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h\OneDrive\Documents\Project\LastMile\"/>
    </mc:Choice>
  </mc:AlternateContent>
  <xr:revisionPtr revIDLastSave="0" documentId="13_ncr:1_{41E813D0-686A-4157-899F-DA138071A39A}" xr6:coauthVersionLast="45" xr6:coauthVersionMax="45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Demand" sheetId="58" r:id="rId1"/>
    <sheet name="Operations" sheetId="63" r:id="rId2"/>
    <sheet name="yearly" sheetId="64" r:id="rId3"/>
    <sheet name="Slots" sheetId="30" r:id="rId4"/>
    <sheet name="Fact-Sheet" sheetId="24" r:id="rId5"/>
    <sheet name="Market Regions" sheetId="33" r:id="rId6"/>
    <sheet name="Demand Daily" sheetId="29" r:id="rId7"/>
    <sheet name="Swiss Retail" sheetId="50" r:id="rId8"/>
  </sheets>
  <definedNames>
    <definedName name="_xlnm._FilterDatabase" localSheetId="0" hidden="1">Demand!$A$1:$F$367</definedName>
    <definedName name="_xlnm._FilterDatabase" localSheetId="2" hidden="1">yearly!$A$1:$O$8761</definedName>
    <definedName name="_xlchart.v1.0" hidden="1">'Swiss Retail'!$C$16</definedName>
    <definedName name="_xlchart.v1.1" hidden="1">'Swiss Retail'!$C$17</definedName>
    <definedName name="_xlchart.v1.10" hidden="1">'Swiss Retail'!$C$26</definedName>
    <definedName name="_xlchart.v1.11" hidden="1">'Swiss Retail'!$C$27</definedName>
    <definedName name="_xlchart.v1.12" hidden="1">'Swiss Retail'!$S$16:$U$16</definedName>
    <definedName name="_xlchart.v1.13" hidden="1">'Swiss Retail'!$S$17:$U$17</definedName>
    <definedName name="_xlchart.v1.14" hidden="1">'Swiss Retail'!$S$18:$U$18</definedName>
    <definedName name="_xlchart.v1.15" hidden="1">'Swiss Retail'!$S$19:$U$19</definedName>
    <definedName name="_xlchart.v1.16" hidden="1">'Swiss Retail'!$S$20:$U$20</definedName>
    <definedName name="_xlchart.v1.17" hidden="1">'Swiss Retail'!$S$21:$U$21</definedName>
    <definedName name="_xlchart.v1.18" hidden="1">'Swiss Retail'!$S$22:$U$22</definedName>
    <definedName name="_xlchart.v1.19" hidden="1">'Swiss Retail'!$S$23:$U$23</definedName>
    <definedName name="_xlchart.v1.2" hidden="1">'Swiss Retail'!$C$18</definedName>
    <definedName name="_xlchart.v1.20" hidden="1">'Swiss Retail'!$S$24:$U$24</definedName>
    <definedName name="_xlchart.v1.21" hidden="1">'Swiss Retail'!$S$25:$U$25</definedName>
    <definedName name="_xlchart.v1.22" hidden="1">'Swiss Retail'!$S$26:$U$26</definedName>
    <definedName name="_xlchart.v1.23" hidden="1">'Swiss Retail'!$S$27:$U$27</definedName>
    <definedName name="_xlchart.v1.3" hidden="1">'Swiss Retail'!$C$19</definedName>
    <definedName name="_xlchart.v1.4" hidden="1">'Swiss Retail'!$C$20</definedName>
    <definedName name="_xlchart.v1.5" hidden="1">'Swiss Retail'!$C$21</definedName>
    <definedName name="_xlchart.v1.6" hidden="1">'Swiss Retail'!$C$22</definedName>
    <definedName name="_xlchart.v1.7" hidden="1">'Swiss Retail'!$C$23</definedName>
    <definedName name="_xlchart.v1.8" hidden="1">'Swiss Retail'!$C$24</definedName>
    <definedName name="_xlchart.v1.9" hidden="1">'Swiss Retail'!$C$25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64" l="1"/>
  <c r="I2" i="64" s="1"/>
  <c r="J2" i="64" s="1"/>
  <c r="C2" i="64"/>
  <c r="B3" i="64"/>
  <c r="I3" i="64" s="1"/>
  <c r="J3" i="64" s="1"/>
  <c r="C3" i="64"/>
  <c r="B4" i="64"/>
  <c r="I4" i="64" s="1"/>
  <c r="C4" i="64"/>
  <c r="J4" i="64"/>
  <c r="B5" i="64"/>
  <c r="I5" i="64" s="1"/>
  <c r="C5" i="64"/>
  <c r="J5" i="64"/>
  <c r="B6" i="64"/>
  <c r="I6" i="64" s="1"/>
  <c r="J6" i="64" s="1"/>
  <c r="C6" i="64"/>
  <c r="B7" i="64"/>
  <c r="I7" i="64" s="1"/>
  <c r="J7" i="64" s="1"/>
  <c r="C7" i="64"/>
  <c r="B8" i="64"/>
  <c r="I8" i="64" s="1"/>
  <c r="J8" i="64" s="1"/>
  <c r="C8" i="64"/>
  <c r="B9" i="64"/>
  <c r="I9" i="64" s="1"/>
  <c r="C9" i="64"/>
  <c r="J9" i="64"/>
  <c r="B10" i="64"/>
  <c r="I10" i="64" s="1"/>
  <c r="C10" i="64"/>
  <c r="J10" i="64"/>
  <c r="B11" i="64"/>
  <c r="I11" i="64" s="1"/>
  <c r="J11" i="64" s="1"/>
  <c r="C11" i="64"/>
  <c r="B12" i="64"/>
  <c r="I12" i="64" s="1"/>
  <c r="J12" i="64" s="1"/>
  <c r="C12" i="64"/>
  <c r="B13" i="64"/>
  <c r="I13" i="64" s="1"/>
  <c r="C13" i="64"/>
  <c r="J13" i="64"/>
  <c r="B14" i="64"/>
  <c r="I14" i="64" s="1"/>
  <c r="C14" i="64"/>
  <c r="J14" i="64"/>
  <c r="B15" i="64"/>
  <c r="I15" i="64" s="1"/>
  <c r="J15" i="64" s="1"/>
  <c r="C15" i="64"/>
  <c r="B16" i="64"/>
  <c r="I16" i="64" s="1"/>
  <c r="J16" i="64" s="1"/>
  <c r="C16" i="64"/>
  <c r="B17" i="64"/>
  <c r="I17" i="64" s="1"/>
  <c r="C17" i="64"/>
  <c r="J17" i="64"/>
  <c r="B18" i="64"/>
  <c r="I18" i="64" s="1"/>
  <c r="C18" i="64"/>
  <c r="J18" i="64"/>
  <c r="B19" i="64"/>
  <c r="I19" i="64" s="1"/>
  <c r="J19" i="64" s="1"/>
  <c r="C19" i="64"/>
  <c r="B20" i="64"/>
  <c r="I20" i="64" s="1"/>
  <c r="J20" i="64" s="1"/>
  <c r="C20" i="64"/>
  <c r="B21" i="64"/>
  <c r="I21" i="64" s="1"/>
  <c r="C21" i="64"/>
  <c r="J21" i="64"/>
  <c r="B22" i="64"/>
  <c r="I22" i="64" s="1"/>
  <c r="C22" i="64"/>
  <c r="J22" i="64"/>
  <c r="B23" i="64"/>
  <c r="I23" i="64" s="1"/>
  <c r="J23" i="64" s="1"/>
  <c r="C23" i="64"/>
  <c r="B24" i="64"/>
  <c r="I24" i="64" s="1"/>
  <c r="J24" i="64" s="1"/>
  <c r="C24" i="64"/>
  <c r="B25" i="64"/>
  <c r="I25" i="64" s="1"/>
  <c r="C25" i="64"/>
  <c r="J25" i="64"/>
  <c r="B26" i="64"/>
  <c r="I26" i="64" s="1"/>
  <c r="C26" i="64"/>
  <c r="J26" i="64"/>
  <c r="B27" i="64"/>
  <c r="I27" i="64" s="1"/>
  <c r="J27" i="64" s="1"/>
  <c r="C27" i="64"/>
  <c r="B28" i="64"/>
  <c r="I28" i="64" s="1"/>
  <c r="J28" i="64" s="1"/>
  <c r="C28" i="64"/>
  <c r="B29" i="64"/>
  <c r="I29" i="64" s="1"/>
  <c r="C29" i="64"/>
  <c r="J29" i="64"/>
  <c r="B30" i="64"/>
  <c r="I30" i="64" s="1"/>
  <c r="C30" i="64"/>
  <c r="J30" i="64"/>
  <c r="B31" i="64"/>
  <c r="I31" i="64" s="1"/>
  <c r="J31" i="64" s="1"/>
  <c r="C31" i="64"/>
  <c r="B32" i="64"/>
  <c r="I32" i="64" s="1"/>
  <c r="J32" i="64" s="1"/>
  <c r="C32" i="64"/>
  <c r="B33" i="64"/>
  <c r="I33" i="64" s="1"/>
  <c r="C33" i="64"/>
  <c r="J33" i="64"/>
  <c r="B35" i="64"/>
  <c r="I35" i="64" s="1"/>
  <c r="C35" i="64"/>
  <c r="J35" i="64"/>
  <c r="B36" i="64"/>
  <c r="I36" i="64" s="1"/>
  <c r="J36" i="64" s="1"/>
  <c r="C36" i="64"/>
  <c r="B37" i="64"/>
  <c r="I37" i="64" s="1"/>
  <c r="J37" i="64" s="1"/>
  <c r="C37" i="64"/>
  <c r="B38" i="64"/>
  <c r="I38" i="64" s="1"/>
  <c r="C38" i="64"/>
  <c r="J38" i="64"/>
  <c r="B39" i="64"/>
  <c r="I39" i="64" s="1"/>
  <c r="C39" i="64"/>
  <c r="J39" i="64"/>
  <c r="B40" i="64"/>
  <c r="I40" i="64" s="1"/>
  <c r="J40" i="64" s="1"/>
  <c r="C40" i="64"/>
  <c r="B41" i="64"/>
  <c r="I41" i="64" s="1"/>
  <c r="J41" i="64" s="1"/>
  <c r="C41" i="64"/>
  <c r="B42" i="64"/>
  <c r="I42" i="64" s="1"/>
  <c r="C42" i="64"/>
  <c r="J42" i="64"/>
  <c r="B43" i="64"/>
  <c r="I43" i="64" s="1"/>
  <c r="C43" i="64"/>
  <c r="J43" i="64"/>
  <c r="B44" i="64"/>
  <c r="I44" i="64" s="1"/>
  <c r="J44" i="64" s="1"/>
  <c r="C44" i="64"/>
  <c r="B45" i="64"/>
  <c r="I45" i="64" s="1"/>
  <c r="J45" i="64" s="1"/>
  <c r="C45" i="64"/>
  <c r="B46" i="64"/>
  <c r="I46" i="64" s="1"/>
  <c r="C46" i="64"/>
  <c r="J46" i="64"/>
  <c r="B47" i="64"/>
  <c r="I47" i="64" s="1"/>
  <c r="C47" i="64"/>
  <c r="J47" i="64"/>
  <c r="B48" i="64"/>
  <c r="I48" i="64" s="1"/>
  <c r="J48" i="64" s="1"/>
  <c r="C48" i="64"/>
  <c r="B49" i="64"/>
  <c r="I49" i="64" s="1"/>
  <c r="C49" i="64"/>
  <c r="J49" i="64"/>
  <c r="B50" i="64"/>
  <c r="I50" i="64" s="1"/>
  <c r="C50" i="64"/>
  <c r="J50" i="64"/>
  <c r="B51" i="64"/>
  <c r="I51" i="64" s="1"/>
  <c r="J51" i="64" s="1"/>
  <c r="C51" i="64"/>
  <c r="B52" i="64"/>
  <c r="I52" i="64" s="1"/>
  <c r="J52" i="64" s="1"/>
  <c r="C52" i="64"/>
  <c r="B53" i="64"/>
  <c r="I53" i="64" s="1"/>
  <c r="C53" i="64"/>
  <c r="J53" i="64"/>
  <c r="B54" i="64"/>
  <c r="I54" i="64" s="1"/>
  <c r="C54" i="64"/>
  <c r="J54" i="64"/>
  <c r="B55" i="64"/>
  <c r="I55" i="64" s="1"/>
  <c r="J55" i="64" s="1"/>
  <c r="C55" i="64"/>
  <c r="B56" i="64"/>
  <c r="I56" i="64" s="1"/>
  <c r="J56" i="64" s="1"/>
  <c r="C56" i="64"/>
  <c r="B57" i="64"/>
  <c r="I57" i="64" s="1"/>
  <c r="J57" i="64" s="1"/>
  <c r="C57" i="64"/>
  <c r="B58" i="64"/>
  <c r="I58" i="64" s="1"/>
  <c r="C58" i="64"/>
  <c r="J58" i="64"/>
  <c r="B59" i="64"/>
  <c r="I59" i="64" s="1"/>
  <c r="C59" i="64"/>
  <c r="J59" i="64"/>
  <c r="B60" i="64"/>
  <c r="I60" i="64" s="1"/>
  <c r="J60" i="64" s="1"/>
  <c r="C60" i="64"/>
  <c r="B61" i="64"/>
  <c r="I61" i="64" s="1"/>
  <c r="J61" i="64" s="1"/>
  <c r="C61" i="64"/>
  <c r="B62" i="64"/>
  <c r="I62" i="64" s="1"/>
  <c r="C62" i="64"/>
  <c r="J62" i="64"/>
  <c r="B63" i="64"/>
  <c r="I63" i="64" s="1"/>
  <c r="C63" i="64"/>
  <c r="J63" i="64"/>
  <c r="B64" i="64"/>
  <c r="I64" i="64" s="1"/>
  <c r="J64" i="64" s="1"/>
  <c r="C64" i="64"/>
  <c r="B65" i="64"/>
  <c r="I65" i="64" s="1"/>
  <c r="C65" i="64"/>
  <c r="J65" i="64"/>
  <c r="B66" i="64"/>
  <c r="I66" i="64" s="1"/>
  <c r="C66" i="64"/>
  <c r="J66" i="64"/>
  <c r="B67" i="64"/>
  <c r="I67" i="64" s="1"/>
  <c r="J67" i="64" s="1"/>
  <c r="C67" i="64"/>
  <c r="B68" i="64"/>
  <c r="I68" i="64" s="1"/>
  <c r="J68" i="64" s="1"/>
  <c r="C68" i="64"/>
  <c r="B69" i="64"/>
  <c r="I69" i="64" s="1"/>
  <c r="C69" i="64"/>
  <c r="J69" i="64"/>
  <c r="B70" i="64"/>
  <c r="I70" i="64" s="1"/>
  <c r="C70" i="64"/>
  <c r="J70" i="64"/>
  <c r="B71" i="64"/>
  <c r="I71" i="64" s="1"/>
  <c r="J71" i="64" s="1"/>
  <c r="C71" i="64"/>
  <c r="B72" i="64"/>
  <c r="I72" i="64" s="1"/>
  <c r="J72" i="64" s="1"/>
  <c r="C72" i="64"/>
  <c r="B73" i="64"/>
  <c r="I73" i="64" s="1"/>
  <c r="J73" i="64" s="1"/>
  <c r="C73" i="64"/>
  <c r="B74" i="64"/>
  <c r="I74" i="64" s="1"/>
  <c r="C74" i="64"/>
  <c r="J74" i="64"/>
  <c r="B75" i="64"/>
  <c r="I75" i="64" s="1"/>
  <c r="C75" i="64"/>
  <c r="J75" i="64"/>
  <c r="B76" i="64"/>
  <c r="I76" i="64" s="1"/>
  <c r="J76" i="64" s="1"/>
  <c r="C76" i="64"/>
  <c r="B77" i="64"/>
  <c r="I77" i="64" s="1"/>
  <c r="J77" i="64" s="1"/>
  <c r="C77" i="64"/>
  <c r="B78" i="64"/>
  <c r="I78" i="64" s="1"/>
  <c r="C78" i="64"/>
  <c r="J78" i="64"/>
  <c r="B79" i="64"/>
  <c r="I79" i="64" s="1"/>
  <c r="C79" i="64"/>
  <c r="J79" i="64"/>
  <c r="B80" i="64"/>
  <c r="I80" i="64" s="1"/>
  <c r="J80" i="64" s="1"/>
  <c r="C80" i="64"/>
  <c r="B81" i="64"/>
  <c r="I81" i="64" s="1"/>
  <c r="C81" i="64"/>
  <c r="J81" i="64"/>
  <c r="B82" i="64"/>
  <c r="I82" i="64" s="1"/>
  <c r="C82" i="64"/>
  <c r="J82" i="64"/>
  <c r="B83" i="64"/>
  <c r="I83" i="64" s="1"/>
  <c r="J83" i="64" s="1"/>
  <c r="C83" i="64"/>
  <c r="B84" i="64"/>
  <c r="I84" i="64" s="1"/>
  <c r="J84" i="64" s="1"/>
  <c r="C84" i="64"/>
  <c r="B85" i="64"/>
  <c r="I85" i="64" s="1"/>
  <c r="C85" i="64"/>
  <c r="J85" i="64"/>
  <c r="B86" i="64"/>
  <c r="I86" i="64" s="1"/>
  <c r="C86" i="64"/>
  <c r="J86" i="64"/>
  <c r="B87" i="64"/>
  <c r="I87" i="64" s="1"/>
  <c r="J87" i="64" s="1"/>
  <c r="C87" i="64"/>
  <c r="B88" i="64"/>
  <c r="I88" i="64" s="1"/>
  <c r="C88" i="64"/>
  <c r="J88" i="64"/>
  <c r="B89" i="64"/>
  <c r="I89" i="64" s="1"/>
  <c r="C89" i="64"/>
  <c r="J89" i="64"/>
  <c r="B90" i="64"/>
  <c r="I90" i="64" s="1"/>
  <c r="J90" i="64" s="1"/>
  <c r="C90" i="64"/>
  <c r="B91" i="64"/>
  <c r="I91" i="64" s="1"/>
  <c r="J91" i="64" s="1"/>
  <c r="C91" i="64"/>
  <c r="B92" i="64"/>
  <c r="I92" i="64" s="1"/>
  <c r="C92" i="64"/>
  <c r="J92" i="64"/>
  <c r="B93" i="64"/>
  <c r="I93" i="64" s="1"/>
  <c r="C93" i="64"/>
  <c r="J93" i="64"/>
  <c r="B94" i="64"/>
  <c r="I94" i="64" s="1"/>
  <c r="J94" i="64" s="1"/>
  <c r="C94" i="64"/>
  <c r="B95" i="64"/>
  <c r="I95" i="64" s="1"/>
  <c r="J95" i="64" s="1"/>
  <c r="C95" i="64"/>
  <c r="B96" i="64"/>
  <c r="I96" i="64" s="1"/>
  <c r="C96" i="64"/>
  <c r="J96" i="64"/>
  <c r="B97" i="64"/>
  <c r="I97" i="64" s="1"/>
  <c r="C97" i="64"/>
  <c r="J97" i="64"/>
  <c r="B98" i="64"/>
  <c r="I98" i="64" s="1"/>
  <c r="J98" i="64" s="1"/>
  <c r="C98" i="64"/>
  <c r="B99" i="64"/>
  <c r="I99" i="64" s="1"/>
  <c r="J99" i="64" s="1"/>
  <c r="C99" i="64"/>
  <c r="B100" i="64"/>
  <c r="I100" i="64" s="1"/>
  <c r="C100" i="64"/>
  <c r="J100" i="64"/>
  <c r="B101" i="64"/>
  <c r="I101" i="64" s="1"/>
  <c r="C101" i="64"/>
  <c r="J101" i="64"/>
  <c r="B102" i="64"/>
  <c r="I102" i="64" s="1"/>
  <c r="J102" i="64" s="1"/>
  <c r="C102" i="64"/>
  <c r="B103" i="64"/>
  <c r="I103" i="64" s="1"/>
  <c r="J103" i="64" s="1"/>
  <c r="C103" i="64"/>
  <c r="B104" i="64"/>
  <c r="I104" i="64" s="1"/>
  <c r="C104" i="64"/>
  <c r="J104" i="64"/>
  <c r="B105" i="64"/>
  <c r="I105" i="64" s="1"/>
  <c r="C105" i="64"/>
  <c r="J105" i="64"/>
  <c r="B106" i="64"/>
  <c r="I106" i="64" s="1"/>
  <c r="J106" i="64" s="1"/>
  <c r="C106" i="64"/>
  <c r="B107" i="64"/>
  <c r="I107" i="64" s="1"/>
  <c r="J107" i="64" s="1"/>
  <c r="C107" i="64"/>
  <c r="B108" i="64"/>
  <c r="I108" i="64" s="1"/>
  <c r="C108" i="64"/>
  <c r="J108" i="64"/>
  <c r="B109" i="64"/>
  <c r="I109" i="64" s="1"/>
  <c r="C109" i="64"/>
  <c r="J109" i="64"/>
  <c r="B110" i="64"/>
  <c r="I110" i="64" s="1"/>
  <c r="J110" i="64" s="1"/>
  <c r="C110" i="64"/>
  <c r="B111" i="64"/>
  <c r="I111" i="64" s="1"/>
  <c r="J111" i="64" s="1"/>
  <c r="C111" i="64"/>
  <c r="B112" i="64"/>
  <c r="I112" i="64" s="1"/>
  <c r="C112" i="64"/>
  <c r="J112" i="64"/>
  <c r="B113" i="64"/>
  <c r="I113" i="64" s="1"/>
  <c r="C113" i="64"/>
  <c r="J113" i="64"/>
  <c r="B114" i="64"/>
  <c r="I114" i="64" s="1"/>
  <c r="J114" i="64" s="1"/>
  <c r="C114" i="64"/>
  <c r="B115" i="64"/>
  <c r="I115" i="64" s="1"/>
  <c r="J115" i="64" s="1"/>
  <c r="C115" i="64"/>
  <c r="B116" i="64"/>
  <c r="I116" i="64" s="1"/>
  <c r="C116" i="64"/>
  <c r="J116" i="64"/>
  <c r="B117" i="64"/>
  <c r="I117" i="64" s="1"/>
  <c r="C117" i="64"/>
  <c r="J117" i="64"/>
  <c r="B118" i="64"/>
  <c r="I118" i="64" s="1"/>
  <c r="J118" i="64" s="1"/>
  <c r="C118" i="64"/>
  <c r="B119" i="64"/>
  <c r="I119" i="64" s="1"/>
  <c r="J119" i="64" s="1"/>
  <c r="C119" i="64"/>
  <c r="B120" i="64"/>
  <c r="I120" i="64" s="1"/>
  <c r="C120" i="64"/>
  <c r="J120" i="64"/>
  <c r="B121" i="64"/>
  <c r="I121" i="64" s="1"/>
  <c r="C121" i="64"/>
  <c r="J121" i="64"/>
  <c r="B122" i="64"/>
  <c r="I122" i="64" s="1"/>
  <c r="J122" i="64" s="1"/>
  <c r="C122" i="64"/>
  <c r="B123" i="64"/>
  <c r="I123" i="64" s="1"/>
  <c r="J123" i="64" s="1"/>
  <c r="C123" i="64"/>
  <c r="B124" i="64"/>
  <c r="I124" i="64" s="1"/>
  <c r="C124" i="64"/>
  <c r="J124" i="64"/>
  <c r="B125" i="64"/>
  <c r="I125" i="64" s="1"/>
  <c r="C125" i="64"/>
  <c r="J125" i="64"/>
  <c r="B126" i="64"/>
  <c r="I126" i="64" s="1"/>
  <c r="J126" i="64" s="1"/>
  <c r="C126" i="64"/>
  <c r="B127" i="64"/>
  <c r="I127" i="64" s="1"/>
  <c r="J127" i="64" s="1"/>
  <c r="C127" i="64"/>
  <c r="B128" i="64"/>
  <c r="I128" i="64" s="1"/>
  <c r="C128" i="64"/>
  <c r="J128" i="64"/>
  <c r="B129" i="64"/>
  <c r="I129" i="64" s="1"/>
  <c r="C129" i="64"/>
  <c r="J129" i="64"/>
  <c r="B130" i="64"/>
  <c r="I130" i="64" s="1"/>
  <c r="J130" i="64" s="1"/>
  <c r="C130" i="64"/>
  <c r="B131" i="64"/>
  <c r="I131" i="64" s="1"/>
  <c r="J131" i="64" s="1"/>
  <c r="C131" i="64"/>
  <c r="B132" i="64"/>
  <c r="I132" i="64" s="1"/>
  <c r="C132" i="64"/>
  <c r="J132" i="64"/>
  <c r="B133" i="64"/>
  <c r="I133" i="64" s="1"/>
  <c r="C133" i="64"/>
  <c r="J133" i="64"/>
  <c r="B134" i="64"/>
  <c r="I134" i="64" s="1"/>
  <c r="J134" i="64" s="1"/>
  <c r="C134" i="64"/>
  <c r="B135" i="64"/>
  <c r="I135" i="64" s="1"/>
  <c r="J135" i="64" s="1"/>
  <c r="C135" i="64"/>
  <c r="B136" i="64"/>
  <c r="I136" i="64" s="1"/>
  <c r="C136" i="64"/>
  <c r="J136" i="64"/>
  <c r="B137" i="64"/>
  <c r="I137" i="64" s="1"/>
  <c r="C137" i="64"/>
  <c r="J137" i="64"/>
  <c r="B138" i="64"/>
  <c r="I138" i="64" s="1"/>
  <c r="J138" i="64" s="1"/>
  <c r="C138" i="64"/>
  <c r="B139" i="64"/>
  <c r="I139" i="64" s="1"/>
  <c r="J139" i="64" s="1"/>
  <c r="C139" i="64"/>
  <c r="B140" i="64"/>
  <c r="I140" i="64" s="1"/>
  <c r="C140" i="64"/>
  <c r="J140" i="64"/>
  <c r="B141" i="64"/>
  <c r="I141" i="64" s="1"/>
  <c r="C141" i="64"/>
  <c r="J141" i="64"/>
  <c r="B142" i="64"/>
  <c r="I142" i="64" s="1"/>
  <c r="J142" i="64" s="1"/>
  <c r="C142" i="64"/>
  <c r="B143" i="64"/>
  <c r="I143" i="64" s="1"/>
  <c r="J143" i="64" s="1"/>
  <c r="C143" i="64"/>
  <c r="B144" i="64"/>
  <c r="I144" i="64" s="1"/>
  <c r="C144" i="64"/>
  <c r="J144" i="64"/>
  <c r="B145" i="64"/>
  <c r="I145" i="64" s="1"/>
  <c r="C145" i="64"/>
  <c r="J145" i="64"/>
  <c r="B146" i="64"/>
  <c r="I146" i="64" s="1"/>
  <c r="J146" i="64" s="1"/>
  <c r="C146" i="64"/>
  <c r="B147" i="64"/>
  <c r="I147" i="64" s="1"/>
  <c r="J147" i="64" s="1"/>
  <c r="C147" i="64"/>
  <c r="B148" i="64"/>
  <c r="I148" i="64" s="1"/>
  <c r="C148" i="64"/>
  <c r="J148" i="64"/>
  <c r="B149" i="64"/>
  <c r="I149" i="64" s="1"/>
  <c r="C149" i="64"/>
  <c r="J149" i="64"/>
  <c r="B150" i="64"/>
  <c r="I150" i="64" s="1"/>
  <c r="J150" i="64" s="1"/>
  <c r="C150" i="64"/>
  <c r="B151" i="64"/>
  <c r="I151" i="64" s="1"/>
  <c r="J151" i="64" s="1"/>
  <c r="C151" i="64"/>
  <c r="B152" i="64"/>
  <c r="C152" i="64"/>
  <c r="I152" i="64"/>
  <c r="J152" i="64" s="1"/>
  <c r="B153" i="64"/>
  <c r="C153" i="64"/>
  <c r="I153" i="64"/>
  <c r="J153" i="64" s="1"/>
  <c r="B154" i="64"/>
  <c r="C154" i="64"/>
  <c r="I154" i="64"/>
  <c r="J154" i="64" s="1"/>
  <c r="B155" i="64"/>
  <c r="C155" i="64"/>
  <c r="I155" i="64"/>
  <c r="J155" i="64" s="1"/>
  <c r="B156" i="64"/>
  <c r="C156" i="64"/>
  <c r="I156" i="64"/>
  <c r="J156" i="64" s="1"/>
  <c r="B157" i="64"/>
  <c r="C157" i="64"/>
  <c r="I157" i="64"/>
  <c r="J157" i="64" s="1"/>
  <c r="B158" i="64"/>
  <c r="C158" i="64"/>
  <c r="I158" i="64"/>
  <c r="J158" i="64" s="1"/>
  <c r="B159" i="64"/>
  <c r="C159" i="64"/>
  <c r="I159" i="64"/>
  <c r="J159" i="64" s="1"/>
  <c r="B160" i="64"/>
  <c r="C160" i="64"/>
  <c r="I160" i="64"/>
  <c r="J160" i="64" s="1"/>
  <c r="B161" i="64"/>
  <c r="C161" i="64"/>
  <c r="I161" i="64"/>
  <c r="J161" i="64" s="1"/>
  <c r="B162" i="64"/>
  <c r="C162" i="64"/>
  <c r="I162" i="64"/>
  <c r="J162" i="64" s="1"/>
  <c r="B163" i="64"/>
  <c r="C163" i="64"/>
  <c r="I163" i="64"/>
  <c r="J163" i="64" s="1"/>
  <c r="B164" i="64"/>
  <c r="C164" i="64"/>
  <c r="I164" i="64"/>
  <c r="J164" i="64" s="1"/>
  <c r="B165" i="64"/>
  <c r="C165" i="64"/>
  <c r="I165" i="64"/>
  <c r="J165" i="64" s="1"/>
  <c r="B166" i="64"/>
  <c r="C166" i="64"/>
  <c r="I166" i="64"/>
  <c r="J166" i="64" s="1"/>
  <c r="B167" i="64"/>
  <c r="C167" i="64"/>
  <c r="I167" i="64"/>
  <c r="J167" i="64" s="1"/>
  <c r="B168" i="64"/>
  <c r="C168" i="64"/>
  <c r="I168" i="64"/>
  <c r="J168" i="64" s="1"/>
  <c r="B169" i="64"/>
  <c r="C169" i="64"/>
  <c r="I169" i="64"/>
  <c r="J169" i="64" s="1"/>
  <c r="B170" i="64"/>
  <c r="C170" i="64"/>
  <c r="I170" i="64"/>
  <c r="J170" i="64" s="1"/>
  <c r="B171" i="64"/>
  <c r="C171" i="64"/>
  <c r="I171" i="64"/>
  <c r="J171" i="64" s="1"/>
  <c r="B172" i="64"/>
  <c r="C172" i="64"/>
  <c r="I172" i="64"/>
  <c r="J172" i="64" s="1"/>
  <c r="B173" i="64"/>
  <c r="C173" i="64"/>
  <c r="I173" i="64"/>
  <c r="J173" i="64" s="1"/>
  <c r="B174" i="64"/>
  <c r="C174" i="64"/>
  <c r="I174" i="64"/>
  <c r="J174" i="64" s="1"/>
  <c r="B175" i="64"/>
  <c r="C175" i="64"/>
  <c r="I175" i="64"/>
  <c r="J175" i="64" s="1"/>
  <c r="B176" i="64"/>
  <c r="C176" i="64"/>
  <c r="I176" i="64"/>
  <c r="J176" i="64" s="1"/>
  <c r="B177" i="64"/>
  <c r="C177" i="64"/>
  <c r="I177" i="64"/>
  <c r="J177" i="64" s="1"/>
  <c r="B178" i="64"/>
  <c r="C178" i="64"/>
  <c r="I178" i="64"/>
  <c r="J178" i="64" s="1"/>
  <c r="B179" i="64"/>
  <c r="C179" i="64"/>
  <c r="I179" i="64"/>
  <c r="J179" i="64" s="1"/>
  <c r="B180" i="64"/>
  <c r="C180" i="64"/>
  <c r="I180" i="64"/>
  <c r="J180" i="64" s="1"/>
  <c r="B181" i="64"/>
  <c r="C181" i="64"/>
  <c r="I181" i="64"/>
  <c r="J181" i="64" s="1"/>
  <c r="B182" i="64"/>
  <c r="C182" i="64"/>
  <c r="I182" i="64"/>
  <c r="J182" i="64" s="1"/>
  <c r="B183" i="64"/>
  <c r="C183" i="64"/>
  <c r="I183" i="64"/>
  <c r="J183" i="64" s="1"/>
  <c r="B184" i="64"/>
  <c r="C184" i="64"/>
  <c r="I184" i="64"/>
  <c r="J184" i="64" s="1"/>
  <c r="B185" i="64"/>
  <c r="C185" i="64"/>
  <c r="I185" i="64"/>
  <c r="J185" i="64" s="1"/>
  <c r="B186" i="64"/>
  <c r="I186" i="64" s="1"/>
  <c r="J186" i="64" s="1"/>
  <c r="C186" i="64"/>
  <c r="B187" i="64"/>
  <c r="C187" i="64"/>
  <c r="I187" i="64"/>
  <c r="J187" i="64" s="1"/>
  <c r="B188" i="64"/>
  <c r="C188" i="64"/>
  <c r="I188" i="64"/>
  <c r="J188" i="64" s="1"/>
  <c r="B189" i="64"/>
  <c r="I189" i="64" s="1"/>
  <c r="J189" i="64" s="1"/>
  <c r="C189" i="64"/>
  <c r="B190" i="64"/>
  <c r="I190" i="64" s="1"/>
  <c r="J190" i="64" s="1"/>
  <c r="C190" i="64"/>
  <c r="B191" i="64"/>
  <c r="C191" i="64"/>
  <c r="I191" i="64"/>
  <c r="J191" i="64" s="1"/>
  <c r="B192" i="64"/>
  <c r="C192" i="64"/>
  <c r="I192" i="64"/>
  <c r="J192" i="64" s="1"/>
  <c r="B193" i="64"/>
  <c r="I193" i="64" s="1"/>
  <c r="J193" i="64" s="1"/>
  <c r="C193" i="64"/>
  <c r="B194" i="64"/>
  <c r="I194" i="64" s="1"/>
  <c r="J194" i="64" s="1"/>
  <c r="C194" i="64"/>
  <c r="B195" i="64"/>
  <c r="C195" i="64"/>
  <c r="I195" i="64"/>
  <c r="J195" i="64" s="1"/>
  <c r="B196" i="64"/>
  <c r="C196" i="64"/>
  <c r="I196" i="64"/>
  <c r="J196" i="64" s="1"/>
  <c r="B197" i="64"/>
  <c r="I197" i="64" s="1"/>
  <c r="J197" i="64" s="1"/>
  <c r="C197" i="64"/>
  <c r="B198" i="64"/>
  <c r="I198" i="64" s="1"/>
  <c r="J198" i="64" s="1"/>
  <c r="C198" i="64"/>
  <c r="B199" i="64"/>
  <c r="C199" i="64"/>
  <c r="I199" i="64"/>
  <c r="J199" i="64" s="1"/>
  <c r="B200" i="64"/>
  <c r="C200" i="64"/>
  <c r="I200" i="64"/>
  <c r="J200" i="64" s="1"/>
  <c r="B201" i="64"/>
  <c r="I201" i="64" s="1"/>
  <c r="J201" i="64" s="1"/>
  <c r="C201" i="64"/>
  <c r="B202" i="64"/>
  <c r="I202" i="64" s="1"/>
  <c r="J202" i="64" s="1"/>
  <c r="C202" i="64"/>
  <c r="B203" i="64"/>
  <c r="C203" i="64"/>
  <c r="I203" i="64"/>
  <c r="J203" i="64" s="1"/>
  <c r="B204" i="64"/>
  <c r="C204" i="64"/>
  <c r="I204" i="64"/>
  <c r="J204" i="64" s="1"/>
  <c r="B205" i="64"/>
  <c r="I205" i="64" s="1"/>
  <c r="J205" i="64" s="1"/>
  <c r="C205" i="64"/>
  <c r="B206" i="64"/>
  <c r="I206" i="64" s="1"/>
  <c r="J206" i="64" s="1"/>
  <c r="C206" i="64"/>
  <c r="B207" i="64"/>
  <c r="C207" i="64"/>
  <c r="I207" i="64"/>
  <c r="J207" i="64" s="1"/>
  <c r="B208" i="64"/>
  <c r="C208" i="64"/>
  <c r="I208" i="64"/>
  <c r="J208" i="64" s="1"/>
  <c r="B209" i="64"/>
  <c r="I209" i="64" s="1"/>
  <c r="J209" i="64" s="1"/>
  <c r="C209" i="64"/>
  <c r="B210" i="64"/>
  <c r="I210" i="64" s="1"/>
  <c r="J210" i="64" s="1"/>
  <c r="C210" i="64"/>
  <c r="B211" i="64"/>
  <c r="C211" i="64"/>
  <c r="I211" i="64"/>
  <c r="J211" i="64" s="1"/>
  <c r="B212" i="64"/>
  <c r="C212" i="64"/>
  <c r="I212" i="64"/>
  <c r="J212" i="64" s="1"/>
  <c r="B213" i="64"/>
  <c r="I213" i="64" s="1"/>
  <c r="J213" i="64" s="1"/>
  <c r="C213" i="64"/>
  <c r="B214" i="64"/>
  <c r="I214" i="64" s="1"/>
  <c r="J214" i="64" s="1"/>
  <c r="C214" i="64"/>
  <c r="B215" i="64"/>
  <c r="C215" i="64"/>
  <c r="I215" i="64"/>
  <c r="J215" i="64" s="1"/>
  <c r="B216" i="64"/>
  <c r="C216" i="64"/>
  <c r="I216" i="64"/>
  <c r="J216" i="64" s="1"/>
  <c r="B217" i="64"/>
  <c r="I217" i="64" s="1"/>
  <c r="J217" i="64" s="1"/>
  <c r="C217" i="64"/>
  <c r="B218" i="64"/>
  <c r="I218" i="64" s="1"/>
  <c r="J218" i="64" s="1"/>
  <c r="C218" i="64"/>
  <c r="B219" i="64"/>
  <c r="C219" i="64"/>
  <c r="I219" i="64"/>
  <c r="J219" i="64" s="1"/>
  <c r="B220" i="64"/>
  <c r="C220" i="64"/>
  <c r="I220" i="64"/>
  <c r="J220" i="64" s="1"/>
  <c r="B221" i="64"/>
  <c r="I221" i="64" s="1"/>
  <c r="J221" i="64" s="1"/>
  <c r="C221" i="64"/>
  <c r="B222" i="64"/>
  <c r="I222" i="64" s="1"/>
  <c r="J222" i="64" s="1"/>
  <c r="C222" i="64"/>
  <c r="B223" i="64"/>
  <c r="C223" i="64"/>
  <c r="I223" i="64"/>
  <c r="J223" i="64" s="1"/>
  <c r="B224" i="64"/>
  <c r="C224" i="64"/>
  <c r="I224" i="64"/>
  <c r="J224" i="64" s="1"/>
  <c r="B225" i="64"/>
  <c r="I225" i="64" s="1"/>
  <c r="J225" i="64" s="1"/>
  <c r="C225" i="64"/>
  <c r="B226" i="64"/>
  <c r="I226" i="64" s="1"/>
  <c r="J226" i="64" s="1"/>
  <c r="C226" i="64"/>
  <c r="B227" i="64"/>
  <c r="C227" i="64"/>
  <c r="I227" i="64"/>
  <c r="J227" i="64" s="1"/>
  <c r="B228" i="64"/>
  <c r="C228" i="64"/>
  <c r="I228" i="64"/>
  <c r="J228" i="64" s="1"/>
  <c r="B229" i="64"/>
  <c r="I229" i="64" s="1"/>
  <c r="J229" i="64" s="1"/>
  <c r="C229" i="64"/>
  <c r="B230" i="64"/>
  <c r="I230" i="64" s="1"/>
  <c r="J230" i="64" s="1"/>
  <c r="C230" i="64"/>
  <c r="B231" i="64"/>
  <c r="C231" i="64"/>
  <c r="I231" i="64"/>
  <c r="J231" i="64" s="1"/>
  <c r="B232" i="64"/>
  <c r="C232" i="64"/>
  <c r="I232" i="64"/>
  <c r="J232" i="64" s="1"/>
  <c r="B233" i="64"/>
  <c r="I233" i="64" s="1"/>
  <c r="J233" i="64" s="1"/>
  <c r="C233" i="64"/>
  <c r="B234" i="64"/>
  <c r="I234" i="64" s="1"/>
  <c r="J234" i="64" s="1"/>
  <c r="C234" i="64"/>
  <c r="B235" i="64"/>
  <c r="C235" i="64"/>
  <c r="I235" i="64"/>
  <c r="J235" i="64" s="1"/>
  <c r="B236" i="64"/>
  <c r="C236" i="64"/>
  <c r="I236" i="64"/>
  <c r="J236" i="64" s="1"/>
  <c r="B237" i="64"/>
  <c r="I237" i="64" s="1"/>
  <c r="J237" i="64" s="1"/>
  <c r="C237" i="64"/>
  <c r="B238" i="64"/>
  <c r="I238" i="64" s="1"/>
  <c r="J238" i="64" s="1"/>
  <c r="C238" i="64"/>
  <c r="B239" i="64"/>
  <c r="C239" i="64"/>
  <c r="I239" i="64"/>
  <c r="J239" i="64" s="1"/>
  <c r="B240" i="64"/>
  <c r="C240" i="64"/>
  <c r="I240" i="64"/>
  <c r="J240" i="64" s="1"/>
  <c r="B241" i="64"/>
  <c r="I241" i="64" s="1"/>
  <c r="J241" i="64" s="1"/>
  <c r="C241" i="64"/>
  <c r="B242" i="64"/>
  <c r="I242" i="64" s="1"/>
  <c r="J242" i="64" s="1"/>
  <c r="C242" i="64"/>
  <c r="B243" i="64"/>
  <c r="C243" i="64"/>
  <c r="I243" i="64"/>
  <c r="J243" i="64" s="1"/>
  <c r="B244" i="64"/>
  <c r="C244" i="64"/>
  <c r="I244" i="64"/>
  <c r="J244" i="64" s="1"/>
  <c r="B245" i="64"/>
  <c r="I245" i="64" s="1"/>
  <c r="J245" i="64" s="1"/>
  <c r="C245" i="64"/>
  <c r="B246" i="64"/>
  <c r="I246" i="64" s="1"/>
  <c r="J246" i="64" s="1"/>
  <c r="C246" i="64"/>
  <c r="B247" i="64"/>
  <c r="C247" i="64"/>
  <c r="I247" i="64"/>
  <c r="J247" i="64" s="1"/>
  <c r="B248" i="64"/>
  <c r="C248" i="64"/>
  <c r="I248" i="64"/>
  <c r="J248" i="64" s="1"/>
  <c r="B249" i="64"/>
  <c r="I249" i="64" s="1"/>
  <c r="J249" i="64" s="1"/>
  <c r="C249" i="64"/>
  <c r="B250" i="64"/>
  <c r="I250" i="64" s="1"/>
  <c r="J250" i="64" s="1"/>
  <c r="C250" i="64"/>
  <c r="B251" i="64"/>
  <c r="C251" i="64"/>
  <c r="I251" i="64"/>
  <c r="J251" i="64" s="1"/>
  <c r="B252" i="64"/>
  <c r="C252" i="64"/>
  <c r="I252" i="64"/>
  <c r="J252" i="64" s="1"/>
  <c r="B253" i="64"/>
  <c r="I253" i="64" s="1"/>
  <c r="J253" i="64" s="1"/>
  <c r="C253" i="64"/>
  <c r="B254" i="64"/>
  <c r="I254" i="64" s="1"/>
  <c r="J254" i="64" s="1"/>
  <c r="C254" i="64"/>
  <c r="B255" i="64"/>
  <c r="C255" i="64"/>
  <c r="I255" i="64"/>
  <c r="J255" i="64" s="1"/>
  <c r="B256" i="64"/>
  <c r="C256" i="64"/>
  <c r="I256" i="64"/>
  <c r="J256" i="64" s="1"/>
  <c r="B257" i="64"/>
  <c r="I257" i="64" s="1"/>
  <c r="J257" i="64" s="1"/>
  <c r="C257" i="64"/>
  <c r="B258" i="64"/>
  <c r="I258" i="64" s="1"/>
  <c r="J258" i="64" s="1"/>
  <c r="C258" i="64"/>
  <c r="B259" i="64"/>
  <c r="C259" i="64"/>
  <c r="I259" i="64"/>
  <c r="J259" i="64" s="1"/>
  <c r="B260" i="64"/>
  <c r="C260" i="64"/>
  <c r="I260" i="64"/>
  <c r="J260" i="64" s="1"/>
  <c r="B261" i="64"/>
  <c r="I261" i="64" s="1"/>
  <c r="J261" i="64" s="1"/>
  <c r="C261" i="64"/>
  <c r="B262" i="64"/>
  <c r="I262" i="64" s="1"/>
  <c r="J262" i="64" s="1"/>
  <c r="C262" i="64"/>
  <c r="B263" i="64"/>
  <c r="C263" i="64"/>
  <c r="I263" i="64"/>
  <c r="J263" i="64" s="1"/>
  <c r="B264" i="64"/>
  <c r="C264" i="64"/>
  <c r="I264" i="64"/>
  <c r="J264" i="64" s="1"/>
  <c r="B265" i="64"/>
  <c r="I265" i="64" s="1"/>
  <c r="J265" i="64" s="1"/>
  <c r="C265" i="64"/>
  <c r="B266" i="64"/>
  <c r="I266" i="64" s="1"/>
  <c r="J266" i="64" s="1"/>
  <c r="C266" i="64"/>
  <c r="B267" i="64"/>
  <c r="C267" i="64"/>
  <c r="I267" i="64"/>
  <c r="J267" i="64" s="1"/>
  <c r="B268" i="64"/>
  <c r="C268" i="64"/>
  <c r="I268" i="64"/>
  <c r="J268" i="64" s="1"/>
  <c r="B269" i="64"/>
  <c r="I269" i="64" s="1"/>
  <c r="J269" i="64" s="1"/>
  <c r="C269" i="64"/>
  <c r="B270" i="64"/>
  <c r="I270" i="64" s="1"/>
  <c r="J270" i="64" s="1"/>
  <c r="C270" i="64"/>
  <c r="B271" i="64"/>
  <c r="C271" i="64"/>
  <c r="I271" i="64"/>
  <c r="J271" i="64" s="1"/>
  <c r="B272" i="64"/>
  <c r="C272" i="64"/>
  <c r="I272" i="64"/>
  <c r="J272" i="64" s="1"/>
  <c r="B273" i="64"/>
  <c r="I273" i="64" s="1"/>
  <c r="J273" i="64" s="1"/>
  <c r="C273" i="64"/>
  <c r="B274" i="64"/>
  <c r="I274" i="64" s="1"/>
  <c r="J274" i="64" s="1"/>
  <c r="C274" i="64"/>
  <c r="B275" i="64"/>
  <c r="C275" i="64"/>
  <c r="I275" i="64"/>
  <c r="J275" i="64" s="1"/>
  <c r="B276" i="64"/>
  <c r="C276" i="64"/>
  <c r="I276" i="64"/>
  <c r="J276" i="64" s="1"/>
  <c r="B277" i="64"/>
  <c r="I277" i="64" s="1"/>
  <c r="J277" i="64" s="1"/>
  <c r="C277" i="64"/>
  <c r="B278" i="64"/>
  <c r="I278" i="64" s="1"/>
  <c r="J278" i="64" s="1"/>
  <c r="C278" i="64"/>
  <c r="B279" i="64"/>
  <c r="C279" i="64"/>
  <c r="I279" i="64"/>
  <c r="J279" i="64" s="1"/>
  <c r="B280" i="64"/>
  <c r="C280" i="64"/>
  <c r="I280" i="64"/>
  <c r="J280" i="64" s="1"/>
  <c r="B281" i="64"/>
  <c r="I281" i="64" s="1"/>
  <c r="J281" i="64" s="1"/>
  <c r="C281" i="64"/>
  <c r="B282" i="64"/>
  <c r="I282" i="64" s="1"/>
  <c r="J282" i="64" s="1"/>
  <c r="C282" i="64"/>
  <c r="B283" i="64"/>
  <c r="C283" i="64"/>
  <c r="I283" i="64"/>
  <c r="J283" i="64" s="1"/>
  <c r="B284" i="64"/>
  <c r="C284" i="64"/>
  <c r="I284" i="64"/>
  <c r="J284" i="64" s="1"/>
  <c r="B285" i="64"/>
  <c r="I285" i="64" s="1"/>
  <c r="J285" i="64" s="1"/>
  <c r="C285" i="64"/>
  <c r="B286" i="64"/>
  <c r="C286" i="64"/>
  <c r="I286" i="64"/>
  <c r="J286" i="64" s="1"/>
  <c r="B287" i="64"/>
  <c r="C287" i="64"/>
  <c r="I287" i="64"/>
  <c r="J287" i="64" s="1"/>
  <c r="B288" i="64"/>
  <c r="I288" i="64" s="1"/>
  <c r="J288" i="64" s="1"/>
  <c r="C288" i="64"/>
  <c r="B289" i="64"/>
  <c r="I289" i="64" s="1"/>
  <c r="J289" i="64" s="1"/>
  <c r="C289" i="64"/>
  <c r="B290" i="64"/>
  <c r="C290" i="64"/>
  <c r="I290" i="64"/>
  <c r="J290" i="64" s="1"/>
  <c r="B291" i="64"/>
  <c r="C291" i="64"/>
  <c r="I291" i="64"/>
  <c r="J291" i="64" s="1"/>
  <c r="B292" i="64"/>
  <c r="I292" i="64" s="1"/>
  <c r="J292" i="64" s="1"/>
  <c r="C292" i="64"/>
  <c r="B293" i="64"/>
  <c r="I293" i="64" s="1"/>
  <c r="J293" i="64" s="1"/>
  <c r="C293" i="64"/>
  <c r="B294" i="64"/>
  <c r="I294" i="64" s="1"/>
  <c r="J294" i="64" s="1"/>
  <c r="C294" i="64"/>
  <c r="B295" i="64"/>
  <c r="C295" i="64"/>
  <c r="I295" i="64"/>
  <c r="J295" i="64" s="1"/>
  <c r="B296" i="64"/>
  <c r="C296" i="64"/>
  <c r="I296" i="64"/>
  <c r="J296" i="64" s="1"/>
  <c r="B297" i="64"/>
  <c r="I297" i="64" s="1"/>
  <c r="J297" i="64" s="1"/>
  <c r="C297" i="64"/>
  <c r="B298" i="64"/>
  <c r="I298" i="64" s="1"/>
  <c r="J298" i="64" s="1"/>
  <c r="C298" i="64"/>
  <c r="B299" i="64"/>
  <c r="C299" i="64"/>
  <c r="I299" i="64"/>
  <c r="J299" i="64" s="1"/>
  <c r="B300" i="64"/>
  <c r="C300" i="64"/>
  <c r="I300" i="64"/>
  <c r="J300" i="64" s="1"/>
  <c r="B301" i="64"/>
  <c r="I301" i="64" s="1"/>
  <c r="J301" i="64" s="1"/>
  <c r="C301" i="64"/>
  <c r="B302" i="64"/>
  <c r="I302" i="64" s="1"/>
  <c r="J302" i="64" s="1"/>
  <c r="C302" i="64"/>
  <c r="B303" i="64"/>
  <c r="I303" i="64" s="1"/>
  <c r="C303" i="64"/>
  <c r="J303" i="64"/>
  <c r="B304" i="64"/>
  <c r="I304" i="64" s="1"/>
  <c r="C304" i="64"/>
  <c r="J304" i="64"/>
  <c r="B305" i="64"/>
  <c r="I305" i="64" s="1"/>
  <c r="J305" i="64" s="1"/>
  <c r="C305" i="64"/>
  <c r="B306" i="64"/>
  <c r="I306" i="64" s="1"/>
  <c r="J306" i="64" s="1"/>
  <c r="C306" i="64"/>
  <c r="B307" i="64"/>
  <c r="I307" i="64" s="1"/>
  <c r="C307" i="64"/>
  <c r="J307" i="64"/>
  <c r="B308" i="64"/>
  <c r="I308" i="64" s="1"/>
  <c r="C308" i="64"/>
  <c r="J308" i="64"/>
  <c r="B309" i="64"/>
  <c r="I309" i="64" s="1"/>
  <c r="J309" i="64" s="1"/>
  <c r="C309" i="64"/>
  <c r="B310" i="64"/>
  <c r="I310" i="64" s="1"/>
  <c r="J310" i="64" s="1"/>
  <c r="C310" i="64"/>
  <c r="B311" i="64"/>
  <c r="I311" i="64" s="1"/>
  <c r="C311" i="64"/>
  <c r="J311" i="64"/>
  <c r="B312" i="64"/>
  <c r="I312" i="64" s="1"/>
  <c r="C312" i="64"/>
  <c r="J312" i="64"/>
  <c r="B313" i="64"/>
  <c r="I313" i="64" s="1"/>
  <c r="J313" i="64" s="1"/>
  <c r="C313" i="64"/>
  <c r="B314" i="64"/>
  <c r="I314" i="64" s="1"/>
  <c r="J314" i="64" s="1"/>
  <c r="C314" i="64"/>
  <c r="B315" i="64"/>
  <c r="I315" i="64" s="1"/>
  <c r="C315" i="64"/>
  <c r="J315" i="64"/>
  <c r="B316" i="64"/>
  <c r="I316" i="64" s="1"/>
  <c r="C316" i="64"/>
  <c r="J316" i="64"/>
  <c r="B317" i="64"/>
  <c r="I317" i="64" s="1"/>
  <c r="J317" i="64" s="1"/>
  <c r="C317" i="64"/>
  <c r="B318" i="64"/>
  <c r="I318" i="64" s="1"/>
  <c r="J318" i="64" s="1"/>
  <c r="C318" i="64"/>
  <c r="B319" i="64"/>
  <c r="I319" i="64" s="1"/>
  <c r="C319" i="64"/>
  <c r="J319" i="64"/>
  <c r="B320" i="64"/>
  <c r="I320" i="64" s="1"/>
  <c r="C320" i="64"/>
  <c r="J320" i="64"/>
  <c r="B321" i="64"/>
  <c r="I321" i="64" s="1"/>
  <c r="J321" i="64" s="1"/>
  <c r="C321" i="64"/>
  <c r="B322" i="64"/>
  <c r="I322" i="64" s="1"/>
  <c r="J322" i="64" s="1"/>
  <c r="C322" i="64"/>
  <c r="B323" i="64"/>
  <c r="I323" i="64" s="1"/>
  <c r="C323" i="64"/>
  <c r="J323" i="64"/>
  <c r="B324" i="64"/>
  <c r="I324" i="64" s="1"/>
  <c r="C324" i="64"/>
  <c r="J324" i="64"/>
  <c r="B325" i="64"/>
  <c r="I325" i="64" s="1"/>
  <c r="J325" i="64" s="1"/>
  <c r="C325" i="64"/>
  <c r="B326" i="64"/>
  <c r="I326" i="64" s="1"/>
  <c r="J326" i="64" s="1"/>
  <c r="C326" i="64"/>
  <c r="B327" i="64"/>
  <c r="I327" i="64" s="1"/>
  <c r="C327" i="64"/>
  <c r="J327" i="64"/>
  <c r="B328" i="64"/>
  <c r="I328" i="64" s="1"/>
  <c r="C328" i="64"/>
  <c r="J328" i="64"/>
  <c r="B329" i="64"/>
  <c r="I329" i="64" s="1"/>
  <c r="J329" i="64" s="1"/>
  <c r="C329" i="64"/>
  <c r="B330" i="64"/>
  <c r="I330" i="64" s="1"/>
  <c r="J330" i="64" s="1"/>
  <c r="C330" i="64"/>
  <c r="B331" i="64"/>
  <c r="I331" i="64" s="1"/>
  <c r="C331" i="64"/>
  <c r="J331" i="64"/>
  <c r="B332" i="64"/>
  <c r="I332" i="64" s="1"/>
  <c r="C332" i="64"/>
  <c r="J332" i="64"/>
  <c r="B333" i="64"/>
  <c r="I333" i="64" s="1"/>
  <c r="J333" i="64" s="1"/>
  <c r="C333" i="64"/>
  <c r="B334" i="64"/>
  <c r="I334" i="64" s="1"/>
  <c r="J334" i="64" s="1"/>
  <c r="C334" i="64"/>
  <c r="B335" i="64"/>
  <c r="I335" i="64" s="1"/>
  <c r="C335" i="64"/>
  <c r="J335" i="64"/>
  <c r="B336" i="64"/>
  <c r="I336" i="64" s="1"/>
  <c r="C336" i="64"/>
  <c r="J336" i="64"/>
  <c r="B337" i="64"/>
  <c r="I337" i="64" s="1"/>
  <c r="J337" i="64" s="1"/>
  <c r="C337" i="64"/>
  <c r="B338" i="64"/>
  <c r="I338" i="64" s="1"/>
  <c r="J338" i="64" s="1"/>
  <c r="C338" i="64"/>
  <c r="B339" i="64"/>
  <c r="I339" i="64" s="1"/>
  <c r="C339" i="64"/>
  <c r="J339" i="64"/>
  <c r="B340" i="64"/>
  <c r="I340" i="64" s="1"/>
  <c r="C340" i="64"/>
  <c r="J340" i="64"/>
  <c r="B341" i="64"/>
  <c r="I341" i="64" s="1"/>
  <c r="J341" i="64" s="1"/>
  <c r="C341" i="64"/>
  <c r="B342" i="64"/>
  <c r="I342" i="64" s="1"/>
  <c r="J342" i="64" s="1"/>
  <c r="C342" i="64"/>
  <c r="B343" i="64"/>
  <c r="I343" i="64" s="1"/>
  <c r="C343" i="64"/>
  <c r="J343" i="64"/>
  <c r="B344" i="64"/>
  <c r="I344" i="64" s="1"/>
  <c r="C344" i="64"/>
  <c r="J344" i="64"/>
  <c r="B345" i="64"/>
  <c r="I345" i="64" s="1"/>
  <c r="J345" i="64" s="1"/>
  <c r="C345" i="64"/>
  <c r="B346" i="64"/>
  <c r="I346" i="64" s="1"/>
  <c r="J346" i="64" s="1"/>
  <c r="C346" i="64"/>
  <c r="B347" i="64"/>
  <c r="I347" i="64" s="1"/>
  <c r="C347" i="64"/>
  <c r="J347" i="64"/>
  <c r="B348" i="64"/>
  <c r="I348" i="64" s="1"/>
  <c r="C348" i="64"/>
  <c r="J348" i="64"/>
  <c r="B349" i="64"/>
  <c r="I349" i="64" s="1"/>
  <c r="J349" i="64" s="1"/>
  <c r="C349" i="64"/>
  <c r="B350" i="64"/>
  <c r="I350" i="64" s="1"/>
  <c r="J350" i="64" s="1"/>
  <c r="C350" i="64"/>
  <c r="B351" i="64"/>
  <c r="I351" i="64" s="1"/>
  <c r="C351" i="64"/>
  <c r="J351" i="64"/>
  <c r="B352" i="64"/>
  <c r="I352" i="64" s="1"/>
  <c r="C352" i="64"/>
  <c r="J352" i="64"/>
  <c r="B353" i="64"/>
  <c r="I353" i="64" s="1"/>
  <c r="J353" i="64" s="1"/>
  <c r="C353" i="64"/>
  <c r="B354" i="64"/>
  <c r="I354" i="64" s="1"/>
  <c r="J354" i="64" s="1"/>
  <c r="C354" i="64"/>
  <c r="B355" i="64"/>
  <c r="I355" i="64" s="1"/>
  <c r="C355" i="64"/>
  <c r="J355" i="64"/>
  <c r="B356" i="64"/>
  <c r="I356" i="64" s="1"/>
  <c r="C356" i="64"/>
  <c r="J356" i="64"/>
  <c r="B357" i="64"/>
  <c r="I357" i="64" s="1"/>
  <c r="J357" i="64" s="1"/>
  <c r="C357" i="64"/>
  <c r="B358" i="64"/>
  <c r="I358" i="64" s="1"/>
  <c r="J358" i="64" s="1"/>
  <c r="C358" i="64"/>
  <c r="B359" i="64"/>
  <c r="I359" i="64" s="1"/>
  <c r="C359" i="64"/>
  <c r="J359" i="64"/>
  <c r="B360" i="64"/>
  <c r="I360" i="64" s="1"/>
  <c r="C360" i="64"/>
  <c r="J360" i="64"/>
  <c r="B361" i="64"/>
  <c r="I361" i="64" s="1"/>
  <c r="J361" i="64" s="1"/>
  <c r="C361" i="64"/>
  <c r="B362" i="64"/>
  <c r="I362" i="64" s="1"/>
  <c r="J362" i="64" s="1"/>
  <c r="C362" i="64"/>
  <c r="B363" i="64"/>
  <c r="I363" i="64" s="1"/>
  <c r="C363" i="64"/>
  <c r="J363" i="64"/>
  <c r="B364" i="64"/>
  <c r="I364" i="64" s="1"/>
  <c r="C364" i="64"/>
  <c r="J364" i="64"/>
  <c r="B365" i="64"/>
  <c r="I365" i="64" s="1"/>
  <c r="J365" i="64" s="1"/>
  <c r="C365" i="64"/>
  <c r="B366" i="64"/>
  <c r="I366" i="64" s="1"/>
  <c r="J366" i="64" s="1"/>
  <c r="C366" i="64"/>
  <c r="B367" i="64"/>
  <c r="I367" i="64" s="1"/>
  <c r="C367" i="64"/>
  <c r="J367" i="64"/>
  <c r="B368" i="64"/>
  <c r="I368" i="64" s="1"/>
  <c r="C368" i="64"/>
  <c r="J368" i="64"/>
  <c r="B369" i="64"/>
  <c r="I369" i="64" s="1"/>
  <c r="J369" i="64" s="1"/>
  <c r="C369" i="64"/>
  <c r="B370" i="64"/>
  <c r="I370" i="64" s="1"/>
  <c r="J370" i="64" s="1"/>
  <c r="C370" i="64"/>
  <c r="B371" i="64"/>
  <c r="I371" i="64" s="1"/>
  <c r="C371" i="64"/>
  <c r="J371" i="64"/>
  <c r="B372" i="64"/>
  <c r="I372" i="64" s="1"/>
  <c r="C372" i="64"/>
  <c r="J372" i="64"/>
  <c r="B373" i="64"/>
  <c r="I373" i="64" s="1"/>
  <c r="J373" i="64" s="1"/>
  <c r="C373" i="64"/>
  <c r="B374" i="64"/>
  <c r="I374" i="64" s="1"/>
  <c r="J374" i="64" s="1"/>
  <c r="C374" i="64"/>
  <c r="B375" i="64"/>
  <c r="I375" i="64" s="1"/>
  <c r="C375" i="64"/>
  <c r="J375" i="64"/>
  <c r="B376" i="64"/>
  <c r="I376" i="64" s="1"/>
  <c r="C376" i="64"/>
  <c r="J376" i="64"/>
  <c r="B377" i="64"/>
  <c r="I377" i="64" s="1"/>
  <c r="J377" i="64" s="1"/>
  <c r="C377" i="64"/>
  <c r="B378" i="64"/>
  <c r="I378" i="64" s="1"/>
  <c r="J378" i="64" s="1"/>
  <c r="C378" i="64"/>
  <c r="B379" i="64"/>
  <c r="I379" i="64" s="1"/>
  <c r="C379" i="64"/>
  <c r="J379" i="64"/>
  <c r="B380" i="64"/>
  <c r="I380" i="64" s="1"/>
  <c r="C380" i="64"/>
  <c r="J380" i="64"/>
  <c r="B381" i="64"/>
  <c r="I381" i="64" s="1"/>
  <c r="J381" i="64" s="1"/>
  <c r="C381" i="64"/>
  <c r="B382" i="64"/>
  <c r="I382" i="64" s="1"/>
  <c r="J382" i="64" s="1"/>
  <c r="C382" i="64"/>
  <c r="B383" i="64"/>
  <c r="I383" i="64" s="1"/>
  <c r="C383" i="64"/>
  <c r="J383" i="64"/>
  <c r="B384" i="64"/>
  <c r="I384" i="64" s="1"/>
  <c r="C384" i="64"/>
  <c r="J384" i="64"/>
  <c r="B385" i="64"/>
  <c r="I385" i="64" s="1"/>
  <c r="J385" i="64" s="1"/>
  <c r="C385" i="64"/>
  <c r="B386" i="64"/>
  <c r="I386" i="64" s="1"/>
  <c r="J386" i="64" s="1"/>
  <c r="C386" i="64"/>
  <c r="B387" i="64"/>
  <c r="I387" i="64" s="1"/>
  <c r="C387" i="64"/>
  <c r="J387" i="64"/>
  <c r="B388" i="64"/>
  <c r="I388" i="64" s="1"/>
  <c r="C388" i="64"/>
  <c r="J388" i="64"/>
  <c r="B389" i="64"/>
  <c r="I389" i="64" s="1"/>
  <c r="J389" i="64" s="1"/>
  <c r="C389" i="64"/>
  <c r="B390" i="64"/>
  <c r="I390" i="64" s="1"/>
  <c r="J390" i="64" s="1"/>
  <c r="C390" i="64"/>
  <c r="B391" i="64"/>
  <c r="I391" i="64" s="1"/>
  <c r="C391" i="64"/>
  <c r="J391" i="64"/>
  <c r="B392" i="64"/>
  <c r="I392" i="64" s="1"/>
  <c r="C392" i="64"/>
  <c r="J392" i="64"/>
  <c r="B393" i="64"/>
  <c r="I393" i="64" s="1"/>
  <c r="J393" i="64" s="1"/>
  <c r="C393" i="64"/>
  <c r="B394" i="64"/>
  <c r="I394" i="64" s="1"/>
  <c r="J394" i="64" s="1"/>
  <c r="C394" i="64"/>
  <c r="B395" i="64"/>
  <c r="I395" i="64" s="1"/>
  <c r="C395" i="64"/>
  <c r="J395" i="64"/>
  <c r="B396" i="64"/>
  <c r="I396" i="64" s="1"/>
  <c r="C396" i="64"/>
  <c r="J396" i="64"/>
  <c r="B397" i="64"/>
  <c r="I397" i="64" s="1"/>
  <c r="J397" i="64" s="1"/>
  <c r="C397" i="64"/>
  <c r="B398" i="64"/>
  <c r="I398" i="64" s="1"/>
  <c r="J398" i="64" s="1"/>
  <c r="C398" i="64"/>
  <c r="B399" i="64"/>
  <c r="I399" i="64" s="1"/>
  <c r="C399" i="64"/>
  <c r="J399" i="64"/>
  <c r="B400" i="64"/>
  <c r="I400" i="64" s="1"/>
  <c r="C400" i="64"/>
  <c r="J400" i="64"/>
  <c r="B401" i="64"/>
  <c r="I401" i="64" s="1"/>
  <c r="J401" i="64" s="1"/>
  <c r="C401" i="64"/>
  <c r="B402" i="64"/>
  <c r="I402" i="64" s="1"/>
  <c r="J402" i="64" s="1"/>
  <c r="C402" i="64"/>
  <c r="B403" i="64"/>
  <c r="I403" i="64" s="1"/>
  <c r="C403" i="64"/>
  <c r="J403" i="64"/>
  <c r="B404" i="64"/>
  <c r="I404" i="64" s="1"/>
  <c r="C404" i="64"/>
  <c r="J404" i="64"/>
  <c r="B405" i="64"/>
  <c r="I405" i="64" s="1"/>
  <c r="J405" i="64" s="1"/>
  <c r="C405" i="64"/>
  <c r="B406" i="64"/>
  <c r="I406" i="64" s="1"/>
  <c r="J406" i="64" s="1"/>
  <c r="C406" i="64"/>
  <c r="B407" i="64"/>
  <c r="I407" i="64" s="1"/>
  <c r="C407" i="64"/>
  <c r="J407" i="64"/>
  <c r="B408" i="64"/>
  <c r="I408" i="64" s="1"/>
  <c r="C408" i="64"/>
  <c r="J408" i="64"/>
  <c r="B409" i="64"/>
  <c r="I409" i="64" s="1"/>
  <c r="J409" i="64" s="1"/>
  <c r="C409" i="64"/>
  <c r="B410" i="64"/>
  <c r="I410" i="64" s="1"/>
  <c r="J410" i="64" s="1"/>
  <c r="C410" i="64"/>
  <c r="B411" i="64"/>
  <c r="I411" i="64" s="1"/>
  <c r="C411" i="64"/>
  <c r="J411" i="64"/>
  <c r="B412" i="64"/>
  <c r="I412" i="64" s="1"/>
  <c r="C412" i="64"/>
  <c r="J412" i="64"/>
  <c r="B413" i="64"/>
  <c r="I413" i="64" s="1"/>
  <c r="J413" i="64" s="1"/>
  <c r="C413" i="64"/>
  <c r="B414" i="64"/>
  <c r="I414" i="64" s="1"/>
  <c r="J414" i="64" s="1"/>
  <c r="C414" i="64"/>
  <c r="B415" i="64"/>
  <c r="I415" i="64" s="1"/>
  <c r="C415" i="64"/>
  <c r="J415" i="64"/>
  <c r="B416" i="64"/>
  <c r="I416" i="64" s="1"/>
  <c r="C416" i="64"/>
  <c r="J416" i="64"/>
  <c r="B417" i="64"/>
  <c r="I417" i="64" s="1"/>
  <c r="J417" i="64" s="1"/>
  <c r="C417" i="64"/>
  <c r="B418" i="64"/>
  <c r="I418" i="64" s="1"/>
  <c r="J418" i="64" s="1"/>
  <c r="C418" i="64"/>
  <c r="B419" i="64"/>
  <c r="I419" i="64" s="1"/>
  <c r="C419" i="64"/>
  <c r="J419" i="64"/>
  <c r="B420" i="64"/>
  <c r="I420" i="64" s="1"/>
  <c r="C420" i="64"/>
  <c r="J420" i="64"/>
  <c r="B421" i="64"/>
  <c r="I421" i="64" s="1"/>
  <c r="J421" i="64" s="1"/>
  <c r="C421" i="64"/>
  <c r="B422" i="64"/>
  <c r="I422" i="64" s="1"/>
  <c r="J422" i="64" s="1"/>
  <c r="C422" i="64"/>
  <c r="B423" i="64"/>
  <c r="I423" i="64" s="1"/>
  <c r="C423" i="64"/>
  <c r="J423" i="64"/>
  <c r="B424" i="64"/>
  <c r="I424" i="64" s="1"/>
  <c r="C424" i="64"/>
  <c r="J424" i="64"/>
  <c r="B425" i="64"/>
  <c r="I425" i="64" s="1"/>
  <c r="J425" i="64" s="1"/>
  <c r="C425" i="64"/>
  <c r="B426" i="64"/>
  <c r="I426" i="64" s="1"/>
  <c r="J426" i="64" s="1"/>
  <c r="C426" i="64"/>
  <c r="B427" i="64"/>
  <c r="I427" i="64" s="1"/>
  <c r="C427" i="64"/>
  <c r="J427" i="64"/>
  <c r="B428" i="64"/>
  <c r="I428" i="64" s="1"/>
  <c r="C428" i="64"/>
  <c r="J428" i="64"/>
  <c r="B429" i="64"/>
  <c r="I429" i="64" s="1"/>
  <c r="J429" i="64" s="1"/>
  <c r="C429" i="64"/>
  <c r="B430" i="64"/>
  <c r="I430" i="64" s="1"/>
  <c r="J430" i="64" s="1"/>
  <c r="C430" i="64"/>
  <c r="B431" i="64"/>
  <c r="I431" i="64" s="1"/>
  <c r="C431" i="64"/>
  <c r="J431" i="64"/>
  <c r="B432" i="64"/>
  <c r="I432" i="64" s="1"/>
  <c r="C432" i="64"/>
  <c r="J432" i="64"/>
  <c r="B433" i="64"/>
  <c r="I433" i="64" s="1"/>
  <c r="J433" i="64" s="1"/>
  <c r="C433" i="64"/>
  <c r="B434" i="64"/>
  <c r="I434" i="64" s="1"/>
  <c r="J434" i="64" s="1"/>
  <c r="C434" i="64"/>
  <c r="B435" i="64"/>
  <c r="I435" i="64" s="1"/>
  <c r="C435" i="64"/>
  <c r="J435" i="64"/>
  <c r="B436" i="64"/>
  <c r="I436" i="64" s="1"/>
  <c r="C436" i="64"/>
  <c r="J436" i="64"/>
  <c r="B437" i="64"/>
  <c r="I437" i="64" s="1"/>
  <c r="J437" i="64" s="1"/>
  <c r="C437" i="64"/>
  <c r="B438" i="64"/>
  <c r="I438" i="64" s="1"/>
  <c r="J438" i="64" s="1"/>
  <c r="C438" i="64"/>
  <c r="B439" i="64"/>
  <c r="I439" i="64" s="1"/>
  <c r="C439" i="64"/>
  <c r="J439" i="64"/>
  <c r="B440" i="64"/>
  <c r="I440" i="64" s="1"/>
  <c r="C440" i="64"/>
  <c r="J440" i="64"/>
  <c r="B441" i="64"/>
  <c r="I441" i="64" s="1"/>
  <c r="J441" i="64" s="1"/>
  <c r="C441" i="64"/>
  <c r="B442" i="64"/>
  <c r="I442" i="64" s="1"/>
  <c r="J442" i="64" s="1"/>
  <c r="C442" i="64"/>
  <c r="B443" i="64"/>
  <c r="I443" i="64" s="1"/>
  <c r="C443" i="64"/>
  <c r="J443" i="64"/>
  <c r="B444" i="64"/>
  <c r="I444" i="64" s="1"/>
  <c r="C444" i="64"/>
  <c r="J444" i="64"/>
  <c r="B445" i="64"/>
  <c r="I445" i="64" s="1"/>
  <c r="J445" i="64" s="1"/>
  <c r="C445" i="64"/>
  <c r="B446" i="64"/>
  <c r="I446" i="64" s="1"/>
  <c r="J446" i="64" s="1"/>
  <c r="C446" i="64"/>
  <c r="B447" i="64"/>
  <c r="I447" i="64" s="1"/>
  <c r="C447" i="64"/>
  <c r="J447" i="64"/>
  <c r="B448" i="64"/>
  <c r="I448" i="64" s="1"/>
  <c r="C448" i="64"/>
  <c r="J448" i="64"/>
  <c r="B449" i="64"/>
  <c r="I449" i="64" s="1"/>
  <c r="J449" i="64" s="1"/>
  <c r="C449" i="64"/>
  <c r="B450" i="64"/>
  <c r="I450" i="64" s="1"/>
  <c r="J450" i="64" s="1"/>
  <c r="C450" i="64"/>
  <c r="B451" i="64"/>
  <c r="I451" i="64" s="1"/>
  <c r="C451" i="64"/>
  <c r="J451" i="64"/>
  <c r="B452" i="64"/>
  <c r="I452" i="64" s="1"/>
  <c r="C452" i="64"/>
  <c r="J452" i="64"/>
  <c r="B453" i="64"/>
  <c r="I453" i="64" s="1"/>
  <c r="J453" i="64" s="1"/>
  <c r="C453" i="64"/>
  <c r="B454" i="64"/>
  <c r="I454" i="64" s="1"/>
  <c r="J454" i="64" s="1"/>
  <c r="C454" i="64"/>
  <c r="B455" i="64"/>
  <c r="I455" i="64" s="1"/>
  <c r="C455" i="64"/>
  <c r="J455" i="64"/>
  <c r="B456" i="64"/>
  <c r="I456" i="64" s="1"/>
  <c r="C456" i="64"/>
  <c r="J456" i="64"/>
  <c r="B457" i="64"/>
  <c r="I457" i="64" s="1"/>
  <c r="J457" i="64" s="1"/>
  <c r="C457" i="64"/>
  <c r="B458" i="64"/>
  <c r="I458" i="64" s="1"/>
  <c r="J458" i="64" s="1"/>
  <c r="C458" i="64"/>
  <c r="B459" i="64"/>
  <c r="I459" i="64" s="1"/>
  <c r="C459" i="64"/>
  <c r="J459" i="64"/>
  <c r="B460" i="64"/>
  <c r="I460" i="64" s="1"/>
  <c r="C460" i="64"/>
  <c r="J460" i="64"/>
  <c r="B461" i="64"/>
  <c r="I461" i="64" s="1"/>
  <c r="J461" i="64" s="1"/>
  <c r="C461" i="64"/>
  <c r="B462" i="64"/>
  <c r="I462" i="64" s="1"/>
  <c r="J462" i="64" s="1"/>
  <c r="C462" i="64"/>
  <c r="B463" i="64"/>
  <c r="I463" i="64" s="1"/>
  <c r="C463" i="64"/>
  <c r="J463" i="64"/>
  <c r="B464" i="64"/>
  <c r="I464" i="64" s="1"/>
  <c r="C464" i="64"/>
  <c r="J464" i="64"/>
  <c r="B465" i="64"/>
  <c r="I465" i="64" s="1"/>
  <c r="J465" i="64" s="1"/>
  <c r="C465" i="64"/>
  <c r="B466" i="64"/>
  <c r="I466" i="64" s="1"/>
  <c r="J466" i="64" s="1"/>
  <c r="C466" i="64"/>
  <c r="B467" i="64"/>
  <c r="I467" i="64" s="1"/>
  <c r="C467" i="64"/>
  <c r="J467" i="64"/>
  <c r="B468" i="64"/>
  <c r="I468" i="64" s="1"/>
  <c r="C468" i="64"/>
  <c r="J468" i="64"/>
  <c r="B469" i="64"/>
  <c r="I469" i="64" s="1"/>
  <c r="J469" i="64" s="1"/>
  <c r="C469" i="64"/>
  <c r="B470" i="64"/>
  <c r="I470" i="64" s="1"/>
  <c r="J470" i="64" s="1"/>
  <c r="C470" i="64"/>
  <c r="B471" i="64"/>
  <c r="I471" i="64" s="1"/>
  <c r="C471" i="64"/>
  <c r="J471" i="64"/>
  <c r="B472" i="64"/>
  <c r="I472" i="64" s="1"/>
  <c r="C472" i="64"/>
  <c r="J472" i="64"/>
  <c r="B473" i="64"/>
  <c r="I473" i="64" s="1"/>
  <c r="J473" i="64" s="1"/>
  <c r="C473" i="64"/>
  <c r="B474" i="64"/>
  <c r="I474" i="64" s="1"/>
  <c r="J474" i="64" s="1"/>
  <c r="C474" i="64"/>
  <c r="B475" i="64"/>
  <c r="I475" i="64" s="1"/>
  <c r="C475" i="64"/>
  <c r="J475" i="64"/>
  <c r="B476" i="64"/>
  <c r="I476" i="64" s="1"/>
  <c r="C476" i="64"/>
  <c r="J476" i="64"/>
  <c r="B477" i="64"/>
  <c r="I477" i="64" s="1"/>
  <c r="J477" i="64" s="1"/>
  <c r="C477" i="64"/>
  <c r="B478" i="64"/>
  <c r="I478" i="64" s="1"/>
  <c r="J478" i="64" s="1"/>
  <c r="C478" i="64"/>
  <c r="B479" i="64"/>
  <c r="I479" i="64" s="1"/>
  <c r="C479" i="64"/>
  <c r="J479" i="64"/>
  <c r="B480" i="64"/>
  <c r="I480" i="64" s="1"/>
  <c r="C480" i="64"/>
  <c r="J480" i="64"/>
  <c r="B481" i="64"/>
  <c r="I481" i="64" s="1"/>
  <c r="J481" i="64" s="1"/>
  <c r="C481" i="64"/>
  <c r="B482" i="64"/>
  <c r="I482" i="64" s="1"/>
  <c r="J482" i="64" s="1"/>
  <c r="C482" i="64"/>
  <c r="B483" i="64"/>
  <c r="I483" i="64" s="1"/>
  <c r="C483" i="64"/>
  <c r="J483" i="64"/>
  <c r="B484" i="64"/>
  <c r="I484" i="64" s="1"/>
  <c r="C484" i="64"/>
  <c r="J484" i="64"/>
  <c r="B485" i="64"/>
  <c r="I485" i="64" s="1"/>
  <c r="J485" i="64" s="1"/>
  <c r="C485" i="64"/>
  <c r="B486" i="64"/>
  <c r="I486" i="64" s="1"/>
  <c r="J486" i="64" s="1"/>
  <c r="C486" i="64"/>
  <c r="B487" i="64"/>
  <c r="I487" i="64" s="1"/>
  <c r="C487" i="64"/>
  <c r="J487" i="64"/>
  <c r="B488" i="64"/>
  <c r="I488" i="64" s="1"/>
  <c r="C488" i="64"/>
  <c r="J488" i="64"/>
  <c r="B489" i="64"/>
  <c r="I489" i="64" s="1"/>
  <c r="J489" i="64" s="1"/>
  <c r="C489" i="64"/>
  <c r="B490" i="64"/>
  <c r="I490" i="64" s="1"/>
  <c r="J490" i="64" s="1"/>
  <c r="C490" i="64"/>
  <c r="B491" i="64"/>
  <c r="I491" i="64" s="1"/>
  <c r="C491" i="64"/>
  <c r="J491" i="64"/>
  <c r="B492" i="64"/>
  <c r="I492" i="64" s="1"/>
  <c r="C492" i="64"/>
  <c r="J492" i="64"/>
  <c r="B493" i="64"/>
  <c r="I493" i="64" s="1"/>
  <c r="J493" i="64" s="1"/>
  <c r="C493" i="64"/>
  <c r="B494" i="64"/>
  <c r="I494" i="64" s="1"/>
  <c r="J494" i="64" s="1"/>
  <c r="C494" i="64"/>
  <c r="B495" i="64"/>
  <c r="I495" i="64" s="1"/>
  <c r="C495" i="64"/>
  <c r="J495" i="64"/>
  <c r="B496" i="64"/>
  <c r="I496" i="64" s="1"/>
  <c r="C496" i="64"/>
  <c r="J496" i="64"/>
  <c r="B497" i="64"/>
  <c r="I497" i="64" s="1"/>
  <c r="J497" i="64" s="1"/>
  <c r="C497" i="64"/>
  <c r="B498" i="64"/>
  <c r="I498" i="64" s="1"/>
  <c r="J498" i="64" s="1"/>
  <c r="C498" i="64"/>
  <c r="B499" i="64"/>
  <c r="I499" i="64" s="1"/>
  <c r="C499" i="64"/>
  <c r="J499" i="64"/>
  <c r="B500" i="64"/>
  <c r="I500" i="64" s="1"/>
  <c r="C500" i="64"/>
  <c r="J500" i="64"/>
  <c r="B501" i="64"/>
  <c r="I501" i="64" s="1"/>
  <c r="J501" i="64" s="1"/>
  <c r="C501" i="64"/>
  <c r="B502" i="64"/>
  <c r="I502" i="64" s="1"/>
  <c r="J502" i="64" s="1"/>
  <c r="C502" i="64"/>
  <c r="B503" i="64"/>
  <c r="I503" i="64" s="1"/>
  <c r="C503" i="64"/>
  <c r="J503" i="64"/>
  <c r="B504" i="64"/>
  <c r="I504" i="64" s="1"/>
  <c r="C504" i="64"/>
  <c r="J504" i="64"/>
  <c r="B505" i="64"/>
  <c r="I505" i="64" s="1"/>
  <c r="J505" i="64" s="1"/>
  <c r="C505" i="64"/>
  <c r="B506" i="64"/>
  <c r="I506" i="64" s="1"/>
  <c r="J506" i="64" s="1"/>
  <c r="C506" i="64"/>
  <c r="B507" i="64"/>
  <c r="I507" i="64" s="1"/>
  <c r="C507" i="64"/>
  <c r="J507" i="64"/>
  <c r="B508" i="64"/>
  <c r="I508" i="64" s="1"/>
  <c r="C508" i="64"/>
  <c r="J508" i="64"/>
  <c r="B509" i="64"/>
  <c r="I509" i="64" s="1"/>
  <c r="J509" i="64" s="1"/>
  <c r="C509" i="64"/>
  <c r="B510" i="64"/>
  <c r="I510" i="64" s="1"/>
  <c r="J510" i="64" s="1"/>
  <c r="C510" i="64"/>
  <c r="B511" i="64"/>
  <c r="I511" i="64" s="1"/>
  <c r="C511" i="64"/>
  <c r="J511" i="64"/>
  <c r="B512" i="64"/>
  <c r="I512" i="64" s="1"/>
  <c r="C512" i="64"/>
  <c r="J512" i="64"/>
  <c r="B513" i="64"/>
  <c r="I513" i="64" s="1"/>
  <c r="J513" i="64" s="1"/>
  <c r="C513" i="64"/>
  <c r="B514" i="64"/>
  <c r="I514" i="64" s="1"/>
  <c r="J514" i="64" s="1"/>
  <c r="C514" i="64"/>
  <c r="B515" i="64"/>
  <c r="I515" i="64" s="1"/>
  <c r="J515" i="64" s="1"/>
  <c r="C515" i="64"/>
  <c r="B516" i="64"/>
  <c r="I516" i="64" s="1"/>
  <c r="C516" i="64"/>
  <c r="J516" i="64"/>
  <c r="B517" i="64"/>
  <c r="I517" i="64" s="1"/>
  <c r="C517" i="64"/>
  <c r="J517" i="64"/>
  <c r="B518" i="64"/>
  <c r="I518" i="64" s="1"/>
  <c r="J518" i="64" s="1"/>
  <c r="C518" i="64"/>
  <c r="B519" i="64"/>
  <c r="I519" i="64" s="1"/>
  <c r="J519" i="64" s="1"/>
  <c r="C519" i="64"/>
  <c r="B520" i="64"/>
  <c r="I520" i="64" s="1"/>
  <c r="C520" i="64"/>
  <c r="J520" i="64"/>
  <c r="B521" i="64"/>
  <c r="I521" i="64" s="1"/>
  <c r="C521" i="64"/>
  <c r="J521" i="64"/>
  <c r="B522" i="64"/>
  <c r="I522" i="64" s="1"/>
  <c r="J522" i="64" s="1"/>
  <c r="C522" i="64"/>
  <c r="B523" i="64"/>
  <c r="I523" i="64" s="1"/>
  <c r="C523" i="64"/>
  <c r="J523" i="64"/>
  <c r="B524" i="64"/>
  <c r="I524" i="64" s="1"/>
  <c r="C524" i="64"/>
  <c r="J524" i="64"/>
  <c r="B525" i="64"/>
  <c r="I525" i="64" s="1"/>
  <c r="J525" i="64" s="1"/>
  <c r="C525" i="64"/>
  <c r="B526" i="64"/>
  <c r="I526" i="64" s="1"/>
  <c r="J526" i="64" s="1"/>
  <c r="C526" i="64"/>
  <c r="B527" i="64"/>
  <c r="I527" i="64" s="1"/>
  <c r="C527" i="64"/>
  <c r="J527" i="64"/>
  <c r="B528" i="64"/>
  <c r="I528" i="64" s="1"/>
  <c r="C528" i="64"/>
  <c r="J528" i="64"/>
  <c r="B529" i="64"/>
  <c r="I529" i="64" s="1"/>
  <c r="J529" i="64" s="1"/>
  <c r="C529" i="64"/>
  <c r="B530" i="64"/>
  <c r="I530" i="64" s="1"/>
  <c r="J530" i="64" s="1"/>
  <c r="C530" i="64"/>
  <c r="B531" i="64"/>
  <c r="I531" i="64" s="1"/>
  <c r="J531" i="64" s="1"/>
  <c r="C531" i="64"/>
  <c r="B532" i="64"/>
  <c r="I532" i="64" s="1"/>
  <c r="C532" i="64"/>
  <c r="J532" i="64"/>
  <c r="B533" i="64"/>
  <c r="I533" i="64" s="1"/>
  <c r="C533" i="64"/>
  <c r="J533" i="64"/>
  <c r="B534" i="64"/>
  <c r="I534" i="64" s="1"/>
  <c r="J534" i="64" s="1"/>
  <c r="C534" i="64"/>
  <c r="B535" i="64"/>
  <c r="I535" i="64" s="1"/>
  <c r="J535" i="64" s="1"/>
  <c r="C535" i="64"/>
  <c r="B536" i="64"/>
  <c r="I536" i="64" s="1"/>
  <c r="C536" i="64"/>
  <c r="J536" i="64"/>
  <c r="B537" i="64"/>
  <c r="I537" i="64" s="1"/>
  <c r="C537" i="64"/>
  <c r="J537" i="64"/>
  <c r="B538" i="64"/>
  <c r="I538" i="64" s="1"/>
  <c r="J538" i="64" s="1"/>
  <c r="C538" i="64"/>
  <c r="B539" i="64"/>
  <c r="I539" i="64" s="1"/>
  <c r="C539" i="64"/>
  <c r="J539" i="64"/>
  <c r="B540" i="64"/>
  <c r="I540" i="64" s="1"/>
  <c r="C540" i="64"/>
  <c r="J540" i="64"/>
  <c r="B541" i="64"/>
  <c r="I541" i="64" s="1"/>
  <c r="J541" i="64" s="1"/>
  <c r="C541" i="64"/>
  <c r="B542" i="64"/>
  <c r="I542" i="64" s="1"/>
  <c r="J542" i="64" s="1"/>
  <c r="C542" i="64"/>
  <c r="B543" i="64"/>
  <c r="I543" i="64" s="1"/>
  <c r="C543" i="64"/>
  <c r="J543" i="64"/>
  <c r="B544" i="64"/>
  <c r="I544" i="64" s="1"/>
  <c r="C544" i="64"/>
  <c r="J544" i="64"/>
  <c r="B545" i="64"/>
  <c r="I545" i="64" s="1"/>
  <c r="J545" i="64" s="1"/>
  <c r="C545" i="64"/>
  <c r="B546" i="64"/>
  <c r="I546" i="64" s="1"/>
  <c r="J546" i="64" s="1"/>
  <c r="C546" i="64"/>
  <c r="B547" i="64"/>
  <c r="I547" i="64" s="1"/>
  <c r="J547" i="64" s="1"/>
  <c r="C547" i="64"/>
  <c r="B548" i="64"/>
  <c r="I548" i="64" s="1"/>
  <c r="C548" i="64"/>
  <c r="J548" i="64"/>
  <c r="B549" i="64"/>
  <c r="I549" i="64" s="1"/>
  <c r="C549" i="64"/>
  <c r="J549" i="64"/>
  <c r="B550" i="64"/>
  <c r="I550" i="64" s="1"/>
  <c r="J550" i="64" s="1"/>
  <c r="C550" i="64"/>
  <c r="B551" i="64"/>
  <c r="I551" i="64" s="1"/>
  <c r="J551" i="64" s="1"/>
  <c r="C551" i="64"/>
  <c r="B552" i="64"/>
  <c r="I552" i="64" s="1"/>
  <c r="C552" i="64"/>
  <c r="J552" i="64"/>
  <c r="B553" i="64"/>
  <c r="I553" i="64" s="1"/>
  <c r="C553" i="64"/>
  <c r="J553" i="64"/>
  <c r="B554" i="64"/>
  <c r="I554" i="64" s="1"/>
  <c r="J554" i="64" s="1"/>
  <c r="C554" i="64"/>
  <c r="B555" i="64"/>
  <c r="I555" i="64" s="1"/>
  <c r="C555" i="64"/>
  <c r="J555" i="64"/>
  <c r="B556" i="64"/>
  <c r="I556" i="64" s="1"/>
  <c r="C556" i="64"/>
  <c r="J556" i="64"/>
  <c r="B557" i="64"/>
  <c r="I557" i="64" s="1"/>
  <c r="J557" i="64" s="1"/>
  <c r="C557" i="64"/>
  <c r="B558" i="64"/>
  <c r="I558" i="64" s="1"/>
  <c r="J558" i="64" s="1"/>
  <c r="C558" i="64"/>
  <c r="B559" i="64"/>
  <c r="I559" i="64" s="1"/>
  <c r="C559" i="64"/>
  <c r="J559" i="64"/>
  <c r="B560" i="64"/>
  <c r="I560" i="64" s="1"/>
  <c r="C560" i="64"/>
  <c r="J560" i="64"/>
  <c r="B561" i="64"/>
  <c r="I561" i="64" s="1"/>
  <c r="J561" i="64" s="1"/>
  <c r="C561" i="64"/>
  <c r="B562" i="64"/>
  <c r="I562" i="64" s="1"/>
  <c r="J562" i="64" s="1"/>
  <c r="C562" i="64"/>
  <c r="B563" i="64"/>
  <c r="I563" i="64" s="1"/>
  <c r="J563" i="64" s="1"/>
  <c r="C563" i="64"/>
  <c r="B564" i="64"/>
  <c r="I564" i="64" s="1"/>
  <c r="C564" i="64"/>
  <c r="J564" i="64"/>
  <c r="B565" i="64"/>
  <c r="I565" i="64" s="1"/>
  <c r="C565" i="64"/>
  <c r="J565" i="64"/>
  <c r="B566" i="64"/>
  <c r="I566" i="64" s="1"/>
  <c r="J566" i="64" s="1"/>
  <c r="C566" i="64"/>
  <c r="B567" i="64"/>
  <c r="I567" i="64" s="1"/>
  <c r="J567" i="64" s="1"/>
  <c r="C567" i="64"/>
  <c r="B568" i="64"/>
  <c r="I568" i="64" s="1"/>
  <c r="C568" i="64"/>
  <c r="J568" i="64"/>
  <c r="B569" i="64"/>
  <c r="I569" i="64" s="1"/>
  <c r="C569" i="64"/>
  <c r="J569" i="64"/>
  <c r="B570" i="64"/>
  <c r="I570" i="64" s="1"/>
  <c r="J570" i="64" s="1"/>
  <c r="C570" i="64"/>
  <c r="B571" i="64"/>
  <c r="I571" i="64" s="1"/>
  <c r="C571" i="64"/>
  <c r="J571" i="64"/>
  <c r="B572" i="64"/>
  <c r="I572" i="64" s="1"/>
  <c r="C572" i="64"/>
  <c r="J572" i="64"/>
  <c r="B573" i="64"/>
  <c r="I573" i="64" s="1"/>
  <c r="J573" i="64" s="1"/>
  <c r="C573" i="64"/>
  <c r="B574" i="64"/>
  <c r="I574" i="64" s="1"/>
  <c r="J574" i="64" s="1"/>
  <c r="C574" i="64"/>
  <c r="B575" i="64"/>
  <c r="I575" i="64" s="1"/>
  <c r="C575" i="64"/>
  <c r="J575" i="64"/>
  <c r="B576" i="64"/>
  <c r="I576" i="64" s="1"/>
  <c r="C576" i="64"/>
  <c r="J576" i="64"/>
  <c r="B577" i="64"/>
  <c r="I577" i="64" s="1"/>
  <c r="J577" i="64" s="1"/>
  <c r="C577" i="64"/>
  <c r="B578" i="64"/>
  <c r="I578" i="64" s="1"/>
  <c r="J578" i="64" s="1"/>
  <c r="C578" i="64"/>
  <c r="B579" i="64"/>
  <c r="I579" i="64" s="1"/>
  <c r="J579" i="64" s="1"/>
  <c r="C579" i="64"/>
  <c r="B580" i="64"/>
  <c r="I580" i="64" s="1"/>
  <c r="C580" i="64"/>
  <c r="J580" i="64"/>
  <c r="B581" i="64"/>
  <c r="I581" i="64" s="1"/>
  <c r="C581" i="64"/>
  <c r="J581" i="64"/>
  <c r="B582" i="64"/>
  <c r="I582" i="64" s="1"/>
  <c r="J582" i="64" s="1"/>
  <c r="C582" i="64"/>
  <c r="B583" i="64"/>
  <c r="I583" i="64" s="1"/>
  <c r="J583" i="64" s="1"/>
  <c r="C583" i="64"/>
  <c r="B584" i="64"/>
  <c r="I584" i="64" s="1"/>
  <c r="C584" i="64"/>
  <c r="J584" i="64"/>
  <c r="B585" i="64"/>
  <c r="I585" i="64" s="1"/>
  <c r="C585" i="64"/>
  <c r="J585" i="64"/>
  <c r="B586" i="64"/>
  <c r="I586" i="64" s="1"/>
  <c r="J586" i="64" s="1"/>
  <c r="C586" i="64"/>
  <c r="B587" i="64"/>
  <c r="I587" i="64" s="1"/>
  <c r="C587" i="64"/>
  <c r="J587" i="64"/>
  <c r="B588" i="64"/>
  <c r="I588" i="64" s="1"/>
  <c r="C588" i="64"/>
  <c r="J588" i="64"/>
  <c r="B589" i="64"/>
  <c r="I589" i="64" s="1"/>
  <c r="J589" i="64" s="1"/>
  <c r="C589" i="64"/>
  <c r="B590" i="64"/>
  <c r="I590" i="64" s="1"/>
  <c r="J590" i="64" s="1"/>
  <c r="C590" i="64"/>
  <c r="B591" i="64"/>
  <c r="I591" i="64" s="1"/>
  <c r="C591" i="64"/>
  <c r="J591" i="64"/>
  <c r="B592" i="64"/>
  <c r="I592" i="64" s="1"/>
  <c r="C592" i="64"/>
  <c r="J592" i="64"/>
  <c r="B593" i="64"/>
  <c r="I593" i="64" s="1"/>
  <c r="J593" i="64" s="1"/>
  <c r="C593" i="64"/>
  <c r="B594" i="64"/>
  <c r="I594" i="64" s="1"/>
  <c r="J594" i="64" s="1"/>
  <c r="C594" i="64"/>
  <c r="B595" i="64"/>
  <c r="I595" i="64" s="1"/>
  <c r="J595" i="64" s="1"/>
  <c r="C595" i="64"/>
  <c r="B596" i="64"/>
  <c r="I596" i="64" s="1"/>
  <c r="C596" i="64"/>
  <c r="J596" i="64"/>
  <c r="B597" i="64"/>
  <c r="I597" i="64" s="1"/>
  <c r="C597" i="64"/>
  <c r="J597" i="64"/>
  <c r="B598" i="64"/>
  <c r="I598" i="64" s="1"/>
  <c r="J598" i="64" s="1"/>
  <c r="C598" i="64"/>
  <c r="B599" i="64"/>
  <c r="I599" i="64" s="1"/>
  <c r="J599" i="64" s="1"/>
  <c r="C599" i="64"/>
  <c r="B600" i="64"/>
  <c r="I600" i="64" s="1"/>
  <c r="C600" i="64"/>
  <c r="J600" i="64"/>
  <c r="B601" i="64"/>
  <c r="I601" i="64" s="1"/>
  <c r="C601" i="64"/>
  <c r="J601" i="64"/>
  <c r="B602" i="64"/>
  <c r="I602" i="64" s="1"/>
  <c r="J602" i="64" s="1"/>
  <c r="C602" i="64"/>
  <c r="B603" i="64"/>
  <c r="I603" i="64" s="1"/>
  <c r="C603" i="64"/>
  <c r="J603" i="64"/>
  <c r="B604" i="64"/>
  <c r="I604" i="64" s="1"/>
  <c r="C604" i="64"/>
  <c r="J604" i="64"/>
  <c r="B605" i="64"/>
  <c r="I605" i="64" s="1"/>
  <c r="J605" i="64" s="1"/>
  <c r="C605" i="64"/>
  <c r="B606" i="64"/>
  <c r="I606" i="64" s="1"/>
  <c r="J606" i="64" s="1"/>
  <c r="C606" i="64"/>
  <c r="B607" i="64"/>
  <c r="I607" i="64" s="1"/>
  <c r="C607" i="64"/>
  <c r="J607" i="64"/>
  <c r="B608" i="64"/>
  <c r="I608" i="64" s="1"/>
  <c r="C608" i="64"/>
  <c r="J608" i="64"/>
  <c r="B609" i="64"/>
  <c r="I609" i="64" s="1"/>
  <c r="J609" i="64" s="1"/>
  <c r="C609" i="64"/>
  <c r="B610" i="64"/>
  <c r="I610" i="64" s="1"/>
  <c r="J610" i="64" s="1"/>
  <c r="C610" i="64"/>
  <c r="B611" i="64"/>
  <c r="I611" i="64" s="1"/>
  <c r="J611" i="64" s="1"/>
  <c r="C611" i="64"/>
  <c r="B612" i="64"/>
  <c r="I612" i="64" s="1"/>
  <c r="C612" i="64"/>
  <c r="J612" i="64"/>
  <c r="B613" i="64"/>
  <c r="I613" i="64" s="1"/>
  <c r="C613" i="64"/>
  <c r="J613" i="64"/>
  <c r="B614" i="64"/>
  <c r="I614" i="64" s="1"/>
  <c r="J614" i="64" s="1"/>
  <c r="C614" i="64"/>
  <c r="B615" i="64"/>
  <c r="I615" i="64" s="1"/>
  <c r="J615" i="64" s="1"/>
  <c r="C615" i="64"/>
  <c r="B616" i="64"/>
  <c r="I616" i="64" s="1"/>
  <c r="C616" i="64"/>
  <c r="J616" i="64"/>
  <c r="B617" i="64"/>
  <c r="I617" i="64" s="1"/>
  <c r="C617" i="64"/>
  <c r="J617" i="64"/>
  <c r="B618" i="64"/>
  <c r="I618" i="64" s="1"/>
  <c r="J618" i="64" s="1"/>
  <c r="C618" i="64"/>
  <c r="B619" i="64"/>
  <c r="I619" i="64" s="1"/>
  <c r="C619" i="64"/>
  <c r="J619" i="64"/>
  <c r="B620" i="64"/>
  <c r="I620" i="64" s="1"/>
  <c r="C620" i="64"/>
  <c r="J620" i="64"/>
  <c r="B621" i="64"/>
  <c r="I621" i="64" s="1"/>
  <c r="J621" i="64" s="1"/>
  <c r="C621" i="64"/>
  <c r="B622" i="64"/>
  <c r="I622" i="64" s="1"/>
  <c r="J622" i="64" s="1"/>
  <c r="C622" i="64"/>
  <c r="B623" i="64"/>
  <c r="I623" i="64" s="1"/>
  <c r="C623" i="64"/>
  <c r="J623" i="64"/>
  <c r="B624" i="64"/>
  <c r="I624" i="64" s="1"/>
  <c r="C624" i="64"/>
  <c r="J624" i="64"/>
  <c r="B625" i="64"/>
  <c r="I625" i="64" s="1"/>
  <c r="J625" i="64" s="1"/>
  <c r="C625" i="64"/>
  <c r="B626" i="64"/>
  <c r="I626" i="64" s="1"/>
  <c r="J626" i="64" s="1"/>
  <c r="C626" i="64"/>
  <c r="B627" i="64"/>
  <c r="I627" i="64" s="1"/>
  <c r="C627" i="64"/>
  <c r="J627" i="64"/>
  <c r="B628" i="64"/>
  <c r="I628" i="64" s="1"/>
  <c r="C628" i="64"/>
  <c r="J628" i="64"/>
  <c r="B629" i="64"/>
  <c r="I629" i="64" s="1"/>
  <c r="J629" i="64" s="1"/>
  <c r="C629" i="64"/>
  <c r="B630" i="64"/>
  <c r="I630" i="64" s="1"/>
  <c r="J630" i="64" s="1"/>
  <c r="C630" i="64"/>
  <c r="B631" i="64"/>
  <c r="I631" i="64" s="1"/>
  <c r="C631" i="64"/>
  <c r="J631" i="64"/>
  <c r="B632" i="64"/>
  <c r="I632" i="64" s="1"/>
  <c r="C632" i="64"/>
  <c r="J632" i="64"/>
  <c r="B633" i="64"/>
  <c r="I633" i="64" s="1"/>
  <c r="J633" i="64" s="1"/>
  <c r="C633" i="64"/>
  <c r="B634" i="64"/>
  <c r="I634" i="64" s="1"/>
  <c r="J634" i="64" s="1"/>
  <c r="C634" i="64"/>
  <c r="B635" i="64"/>
  <c r="I635" i="64" s="1"/>
  <c r="C635" i="64"/>
  <c r="J635" i="64"/>
  <c r="B636" i="64"/>
  <c r="I636" i="64" s="1"/>
  <c r="C636" i="64"/>
  <c r="J636" i="64"/>
  <c r="B637" i="64"/>
  <c r="I637" i="64" s="1"/>
  <c r="J637" i="64" s="1"/>
  <c r="C637" i="64"/>
  <c r="B638" i="64"/>
  <c r="I638" i="64" s="1"/>
  <c r="J638" i="64" s="1"/>
  <c r="C638" i="64"/>
  <c r="B639" i="64"/>
  <c r="I639" i="64" s="1"/>
  <c r="C639" i="64"/>
  <c r="J639" i="64"/>
  <c r="B640" i="64"/>
  <c r="I640" i="64" s="1"/>
  <c r="C640" i="64"/>
  <c r="J640" i="64"/>
  <c r="B641" i="64"/>
  <c r="I641" i="64" s="1"/>
  <c r="J641" i="64" s="1"/>
  <c r="C641" i="64"/>
  <c r="B642" i="64"/>
  <c r="I642" i="64" s="1"/>
  <c r="J642" i="64" s="1"/>
  <c r="C642" i="64"/>
  <c r="B643" i="64"/>
  <c r="I643" i="64" s="1"/>
  <c r="C643" i="64"/>
  <c r="J643" i="64"/>
  <c r="B644" i="64"/>
  <c r="I644" i="64" s="1"/>
  <c r="C644" i="64"/>
  <c r="J644" i="64"/>
  <c r="B645" i="64"/>
  <c r="I645" i="64" s="1"/>
  <c r="J645" i="64" s="1"/>
  <c r="C645" i="64"/>
  <c r="B646" i="64"/>
  <c r="I646" i="64" s="1"/>
  <c r="J646" i="64" s="1"/>
  <c r="C646" i="64"/>
  <c r="B647" i="64"/>
  <c r="I647" i="64" s="1"/>
  <c r="C647" i="64"/>
  <c r="J647" i="64"/>
  <c r="B648" i="64"/>
  <c r="I648" i="64" s="1"/>
  <c r="C648" i="64"/>
  <c r="J648" i="64"/>
  <c r="B649" i="64"/>
  <c r="I649" i="64" s="1"/>
  <c r="J649" i="64" s="1"/>
  <c r="C649" i="64"/>
  <c r="B650" i="64"/>
  <c r="I650" i="64" s="1"/>
  <c r="J650" i="64" s="1"/>
  <c r="C650" i="64"/>
  <c r="B651" i="64"/>
  <c r="I651" i="64" s="1"/>
  <c r="C651" i="64"/>
  <c r="J651" i="64"/>
  <c r="B652" i="64"/>
  <c r="I652" i="64" s="1"/>
  <c r="C652" i="64"/>
  <c r="J652" i="64"/>
  <c r="B653" i="64"/>
  <c r="I653" i="64" s="1"/>
  <c r="J653" i="64" s="1"/>
  <c r="C653" i="64"/>
  <c r="B654" i="64"/>
  <c r="I654" i="64" s="1"/>
  <c r="J654" i="64" s="1"/>
  <c r="C654" i="64"/>
  <c r="B655" i="64"/>
  <c r="I655" i="64" s="1"/>
  <c r="C655" i="64"/>
  <c r="J655" i="64"/>
  <c r="B656" i="64"/>
  <c r="I656" i="64" s="1"/>
  <c r="C656" i="64"/>
  <c r="J656" i="64"/>
  <c r="B657" i="64"/>
  <c r="I657" i="64" s="1"/>
  <c r="J657" i="64" s="1"/>
  <c r="C657" i="64"/>
  <c r="B658" i="64"/>
  <c r="I658" i="64" s="1"/>
  <c r="J658" i="64" s="1"/>
  <c r="C658" i="64"/>
  <c r="B659" i="64"/>
  <c r="I659" i="64" s="1"/>
  <c r="C659" i="64"/>
  <c r="J659" i="64"/>
  <c r="B660" i="64"/>
  <c r="I660" i="64" s="1"/>
  <c r="C660" i="64"/>
  <c r="J660" i="64"/>
  <c r="B661" i="64"/>
  <c r="I661" i="64" s="1"/>
  <c r="J661" i="64" s="1"/>
  <c r="C661" i="64"/>
  <c r="B662" i="64"/>
  <c r="I662" i="64" s="1"/>
  <c r="J662" i="64" s="1"/>
  <c r="C662" i="64"/>
  <c r="B663" i="64"/>
  <c r="I663" i="64" s="1"/>
  <c r="C663" i="64"/>
  <c r="J663" i="64"/>
  <c r="B664" i="64"/>
  <c r="I664" i="64" s="1"/>
  <c r="C664" i="64"/>
  <c r="J664" i="64"/>
  <c r="B665" i="64"/>
  <c r="I665" i="64" s="1"/>
  <c r="J665" i="64" s="1"/>
  <c r="C665" i="64"/>
  <c r="B666" i="64"/>
  <c r="I666" i="64" s="1"/>
  <c r="J666" i="64" s="1"/>
  <c r="C666" i="64"/>
  <c r="B667" i="64"/>
  <c r="I667" i="64" s="1"/>
  <c r="C667" i="64"/>
  <c r="J667" i="64"/>
  <c r="B668" i="64"/>
  <c r="I668" i="64" s="1"/>
  <c r="C668" i="64"/>
  <c r="J668" i="64"/>
  <c r="B669" i="64"/>
  <c r="I669" i="64" s="1"/>
  <c r="J669" i="64" s="1"/>
  <c r="C669" i="64"/>
  <c r="B670" i="64"/>
  <c r="I670" i="64" s="1"/>
  <c r="J670" i="64" s="1"/>
  <c r="C670" i="64"/>
  <c r="B671" i="64"/>
  <c r="I671" i="64" s="1"/>
  <c r="C671" i="64"/>
  <c r="J671" i="64"/>
  <c r="B672" i="64"/>
  <c r="I672" i="64" s="1"/>
  <c r="C672" i="64"/>
  <c r="J672" i="64"/>
  <c r="B673" i="64"/>
  <c r="I673" i="64" s="1"/>
  <c r="J673" i="64" s="1"/>
  <c r="C673" i="64"/>
  <c r="B674" i="64"/>
  <c r="I674" i="64" s="1"/>
  <c r="J674" i="64" s="1"/>
  <c r="C674" i="64"/>
  <c r="B675" i="64"/>
  <c r="I675" i="64" s="1"/>
  <c r="C675" i="64"/>
  <c r="J675" i="64"/>
  <c r="B676" i="64"/>
  <c r="I676" i="64" s="1"/>
  <c r="C676" i="64"/>
  <c r="J676" i="64"/>
  <c r="B677" i="64"/>
  <c r="I677" i="64" s="1"/>
  <c r="J677" i="64" s="1"/>
  <c r="C677" i="64"/>
  <c r="B678" i="64"/>
  <c r="I678" i="64" s="1"/>
  <c r="J678" i="64" s="1"/>
  <c r="C678" i="64"/>
  <c r="B679" i="64"/>
  <c r="I679" i="64" s="1"/>
  <c r="C679" i="64"/>
  <c r="J679" i="64"/>
  <c r="B680" i="64"/>
  <c r="I680" i="64" s="1"/>
  <c r="C680" i="64"/>
  <c r="J680" i="64"/>
  <c r="B681" i="64"/>
  <c r="I681" i="64" s="1"/>
  <c r="J681" i="64" s="1"/>
  <c r="C681" i="64"/>
  <c r="B682" i="64"/>
  <c r="I682" i="64" s="1"/>
  <c r="J682" i="64" s="1"/>
  <c r="C682" i="64"/>
  <c r="B683" i="64"/>
  <c r="I683" i="64" s="1"/>
  <c r="C683" i="64"/>
  <c r="J683" i="64"/>
  <c r="B684" i="64"/>
  <c r="I684" i="64" s="1"/>
  <c r="C684" i="64"/>
  <c r="J684" i="64"/>
  <c r="B685" i="64"/>
  <c r="I685" i="64" s="1"/>
  <c r="J685" i="64" s="1"/>
  <c r="C685" i="64"/>
  <c r="B686" i="64"/>
  <c r="I686" i="64" s="1"/>
  <c r="J686" i="64" s="1"/>
  <c r="C686" i="64"/>
  <c r="B687" i="64"/>
  <c r="I687" i="64" s="1"/>
  <c r="C687" i="64"/>
  <c r="J687" i="64"/>
  <c r="B688" i="64"/>
  <c r="I688" i="64" s="1"/>
  <c r="C688" i="64"/>
  <c r="J688" i="64"/>
  <c r="B689" i="64"/>
  <c r="I689" i="64" s="1"/>
  <c r="J689" i="64" s="1"/>
  <c r="C689" i="64"/>
  <c r="B690" i="64"/>
  <c r="I690" i="64" s="1"/>
  <c r="J690" i="64" s="1"/>
  <c r="C690" i="64"/>
  <c r="B691" i="64"/>
  <c r="I691" i="64" s="1"/>
  <c r="C691" i="64"/>
  <c r="J691" i="64"/>
  <c r="B692" i="64"/>
  <c r="I692" i="64" s="1"/>
  <c r="C692" i="64"/>
  <c r="J692" i="64"/>
  <c r="B693" i="64"/>
  <c r="I693" i="64" s="1"/>
  <c r="J693" i="64" s="1"/>
  <c r="C693" i="64"/>
  <c r="B694" i="64"/>
  <c r="I694" i="64" s="1"/>
  <c r="J694" i="64" s="1"/>
  <c r="C694" i="64"/>
  <c r="B695" i="64"/>
  <c r="I695" i="64" s="1"/>
  <c r="C695" i="64"/>
  <c r="J695" i="64"/>
  <c r="B696" i="64"/>
  <c r="I696" i="64" s="1"/>
  <c r="C696" i="64"/>
  <c r="J696" i="64"/>
  <c r="B697" i="64"/>
  <c r="I697" i="64" s="1"/>
  <c r="J697" i="64" s="1"/>
  <c r="C697" i="64"/>
  <c r="B698" i="64"/>
  <c r="I698" i="64" s="1"/>
  <c r="J698" i="64" s="1"/>
  <c r="C698" i="64"/>
  <c r="B699" i="64"/>
  <c r="I699" i="64" s="1"/>
  <c r="C699" i="64"/>
  <c r="J699" i="64"/>
  <c r="B700" i="64"/>
  <c r="I700" i="64" s="1"/>
  <c r="C700" i="64"/>
  <c r="J700" i="64"/>
  <c r="B701" i="64"/>
  <c r="I701" i="64" s="1"/>
  <c r="J701" i="64" s="1"/>
  <c r="C701" i="64"/>
  <c r="B702" i="64"/>
  <c r="I702" i="64" s="1"/>
  <c r="J702" i="64" s="1"/>
  <c r="C702" i="64"/>
  <c r="B703" i="64"/>
  <c r="I703" i="64" s="1"/>
  <c r="C703" i="64"/>
  <c r="J703" i="64"/>
  <c r="B704" i="64"/>
  <c r="I704" i="64" s="1"/>
  <c r="C704" i="64"/>
  <c r="J704" i="64"/>
  <c r="B705" i="64"/>
  <c r="I705" i="64" s="1"/>
  <c r="J705" i="64" s="1"/>
  <c r="C705" i="64"/>
  <c r="B706" i="64"/>
  <c r="I706" i="64" s="1"/>
  <c r="J706" i="64" s="1"/>
  <c r="C706" i="64"/>
  <c r="B707" i="64"/>
  <c r="I707" i="64" s="1"/>
  <c r="C707" i="64"/>
  <c r="J707" i="64"/>
  <c r="B708" i="64"/>
  <c r="I708" i="64" s="1"/>
  <c r="C708" i="64"/>
  <c r="J708" i="64"/>
  <c r="B709" i="64"/>
  <c r="I709" i="64" s="1"/>
  <c r="J709" i="64" s="1"/>
  <c r="C709" i="64"/>
  <c r="B710" i="64"/>
  <c r="I710" i="64" s="1"/>
  <c r="J710" i="64" s="1"/>
  <c r="C710" i="64"/>
  <c r="B711" i="64"/>
  <c r="I711" i="64" s="1"/>
  <c r="C711" i="64"/>
  <c r="J711" i="64"/>
  <c r="B712" i="64"/>
  <c r="I712" i="64" s="1"/>
  <c r="C712" i="64"/>
  <c r="J712" i="64"/>
  <c r="B713" i="64"/>
  <c r="I713" i="64" s="1"/>
  <c r="J713" i="64" s="1"/>
  <c r="C713" i="64"/>
  <c r="B714" i="64"/>
  <c r="I714" i="64" s="1"/>
  <c r="J714" i="64" s="1"/>
  <c r="C714" i="64"/>
  <c r="B715" i="64"/>
  <c r="I715" i="64" s="1"/>
  <c r="C715" i="64"/>
  <c r="J715" i="64"/>
  <c r="B716" i="64"/>
  <c r="I716" i="64" s="1"/>
  <c r="C716" i="64"/>
  <c r="J716" i="64"/>
  <c r="B717" i="64"/>
  <c r="I717" i="64" s="1"/>
  <c r="J717" i="64" s="1"/>
  <c r="C717" i="64"/>
  <c r="B718" i="64"/>
  <c r="I718" i="64" s="1"/>
  <c r="J718" i="64" s="1"/>
  <c r="C718" i="64"/>
  <c r="B719" i="64"/>
  <c r="I719" i="64" s="1"/>
  <c r="C719" i="64"/>
  <c r="J719" i="64"/>
  <c r="B720" i="64"/>
  <c r="I720" i="64" s="1"/>
  <c r="C720" i="64"/>
  <c r="J720" i="64"/>
  <c r="B721" i="64"/>
  <c r="I721" i="64" s="1"/>
  <c r="J721" i="64" s="1"/>
  <c r="C721" i="64"/>
  <c r="B722" i="64"/>
  <c r="I722" i="64" s="1"/>
  <c r="J722" i="64" s="1"/>
  <c r="C722" i="64"/>
  <c r="B723" i="64"/>
  <c r="I723" i="64" s="1"/>
  <c r="C723" i="64"/>
  <c r="J723" i="64"/>
  <c r="B724" i="64"/>
  <c r="I724" i="64" s="1"/>
  <c r="C724" i="64"/>
  <c r="J724" i="64"/>
  <c r="B725" i="64"/>
  <c r="I725" i="64" s="1"/>
  <c r="J725" i="64" s="1"/>
  <c r="C725" i="64"/>
  <c r="B726" i="64"/>
  <c r="I726" i="64" s="1"/>
  <c r="J726" i="64" s="1"/>
  <c r="C726" i="64"/>
  <c r="B727" i="64"/>
  <c r="I727" i="64" s="1"/>
  <c r="C727" i="64"/>
  <c r="J727" i="64"/>
  <c r="B728" i="64"/>
  <c r="I728" i="64" s="1"/>
  <c r="C728" i="64"/>
  <c r="J728" i="64"/>
  <c r="B729" i="64"/>
  <c r="I729" i="64" s="1"/>
  <c r="J729" i="64" s="1"/>
  <c r="C729" i="64"/>
  <c r="B730" i="64"/>
  <c r="I730" i="64" s="1"/>
  <c r="J730" i="64" s="1"/>
  <c r="C730" i="64"/>
  <c r="B731" i="64"/>
  <c r="I731" i="64" s="1"/>
  <c r="C731" i="64"/>
  <c r="J731" i="64"/>
  <c r="B732" i="64"/>
  <c r="I732" i="64" s="1"/>
  <c r="C732" i="64"/>
  <c r="J732" i="64"/>
  <c r="B733" i="64"/>
  <c r="I733" i="64" s="1"/>
  <c r="J733" i="64" s="1"/>
  <c r="C733" i="64"/>
  <c r="B734" i="64"/>
  <c r="I734" i="64" s="1"/>
  <c r="J734" i="64" s="1"/>
  <c r="C734" i="64"/>
  <c r="B735" i="64"/>
  <c r="I735" i="64" s="1"/>
  <c r="C735" i="64"/>
  <c r="J735" i="64"/>
  <c r="B736" i="64"/>
  <c r="I736" i="64" s="1"/>
  <c r="C736" i="64"/>
  <c r="J736" i="64"/>
  <c r="B737" i="64"/>
  <c r="I737" i="64" s="1"/>
  <c r="J737" i="64" s="1"/>
  <c r="C737" i="64"/>
  <c r="B738" i="64"/>
  <c r="I738" i="64" s="1"/>
  <c r="J738" i="64" s="1"/>
  <c r="C738" i="64"/>
  <c r="B739" i="64"/>
  <c r="I739" i="64" s="1"/>
  <c r="C739" i="64"/>
  <c r="J739" i="64"/>
  <c r="B740" i="64"/>
  <c r="I740" i="64" s="1"/>
  <c r="C740" i="64"/>
  <c r="J740" i="64"/>
  <c r="B741" i="64"/>
  <c r="I741" i="64" s="1"/>
  <c r="J741" i="64" s="1"/>
  <c r="C741" i="64"/>
  <c r="B742" i="64"/>
  <c r="I742" i="64" s="1"/>
  <c r="J742" i="64" s="1"/>
  <c r="C742" i="64"/>
  <c r="B743" i="64"/>
  <c r="I743" i="64" s="1"/>
  <c r="C743" i="64"/>
  <c r="J743" i="64"/>
  <c r="B744" i="64"/>
  <c r="I744" i="64" s="1"/>
  <c r="C744" i="64"/>
  <c r="J744" i="64"/>
  <c r="B745" i="64"/>
  <c r="I745" i="64" s="1"/>
  <c r="J745" i="64" s="1"/>
  <c r="C745" i="64"/>
  <c r="B746" i="64"/>
  <c r="I746" i="64" s="1"/>
  <c r="J746" i="64" s="1"/>
  <c r="C746" i="64"/>
  <c r="B747" i="64"/>
  <c r="I747" i="64" s="1"/>
  <c r="C747" i="64"/>
  <c r="J747" i="64"/>
  <c r="B748" i="64"/>
  <c r="I748" i="64" s="1"/>
  <c r="C748" i="64"/>
  <c r="J748" i="64"/>
  <c r="B749" i="64"/>
  <c r="I749" i="64" s="1"/>
  <c r="J749" i="64" s="1"/>
  <c r="C749" i="64"/>
  <c r="B750" i="64"/>
  <c r="I750" i="64" s="1"/>
  <c r="J750" i="64" s="1"/>
  <c r="C750" i="64"/>
  <c r="B751" i="64"/>
  <c r="I751" i="64" s="1"/>
  <c r="C751" i="64"/>
  <c r="J751" i="64"/>
  <c r="B752" i="64"/>
  <c r="I752" i="64" s="1"/>
  <c r="C752" i="64"/>
  <c r="J752" i="64"/>
  <c r="B753" i="64"/>
  <c r="I753" i="64" s="1"/>
  <c r="J753" i="64" s="1"/>
  <c r="C753" i="64"/>
  <c r="B754" i="64"/>
  <c r="I754" i="64" s="1"/>
  <c r="J754" i="64" s="1"/>
  <c r="C754" i="64"/>
  <c r="B755" i="64"/>
  <c r="I755" i="64" s="1"/>
  <c r="C755" i="64"/>
  <c r="J755" i="64"/>
  <c r="B756" i="64"/>
  <c r="I756" i="64" s="1"/>
  <c r="C756" i="64"/>
  <c r="J756" i="64"/>
  <c r="B757" i="64"/>
  <c r="I757" i="64" s="1"/>
  <c r="J757" i="64" s="1"/>
  <c r="C757" i="64"/>
  <c r="B758" i="64"/>
  <c r="I758" i="64" s="1"/>
  <c r="J758" i="64" s="1"/>
  <c r="C758" i="64"/>
  <c r="B759" i="64"/>
  <c r="I759" i="64" s="1"/>
  <c r="C759" i="64"/>
  <c r="J759" i="64"/>
  <c r="B760" i="64"/>
  <c r="I760" i="64" s="1"/>
  <c r="C760" i="64"/>
  <c r="J760" i="64"/>
  <c r="B761" i="64"/>
  <c r="I761" i="64" s="1"/>
  <c r="J761" i="64" s="1"/>
  <c r="C761" i="64"/>
  <c r="B762" i="64"/>
  <c r="I762" i="64" s="1"/>
  <c r="J762" i="64" s="1"/>
  <c r="C762" i="64"/>
  <c r="B763" i="64"/>
  <c r="I763" i="64" s="1"/>
  <c r="C763" i="64"/>
  <c r="J763" i="64"/>
  <c r="B764" i="64"/>
  <c r="I764" i="64" s="1"/>
  <c r="C764" i="64"/>
  <c r="J764" i="64"/>
  <c r="B765" i="64"/>
  <c r="I765" i="64" s="1"/>
  <c r="J765" i="64" s="1"/>
  <c r="C765" i="64"/>
  <c r="B766" i="64"/>
  <c r="I766" i="64" s="1"/>
  <c r="J766" i="64" s="1"/>
  <c r="C766" i="64"/>
  <c r="B767" i="64"/>
  <c r="I767" i="64" s="1"/>
  <c r="C767" i="64"/>
  <c r="J767" i="64"/>
  <c r="B768" i="64"/>
  <c r="I768" i="64" s="1"/>
  <c r="C768" i="64"/>
  <c r="J768" i="64"/>
  <c r="B769" i="64"/>
  <c r="I769" i="64" s="1"/>
  <c r="J769" i="64" s="1"/>
  <c r="C769" i="64"/>
  <c r="B770" i="64"/>
  <c r="I770" i="64" s="1"/>
  <c r="J770" i="64" s="1"/>
  <c r="C770" i="64"/>
  <c r="B771" i="64"/>
  <c r="I771" i="64" s="1"/>
  <c r="C771" i="64"/>
  <c r="J771" i="64"/>
  <c r="B772" i="64"/>
  <c r="I772" i="64" s="1"/>
  <c r="C772" i="64"/>
  <c r="J772" i="64"/>
  <c r="B773" i="64"/>
  <c r="I773" i="64" s="1"/>
  <c r="J773" i="64" s="1"/>
  <c r="C773" i="64"/>
  <c r="B774" i="64"/>
  <c r="I774" i="64" s="1"/>
  <c r="J774" i="64" s="1"/>
  <c r="C774" i="64"/>
  <c r="B775" i="64"/>
  <c r="C775" i="64"/>
  <c r="I775" i="64"/>
  <c r="J775" i="64"/>
  <c r="B776" i="64"/>
  <c r="C776" i="64"/>
  <c r="I776" i="64"/>
  <c r="J776" i="64"/>
  <c r="B777" i="64"/>
  <c r="C777" i="64"/>
  <c r="I777" i="64"/>
  <c r="J777" i="64"/>
  <c r="B778" i="64"/>
  <c r="C778" i="64"/>
  <c r="I778" i="64"/>
  <c r="J778" i="64"/>
  <c r="B779" i="64"/>
  <c r="C779" i="64"/>
  <c r="I779" i="64"/>
  <c r="J779" i="64"/>
  <c r="B780" i="64"/>
  <c r="C780" i="64"/>
  <c r="I780" i="64"/>
  <c r="J780" i="64"/>
  <c r="B781" i="64"/>
  <c r="C781" i="64"/>
  <c r="I781" i="64"/>
  <c r="J781" i="64"/>
  <c r="B782" i="64"/>
  <c r="C782" i="64"/>
  <c r="I782" i="64"/>
  <c r="J782" i="64"/>
  <c r="B783" i="64"/>
  <c r="C783" i="64"/>
  <c r="I783" i="64"/>
  <c r="J783" i="64"/>
  <c r="B784" i="64"/>
  <c r="C784" i="64"/>
  <c r="I784" i="64"/>
  <c r="J784" i="64"/>
  <c r="B785" i="64"/>
  <c r="C785" i="64"/>
  <c r="I785" i="64"/>
  <c r="J785" i="64"/>
  <c r="B786" i="64"/>
  <c r="C786" i="64"/>
  <c r="I786" i="64"/>
  <c r="J786" i="64"/>
  <c r="B787" i="64"/>
  <c r="C787" i="64"/>
  <c r="I787" i="64"/>
  <c r="J787" i="64"/>
  <c r="B788" i="64"/>
  <c r="C788" i="64"/>
  <c r="I788" i="64"/>
  <c r="J788" i="64"/>
  <c r="B789" i="64"/>
  <c r="C789" i="64"/>
  <c r="I789" i="64"/>
  <c r="J789" i="64"/>
  <c r="B790" i="64"/>
  <c r="C790" i="64"/>
  <c r="I790" i="64"/>
  <c r="J790" i="64"/>
  <c r="B791" i="64"/>
  <c r="C791" i="64"/>
  <c r="I791" i="64"/>
  <c r="J791" i="64"/>
  <c r="B792" i="64"/>
  <c r="C792" i="64"/>
  <c r="I792" i="64"/>
  <c r="J792" i="64"/>
  <c r="B793" i="64"/>
  <c r="C793" i="64"/>
  <c r="I793" i="64"/>
  <c r="J793" i="64"/>
  <c r="B794" i="64"/>
  <c r="C794" i="64"/>
  <c r="I794" i="64"/>
  <c r="J794" i="64"/>
  <c r="B795" i="64"/>
  <c r="C795" i="64"/>
  <c r="I795" i="64"/>
  <c r="J795" i="64"/>
  <c r="B796" i="64"/>
  <c r="C796" i="64"/>
  <c r="I796" i="64"/>
  <c r="J796" i="64"/>
  <c r="B797" i="64"/>
  <c r="C797" i="64"/>
  <c r="I797" i="64"/>
  <c r="J797" i="64"/>
  <c r="B798" i="64"/>
  <c r="C798" i="64"/>
  <c r="I798" i="64"/>
  <c r="J798" i="64"/>
  <c r="B799" i="64"/>
  <c r="C799" i="64"/>
  <c r="I799" i="64"/>
  <c r="J799" i="64"/>
  <c r="B800" i="64"/>
  <c r="C800" i="64"/>
  <c r="I800" i="64"/>
  <c r="J800" i="64"/>
  <c r="B801" i="64"/>
  <c r="C801" i="64"/>
  <c r="I801" i="64"/>
  <c r="J801" i="64"/>
  <c r="B802" i="64"/>
  <c r="C802" i="64"/>
  <c r="I802" i="64"/>
  <c r="J802" i="64"/>
  <c r="B803" i="64"/>
  <c r="C803" i="64"/>
  <c r="I803" i="64"/>
  <c r="J803" i="64"/>
  <c r="B804" i="64"/>
  <c r="C804" i="64"/>
  <c r="I804" i="64"/>
  <c r="J804" i="64"/>
  <c r="B805" i="64"/>
  <c r="C805" i="64"/>
  <c r="I805" i="64"/>
  <c r="J805" i="64"/>
  <c r="B806" i="64"/>
  <c r="C806" i="64"/>
  <c r="I806" i="64"/>
  <c r="J806" i="64"/>
  <c r="B807" i="64"/>
  <c r="C807" i="64"/>
  <c r="I807" i="64"/>
  <c r="J807" i="64"/>
  <c r="B808" i="64"/>
  <c r="C808" i="64"/>
  <c r="I808" i="64"/>
  <c r="J808" i="64"/>
  <c r="B809" i="64"/>
  <c r="C809" i="64"/>
  <c r="I809" i="64"/>
  <c r="J809" i="64"/>
  <c r="B810" i="64"/>
  <c r="C810" i="64"/>
  <c r="I810" i="64"/>
  <c r="J810" i="64"/>
  <c r="B811" i="64"/>
  <c r="C811" i="64"/>
  <c r="I811" i="64"/>
  <c r="J811" i="64"/>
  <c r="B812" i="64"/>
  <c r="C812" i="64"/>
  <c r="I812" i="64"/>
  <c r="J812" i="64"/>
  <c r="B813" i="64"/>
  <c r="C813" i="64"/>
  <c r="I813" i="64"/>
  <c r="J813" i="64"/>
  <c r="B814" i="64"/>
  <c r="C814" i="64"/>
  <c r="I814" i="64"/>
  <c r="J814" i="64"/>
  <c r="B815" i="64"/>
  <c r="C815" i="64"/>
  <c r="I815" i="64"/>
  <c r="J815" i="64"/>
  <c r="B816" i="64"/>
  <c r="C816" i="64"/>
  <c r="I816" i="64"/>
  <c r="J816" i="64"/>
  <c r="B817" i="64"/>
  <c r="C817" i="64"/>
  <c r="I817" i="64"/>
  <c r="J817" i="64"/>
  <c r="B818" i="64"/>
  <c r="C818" i="64"/>
  <c r="I818" i="64"/>
  <c r="J818" i="64"/>
  <c r="B819" i="64"/>
  <c r="C819" i="64"/>
  <c r="I819" i="64"/>
  <c r="J819" i="64"/>
  <c r="B820" i="64"/>
  <c r="C820" i="64"/>
  <c r="I820" i="64"/>
  <c r="J820" i="64"/>
  <c r="B821" i="64"/>
  <c r="C821" i="64"/>
  <c r="I821" i="64"/>
  <c r="J821" i="64"/>
  <c r="B822" i="64"/>
  <c r="C822" i="64"/>
  <c r="I822" i="64"/>
  <c r="J822" i="64"/>
  <c r="B823" i="64"/>
  <c r="C823" i="64"/>
  <c r="I823" i="64"/>
  <c r="J823" i="64"/>
  <c r="B824" i="64"/>
  <c r="C824" i="64"/>
  <c r="I824" i="64"/>
  <c r="J824" i="64"/>
  <c r="B825" i="64"/>
  <c r="C825" i="64"/>
  <c r="I825" i="64"/>
  <c r="J825" i="64"/>
  <c r="B826" i="64"/>
  <c r="I826" i="64" s="1"/>
  <c r="J826" i="64" s="1"/>
  <c r="C826" i="64"/>
  <c r="B827" i="64"/>
  <c r="I827" i="64" s="1"/>
  <c r="J827" i="64" s="1"/>
  <c r="C827" i="64"/>
  <c r="B828" i="64"/>
  <c r="I828" i="64" s="1"/>
  <c r="J828" i="64" s="1"/>
  <c r="C828" i="64"/>
  <c r="B829" i="64"/>
  <c r="I829" i="64" s="1"/>
  <c r="J829" i="64" s="1"/>
  <c r="C829" i="64"/>
  <c r="B830" i="64"/>
  <c r="I830" i="64" s="1"/>
  <c r="J830" i="64" s="1"/>
  <c r="C830" i="64"/>
  <c r="B831" i="64"/>
  <c r="I831" i="64" s="1"/>
  <c r="J831" i="64" s="1"/>
  <c r="C831" i="64"/>
  <c r="B832" i="64"/>
  <c r="I832" i="64" s="1"/>
  <c r="J832" i="64" s="1"/>
  <c r="C832" i="64"/>
  <c r="B833" i="64"/>
  <c r="I833" i="64" s="1"/>
  <c r="J833" i="64" s="1"/>
  <c r="C833" i="64"/>
  <c r="B834" i="64"/>
  <c r="I834" i="64" s="1"/>
  <c r="J834" i="64" s="1"/>
  <c r="C834" i="64"/>
  <c r="B835" i="64"/>
  <c r="I835" i="64" s="1"/>
  <c r="J835" i="64" s="1"/>
  <c r="C835" i="64"/>
  <c r="B836" i="64"/>
  <c r="I836" i="64" s="1"/>
  <c r="J836" i="64" s="1"/>
  <c r="C836" i="64"/>
  <c r="B837" i="64"/>
  <c r="I837" i="64" s="1"/>
  <c r="J837" i="64" s="1"/>
  <c r="C837" i="64"/>
  <c r="B838" i="64"/>
  <c r="I838" i="64" s="1"/>
  <c r="J838" i="64" s="1"/>
  <c r="C838" i="64"/>
  <c r="B839" i="64"/>
  <c r="I839" i="64" s="1"/>
  <c r="J839" i="64" s="1"/>
  <c r="C839" i="64"/>
  <c r="B840" i="64"/>
  <c r="I840" i="64" s="1"/>
  <c r="J840" i="64" s="1"/>
  <c r="C840" i="64"/>
  <c r="B841" i="64"/>
  <c r="I841" i="64" s="1"/>
  <c r="J841" i="64" s="1"/>
  <c r="C841" i="64"/>
  <c r="B842" i="64"/>
  <c r="I842" i="64" s="1"/>
  <c r="J842" i="64" s="1"/>
  <c r="C842" i="64"/>
  <c r="B843" i="64"/>
  <c r="I843" i="64" s="1"/>
  <c r="J843" i="64" s="1"/>
  <c r="C843" i="64"/>
  <c r="B844" i="64"/>
  <c r="I844" i="64" s="1"/>
  <c r="J844" i="64" s="1"/>
  <c r="C844" i="64"/>
  <c r="B845" i="64"/>
  <c r="I845" i="64" s="1"/>
  <c r="J845" i="64" s="1"/>
  <c r="C845" i="64"/>
  <c r="B846" i="64"/>
  <c r="I846" i="64" s="1"/>
  <c r="J846" i="64" s="1"/>
  <c r="C846" i="64"/>
  <c r="B847" i="64"/>
  <c r="I847" i="64" s="1"/>
  <c r="J847" i="64" s="1"/>
  <c r="C847" i="64"/>
  <c r="B848" i="64"/>
  <c r="I848" i="64" s="1"/>
  <c r="J848" i="64" s="1"/>
  <c r="C848" i="64"/>
  <c r="B849" i="64"/>
  <c r="I849" i="64" s="1"/>
  <c r="J849" i="64" s="1"/>
  <c r="C849" i="64"/>
  <c r="B850" i="64"/>
  <c r="I850" i="64" s="1"/>
  <c r="J850" i="64" s="1"/>
  <c r="C850" i="64"/>
  <c r="B851" i="64"/>
  <c r="I851" i="64" s="1"/>
  <c r="J851" i="64" s="1"/>
  <c r="C851" i="64"/>
  <c r="B852" i="64"/>
  <c r="I852" i="64" s="1"/>
  <c r="J852" i="64" s="1"/>
  <c r="C852" i="64"/>
  <c r="B853" i="64"/>
  <c r="I853" i="64" s="1"/>
  <c r="J853" i="64" s="1"/>
  <c r="C853" i="64"/>
  <c r="B854" i="64"/>
  <c r="I854" i="64" s="1"/>
  <c r="J854" i="64" s="1"/>
  <c r="C854" i="64"/>
  <c r="B855" i="64"/>
  <c r="I855" i="64" s="1"/>
  <c r="J855" i="64" s="1"/>
  <c r="C855" i="64"/>
  <c r="B856" i="64"/>
  <c r="I856" i="64" s="1"/>
  <c r="J856" i="64" s="1"/>
  <c r="C856" i="64"/>
  <c r="B857" i="64"/>
  <c r="I857" i="64" s="1"/>
  <c r="J857" i="64" s="1"/>
  <c r="C857" i="64"/>
  <c r="B858" i="64"/>
  <c r="I858" i="64" s="1"/>
  <c r="J858" i="64" s="1"/>
  <c r="C858" i="64"/>
  <c r="B859" i="64"/>
  <c r="I859" i="64" s="1"/>
  <c r="J859" i="64" s="1"/>
  <c r="C859" i="64"/>
  <c r="B860" i="64"/>
  <c r="I860" i="64" s="1"/>
  <c r="J860" i="64" s="1"/>
  <c r="C860" i="64"/>
  <c r="B861" i="64"/>
  <c r="I861" i="64" s="1"/>
  <c r="J861" i="64" s="1"/>
  <c r="C861" i="64"/>
  <c r="B862" i="64"/>
  <c r="I862" i="64" s="1"/>
  <c r="J862" i="64" s="1"/>
  <c r="C862" i="64"/>
  <c r="B863" i="64"/>
  <c r="I863" i="64" s="1"/>
  <c r="J863" i="64" s="1"/>
  <c r="C863" i="64"/>
  <c r="B864" i="64"/>
  <c r="I864" i="64" s="1"/>
  <c r="J864" i="64" s="1"/>
  <c r="C864" i="64"/>
  <c r="B865" i="64"/>
  <c r="I865" i="64" s="1"/>
  <c r="J865" i="64" s="1"/>
  <c r="C865" i="64"/>
  <c r="B866" i="64"/>
  <c r="I866" i="64" s="1"/>
  <c r="J866" i="64" s="1"/>
  <c r="C866" i="64"/>
  <c r="B867" i="64"/>
  <c r="I867" i="64" s="1"/>
  <c r="J867" i="64" s="1"/>
  <c r="C867" i="64"/>
  <c r="B868" i="64"/>
  <c r="I868" i="64" s="1"/>
  <c r="J868" i="64" s="1"/>
  <c r="C868" i="64"/>
  <c r="B869" i="64"/>
  <c r="I869" i="64" s="1"/>
  <c r="J869" i="64" s="1"/>
  <c r="C869" i="64"/>
  <c r="B870" i="64"/>
  <c r="I870" i="64" s="1"/>
  <c r="J870" i="64" s="1"/>
  <c r="C870" i="64"/>
  <c r="B871" i="64"/>
  <c r="I871" i="64" s="1"/>
  <c r="J871" i="64" s="1"/>
  <c r="C871" i="64"/>
  <c r="B872" i="64"/>
  <c r="I872" i="64" s="1"/>
  <c r="J872" i="64" s="1"/>
  <c r="C872" i="64"/>
  <c r="B873" i="64"/>
  <c r="I873" i="64" s="1"/>
  <c r="J873" i="64" s="1"/>
  <c r="C873" i="64"/>
  <c r="B874" i="64"/>
  <c r="I874" i="64" s="1"/>
  <c r="J874" i="64" s="1"/>
  <c r="C874" i="64"/>
  <c r="B875" i="64"/>
  <c r="I875" i="64" s="1"/>
  <c r="J875" i="64" s="1"/>
  <c r="C875" i="64"/>
  <c r="B876" i="64"/>
  <c r="I876" i="64" s="1"/>
  <c r="J876" i="64" s="1"/>
  <c r="C876" i="64"/>
  <c r="B877" i="64"/>
  <c r="I877" i="64" s="1"/>
  <c r="J877" i="64" s="1"/>
  <c r="C877" i="64"/>
  <c r="B878" i="64"/>
  <c r="I878" i="64" s="1"/>
  <c r="J878" i="64" s="1"/>
  <c r="C878" i="64"/>
  <c r="B879" i="64"/>
  <c r="I879" i="64" s="1"/>
  <c r="J879" i="64" s="1"/>
  <c r="C879" i="64"/>
  <c r="B880" i="64"/>
  <c r="I880" i="64" s="1"/>
  <c r="J880" i="64" s="1"/>
  <c r="C880" i="64"/>
  <c r="B881" i="64"/>
  <c r="I881" i="64" s="1"/>
  <c r="J881" i="64" s="1"/>
  <c r="C881" i="64"/>
  <c r="B882" i="64"/>
  <c r="I882" i="64" s="1"/>
  <c r="J882" i="64" s="1"/>
  <c r="C882" i="64"/>
  <c r="B883" i="64"/>
  <c r="I883" i="64" s="1"/>
  <c r="J883" i="64" s="1"/>
  <c r="C883" i="64"/>
  <c r="B884" i="64"/>
  <c r="I884" i="64" s="1"/>
  <c r="J884" i="64" s="1"/>
  <c r="C884" i="64"/>
  <c r="B885" i="64"/>
  <c r="I885" i="64" s="1"/>
  <c r="J885" i="64" s="1"/>
  <c r="C885" i="64"/>
  <c r="B886" i="64"/>
  <c r="I886" i="64" s="1"/>
  <c r="J886" i="64" s="1"/>
  <c r="C886" i="64"/>
  <c r="B887" i="64"/>
  <c r="I887" i="64" s="1"/>
  <c r="J887" i="64" s="1"/>
  <c r="C887" i="64"/>
  <c r="B888" i="64"/>
  <c r="I888" i="64" s="1"/>
  <c r="J888" i="64" s="1"/>
  <c r="C888" i="64"/>
  <c r="B889" i="64"/>
  <c r="I889" i="64" s="1"/>
  <c r="J889" i="64" s="1"/>
  <c r="C889" i="64"/>
  <c r="B890" i="64"/>
  <c r="I890" i="64" s="1"/>
  <c r="J890" i="64" s="1"/>
  <c r="C890" i="64"/>
  <c r="B891" i="64"/>
  <c r="I891" i="64" s="1"/>
  <c r="J891" i="64" s="1"/>
  <c r="C891" i="64"/>
  <c r="B892" i="64"/>
  <c r="I892" i="64" s="1"/>
  <c r="J892" i="64" s="1"/>
  <c r="C892" i="64"/>
  <c r="B893" i="64"/>
  <c r="I893" i="64" s="1"/>
  <c r="J893" i="64" s="1"/>
  <c r="C893" i="64"/>
  <c r="B894" i="64"/>
  <c r="I894" i="64" s="1"/>
  <c r="J894" i="64" s="1"/>
  <c r="C894" i="64"/>
  <c r="B895" i="64"/>
  <c r="I895" i="64" s="1"/>
  <c r="J895" i="64" s="1"/>
  <c r="C895" i="64"/>
  <c r="B896" i="64"/>
  <c r="I896" i="64" s="1"/>
  <c r="J896" i="64" s="1"/>
  <c r="C896" i="64"/>
  <c r="B897" i="64"/>
  <c r="I897" i="64" s="1"/>
  <c r="J897" i="64" s="1"/>
  <c r="C897" i="64"/>
  <c r="B898" i="64"/>
  <c r="I898" i="64" s="1"/>
  <c r="J898" i="64" s="1"/>
  <c r="C898" i="64"/>
  <c r="B899" i="64"/>
  <c r="I899" i="64" s="1"/>
  <c r="J899" i="64" s="1"/>
  <c r="C899" i="64"/>
  <c r="B900" i="64"/>
  <c r="I900" i="64" s="1"/>
  <c r="J900" i="64" s="1"/>
  <c r="C900" i="64"/>
  <c r="B901" i="64"/>
  <c r="I901" i="64" s="1"/>
  <c r="J901" i="64" s="1"/>
  <c r="C901" i="64"/>
  <c r="B902" i="64"/>
  <c r="I902" i="64" s="1"/>
  <c r="J902" i="64" s="1"/>
  <c r="C902" i="64"/>
  <c r="B903" i="64"/>
  <c r="I903" i="64" s="1"/>
  <c r="J903" i="64" s="1"/>
  <c r="C903" i="64"/>
  <c r="B904" i="64"/>
  <c r="I904" i="64" s="1"/>
  <c r="J904" i="64" s="1"/>
  <c r="C904" i="64"/>
  <c r="B905" i="64"/>
  <c r="I905" i="64" s="1"/>
  <c r="J905" i="64" s="1"/>
  <c r="C905" i="64"/>
  <c r="B906" i="64"/>
  <c r="I906" i="64" s="1"/>
  <c r="J906" i="64" s="1"/>
  <c r="C906" i="64"/>
  <c r="B907" i="64"/>
  <c r="I907" i="64" s="1"/>
  <c r="J907" i="64" s="1"/>
  <c r="C907" i="64"/>
  <c r="B908" i="64"/>
  <c r="I908" i="64" s="1"/>
  <c r="J908" i="64" s="1"/>
  <c r="C908" i="64"/>
  <c r="B909" i="64"/>
  <c r="I909" i="64" s="1"/>
  <c r="J909" i="64" s="1"/>
  <c r="C909" i="64"/>
  <c r="B910" i="64"/>
  <c r="I910" i="64" s="1"/>
  <c r="J910" i="64" s="1"/>
  <c r="C910" i="64"/>
  <c r="B911" i="64"/>
  <c r="I911" i="64" s="1"/>
  <c r="J911" i="64" s="1"/>
  <c r="C911" i="64"/>
  <c r="B912" i="64"/>
  <c r="I912" i="64" s="1"/>
  <c r="J912" i="64" s="1"/>
  <c r="C912" i="64"/>
  <c r="B913" i="64"/>
  <c r="I913" i="64" s="1"/>
  <c r="J913" i="64" s="1"/>
  <c r="C913" i="64"/>
  <c r="B914" i="64"/>
  <c r="I914" i="64" s="1"/>
  <c r="J914" i="64" s="1"/>
  <c r="C914" i="64"/>
  <c r="B915" i="64"/>
  <c r="I915" i="64" s="1"/>
  <c r="J915" i="64" s="1"/>
  <c r="C915" i="64"/>
  <c r="B916" i="64"/>
  <c r="I916" i="64" s="1"/>
  <c r="J916" i="64" s="1"/>
  <c r="C916" i="64"/>
  <c r="B917" i="64"/>
  <c r="I917" i="64" s="1"/>
  <c r="J917" i="64" s="1"/>
  <c r="C917" i="64"/>
  <c r="B918" i="64"/>
  <c r="I918" i="64" s="1"/>
  <c r="J918" i="64" s="1"/>
  <c r="C918" i="64"/>
  <c r="B919" i="64"/>
  <c r="I919" i="64" s="1"/>
  <c r="J919" i="64" s="1"/>
  <c r="C919" i="64"/>
  <c r="B920" i="64"/>
  <c r="I920" i="64" s="1"/>
  <c r="J920" i="64" s="1"/>
  <c r="C920" i="64"/>
  <c r="B921" i="64"/>
  <c r="I921" i="64" s="1"/>
  <c r="J921" i="64" s="1"/>
  <c r="C921" i="64"/>
  <c r="B922" i="64"/>
  <c r="I922" i="64" s="1"/>
  <c r="J922" i="64" s="1"/>
  <c r="C922" i="64"/>
  <c r="B923" i="64"/>
  <c r="I923" i="64" s="1"/>
  <c r="J923" i="64" s="1"/>
  <c r="C923" i="64"/>
  <c r="B924" i="64"/>
  <c r="I924" i="64" s="1"/>
  <c r="J924" i="64" s="1"/>
  <c r="C924" i="64"/>
  <c r="B925" i="64"/>
  <c r="I925" i="64" s="1"/>
  <c r="J925" i="64" s="1"/>
  <c r="C925" i="64"/>
  <c r="B926" i="64"/>
  <c r="I926" i="64" s="1"/>
  <c r="J926" i="64" s="1"/>
  <c r="C926" i="64"/>
  <c r="B927" i="64"/>
  <c r="I927" i="64" s="1"/>
  <c r="J927" i="64" s="1"/>
  <c r="C927" i="64"/>
  <c r="B928" i="64"/>
  <c r="I928" i="64" s="1"/>
  <c r="J928" i="64" s="1"/>
  <c r="C928" i="64"/>
  <c r="B929" i="64"/>
  <c r="I929" i="64" s="1"/>
  <c r="J929" i="64" s="1"/>
  <c r="C929" i="64"/>
  <c r="B930" i="64"/>
  <c r="I930" i="64" s="1"/>
  <c r="J930" i="64" s="1"/>
  <c r="C930" i="64"/>
  <c r="B931" i="64"/>
  <c r="I931" i="64" s="1"/>
  <c r="J931" i="64" s="1"/>
  <c r="C931" i="64"/>
  <c r="B932" i="64"/>
  <c r="I932" i="64" s="1"/>
  <c r="J932" i="64" s="1"/>
  <c r="C932" i="64"/>
  <c r="B933" i="64"/>
  <c r="I933" i="64" s="1"/>
  <c r="J933" i="64" s="1"/>
  <c r="C933" i="64"/>
  <c r="B934" i="64"/>
  <c r="I934" i="64" s="1"/>
  <c r="J934" i="64" s="1"/>
  <c r="C934" i="64"/>
  <c r="B935" i="64"/>
  <c r="I935" i="64" s="1"/>
  <c r="J935" i="64" s="1"/>
  <c r="C935" i="64"/>
  <c r="B936" i="64"/>
  <c r="I936" i="64" s="1"/>
  <c r="J936" i="64" s="1"/>
  <c r="C936" i="64"/>
  <c r="B937" i="64"/>
  <c r="I937" i="64" s="1"/>
  <c r="J937" i="64" s="1"/>
  <c r="C937" i="64"/>
  <c r="B938" i="64"/>
  <c r="I938" i="64" s="1"/>
  <c r="J938" i="64" s="1"/>
  <c r="C938" i="64"/>
  <c r="B939" i="64"/>
  <c r="I939" i="64" s="1"/>
  <c r="J939" i="64" s="1"/>
  <c r="C939" i="64"/>
  <c r="B940" i="64"/>
  <c r="I940" i="64" s="1"/>
  <c r="J940" i="64" s="1"/>
  <c r="C940" i="64"/>
  <c r="B941" i="64"/>
  <c r="I941" i="64" s="1"/>
  <c r="J941" i="64" s="1"/>
  <c r="C941" i="64"/>
  <c r="B942" i="64"/>
  <c r="I942" i="64" s="1"/>
  <c r="J942" i="64" s="1"/>
  <c r="C942" i="64"/>
  <c r="B943" i="64"/>
  <c r="I943" i="64" s="1"/>
  <c r="J943" i="64" s="1"/>
  <c r="C943" i="64"/>
  <c r="B944" i="64"/>
  <c r="I944" i="64" s="1"/>
  <c r="J944" i="64" s="1"/>
  <c r="C944" i="64"/>
  <c r="B945" i="64"/>
  <c r="I945" i="64" s="1"/>
  <c r="J945" i="64" s="1"/>
  <c r="C945" i="64"/>
  <c r="B946" i="64"/>
  <c r="I946" i="64" s="1"/>
  <c r="J946" i="64" s="1"/>
  <c r="C946" i="64"/>
  <c r="B947" i="64"/>
  <c r="I947" i="64" s="1"/>
  <c r="J947" i="64" s="1"/>
  <c r="C947" i="64"/>
  <c r="B948" i="64"/>
  <c r="I948" i="64" s="1"/>
  <c r="J948" i="64" s="1"/>
  <c r="C948" i="64"/>
  <c r="B949" i="64"/>
  <c r="I949" i="64" s="1"/>
  <c r="J949" i="64" s="1"/>
  <c r="C949" i="64"/>
  <c r="B950" i="64"/>
  <c r="I950" i="64" s="1"/>
  <c r="J950" i="64" s="1"/>
  <c r="C950" i="64"/>
  <c r="B951" i="64"/>
  <c r="I951" i="64" s="1"/>
  <c r="J951" i="64" s="1"/>
  <c r="C951" i="64"/>
  <c r="B952" i="64"/>
  <c r="I952" i="64" s="1"/>
  <c r="J952" i="64" s="1"/>
  <c r="C952" i="64"/>
  <c r="B953" i="64"/>
  <c r="I953" i="64" s="1"/>
  <c r="J953" i="64" s="1"/>
  <c r="C953" i="64"/>
  <c r="B954" i="64"/>
  <c r="I954" i="64" s="1"/>
  <c r="J954" i="64" s="1"/>
  <c r="C954" i="64"/>
  <c r="B955" i="64"/>
  <c r="I955" i="64" s="1"/>
  <c r="J955" i="64" s="1"/>
  <c r="C955" i="64"/>
  <c r="B956" i="64"/>
  <c r="I956" i="64" s="1"/>
  <c r="J956" i="64" s="1"/>
  <c r="C956" i="64"/>
  <c r="B957" i="64"/>
  <c r="I957" i="64" s="1"/>
  <c r="C957" i="64"/>
  <c r="J957" i="64"/>
  <c r="B958" i="64"/>
  <c r="I958" i="64" s="1"/>
  <c r="C958" i="64"/>
  <c r="J958" i="64"/>
  <c r="B959" i="64"/>
  <c r="I959" i="64" s="1"/>
  <c r="J959" i="64" s="1"/>
  <c r="C959" i="64"/>
  <c r="B960" i="64"/>
  <c r="I960" i="64" s="1"/>
  <c r="J960" i="64" s="1"/>
  <c r="C960" i="64"/>
  <c r="B961" i="64"/>
  <c r="I961" i="64" s="1"/>
  <c r="C961" i="64"/>
  <c r="J961" i="64"/>
  <c r="B962" i="64"/>
  <c r="I962" i="64" s="1"/>
  <c r="C962" i="64"/>
  <c r="J962" i="64"/>
  <c r="B963" i="64"/>
  <c r="I963" i="64" s="1"/>
  <c r="J963" i="64" s="1"/>
  <c r="C963" i="64"/>
  <c r="B964" i="64"/>
  <c r="I964" i="64" s="1"/>
  <c r="J964" i="64" s="1"/>
  <c r="C964" i="64"/>
  <c r="B965" i="64"/>
  <c r="I965" i="64" s="1"/>
  <c r="C965" i="64"/>
  <c r="J965" i="64"/>
  <c r="B966" i="64"/>
  <c r="I966" i="64" s="1"/>
  <c r="C966" i="64"/>
  <c r="J966" i="64"/>
  <c r="B967" i="64"/>
  <c r="I967" i="64" s="1"/>
  <c r="J967" i="64" s="1"/>
  <c r="C967" i="64"/>
  <c r="B968" i="64"/>
  <c r="I968" i="64" s="1"/>
  <c r="J968" i="64" s="1"/>
  <c r="C968" i="64"/>
  <c r="B969" i="64"/>
  <c r="I969" i="64" s="1"/>
  <c r="C969" i="64"/>
  <c r="J969" i="64"/>
  <c r="B970" i="64"/>
  <c r="I970" i="64" s="1"/>
  <c r="C970" i="64"/>
  <c r="J970" i="64"/>
  <c r="B971" i="64"/>
  <c r="I971" i="64" s="1"/>
  <c r="J971" i="64" s="1"/>
  <c r="C971" i="64"/>
  <c r="B972" i="64"/>
  <c r="I972" i="64" s="1"/>
  <c r="J972" i="64" s="1"/>
  <c r="C972" i="64"/>
  <c r="B973" i="64"/>
  <c r="I973" i="64" s="1"/>
  <c r="C973" i="64"/>
  <c r="J973" i="64"/>
  <c r="B974" i="64"/>
  <c r="I974" i="64" s="1"/>
  <c r="C974" i="64"/>
  <c r="J974" i="64"/>
  <c r="B975" i="64"/>
  <c r="I975" i="64" s="1"/>
  <c r="J975" i="64" s="1"/>
  <c r="C975" i="64"/>
  <c r="B976" i="64"/>
  <c r="I976" i="64" s="1"/>
  <c r="J976" i="64" s="1"/>
  <c r="C976" i="64"/>
  <c r="B977" i="64"/>
  <c r="I977" i="64" s="1"/>
  <c r="C977" i="64"/>
  <c r="J977" i="64"/>
  <c r="B978" i="64"/>
  <c r="I978" i="64" s="1"/>
  <c r="C978" i="64"/>
  <c r="J978" i="64"/>
  <c r="B979" i="64"/>
  <c r="I979" i="64" s="1"/>
  <c r="J979" i="64" s="1"/>
  <c r="C979" i="64"/>
  <c r="B980" i="64"/>
  <c r="I980" i="64" s="1"/>
  <c r="J980" i="64" s="1"/>
  <c r="C980" i="64"/>
  <c r="B981" i="64"/>
  <c r="I981" i="64" s="1"/>
  <c r="C981" i="64"/>
  <c r="J981" i="64"/>
  <c r="B982" i="64"/>
  <c r="I982" i="64" s="1"/>
  <c r="C982" i="64"/>
  <c r="J982" i="64"/>
  <c r="B983" i="64"/>
  <c r="I983" i="64" s="1"/>
  <c r="J983" i="64" s="1"/>
  <c r="C983" i="64"/>
  <c r="B984" i="64"/>
  <c r="I984" i="64" s="1"/>
  <c r="J984" i="64" s="1"/>
  <c r="C984" i="64"/>
  <c r="B985" i="64"/>
  <c r="I985" i="64" s="1"/>
  <c r="C985" i="64"/>
  <c r="J985" i="64"/>
  <c r="B986" i="64"/>
  <c r="I986" i="64" s="1"/>
  <c r="C986" i="64"/>
  <c r="J986" i="64"/>
  <c r="B987" i="64"/>
  <c r="I987" i="64" s="1"/>
  <c r="J987" i="64" s="1"/>
  <c r="C987" i="64"/>
  <c r="B988" i="64"/>
  <c r="I988" i="64" s="1"/>
  <c r="J988" i="64" s="1"/>
  <c r="C988" i="64"/>
  <c r="B989" i="64"/>
  <c r="I989" i="64" s="1"/>
  <c r="C989" i="64"/>
  <c r="J989" i="64"/>
  <c r="B990" i="64"/>
  <c r="I990" i="64" s="1"/>
  <c r="C990" i="64"/>
  <c r="J990" i="64"/>
  <c r="B991" i="64"/>
  <c r="I991" i="64" s="1"/>
  <c r="J991" i="64" s="1"/>
  <c r="C991" i="64"/>
  <c r="B992" i="64"/>
  <c r="I992" i="64" s="1"/>
  <c r="J992" i="64" s="1"/>
  <c r="C992" i="64"/>
  <c r="B993" i="64"/>
  <c r="I993" i="64" s="1"/>
  <c r="C993" i="64"/>
  <c r="J993" i="64"/>
  <c r="B994" i="64"/>
  <c r="I994" i="64" s="1"/>
  <c r="C994" i="64"/>
  <c r="J994" i="64"/>
  <c r="B995" i="64"/>
  <c r="I995" i="64" s="1"/>
  <c r="J995" i="64" s="1"/>
  <c r="C995" i="64"/>
  <c r="B996" i="64"/>
  <c r="I996" i="64" s="1"/>
  <c r="J996" i="64" s="1"/>
  <c r="C996" i="64"/>
  <c r="B997" i="64"/>
  <c r="I997" i="64" s="1"/>
  <c r="C997" i="64"/>
  <c r="J997" i="64"/>
  <c r="B998" i="64"/>
  <c r="I998" i="64" s="1"/>
  <c r="C998" i="64"/>
  <c r="J998" i="64"/>
  <c r="B999" i="64"/>
  <c r="I999" i="64" s="1"/>
  <c r="J999" i="64" s="1"/>
  <c r="C999" i="64"/>
  <c r="B1000" i="64"/>
  <c r="I1000" i="64" s="1"/>
  <c r="J1000" i="64" s="1"/>
  <c r="C1000" i="64"/>
  <c r="B1001" i="64"/>
  <c r="I1001" i="64" s="1"/>
  <c r="C1001" i="64"/>
  <c r="J1001" i="64"/>
  <c r="B1002" i="64"/>
  <c r="I1002" i="64" s="1"/>
  <c r="C1002" i="64"/>
  <c r="J1002" i="64"/>
  <c r="B1003" i="64"/>
  <c r="I1003" i="64" s="1"/>
  <c r="J1003" i="64" s="1"/>
  <c r="C1003" i="64"/>
  <c r="B1004" i="64"/>
  <c r="I1004" i="64" s="1"/>
  <c r="J1004" i="64" s="1"/>
  <c r="C1004" i="64"/>
  <c r="B1005" i="64"/>
  <c r="I1005" i="64" s="1"/>
  <c r="C1005" i="64"/>
  <c r="J1005" i="64"/>
  <c r="B1006" i="64"/>
  <c r="I1006" i="64" s="1"/>
  <c r="C1006" i="64"/>
  <c r="J1006" i="64"/>
  <c r="B1007" i="64"/>
  <c r="I1007" i="64" s="1"/>
  <c r="J1007" i="64" s="1"/>
  <c r="C1007" i="64"/>
  <c r="B1008" i="64"/>
  <c r="I1008" i="64" s="1"/>
  <c r="J1008" i="64" s="1"/>
  <c r="C1008" i="64"/>
  <c r="B1009" i="64"/>
  <c r="I1009" i="64" s="1"/>
  <c r="C1009" i="64"/>
  <c r="J1009" i="64"/>
  <c r="B1010" i="64"/>
  <c r="I1010" i="64" s="1"/>
  <c r="C1010" i="64"/>
  <c r="J1010" i="64"/>
  <c r="B1011" i="64"/>
  <c r="I1011" i="64" s="1"/>
  <c r="J1011" i="64" s="1"/>
  <c r="C1011" i="64"/>
  <c r="B1012" i="64"/>
  <c r="I1012" i="64" s="1"/>
  <c r="J1012" i="64" s="1"/>
  <c r="C1012" i="64"/>
  <c r="B1013" i="64"/>
  <c r="I1013" i="64" s="1"/>
  <c r="C1013" i="64"/>
  <c r="J1013" i="64"/>
  <c r="B1014" i="64"/>
  <c r="I1014" i="64" s="1"/>
  <c r="C1014" i="64"/>
  <c r="J1014" i="64"/>
  <c r="B1015" i="64"/>
  <c r="I1015" i="64" s="1"/>
  <c r="J1015" i="64" s="1"/>
  <c r="C1015" i="64"/>
  <c r="B1016" i="64"/>
  <c r="I1016" i="64" s="1"/>
  <c r="J1016" i="64" s="1"/>
  <c r="C1016" i="64"/>
  <c r="B1017" i="64"/>
  <c r="I1017" i="64" s="1"/>
  <c r="C1017" i="64"/>
  <c r="J1017" i="64"/>
  <c r="B1018" i="64"/>
  <c r="I1018" i="64" s="1"/>
  <c r="C1018" i="64"/>
  <c r="J1018" i="64"/>
  <c r="B1019" i="64"/>
  <c r="I1019" i="64" s="1"/>
  <c r="J1019" i="64" s="1"/>
  <c r="C1019" i="64"/>
  <c r="B1020" i="64"/>
  <c r="I1020" i="64" s="1"/>
  <c r="J1020" i="64" s="1"/>
  <c r="C1020" i="64"/>
  <c r="B1021" i="64"/>
  <c r="I1021" i="64" s="1"/>
  <c r="C1021" i="64"/>
  <c r="J1021" i="64"/>
  <c r="B1022" i="64"/>
  <c r="I1022" i="64" s="1"/>
  <c r="C1022" i="64"/>
  <c r="J1022" i="64"/>
  <c r="B1023" i="64"/>
  <c r="I1023" i="64" s="1"/>
  <c r="J1023" i="64" s="1"/>
  <c r="C1023" i="64"/>
  <c r="B1024" i="64"/>
  <c r="I1024" i="64" s="1"/>
  <c r="J1024" i="64" s="1"/>
  <c r="C1024" i="64"/>
  <c r="B1025" i="64"/>
  <c r="I1025" i="64" s="1"/>
  <c r="C1025" i="64"/>
  <c r="J1025" i="64"/>
  <c r="B1026" i="64"/>
  <c r="I1026" i="64" s="1"/>
  <c r="C1026" i="64"/>
  <c r="J1026" i="64"/>
  <c r="B1027" i="64"/>
  <c r="I1027" i="64" s="1"/>
  <c r="J1027" i="64" s="1"/>
  <c r="C1027" i="64"/>
  <c r="B1028" i="64"/>
  <c r="I1028" i="64" s="1"/>
  <c r="J1028" i="64" s="1"/>
  <c r="C1028" i="64"/>
  <c r="B1029" i="64"/>
  <c r="I1029" i="64" s="1"/>
  <c r="C1029" i="64"/>
  <c r="J1029" i="64"/>
  <c r="B1030" i="64"/>
  <c r="I1030" i="64" s="1"/>
  <c r="C1030" i="64"/>
  <c r="J1030" i="64"/>
  <c r="B1031" i="64"/>
  <c r="I1031" i="64" s="1"/>
  <c r="J1031" i="64" s="1"/>
  <c r="C1031" i="64"/>
  <c r="B1032" i="64"/>
  <c r="I1032" i="64" s="1"/>
  <c r="J1032" i="64" s="1"/>
  <c r="C1032" i="64"/>
  <c r="B1033" i="64"/>
  <c r="I1033" i="64" s="1"/>
  <c r="C1033" i="64"/>
  <c r="J1033" i="64"/>
  <c r="B1034" i="64"/>
  <c r="I1034" i="64" s="1"/>
  <c r="C1034" i="64"/>
  <c r="J1034" i="64"/>
  <c r="B1035" i="64"/>
  <c r="I1035" i="64" s="1"/>
  <c r="J1035" i="64" s="1"/>
  <c r="C1035" i="64"/>
  <c r="B1036" i="64"/>
  <c r="I1036" i="64" s="1"/>
  <c r="J1036" i="64" s="1"/>
  <c r="C1036" i="64"/>
  <c r="B1037" i="64"/>
  <c r="I1037" i="64" s="1"/>
  <c r="C1037" i="64"/>
  <c r="J1037" i="64"/>
  <c r="B1038" i="64"/>
  <c r="I1038" i="64" s="1"/>
  <c r="C1038" i="64"/>
  <c r="J1038" i="64"/>
  <c r="B1039" i="64"/>
  <c r="I1039" i="64" s="1"/>
  <c r="J1039" i="64" s="1"/>
  <c r="C1039" i="64"/>
  <c r="B1040" i="64"/>
  <c r="I1040" i="64" s="1"/>
  <c r="J1040" i="64" s="1"/>
  <c r="C1040" i="64"/>
  <c r="B1041" i="64"/>
  <c r="I1041" i="64" s="1"/>
  <c r="C1041" i="64"/>
  <c r="J1041" i="64"/>
  <c r="B1042" i="64"/>
  <c r="I1042" i="64" s="1"/>
  <c r="C1042" i="64"/>
  <c r="J1042" i="64"/>
  <c r="B1043" i="64"/>
  <c r="I1043" i="64" s="1"/>
  <c r="J1043" i="64" s="1"/>
  <c r="C1043" i="64"/>
  <c r="B1044" i="64"/>
  <c r="I1044" i="64" s="1"/>
  <c r="J1044" i="64" s="1"/>
  <c r="C1044" i="64"/>
  <c r="B1045" i="64"/>
  <c r="I1045" i="64" s="1"/>
  <c r="C1045" i="64"/>
  <c r="J1045" i="64"/>
  <c r="B1046" i="64"/>
  <c r="I1046" i="64" s="1"/>
  <c r="C1046" i="64"/>
  <c r="J1046" i="64"/>
  <c r="B1047" i="64"/>
  <c r="I1047" i="64" s="1"/>
  <c r="J1047" i="64" s="1"/>
  <c r="C1047" i="64"/>
  <c r="B1048" i="64"/>
  <c r="I1048" i="64" s="1"/>
  <c r="J1048" i="64" s="1"/>
  <c r="C1048" i="64"/>
  <c r="B1049" i="64"/>
  <c r="I1049" i="64" s="1"/>
  <c r="C1049" i="64"/>
  <c r="J1049" i="64"/>
  <c r="B1050" i="64"/>
  <c r="I1050" i="64" s="1"/>
  <c r="C1050" i="64"/>
  <c r="J1050" i="64"/>
  <c r="B1051" i="64"/>
  <c r="I1051" i="64" s="1"/>
  <c r="J1051" i="64" s="1"/>
  <c r="C1051" i="64"/>
  <c r="B1052" i="64"/>
  <c r="I1052" i="64" s="1"/>
  <c r="J1052" i="64" s="1"/>
  <c r="C1052" i="64"/>
  <c r="B1053" i="64"/>
  <c r="I1053" i="64" s="1"/>
  <c r="C1053" i="64"/>
  <c r="J1053" i="64"/>
  <c r="B1054" i="64"/>
  <c r="I1054" i="64" s="1"/>
  <c r="C1054" i="64"/>
  <c r="J1054" i="64"/>
  <c r="B1055" i="64"/>
  <c r="I1055" i="64" s="1"/>
  <c r="J1055" i="64" s="1"/>
  <c r="C1055" i="64"/>
  <c r="B1056" i="64"/>
  <c r="I1056" i="64" s="1"/>
  <c r="J1056" i="64" s="1"/>
  <c r="C1056" i="64"/>
  <c r="B1057" i="64"/>
  <c r="I1057" i="64" s="1"/>
  <c r="C1057" i="64"/>
  <c r="J1057" i="64"/>
  <c r="B1058" i="64"/>
  <c r="I1058" i="64" s="1"/>
  <c r="C1058" i="64"/>
  <c r="J1058" i="64"/>
  <c r="B1059" i="64"/>
  <c r="I1059" i="64" s="1"/>
  <c r="J1059" i="64" s="1"/>
  <c r="C1059" i="64"/>
  <c r="B1060" i="64"/>
  <c r="I1060" i="64" s="1"/>
  <c r="J1060" i="64" s="1"/>
  <c r="C1060" i="64"/>
  <c r="B1061" i="64"/>
  <c r="I1061" i="64" s="1"/>
  <c r="C1061" i="64"/>
  <c r="J1061" i="64"/>
  <c r="B1062" i="64"/>
  <c r="I1062" i="64" s="1"/>
  <c r="C1062" i="64"/>
  <c r="J1062" i="64"/>
  <c r="B1063" i="64"/>
  <c r="I1063" i="64" s="1"/>
  <c r="J1063" i="64" s="1"/>
  <c r="C1063" i="64"/>
  <c r="B1064" i="64"/>
  <c r="I1064" i="64" s="1"/>
  <c r="J1064" i="64" s="1"/>
  <c r="C1064" i="64"/>
  <c r="B1065" i="64"/>
  <c r="I1065" i="64" s="1"/>
  <c r="C1065" i="64"/>
  <c r="J1065" i="64"/>
  <c r="B1066" i="64"/>
  <c r="I1066" i="64" s="1"/>
  <c r="C1066" i="64"/>
  <c r="J1066" i="64"/>
  <c r="B1067" i="64"/>
  <c r="I1067" i="64" s="1"/>
  <c r="J1067" i="64" s="1"/>
  <c r="C1067" i="64"/>
  <c r="B1068" i="64"/>
  <c r="I1068" i="64" s="1"/>
  <c r="J1068" i="64" s="1"/>
  <c r="C1068" i="64"/>
  <c r="B1069" i="64"/>
  <c r="I1069" i="64" s="1"/>
  <c r="C1069" i="64"/>
  <c r="J1069" i="64"/>
  <c r="B1070" i="64"/>
  <c r="I1070" i="64" s="1"/>
  <c r="C1070" i="64"/>
  <c r="J1070" i="64"/>
  <c r="B1071" i="64"/>
  <c r="I1071" i="64" s="1"/>
  <c r="J1071" i="64" s="1"/>
  <c r="C1071" i="64"/>
  <c r="B1072" i="64"/>
  <c r="I1072" i="64" s="1"/>
  <c r="J1072" i="64" s="1"/>
  <c r="C1072" i="64"/>
  <c r="B1073" i="64"/>
  <c r="I1073" i="64" s="1"/>
  <c r="C1073" i="64"/>
  <c r="J1073" i="64"/>
  <c r="B1074" i="64"/>
  <c r="I1074" i="64" s="1"/>
  <c r="C1074" i="64"/>
  <c r="J1074" i="64"/>
  <c r="B1075" i="64"/>
  <c r="I1075" i="64" s="1"/>
  <c r="J1075" i="64" s="1"/>
  <c r="C1075" i="64"/>
  <c r="B1076" i="64"/>
  <c r="I1076" i="64" s="1"/>
  <c r="J1076" i="64" s="1"/>
  <c r="C1076" i="64"/>
  <c r="B1077" i="64"/>
  <c r="I1077" i="64" s="1"/>
  <c r="C1077" i="64"/>
  <c r="J1077" i="64"/>
  <c r="B1078" i="64"/>
  <c r="I1078" i="64" s="1"/>
  <c r="C1078" i="64"/>
  <c r="J1078" i="64"/>
  <c r="B1079" i="64"/>
  <c r="I1079" i="64" s="1"/>
  <c r="J1079" i="64" s="1"/>
  <c r="C1079" i="64"/>
  <c r="B1080" i="64"/>
  <c r="I1080" i="64" s="1"/>
  <c r="J1080" i="64" s="1"/>
  <c r="C1080" i="64"/>
  <c r="B1081" i="64"/>
  <c r="I1081" i="64" s="1"/>
  <c r="C1081" i="64"/>
  <c r="J1081" i="64"/>
  <c r="B1082" i="64"/>
  <c r="I1082" i="64" s="1"/>
  <c r="C1082" i="64"/>
  <c r="J1082" i="64"/>
  <c r="B1083" i="64"/>
  <c r="I1083" i="64" s="1"/>
  <c r="J1083" i="64" s="1"/>
  <c r="C1083" i="64"/>
  <c r="B1084" i="64"/>
  <c r="I1084" i="64" s="1"/>
  <c r="J1084" i="64" s="1"/>
  <c r="C1084" i="64"/>
  <c r="B1085" i="64"/>
  <c r="I1085" i="64" s="1"/>
  <c r="C1085" i="64"/>
  <c r="J1085" i="64"/>
  <c r="B1086" i="64"/>
  <c r="I1086" i="64" s="1"/>
  <c r="C1086" i="64"/>
  <c r="J1086" i="64"/>
  <c r="B1087" i="64"/>
  <c r="I1087" i="64" s="1"/>
  <c r="J1087" i="64" s="1"/>
  <c r="C1087" i="64"/>
  <c r="B1088" i="64"/>
  <c r="I1088" i="64" s="1"/>
  <c r="J1088" i="64" s="1"/>
  <c r="C1088" i="64"/>
  <c r="B1089" i="64"/>
  <c r="I1089" i="64" s="1"/>
  <c r="C1089" i="64"/>
  <c r="J1089" i="64"/>
  <c r="B1090" i="64"/>
  <c r="I1090" i="64" s="1"/>
  <c r="C1090" i="64"/>
  <c r="J1090" i="64"/>
  <c r="B1091" i="64"/>
  <c r="I1091" i="64" s="1"/>
  <c r="J1091" i="64" s="1"/>
  <c r="C1091" i="64"/>
  <c r="B1092" i="64"/>
  <c r="I1092" i="64" s="1"/>
  <c r="J1092" i="64" s="1"/>
  <c r="C1092" i="64"/>
  <c r="B1093" i="64"/>
  <c r="I1093" i="64" s="1"/>
  <c r="C1093" i="64"/>
  <c r="J1093" i="64"/>
  <c r="B1094" i="64"/>
  <c r="I1094" i="64" s="1"/>
  <c r="C1094" i="64"/>
  <c r="J1094" i="64"/>
  <c r="B1095" i="64"/>
  <c r="I1095" i="64" s="1"/>
  <c r="J1095" i="64" s="1"/>
  <c r="C1095" i="64"/>
  <c r="B1096" i="64"/>
  <c r="I1096" i="64" s="1"/>
  <c r="J1096" i="64" s="1"/>
  <c r="C1096" i="64"/>
  <c r="B1097" i="64"/>
  <c r="I1097" i="64" s="1"/>
  <c r="C1097" i="64"/>
  <c r="J1097" i="64"/>
  <c r="B1098" i="64"/>
  <c r="I1098" i="64" s="1"/>
  <c r="C1098" i="64"/>
  <c r="J1098" i="64"/>
  <c r="B1099" i="64"/>
  <c r="I1099" i="64" s="1"/>
  <c r="J1099" i="64" s="1"/>
  <c r="C1099" i="64"/>
  <c r="B1100" i="64"/>
  <c r="I1100" i="64" s="1"/>
  <c r="J1100" i="64" s="1"/>
  <c r="C1100" i="64"/>
  <c r="B1101" i="64"/>
  <c r="I1101" i="64" s="1"/>
  <c r="C1101" i="64"/>
  <c r="J1101" i="64"/>
  <c r="B1102" i="64"/>
  <c r="I1102" i="64" s="1"/>
  <c r="C1102" i="64"/>
  <c r="J1102" i="64"/>
  <c r="B1103" i="64"/>
  <c r="I1103" i="64" s="1"/>
  <c r="J1103" i="64" s="1"/>
  <c r="C1103" i="64"/>
  <c r="B1104" i="64"/>
  <c r="I1104" i="64" s="1"/>
  <c r="J1104" i="64" s="1"/>
  <c r="C1104" i="64"/>
  <c r="B1105" i="64"/>
  <c r="I1105" i="64" s="1"/>
  <c r="C1105" i="64"/>
  <c r="J1105" i="64"/>
  <c r="B1106" i="64"/>
  <c r="I1106" i="64" s="1"/>
  <c r="C1106" i="64"/>
  <c r="J1106" i="64"/>
  <c r="B1107" i="64"/>
  <c r="I1107" i="64" s="1"/>
  <c r="J1107" i="64" s="1"/>
  <c r="C1107" i="64"/>
  <c r="B1108" i="64"/>
  <c r="I1108" i="64" s="1"/>
  <c r="J1108" i="64" s="1"/>
  <c r="C1108" i="64"/>
  <c r="B1109" i="64"/>
  <c r="I1109" i="64" s="1"/>
  <c r="C1109" i="64"/>
  <c r="J1109" i="64"/>
  <c r="B1110" i="64"/>
  <c r="I1110" i="64" s="1"/>
  <c r="C1110" i="64"/>
  <c r="J1110" i="64"/>
  <c r="B1111" i="64"/>
  <c r="I1111" i="64" s="1"/>
  <c r="J1111" i="64" s="1"/>
  <c r="C1111" i="64"/>
  <c r="B1112" i="64"/>
  <c r="I1112" i="64" s="1"/>
  <c r="J1112" i="64" s="1"/>
  <c r="C1112" i="64"/>
  <c r="B1113" i="64"/>
  <c r="I1113" i="64" s="1"/>
  <c r="C1113" i="64"/>
  <c r="J1113" i="64"/>
  <c r="B1114" i="64"/>
  <c r="I1114" i="64" s="1"/>
  <c r="C1114" i="64"/>
  <c r="J1114" i="64"/>
  <c r="B1115" i="64"/>
  <c r="I1115" i="64" s="1"/>
  <c r="J1115" i="64" s="1"/>
  <c r="C1115" i="64"/>
  <c r="B1116" i="64"/>
  <c r="I1116" i="64" s="1"/>
  <c r="J1116" i="64" s="1"/>
  <c r="C1116" i="64"/>
  <c r="B1117" i="64"/>
  <c r="I1117" i="64" s="1"/>
  <c r="C1117" i="64"/>
  <c r="J1117" i="64"/>
  <c r="B1118" i="64"/>
  <c r="I1118" i="64" s="1"/>
  <c r="C1118" i="64"/>
  <c r="J1118" i="64"/>
  <c r="B1119" i="64"/>
  <c r="I1119" i="64" s="1"/>
  <c r="J1119" i="64" s="1"/>
  <c r="C1119" i="64"/>
  <c r="B1120" i="64"/>
  <c r="I1120" i="64" s="1"/>
  <c r="J1120" i="64" s="1"/>
  <c r="C1120" i="64"/>
  <c r="B1121" i="64"/>
  <c r="I1121" i="64" s="1"/>
  <c r="C1121" i="64"/>
  <c r="J1121" i="64"/>
  <c r="B1122" i="64"/>
  <c r="I1122" i="64" s="1"/>
  <c r="C1122" i="64"/>
  <c r="J1122" i="64"/>
  <c r="B1123" i="64"/>
  <c r="I1123" i="64" s="1"/>
  <c r="J1123" i="64" s="1"/>
  <c r="C1123" i="64"/>
  <c r="B1124" i="64"/>
  <c r="I1124" i="64" s="1"/>
  <c r="J1124" i="64" s="1"/>
  <c r="C1124" i="64"/>
  <c r="B1125" i="64"/>
  <c r="I1125" i="64" s="1"/>
  <c r="C1125" i="64"/>
  <c r="J1125" i="64"/>
  <c r="B1126" i="64"/>
  <c r="I1126" i="64" s="1"/>
  <c r="C1126" i="64"/>
  <c r="J1126" i="64"/>
  <c r="B1127" i="64"/>
  <c r="I1127" i="64" s="1"/>
  <c r="J1127" i="64" s="1"/>
  <c r="C1127" i="64"/>
  <c r="B1128" i="64"/>
  <c r="I1128" i="64" s="1"/>
  <c r="J1128" i="64" s="1"/>
  <c r="C1128" i="64"/>
  <c r="B1129" i="64"/>
  <c r="I1129" i="64" s="1"/>
  <c r="C1129" i="64"/>
  <c r="J1129" i="64"/>
  <c r="B1130" i="64"/>
  <c r="I1130" i="64" s="1"/>
  <c r="C1130" i="64"/>
  <c r="J1130" i="64"/>
  <c r="B1131" i="64"/>
  <c r="I1131" i="64" s="1"/>
  <c r="J1131" i="64" s="1"/>
  <c r="C1131" i="64"/>
  <c r="B1132" i="64"/>
  <c r="I1132" i="64" s="1"/>
  <c r="J1132" i="64" s="1"/>
  <c r="C1132" i="64"/>
  <c r="B1133" i="64"/>
  <c r="I1133" i="64" s="1"/>
  <c r="C1133" i="64"/>
  <c r="J1133" i="64"/>
  <c r="B1134" i="64"/>
  <c r="I1134" i="64" s="1"/>
  <c r="C1134" i="64"/>
  <c r="J1134" i="64"/>
  <c r="B1135" i="64"/>
  <c r="I1135" i="64" s="1"/>
  <c r="J1135" i="64" s="1"/>
  <c r="C1135" i="64"/>
  <c r="B1136" i="64"/>
  <c r="I1136" i="64" s="1"/>
  <c r="J1136" i="64" s="1"/>
  <c r="C1136" i="64"/>
  <c r="B1137" i="64"/>
  <c r="I1137" i="64" s="1"/>
  <c r="C1137" i="64"/>
  <c r="J1137" i="64"/>
  <c r="B1138" i="64"/>
  <c r="I1138" i="64" s="1"/>
  <c r="C1138" i="64"/>
  <c r="J1138" i="64"/>
  <c r="B1139" i="64"/>
  <c r="I1139" i="64" s="1"/>
  <c r="J1139" i="64" s="1"/>
  <c r="C1139" i="64"/>
  <c r="B1140" i="64"/>
  <c r="I1140" i="64" s="1"/>
  <c r="J1140" i="64" s="1"/>
  <c r="C1140" i="64"/>
  <c r="B1141" i="64"/>
  <c r="I1141" i="64" s="1"/>
  <c r="C1141" i="64"/>
  <c r="J1141" i="64"/>
  <c r="B1142" i="64"/>
  <c r="C1142" i="64"/>
  <c r="I1142" i="64"/>
  <c r="J1142" i="64"/>
  <c r="B1143" i="64"/>
  <c r="C1143" i="64"/>
  <c r="I1143" i="64"/>
  <c r="J1143" i="64"/>
  <c r="B1144" i="64"/>
  <c r="C1144" i="64"/>
  <c r="I1144" i="64"/>
  <c r="J1144" i="64"/>
  <c r="B1145" i="64"/>
  <c r="C1145" i="64"/>
  <c r="I1145" i="64"/>
  <c r="J1145" i="64"/>
  <c r="B1146" i="64"/>
  <c r="C1146" i="64"/>
  <c r="I1146" i="64"/>
  <c r="J1146" i="64"/>
  <c r="B1147" i="64"/>
  <c r="C1147" i="64"/>
  <c r="I1147" i="64"/>
  <c r="J1147" i="64"/>
  <c r="B1148" i="64"/>
  <c r="C1148" i="64"/>
  <c r="I1148" i="64"/>
  <c r="J1148" i="64"/>
  <c r="B1149" i="64"/>
  <c r="C1149" i="64"/>
  <c r="I1149" i="64"/>
  <c r="J1149" i="64"/>
  <c r="B1150" i="64"/>
  <c r="C1150" i="64"/>
  <c r="I1150" i="64"/>
  <c r="J1150" i="64"/>
  <c r="B1151" i="64"/>
  <c r="C1151" i="64"/>
  <c r="I1151" i="64"/>
  <c r="J1151" i="64"/>
  <c r="B1152" i="64"/>
  <c r="C1152" i="64"/>
  <c r="I1152" i="64"/>
  <c r="J1152" i="64"/>
  <c r="B1153" i="64"/>
  <c r="C1153" i="64"/>
  <c r="I1153" i="64"/>
  <c r="J1153" i="64"/>
  <c r="B1154" i="64"/>
  <c r="C1154" i="64"/>
  <c r="I1154" i="64"/>
  <c r="J1154" i="64"/>
  <c r="B1155" i="64"/>
  <c r="C1155" i="64"/>
  <c r="I1155" i="64"/>
  <c r="J1155" i="64"/>
  <c r="B1156" i="64"/>
  <c r="C1156" i="64"/>
  <c r="I1156" i="64"/>
  <c r="J1156" i="64"/>
  <c r="B1157" i="64"/>
  <c r="C1157" i="64"/>
  <c r="I1157" i="64"/>
  <c r="J1157" i="64"/>
  <c r="B1158" i="64"/>
  <c r="C1158" i="64"/>
  <c r="I1158" i="64"/>
  <c r="J1158" i="64"/>
  <c r="B1159" i="64"/>
  <c r="C1159" i="64"/>
  <c r="I1159" i="64"/>
  <c r="J1159" i="64"/>
  <c r="B1160" i="64"/>
  <c r="C1160" i="64"/>
  <c r="I1160" i="64"/>
  <c r="J1160" i="64"/>
  <c r="B1161" i="64"/>
  <c r="C1161" i="64"/>
  <c r="I1161" i="64"/>
  <c r="J1161" i="64"/>
  <c r="B1162" i="64"/>
  <c r="C1162" i="64"/>
  <c r="I1162" i="64"/>
  <c r="J1162" i="64"/>
  <c r="B1163" i="64"/>
  <c r="C1163" i="64"/>
  <c r="I1163" i="64"/>
  <c r="J1163" i="64"/>
  <c r="B1164" i="64"/>
  <c r="C1164" i="64"/>
  <c r="I1164" i="64"/>
  <c r="J1164" i="64"/>
  <c r="B1165" i="64"/>
  <c r="C1165" i="64"/>
  <c r="I1165" i="64"/>
  <c r="J1165" i="64"/>
  <c r="B1166" i="64"/>
  <c r="C1166" i="64"/>
  <c r="I1166" i="64"/>
  <c r="J1166" i="64"/>
  <c r="B1167" i="64"/>
  <c r="C1167" i="64"/>
  <c r="I1167" i="64"/>
  <c r="J1167" i="64"/>
  <c r="B1168" i="64"/>
  <c r="C1168" i="64"/>
  <c r="I1168" i="64"/>
  <c r="J1168" i="64"/>
  <c r="B1169" i="64"/>
  <c r="C1169" i="64"/>
  <c r="I1169" i="64"/>
  <c r="J1169" i="64"/>
  <c r="B1170" i="64"/>
  <c r="C1170" i="64"/>
  <c r="I1170" i="64"/>
  <c r="J1170" i="64"/>
  <c r="B1171" i="64"/>
  <c r="C1171" i="64"/>
  <c r="I1171" i="64"/>
  <c r="J1171" i="64"/>
  <c r="B1172" i="64"/>
  <c r="C1172" i="64"/>
  <c r="I1172" i="64"/>
  <c r="J1172" i="64"/>
  <c r="B1173" i="64"/>
  <c r="C1173" i="64"/>
  <c r="I1173" i="64"/>
  <c r="J1173" i="64"/>
  <c r="B1174" i="64"/>
  <c r="C1174" i="64"/>
  <c r="I1174" i="64"/>
  <c r="J1174" i="64"/>
  <c r="B1175" i="64"/>
  <c r="C1175" i="64"/>
  <c r="I1175" i="64"/>
  <c r="J1175" i="64"/>
  <c r="B1176" i="64"/>
  <c r="C1176" i="64"/>
  <c r="I1176" i="64"/>
  <c r="J1176" i="64"/>
  <c r="B1177" i="64"/>
  <c r="C1177" i="64"/>
  <c r="I1177" i="64"/>
  <c r="J1177" i="64"/>
  <c r="B1178" i="64"/>
  <c r="C1178" i="64"/>
  <c r="I1178" i="64"/>
  <c r="J1178" i="64"/>
  <c r="B1179" i="64"/>
  <c r="C1179" i="64"/>
  <c r="I1179" i="64"/>
  <c r="J1179" i="64"/>
  <c r="B1180" i="64"/>
  <c r="C1180" i="64"/>
  <c r="I1180" i="64"/>
  <c r="J1180" i="64"/>
  <c r="B1181" i="64"/>
  <c r="C1181" i="64"/>
  <c r="I1181" i="64"/>
  <c r="J1181" i="64"/>
  <c r="B1182" i="64"/>
  <c r="C1182" i="64"/>
  <c r="I1182" i="64"/>
  <c r="J1182" i="64"/>
  <c r="B1183" i="64"/>
  <c r="C1183" i="64"/>
  <c r="I1183" i="64"/>
  <c r="J1183" i="64"/>
  <c r="B1184" i="64"/>
  <c r="C1184" i="64"/>
  <c r="I1184" i="64"/>
  <c r="J1184" i="64"/>
  <c r="B1185" i="64"/>
  <c r="C1185" i="64"/>
  <c r="I1185" i="64"/>
  <c r="J1185" i="64"/>
  <c r="B1186" i="64"/>
  <c r="C1186" i="64"/>
  <c r="I1186" i="64"/>
  <c r="J1186" i="64"/>
  <c r="B1187" i="64"/>
  <c r="C1187" i="64"/>
  <c r="I1187" i="64"/>
  <c r="J1187" i="64"/>
  <c r="B1188" i="64"/>
  <c r="C1188" i="64"/>
  <c r="I1188" i="64"/>
  <c r="J1188" i="64"/>
  <c r="B1189" i="64"/>
  <c r="C1189" i="64"/>
  <c r="I1189" i="64"/>
  <c r="J1189" i="64"/>
  <c r="B1190" i="64"/>
  <c r="C1190" i="64"/>
  <c r="I1190" i="64"/>
  <c r="J1190" i="64"/>
  <c r="B1191" i="64"/>
  <c r="C1191" i="64"/>
  <c r="I1191" i="64"/>
  <c r="J1191" i="64"/>
  <c r="B1192" i="64"/>
  <c r="C1192" i="64"/>
  <c r="I1192" i="64"/>
  <c r="J1192" i="64"/>
  <c r="B1193" i="64"/>
  <c r="C1193" i="64"/>
  <c r="I1193" i="64"/>
  <c r="J1193" i="64"/>
  <c r="B1194" i="64"/>
  <c r="C1194" i="64"/>
  <c r="I1194" i="64"/>
  <c r="J1194" i="64"/>
  <c r="B1195" i="64"/>
  <c r="C1195" i="64"/>
  <c r="I1195" i="64"/>
  <c r="J1195" i="64"/>
  <c r="B1196" i="64"/>
  <c r="C1196" i="64"/>
  <c r="I1196" i="64"/>
  <c r="J1196" i="64"/>
  <c r="B1197" i="64"/>
  <c r="C1197" i="64"/>
  <c r="I1197" i="64"/>
  <c r="J1197" i="64"/>
  <c r="B1198" i="64"/>
  <c r="C1198" i="64"/>
  <c r="I1198" i="64"/>
  <c r="J1198" i="64"/>
  <c r="B1199" i="64"/>
  <c r="C1199" i="64"/>
  <c r="I1199" i="64"/>
  <c r="J1199" i="64"/>
  <c r="B1200" i="64"/>
  <c r="C1200" i="64"/>
  <c r="I1200" i="64"/>
  <c r="J1200" i="64"/>
  <c r="B1201" i="64"/>
  <c r="C1201" i="64"/>
  <c r="I1201" i="64"/>
  <c r="J1201" i="64"/>
  <c r="B1202" i="64"/>
  <c r="C1202" i="64"/>
  <c r="I1202" i="64"/>
  <c r="J1202" i="64"/>
  <c r="B1203" i="64"/>
  <c r="C1203" i="64"/>
  <c r="I1203" i="64"/>
  <c r="J1203" i="64"/>
  <c r="B1204" i="64"/>
  <c r="C1204" i="64"/>
  <c r="I1204" i="64"/>
  <c r="J1204" i="64"/>
  <c r="B1205" i="64"/>
  <c r="C1205" i="64"/>
  <c r="I1205" i="64"/>
  <c r="J1205" i="64"/>
  <c r="B1206" i="64"/>
  <c r="C1206" i="64"/>
  <c r="I1206" i="64"/>
  <c r="J1206" i="64"/>
  <c r="B1207" i="64"/>
  <c r="C1207" i="64"/>
  <c r="I1207" i="64"/>
  <c r="J1207" i="64"/>
  <c r="B1208" i="64"/>
  <c r="C1208" i="64"/>
  <c r="I1208" i="64"/>
  <c r="J1208" i="64"/>
  <c r="B1209" i="64"/>
  <c r="C1209" i="64"/>
  <c r="I1209" i="64"/>
  <c r="J1209" i="64"/>
  <c r="B1210" i="64"/>
  <c r="C1210" i="64"/>
  <c r="I1210" i="64"/>
  <c r="J1210" i="64"/>
  <c r="B1211" i="64"/>
  <c r="C1211" i="64"/>
  <c r="I1211" i="64"/>
  <c r="J1211" i="64"/>
  <c r="B1212" i="64"/>
  <c r="C1212" i="64"/>
  <c r="I1212" i="64"/>
  <c r="J1212" i="64"/>
  <c r="B1213" i="64"/>
  <c r="C1213" i="64"/>
  <c r="I1213" i="64"/>
  <c r="J1213" i="64"/>
  <c r="B1214" i="64"/>
  <c r="C1214" i="64"/>
  <c r="I1214" i="64"/>
  <c r="J1214" i="64"/>
  <c r="B1215" i="64"/>
  <c r="C1215" i="64"/>
  <c r="I1215" i="64"/>
  <c r="J1215" i="64"/>
  <c r="B1216" i="64"/>
  <c r="C1216" i="64"/>
  <c r="I1216" i="64"/>
  <c r="J1216" i="64"/>
  <c r="B1217" i="64"/>
  <c r="C1217" i="64"/>
  <c r="I1217" i="64"/>
  <c r="J1217" i="64"/>
  <c r="B1218" i="64"/>
  <c r="C1218" i="64"/>
  <c r="I1218" i="64"/>
  <c r="J1218" i="64"/>
  <c r="B1219" i="64"/>
  <c r="C1219" i="64"/>
  <c r="I1219" i="64"/>
  <c r="J1219" i="64"/>
  <c r="B1220" i="64"/>
  <c r="C1220" i="64"/>
  <c r="I1220" i="64"/>
  <c r="J1220" i="64"/>
  <c r="B1221" i="64"/>
  <c r="C1221" i="64"/>
  <c r="I1221" i="64"/>
  <c r="J1221" i="64"/>
  <c r="B1222" i="64"/>
  <c r="C1222" i="64"/>
  <c r="I1222" i="64"/>
  <c r="J1222" i="64"/>
  <c r="B1223" i="64"/>
  <c r="C1223" i="64"/>
  <c r="I1223" i="64"/>
  <c r="J1223" i="64"/>
  <c r="B1224" i="64"/>
  <c r="C1224" i="64"/>
  <c r="I1224" i="64"/>
  <c r="J1224" i="64"/>
  <c r="B1225" i="64"/>
  <c r="C1225" i="64"/>
  <c r="I1225" i="64"/>
  <c r="J1225" i="64"/>
  <c r="B1226" i="64"/>
  <c r="C1226" i="64"/>
  <c r="I1226" i="64"/>
  <c r="J1226" i="64"/>
  <c r="B1227" i="64"/>
  <c r="C1227" i="64"/>
  <c r="I1227" i="64"/>
  <c r="J1227" i="64"/>
  <c r="B1228" i="64"/>
  <c r="C1228" i="64"/>
  <c r="I1228" i="64"/>
  <c r="J1228" i="64"/>
  <c r="B1229" i="64"/>
  <c r="C1229" i="64"/>
  <c r="I1229" i="64"/>
  <c r="J1229" i="64"/>
  <c r="B1230" i="64"/>
  <c r="C1230" i="64"/>
  <c r="I1230" i="64"/>
  <c r="J1230" i="64"/>
  <c r="B1231" i="64"/>
  <c r="C1231" i="64"/>
  <c r="I1231" i="64"/>
  <c r="J1231" i="64"/>
  <c r="B1232" i="64"/>
  <c r="C1232" i="64"/>
  <c r="I1232" i="64"/>
  <c r="J1232" i="64"/>
  <c r="B1233" i="64"/>
  <c r="C1233" i="64"/>
  <c r="I1233" i="64"/>
  <c r="J1233" i="64"/>
  <c r="B1234" i="64"/>
  <c r="C1234" i="64"/>
  <c r="I1234" i="64"/>
  <c r="J1234" i="64"/>
  <c r="B1235" i="64"/>
  <c r="C1235" i="64"/>
  <c r="I1235" i="64"/>
  <c r="J1235" i="64"/>
  <c r="B1236" i="64"/>
  <c r="C1236" i="64"/>
  <c r="I1236" i="64"/>
  <c r="J1236" i="64"/>
  <c r="B1237" i="64"/>
  <c r="C1237" i="64"/>
  <c r="I1237" i="64"/>
  <c r="J1237" i="64"/>
  <c r="B1238" i="64"/>
  <c r="C1238" i="64"/>
  <c r="I1238" i="64"/>
  <c r="J1238" i="64"/>
  <c r="B1239" i="64"/>
  <c r="C1239" i="64"/>
  <c r="I1239" i="64"/>
  <c r="J1239" i="64"/>
  <c r="B1240" i="64"/>
  <c r="C1240" i="64"/>
  <c r="I1240" i="64"/>
  <c r="J1240" i="64"/>
  <c r="B1241" i="64"/>
  <c r="C1241" i="64"/>
  <c r="I1241" i="64"/>
  <c r="J1241" i="64"/>
  <c r="B1242" i="64"/>
  <c r="C1242" i="64"/>
  <c r="I1242" i="64"/>
  <c r="J1242" i="64"/>
  <c r="B1243" i="64"/>
  <c r="C1243" i="64"/>
  <c r="I1243" i="64"/>
  <c r="J1243" i="64"/>
  <c r="B1244" i="64"/>
  <c r="C1244" i="64"/>
  <c r="I1244" i="64"/>
  <c r="J1244" i="64"/>
  <c r="B1245" i="64"/>
  <c r="C1245" i="64"/>
  <c r="I1245" i="64"/>
  <c r="J1245" i="64"/>
  <c r="B1246" i="64"/>
  <c r="C1246" i="64"/>
  <c r="I1246" i="64"/>
  <c r="J1246" i="64"/>
  <c r="B1247" i="64"/>
  <c r="C1247" i="64"/>
  <c r="I1247" i="64"/>
  <c r="J1247" i="64"/>
  <c r="B1248" i="64"/>
  <c r="C1248" i="64"/>
  <c r="I1248" i="64"/>
  <c r="J1248" i="64" s="1"/>
  <c r="B1249" i="64"/>
  <c r="C1249" i="64"/>
  <c r="I1249" i="64"/>
  <c r="J1249" i="64" s="1"/>
  <c r="B1250" i="64"/>
  <c r="C1250" i="64"/>
  <c r="I1250" i="64"/>
  <c r="J1250" i="64" s="1"/>
  <c r="B1251" i="64"/>
  <c r="C1251" i="64"/>
  <c r="I1251" i="64"/>
  <c r="J1251" i="64" s="1"/>
  <c r="B1252" i="64"/>
  <c r="C1252" i="64"/>
  <c r="I1252" i="64"/>
  <c r="J1252" i="64" s="1"/>
  <c r="B1253" i="64"/>
  <c r="C1253" i="64"/>
  <c r="I1253" i="64"/>
  <c r="J1253" i="64" s="1"/>
  <c r="B1254" i="64"/>
  <c r="C1254" i="64"/>
  <c r="I1254" i="64"/>
  <c r="J1254" i="64" s="1"/>
  <c r="B1255" i="64"/>
  <c r="C1255" i="64"/>
  <c r="I1255" i="64"/>
  <c r="J1255" i="64" s="1"/>
  <c r="B1256" i="64"/>
  <c r="C1256" i="64"/>
  <c r="I1256" i="64"/>
  <c r="J1256" i="64" s="1"/>
  <c r="B1257" i="64"/>
  <c r="C1257" i="64"/>
  <c r="I1257" i="64"/>
  <c r="J1257" i="64" s="1"/>
  <c r="B1258" i="64"/>
  <c r="C1258" i="64"/>
  <c r="I1258" i="64"/>
  <c r="J1258" i="64" s="1"/>
  <c r="B1259" i="64"/>
  <c r="C1259" i="64"/>
  <c r="I1259" i="64"/>
  <c r="J1259" i="64" s="1"/>
  <c r="B1260" i="64"/>
  <c r="C1260" i="64"/>
  <c r="I1260" i="64"/>
  <c r="J1260" i="64" s="1"/>
  <c r="B1261" i="64"/>
  <c r="C1261" i="64"/>
  <c r="I1261" i="64"/>
  <c r="J1261" i="64" s="1"/>
  <c r="B1262" i="64"/>
  <c r="C1262" i="64"/>
  <c r="I1262" i="64"/>
  <c r="J1262" i="64" s="1"/>
  <c r="B1263" i="64"/>
  <c r="C1263" i="64"/>
  <c r="I1263" i="64"/>
  <c r="J1263" i="64" s="1"/>
  <c r="B1264" i="64"/>
  <c r="C1264" i="64"/>
  <c r="I1264" i="64"/>
  <c r="J1264" i="64" s="1"/>
  <c r="B1265" i="64"/>
  <c r="C1265" i="64"/>
  <c r="I1265" i="64"/>
  <c r="J1265" i="64" s="1"/>
  <c r="B1266" i="64"/>
  <c r="C1266" i="64"/>
  <c r="I1266" i="64"/>
  <c r="J1266" i="64" s="1"/>
  <c r="B1267" i="64"/>
  <c r="C1267" i="64"/>
  <c r="I1267" i="64"/>
  <c r="J1267" i="64" s="1"/>
  <c r="B1268" i="64"/>
  <c r="C1268" i="64"/>
  <c r="I1268" i="64"/>
  <c r="J1268" i="64" s="1"/>
  <c r="B1269" i="64"/>
  <c r="C1269" i="64"/>
  <c r="I1269" i="64"/>
  <c r="J1269" i="64" s="1"/>
  <c r="B1270" i="64"/>
  <c r="C1270" i="64"/>
  <c r="I1270" i="64"/>
  <c r="J1270" i="64" s="1"/>
  <c r="B1271" i="64"/>
  <c r="C1271" i="64"/>
  <c r="I1271" i="64"/>
  <c r="J1271" i="64" s="1"/>
  <c r="B1272" i="64"/>
  <c r="C1272" i="64"/>
  <c r="I1272" i="64"/>
  <c r="J1272" i="64" s="1"/>
  <c r="B1273" i="64"/>
  <c r="C1273" i="64"/>
  <c r="I1273" i="64"/>
  <c r="J1273" i="64" s="1"/>
  <c r="B1274" i="64"/>
  <c r="C1274" i="64"/>
  <c r="I1274" i="64"/>
  <c r="J1274" i="64" s="1"/>
  <c r="B1275" i="64"/>
  <c r="C1275" i="64"/>
  <c r="I1275" i="64"/>
  <c r="J1275" i="64" s="1"/>
  <c r="B1276" i="64"/>
  <c r="C1276" i="64"/>
  <c r="I1276" i="64"/>
  <c r="J1276" i="64" s="1"/>
  <c r="B1277" i="64"/>
  <c r="C1277" i="64"/>
  <c r="I1277" i="64"/>
  <c r="J1277" i="64" s="1"/>
  <c r="B1278" i="64"/>
  <c r="C1278" i="64"/>
  <c r="I1278" i="64"/>
  <c r="J1278" i="64" s="1"/>
  <c r="B1279" i="64"/>
  <c r="C1279" i="64"/>
  <c r="I1279" i="64"/>
  <c r="J1279" i="64" s="1"/>
  <c r="B1280" i="64"/>
  <c r="C1280" i="64"/>
  <c r="I1280" i="64"/>
  <c r="J1280" i="64" s="1"/>
  <c r="B1281" i="64"/>
  <c r="C1281" i="64"/>
  <c r="I1281" i="64"/>
  <c r="J1281" i="64" s="1"/>
  <c r="B1282" i="64"/>
  <c r="C1282" i="64"/>
  <c r="I1282" i="64"/>
  <c r="J1282" i="64" s="1"/>
  <c r="B1283" i="64"/>
  <c r="C1283" i="64"/>
  <c r="I1283" i="64"/>
  <c r="J1283" i="64" s="1"/>
  <c r="B1284" i="64"/>
  <c r="C1284" i="64"/>
  <c r="I1284" i="64"/>
  <c r="J1284" i="64" s="1"/>
  <c r="B1285" i="64"/>
  <c r="C1285" i="64"/>
  <c r="I1285" i="64"/>
  <c r="J1285" i="64" s="1"/>
  <c r="B1286" i="64"/>
  <c r="C1286" i="64"/>
  <c r="I1286" i="64"/>
  <c r="J1286" i="64" s="1"/>
  <c r="B1287" i="64"/>
  <c r="C1287" i="64"/>
  <c r="I1287" i="64"/>
  <c r="J1287" i="64" s="1"/>
  <c r="B1288" i="64"/>
  <c r="C1288" i="64"/>
  <c r="I1288" i="64"/>
  <c r="J1288" i="64" s="1"/>
  <c r="B1289" i="64"/>
  <c r="C1289" i="64"/>
  <c r="I1289" i="64"/>
  <c r="J1289" i="64" s="1"/>
  <c r="B1290" i="64"/>
  <c r="C1290" i="64"/>
  <c r="I1290" i="64"/>
  <c r="J1290" i="64" s="1"/>
  <c r="B1291" i="64"/>
  <c r="C1291" i="64"/>
  <c r="I1291" i="64"/>
  <c r="J1291" i="64" s="1"/>
  <c r="B1292" i="64"/>
  <c r="C1292" i="64"/>
  <c r="I1292" i="64"/>
  <c r="J1292" i="64" s="1"/>
  <c r="B1293" i="64"/>
  <c r="C1293" i="64"/>
  <c r="I1293" i="64"/>
  <c r="J1293" i="64" s="1"/>
  <c r="B1294" i="64"/>
  <c r="C1294" i="64"/>
  <c r="I1294" i="64"/>
  <c r="J1294" i="64" s="1"/>
  <c r="B1295" i="64"/>
  <c r="C1295" i="64"/>
  <c r="I1295" i="64"/>
  <c r="J1295" i="64" s="1"/>
  <c r="B1296" i="64"/>
  <c r="C1296" i="64"/>
  <c r="I1296" i="64"/>
  <c r="J1296" i="64" s="1"/>
  <c r="B1297" i="64"/>
  <c r="C1297" i="64"/>
  <c r="I1297" i="64"/>
  <c r="J1297" i="64" s="1"/>
  <c r="B1298" i="64"/>
  <c r="C1298" i="64"/>
  <c r="I1298" i="64"/>
  <c r="J1298" i="64" s="1"/>
  <c r="B1299" i="64"/>
  <c r="C1299" i="64"/>
  <c r="I1299" i="64"/>
  <c r="J1299" i="64" s="1"/>
  <c r="B1300" i="64"/>
  <c r="C1300" i="64"/>
  <c r="I1300" i="64"/>
  <c r="J1300" i="64" s="1"/>
  <c r="B1301" i="64"/>
  <c r="C1301" i="64"/>
  <c r="I1301" i="64"/>
  <c r="J1301" i="64" s="1"/>
  <c r="B1302" i="64"/>
  <c r="C1302" i="64"/>
  <c r="I1302" i="64"/>
  <c r="J1302" i="64" s="1"/>
  <c r="B1303" i="64"/>
  <c r="C1303" i="64"/>
  <c r="I1303" i="64"/>
  <c r="J1303" i="64" s="1"/>
  <c r="B1304" i="64"/>
  <c r="C1304" i="64"/>
  <c r="I1304" i="64"/>
  <c r="J1304" i="64" s="1"/>
  <c r="B1305" i="64"/>
  <c r="C1305" i="64"/>
  <c r="I1305" i="64"/>
  <c r="J1305" i="64" s="1"/>
  <c r="B1306" i="64"/>
  <c r="C1306" i="64"/>
  <c r="I1306" i="64"/>
  <c r="J1306" i="64" s="1"/>
  <c r="B1307" i="64"/>
  <c r="C1307" i="64"/>
  <c r="I1307" i="64"/>
  <c r="J1307" i="64" s="1"/>
  <c r="B1308" i="64"/>
  <c r="C1308" i="64"/>
  <c r="I1308" i="64"/>
  <c r="J1308" i="64" s="1"/>
  <c r="B1309" i="64"/>
  <c r="C1309" i="64"/>
  <c r="I1309" i="64"/>
  <c r="J1309" i="64" s="1"/>
  <c r="B1310" i="64"/>
  <c r="C1310" i="64"/>
  <c r="I1310" i="64"/>
  <c r="J1310" i="64" s="1"/>
  <c r="B1311" i="64"/>
  <c r="C1311" i="64"/>
  <c r="I1311" i="64"/>
  <c r="J1311" i="64" s="1"/>
  <c r="B1312" i="64"/>
  <c r="C1312" i="64"/>
  <c r="I1312" i="64"/>
  <c r="J1312" i="64" s="1"/>
  <c r="B1313" i="64"/>
  <c r="C1313" i="64"/>
  <c r="I1313" i="64"/>
  <c r="J1313" i="64" s="1"/>
  <c r="B1314" i="64"/>
  <c r="C1314" i="64"/>
  <c r="I1314" i="64"/>
  <c r="J1314" i="64" s="1"/>
  <c r="B1315" i="64"/>
  <c r="C1315" i="64"/>
  <c r="I1315" i="64"/>
  <c r="J1315" i="64" s="1"/>
  <c r="B1316" i="64"/>
  <c r="C1316" i="64"/>
  <c r="I1316" i="64"/>
  <c r="J1316" i="64" s="1"/>
  <c r="B1317" i="64"/>
  <c r="C1317" i="64"/>
  <c r="I1317" i="64"/>
  <c r="J1317" i="64" s="1"/>
  <c r="B1318" i="64"/>
  <c r="C1318" i="64"/>
  <c r="I1318" i="64"/>
  <c r="J1318" i="64" s="1"/>
  <c r="B1319" i="64"/>
  <c r="C1319" i="64"/>
  <c r="I1319" i="64"/>
  <c r="J1319" i="64" s="1"/>
  <c r="B1320" i="64"/>
  <c r="C1320" i="64"/>
  <c r="I1320" i="64"/>
  <c r="J1320" i="64" s="1"/>
  <c r="B1321" i="64"/>
  <c r="C1321" i="64"/>
  <c r="I1321" i="64"/>
  <c r="J1321" i="64" s="1"/>
  <c r="B1322" i="64"/>
  <c r="C1322" i="64"/>
  <c r="I1322" i="64"/>
  <c r="J1322" i="64" s="1"/>
  <c r="B1323" i="64"/>
  <c r="C1323" i="64"/>
  <c r="I1323" i="64"/>
  <c r="J1323" i="64" s="1"/>
  <c r="B1324" i="64"/>
  <c r="C1324" i="64"/>
  <c r="I1324" i="64"/>
  <c r="J1324" i="64" s="1"/>
  <c r="B1325" i="64"/>
  <c r="C1325" i="64"/>
  <c r="I1325" i="64"/>
  <c r="J1325" i="64" s="1"/>
  <c r="B1326" i="64"/>
  <c r="C1326" i="64"/>
  <c r="I1326" i="64"/>
  <c r="J1326" i="64" s="1"/>
  <c r="B1327" i="64"/>
  <c r="C1327" i="64"/>
  <c r="I1327" i="64"/>
  <c r="J1327" i="64" s="1"/>
  <c r="B1328" i="64"/>
  <c r="C1328" i="64"/>
  <c r="I1328" i="64"/>
  <c r="J1328" i="64" s="1"/>
  <c r="B1329" i="64"/>
  <c r="C1329" i="64"/>
  <c r="I1329" i="64"/>
  <c r="J1329" i="64" s="1"/>
  <c r="B1330" i="64"/>
  <c r="C1330" i="64"/>
  <c r="I1330" i="64"/>
  <c r="J1330" i="64" s="1"/>
  <c r="B1331" i="64"/>
  <c r="C1331" i="64"/>
  <c r="I1331" i="64"/>
  <c r="J1331" i="64" s="1"/>
  <c r="B1332" i="64"/>
  <c r="C1332" i="64"/>
  <c r="I1332" i="64"/>
  <c r="J1332" i="64" s="1"/>
  <c r="B1333" i="64"/>
  <c r="C1333" i="64"/>
  <c r="I1333" i="64"/>
  <c r="J1333" i="64" s="1"/>
  <c r="B1334" i="64"/>
  <c r="C1334" i="64"/>
  <c r="I1334" i="64"/>
  <c r="J1334" i="64" s="1"/>
  <c r="B1335" i="64"/>
  <c r="C1335" i="64"/>
  <c r="I1335" i="64"/>
  <c r="J1335" i="64" s="1"/>
  <c r="B1336" i="64"/>
  <c r="C1336" i="64"/>
  <c r="I1336" i="64"/>
  <c r="J1336" i="64" s="1"/>
  <c r="B1337" i="64"/>
  <c r="C1337" i="64"/>
  <c r="I1337" i="64"/>
  <c r="J1337" i="64" s="1"/>
  <c r="B1338" i="64"/>
  <c r="C1338" i="64"/>
  <c r="I1338" i="64"/>
  <c r="J1338" i="64" s="1"/>
  <c r="B1339" i="64"/>
  <c r="C1339" i="64"/>
  <c r="I1339" i="64"/>
  <c r="J1339" i="64" s="1"/>
  <c r="B1340" i="64"/>
  <c r="C1340" i="64"/>
  <c r="I1340" i="64"/>
  <c r="J1340" i="64" s="1"/>
  <c r="B1341" i="64"/>
  <c r="C1341" i="64"/>
  <c r="I1341" i="64"/>
  <c r="J1341" i="64" s="1"/>
  <c r="B1342" i="64"/>
  <c r="C1342" i="64"/>
  <c r="I1342" i="64"/>
  <c r="J1342" i="64" s="1"/>
  <c r="B1343" i="64"/>
  <c r="C1343" i="64"/>
  <c r="I1343" i="64"/>
  <c r="J1343" i="64" s="1"/>
  <c r="B1344" i="64"/>
  <c r="C1344" i="64"/>
  <c r="I1344" i="64"/>
  <c r="J1344" i="64" s="1"/>
  <c r="B1345" i="64"/>
  <c r="C1345" i="64"/>
  <c r="I1345" i="64"/>
  <c r="J1345" i="64" s="1"/>
  <c r="B1346" i="64"/>
  <c r="C1346" i="64"/>
  <c r="I1346" i="64"/>
  <c r="J1346" i="64" s="1"/>
  <c r="B1347" i="64"/>
  <c r="C1347" i="64"/>
  <c r="I1347" i="64"/>
  <c r="J1347" i="64" s="1"/>
  <c r="B1348" i="64"/>
  <c r="C1348" i="64"/>
  <c r="I1348" i="64"/>
  <c r="J1348" i="64" s="1"/>
  <c r="B1349" i="64"/>
  <c r="C1349" i="64"/>
  <c r="I1349" i="64"/>
  <c r="J1349" i="64" s="1"/>
  <c r="B1350" i="64"/>
  <c r="C1350" i="64"/>
  <c r="I1350" i="64"/>
  <c r="J1350" i="64" s="1"/>
  <c r="B1351" i="64"/>
  <c r="C1351" i="64"/>
  <c r="I1351" i="64"/>
  <c r="J1351" i="64" s="1"/>
  <c r="B1352" i="64"/>
  <c r="C1352" i="64"/>
  <c r="I1352" i="64"/>
  <c r="J1352" i="64" s="1"/>
  <c r="B1353" i="64"/>
  <c r="C1353" i="64"/>
  <c r="I1353" i="64"/>
  <c r="J1353" i="64" s="1"/>
  <c r="B1354" i="64"/>
  <c r="C1354" i="64"/>
  <c r="I1354" i="64"/>
  <c r="J1354" i="64" s="1"/>
  <c r="B1355" i="64"/>
  <c r="C1355" i="64"/>
  <c r="I1355" i="64"/>
  <c r="J1355" i="64" s="1"/>
  <c r="B1356" i="64"/>
  <c r="C1356" i="64"/>
  <c r="I1356" i="64"/>
  <c r="J1356" i="64" s="1"/>
  <c r="B1357" i="64"/>
  <c r="C1357" i="64"/>
  <c r="I1357" i="64"/>
  <c r="J1357" i="64" s="1"/>
  <c r="B1358" i="64"/>
  <c r="C1358" i="64"/>
  <c r="I1358" i="64"/>
  <c r="J1358" i="64" s="1"/>
  <c r="B1359" i="64"/>
  <c r="C1359" i="64"/>
  <c r="I1359" i="64"/>
  <c r="J1359" i="64" s="1"/>
  <c r="B1360" i="64"/>
  <c r="C1360" i="64"/>
  <c r="I1360" i="64"/>
  <c r="J1360" i="64" s="1"/>
  <c r="B1361" i="64"/>
  <c r="C1361" i="64"/>
  <c r="I1361" i="64"/>
  <c r="J1361" i="64" s="1"/>
  <c r="B1362" i="64"/>
  <c r="C1362" i="64"/>
  <c r="I1362" i="64"/>
  <c r="J1362" i="64" s="1"/>
  <c r="B1363" i="64"/>
  <c r="C1363" i="64"/>
  <c r="I1363" i="64"/>
  <c r="J1363" i="64" s="1"/>
  <c r="B1364" i="64"/>
  <c r="C1364" i="64"/>
  <c r="I1364" i="64"/>
  <c r="J1364" i="64" s="1"/>
  <c r="B1365" i="64"/>
  <c r="C1365" i="64"/>
  <c r="I1365" i="64"/>
  <c r="J1365" i="64" s="1"/>
  <c r="B1366" i="64"/>
  <c r="C1366" i="64"/>
  <c r="I1366" i="64"/>
  <c r="J1366" i="64" s="1"/>
  <c r="B1367" i="64"/>
  <c r="C1367" i="64"/>
  <c r="I1367" i="64"/>
  <c r="J1367" i="64" s="1"/>
  <c r="B1368" i="64"/>
  <c r="C1368" i="64"/>
  <c r="I1368" i="64"/>
  <c r="J1368" i="64" s="1"/>
  <c r="B1369" i="64"/>
  <c r="C1369" i="64"/>
  <c r="I1369" i="64"/>
  <c r="J1369" i="64" s="1"/>
  <c r="B1370" i="64"/>
  <c r="C1370" i="64"/>
  <c r="I1370" i="64"/>
  <c r="J1370" i="64" s="1"/>
  <c r="B1371" i="64"/>
  <c r="C1371" i="64"/>
  <c r="I1371" i="64"/>
  <c r="J1371" i="64" s="1"/>
  <c r="B1372" i="64"/>
  <c r="C1372" i="64"/>
  <c r="I1372" i="64"/>
  <c r="J1372" i="64" s="1"/>
  <c r="B1373" i="64"/>
  <c r="C1373" i="64"/>
  <c r="I1373" i="64"/>
  <c r="J1373" i="64" s="1"/>
  <c r="B1374" i="64"/>
  <c r="C1374" i="64"/>
  <c r="I1374" i="64"/>
  <c r="J1374" i="64" s="1"/>
  <c r="B1375" i="64"/>
  <c r="C1375" i="64"/>
  <c r="I1375" i="64"/>
  <c r="J1375" i="64" s="1"/>
  <c r="B1376" i="64"/>
  <c r="C1376" i="64"/>
  <c r="I1376" i="64"/>
  <c r="J1376" i="64" s="1"/>
  <c r="B1377" i="64"/>
  <c r="C1377" i="64"/>
  <c r="I1377" i="64"/>
  <c r="J1377" i="64" s="1"/>
  <c r="B1378" i="64"/>
  <c r="C1378" i="64"/>
  <c r="I1378" i="64"/>
  <c r="J1378" i="64" s="1"/>
  <c r="B1379" i="64"/>
  <c r="C1379" i="64"/>
  <c r="I1379" i="64"/>
  <c r="J1379" i="64" s="1"/>
  <c r="B1380" i="64"/>
  <c r="C1380" i="64"/>
  <c r="I1380" i="64"/>
  <c r="J1380" i="64" s="1"/>
  <c r="B1381" i="64"/>
  <c r="C1381" i="64"/>
  <c r="I1381" i="64"/>
  <c r="J1381" i="64" s="1"/>
  <c r="B1382" i="64"/>
  <c r="C1382" i="64"/>
  <c r="I1382" i="64"/>
  <c r="J1382" i="64" s="1"/>
  <c r="B1383" i="64"/>
  <c r="C1383" i="64"/>
  <c r="I1383" i="64"/>
  <c r="J1383" i="64" s="1"/>
  <c r="B1384" i="64"/>
  <c r="C1384" i="64"/>
  <c r="I1384" i="64"/>
  <c r="J1384" i="64" s="1"/>
  <c r="B1385" i="64"/>
  <c r="C1385" i="64"/>
  <c r="I1385" i="64"/>
  <c r="J1385" i="64" s="1"/>
  <c r="B1386" i="64"/>
  <c r="C1386" i="64"/>
  <c r="I1386" i="64"/>
  <c r="J1386" i="64" s="1"/>
  <c r="B1387" i="64"/>
  <c r="C1387" i="64"/>
  <c r="I1387" i="64"/>
  <c r="J1387" i="64" s="1"/>
  <c r="B1388" i="64"/>
  <c r="C1388" i="64"/>
  <c r="I1388" i="64"/>
  <c r="J1388" i="64" s="1"/>
  <c r="B1389" i="64"/>
  <c r="C1389" i="64"/>
  <c r="I1389" i="64"/>
  <c r="J1389" i="64" s="1"/>
  <c r="B1390" i="64"/>
  <c r="C1390" i="64"/>
  <c r="I1390" i="64"/>
  <c r="J1390" i="64" s="1"/>
  <c r="B1391" i="64"/>
  <c r="C1391" i="64"/>
  <c r="I1391" i="64"/>
  <c r="J1391" i="64" s="1"/>
  <c r="B1392" i="64"/>
  <c r="C1392" i="64"/>
  <c r="I1392" i="64"/>
  <c r="J1392" i="64" s="1"/>
  <c r="B1393" i="64"/>
  <c r="C1393" i="64"/>
  <c r="I1393" i="64"/>
  <c r="J1393" i="64" s="1"/>
  <c r="B1394" i="64"/>
  <c r="C1394" i="64"/>
  <c r="I1394" i="64"/>
  <c r="J1394" i="64" s="1"/>
  <c r="B1395" i="64"/>
  <c r="C1395" i="64"/>
  <c r="I1395" i="64"/>
  <c r="J1395" i="64" s="1"/>
  <c r="B1396" i="64"/>
  <c r="C1396" i="64"/>
  <c r="I1396" i="64"/>
  <c r="J1396" i="64" s="1"/>
  <c r="B1397" i="64"/>
  <c r="C1397" i="64"/>
  <c r="I1397" i="64"/>
  <c r="J1397" i="64" s="1"/>
  <c r="B1398" i="64"/>
  <c r="C1398" i="64"/>
  <c r="I1398" i="64"/>
  <c r="J1398" i="64" s="1"/>
  <c r="B1399" i="64"/>
  <c r="C1399" i="64"/>
  <c r="I1399" i="64"/>
  <c r="J1399" i="64" s="1"/>
  <c r="B1400" i="64"/>
  <c r="C1400" i="64"/>
  <c r="I1400" i="64"/>
  <c r="J1400" i="64" s="1"/>
  <c r="B1401" i="64"/>
  <c r="C1401" i="64"/>
  <c r="I1401" i="64"/>
  <c r="J1401" i="64" s="1"/>
  <c r="B1402" i="64"/>
  <c r="C1402" i="64"/>
  <c r="I1402" i="64"/>
  <c r="J1402" i="64" s="1"/>
  <c r="B1403" i="64"/>
  <c r="C1403" i="64"/>
  <c r="I1403" i="64"/>
  <c r="J1403" i="64" s="1"/>
  <c r="B1404" i="64"/>
  <c r="C1404" i="64"/>
  <c r="I1404" i="64"/>
  <c r="J1404" i="64" s="1"/>
  <c r="B1405" i="64"/>
  <c r="C1405" i="64"/>
  <c r="I1405" i="64"/>
  <c r="J1405" i="64" s="1"/>
  <c r="B1406" i="64"/>
  <c r="C1406" i="64"/>
  <c r="I1406" i="64"/>
  <c r="J1406" i="64" s="1"/>
  <c r="B1407" i="64"/>
  <c r="C1407" i="64"/>
  <c r="I1407" i="64"/>
  <c r="J1407" i="64" s="1"/>
  <c r="B1408" i="64"/>
  <c r="C1408" i="64"/>
  <c r="I1408" i="64"/>
  <c r="J1408" i="64" s="1"/>
  <c r="B1409" i="64"/>
  <c r="C1409" i="64"/>
  <c r="I1409" i="64"/>
  <c r="J1409" i="64" s="1"/>
  <c r="B1410" i="64"/>
  <c r="C1410" i="64"/>
  <c r="I1410" i="64"/>
  <c r="J1410" i="64" s="1"/>
  <c r="B1411" i="64"/>
  <c r="C1411" i="64"/>
  <c r="I1411" i="64"/>
  <c r="J1411" i="64" s="1"/>
  <c r="B1412" i="64"/>
  <c r="C1412" i="64"/>
  <c r="I1412" i="64"/>
  <c r="J1412" i="64" s="1"/>
  <c r="B1413" i="64"/>
  <c r="C1413" i="64"/>
  <c r="I1413" i="64"/>
  <c r="J1413" i="64" s="1"/>
  <c r="B1414" i="64"/>
  <c r="C1414" i="64"/>
  <c r="I1414" i="64"/>
  <c r="J1414" i="64" s="1"/>
  <c r="B1415" i="64"/>
  <c r="C1415" i="64"/>
  <c r="I1415" i="64"/>
  <c r="J1415" i="64" s="1"/>
  <c r="B1416" i="64"/>
  <c r="C1416" i="64"/>
  <c r="I1416" i="64"/>
  <c r="J1416" i="64" s="1"/>
  <c r="B1417" i="64"/>
  <c r="C1417" i="64"/>
  <c r="I1417" i="64"/>
  <c r="J1417" i="64" s="1"/>
  <c r="B1418" i="64"/>
  <c r="C1418" i="64"/>
  <c r="I1418" i="64"/>
  <c r="J1418" i="64" s="1"/>
  <c r="B1419" i="64"/>
  <c r="C1419" i="64"/>
  <c r="I1419" i="64"/>
  <c r="J1419" i="64" s="1"/>
  <c r="B1420" i="64"/>
  <c r="C1420" i="64"/>
  <c r="I1420" i="64"/>
  <c r="J1420" i="64" s="1"/>
  <c r="B1421" i="64"/>
  <c r="C1421" i="64"/>
  <c r="I1421" i="64"/>
  <c r="J1421" i="64" s="1"/>
  <c r="B1422" i="64"/>
  <c r="C1422" i="64"/>
  <c r="I1422" i="64"/>
  <c r="J1422" i="64" s="1"/>
  <c r="B1423" i="64"/>
  <c r="C1423" i="64"/>
  <c r="I1423" i="64"/>
  <c r="J1423" i="64" s="1"/>
  <c r="B1424" i="64"/>
  <c r="C1424" i="64"/>
  <c r="I1424" i="64"/>
  <c r="J1424" i="64" s="1"/>
  <c r="B1425" i="64"/>
  <c r="C1425" i="64"/>
  <c r="I1425" i="64"/>
  <c r="J1425" i="64" s="1"/>
  <c r="B1426" i="64"/>
  <c r="C1426" i="64"/>
  <c r="I1426" i="64"/>
  <c r="J1426" i="64" s="1"/>
  <c r="B1427" i="64"/>
  <c r="C1427" i="64"/>
  <c r="I1427" i="64"/>
  <c r="J1427" i="64" s="1"/>
  <c r="B1428" i="64"/>
  <c r="C1428" i="64"/>
  <c r="I1428" i="64"/>
  <c r="J1428" i="64" s="1"/>
  <c r="B1429" i="64"/>
  <c r="C1429" i="64"/>
  <c r="I1429" i="64"/>
  <c r="J1429" i="64" s="1"/>
  <c r="B1430" i="64"/>
  <c r="C1430" i="64"/>
  <c r="I1430" i="64"/>
  <c r="J1430" i="64" s="1"/>
  <c r="B1431" i="64"/>
  <c r="C1431" i="64"/>
  <c r="I1431" i="64"/>
  <c r="J1431" i="64" s="1"/>
  <c r="B1432" i="64"/>
  <c r="C1432" i="64"/>
  <c r="I1432" i="64"/>
  <c r="J1432" i="64" s="1"/>
  <c r="B1433" i="64"/>
  <c r="C1433" i="64"/>
  <c r="I1433" i="64"/>
  <c r="J1433" i="64" s="1"/>
  <c r="B1434" i="64"/>
  <c r="C1434" i="64"/>
  <c r="I1434" i="64"/>
  <c r="J1434" i="64" s="1"/>
  <c r="B1435" i="64"/>
  <c r="C1435" i="64"/>
  <c r="I1435" i="64"/>
  <c r="J1435" i="64" s="1"/>
  <c r="B1436" i="64"/>
  <c r="C1436" i="64"/>
  <c r="I1436" i="64"/>
  <c r="J1436" i="64" s="1"/>
  <c r="B1437" i="64"/>
  <c r="C1437" i="64"/>
  <c r="I1437" i="64"/>
  <c r="J1437" i="64" s="1"/>
  <c r="B1438" i="64"/>
  <c r="C1438" i="64"/>
  <c r="I1438" i="64"/>
  <c r="J1438" i="64" s="1"/>
  <c r="B1439" i="64"/>
  <c r="C1439" i="64"/>
  <c r="I1439" i="64"/>
  <c r="J1439" i="64" s="1"/>
  <c r="B1440" i="64"/>
  <c r="C1440" i="64"/>
  <c r="I1440" i="64"/>
  <c r="J1440" i="64" s="1"/>
  <c r="B1441" i="64"/>
  <c r="C1441" i="64"/>
  <c r="I1441" i="64"/>
  <c r="J1441" i="64" s="1"/>
  <c r="B1442" i="64"/>
  <c r="C1442" i="64"/>
  <c r="I1442" i="64"/>
  <c r="J1442" i="64" s="1"/>
  <c r="B1443" i="64"/>
  <c r="C1443" i="64"/>
  <c r="I1443" i="64"/>
  <c r="J1443" i="64" s="1"/>
  <c r="B1444" i="64"/>
  <c r="C1444" i="64"/>
  <c r="I1444" i="64"/>
  <c r="J1444" i="64" s="1"/>
  <c r="B1445" i="64"/>
  <c r="C1445" i="64"/>
  <c r="I1445" i="64"/>
  <c r="J1445" i="64" s="1"/>
  <c r="B1446" i="64"/>
  <c r="C1446" i="64"/>
  <c r="I1446" i="64"/>
  <c r="J1446" i="64" s="1"/>
  <c r="B1447" i="64"/>
  <c r="C1447" i="64"/>
  <c r="I1447" i="64"/>
  <c r="J1447" i="64" s="1"/>
  <c r="B1448" i="64"/>
  <c r="C1448" i="64"/>
  <c r="I1448" i="64"/>
  <c r="J1448" i="64" s="1"/>
  <c r="B1449" i="64"/>
  <c r="C1449" i="64"/>
  <c r="I1449" i="64"/>
  <c r="J1449" i="64" s="1"/>
  <c r="B1450" i="64"/>
  <c r="C1450" i="64"/>
  <c r="I1450" i="64"/>
  <c r="J1450" i="64" s="1"/>
  <c r="B1451" i="64"/>
  <c r="C1451" i="64"/>
  <c r="I1451" i="64"/>
  <c r="J1451" i="64" s="1"/>
  <c r="B1452" i="64"/>
  <c r="C1452" i="64"/>
  <c r="I1452" i="64"/>
  <c r="J1452" i="64" s="1"/>
  <c r="B1453" i="64"/>
  <c r="C1453" i="64"/>
  <c r="I1453" i="64"/>
  <c r="J1453" i="64" s="1"/>
  <c r="B1454" i="64"/>
  <c r="C1454" i="64"/>
  <c r="I1454" i="64"/>
  <c r="J1454" i="64" s="1"/>
  <c r="B1455" i="64"/>
  <c r="C1455" i="64"/>
  <c r="I1455" i="64"/>
  <c r="J1455" i="64" s="1"/>
  <c r="B1456" i="64"/>
  <c r="C1456" i="64"/>
  <c r="I1456" i="64"/>
  <c r="J1456" i="64" s="1"/>
  <c r="B1457" i="64"/>
  <c r="C1457" i="64"/>
  <c r="I1457" i="64"/>
  <c r="J1457" i="64" s="1"/>
  <c r="B1458" i="64"/>
  <c r="C1458" i="64"/>
  <c r="I1458" i="64"/>
  <c r="J1458" i="64" s="1"/>
  <c r="B1459" i="64"/>
  <c r="C1459" i="64"/>
  <c r="I1459" i="64"/>
  <c r="J1459" i="64" s="1"/>
  <c r="B1460" i="64"/>
  <c r="C1460" i="64"/>
  <c r="I1460" i="64"/>
  <c r="J1460" i="64" s="1"/>
  <c r="B1461" i="64"/>
  <c r="C1461" i="64"/>
  <c r="I1461" i="64"/>
  <c r="J1461" i="64" s="1"/>
  <c r="B1462" i="64"/>
  <c r="C1462" i="64"/>
  <c r="I1462" i="64"/>
  <c r="J1462" i="64" s="1"/>
  <c r="B1463" i="64"/>
  <c r="C1463" i="64"/>
  <c r="I1463" i="64"/>
  <c r="J1463" i="64" s="1"/>
  <c r="B1464" i="64"/>
  <c r="C1464" i="64"/>
  <c r="I1464" i="64"/>
  <c r="J1464" i="64" s="1"/>
  <c r="B1465" i="64"/>
  <c r="C1465" i="64"/>
  <c r="I1465" i="64"/>
  <c r="J1465" i="64" s="1"/>
  <c r="B1466" i="64"/>
  <c r="C1466" i="64"/>
  <c r="I1466" i="64"/>
  <c r="J1466" i="64" s="1"/>
  <c r="B1467" i="64"/>
  <c r="C1467" i="64"/>
  <c r="I1467" i="64"/>
  <c r="J1467" i="64" s="1"/>
  <c r="B1468" i="64"/>
  <c r="C1468" i="64"/>
  <c r="I1468" i="64"/>
  <c r="J1468" i="64" s="1"/>
  <c r="B1469" i="64"/>
  <c r="C1469" i="64"/>
  <c r="I1469" i="64"/>
  <c r="J1469" i="64" s="1"/>
  <c r="B1470" i="64"/>
  <c r="C1470" i="64"/>
  <c r="I1470" i="64"/>
  <c r="J1470" i="64" s="1"/>
  <c r="B1471" i="64"/>
  <c r="C1471" i="64"/>
  <c r="I1471" i="64"/>
  <c r="J1471" i="64" s="1"/>
  <c r="B1472" i="64"/>
  <c r="C1472" i="64"/>
  <c r="I1472" i="64"/>
  <c r="J1472" i="64" s="1"/>
  <c r="B1473" i="64"/>
  <c r="C1473" i="64"/>
  <c r="I1473" i="64"/>
  <c r="J1473" i="64" s="1"/>
  <c r="B1474" i="64"/>
  <c r="C1474" i="64"/>
  <c r="I1474" i="64"/>
  <c r="J1474" i="64" s="1"/>
  <c r="B1475" i="64"/>
  <c r="C1475" i="64"/>
  <c r="I1475" i="64"/>
  <c r="J1475" i="64" s="1"/>
  <c r="B1476" i="64"/>
  <c r="I1476" i="64" s="1"/>
  <c r="J1476" i="64" s="1"/>
  <c r="C1476" i="64"/>
  <c r="B1477" i="64"/>
  <c r="C1477" i="64"/>
  <c r="I1477" i="64"/>
  <c r="J1477" i="64" s="1"/>
  <c r="B1478" i="64"/>
  <c r="C1478" i="64"/>
  <c r="I1478" i="64"/>
  <c r="J1478" i="64" s="1"/>
  <c r="B1479" i="64"/>
  <c r="I1479" i="64" s="1"/>
  <c r="J1479" i="64" s="1"/>
  <c r="C1479" i="64"/>
  <c r="B1480" i="64"/>
  <c r="I1480" i="64" s="1"/>
  <c r="J1480" i="64" s="1"/>
  <c r="C1480" i="64"/>
  <c r="B1481" i="64"/>
  <c r="C1481" i="64"/>
  <c r="I1481" i="64"/>
  <c r="J1481" i="64" s="1"/>
  <c r="B1482" i="64"/>
  <c r="C1482" i="64"/>
  <c r="I1482" i="64"/>
  <c r="J1482" i="64" s="1"/>
  <c r="B1483" i="64"/>
  <c r="I1483" i="64" s="1"/>
  <c r="J1483" i="64" s="1"/>
  <c r="C1483" i="64"/>
  <c r="B1484" i="64"/>
  <c r="I1484" i="64" s="1"/>
  <c r="J1484" i="64" s="1"/>
  <c r="C1484" i="64"/>
  <c r="B1485" i="64"/>
  <c r="C1485" i="64"/>
  <c r="I1485" i="64"/>
  <c r="J1485" i="64" s="1"/>
  <c r="B1486" i="64"/>
  <c r="C1486" i="64"/>
  <c r="I1486" i="64"/>
  <c r="J1486" i="64" s="1"/>
  <c r="B1487" i="64"/>
  <c r="I1487" i="64" s="1"/>
  <c r="J1487" i="64" s="1"/>
  <c r="C1487" i="64"/>
  <c r="B1488" i="64"/>
  <c r="I1488" i="64" s="1"/>
  <c r="J1488" i="64" s="1"/>
  <c r="C1488" i="64"/>
  <c r="B1489" i="64"/>
  <c r="C1489" i="64"/>
  <c r="I1489" i="64"/>
  <c r="J1489" i="64" s="1"/>
  <c r="B1490" i="64"/>
  <c r="C1490" i="64"/>
  <c r="I1490" i="64"/>
  <c r="J1490" i="64" s="1"/>
  <c r="B1491" i="64"/>
  <c r="I1491" i="64" s="1"/>
  <c r="J1491" i="64" s="1"/>
  <c r="C1491" i="64"/>
  <c r="B1492" i="64"/>
  <c r="I1492" i="64" s="1"/>
  <c r="J1492" i="64" s="1"/>
  <c r="C1492" i="64"/>
  <c r="B1493" i="64"/>
  <c r="C1493" i="64"/>
  <c r="I1493" i="64"/>
  <c r="J1493" i="64" s="1"/>
  <c r="B1494" i="64"/>
  <c r="C1494" i="64"/>
  <c r="I1494" i="64"/>
  <c r="J1494" i="64" s="1"/>
  <c r="B1495" i="64"/>
  <c r="I1495" i="64" s="1"/>
  <c r="J1495" i="64" s="1"/>
  <c r="C1495" i="64"/>
  <c r="B1496" i="64"/>
  <c r="I1496" i="64" s="1"/>
  <c r="J1496" i="64" s="1"/>
  <c r="C1496" i="64"/>
  <c r="B1497" i="64"/>
  <c r="C1497" i="64"/>
  <c r="I1497" i="64"/>
  <c r="J1497" i="64" s="1"/>
  <c r="B1498" i="64"/>
  <c r="C1498" i="64"/>
  <c r="I1498" i="64"/>
  <c r="J1498" i="64" s="1"/>
  <c r="B1499" i="64"/>
  <c r="I1499" i="64" s="1"/>
  <c r="J1499" i="64" s="1"/>
  <c r="C1499" i="64"/>
  <c r="B1500" i="64"/>
  <c r="I1500" i="64" s="1"/>
  <c r="J1500" i="64" s="1"/>
  <c r="C1500" i="64"/>
  <c r="B1501" i="64"/>
  <c r="C1501" i="64"/>
  <c r="I1501" i="64"/>
  <c r="J1501" i="64" s="1"/>
  <c r="B1502" i="64"/>
  <c r="C1502" i="64"/>
  <c r="I1502" i="64"/>
  <c r="J1502" i="64" s="1"/>
  <c r="B1503" i="64"/>
  <c r="I1503" i="64" s="1"/>
  <c r="J1503" i="64" s="1"/>
  <c r="C1503" i="64"/>
  <c r="B1504" i="64"/>
  <c r="I1504" i="64" s="1"/>
  <c r="J1504" i="64" s="1"/>
  <c r="C1504" i="64"/>
  <c r="B1505" i="64"/>
  <c r="C1505" i="64"/>
  <c r="I1505" i="64"/>
  <c r="J1505" i="64" s="1"/>
  <c r="B1506" i="64"/>
  <c r="C1506" i="64"/>
  <c r="I1506" i="64"/>
  <c r="J1506" i="64" s="1"/>
  <c r="B1507" i="64"/>
  <c r="I1507" i="64" s="1"/>
  <c r="J1507" i="64" s="1"/>
  <c r="C1507" i="64"/>
  <c r="B1508" i="64"/>
  <c r="I1508" i="64" s="1"/>
  <c r="J1508" i="64" s="1"/>
  <c r="C1508" i="64"/>
  <c r="B1509" i="64"/>
  <c r="C1509" i="64"/>
  <c r="I1509" i="64"/>
  <c r="J1509" i="64" s="1"/>
  <c r="B1510" i="64"/>
  <c r="C1510" i="64"/>
  <c r="I1510" i="64"/>
  <c r="J1510" i="64" s="1"/>
  <c r="B1511" i="64"/>
  <c r="I1511" i="64" s="1"/>
  <c r="J1511" i="64" s="1"/>
  <c r="C1511" i="64"/>
  <c r="B1512" i="64"/>
  <c r="I1512" i="64" s="1"/>
  <c r="J1512" i="64" s="1"/>
  <c r="C1512" i="64"/>
  <c r="B1513" i="64"/>
  <c r="C1513" i="64"/>
  <c r="I1513" i="64"/>
  <c r="J1513" i="64" s="1"/>
  <c r="B1514" i="64"/>
  <c r="C1514" i="64"/>
  <c r="I1514" i="64"/>
  <c r="J1514" i="64" s="1"/>
  <c r="B1515" i="64"/>
  <c r="I1515" i="64" s="1"/>
  <c r="J1515" i="64" s="1"/>
  <c r="C1515" i="64"/>
  <c r="B1516" i="64"/>
  <c r="I1516" i="64" s="1"/>
  <c r="J1516" i="64" s="1"/>
  <c r="C1516" i="64"/>
  <c r="B1517" i="64"/>
  <c r="C1517" i="64"/>
  <c r="I1517" i="64"/>
  <c r="J1517" i="64" s="1"/>
  <c r="B1518" i="64"/>
  <c r="C1518" i="64"/>
  <c r="I1518" i="64"/>
  <c r="J1518" i="64" s="1"/>
  <c r="B1519" i="64"/>
  <c r="I1519" i="64" s="1"/>
  <c r="J1519" i="64" s="1"/>
  <c r="C1519" i="64"/>
  <c r="B1520" i="64"/>
  <c r="I1520" i="64" s="1"/>
  <c r="J1520" i="64" s="1"/>
  <c r="C1520" i="64"/>
  <c r="B1521" i="64"/>
  <c r="C1521" i="64"/>
  <c r="I1521" i="64"/>
  <c r="J1521" i="64" s="1"/>
  <c r="B1522" i="64"/>
  <c r="C1522" i="64"/>
  <c r="I1522" i="64"/>
  <c r="J1522" i="64" s="1"/>
  <c r="B1523" i="64"/>
  <c r="I1523" i="64" s="1"/>
  <c r="J1523" i="64" s="1"/>
  <c r="C1523" i="64"/>
  <c r="B1524" i="64"/>
  <c r="I1524" i="64" s="1"/>
  <c r="J1524" i="64" s="1"/>
  <c r="C1524" i="64"/>
  <c r="B1525" i="64"/>
  <c r="C1525" i="64"/>
  <c r="I1525" i="64"/>
  <c r="J1525" i="64" s="1"/>
  <c r="B1526" i="64"/>
  <c r="C1526" i="64"/>
  <c r="I1526" i="64"/>
  <c r="J1526" i="64" s="1"/>
  <c r="B1527" i="64"/>
  <c r="I1527" i="64" s="1"/>
  <c r="J1527" i="64" s="1"/>
  <c r="C1527" i="64"/>
  <c r="B1528" i="64"/>
  <c r="I1528" i="64" s="1"/>
  <c r="J1528" i="64" s="1"/>
  <c r="C1528" i="64"/>
  <c r="B1529" i="64"/>
  <c r="C1529" i="64"/>
  <c r="I1529" i="64"/>
  <c r="J1529" i="64" s="1"/>
  <c r="B1530" i="64"/>
  <c r="C1530" i="64"/>
  <c r="I1530" i="64"/>
  <c r="J1530" i="64" s="1"/>
  <c r="B1531" i="64"/>
  <c r="I1531" i="64" s="1"/>
  <c r="J1531" i="64" s="1"/>
  <c r="C1531" i="64"/>
  <c r="B1532" i="64"/>
  <c r="I1532" i="64" s="1"/>
  <c r="J1532" i="64" s="1"/>
  <c r="C1532" i="64"/>
  <c r="B1533" i="64"/>
  <c r="C1533" i="64"/>
  <c r="I1533" i="64"/>
  <c r="J1533" i="64" s="1"/>
  <c r="B1534" i="64"/>
  <c r="C1534" i="64"/>
  <c r="I1534" i="64"/>
  <c r="J1534" i="64" s="1"/>
  <c r="B1535" i="64"/>
  <c r="I1535" i="64" s="1"/>
  <c r="J1535" i="64" s="1"/>
  <c r="C1535" i="64"/>
  <c r="B1536" i="64"/>
  <c r="I1536" i="64" s="1"/>
  <c r="J1536" i="64" s="1"/>
  <c r="C1536" i="64"/>
  <c r="B1537" i="64"/>
  <c r="C1537" i="64"/>
  <c r="I1537" i="64"/>
  <c r="J1537" i="64" s="1"/>
  <c r="B1538" i="64"/>
  <c r="C1538" i="64"/>
  <c r="I1538" i="64"/>
  <c r="J1538" i="64" s="1"/>
  <c r="B1539" i="64"/>
  <c r="I1539" i="64" s="1"/>
  <c r="J1539" i="64" s="1"/>
  <c r="C1539" i="64"/>
  <c r="B1540" i="64"/>
  <c r="I1540" i="64" s="1"/>
  <c r="J1540" i="64" s="1"/>
  <c r="C1540" i="64"/>
  <c r="B1541" i="64"/>
  <c r="C1541" i="64"/>
  <c r="I1541" i="64"/>
  <c r="J1541" i="64" s="1"/>
  <c r="B1542" i="64"/>
  <c r="C1542" i="64"/>
  <c r="I1542" i="64"/>
  <c r="J1542" i="64" s="1"/>
  <c r="B1543" i="64"/>
  <c r="I1543" i="64" s="1"/>
  <c r="J1543" i="64" s="1"/>
  <c r="C1543" i="64"/>
  <c r="B1544" i="64"/>
  <c r="I1544" i="64" s="1"/>
  <c r="J1544" i="64" s="1"/>
  <c r="C1544" i="64"/>
  <c r="B1545" i="64"/>
  <c r="C1545" i="64"/>
  <c r="I1545" i="64"/>
  <c r="J1545" i="64" s="1"/>
  <c r="B1546" i="64"/>
  <c r="C1546" i="64"/>
  <c r="I1546" i="64"/>
  <c r="J1546" i="64" s="1"/>
  <c r="B1547" i="64"/>
  <c r="I1547" i="64" s="1"/>
  <c r="J1547" i="64" s="1"/>
  <c r="C1547" i="64"/>
  <c r="B1548" i="64"/>
  <c r="I1548" i="64" s="1"/>
  <c r="J1548" i="64" s="1"/>
  <c r="C1548" i="64"/>
  <c r="B1549" i="64"/>
  <c r="C1549" i="64"/>
  <c r="I1549" i="64"/>
  <c r="J1549" i="64" s="1"/>
  <c r="B1550" i="64"/>
  <c r="C1550" i="64"/>
  <c r="I1550" i="64"/>
  <c r="J1550" i="64" s="1"/>
  <c r="B1551" i="64"/>
  <c r="I1551" i="64" s="1"/>
  <c r="J1551" i="64" s="1"/>
  <c r="C1551" i="64"/>
  <c r="B1552" i="64"/>
  <c r="I1552" i="64" s="1"/>
  <c r="J1552" i="64" s="1"/>
  <c r="C1552" i="64"/>
  <c r="B1553" i="64"/>
  <c r="C1553" i="64"/>
  <c r="I1553" i="64"/>
  <c r="J1553" i="64" s="1"/>
  <c r="B1554" i="64"/>
  <c r="C1554" i="64"/>
  <c r="I1554" i="64"/>
  <c r="J1554" i="64" s="1"/>
  <c r="B1555" i="64"/>
  <c r="I1555" i="64" s="1"/>
  <c r="J1555" i="64" s="1"/>
  <c r="C1555" i="64"/>
  <c r="B1556" i="64"/>
  <c r="I1556" i="64" s="1"/>
  <c r="J1556" i="64" s="1"/>
  <c r="C1556" i="64"/>
  <c r="B1557" i="64"/>
  <c r="C1557" i="64"/>
  <c r="I1557" i="64"/>
  <c r="J1557" i="64" s="1"/>
  <c r="B1558" i="64"/>
  <c r="C1558" i="64"/>
  <c r="I1558" i="64"/>
  <c r="J1558" i="64" s="1"/>
  <c r="B1559" i="64"/>
  <c r="I1559" i="64" s="1"/>
  <c r="J1559" i="64" s="1"/>
  <c r="C1559" i="64"/>
  <c r="B1560" i="64"/>
  <c r="I1560" i="64" s="1"/>
  <c r="J1560" i="64" s="1"/>
  <c r="C1560" i="64"/>
  <c r="B1561" i="64"/>
  <c r="C1561" i="64"/>
  <c r="I1561" i="64"/>
  <c r="J1561" i="64" s="1"/>
  <c r="B1562" i="64"/>
  <c r="C1562" i="64"/>
  <c r="I1562" i="64"/>
  <c r="J1562" i="64" s="1"/>
  <c r="B1563" i="64"/>
  <c r="I1563" i="64" s="1"/>
  <c r="J1563" i="64" s="1"/>
  <c r="C1563" i="64"/>
  <c r="B1564" i="64"/>
  <c r="I1564" i="64" s="1"/>
  <c r="J1564" i="64" s="1"/>
  <c r="C1564" i="64"/>
  <c r="B1565" i="64"/>
  <c r="C1565" i="64"/>
  <c r="I1565" i="64"/>
  <c r="J1565" i="64" s="1"/>
  <c r="B1566" i="64"/>
  <c r="C1566" i="64"/>
  <c r="I1566" i="64"/>
  <c r="J1566" i="64" s="1"/>
  <c r="B1567" i="64"/>
  <c r="I1567" i="64" s="1"/>
  <c r="J1567" i="64" s="1"/>
  <c r="C1567" i="64"/>
  <c r="B1568" i="64"/>
  <c r="I1568" i="64" s="1"/>
  <c r="J1568" i="64" s="1"/>
  <c r="C1568" i="64"/>
  <c r="B1569" i="64"/>
  <c r="C1569" i="64"/>
  <c r="I1569" i="64"/>
  <c r="J1569" i="64" s="1"/>
  <c r="B1570" i="64"/>
  <c r="C1570" i="64"/>
  <c r="I1570" i="64"/>
  <c r="J1570" i="64" s="1"/>
  <c r="B1571" i="64"/>
  <c r="I1571" i="64" s="1"/>
  <c r="J1571" i="64" s="1"/>
  <c r="C1571" i="64"/>
  <c r="B1572" i="64"/>
  <c r="I1572" i="64" s="1"/>
  <c r="J1572" i="64" s="1"/>
  <c r="C1572" i="64"/>
  <c r="B1573" i="64"/>
  <c r="C1573" i="64"/>
  <c r="I1573" i="64"/>
  <c r="J1573" i="64" s="1"/>
  <c r="B1574" i="64"/>
  <c r="C1574" i="64"/>
  <c r="I1574" i="64"/>
  <c r="J1574" i="64" s="1"/>
  <c r="B1575" i="64"/>
  <c r="I1575" i="64" s="1"/>
  <c r="J1575" i="64" s="1"/>
  <c r="C1575" i="64"/>
  <c r="B1576" i="64"/>
  <c r="I1576" i="64" s="1"/>
  <c r="J1576" i="64" s="1"/>
  <c r="C1576" i="64"/>
  <c r="B1577" i="64"/>
  <c r="C1577" i="64"/>
  <c r="I1577" i="64"/>
  <c r="J1577" i="64" s="1"/>
  <c r="B1578" i="64"/>
  <c r="C1578" i="64"/>
  <c r="I1578" i="64"/>
  <c r="J1578" i="64" s="1"/>
  <c r="B1579" i="64"/>
  <c r="I1579" i="64" s="1"/>
  <c r="J1579" i="64" s="1"/>
  <c r="C1579" i="64"/>
  <c r="B1580" i="64"/>
  <c r="I1580" i="64" s="1"/>
  <c r="J1580" i="64" s="1"/>
  <c r="C1580" i="64"/>
  <c r="B1581" i="64"/>
  <c r="C1581" i="64"/>
  <c r="I1581" i="64"/>
  <c r="J1581" i="64" s="1"/>
  <c r="B1582" i="64"/>
  <c r="C1582" i="64"/>
  <c r="I1582" i="64"/>
  <c r="J1582" i="64" s="1"/>
  <c r="B1583" i="64"/>
  <c r="I1583" i="64" s="1"/>
  <c r="J1583" i="64" s="1"/>
  <c r="C1583" i="64"/>
  <c r="B1584" i="64"/>
  <c r="I1584" i="64" s="1"/>
  <c r="J1584" i="64" s="1"/>
  <c r="C1584" i="64"/>
  <c r="B1585" i="64"/>
  <c r="C1585" i="64"/>
  <c r="I1585" i="64"/>
  <c r="J1585" i="64" s="1"/>
  <c r="B1586" i="64"/>
  <c r="C1586" i="64"/>
  <c r="I1586" i="64"/>
  <c r="J1586" i="64" s="1"/>
  <c r="B1587" i="64"/>
  <c r="I1587" i="64" s="1"/>
  <c r="J1587" i="64" s="1"/>
  <c r="C1587" i="64"/>
  <c r="B1588" i="64"/>
  <c r="I1588" i="64" s="1"/>
  <c r="J1588" i="64" s="1"/>
  <c r="C1588" i="64"/>
  <c r="B1589" i="64"/>
  <c r="C1589" i="64"/>
  <c r="I1589" i="64"/>
  <c r="J1589" i="64" s="1"/>
  <c r="B1590" i="64"/>
  <c r="C1590" i="64"/>
  <c r="I1590" i="64"/>
  <c r="J1590" i="64" s="1"/>
  <c r="B1591" i="64"/>
  <c r="I1591" i="64" s="1"/>
  <c r="J1591" i="64" s="1"/>
  <c r="C1591" i="64"/>
  <c r="B1592" i="64"/>
  <c r="I1592" i="64" s="1"/>
  <c r="J1592" i="64" s="1"/>
  <c r="C1592" i="64"/>
  <c r="B1593" i="64"/>
  <c r="C1593" i="64"/>
  <c r="I1593" i="64"/>
  <c r="J1593" i="64" s="1"/>
  <c r="B1594" i="64"/>
  <c r="C1594" i="64"/>
  <c r="I1594" i="64"/>
  <c r="J1594" i="64" s="1"/>
  <c r="B1595" i="64"/>
  <c r="I1595" i="64" s="1"/>
  <c r="J1595" i="64" s="1"/>
  <c r="C1595" i="64"/>
  <c r="B1596" i="64"/>
  <c r="I1596" i="64" s="1"/>
  <c r="J1596" i="64" s="1"/>
  <c r="C1596" i="64"/>
  <c r="B1597" i="64"/>
  <c r="C1597" i="64"/>
  <c r="I1597" i="64"/>
  <c r="J1597" i="64" s="1"/>
  <c r="B1598" i="64"/>
  <c r="C1598" i="64"/>
  <c r="I1598" i="64"/>
  <c r="J1598" i="64" s="1"/>
  <c r="B1599" i="64"/>
  <c r="I1599" i="64" s="1"/>
  <c r="J1599" i="64" s="1"/>
  <c r="C1599" i="64"/>
  <c r="B1600" i="64"/>
  <c r="I1600" i="64" s="1"/>
  <c r="J1600" i="64" s="1"/>
  <c r="C1600" i="64"/>
  <c r="B1601" i="64"/>
  <c r="C1601" i="64"/>
  <c r="I1601" i="64"/>
  <c r="J1601" i="64" s="1"/>
  <c r="B1602" i="64"/>
  <c r="C1602" i="64"/>
  <c r="I1602" i="64"/>
  <c r="J1602" i="64" s="1"/>
  <c r="B1603" i="64"/>
  <c r="I1603" i="64" s="1"/>
  <c r="J1603" i="64" s="1"/>
  <c r="C1603" i="64"/>
  <c r="B1604" i="64"/>
  <c r="I1604" i="64" s="1"/>
  <c r="J1604" i="64" s="1"/>
  <c r="C1604" i="64"/>
  <c r="B1605" i="64"/>
  <c r="C1605" i="64"/>
  <c r="I1605" i="64"/>
  <c r="J1605" i="64" s="1"/>
  <c r="B1606" i="64"/>
  <c r="C1606" i="64"/>
  <c r="I1606" i="64"/>
  <c r="J1606" i="64" s="1"/>
  <c r="B1607" i="64"/>
  <c r="I1607" i="64" s="1"/>
  <c r="J1607" i="64" s="1"/>
  <c r="C1607" i="64"/>
  <c r="B1608" i="64"/>
  <c r="I1608" i="64" s="1"/>
  <c r="J1608" i="64" s="1"/>
  <c r="C1608" i="64"/>
  <c r="B1609" i="64"/>
  <c r="C1609" i="64"/>
  <c r="I1609" i="64"/>
  <c r="J1609" i="64" s="1"/>
  <c r="B1610" i="64"/>
  <c r="C1610" i="64"/>
  <c r="I1610" i="64"/>
  <c r="J1610" i="64" s="1"/>
  <c r="B1611" i="64"/>
  <c r="I1611" i="64" s="1"/>
  <c r="J1611" i="64" s="1"/>
  <c r="C1611" i="64"/>
  <c r="B1612" i="64"/>
  <c r="I1612" i="64" s="1"/>
  <c r="J1612" i="64" s="1"/>
  <c r="C1612" i="64"/>
  <c r="B1613" i="64"/>
  <c r="C1613" i="64"/>
  <c r="I1613" i="64"/>
  <c r="J1613" i="64" s="1"/>
  <c r="B1614" i="64"/>
  <c r="C1614" i="64"/>
  <c r="I1614" i="64"/>
  <c r="J1614" i="64" s="1"/>
  <c r="B1615" i="64"/>
  <c r="I1615" i="64" s="1"/>
  <c r="J1615" i="64" s="1"/>
  <c r="C1615" i="64"/>
  <c r="B1616" i="64"/>
  <c r="I1616" i="64" s="1"/>
  <c r="J1616" i="64" s="1"/>
  <c r="C1616" i="64"/>
  <c r="B1617" i="64"/>
  <c r="C1617" i="64"/>
  <c r="I1617" i="64"/>
  <c r="J1617" i="64" s="1"/>
  <c r="B1618" i="64"/>
  <c r="C1618" i="64"/>
  <c r="I1618" i="64"/>
  <c r="J1618" i="64" s="1"/>
  <c r="B1619" i="64"/>
  <c r="I1619" i="64" s="1"/>
  <c r="J1619" i="64" s="1"/>
  <c r="C1619" i="64"/>
  <c r="B1620" i="64"/>
  <c r="I1620" i="64" s="1"/>
  <c r="J1620" i="64" s="1"/>
  <c r="C1620" i="64"/>
  <c r="B1621" i="64"/>
  <c r="C1621" i="64"/>
  <c r="I1621" i="64"/>
  <c r="J1621" i="64" s="1"/>
  <c r="B1622" i="64"/>
  <c r="C1622" i="64"/>
  <c r="I1622" i="64"/>
  <c r="J1622" i="64" s="1"/>
  <c r="B1623" i="64"/>
  <c r="I1623" i="64" s="1"/>
  <c r="J1623" i="64" s="1"/>
  <c r="C1623" i="64"/>
  <c r="B1624" i="64"/>
  <c r="I1624" i="64" s="1"/>
  <c r="J1624" i="64" s="1"/>
  <c r="C1624" i="64"/>
  <c r="B1625" i="64"/>
  <c r="C1625" i="64"/>
  <c r="I1625" i="64"/>
  <c r="J1625" i="64" s="1"/>
  <c r="B1626" i="64"/>
  <c r="C1626" i="64"/>
  <c r="I1626" i="64"/>
  <c r="J1626" i="64" s="1"/>
  <c r="B1627" i="64"/>
  <c r="I1627" i="64" s="1"/>
  <c r="J1627" i="64" s="1"/>
  <c r="C1627" i="64"/>
  <c r="B1628" i="64"/>
  <c r="I1628" i="64" s="1"/>
  <c r="J1628" i="64" s="1"/>
  <c r="C1628" i="64"/>
  <c r="B1629" i="64"/>
  <c r="C1629" i="64"/>
  <c r="I1629" i="64"/>
  <c r="J1629" i="64" s="1"/>
  <c r="B1630" i="64"/>
  <c r="C1630" i="64"/>
  <c r="I1630" i="64"/>
  <c r="J1630" i="64" s="1"/>
  <c r="B1631" i="64"/>
  <c r="I1631" i="64" s="1"/>
  <c r="J1631" i="64" s="1"/>
  <c r="C1631" i="64"/>
  <c r="B1632" i="64"/>
  <c r="I1632" i="64" s="1"/>
  <c r="J1632" i="64" s="1"/>
  <c r="C1632" i="64"/>
  <c r="B1633" i="64"/>
  <c r="C1633" i="64"/>
  <c r="I1633" i="64"/>
  <c r="J1633" i="64" s="1"/>
  <c r="B1634" i="64"/>
  <c r="C1634" i="64"/>
  <c r="I1634" i="64"/>
  <c r="J1634" i="64" s="1"/>
  <c r="B1635" i="64"/>
  <c r="I1635" i="64" s="1"/>
  <c r="J1635" i="64" s="1"/>
  <c r="C1635" i="64"/>
  <c r="B1636" i="64"/>
  <c r="I1636" i="64" s="1"/>
  <c r="J1636" i="64" s="1"/>
  <c r="C1636" i="64"/>
  <c r="B1637" i="64"/>
  <c r="C1637" i="64"/>
  <c r="I1637" i="64"/>
  <c r="J1637" i="64" s="1"/>
  <c r="B1638" i="64"/>
  <c r="C1638" i="64"/>
  <c r="I1638" i="64"/>
  <c r="J1638" i="64" s="1"/>
  <c r="B1639" i="64"/>
  <c r="I1639" i="64" s="1"/>
  <c r="J1639" i="64" s="1"/>
  <c r="C1639" i="64"/>
  <c r="B1640" i="64"/>
  <c r="I1640" i="64" s="1"/>
  <c r="J1640" i="64" s="1"/>
  <c r="C1640" i="64"/>
  <c r="B1641" i="64"/>
  <c r="C1641" i="64"/>
  <c r="I1641" i="64"/>
  <c r="J1641" i="64" s="1"/>
  <c r="B1642" i="64"/>
  <c r="C1642" i="64"/>
  <c r="I1642" i="64"/>
  <c r="J1642" i="64" s="1"/>
  <c r="B1643" i="64"/>
  <c r="I1643" i="64" s="1"/>
  <c r="J1643" i="64" s="1"/>
  <c r="C1643" i="64"/>
  <c r="B1644" i="64"/>
  <c r="I1644" i="64" s="1"/>
  <c r="J1644" i="64" s="1"/>
  <c r="C1644" i="64"/>
  <c r="B1645" i="64"/>
  <c r="C1645" i="64"/>
  <c r="I1645" i="64"/>
  <c r="J1645" i="64" s="1"/>
  <c r="B1646" i="64"/>
  <c r="C1646" i="64"/>
  <c r="I1646" i="64"/>
  <c r="J1646" i="64" s="1"/>
  <c r="B1647" i="64"/>
  <c r="I1647" i="64" s="1"/>
  <c r="J1647" i="64" s="1"/>
  <c r="C1647" i="64"/>
  <c r="B1648" i="64"/>
  <c r="I1648" i="64" s="1"/>
  <c r="J1648" i="64" s="1"/>
  <c r="C1648" i="64"/>
  <c r="B1649" i="64"/>
  <c r="C1649" i="64"/>
  <c r="I1649" i="64"/>
  <c r="J1649" i="64" s="1"/>
  <c r="B1650" i="64"/>
  <c r="C1650" i="64"/>
  <c r="I1650" i="64"/>
  <c r="J1650" i="64" s="1"/>
  <c r="B1651" i="64"/>
  <c r="I1651" i="64" s="1"/>
  <c r="J1651" i="64" s="1"/>
  <c r="C1651" i="64"/>
  <c r="B1652" i="64"/>
  <c r="I1652" i="64" s="1"/>
  <c r="J1652" i="64" s="1"/>
  <c r="C1652" i="64"/>
  <c r="B1653" i="64"/>
  <c r="C1653" i="64"/>
  <c r="I1653" i="64"/>
  <c r="J1653" i="64" s="1"/>
  <c r="B1654" i="64"/>
  <c r="C1654" i="64"/>
  <c r="I1654" i="64"/>
  <c r="J1654" i="64" s="1"/>
  <c r="B1655" i="64"/>
  <c r="I1655" i="64" s="1"/>
  <c r="J1655" i="64" s="1"/>
  <c r="C1655" i="64"/>
  <c r="B1656" i="64"/>
  <c r="I1656" i="64" s="1"/>
  <c r="J1656" i="64" s="1"/>
  <c r="C1656" i="64"/>
  <c r="B1657" i="64"/>
  <c r="C1657" i="64"/>
  <c r="I1657" i="64"/>
  <c r="J1657" i="64" s="1"/>
  <c r="B1658" i="64"/>
  <c r="C1658" i="64"/>
  <c r="I1658" i="64"/>
  <c r="J1658" i="64" s="1"/>
  <c r="B1659" i="64"/>
  <c r="I1659" i="64" s="1"/>
  <c r="J1659" i="64" s="1"/>
  <c r="C1659" i="64"/>
  <c r="B1660" i="64"/>
  <c r="I1660" i="64" s="1"/>
  <c r="J1660" i="64" s="1"/>
  <c r="C1660" i="64"/>
  <c r="B1661" i="64"/>
  <c r="C1661" i="64"/>
  <c r="I1661" i="64"/>
  <c r="J1661" i="64" s="1"/>
  <c r="B1662" i="64"/>
  <c r="C1662" i="64"/>
  <c r="I1662" i="64"/>
  <c r="J1662" i="64" s="1"/>
  <c r="B1663" i="64"/>
  <c r="I1663" i="64" s="1"/>
  <c r="J1663" i="64" s="1"/>
  <c r="C1663" i="64"/>
  <c r="B1664" i="64"/>
  <c r="I1664" i="64" s="1"/>
  <c r="J1664" i="64" s="1"/>
  <c r="C1664" i="64"/>
  <c r="B1665" i="64"/>
  <c r="C1665" i="64"/>
  <c r="I1665" i="64"/>
  <c r="J1665" i="64" s="1"/>
  <c r="B1666" i="64"/>
  <c r="C1666" i="64"/>
  <c r="I1666" i="64"/>
  <c r="J1666" i="64" s="1"/>
  <c r="B1667" i="64"/>
  <c r="I1667" i="64" s="1"/>
  <c r="J1667" i="64" s="1"/>
  <c r="C1667" i="64"/>
  <c r="B1668" i="64"/>
  <c r="I1668" i="64" s="1"/>
  <c r="J1668" i="64" s="1"/>
  <c r="C1668" i="64"/>
  <c r="B1669" i="64"/>
  <c r="C1669" i="64"/>
  <c r="I1669" i="64"/>
  <c r="J1669" i="64" s="1"/>
  <c r="B1670" i="64"/>
  <c r="C1670" i="64"/>
  <c r="I1670" i="64"/>
  <c r="J1670" i="64" s="1"/>
  <c r="B1671" i="64"/>
  <c r="I1671" i="64" s="1"/>
  <c r="J1671" i="64" s="1"/>
  <c r="C1671" i="64"/>
  <c r="B1672" i="64"/>
  <c r="I1672" i="64" s="1"/>
  <c r="J1672" i="64" s="1"/>
  <c r="C1672" i="64"/>
  <c r="B1673" i="64"/>
  <c r="C1673" i="64"/>
  <c r="I1673" i="64"/>
  <c r="J1673" i="64" s="1"/>
  <c r="B1674" i="64"/>
  <c r="C1674" i="64"/>
  <c r="I1674" i="64"/>
  <c r="J1674" i="64" s="1"/>
  <c r="B1675" i="64"/>
  <c r="I1675" i="64" s="1"/>
  <c r="J1675" i="64" s="1"/>
  <c r="C1675" i="64"/>
  <c r="B1676" i="64"/>
  <c r="I1676" i="64" s="1"/>
  <c r="J1676" i="64" s="1"/>
  <c r="C1676" i="64"/>
  <c r="B1677" i="64"/>
  <c r="C1677" i="64"/>
  <c r="I1677" i="64"/>
  <c r="J1677" i="64" s="1"/>
  <c r="B1678" i="64"/>
  <c r="C1678" i="64"/>
  <c r="I1678" i="64"/>
  <c r="J1678" i="64" s="1"/>
  <c r="B1679" i="64"/>
  <c r="I1679" i="64" s="1"/>
  <c r="J1679" i="64" s="1"/>
  <c r="C1679" i="64"/>
  <c r="B1680" i="64"/>
  <c r="I1680" i="64" s="1"/>
  <c r="J1680" i="64" s="1"/>
  <c r="C1680" i="64"/>
  <c r="B1681" i="64"/>
  <c r="C1681" i="64"/>
  <c r="I1681" i="64"/>
  <c r="J1681" i="64" s="1"/>
  <c r="B1682" i="64"/>
  <c r="C1682" i="64"/>
  <c r="I1682" i="64"/>
  <c r="J1682" i="64" s="1"/>
  <c r="B1683" i="64"/>
  <c r="I1683" i="64" s="1"/>
  <c r="J1683" i="64" s="1"/>
  <c r="C1683" i="64"/>
  <c r="B1684" i="64"/>
  <c r="I1684" i="64" s="1"/>
  <c r="J1684" i="64" s="1"/>
  <c r="C1684" i="64"/>
  <c r="B1685" i="64"/>
  <c r="C1685" i="64"/>
  <c r="I1685" i="64"/>
  <c r="J1685" i="64" s="1"/>
  <c r="B1686" i="64"/>
  <c r="C1686" i="64"/>
  <c r="I1686" i="64"/>
  <c r="J1686" i="64" s="1"/>
  <c r="B1687" i="64"/>
  <c r="I1687" i="64" s="1"/>
  <c r="J1687" i="64" s="1"/>
  <c r="C1687" i="64"/>
  <c r="B1688" i="64"/>
  <c r="I1688" i="64" s="1"/>
  <c r="J1688" i="64" s="1"/>
  <c r="C1688" i="64"/>
  <c r="B1689" i="64"/>
  <c r="C1689" i="64"/>
  <c r="I1689" i="64"/>
  <c r="J1689" i="64" s="1"/>
  <c r="B1690" i="64"/>
  <c r="C1690" i="64"/>
  <c r="I1690" i="64"/>
  <c r="J1690" i="64" s="1"/>
  <c r="B1691" i="64"/>
  <c r="I1691" i="64" s="1"/>
  <c r="J1691" i="64" s="1"/>
  <c r="C1691" i="64"/>
  <c r="B1692" i="64"/>
  <c r="I1692" i="64" s="1"/>
  <c r="J1692" i="64" s="1"/>
  <c r="C1692" i="64"/>
  <c r="B1693" i="64"/>
  <c r="C1693" i="64"/>
  <c r="I1693" i="64"/>
  <c r="J1693" i="64" s="1"/>
  <c r="B1694" i="64"/>
  <c r="C1694" i="64"/>
  <c r="I1694" i="64"/>
  <c r="J1694" i="64" s="1"/>
  <c r="B1695" i="64"/>
  <c r="I1695" i="64" s="1"/>
  <c r="J1695" i="64" s="1"/>
  <c r="C1695" i="64"/>
  <c r="B1696" i="64"/>
  <c r="I1696" i="64" s="1"/>
  <c r="J1696" i="64" s="1"/>
  <c r="C1696" i="64"/>
  <c r="B1697" i="64"/>
  <c r="C1697" i="64"/>
  <c r="I1697" i="64"/>
  <c r="J1697" i="64" s="1"/>
  <c r="B1698" i="64"/>
  <c r="C1698" i="64"/>
  <c r="I1698" i="64"/>
  <c r="J1698" i="64" s="1"/>
  <c r="B1699" i="64"/>
  <c r="I1699" i="64" s="1"/>
  <c r="J1699" i="64" s="1"/>
  <c r="C1699" i="64"/>
  <c r="B1700" i="64"/>
  <c r="I1700" i="64" s="1"/>
  <c r="J1700" i="64" s="1"/>
  <c r="C1700" i="64"/>
  <c r="B1701" i="64"/>
  <c r="C1701" i="64"/>
  <c r="I1701" i="64"/>
  <c r="J1701" i="64" s="1"/>
  <c r="B1702" i="64"/>
  <c r="C1702" i="64"/>
  <c r="I1702" i="64"/>
  <c r="J1702" i="64" s="1"/>
  <c r="B1703" i="64"/>
  <c r="I1703" i="64" s="1"/>
  <c r="J1703" i="64" s="1"/>
  <c r="C1703" i="64"/>
  <c r="B1704" i="64"/>
  <c r="I1704" i="64" s="1"/>
  <c r="J1704" i="64" s="1"/>
  <c r="C1704" i="64"/>
  <c r="B1705" i="64"/>
  <c r="C1705" i="64"/>
  <c r="I1705" i="64"/>
  <c r="J1705" i="64" s="1"/>
  <c r="B1706" i="64"/>
  <c r="C1706" i="64"/>
  <c r="I1706" i="64"/>
  <c r="J1706" i="64" s="1"/>
  <c r="B1707" i="64"/>
  <c r="I1707" i="64" s="1"/>
  <c r="J1707" i="64" s="1"/>
  <c r="C1707" i="64"/>
  <c r="B1708" i="64"/>
  <c r="I1708" i="64" s="1"/>
  <c r="J1708" i="64" s="1"/>
  <c r="C1708" i="64"/>
  <c r="B1709" i="64"/>
  <c r="C1709" i="64"/>
  <c r="I1709" i="64"/>
  <c r="J1709" i="64" s="1"/>
  <c r="B1710" i="64"/>
  <c r="C1710" i="64"/>
  <c r="I1710" i="64"/>
  <c r="J1710" i="64" s="1"/>
  <c r="B1711" i="64"/>
  <c r="I1711" i="64" s="1"/>
  <c r="J1711" i="64" s="1"/>
  <c r="C1711" i="64"/>
  <c r="B1712" i="64"/>
  <c r="I1712" i="64" s="1"/>
  <c r="J1712" i="64" s="1"/>
  <c r="C1712" i="64"/>
  <c r="B1713" i="64"/>
  <c r="C1713" i="64"/>
  <c r="I1713" i="64"/>
  <c r="J1713" i="64" s="1"/>
  <c r="B1714" i="64"/>
  <c r="C1714" i="64"/>
  <c r="I1714" i="64"/>
  <c r="J1714" i="64" s="1"/>
  <c r="B1715" i="64"/>
  <c r="I1715" i="64" s="1"/>
  <c r="J1715" i="64" s="1"/>
  <c r="C1715" i="64"/>
  <c r="B1716" i="64"/>
  <c r="I1716" i="64" s="1"/>
  <c r="J1716" i="64" s="1"/>
  <c r="C1716" i="64"/>
  <c r="B1717" i="64"/>
  <c r="C1717" i="64"/>
  <c r="I1717" i="64"/>
  <c r="J1717" i="64" s="1"/>
  <c r="B1718" i="64"/>
  <c r="C1718" i="64"/>
  <c r="I1718" i="64"/>
  <c r="J1718" i="64" s="1"/>
  <c r="B1719" i="64"/>
  <c r="I1719" i="64" s="1"/>
  <c r="J1719" i="64" s="1"/>
  <c r="C1719" i="64"/>
  <c r="B1720" i="64"/>
  <c r="I1720" i="64" s="1"/>
  <c r="J1720" i="64" s="1"/>
  <c r="C1720" i="64"/>
  <c r="B1721" i="64"/>
  <c r="C1721" i="64"/>
  <c r="I1721" i="64"/>
  <c r="J1721" i="64" s="1"/>
  <c r="B1722" i="64"/>
  <c r="C1722" i="64"/>
  <c r="I1722" i="64"/>
  <c r="J1722" i="64" s="1"/>
  <c r="B1723" i="64"/>
  <c r="I1723" i="64" s="1"/>
  <c r="J1723" i="64" s="1"/>
  <c r="C1723" i="64"/>
  <c r="B1724" i="64"/>
  <c r="I1724" i="64" s="1"/>
  <c r="J1724" i="64" s="1"/>
  <c r="C1724" i="64"/>
  <c r="B1725" i="64"/>
  <c r="C1725" i="64"/>
  <c r="I1725" i="64"/>
  <c r="J1725" i="64" s="1"/>
  <c r="B1726" i="64"/>
  <c r="C1726" i="64"/>
  <c r="I1726" i="64"/>
  <c r="J1726" i="64" s="1"/>
  <c r="B1727" i="64"/>
  <c r="I1727" i="64" s="1"/>
  <c r="J1727" i="64" s="1"/>
  <c r="C1727" i="64"/>
  <c r="B1728" i="64"/>
  <c r="I1728" i="64" s="1"/>
  <c r="J1728" i="64" s="1"/>
  <c r="C1728" i="64"/>
  <c r="B1729" i="64"/>
  <c r="C1729" i="64"/>
  <c r="I1729" i="64"/>
  <c r="J1729" i="64" s="1"/>
  <c r="B1730" i="64"/>
  <c r="C1730" i="64"/>
  <c r="I1730" i="64"/>
  <c r="J1730" i="64" s="1"/>
  <c r="B1731" i="64"/>
  <c r="I1731" i="64" s="1"/>
  <c r="J1731" i="64" s="1"/>
  <c r="C1731" i="64"/>
  <c r="B1732" i="64"/>
  <c r="I1732" i="64" s="1"/>
  <c r="J1732" i="64" s="1"/>
  <c r="C1732" i="64"/>
  <c r="B1733" i="64"/>
  <c r="C1733" i="64"/>
  <c r="I1733" i="64"/>
  <c r="J1733" i="64" s="1"/>
  <c r="B1734" i="64"/>
  <c r="C1734" i="64"/>
  <c r="I1734" i="64"/>
  <c r="J1734" i="64" s="1"/>
  <c r="B1735" i="64"/>
  <c r="I1735" i="64" s="1"/>
  <c r="J1735" i="64" s="1"/>
  <c r="C1735" i="64"/>
  <c r="B1736" i="64"/>
  <c r="I1736" i="64" s="1"/>
  <c r="J1736" i="64" s="1"/>
  <c r="C1736" i="64"/>
  <c r="B1737" i="64"/>
  <c r="C1737" i="64"/>
  <c r="I1737" i="64"/>
  <c r="J1737" i="64" s="1"/>
  <c r="B1738" i="64"/>
  <c r="C1738" i="64"/>
  <c r="I1738" i="64"/>
  <c r="J1738" i="64" s="1"/>
  <c r="B1739" i="64"/>
  <c r="I1739" i="64" s="1"/>
  <c r="J1739" i="64" s="1"/>
  <c r="C1739" i="64"/>
  <c r="B1740" i="64"/>
  <c r="I1740" i="64" s="1"/>
  <c r="J1740" i="64" s="1"/>
  <c r="C1740" i="64"/>
  <c r="B1741" i="64"/>
  <c r="C1741" i="64"/>
  <c r="I1741" i="64"/>
  <c r="J1741" i="64" s="1"/>
  <c r="B1742" i="64"/>
  <c r="C1742" i="64"/>
  <c r="I1742" i="64"/>
  <c r="J1742" i="64" s="1"/>
  <c r="B1743" i="64"/>
  <c r="I1743" i="64" s="1"/>
  <c r="J1743" i="64" s="1"/>
  <c r="C1743" i="64"/>
  <c r="B1744" i="64"/>
  <c r="I1744" i="64" s="1"/>
  <c r="J1744" i="64" s="1"/>
  <c r="C1744" i="64"/>
  <c r="B1745" i="64"/>
  <c r="C1745" i="64"/>
  <c r="I1745" i="64"/>
  <c r="J1745" i="64" s="1"/>
  <c r="B1746" i="64"/>
  <c r="C1746" i="64"/>
  <c r="I1746" i="64"/>
  <c r="J1746" i="64" s="1"/>
  <c r="B1747" i="64"/>
  <c r="I1747" i="64" s="1"/>
  <c r="J1747" i="64" s="1"/>
  <c r="C1747" i="64"/>
  <c r="B1748" i="64"/>
  <c r="I1748" i="64" s="1"/>
  <c r="J1748" i="64" s="1"/>
  <c r="C1748" i="64"/>
  <c r="B1749" i="64"/>
  <c r="C1749" i="64"/>
  <c r="I1749" i="64"/>
  <c r="J1749" i="64" s="1"/>
  <c r="B1750" i="64"/>
  <c r="C1750" i="64"/>
  <c r="I1750" i="64"/>
  <c r="J1750" i="64" s="1"/>
  <c r="B1751" i="64"/>
  <c r="I1751" i="64" s="1"/>
  <c r="J1751" i="64" s="1"/>
  <c r="C1751" i="64"/>
  <c r="B1752" i="64"/>
  <c r="I1752" i="64" s="1"/>
  <c r="J1752" i="64" s="1"/>
  <c r="C1752" i="64"/>
  <c r="B1753" i="64"/>
  <c r="C1753" i="64"/>
  <c r="I1753" i="64"/>
  <c r="J1753" i="64" s="1"/>
  <c r="B1754" i="64"/>
  <c r="C1754" i="64"/>
  <c r="I1754" i="64"/>
  <c r="J1754" i="64" s="1"/>
  <c r="B1755" i="64"/>
  <c r="I1755" i="64" s="1"/>
  <c r="J1755" i="64" s="1"/>
  <c r="C1755" i="64"/>
  <c r="B1756" i="64"/>
  <c r="I1756" i="64" s="1"/>
  <c r="J1756" i="64" s="1"/>
  <c r="C1756" i="64"/>
  <c r="B1757" i="64"/>
  <c r="C1757" i="64"/>
  <c r="I1757" i="64"/>
  <c r="J1757" i="64" s="1"/>
  <c r="B1758" i="64"/>
  <c r="C1758" i="64"/>
  <c r="I1758" i="64"/>
  <c r="J1758" i="64" s="1"/>
  <c r="B1759" i="64"/>
  <c r="I1759" i="64" s="1"/>
  <c r="J1759" i="64" s="1"/>
  <c r="C1759" i="64"/>
  <c r="B1760" i="64"/>
  <c r="I1760" i="64" s="1"/>
  <c r="J1760" i="64" s="1"/>
  <c r="C1760" i="64"/>
  <c r="B1761" i="64"/>
  <c r="C1761" i="64"/>
  <c r="I1761" i="64"/>
  <c r="J1761" i="64" s="1"/>
  <c r="B1762" i="64"/>
  <c r="C1762" i="64"/>
  <c r="I1762" i="64"/>
  <c r="J1762" i="64" s="1"/>
  <c r="B1763" i="64"/>
  <c r="I1763" i="64" s="1"/>
  <c r="J1763" i="64" s="1"/>
  <c r="C1763" i="64"/>
  <c r="B1764" i="64"/>
  <c r="I1764" i="64" s="1"/>
  <c r="J1764" i="64" s="1"/>
  <c r="C1764" i="64"/>
  <c r="B1765" i="64"/>
  <c r="C1765" i="64"/>
  <c r="I1765" i="64"/>
  <c r="J1765" i="64" s="1"/>
  <c r="B1766" i="64"/>
  <c r="C1766" i="64"/>
  <c r="I1766" i="64"/>
  <c r="J1766" i="64" s="1"/>
  <c r="B1767" i="64"/>
  <c r="I1767" i="64" s="1"/>
  <c r="J1767" i="64" s="1"/>
  <c r="C1767" i="64"/>
  <c r="B1768" i="64"/>
  <c r="I1768" i="64" s="1"/>
  <c r="J1768" i="64" s="1"/>
  <c r="C1768" i="64"/>
  <c r="B1769" i="64"/>
  <c r="C1769" i="64"/>
  <c r="I1769" i="64"/>
  <c r="J1769" i="64" s="1"/>
  <c r="B1770" i="64"/>
  <c r="C1770" i="64"/>
  <c r="I1770" i="64"/>
  <c r="J1770" i="64" s="1"/>
  <c r="B1771" i="64"/>
  <c r="I1771" i="64" s="1"/>
  <c r="J1771" i="64" s="1"/>
  <c r="C1771" i="64"/>
  <c r="B1772" i="64"/>
  <c r="I1772" i="64" s="1"/>
  <c r="J1772" i="64" s="1"/>
  <c r="C1772" i="64"/>
  <c r="B1773" i="64"/>
  <c r="C1773" i="64"/>
  <c r="I1773" i="64"/>
  <c r="J1773" i="64" s="1"/>
  <c r="B1774" i="64"/>
  <c r="C1774" i="64"/>
  <c r="I1774" i="64"/>
  <c r="J1774" i="64" s="1"/>
  <c r="B1775" i="64"/>
  <c r="I1775" i="64" s="1"/>
  <c r="J1775" i="64" s="1"/>
  <c r="C1775" i="64"/>
  <c r="B1776" i="64"/>
  <c r="I1776" i="64" s="1"/>
  <c r="J1776" i="64" s="1"/>
  <c r="C1776" i="64"/>
  <c r="B1777" i="64"/>
  <c r="C1777" i="64"/>
  <c r="I1777" i="64"/>
  <c r="J1777" i="64" s="1"/>
  <c r="B1778" i="64"/>
  <c r="C1778" i="64"/>
  <c r="I1778" i="64"/>
  <c r="J1778" i="64" s="1"/>
  <c r="B1779" i="64"/>
  <c r="I1779" i="64" s="1"/>
  <c r="J1779" i="64" s="1"/>
  <c r="C1779" i="64"/>
  <c r="B1780" i="64"/>
  <c r="I1780" i="64" s="1"/>
  <c r="J1780" i="64" s="1"/>
  <c r="C1780" i="64"/>
  <c r="B1781" i="64"/>
  <c r="C1781" i="64"/>
  <c r="I1781" i="64"/>
  <c r="J1781" i="64" s="1"/>
  <c r="B1782" i="64"/>
  <c r="C1782" i="64"/>
  <c r="I1782" i="64"/>
  <c r="J1782" i="64" s="1"/>
  <c r="B1783" i="64"/>
  <c r="I1783" i="64" s="1"/>
  <c r="J1783" i="64" s="1"/>
  <c r="C1783" i="64"/>
  <c r="B1784" i="64"/>
  <c r="I1784" i="64" s="1"/>
  <c r="J1784" i="64" s="1"/>
  <c r="C1784" i="64"/>
  <c r="B1785" i="64"/>
  <c r="C1785" i="64"/>
  <c r="I1785" i="64"/>
  <c r="J1785" i="64" s="1"/>
  <c r="B1786" i="64"/>
  <c r="C1786" i="64"/>
  <c r="I1786" i="64"/>
  <c r="J1786" i="64" s="1"/>
  <c r="B1787" i="64"/>
  <c r="I1787" i="64" s="1"/>
  <c r="J1787" i="64" s="1"/>
  <c r="C1787" i="64"/>
  <c r="B1788" i="64"/>
  <c r="I1788" i="64" s="1"/>
  <c r="J1788" i="64" s="1"/>
  <c r="C1788" i="64"/>
  <c r="B1789" i="64"/>
  <c r="C1789" i="64"/>
  <c r="I1789" i="64"/>
  <c r="J1789" i="64" s="1"/>
  <c r="B1790" i="64"/>
  <c r="C1790" i="64"/>
  <c r="I1790" i="64"/>
  <c r="J1790" i="64" s="1"/>
  <c r="B1791" i="64"/>
  <c r="I1791" i="64" s="1"/>
  <c r="J1791" i="64" s="1"/>
  <c r="C1791" i="64"/>
  <c r="B1792" i="64"/>
  <c r="I1792" i="64" s="1"/>
  <c r="J1792" i="64" s="1"/>
  <c r="C1792" i="64"/>
  <c r="B1793" i="64"/>
  <c r="C1793" i="64"/>
  <c r="I1793" i="64"/>
  <c r="J1793" i="64" s="1"/>
  <c r="B1794" i="64"/>
  <c r="C1794" i="64"/>
  <c r="I1794" i="64"/>
  <c r="J1794" i="64" s="1"/>
  <c r="B1795" i="64"/>
  <c r="I1795" i="64" s="1"/>
  <c r="J1795" i="64" s="1"/>
  <c r="C1795" i="64"/>
  <c r="B1796" i="64"/>
  <c r="I1796" i="64" s="1"/>
  <c r="J1796" i="64" s="1"/>
  <c r="C1796" i="64"/>
  <c r="B1797" i="64"/>
  <c r="C1797" i="64"/>
  <c r="I1797" i="64"/>
  <c r="J1797" i="64" s="1"/>
  <c r="B1798" i="64"/>
  <c r="C1798" i="64"/>
  <c r="I1798" i="64"/>
  <c r="J1798" i="64" s="1"/>
  <c r="B1799" i="64"/>
  <c r="I1799" i="64" s="1"/>
  <c r="J1799" i="64" s="1"/>
  <c r="C1799" i="64"/>
  <c r="B1800" i="64"/>
  <c r="I1800" i="64" s="1"/>
  <c r="J1800" i="64" s="1"/>
  <c r="C1800" i="64"/>
  <c r="B1801" i="64"/>
  <c r="C1801" i="64"/>
  <c r="I1801" i="64"/>
  <c r="J1801" i="64" s="1"/>
  <c r="B1802" i="64"/>
  <c r="C1802" i="64"/>
  <c r="I1802" i="64"/>
  <c r="J1802" i="64" s="1"/>
  <c r="B1803" i="64"/>
  <c r="I1803" i="64" s="1"/>
  <c r="J1803" i="64" s="1"/>
  <c r="C1803" i="64"/>
  <c r="B1804" i="64"/>
  <c r="I1804" i="64" s="1"/>
  <c r="J1804" i="64" s="1"/>
  <c r="C1804" i="64"/>
  <c r="B1805" i="64"/>
  <c r="C1805" i="64"/>
  <c r="I1805" i="64"/>
  <c r="J1805" i="64" s="1"/>
  <c r="B1806" i="64"/>
  <c r="C1806" i="64"/>
  <c r="I1806" i="64"/>
  <c r="J1806" i="64" s="1"/>
  <c r="B1807" i="64"/>
  <c r="I1807" i="64" s="1"/>
  <c r="J1807" i="64" s="1"/>
  <c r="C1807" i="64"/>
  <c r="B1808" i="64"/>
  <c r="I1808" i="64" s="1"/>
  <c r="J1808" i="64" s="1"/>
  <c r="C1808" i="64"/>
  <c r="B1809" i="64"/>
  <c r="C1809" i="64"/>
  <c r="I1809" i="64"/>
  <c r="J1809" i="64" s="1"/>
  <c r="B1810" i="64"/>
  <c r="C1810" i="64"/>
  <c r="I1810" i="64"/>
  <c r="J1810" i="64" s="1"/>
  <c r="B1811" i="64"/>
  <c r="I1811" i="64" s="1"/>
  <c r="J1811" i="64" s="1"/>
  <c r="C1811" i="64"/>
  <c r="B1812" i="64"/>
  <c r="I1812" i="64" s="1"/>
  <c r="J1812" i="64" s="1"/>
  <c r="C1812" i="64"/>
  <c r="B1813" i="64"/>
  <c r="C1813" i="64"/>
  <c r="I1813" i="64"/>
  <c r="J1813" i="64" s="1"/>
  <c r="B1814" i="64"/>
  <c r="C1814" i="64"/>
  <c r="I1814" i="64"/>
  <c r="J1814" i="64" s="1"/>
  <c r="B1815" i="64"/>
  <c r="I1815" i="64" s="1"/>
  <c r="J1815" i="64" s="1"/>
  <c r="C1815" i="64"/>
  <c r="B1816" i="64"/>
  <c r="I1816" i="64" s="1"/>
  <c r="J1816" i="64" s="1"/>
  <c r="C1816" i="64"/>
  <c r="B1817" i="64"/>
  <c r="C1817" i="64"/>
  <c r="I1817" i="64"/>
  <c r="J1817" i="64" s="1"/>
  <c r="B1818" i="64"/>
  <c r="C1818" i="64"/>
  <c r="I1818" i="64"/>
  <c r="J1818" i="64" s="1"/>
  <c r="B1819" i="64"/>
  <c r="I1819" i="64" s="1"/>
  <c r="J1819" i="64" s="1"/>
  <c r="C1819" i="64"/>
  <c r="B1820" i="64"/>
  <c r="I1820" i="64" s="1"/>
  <c r="J1820" i="64" s="1"/>
  <c r="C1820" i="64"/>
  <c r="B1821" i="64"/>
  <c r="C1821" i="64"/>
  <c r="I1821" i="64"/>
  <c r="J1821" i="64" s="1"/>
  <c r="B1822" i="64"/>
  <c r="C1822" i="64"/>
  <c r="I1822" i="64"/>
  <c r="J1822" i="64" s="1"/>
  <c r="B1823" i="64"/>
  <c r="I1823" i="64" s="1"/>
  <c r="J1823" i="64" s="1"/>
  <c r="C1823" i="64"/>
  <c r="B1824" i="64"/>
  <c r="I1824" i="64" s="1"/>
  <c r="J1824" i="64" s="1"/>
  <c r="C1824" i="64"/>
  <c r="B1825" i="64"/>
  <c r="C1825" i="64"/>
  <c r="I1825" i="64"/>
  <c r="J1825" i="64" s="1"/>
  <c r="B1826" i="64"/>
  <c r="C1826" i="64"/>
  <c r="I1826" i="64"/>
  <c r="J1826" i="64" s="1"/>
  <c r="B1827" i="64"/>
  <c r="I1827" i="64" s="1"/>
  <c r="J1827" i="64" s="1"/>
  <c r="C1827" i="64"/>
  <c r="B1828" i="64"/>
  <c r="I1828" i="64" s="1"/>
  <c r="J1828" i="64" s="1"/>
  <c r="C1828" i="64"/>
  <c r="B1829" i="64"/>
  <c r="C1829" i="64"/>
  <c r="I1829" i="64"/>
  <c r="J1829" i="64" s="1"/>
  <c r="B1830" i="64"/>
  <c r="C1830" i="64"/>
  <c r="I1830" i="64"/>
  <c r="J1830" i="64" s="1"/>
  <c r="B1831" i="64"/>
  <c r="I1831" i="64" s="1"/>
  <c r="J1831" i="64" s="1"/>
  <c r="C1831" i="64"/>
  <c r="B1832" i="64"/>
  <c r="C1832" i="64"/>
  <c r="I1832" i="64"/>
  <c r="J1832" i="64" s="1"/>
  <c r="B1833" i="64"/>
  <c r="C1833" i="64"/>
  <c r="I1833" i="64"/>
  <c r="J1833" i="64" s="1"/>
  <c r="B1834" i="64"/>
  <c r="I1834" i="64" s="1"/>
  <c r="J1834" i="64" s="1"/>
  <c r="C1834" i="64"/>
  <c r="B1835" i="64"/>
  <c r="I1835" i="64" s="1"/>
  <c r="J1835" i="64" s="1"/>
  <c r="C1835" i="64"/>
  <c r="B1836" i="64"/>
  <c r="C1836" i="64"/>
  <c r="I1836" i="64"/>
  <c r="J1836" i="64" s="1"/>
  <c r="B1837" i="64"/>
  <c r="C1837" i="64"/>
  <c r="I1837" i="64"/>
  <c r="J1837" i="64" s="1"/>
  <c r="B1838" i="64"/>
  <c r="I1838" i="64" s="1"/>
  <c r="J1838" i="64" s="1"/>
  <c r="C1838" i="64"/>
  <c r="B1839" i="64"/>
  <c r="I1839" i="64" s="1"/>
  <c r="J1839" i="64" s="1"/>
  <c r="C1839" i="64"/>
  <c r="B1840" i="64"/>
  <c r="I1840" i="64" s="1"/>
  <c r="J1840" i="64" s="1"/>
  <c r="C1840" i="64"/>
  <c r="B1841" i="64"/>
  <c r="C1841" i="64"/>
  <c r="I1841" i="64"/>
  <c r="J1841" i="64" s="1"/>
  <c r="B1842" i="64"/>
  <c r="C1842" i="64"/>
  <c r="I1842" i="64"/>
  <c r="J1842" i="64" s="1"/>
  <c r="B1843" i="64"/>
  <c r="I1843" i="64" s="1"/>
  <c r="J1843" i="64" s="1"/>
  <c r="C1843" i="64"/>
  <c r="B1844" i="64"/>
  <c r="I1844" i="64" s="1"/>
  <c r="J1844" i="64" s="1"/>
  <c r="C1844" i="64"/>
  <c r="B1845" i="64"/>
  <c r="C1845" i="64"/>
  <c r="I1845" i="64"/>
  <c r="J1845" i="64" s="1"/>
  <c r="B1846" i="64"/>
  <c r="C1846" i="64"/>
  <c r="I1846" i="64"/>
  <c r="J1846" i="64" s="1"/>
  <c r="B1847" i="64"/>
  <c r="I1847" i="64" s="1"/>
  <c r="J1847" i="64" s="1"/>
  <c r="C1847" i="64"/>
  <c r="B1848" i="64"/>
  <c r="C1848" i="64"/>
  <c r="I1848" i="64"/>
  <c r="J1848" i="64" s="1"/>
  <c r="B1849" i="64"/>
  <c r="C1849" i="64"/>
  <c r="I1849" i="64"/>
  <c r="J1849" i="64" s="1"/>
  <c r="B1850" i="64"/>
  <c r="I1850" i="64" s="1"/>
  <c r="J1850" i="64" s="1"/>
  <c r="C1850" i="64"/>
  <c r="B1851" i="64"/>
  <c r="I1851" i="64" s="1"/>
  <c r="J1851" i="64" s="1"/>
  <c r="C1851" i="64"/>
  <c r="B1852" i="64"/>
  <c r="C1852" i="64"/>
  <c r="I1852" i="64"/>
  <c r="J1852" i="64" s="1"/>
  <c r="B1853" i="64"/>
  <c r="C1853" i="64"/>
  <c r="I1853" i="64"/>
  <c r="J1853" i="64" s="1"/>
  <c r="B1854" i="64"/>
  <c r="I1854" i="64" s="1"/>
  <c r="J1854" i="64" s="1"/>
  <c r="C1854" i="64"/>
  <c r="B1855" i="64"/>
  <c r="I1855" i="64" s="1"/>
  <c r="J1855" i="64" s="1"/>
  <c r="C1855" i="64"/>
  <c r="B1856" i="64"/>
  <c r="I1856" i="64" s="1"/>
  <c r="J1856" i="64" s="1"/>
  <c r="C1856" i="64"/>
  <c r="B1857" i="64"/>
  <c r="C1857" i="64"/>
  <c r="I1857" i="64"/>
  <c r="J1857" i="64" s="1"/>
  <c r="B1858" i="64"/>
  <c r="C1858" i="64"/>
  <c r="I1858" i="64"/>
  <c r="J1858" i="64" s="1"/>
  <c r="B1859" i="64"/>
  <c r="I1859" i="64" s="1"/>
  <c r="J1859" i="64" s="1"/>
  <c r="C1859" i="64"/>
  <c r="B1860" i="64"/>
  <c r="I1860" i="64" s="1"/>
  <c r="J1860" i="64" s="1"/>
  <c r="C1860" i="64"/>
  <c r="B1861" i="64"/>
  <c r="C1861" i="64"/>
  <c r="I1861" i="64"/>
  <c r="J1861" i="64" s="1"/>
  <c r="B1862" i="64"/>
  <c r="C1862" i="64"/>
  <c r="I1862" i="64"/>
  <c r="J1862" i="64" s="1"/>
  <c r="B1863" i="64"/>
  <c r="I1863" i="64" s="1"/>
  <c r="J1863" i="64" s="1"/>
  <c r="C1863" i="64"/>
  <c r="B1864" i="64"/>
  <c r="C1864" i="64"/>
  <c r="I1864" i="64"/>
  <c r="J1864" i="64" s="1"/>
  <c r="B1865" i="64"/>
  <c r="C1865" i="64"/>
  <c r="I1865" i="64"/>
  <c r="J1865" i="64" s="1"/>
  <c r="B1866" i="64"/>
  <c r="I1866" i="64" s="1"/>
  <c r="J1866" i="64" s="1"/>
  <c r="C1866" i="64"/>
  <c r="B1867" i="64"/>
  <c r="I1867" i="64" s="1"/>
  <c r="J1867" i="64" s="1"/>
  <c r="C1867" i="64"/>
  <c r="B1868" i="64"/>
  <c r="C1868" i="64"/>
  <c r="I1868" i="64"/>
  <c r="J1868" i="64" s="1"/>
  <c r="B1869" i="64"/>
  <c r="C1869" i="64"/>
  <c r="I1869" i="64"/>
  <c r="J1869" i="64" s="1"/>
  <c r="B1870" i="64"/>
  <c r="I1870" i="64" s="1"/>
  <c r="J1870" i="64" s="1"/>
  <c r="C1870" i="64"/>
  <c r="B1871" i="64"/>
  <c r="I1871" i="64" s="1"/>
  <c r="J1871" i="64" s="1"/>
  <c r="C1871" i="64"/>
  <c r="B1872" i="64"/>
  <c r="I1872" i="64" s="1"/>
  <c r="J1872" i="64" s="1"/>
  <c r="C1872" i="64"/>
  <c r="B1873" i="64"/>
  <c r="C1873" i="64"/>
  <c r="I1873" i="64"/>
  <c r="J1873" i="64" s="1"/>
  <c r="B1874" i="64"/>
  <c r="C1874" i="64"/>
  <c r="I1874" i="64"/>
  <c r="J1874" i="64" s="1"/>
  <c r="B1875" i="64"/>
  <c r="I1875" i="64" s="1"/>
  <c r="J1875" i="64" s="1"/>
  <c r="C1875" i="64"/>
  <c r="B1876" i="64"/>
  <c r="I1876" i="64" s="1"/>
  <c r="J1876" i="64" s="1"/>
  <c r="C1876" i="64"/>
  <c r="B1877" i="64"/>
  <c r="C1877" i="64"/>
  <c r="I1877" i="64"/>
  <c r="J1877" i="64" s="1"/>
  <c r="B1878" i="64"/>
  <c r="C1878" i="64"/>
  <c r="I1878" i="64"/>
  <c r="J1878" i="64" s="1"/>
  <c r="B1879" i="64"/>
  <c r="I1879" i="64" s="1"/>
  <c r="J1879" i="64" s="1"/>
  <c r="C1879" i="64"/>
  <c r="B1880" i="64"/>
  <c r="C1880" i="64"/>
  <c r="I1880" i="64"/>
  <c r="J1880" i="64" s="1"/>
  <c r="B1881" i="64"/>
  <c r="C1881" i="64"/>
  <c r="I1881" i="64"/>
  <c r="J1881" i="64" s="1"/>
  <c r="B1882" i="64"/>
  <c r="I1882" i="64" s="1"/>
  <c r="J1882" i="64" s="1"/>
  <c r="C1882" i="64"/>
  <c r="B1883" i="64"/>
  <c r="I1883" i="64" s="1"/>
  <c r="J1883" i="64" s="1"/>
  <c r="C1883" i="64"/>
  <c r="B1884" i="64"/>
  <c r="C1884" i="64"/>
  <c r="I1884" i="64"/>
  <c r="J1884" i="64" s="1"/>
  <c r="B1885" i="64"/>
  <c r="C1885" i="64"/>
  <c r="I1885" i="64"/>
  <c r="J1885" i="64" s="1"/>
  <c r="B1886" i="64"/>
  <c r="I1886" i="64" s="1"/>
  <c r="J1886" i="64" s="1"/>
  <c r="C1886" i="64"/>
  <c r="B1887" i="64"/>
  <c r="I1887" i="64" s="1"/>
  <c r="J1887" i="64" s="1"/>
  <c r="C1887" i="64"/>
  <c r="B1888" i="64"/>
  <c r="I1888" i="64" s="1"/>
  <c r="J1888" i="64" s="1"/>
  <c r="C1888" i="64"/>
  <c r="B1889" i="64"/>
  <c r="C1889" i="64"/>
  <c r="I1889" i="64"/>
  <c r="J1889" i="64" s="1"/>
  <c r="B1890" i="64"/>
  <c r="C1890" i="64"/>
  <c r="I1890" i="64"/>
  <c r="J1890" i="64" s="1"/>
  <c r="B1891" i="64"/>
  <c r="I1891" i="64" s="1"/>
  <c r="J1891" i="64" s="1"/>
  <c r="C1891" i="64"/>
  <c r="B1892" i="64"/>
  <c r="I1892" i="64" s="1"/>
  <c r="J1892" i="64" s="1"/>
  <c r="C1892" i="64"/>
  <c r="B1893" i="64"/>
  <c r="C1893" i="64"/>
  <c r="I1893" i="64"/>
  <c r="J1893" i="64" s="1"/>
  <c r="B1894" i="64"/>
  <c r="C1894" i="64"/>
  <c r="I1894" i="64"/>
  <c r="J1894" i="64" s="1"/>
  <c r="B1895" i="64"/>
  <c r="I1895" i="64" s="1"/>
  <c r="J1895" i="64" s="1"/>
  <c r="C1895" i="64"/>
  <c r="B1896" i="64"/>
  <c r="C1896" i="64"/>
  <c r="I1896" i="64"/>
  <c r="J1896" i="64" s="1"/>
  <c r="B1897" i="64"/>
  <c r="C1897" i="64"/>
  <c r="I1897" i="64"/>
  <c r="J1897" i="64" s="1"/>
  <c r="B1898" i="64"/>
  <c r="I1898" i="64" s="1"/>
  <c r="J1898" i="64" s="1"/>
  <c r="C1898" i="64"/>
  <c r="B1899" i="64"/>
  <c r="I1899" i="64" s="1"/>
  <c r="J1899" i="64" s="1"/>
  <c r="C1899" i="64"/>
  <c r="B1900" i="64"/>
  <c r="C1900" i="64"/>
  <c r="I1900" i="64"/>
  <c r="J1900" i="64" s="1"/>
  <c r="B1901" i="64"/>
  <c r="C1901" i="64"/>
  <c r="I1901" i="64"/>
  <c r="J1901" i="64" s="1"/>
  <c r="B1902" i="64"/>
  <c r="I1902" i="64" s="1"/>
  <c r="J1902" i="64" s="1"/>
  <c r="C1902" i="64"/>
  <c r="B1903" i="64"/>
  <c r="I1903" i="64" s="1"/>
  <c r="J1903" i="64" s="1"/>
  <c r="C1903" i="64"/>
  <c r="B1904" i="64"/>
  <c r="I1904" i="64" s="1"/>
  <c r="J1904" i="64" s="1"/>
  <c r="C1904" i="64"/>
  <c r="B1905" i="64"/>
  <c r="C1905" i="64"/>
  <c r="I1905" i="64"/>
  <c r="J1905" i="64" s="1"/>
  <c r="B1906" i="64"/>
  <c r="C1906" i="64"/>
  <c r="I1906" i="64"/>
  <c r="J1906" i="64" s="1"/>
  <c r="B1907" i="64"/>
  <c r="I1907" i="64" s="1"/>
  <c r="J1907" i="64" s="1"/>
  <c r="C1907" i="64"/>
  <c r="B1908" i="64"/>
  <c r="I1908" i="64" s="1"/>
  <c r="J1908" i="64" s="1"/>
  <c r="C1908" i="64"/>
  <c r="B1909" i="64"/>
  <c r="C1909" i="64"/>
  <c r="I1909" i="64"/>
  <c r="J1909" i="64" s="1"/>
  <c r="B1910" i="64"/>
  <c r="C1910" i="64"/>
  <c r="I1910" i="64"/>
  <c r="J1910" i="64" s="1"/>
  <c r="B1911" i="64"/>
  <c r="I1911" i="64" s="1"/>
  <c r="J1911" i="64" s="1"/>
  <c r="C1911" i="64"/>
  <c r="B1912" i="64"/>
  <c r="C1912" i="64"/>
  <c r="I1912" i="64"/>
  <c r="J1912" i="64" s="1"/>
  <c r="B1913" i="64"/>
  <c r="C1913" i="64"/>
  <c r="I1913" i="64"/>
  <c r="J1913" i="64" s="1"/>
  <c r="B1914" i="64"/>
  <c r="I1914" i="64" s="1"/>
  <c r="J1914" i="64" s="1"/>
  <c r="C1914" i="64"/>
  <c r="B1915" i="64"/>
  <c r="I1915" i="64" s="1"/>
  <c r="J1915" i="64" s="1"/>
  <c r="C1915" i="64"/>
  <c r="B1916" i="64"/>
  <c r="C1916" i="64"/>
  <c r="I1916" i="64"/>
  <c r="J1916" i="64" s="1"/>
  <c r="B1917" i="64"/>
  <c r="C1917" i="64"/>
  <c r="I1917" i="64"/>
  <c r="J1917" i="64" s="1"/>
  <c r="B1918" i="64"/>
  <c r="I1918" i="64" s="1"/>
  <c r="J1918" i="64" s="1"/>
  <c r="C1918" i="64"/>
  <c r="B1919" i="64"/>
  <c r="I1919" i="64" s="1"/>
  <c r="J1919" i="64" s="1"/>
  <c r="C1919" i="64"/>
  <c r="B1920" i="64"/>
  <c r="I1920" i="64" s="1"/>
  <c r="J1920" i="64" s="1"/>
  <c r="C1920" i="64"/>
  <c r="B1921" i="64"/>
  <c r="C1921" i="64"/>
  <c r="I1921" i="64"/>
  <c r="J1921" i="64" s="1"/>
  <c r="B1922" i="64"/>
  <c r="C1922" i="64"/>
  <c r="I1922" i="64"/>
  <c r="J1922" i="64" s="1"/>
  <c r="B1923" i="64"/>
  <c r="I1923" i="64" s="1"/>
  <c r="J1923" i="64" s="1"/>
  <c r="C1923" i="64"/>
  <c r="B1924" i="64"/>
  <c r="I1924" i="64" s="1"/>
  <c r="J1924" i="64" s="1"/>
  <c r="C1924" i="64"/>
  <c r="B1925" i="64"/>
  <c r="C1925" i="64"/>
  <c r="I1925" i="64"/>
  <c r="J1925" i="64" s="1"/>
  <c r="B1926" i="64"/>
  <c r="C1926" i="64"/>
  <c r="I1926" i="64"/>
  <c r="J1926" i="64" s="1"/>
  <c r="B1927" i="64"/>
  <c r="I1927" i="64" s="1"/>
  <c r="J1927" i="64" s="1"/>
  <c r="C1927" i="64"/>
  <c r="B1928" i="64"/>
  <c r="C1928" i="64"/>
  <c r="I1928" i="64"/>
  <c r="J1928" i="64" s="1"/>
  <c r="B1929" i="64"/>
  <c r="C1929" i="64"/>
  <c r="I1929" i="64"/>
  <c r="J1929" i="64" s="1"/>
  <c r="B1930" i="64"/>
  <c r="I1930" i="64" s="1"/>
  <c r="J1930" i="64" s="1"/>
  <c r="C1930" i="64"/>
  <c r="B1931" i="64"/>
  <c r="I1931" i="64" s="1"/>
  <c r="J1931" i="64" s="1"/>
  <c r="C1931" i="64"/>
  <c r="B1932" i="64"/>
  <c r="C1932" i="64"/>
  <c r="I1932" i="64"/>
  <c r="J1932" i="64" s="1"/>
  <c r="B1933" i="64"/>
  <c r="C1933" i="64"/>
  <c r="I1933" i="64"/>
  <c r="J1933" i="64" s="1"/>
  <c r="B1934" i="64"/>
  <c r="I1934" i="64" s="1"/>
  <c r="J1934" i="64" s="1"/>
  <c r="C1934" i="64"/>
  <c r="B1935" i="64"/>
  <c r="I1935" i="64" s="1"/>
  <c r="J1935" i="64" s="1"/>
  <c r="C1935" i="64"/>
  <c r="B1936" i="64"/>
  <c r="I1936" i="64" s="1"/>
  <c r="J1936" i="64" s="1"/>
  <c r="C1936" i="64"/>
  <c r="B1937" i="64"/>
  <c r="C1937" i="64"/>
  <c r="I1937" i="64"/>
  <c r="J1937" i="64" s="1"/>
  <c r="B1938" i="64"/>
  <c r="C1938" i="64"/>
  <c r="I1938" i="64"/>
  <c r="J1938" i="64" s="1"/>
  <c r="B1939" i="64"/>
  <c r="I1939" i="64" s="1"/>
  <c r="J1939" i="64" s="1"/>
  <c r="C1939" i="64"/>
  <c r="B1940" i="64"/>
  <c r="I1940" i="64" s="1"/>
  <c r="J1940" i="64" s="1"/>
  <c r="C1940" i="64"/>
  <c r="B1941" i="64"/>
  <c r="C1941" i="64"/>
  <c r="I1941" i="64"/>
  <c r="J1941" i="64" s="1"/>
  <c r="B1942" i="64"/>
  <c r="C1942" i="64"/>
  <c r="I1942" i="64"/>
  <c r="J1942" i="64" s="1"/>
  <c r="B1943" i="64"/>
  <c r="I1943" i="64" s="1"/>
  <c r="J1943" i="64" s="1"/>
  <c r="C1943" i="64"/>
  <c r="B1944" i="64"/>
  <c r="C1944" i="64"/>
  <c r="I1944" i="64"/>
  <c r="J1944" i="64" s="1"/>
  <c r="B1945" i="64"/>
  <c r="C1945" i="64"/>
  <c r="I1945" i="64"/>
  <c r="J1945" i="64" s="1"/>
  <c r="B1946" i="64"/>
  <c r="I1946" i="64" s="1"/>
  <c r="J1946" i="64" s="1"/>
  <c r="C1946" i="64"/>
  <c r="B1947" i="64"/>
  <c r="I1947" i="64" s="1"/>
  <c r="J1947" i="64" s="1"/>
  <c r="C1947" i="64"/>
  <c r="B1948" i="64"/>
  <c r="C1948" i="64"/>
  <c r="I1948" i="64"/>
  <c r="J1948" i="64" s="1"/>
  <c r="B1949" i="64"/>
  <c r="C1949" i="64"/>
  <c r="I1949" i="64"/>
  <c r="J1949" i="64" s="1"/>
  <c r="B1950" i="64"/>
  <c r="I1950" i="64" s="1"/>
  <c r="J1950" i="64" s="1"/>
  <c r="C1950" i="64"/>
  <c r="B1951" i="64"/>
  <c r="I1951" i="64" s="1"/>
  <c r="J1951" i="64" s="1"/>
  <c r="C1951" i="64"/>
  <c r="B1952" i="64"/>
  <c r="I1952" i="64" s="1"/>
  <c r="J1952" i="64" s="1"/>
  <c r="C1952" i="64"/>
  <c r="B1953" i="64"/>
  <c r="C1953" i="64"/>
  <c r="I1953" i="64"/>
  <c r="J1953" i="64" s="1"/>
  <c r="B1954" i="64"/>
  <c r="C1954" i="64"/>
  <c r="I1954" i="64"/>
  <c r="J1954" i="64" s="1"/>
  <c r="B1955" i="64"/>
  <c r="I1955" i="64" s="1"/>
  <c r="J1955" i="64" s="1"/>
  <c r="C1955" i="64"/>
  <c r="B1956" i="64"/>
  <c r="I1956" i="64" s="1"/>
  <c r="J1956" i="64" s="1"/>
  <c r="C1956" i="64"/>
  <c r="B1957" i="64"/>
  <c r="C1957" i="64"/>
  <c r="I1957" i="64"/>
  <c r="J1957" i="64" s="1"/>
  <c r="B1958" i="64"/>
  <c r="C1958" i="64"/>
  <c r="I1958" i="64"/>
  <c r="J1958" i="64" s="1"/>
  <c r="B1959" i="64"/>
  <c r="I1959" i="64" s="1"/>
  <c r="J1959" i="64" s="1"/>
  <c r="C1959" i="64"/>
  <c r="B1960" i="64"/>
  <c r="C1960" i="64"/>
  <c r="I1960" i="64"/>
  <c r="J1960" i="64" s="1"/>
  <c r="B1961" i="64"/>
  <c r="C1961" i="64"/>
  <c r="I1961" i="64"/>
  <c r="J1961" i="64" s="1"/>
  <c r="B1962" i="64"/>
  <c r="I1962" i="64" s="1"/>
  <c r="J1962" i="64" s="1"/>
  <c r="C1962" i="64"/>
  <c r="B1963" i="64"/>
  <c r="I1963" i="64" s="1"/>
  <c r="J1963" i="64" s="1"/>
  <c r="C1963" i="64"/>
  <c r="B1964" i="64"/>
  <c r="C1964" i="64"/>
  <c r="I1964" i="64"/>
  <c r="J1964" i="64" s="1"/>
  <c r="B1965" i="64"/>
  <c r="C1965" i="64"/>
  <c r="I1965" i="64"/>
  <c r="J1965" i="64" s="1"/>
  <c r="B1966" i="64"/>
  <c r="I1966" i="64" s="1"/>
  <c r="J1966" i="64" s="1"/>
  <c r="C1966" i="64"/>
  <c r="B1967" i="64"/>
  <c r="I1967" i="64" s="1"/>
  <c r="J1967" i="64" s="1"/>
  <c r="C1967" i="64"/>
  <c r="B1968" i="64"/>
  <c r="I1968" i="64" s="1"/>
  <c r="J1968" i="64" s="1"/>
  <c r="C1968" i="64"/>
  <c r="B1969" i="64"/>
  <c r="C1969" i="64"/>
  <c r="I1969" i="64"/>
  <c r="J1969" i="64" s="1"/>
  <c r="B1970" i="64"/>
  <c r="C1970" i="64"/>
  <c r="I1970" i="64"/>
  <c r="J1970" i="64" s="1"/>
  <c r="B1971" i="64"/>
  <c r="I1971" i="64" s="1"/>
  <c r="J1971" i="64" s="1"/>
  <c r="C1971" i="64"/>
  <c r="B1972" i="64"/>
  <c r="I1972" i="64" s="1"/>
  <c r="J1972" i="64" s="1"/>
  <c r="C1972" i="64"/>
  <c r="B1973" i="64"/>
  <c r="C1973" i="64"/>
  <c r="I1973" i="64"/>
  <c r="J1973" i="64" s="1"/>
  <c r="B1974" i="64"/>
  <c r="C1974" i="64"/>
  <c r="I1974" i="64"/>
  <c r="J1974" i="64" s="1"/>
  <c r="B1975" i="64"/>
  <c r="I1975" i="64" s="1"/>
  <c r="J1975" i="64" s="1"/>
  <c r="C1975" i="64"/>
  <c r="B1976" i="64"/>
  <c r="C1976" i="64"/>
  <c r="I1976" i="64"/>
  <c r="J1976" i="64" s="1"/>
  <c r="B1977" i="64"/>
  <c r="C1977" i="64"/>
  <c r="I1977" i="64"/>
  <c r="J1977" i="64" s="1"/>
  <c r="B1978" i="64"/>
  <c r="I1978" i="64" s="1"/>
  <c r="J1978" i="64" s="1"/>
  <c r="C1978" i="64"/>
  <c r="B1979" i="64"/>
  <c r="I1979" i="64" s="1"/>
  <c r="J1979" i="64" s="1"/>
  <c r="C1979" i="64"/>
  <c r="B1980" i="64"/>
  <c r="C1980" i="64"/>
  <c r="I1980" i="64"/>
  <c r="J1980" i="64" s="1"/>
  <c r="B1981" i="64"/>
  <c r="C1981" i="64"/>
  <c r="I1981" i="64"/>
  <c r="J1981" i="64" s="1"/>
  <c r="B1982" i="64"/>
  <c r="I1982" i="64" s="1"/>
  <c r="J1982" i="64" s="1"/>
  <c r="C1982" i="64"/>
  <c r="B1983" i="64"/>
  <c r="I1983" i="64" s="1"/>
  <c r="J1983" i="64" s="1"/>
  <c r="C1983" i="64"/>
  <c r="B1984" i="64"/>
  <c r="I1984" i="64" s="1"/>
  <c r="J1984" i="64" s="1"/>
  <c r="C1984" i="64"/>
  <c r="B1985" i="64"/>
  <c r="C1985" i="64"/>
  <c r="I1985" i="64"/>
  <c r="J1985" i="64" s="1"/>
  <c r="B1986" i="64"/>
  <c r="C1986" i="64"/>
  <c r="I1986" i="64"/>
  <c r="J1986" i="64" s="1"/>
  <c r="B1987" i="64"/>
  <c r="I1987" i="64" s="1"/>
  <c r="J1987" i="64" s="1"/>
  <c r="C1987" i="64"/>
  <c r="B1988" i="64"/>
  <c r="I1988" i="64" s="1"/>
  <c r="J1988" i="64" s="1"/>
  <c r="C1988" i="64"/>
  <c r="B1989" i="64"/>
  <c r="C1989" i="64"/>
  <c r="I1989" i="64"/>
  <c r="J1989" i="64" s="1"/>
  <c r="B1990" i="64"/>
  <c r="C1990" i="64"/>
  <c r="I1990" i="64"/>
  <c r="J1990" i="64" s="1"/>
  <c r="B1991" i="64"/>
  <c r="I1991" i="64" s="1"/>
  <c r="J1991" i="64" s="1"/>
  <c r="C1991" i="64"/>
  <c r="B1992" i="64"/>
  <c r="C1992" i="64"/>
  <c r="I1992" i="64"/>
  <c r="J1992" i="64" s="1"/>
  <c r="B1993" i="64"/>
  <c r="C1993" i="64"/>
  <c r="I1993" i="64"/>
  <c r="J1993" i="64" s="1"/>
  <c r="B1994" i="64"/>
  <c r="I1994" i="64" s="1"/>
  <c r="J1994" i="64" s="1"/>
  <c r="C1994" i="64"/>
  <c r="B1995" i="64"/>
  <c r="I1995" i="64" s="1"/>
  <c r="J1995" i="64" s="1"/>
  <c r="C1995" i="64"/>
  <c r="B1996" i="64"/>
  <c r="C1996" i="64"/>
  <c r="I1996" i="64"/>
  <c r="J1996" i="64" s="1"/>
  <c r="B1997" i="64"/>
  <c r="C1997" i="64"/>
  <c r="I1997" i="64"/>
  <c r="J1997" i="64" s="1"/>
  <c r="B1998" i="64"/>
  <c r="I1998" i="64" s="1"/>
  <c r="J1998" i="64" s="1"/>
  <c r="C1998" i="64"/>
  <c r="B1999" i="64"/>
  <c r="I1999" i="64" s="1"/>
  <c r="J1999" i="64" s="1"/>
  <c r="C1999" i="64"/>
  <c r="B2000" i="64"/>
  <c r="I2000" i="64" s="1"/>
  <c r="J2000" i="64" s="1"/>
  <c r="C2000" i="64"/>
  <c r="B2001" i="64"/>
  <c r="C2001" i="64"/>
  <c r="I2001" i="64"/>
  <c r="J2001" i="64" s="1"/>
  <c r="B2002" i="64"/>
  <c r="C2002" i="64"/>
  <c r="I2002" i="64"/>
  <c r="J2002" i="64" s="1"/>
  <c r="B2003" i="64"/>
  <c r="I2003" i="64" s="1"/>
  <c r="J2003" i="64" s="1"/>
  <c r="C2003" i="64"/>
  <c r="B2004" i="64"/>
  <c r="I2004" i="64" s="1"/>
  <c r="J2004" i="64" s="1"/>
  <c r="C2004" i="64"/>
  <c r="B2005" i="64"/>
  <c r="C2005" i="64"/>
  <c r="I2005" i="64"/>
  <c r="J2005" i="64" s="1"/>
  <c r="B2006" i="64"/>
  <c r="C2006" i="64"/>
  <c r="I2006" i="64"/>
  <c r="J2006" i="64" s="1"/>
  <c r="B2007" i="64"/>
  <c r="I2007" i="64" s="1"/>
  <c r="J2007" i="64" s="1"/>
  <c r="C2007" i="64"/>
  <c r="B2008" i="64"/>
  <c r="C2008" i="64"/>
  <c r="I2008" i="64"/>
  <c r="J2008" i="64" s="1"/>
  <c r="B2009" i="64"/>
  <c r="C2009" i="64"/>
  <c r="I2009" i="64"/>
  <c r="J2009" i="64" s="1"/>
  <c r="B2010" i="64"/>
  <c r="I2010" i="64" s="1"/>
  <c r="J2010" i="64" s="1"/>
  <c r="C2010" i="64"/>
  <c r="B2011" i="64"/>
  <c r="I2011" i="64" s="1"/>
  <c r="J2011" i="64" s="1"/>
  <c r="C2011" i="64"/>
  <c r="B2012" i="64"/>
  <c r="C2012" i="64"/>
  <c r="I2012" i="64"/>
  <c r="J2012" i="64" s="1"/>
  <c r="B2013" i="64"/>
  <c r="C2013" i="64"/>
  <c r="I2013" i="64"/>
  <c r="J2013" i="64" s="1"/>
  <c r="B2014" i="64"/>
  <c r="I2014" i="64" s="1"/>
  <c r="J2014" i="64" s="1"/>
  <c r="C2014" i="64"/>
  <c r="B2015" i="64"/>
  <c r="I2015" i="64" s="1"/>
  <c r="C2015" i="64"/>
  <c r="J2015" i="64"/>
  <c r="B2016" i="64"/>
  <c r="I2016" i="64" s="1"/>
  <c r="C2016" i="64"/>
  <c r="J2016" i="64"/>
  <c r="B2017" i="64"/>
  <c r="I2017" i="64" s="1"/>
  <c r="J2017" i="64" s="1"/>
  <c r="C2017" i="64"/>
  <c r="B2018" i="64"/>
  <c r="I2018" i="64" s="1"/>
  <c r="J2018" i="64" s="1"/>
  <c r="C2018" i="64"/>
  <c r="B2019" i="64"/>
  <c r="I2019" i="64" s="1"/>
  <c r="C2019" i="64"/>
  <c r="J2019" i="64"/>
  <c r="B2020" i="64"/>
  <c r="I2020" i="64" s="1"/>
  <c r="C2020" i="64"/>
  <c r="J2020" i="64"/>
  <c r="B2021" i="64"/>
  <c r="I2021" i="64" s="1"/>
  <c r="J2021" i="64" s="1"/>
  <c r="C2021" i="64"/>
  <c r="B2022" i="64"/>
  <c r="I2022" i="64" s="1"/>
  <c r="J2022" i="64" s="1"/>
  <c r="C2022" i="64"/>
  <c r="B2023" i="64"/>
  <c r="I2023" i="64" s="1"/>
  <c r="C2023" i="64"/>
  <c r="J2023" i="64"/>
  <c r="B2024" i="64"/>
  <c r="I2024" i="64" s="1"/>
  <c r="C2024" i="64"/>
  <c r="J2024" i="64"/>
  <c r="B2025" i="64"/>
  <c r="I2025" i="64" s="1"/>
  <c r="J2025" i="64" s="1"/>
  <c r="C2025" i="64"/>
  <c r="B2026" i="64"/>
  <c r="I2026" i="64" s="1"/>
  <c r="J2026" i="64" s="1"/>
  <c r="C2026" i="64"/>
  <c r="B2027" i="64"/>
  <c r="I2027" i="64" s="1"/>
  <c r="C2027" i="64"/>
  <c r="J2027" i="64"/>
  <c r="B2028" i="64"/>
  <c r="I2028" i="64" s="1"/>
  <c r="C2028" i="64"/>
  <c r="J2028" i="64"/>
  <c r="B2029" i="64"/>
  <c r="I2029" i="64" s="1"/>
  <c r="J2029" i="64" s="1"/>
  <c r="C2029" i="64"/>
  <c r="B2030" i="64"/>
  <c r="I2030" i="64" s="1"/>
  <c r="J2030" i="64" s="1"/>
  <c r="C2030" i="64"/>
  <c r="B2031" i="64"/>
  <c r="I2031" i="64" s="1"/>
  <c r="C2031" i="64"/>
  <c r="J2031" i="64"/>
  <c r="B2032" i="64"/>
  <c r="I2032" i="64" s="1"/>
  <c r="C2032" i="64"/>
  <c r="J2032" i="64"/>
  <c r="B2033" i="64"/>
  <c r="I2033" i="64" s="1"/>
  <c r="J2033" i="64" s="1"/>
  <c r="C2033" i="64"/>
  <c r="B2034" i="64"/>
  <c r="I2034" i="64" s="1"/>
  <c r="J2034" i="64" s="1"/>
  <c r="C2034" i="64"/>
  <c r="B2035" i="64"/>
  <c r="I2035" i="64" s="1"/>
  <c r="C2035" i="64"/>
  <c r="J2035" i="64"/>
  <c r="B2036" i="64"/>
  <c r="I2036" i="64" s="1"/>
  <c r="C2036" i="64"/>
  <c r="J2036" i="64"/>
  <c r="B2037" i="64"/>
  <c r="I2037" i="64" s="1"/>
  <c r="J2037" i="64" s="1"/>
  <c r="C2037" i="64"/>
  <c r="B2038" i="64"/>
  <c r="I2038" i="64" s="1"/>
  <c r="J2038" i="64" s="1"/>
  <c r="C2038" i="64"/>
  <c r="B2039" i="64"/>
  <c r="I2039" i="64" s="1"/>
  <c r="C2039" i="64"/>
  <c r="J2039" i="64"/>
  <c r="B2040" i="64"/>
  <c r="I2040" i="64" s="1"/>
  <c r="C2040" i="64"/>
  <c r="J2040" i="64"/>
  <c r="B2041" i="64"/>
  <c r="I2041" i="64" s="1"/>
  <c r="J2041" i="64" s="1"/>
  <c r="C2041" i="64"/>
  <c r="B2042" i="64"/>
  <c r="I2042" i="64" s="1"/>
  <c r="J2042" i="64" s="1"/>
  <c r="C2042" i="64"/>
  <c r="B2043" i="64"/>
  <c r="I2043" i="64" s="1"/>
  <c r="C2043" i="64"/>
  <c r="J2043" i="64"/>
  <c r="B2044" i="64"/>
  <c r="I2044" i="64" s="1"/>
  <c r="C2044" i="64"/>
  <c r="J2044" i="64"/>
  <c r="B2045" i="64"/>
  <c r="I2045" i="64" s="1"/>
  <c r="J2045" i="64" s="1"/>
  <c r="C2045" i="64"/>
  <c r="B2046" i="64"/>
  <c r="I2046" i="64" s="1"/>
  <c r="J2046" i="64" s="1"/>
  <c r="C2046" i="64"/>
  <c r="B2047" i="64"/>
  <c r="I2047" i="64" s="1"/>
  <c r="C2047" i="64"/>
  <c r="J2047" i="64"/>
  <c r="B2048" i="64"/>
  <c r="I2048" i="64" s="1"/>
  <c r="C2048" i="64"/>
  <c r="J2048" i="64"/>
  <c r="B2049" i="64"/>
  <c r="I2049" i="64" s="1"/>
  <c r="J2049" i="64" s="1"/>
  <c r="C2049" i="64"/>
  <c r="B2050" i="64"/>
  <c r="I2050" i="64" s="1"/>
  <c r="J2050" i="64" s="1"/>
  <c r="C2050" i="64"/>
  <c r="B2051" i="64"/>
  <c r="I2051" i="64" s="1"/>
  <c r="C2051" i="64"/>
  <c r="J2051" i="64"/>
  <c r="B2052" i="64"/>
  <c r="I2052" i="64" s="1"/>
  <c r="C2052" i="64"/>
  <c r="J2052" i="64"/>
  <c r="B2053" i="64"/>
  <c r="I2053" i="64" s="1"/>
  <c r="J2053" i="64" s="1"/>
  <c r="C2053" i="64"/>
  <c r="B2054" i="64"/>
  <c r="I2054" i="64" s="1"/>
  <c r="J2054" i="64" s="1"/>
  <c r="C2054" i="64"/>
  <c r="B2055" i="64"/>
  <c r="I2055" i="64" s="1"/>
  <c r="C2055" i="64"/>
  <c r="J2055" i="64"/>
  <c r="B2056" i="64"/>
  <c r="I2056" i="64" s="1"/>
  <c r="C2056" i="64"/>
  <c r="J2056" i="64"/>
  <c r="B2057" i="64"/>
  <c r="I2057" i="64" s="1"/>
  <c r="J2057" i="64" s="1"/>
  <c r="C2057" i="64"/>
  <c r="B2058" i="64"/>
  <c r="I2058" i="64" s="1"/>
  <c r="J2058" i="64" s="1"/>
  <c r="C2058" i="64"/>
  <c r="B2059" i="64"/>
  <c r="I2059" i="64" s="1"/>
  <c r="C2059" i="64"/>
  <c r="J2059" i="64"/>
  <c r="B2060" i="64"/>
  <c r="I2060" i="64" s="1"/>
  <c r="C2060" i="64"/>
  <c r="J2060" i="64"/>
  <c r="B2061" i="64"/>
  <c r="I2061" i="64" s="1"/>
  <c r="J2061" i="64" s="1"/>
  <c r="C2061" i="64"/>
  <c r="B2062" i="64"/>
  <c r="I2062" i="64" s="1"/>
  <c r="J2062" i="64" s="1"/>
  <c r="C2062" i="64"/>
  <c r="B2063" i="64"/>
  <c r="I2063" i="64" s="1"/>
  <c r="C2063" i="64"/>
  <c r="J2063" i="64"/>
  <c r="B2064" i="64"/>
  <c r="I2064" i="64" s="1"/>
  <c r="C2064" i="64"/>
  <c r="J2064" i="64"/>
  <c r="B2065" i="64"/>
  <c r="I2065" i="64" s="1"/>
  <c r="J2065" i="64" s="1"/>
  <c r="C2065" i="64"/>
  <c r="B2066" i="64"/>
  <c r="I2066" i="64" s="1"/>
  <c r="J2066" i="64" s="1"/>
  <c r="C2066" i="64"/>
  <c r="B2067" i="64"/>
  <c r="I2067" i="64" s="1"/>
  <c r="C2067" i="64"/>
  <c r="J2067" i="64"/>
  <c r="B2068" i="64"/>
  <c r="I2068" i="64" s="1"/>
  <c r="C2068" i="64"/>
  <c r="J2068" i="64"/>
  <c r="B2069" i="64"/>
  <c r="I2069" i="64" s="1"/>
  <c r="J2069" i="64" s="1"/>
  <c r="C2069" i="64"/>
  <c r="B2070" i="64"/>
  <c r="I2070" i="64" s="1"/>
  <c r="J2070" i="64" s="1"/>
  <c r="C2070" i="64"/>
  <c r="B2071" i="64"/>
  <c r="I2071" i="64" s="1"/>
  <c r="C2071" i="64"/>
  <c r="J2071" i="64"/>
  <c r="B2072" i="64"/>
  <c r="I2072" i="64" s="1"/>
  <c r="C2072" i="64"/>
  <c r="J2072" i="64"/>
  <c r="B2073" i="64"/>
  <c r="I2073" i="64" s="1"/>
  <c r="J2073" i="64" s="1"/>
  <c r="C2073" i="64"/>
  <c r="B2074" i="64"/>
  <c r="I2074" i="64" s="1"/>
  <c r="J2074" i="64" s="1"/>
  <c r="C2074" i="64"/>
  <c r="B2075" i="64"/>
  <c r="I2075" i="64" s="1"/>
  <c r="C2075" i="64"/>
  <c r="J2075" i="64"/>
  <c r="B2076" i="64"/>
  <c r="I2076" i="64" s="1"/>
  <c r="C2076" i="64"/>
  <c r="J2076" i="64"/>
  <c r="B2077" i="64"/>
  <c r="I2077" i="64" s="1"/>
  <c r="J2077" i="64" s="1"/>
  <c r="C2077" i="64"/>
  <c r="B2078" i="64"/>
  <c r="I2078" i="64" s="1"/>
  <c r="J2078" i="64" s="1"/>
  <c r="C2078" i="64"/>
  <c r="B2079" i="64"/>
  <c r="I2079" i="64" s="1"/>
  <c r="C2079" i="64"/>
  <c r="J2079" i="64"/>
  <c r="B2080" i="64"/>
  <c r="I2080" i="64" s="1"/>
  <c r="C2080" i="64"/>
  <c r="J2080" i="64"/>
  <c r="B2081" i="64"/>
  <c r="I2081" i="64" s="1"/>
  <c r="J2081" i="64" s="1"/>
  <c r="C2081" i="64"/>
  <c r="B2082" i="64"/>
  <c r="I2082" i="64" s="1"/>
  <c r="J2082" i="64" s="1"/>
  <c r="C2082" i="64"/>
  <c r="B2083" i="64"/>
  <c r="I2083" i="64" s="1"/>
  <c r="C2083" i="64"/>
  <c r="J2083" i="64"/>
  <c r="B2084" i="64"/>
  <c r="I2084" i="64" s="1"/>
  <c r="C2084" i="64"/>
  <c r="J2084" i="64"/>
  <c r="B2085" i="64"/>
  <c r="I2085" i="64" s="1"/>
  <c r="J2085" i="64" s="1"/>
  <c r="C2085" i="64"/>
  <c r="B2086" i="64"/>
  <c r="I2086" i="64" s="1"/>
  <c r="J2086" i="64" s="1"/>
  <c r="C2086" i="64"/>
  <c r="B2087" i="64"/>
  <c r="I2087" i="64" s="1"/>
  <c r="C2087" i="64"/>
  <c r="J2087" i="64"/>
  <c r="B2088" i="64"/>
  <c r="I2088" i="64" s="1"/>
  <c r="C2088" i="64"/>
  <c r="J2088" i="64"/>
  <c r="B2089" i="64"/>
  <c r="I2089" i="64" s="1"/>
  <c r="J2089" i="64" s="1"/>
  <c r="C2089" i="64"/>
  <c r="B2090" i="64"/>
  <c r="I2090" i="64" s="1"/>
  <c r="J2090" i="64" s="1"/>
  <c r="C2090" i="64"/>
  <c r="B2091" i="64"/>
  <c r="I2091" i="64" s="1"/>
  <c r="C2091" i="64"/>
  <c r="J2091" i="64"/>
  <c r="B2092" i="64"/>
  <c r="I2092" i="64" s="1"/>
  <c r="C2092" i="64"/>
  <c r="J2092" i="64"/>
  <c r="B2093" i="64"/>
  <c r="I2093" i="64" s="1"/>
  <c r="J2093" i="64" s="1"/>
  <c r="C2093" i="64"/>
  <c r="B2094" i="64"/>
  <c r="I2094" i="64" s="1"/>
  <c r="J2094" i="64" s="1"/>
  <c r="C2094" i="64"/>
  <c r="B2095" i="64"/>
  <c r="I2095" i="64" s="1"/>
  <c r="C2095" i="64"/>
  <c r="J2095" i="64"/>
  <c r="B2096" i="64"/>
  <c r="I2096" i="64" s="1"/>
  <c r="C2096" i="64"/>
  <c r="J2096" i="64"/>
  <c r="B2097" i="64"/>
  <c r="I2097" i="64" s="1"/>
  <c r="J2097" i="64" s="1"/>
  <c r="C2097" i="64"/>
  <c r="B2098" i="64"/>
  <c r="I2098" i="64" s="1"/>
  <c r="J2098" i="64" s="1"/>
  <c r="C2098" i="64"/>
  <c r="B2099" i="64"/>
  <c r="I2099" i="64" s="1"/>
  <c r="C2099" i="64"/>
  <c r="J2099" i="64"/>
  <c r="B2100" i="64"/>
  <c r="I2100" i="64" s="1"/>
  <c r="C2100" i="64"/>
  <c r="J2100" i="64"/>
  <c r="B2101" i="64"/>
  <c r="I2101" i="64" s="1"/>
  <c r="J2101" i="64" s="1"/>
  <c r="C2101" i="64"/>
  <c r="B2102" i="64"/>
  <c r="I2102" i="64" s="1"/>
  <c r="J2102" i="64" s="1"/>
  <c r="C2102" i="64"/>
  <c r="B2103" i="64"/>
  <c r="I2103" i="64" s="1"/>
  <c r="C2103" i="64"/>
  <c r="J2103" i="64"/>
  <c r="B2104" i="64"/>
  <c r="I2104" i="64" s="1"/>
  <c r="C2104" i="64"/>
  <c r="J2104" i="64"/>
  <c r="B2105" i="64"/>
  <c r="I2105" i="64" s="1"/>
  <c r="J2105" i="64" s="1"/>
  <c r="C2105" i="64"/>
  <c r="B2106" i="64"/>
  <c r="I2106" i="64" s="1"/>
  <c r="J2106" i="64" s="1"/>
  <c r="C2106" i="64"/>
  <c r="B2107" i="64"/>
  <c r="I2107" i="64" s="1"/>
  <c r="C2107" i="64"/>
  <c r="J2107" i="64"/>
  <c r="B2108" i="64"/>
  <c r="I2108" i="64" s="1"/>
  <c r="C2108" i="64"/>
  <c r="J2108" i="64"/>
  <c r="B2109" i="64"/>
  <c r="I2109" i="64" s="1"/>
  <c r="J2109" i="64" s="1"/>
  <c r="C2109" i="64"/>
  <c r="B2110" i="64"/>
  <c r="I2110" i="64" s="1"/>
  <c r="J2110" i="64" s="1"/>
  <c r="C2110" i="64"/>
  <c r="B2111" i="64"/>
  <c r="I2111" i="64" s="1"/>
  <c r="C2111" i="64"/>
  <c r="J2111" i="64"/>
  <c r="B2112" i="64"/>
  <c r="I2112" i="64" s="1"/>
  <c r="C2112" i="64"/>
  <c r="J2112" i="64"/>
  <c r="B2113" i="64"/>
  <c r="I2113" i="64" s="1"/>
  <c r="J2113" i="64" s="1"/>
  <c r="C2113" i="64"/>
  <c r="B2114" i="64"/>
  <c r="I2114" i="64" s="1"/>
  <c r="J2114" i="64" s="1"/>
  <c r="C2114" i="64"/>
  <c r="B2115" i="64"/>
  <c r="I2115" i="64" s="1"/>
  <c r="C2115" i="64"/>
  <c r="J2115" i="64"/>
  <c r="B2116" i="64"/>
  <c r="I2116" i="64" s="1"/>
  <c r="C2116" i="64"/>
  <c r="J2116" i="64"/>
  <c r="B2117" i="64"/>
  <c r="I2117" i="64" s="1"/>
  <c r="J2117" i="64" s="1"/>
  <c r="C2117" i="64"/>
  <c r="B2118" i="64"/>
  <c r="I2118" i="64" s="1"/>
  <c r="J2118" i="64" s="1"/>
  <c r="C2118" i="64"/>
  <c r="B2119" i="64"/>
  <c r="I2119" i="64" s="1"/>
  <c r="C2119" i="64"/>
  <c r="J2119" i="64"/>
  <c r="B2120" i="64"/>
  <c r="I2120" i="64" s="1"/>
  <c r="C2120" i="64"/>
  <c r="J2120" i="64"/>
  <c r="B2121" i="64"/>
  <c r="I2121" i="64" s="1"/>
  <c r="J2121" i="64" s="1"/>
  <c r="C2121" i="64"/>
  <c r="B2122" i="64"/>
  <c r="I2122" i="64" s="1"/>
  <c r="J2122" i="64" s="1"/>
  <c r="C2122" i="64"/>
  <c r="B2123" i="64"/>
  <c r="I2123" i="64" s="1"/>
  <c r="C2123" i="64"/>
  <c r="J2123" i="64"/>
  <c r="B2124" i="64"/>
  <c r="I2124" i="64" s="1"/>
  <c r="C2124" i="64"/>
  <c r="J2124" i="64"/>
  <c r="B2125" i="64"/>
  <c r="I2125" i="64" s="1"/>
  <c r="J2125" i="64" s="1"/>
  <c r="C2125" i="64"/>
  <c r="B2126" i="64"/>
  <c r="I2126" i="64" s="1"/>
  <c r="J2126" i="64" s="1"/>
  <c r="C2126" i="64"/>
  <c r="B2127" i="64"/>
  <c r="I2127" i="64" s="1"/>
  <c r="C2127" i="64"/>
  <c r="J2127" i="64"/>
  <c r="B2128" i="64"/>
  <c r="I2128" i="64" s="1"/>
  <c r="C2128" i="64"/>
  <c r="J2128" i="64"/>
  <c r="B2129" i="64"/>
  <c r="I2129" i="64" s="1"/>
  <c r="J2129" i="64" s="1"/>
  <c r="C2129" i="64"/>
  <c r="B2130" i="64"/>
  <c r="I2130" i="64" s="1"/>
  <c r="J2130" i="64" s="1"/>
  <c r="C2130" i="64"/>
  <c r="B2131" i="64"/>
  <c r="I2131" i="64" s="1"/>
  <c r="C2131" i="64"/>
  <c r="J2131" i="64"/>
  <c r="B2132" i="64"/>
  <c r="I2132" i="64" s="1"/>
  <c r="C2132" i="64"/>
  <c r="J2132" i="64"/>
  <c r="B2133" i="64"/>
  <c r="I2133" i="64" s="1"/>
  <c r="J2133" i="64" s="1"/>
  <c r="C2133" i="64"/>
  <c r="B2134" i="64"/>
  <c r="I2134" i="64" s="1"/>
  <c r="J2134" i="64" s="1"/>
  <c r="C2134" i="64"/>
  <c r="B2135" i="64"/>
  <c r="I2135" i="64" s="1"/>
  <c r="C2135" i="64"/>
  <c r="J2135" i="64"/>
  <c r="B2136" i="64"/>
  <c r="I2136" i="64" s="1"/>
  <c r="J2136" i="64" s="1"/>
  <c r="C2136" i="64"/>
  <c r="B2137" i="64"/>
  <c r="I2137" i="64" s="1"/>
  <c r="J2137" i="64" s="1"/>
  <c r="C2137" i="64"/>
  <c r="B2138" i="64"/>
  <c r="I2138" i="64" s="1"/>
  <c r="J2138" i="64" s="1"/>
  <c r="C2138" i="64"/>
  <c r="B2139" i="64"/>
  <c r="I2139" i="64" s="1"/>
  <c r="C2139" i="64"/>
  <c r="J2139" i="64"/>
  <c r="B2140" i="64"/>
  <c r="I2140" i="64" s="1"/>
  <c r="C2140" i="64"/>
  <c r="J2140" i="64"/>
  <c r="B2141" i="64"/>
  <c r="I2141" i="64" s="1"/>
  <c r="J2141" i="64" s="1"/>
  <c r="C2141" i="64"/>
  <c r="B2142" i="64"/>
  <c r="I2142" i="64" s="1"/>
  <c r="J2142" i="64" s="1"/>
  <c r="C2142" i="64"/>
  <c r="B2143" i="64"/>
  <c r="I2143" i="64" s="1"/>
  <c r="C2143" i="64"/>
  <c r="J2143" i="64"/>
  <c r="B2144" i="64"/>
  <c r="I2144" i="64" s="1"/>
  <c r="C2144" i="64"/>
  <c r="J2144" i="64"/>
  <c r="B2145" i="64"/>
  <c r="I2145" i="64" s="1"/>
  <c r="J2145" i="64" s="1"/>
  <c r="C2145" i="64"/>
  <c r="B2146" i="64"/>
  <c r="I2146" i="64" s="1"/>
  <c r="C2146" i="64"/>
  <c r="J2146" i="64"/>
  <c r="B2147" i="64"/>
  <c r="I2147" i="64" s="1"/>
  <c r="C2147" i="64"/>
  <c r="J2147" i="64"/>
  <c r="B2148" i="64"/>
  <c r="I2148" i="64" s="1"/>
  <c r="J2148" i="64" s="1"/>
  <c r="C2148" i="64"/>
  <c r="B2149" i="64"/>
  <c r="I2149" i="64" s="1"/>
  <c r="J2149" i="64" s="1"/>
  <c r="C2149" i="64"/>
  <c r="B2150" i="64"/>
  <c r="I2150" i="64" s="1"/>
  <c r="C2150" i="64"/>
  <c r="J2150" i="64"/>
  <c r="B2151" i="64"/>
  <c r="I2151" i="64" s="1"/>
  <c r="C2151" i="64"/>
  <c r="J2151" i="64"/>
  <c r="B2152" i="64"/>
  <c r="I2152" i="64" s="1"/>
  <c r="J2152" i="64" s="1"/>
  <c r="C2152" i="64"/>
  <c r="B2153" i="64"/>
  <c r="I2153" i="64" s="1"/>
  <c r="J2153" i="64" s="1"/>
  <c r="C2153" i="64"/>
  <c r="B2154" i="64"/>
  <c r="I2154" i="64" s="1"/>
  <c r="J2154" i="64" s="1"/>
  <c r="C2154" i="64"/>
  <c r="B2155" i="64"/>
  <c r="I2155" i="64" s="1"/>
  <c r="C2155" i="64"/>
  <c r="J2155" i="64"/>
  <c r="B2156" i="64"/>
  <c r="I2156" i="64" s="1"/>
  <c r="C2156" i="64"/>
  <c r="J2156" i="64"/>
  <c r="B2157" i="64"/>
  <c r="I2157" i="64" s="1"/>
  <c r="J2157" i="64" s="1"/>
  <c r="C2157" i="64"/>
  <c r="B2158" i="64"/>
  <c r="I2158" i="64" s="1"/>
  <c r="J2158" i="64" s="1"/>
  <c r="C2158" i="64"/>
  <c r="B2159" i="64"/>
  <c r="I2159" i="64" s="1"/>
  <c r="C2159" i="64"/>
  <c r="J2159" i="64"/>
  <c r="B2160" i="64"/>
  <c r="I2160" i="64" s="1"/>
  <c r="C2160" i="64"/>
  <c r="J2160" i="64"/>
  <c r="B2161" i="64"/>
  <c r="I2161" i="64" s="1"/>
  <c r="J2161" i="64" s="1"/>
  <c r="C2161" i="64"/>
  <c r="B2162" i="64"/>
  <c r="I2162" i="64" s="1"/>
  <c r="C2162" i="64"/>
  <c r="J2162" i="64"/>
  <c r="B2163" i="64"/>
  <c r="I2163" i="64" s="1"/>
  <c r="C2163" i="64"/>
  <c r="J2163" i="64"/>
  <c r="B2164" i="64"/>
  <c r="I2164" i="64" s="1"/>
  <c r="J2164" i="64" s="1"/>
  <c r="C2164" i="64"/>
  <c r="B2165" i="64"/>
  <c r="I2165" i="64" s="1"/>
  <c r="J2165" i="64" s="1"/>
  <c r="C2165" i="64"/>
  <c r="B2166" i="64"/>
  <c r="I2166" i="64" s="1"/>
  <c r="C2166" i="64"/>
  <c r="J2166" i="64"/>
  <c r="B2167" i="64"/>
  <c r="I2167" i="64" s="1"/>
  <c r="C2167" i="64"/>
  <c r="J2167" i="64"/>
  <c r="B2168" i="64"/>
  <c r="I2168" i="64" s="1"/>
  <c r="J2168" i="64" s="1"/>
  <c r="C2168" i="64"/>
  <c r="B2169" i="64"/>
  <c r="I2169" i="64" s="1"/>
  <c r="J2169" i="64" s="1"/>
  <c r="C2169" i="64"/>
  <c r="B2170" i="64"/>
  <c r="I2170" i="64" s="1"/>
  <c r="J2170" i="64" s="1"/>
  <c r="C2170" i="64"/>
  <c r="B2171" i="64"/>
  <c r="I2171" i="64" s="1"/>
  <c r="C2171" i="64"/>
  <c r="J2171" i="64"/>
  <c r="B2172" i="64"/>
  <c r="I2172" i="64" s="1"/>
  <c r="C2172" i="64"/>
  <c r="J2172" i="64"/>
  <c r="B2173" i="64"/>
  <c r="I2173" i="64" s="1"/>
  <c r="J2173" i="64" s="1"/>
  <c r="C2173" i="64"/>
  <c r="B2174" i="64"/>
  <c r="I2174" i="64" s="1"/>
  <c r="J2174" i="64" s="1"/>
  <c r="C2174" i="64"/>
  <c r="B2175" i="64"/>
  <c r="I2175" i="64" s="1"/>
  <c r="C2175" i="64"/>
  <c r="J2175" i="64"/>
  <c r="B2176" i="64"/>
  <c r="I2176" i="64" s="1"/>
  <c r="C2176" i="64"/>
  <c r="J2176" i="64"/>
  <c r="B2177" i="64"/>
  <c r="I2177" i="64" s="1"/>
  <c r="J2177" i="64" s="1"/>
  <c r="C2177" i="64"/>
  <c r="B2178" i="64"/>
  <c r="I2178" i="64" s="1"/>
  <c r="C2178" i="64"/>
  <c r="J2178" i="64"/>
  <c r="B2179" i="64"/>
  <c r="I2179" i="64" s="1"/>
  <c r="C2179" i="64"/>
  <c r="J2179" i="64"/>
  <c r="B2180" i="64"/>
  <c r="I2180" i="64" s="1"/>
  <c r="J2180" i="64" s="1"/>
  <c r="C2180" i="64"/>
  <c r="B2181" i="64"/>
  <c r="I2181" i="64" s="1"/>
  <c r="J2181" i="64" s="1"/>
  <c r="C2181" i="64"/>
  <c r="B2182" i="64"/>
  <c r="I2182" i="64" s="1"/>
  <c r="C2182" i="64"/>
  <c r="J2182" i="64"/>
  <c r="B2183" i="64"/>
  <c r="I2183" i="64" s="1"/>
  <c r="C2183" i="64"/>
  <c r="J2183" i="64"/>
  <c r="B2184" i="64"/>
  <c r="I2184" i="64" s="1"/>
  <c r="J2184" i="64" s="1"/>
  <c r="C2184" i="64"/>
  <c r="B2185" i="64"/>
  <c r="I2185" i="64" s="1"/>
  <c r="J2185" i="64" s="1"/>
  <c r="C2185" i="64"/>
  <c r="B2186" i="64"/>
  <c r="I2186" i="64" s="1"/>
  <c r="J2186" i="64" s="1"/>
  <c r="C2186" i="64"/>
  <c r="B2187" i="64"/>
  <c r="I2187" i="64" s="1"/>
  <c r="C2187" i="64"/>
  <c r="J2187" i="64"/>
  <c r="B2188" i="64"/>
  <c r="I2188" i="64" s="1"/>
  <c r="C2188" i="64"/>
  <c r="J2188" i="64"/>
  <c r="B2189" i="64"/>
  <c r="I2189" i="64" s="1"/>
  <c r="J2189" i="64" s="1"/>
  <c r="C2189" i="64"/>
  <c r="B2190" i="64"/>
  <c r="I2190" i="64" s="1"/>
  <c r="J2190" i="64" s="1"/>
  <c r="C2190" i="64"/>
  <c r="B2191" i="64"/>
  <c r="I2191" i="64" s="1"/>
  <c r="C2191" i="64"/>
  <c r="J2191" i="64"/>
  <c r="B2192" i="64"/>
  <c r="I2192" i="64" s="1"/>
  <c r="C2192" i="64"/>
  <c r="J2192" i="64"/>
  <c r="B2193" i="64"/>
  <c r="I2193" i="64" s="1"/>
  <c r="J2193" i="64" s="1"/>
  <c r="C2193" i="64"/>
  <c r="B2194" i="64"/>
  <c r="I2194" i="64" s="1"/>
  <c r="C2194" i="64"/>
  <c r="J2194" i="64"/>
  <c r="B2195" i="64"/>
  <c r="I2195" i="64" s="1"/>
  <c r="C2195" i="64"/>
  <c r="J2195" i="64"/>
  <c r="B2196" i="64"/>
  <c r="I2196" i="64" s="1"/>
  <c r="J2196" i="64" s="1"/>
  <c r="C2196" i="64"/>
  <c r="B2197" i="64"/>
  <c r="I2197" i="64" s="1"/>
  <c r="J2197" i="64" s="1"/>
  <c r="C2197" i="64"/>
  <c r="B2198" i="64"/>
  <c r="I2198" i="64" s="1"/>
  <c r="C2198" i="64"/>
  <c r="J2198" i="64"/>
  <c r="B2199" i="64"/>
  <c r="I2199" i="64" s="1"/>
  <c r="C2199" i="64"/>
  <c r="J2199" i="64"/>
  <c r="B2200" i="64"/>
  <c r="I2200" i="64" s="1"/>
  <c r="J2200" i="64" s="1"/>
  <c r="C2200" i="64"/>
  <c r="B2201" i="64"/>
  <c r="I2201" i="64" s="1"/>
  <c r="J2201" i="64" s="1"/>
  <c r="C2201" i="64"/>
  <c r="B2202" i="64"/>
  <c r="I2202" i="64" s="1"/>
  <c r="J2202" i="64" s="1"/>
  <c r="C2202" i="64"/>
  <c r="B2203" i="64"/>
  <c r="I2203" i="64" s="1"/>
  <c r="C2203" i="64"/>
  <c r="J2203" i="64"/>
  <c r="B2204" i="64"/>
  <c r="I2204" i="64" s="1"/>
  <c r="C2204" i="64"/>
  <c r="J2204" i="64"/>
  <c r="B2205" i="64"/>
  <c r="I2205" i="64" s="1"/>
  <c r="J2205" i="64" s="1"/>
  <c r="C2205" i="64"/>
  <c r="B2206" i="64"/>
  <c r="I2206" i="64" s="1"/>
  <c r="J2206" i="64" s="1"/>
  <c r="C2206" i="64"/>
  <c r="B2207" i="64"/>
  <c r="I2207" i="64" s="1"/>
  <c r="C2207" i="64"/>
  <c r="J2207" i="64"/>
  <c r="B2208" i="64"/>
  <c r="I2208" i="64" s="1"/>
  <c r="C2208" i="64"/>
  <c r="J2208" i="64"/>
  <c r="B2209" i="64"/>
  <c r="I2209" i="64" s="1"/>
  <c r="J2209" i="64" s="1"/>
  <c r="C2209" i="64"/>
  <c r="B2210" i="64"/>
  <c r="I2210" i="64" s="1"/>
  <c r="C2210" i="64"/>
  <c r="J2210" i="64"/>
  <c r="B2211" i="64"/>
  <c r="I2211" i="64" s="1"/>
  <c r="C2211" i="64"/>
  <c r="J2211" i="64"/>
  <c r="B2212" i="64"/>
  <c r="I2212" i="64" s="1"/>
  <c r="J2212" i="64" s="1"/>
  <c r="C2212" i="64"/>
  <c r="B2213" i="64"/>
  <c r="I2213" i="64" s="1"/>
  <c r="J2213" i="64" s="1"/>
  <c r="C2213" i="64"/>
  <c r="B2214" i="64"/>
  <c r="I2214" i="64" s="1"/>
  <c r="C2214" i="64"/>
  <c r="J2214" i="64"/>
  <c r="B2215" i="64"/>
  <c r="I2215" i="64" s="1"/>
  <c r="C2215" i="64"/>
  <c r="J2215" i="64"/>
  <c r="B2216" i="64"/>
  <c r="I2216" i="64" s="1"/>
  <c r="J2216" i="64" s="1"/>
  <c r="C2216" i="64"/>
  <c r="B2217" i="64"/>
  <c r="I2217" i="64" s="1"/>
  <c r="J2217" i="64" s="1"/>
  <c r="C2217" i="64"/>
  <c r="B2218" i="64"/>
  <c r="I2218" i="64" s="1"/>
  <c r="J2218" i="64" s="1"/>
  <c r="C2218" i="64"/>
  <c r="B2219" i="64"/>
  <c r="I2219" i="64" s="1"/>
  <c r="C2219" i="64"/>
  <c r="J2219" i="64"/>
  <c r="B2220" i="64"/>
  <c r="I2220" i="64" s="1"/>
  <c r="C2220" i="64"/>
  <c r="J2220" i="64"/>
  <c r="B2221" i="64"/>
  <c r="I2221" i="64" s="1"/>
  <c r="J2221" i="64" s="1"/>
  <c r="C2221" i="64"/>
  <c r="B2222" i="64"/>
  <c r="I2222" i="64" s="1"/>
  <c r="J2222" i="64" s="1"/>
  <c r="C2222" i="64"/>
  <c r="B2223" i="64"/>
  <c r="C2223" i="64"/>
  <c r="I2223" i="64"/>
  <c r="J2223" i="64" s="1"/>
  <c r="B2224" i="64"/>
  <c r="C2224" i="64"/>
  <c r="I2224" i="64"/>
  <c r="J2224" i="64" s="1"/>
  <c r="B2225" i="64"/>
  <c r="I2225" i="64" s="1"/>
  <c r="J2225" i="64" s="1"/>
  <c r="C2225" i="64"/>
  <c r="B2226" i="64"/>
  <c r="I2226" i="64" s="1"/>
  <c r="J2226" i="64" s="1"/>
  <c r="C2226" i="64"/>
  <c r="B2227" i="64"/>
  <c r="C2227" i="64"/>
  <c r="I2227" i="64"/>
  <c r="J2227" i="64" s="1"/>
  <c r="B2228" i="64"/>
  <c r="C2228" i="64"/>
  <c r="I2228" i="64"/>
  <c r="J2228" i="64" s="1"/>
  <c r="B2229" i="64"/>
  <c r="I2229" i="64" s="1"/>
  <c r="J2229" i="64" s="1"/>
  <c r="C2229" i="64"/>
  <c r="B2230" i="64"/>
  <c r="I2230" i="64" s="1"/>
  <c r="J2230" i="64" s="1"/>
  <c r="C2230" i="64"/>
  <c r="B2231" i="64"/>
  <c r="C2231" i="64"/>
  <c r="I2231" i="64"/>
  <c r="J2231" i="64" s="1"/>
  <c r="B2232" i="64"/>
  <c r="C2232" i="64"/>
  <c r="I2232" i="64"/>
  <c r="J2232" i="64" s="1"/>
  <c r="B2233" i="64"/>
  <c r="I2233" i="64" s="1"/>
  <c r="J2233" i="64" s="1"/>
  <c r="C2233" i="64"/>
  <c r="B2234" i="64"/>
  <c r="I2234" i="64" s="1"/>
  <c r="J2234" i="64" s="1"/>
  <c r="C2234" i="64"/>
  <c r="B2235" i="64"/>
  <c r="C2235" i="64"/>
  <c r="I2235" i="64"/>
  <c r="J2235" i="64" s="1"/>
  <c r="B2236" i="64"/>
  <c r="C2236" i="64"/>
  <c r="I2236" i="64"/>
  <c r="J2236" i="64" s="1"/>
  <c r="B2237" i="64"/>
  <c r="I2237" i="64" s="1"/>
  <c r="J2237" i="64" s="1"/>
  <c r="C2237" i="64"/>
  <c r="B2238" i="64"/>
  <c r="I2238" i="64" s="1"/>
  <c r="J2238" i="64" s="1"/>
  <c r="C2238" i="64"/>
  <c r="B2239" i="64"/>
  <c r="C2239" i="64"/>
  <c r="I2239" i="64"/>
  <c r="J2239" i="64" s="1"/>
  <c r="B2240" i="64"/>
  <c r="C2240" i="64"/>
  <c r="I2240" i="64"/>
  <c r="J2240" i="64" s="1"/>
  <c r="B2241" i="64"/>
  <c r="I2241" i="64" s="1"/>
  <c r="J2241" i="64" s="1"/>
  <c r="C2241" i="64"/>
  <c r="B2242" i="64"/>
  <c r="I2242" i="64" s="1"/>
  <c r="J2242" i="64" s="1"/>
  <c r="C2242" i="64"/>
  <c r="B2243" i="64"/>
  <c r="C2243" i="64"/>
  <c r="I2243" i="64"/>
  <c r="J2243" i="64" s="1"/>
  <c r="B2244" i="64"/>
  <c r="C2244" i="64"/>
  <c r="I2244" i="64"/>
  <c r="J2244" i="64" s="1"/>
  <c r="B2245" i="64"/>
  <c r="I2245" i="64" s="1"/>
  <c r="J2245" i="64" s="1"/>
  <c r="C2245" i="64"/>
  <c r="B2246" i="64"/>
  <c r="I2246" i="64" s="1"/>
  <c r="J2246" i="64" s="1"/>
  <c r="C2246" i="64"/>
  <c r="B2247" i="64"/>
  <c r="C2247" i="64"/>
  <c r="I2247" i="64"/>
  <c r="J2247" i="64" s="1"/>
  <c r="B2248" i="64"/>
  <c r="C2248" i="64"/>
  <c r="I2248" i="64"/>
  <c r="J2248" i="64" s="1"/>
  <c r="B2249" i="64"/>
  <c r="I2249" i="64" s="1"/>
  <c r="J2249" i="64" s="1"/>
  <c r="C2249" i="64"/>
  <c r="B2250" i="64"/>
  <c r="I2250" i="64" s="1"/>
  <c r="J2250" i="64" s="1"/>
  <c r="C2250" i="64"/>
  <c r="B2251" i="64"/>
  <c r="C2251" i="64"/>
  <c r="I2251" i="64"/>
  <c r="J2251" i="64" s="1"/>
  <c r="B2252" i="64"/>
  <c r="C2252" i="64"/>
  <c r="I2252" i="64"/>
  <c r="J2252" i="64" s="1"/>
  <c r="B2253" i="64"/>
  <c r="I2253" i="64" s="1"/>
  <c r="J2253" i="64" s="1"/>
  <c r="C2253" i="64"/>
  <c r="B2254" i="64"/>
  <c r="I2254" i="64" s="1"/>
  <c r="J2254" i="64" s="1"/>
  <c r="C2254" i="64"/>
  <c r="B2255" i="64"/>
  <c r="C2255" i="64"/>
  <c r="I2255" i="64"/>
  <c r="J2255" i="64" s="1"/>
  <c r="B2256" i="64"/>
  <c r="C2256" i="64"/>
  <c r="I2256" i="64"/>
  <c r="J2256" i="64" s="1"/>
  <c r="B2257" i="64"/>
  <c r="I2257" i="64" s="1"/>
  <c r="J2257" i="64" s="1"/>
  <c r="C2257" i="64"/>
  <c r="B2258" i="64"/>
  <c r="I2258" i="64" s="1"/>
  <c r="J2258" i="64" s="1"/>
  <c r="C2258" i="64"/>
  <c r="B2259" i="64"/>
  <c r="C2259" i="64"/>
  <c r="I2259" i="64"/>
  <c r="J2259" i="64" s="1"/>
  <c r="B2260" i="64"/>
  <c r="C2260" i="64"/>
  <c r="I2260" i="64"/>
  <c r="J2260" i="64" s="1"/>
  <c r="B2261" i="64"/>
  <c r="I2261" i="64" s="1"/>
  <c r="J2261" i="64" s="1"/>
  <c r="C2261" i="64"/>
  <c r="B2262" i="64"/>
  <c r="I2262" i="64" s="1"/>
  <c r="J2262" i="64" s="1"/>
  <c r="C2262" i="64"/>
  <c r="B2263" i="64"/>
  <c r="C2263" i="64"/>
  <c r="I2263" i="64"/>
  <c r="J2263" i="64" s="1"/>
  <c r="B2264" i="64"/>
  <c r="C2264" i="64"/>
  <c r="I2264" i="64"/>
  <c r="J2264" i="64" s="1"/>
  <c r="B2265" i="64"/>
  <c r="I2265" i="64" s="1"/>
  <c r="J2265" i="64" s="1"/>
  <c r="C2265" i="64"/>
  <c r="B2266" i="64"/>
  <c r="I2266" i="64" s="1"/>
  <c r="J2266" i="64" s="1"/>
  <c r="C2266" i="64"/>
  <c r="B2267" i="64"/>
  <c r="C2267" i="64"/>
  <c r="I2267" i="64"/>
  <c r="J2267" i="64" s="1"/>
  <c r="B2268" i="64"/>
  <c r="C2268" i="64"/>
  <c r="I2268" i="64"/>
  <c r="J2268" i="64" s="1"/>
  <c r="B2269" i="64"/>
  <c r="I2269" i="64" s="1"/>
  <c r="J2269" i="64" s="1"/>
  <c r="C2269" i="64"/>
  <c r="B2270" i="64"/>
  <c r="I2270" i="64" s="1"/>
  <c r="J2270" i="64" s="1"/>
  <c r="C2270" i="64"/>
  <c r="B2271" i="64"/>
  <c r="C2271" i="64"/>
  <c r="I2271" i="64"/>
  <c r="J2271" i="64" s="1"/>
  <c r="B2272" i="64"/>
  <c r="C2272" i="64"/>
  <c r="I2272" i="64"/>
  <c r="J2272" i="64" s="1"/>
  <c r="B2273" i="64"/>
  <c r="I2273" i="64" s="1"/>
  <c r="J2273" i="64" s="1"/>
  <c r="C2273" i="64"/>
  <c r="B2274" i="64"/>
  <c r="I2274" i="64" s="1"/>
  <c r="J2274" i="64" s="1"/>
  <c r="C2274" i="64"/>
  <c r="B2275" i="64"/>
  <c r="C2275" i="64"/>
  <c r="I2275" i="64"/>
  <c r="J2275" i="64" s="1"/>
  <c r="B2276" i="64"/>
  <c r="C2276" i="64"/>
  <c r="I2276" i="64"/>
  <c r="J2276" i="64" s="1"/>
  <c r="B2277" i="64"/>
  <c r="I2277" i="64" s="1"/>
  <c r="J2277" i="64" s="1"/>
  <c r="C2277" i="64"/>
  <c r="B2278" i="64"/>
  <c r="I2278" i="64" s="1"/>
  <c r="J2278" i="64" s="1"/>
  <c r="C2278" i="64"/>
  <c r="B2279" i="64"/>
  <c r="C2279" i="64"/>
  <c r="I2279" i="64"/>
  <c r="J2279" i="64" s="1"/>
  <c r="B2280" i="64"/>
  <c r="C2280" i="64"/>
  <c r="I2280" i="64"/>
  <c r="J2280" i="64" s="1"/>
  <c r="B2281" i="64"/>
  <c r="I2281" i="64" s="1"/>
  <c r="J2281" i="64" s="1"/>
  <c r="C2281" i="64"/>
  <c r="B2282" i="64"/>
  <c r="I2282" i="64" s="1"/>
  <c r="J2282" i="64" s="1"/>
  <c r="C2282" i="64"/>
  <c r="B2283" i="64"/>
  <c r="C2283" i="64"/>
  <c r="I2283" i="64"/>
  <c r="J2283" i="64" s="1"/>
  <c r="B2284" i="64"/>
  <c r="C2284" i="64"/>
  <c r="I2284" i="64"/>
  <c r="J2284" i="64" s="1"/>
  <c r="B2285" i="64"/>
  <c r="I2285" i="64" s="1"/>
  <c r="J2285" i="64" s="1"/>
  <c r="C2285" i="64"/>
  <c r="B2286" i="64"/>
  <c r="I2286" i="64" s="1"/>
  <c r="J2286" i="64" s="1"/>
  <c r="C2286" i="64"/>
  <c r="B2287" i="64"/>
  <c r="C2287" i="64"/>
  <c r="I2287" i="64"/>
  <c r="J2287" i="64" s="1"/>
  <c r="B2288" i="64"/>
  <c r="C2288" i="64"/>
  <c r="I2288" i="64"/>
  <c r="J2288" i="64" s="1"/>
  <c r="B2289" i="64"/>
  <c r="I2289" i="64" s="1"/>
  <c r="J2289" i="64" s="1"/>
  <c r="C2289" i="64"/>
  <c r="B2290" i="64"/>
  <c r="I2290" i="64" s="1"/>
  <c r="J2290" i="64" s="1"/>
  <c r="C2290" i="64"/>
  <c r="B2291" i="64"/>
  <c r="C2291" i="64"/>
  <c r="I2291" i="64"/>
  <c r="J2291" i="64" s="1"/>
  <c r="B2292" i="64"/>
  <c r="C2292" i="64"/>
  <c r="I2292" i="64"/>
  <c r="J2292" i="64" s="1"/>
  <c r="B2293" i="64"/>
  <c r="I2293" i="64" s="1"/>
  <c r="J2293" i="64" s="1"/>
  <c r="C2293" i="64"/>
  <c r="B2294" i="64"/>
  <c r="I2294" i="64" s="1"/>
  <c r="J2294" i="64" s="1"/>
  <c r="C2294" i="64"/>
  <c r="B2295" i="64"/>
  <c r="C2295" i="64"/>
  <c r="I2295" i="64"/>
  <c r="J2295" i="64" s="1"/>
  <c r="B2296" i="64"/>
  <c r="C2296" i="64"/>
  <c r="I2296" i="64"/>
  <c r="J2296" i="64" s="1"/>
  <c r="B2297" i="64"/>
  <c r="I2297" i="64" s="1"/>
  <c r="J2297" i="64" s="1"/>
  <c r="C2297" i="64"/>
  <c r="B2298" i="64"/>
  <c r="I2298" i="64" s="1"/>
  <c r="J2298" i="64" s="1"/>
  <c r="C2298" i="64"/>
  <c r="B2299" i="64"/>
  <c r="C2299" i="64"/>
  <c r="I2299" i="64"/>
  <c r="J2299" i="64" s="1"/>
  <c r="B2300" i="64"/>
  <c r="C2300" i="64"/>
  <c r="I2300" i="64"/>
  <c r="J2300" i="64" s="1"/>
  <c r="B2301" i="64"/>
  <c r="I2301" i="64" s="1"/>
  <c r="J2301" i="64" s="1"/>
  <c r="C2301" i="64"/>
  <c r="B2302" i="64"/>
  <c r="I2302" i="64" s="1"/>
  <c r="J2302" i="64" s="1"/>
  <c r="C2302" i="64"/>
  <c r="B2303" i="64"/>
  <c r="C2303" i="64"/>
  <c r="I2303" i="64"/>
  <c r="J2303" i="64" s="1"/>
  <c r="B2304" i="64"/>
  <c r="C2304" i="64"/>
  <c r="I2304" i="64"/>
  <c r="J2304" i="64" s="1"/>
  <c r="B2305" i="64"/>
  <c r="I2305" i="64" s="1"/>
  <c r="J2305" i="64" s="1"/>
  <c r="C2305" i="64"/>
  <c r="B2306" i="64"/>
  <c r="I2306" i="64" s="1"/>
  <c r="J2306" i="64" s="1"/>
  <c r="C2306" i="64"/>
  <c r="B2307" i="64"/>
  <c r="C2307" i="64"/>
  <c r="I2307" i="64"/>
  <c r="J2307" i="64" s="1"/>
  <c r="B2308" i="64"/>
  <c r="C2308" i="64"/>
  <c r="I2308" i="64"/>
  <c r="J2308" i="64" s="1"/>
  <c r="B2309" i="64"/>
  <c r="I2309" i="64" s="1"/>
  <c r="J2309" i="64" s="1"/>
  <c r="C2309" i="64"/>
  <c r="B2310" i="64"/>
  <c r="I2310" i="64" s="1"/>
  <c r="J2310" i="64" s="1"/>
  <c r="C2310" i="64"/>
  <c r="B2311" i="64"/>
  <c r="C2311" i="64"/>
  <c r="I2311" i="64"/>
  <c r="J2311" i="64" s="1"/>
  <c r="B2312" i="64"/>
  <c r="C2312" i="64"/>
  <c r="I2312" i="64"/>
  <c r="J2312" i="64" s="1"/>
  <c r="B2313" i="64"/>
  <c r="I2313" i="64" s="1"/>
  <c r="J2313" i="64" s="1"/>
  <c r="C2313" i="64"/>
  <c r="B2314" i="64"/>
  <c r="I2314" i="64" s="1"/>
  <c r="J2314" i="64" s="1"/>
  <c r="C2314" i="64"/>
  <c r="B2315" i="64"/>
  <c r="C2315" i="64"/>
  <c r="I2315" i="64"/>
  <c r="J2315" i="64" s="1"/>
  <c r="B2316" i="64"/>
  <c r="C2316" i="64"/>
  <c r="I2316" i="64"/>
  <c r="J2316" i="64" s="1"/>
  <c r="B2317" i="64"/>
  <c r="I2317" i="64" s="1"/>
  <c r="J2317" i="64" s="1"/>
  <c r="C2317" i="64"/>
  <c r="B2318" i="64"/>
  <c r="I2318" i="64" s="1"/>
  <c r="J2318" i="64" s="1"/>
  <c r="C2318" i="64"/>
  <c r="B2319" i="64"/>
  <c r="C2319" i="64"/>
  <c r="I2319" i="64"/>
  <c r="J2319" i="64" s="1"/>
  <c r="B2320" i="64"/>
  <c r="C2320" i="64"/>
  <c r="I2320" i="64"/>
  <c r="J2320" i="64" s="1"/>
  <c r="B2321" i="64"/>
  <c r="I2321" i="64" s="1"/>
  <c r="J2321" i="64" s="1"/>
  <c r="C2321" i="64"/>
  <c r="B2322" i="64"/>
  <c r="I2322" i="64" s="1"/>
  <c r="J2322" i="64" s="1"/>
  <c r="C2322" i="64"/>
  <c r="B2323" i="64"/>
  <c r="C2323" i="64"/>
  <c r="I2323" i="64"/>
  <c r="J2323" i="64" s="1"/>
  <c r="B2324" i="64"/>
  <c r="C2324" i="64"/>
  <c r="I2324" i="64"/>
  <c r="J2324" i="64" s="1"/>
  <c r="B2325" i="64"/>
  <c r="I2325" i="64" s="1"/>
  <c r="J2325" i="64" s="1"/>
  <c r="C2325" i="64"/>
  <c r="B2326" i="64"/>
  <c r="I2326" i="64" s="1"/>
  <c r="J2326" i="64" s="1"/>
  <c r="C2326" i="64"/>
  <c r="B2327" i="64"/>
  <c r="C2327" i="64"/>
  <c r="I2327" i="64"/>
  <c r="J2327" i="64" s="1"/>
  <c r="B2328" i="64"/>
  <c r="C2328" i="64"/>
  <c r="I2328" i="64"/>
  <c r="J2328" i="64" s="1"/>
  <c r="B2329" i="64"/>
  <c r="I2329" i="64" s="1"/>
  <c r="J2329" i="64" s="1"/>
  <c r="C2329" i="64"/>
  <c r="B2330" i="64"/>
  <c r="I2330" i="64" s="1"/>
  <c r="J2330" i="64" s="1"/>
  <c r="C2330" i="64"/>
  <c r="B2331" i="64"/>
  <c r="C2331" i="64"/>
  <c r="I2331" i="64"/>
  <c r="J2331" i="64" s="1"/>
  <c r="B2332" i="64"/>
  <c r="C2332" i="64"/>
  <c r="I2332" i="64"/>
  <c r="J2332" i="64" s="1"/>
  <c r="B2333" i="64"/>
  <c r="I2333" i="64" s="1"/>
  <c r="J2333" i="64" s="1"/>
  <c r="C2333" i="64"/>
  <c r="B2334" i="64"/>
  <c r="I2334" i="64" s="1"/>
  <c r="J2334" i="64" s="1"/>
  <c r="C2334" i="64"/>
  <c r="B2335" i="64"/>
  <c r="C2335" i="64"/>
  <c r="I2335" i="64"/>
  <c r="J2335" i="64" s="1"/>
  <c r="B2336" i="64"/>
  <c r="C2336" i="64"/>
  <c r="I2336" i="64"/>
  <c r="J2336" i="64" s="1"/>
  <c r="B2337" i="64"/>
  <c r="I2337" i="64" s="1"/>
  <c r="J2337" i="64" s="1"/>
  <c r="C2337" i="64"/>
  <c r="B2338" i="64"/>
  <c r="I2338" i="64" s="1"/>
  <c r="J2338" i="64" s="1"/>
  <c r="C2338" i="64"/>
  <c r="B2339" i="64"/>
  <c r="C2339" i="64"/>
  <c r="I2339" i="64"/>
  <c r="J2339" i="64" s="1"/>
  <c r="B2340" i="64"/>
  <c r="C2340" i="64"/>
  <c r="I2340" i="64"/>
  <c r="J2340" i="64" s="1"/>
  <c r="B2341" i="64"/>
  <c r="I2341" i="64" s="1"/>
  <c r="J2341" i="64" s="1"/>
  <c r="C2341" i="64"/>
  <c r="B2342" i="64"/>
  <c r="I2342" i="64" s="1"/>
  <c r="J2342" i="64" s="1"/>
  <c r="C2342" i="64"/>
  <c r="B2343" i="64"/>
  <c r="C2343" i="64"/>
  <c r="I2343" i="64"/>
  <c r="J2343" i="64" s="1"/>
  <c r="B2344" i="64"/>
  <c r="C2344" i="64"/>
  <c r="I2344" i="64"/>
  <c r="J2344" i="64" s="1"/>
  <c r="B2345" i="64"/>
  <c r="I2345" i="64" s="1"/>
  <c r="J2345" i="64" s="1"/>
  <c r="C2345" i="64"/>
  <c r="B2346" i="64"/>
  <c r="I2346" i="64" s="1"/>
  <c r="J2346" i="64" s="1"/>
  <c r="C2346" i="64"/>
  <c r="B2347" i="64"/>
  <c r="C2347" i="64"/>
  <c r="I2347" i="64"/>
  <c r="J2347" i="64" s="1"/>
  <c r="B2348" i="64"/>
  <c r="C2348" i="64"/>
  <c r="I2348" i="64"/>
  <c r="J2348" i="64" s="1"/>
  <c r="B2349" i="64"/>
  <c r="I2349" i="64" s="1"/>
  <c r="J2349" i="64" s="1"/>
  <c r="C2349" i="64"/>
  <c r="B2350" i="64"/>
  <c r="I2350" i="64" s="1"/>
  <c r="J2350" i="64" s="1"/>
  <c r="C2350" i="64"/>
  <c r="B2351" i="64"/>
  <c r="C2351" i="64"/>
  <c r="I2351" i="64"/>
  <c r="J2351" i="64" s="1"/>
  <c r="B2352" i="64"/>
  <c r="C2352" i="64"/>
  <c r="I2352" i="64"/>
  <c r="J2352" i="64" s="1"/>
  <c r="B2353" i="64"/>
  <c r="I2353" i="64" s="1"/>
  <c r="J2353" i="64" s="1"/>
  <c r="C2353" i="64"/>
  <c r="B2354" i="64"/>
  <c r="I2354" i="64" s="1"/>
  <c r="J2354" i="64" s="1"/>
  <c r="C2354" i="64"/>
  <c r="B2355" i="64"/>
  <c r="C2355" i="64"/>
  <c r="I2355" i="64"/>
  <c r="J2355" i="64" s="1"/>
  <c r="B2356" i="64"/>
  <c r="C2356" i="64"/>
  <c r="I2356" i="64"/>
  <c r="J2356" i="64" s="1"/>
  <c r="B2357" i="64"/>
  <c r="I2357" i="64" s="1"/>
  <c r="J2357" i="64" s="1"/>
  <c r="C2357" i="64"/>
  <c r="B2358" i="64"/>
  <c r="I2358" i="64" s="1"/>
  <c r="J2358" i="64" s="1"/>
  <c r="C2358" i="64"/>
  <c r="B2359" i="64"/>
  <c r="C2359" i="64"/>
  <c r="I2359" i="64"/>
  <c r="J2359" i="64" s="1"/>
  <c r="B2360" i="64"/>
  <c r="C2360" i="64"/>
  <c r="I2360" i="64"/>
  <c r="J2360" i="64" s="1"/>
  <c r="B2361" i="64"/>
  <c r="I2361" i="64" s="1"/>
  <c r="J2361" i="64" s="1"/>
  <c r="C2361" i="64"/>
  <c r="B2362" i="64"/>
  <c r="I2362" i="64" s="1"/>
  <c r="J2362" i="64" s="1"/>
  <c r="C2362" i="64"/>
  <c r="B2363" i="64"/>
  <c r="C2363" i="64"/>
  <c r="I2363" i="64"/>
  <c r="J2363" i="64" s="1"/>
  <c r="B2364" i="64"/>
  <c r="C2364" i="64"/>
  <c r="I2364" i="64"/>
  <c r="J2364" i="64" s="1"/>
  <c r="B2365" i="64"/>
  <c r="I2365" i="64" s="1"/>
  <c r="J2365" i="64" s="1"/>
  <c r="C2365" i="64"/>
  <c r="B2366" i="64"/>
  <c r="I2366" i="64" s="1"/>
  <c r="J2366" i="64" s="1"/>
  <c r="C2366" i="64"/>
  <c r="B2367" i="64"/>
  <c r="C2367" i="64"/>
  <c r="I2367" i="64"/>
  <c r="J2367" i="64" s="1"/>
  <c r="B2368" i="64"/>
  <c r="C2368" i="64"/>
  <c r="I2368" i="64"/>
  <c r="J2368" i="64" s="1"/>
  <c r="B2369" i="64"/>
  <c r="I2369" i="64" s="1"/>
  <c r="J2369" i="64" s="1"/>
  <c r="C2369" i="64"/>
  <c r="B2370" i="64"/>
  <c r="I2370" i="64" s="1"/>
  <c r="J2370" i="64" s="1"/>
  <c r="C2370" i="64"/>
  <c r="B2371" i="64"/>
  <c r="C2371" i="64"/>
  <c r="I2371" i="64"/>
  <c r="J2371" i="64" s="1"/>
  <c r="B2372" i="64"/>
  <c r="C2372" i="64"/>
  <c r="I2372" i="64"/>
  <c r="J2372" i="64" s="1"/>
  <c r="B2373" i="64"/>
  <c r="I2373" i="64" s="1"/>
  <c r="J2373" i="64" s="1"/>
  <c r="C2373" i="64"/>
  <c r="B2374" i="64"/>
  <c r="I2374" i="64" s="1"/>
  <c r="J2374" i="64" s="1"/>
  <c r="C2374" i="64"/>
  <c r="B2375" i="64"/>
  <c r="C2375" i="64"/>
  <c r="I2375" i="64"/>
  <c r="J2375" i="64" s="1"/>
  <c r="B2376" i="64"/>
  <c r="C2376" i="64"/>
  <c r="I2376" i="64"/>
  <c r="J2376" i="64" s="1"/>
  <c r="B2377" i="64"/>
  <c r="I2377" i="64" s="1"/>
  <c r="J2377" i="64" s="1"/>
  <c r="C2377" i="64"/>
  <c r="B2378" i="64"/>
  <c r="I2378" i="64" s="1"/>
  <c r="J2378" i="64" s="1"/>
  <c r="C2378" i="64"/>
  <c r="B2379" i="64"/>
  <c r="C2379" i="64"/>
  <c r="I2379" i="64"/>
  <c r="J2379" i="64" s="1"/>
  <c r="B2380" i="64"/>
  <c r="C2380" i="64"/>
  <c r="I2380" i="64"/>
  <c r="J2380" i="64" s="1"/>
  <c r="B2381" i="64"/>
  <c r="I2381" i="64" s="1"/>
  <c r="J2381" i="64" s="1"/>
  <c r="C2381" i="64"/>
  <c r="B2382" i="64"/>
  <c r="I2382" i="64" s="1"/>
  <c r="J2382" i="64" s="1"/>
  <c r="C2382" i="64"/>
  <c r="B2383" i="64"/>
  <c r="C2383" i="64"/>
  <c r="I2383" i="64"/>
  <c r="J2383" i="64" s="1"/>
  <c r="B2384" i="64"/>
  <c r="C2384" i="64"/>
  <c r="I2384" i="64"/>
  <c r="J2384" i="64" s="1"/>
  <c r="B2385" i="64"/>
  <c r="I2385" i="64" s="1"/>
  <c r="J2385" i="64" s="1"/>
  <c r="C2385" i="64"/>
  <c r="B2386" i="64"/>
  <c r="I2386" i="64" s="1"/>
  <c r="J2386" i="64" s="1"/>
  <c r="C2386" i="64"/>
  <c r="B2387" i="64"/>
  <c r="C2387" i="64"/>
  <c r="I2387" i="64"/>
  <c r="J2387" i="64" s="1"/>
  <c r="B2388" i="64"/>
  <c r="C2388" i="64"/>
  <c r="I2388" i="64"/>
  <c r="J2388" i="64" s="1"/>
  <c r="B2389" i="64"/>
  <c r="I2389" i="64" s="1"/>
  <c r="J2389" i="64" s="1"/>
  <c r="C2389" i="64"/>
  <c r="B2390" i="64"/>
  <c r="I2390" i="64" s="1"/>
  <c r="J2390" i="64" s="1"/>
  <c r="C2390" i="64"/>
  <c r="B2391" i="64"/>
  <c r="C2391" i="64"/>
  <c r="I2391" i="64"/>
  <c r="J2391" i="64" s="1"/>
  <c r="B2392" i="64"/>
  <c r="C2392" i="64"/>
  <c r="I2392" i="64"/>
  <c r="J2392" i="64" s="1"/>
  <c r="B2393" i="64"/>
  <c r="I2393" i="64" s="1"/>
  <c r="J2393" i="64" s="1"/>
  <c r="C2393" i="64"/>
  <c r="B2394" i="64"/>
  <c r="I2394" i="64" s="1"/>
  <c r="J2394" i="64" s="1"/>
  <c r="C2394" i="64"/>
  <c r="B2395" i="64"/>
  <c r="C2395" i="64"/>
  <c r="I2395" i="64"/>
  <c r="J2395" i="64" s="1"/>
  <c r="B2396" i="64"/>
  <c r="C2396" i="64"/>
  <c r="I2396" i="64"/>
  <c r="J2396" i="64" s="1"/>
  <c r="B2397" i="64"/>
  <c r="I2397" i="64" s="1"/>
  <c r="J2397" i="64" s="1"/>
  <c r="C2397" i="64"/>
  <c r="B2398" i="64"/>
  <c r="I2398" i="64" s="1"/>
  <c r="J2398" i="64" s="1"/>
  <c r="C2398" i="64"/>
  <c r="B2399" i="64"/>
  <c r="C2399" i="64"/>
  <c r="I2399" i="64"/>
  <c r="J2399" i="64" s="1"/>
  <c r="B2400" i="64"/>
  <c r="C2400" i="64"/>
  <c r="I2400" i="64"/>
  <c r="J2400" i="64" s="1"/>
  <c r="B2401" i="64"/>
  <c r="I2401" i="64" s="1"/>
  <c r="J2401" i="64" s="1"/>
  <c r="C2401" i="64"/>
  <c r="B2402" i="64"/>
  <c r="I2402" i="64" s="1"/>
  <c r="J2402" i="64" s="1"/>
  <c r="C2402" i="64"/>
  <c r="B2403" i="64"/>
  <c r="C2403" i="64"/>
  <c r="I2403" i="64"/>
  <c r="J2403" i="64" s="1"/>
  <c r="B2404" i="64"/>
  <c r="C2404" i="64"/>
  <c r="I2404" i="64"/>
  <c r="J2404" i="64" s="1"/>
  <c r="B2405" i="64"/>
  <c r="I2405" i="64" s="1"/>
  <c r="J2405" i="64" s="1"/>
  <c r="C2405" i="64"/>
  <c r="B2406" i="64"/>
  <c r="I2406" i="64" s="1"/>
  <c r="J2406" i="64" s="1"/>
  <c r="C2406" i="64"/>
  <c r="B2407" i="64"/>
  <c r="C2407" i="64"/>
  <c r="I2407" i="64"/>
  <c r="J2407" i="64" s="1"/>
  <c r="B2408" i="64"/>
  <c r="C2408" i="64"/>
  <c r="I2408" i="64"/>
  <c r="J2408" i="64" s="1"/>
  <c r="B2409" i="64"/>
  <c r="I2409" i="64" s="1"/>
  <c r="J2409" i="64" s="1"/>
  <c r="C2409" i="64"/>
  <c r="B2410" i="64"/>
  <c r="I2410" i="64" s="1"/>
  <c r="J2410" i="64" s="1"/>
  <c r="C2410" i="64"/>
  <c r="B2411" i="64"/>
  <c r="C2411" i="64"/>
  <c r="I2411" i="64"/>
  <c r="J2411" i="64" s="1"/>
  <c r="B2412" i="64"/>
  <c r="C2412" i="64"/>
  <c r="I2412" i="64"/>
  <c r="J2412" i="64" s="1"/>
  <c r="B2413" i="64"/>
  <c r="I2413" i="64" s="1"/>
  <c r="J2413" i="64" s="1"/>
  <c r="C2413" i="64"/>
  <c r="B2414" i="64"/>
  <c r="I2414" i="64" s="1"/>
  <c r="J2414" i="64" s="1"/>
  <c r="C2414" i="64"/>
  <c r="B2415" i="64"/>
  <c r="C2415" i="64"/>
  <c r="I2415" i="64"/>
  <c r="J2415" i="64" s="1"/>
  <c r="B2416" i="64"/>
  <c r="C2416" i="64"/>
  <c r="I2416" i="64"/>
  <c r="J2416" i="64" s="1"/>
  <c r="B2417" i="64"/>
  <c r="I2417" i="64" s="1"/>
  <c r="J2417" i="64" s="1"/>
  <c r="C2417" i="64"/>
  <c r="B2418" i="64"/>
  <c r="I2418" i="64" s="1"/>
  <c r="J2418" i="64" s="1"/>
  <c r="C2418" i="64"/>
  <c r="B2419" i="64"/>
  <c r="C2419" i="64"/>
  <c r="I2419" i="64"/>
  <c r="J2419" i="64" s="1"/>
  <c r="B2420" i="64"/>
  <c r="C2420" i="64"/>
  <c r="I2420" i="64"/>
  <c r="J2420" i="64" s="1"/>
  <c r="B2421" i="64"/>
  <c r="I2421" i="64" s="1"/>
  <c r="J2421" i="64" s="1"/>
  <c r="C2421" i="64"/>
  <c r="B2422" i="64"/>
  <c r="I2422" i="64" s="1"/>
  <c r="J2422" i="64" s="1"/>
  <c r="C2422" i="64"/>
  <c r="B2423" i="64"/>
  <c r="C2423" i="64"/>
  <c r="I2423" i="64"/>
  <c r="J2423" i="64" s="1"/>
  <c r="B2424" i="64"/>
  <c r="C2424" i="64"/>
  <c r="I2424" i="64"/>
  <c r="J2424" i="64" s="1"/>
  <c r="B2425" i="64"/>
  <c r="I2425" i="64" s="1"/>
  <c r="J2425" i="64" s="1"/>
  <c r="C2425" i="64"/>
  <c r="B2426" i="64"/>
  <c r="I2426" i="64" s="1"/>
  <c r="J2426" i="64" s="1"/>
  <c r="C2426" i="64"/>
  <c r="B2427" i="64"/>
  <c r="C2427" i="64"/>
  <c r="I2427" i="64"/>
  <c r="J2427" i="64" s="1"/>
  <c r="B2428" i="64"/>
  <c r="C2428" i="64"/>
  <c r="I2428" i="64"/>
  <c r="J2428" i="64" s="1"/>
  <c r="B2429" i="64"/>
  <c r="I2429" i="64" s="1"/>
  <c r="J2429" i="64" s="1"/>
  <c r="C2429" i="64"/>
  <c r="B2430" i="64"/>
  <c r="I2430" i="64" s="1"/>
  <c r="J2430" i="64" s="1"/>
  <c r="C2430" i="64"/>
  <c r="B2431" i="64"/>
  <c r="C2431" i="64"/>
  <c r="I2431" i="64"/>
  <c r="J2431" i="64" s="1"/>
  <c r="B2432" i="64"/>
  <c r="C2432" i="64"/>
  <c r="I2432" i="64"/>
  <c r="J2432" i="64" s="1"/>
  <c r="B2433" i="64"/>
  <c r="I2433" i="64" s="1"/>
  <c r="J2433" i="64" s="1"/>
  <c r="C2433" i="64"/>
  <c r="B2434" i="64"/>
  <c r="I2434" i="64" s="1"/>
  <c r="J2434" i="64" s="1"/>
  <c r="C2434" i="64"/>
  <c r="B2435" i="64"/>
  <c r="C2435" i="64"/>
  <c r="I2435" i="64"/>
  <c r="J2435" i="64" s="1"/>
  <c r="B2436" i="64"/>
  <c r="C2436" i="64"/>
  <c r="I2436" i="64"/>
  <c r="J2436" i="64" s="1"/>
  <c r="B2437" i="64"/>
  <c r="I2437" i="64" s="1"/>
  <c r="J2437" i="64" s="1"/>
  <c r="C2437" i="64"/>
  <c r="B2438" i="64"/>
  <c r="I2438" i="64" s="1"/>
  <c r="J2438" i="64" s="1"/>
  <c r="C2438" i="64"/>
  <c r="B2439" i="64"/>
  <c r="C2439" i="64"/>
  <c r="I2439" i="64"/>
  <c r="J2439" i="64" s="1"/>
  <c r="B2440" i="64"/>
  <c r="C2440" i="64"/>
  <c r="I2440" i="64"/>
  <c r="J2440" i="64" s="1"/>
  <c r="B2441" i="64"/>
  <c r="I2441" i="64" s="1"/>
  <c r="J2441" i="64" s="1"/>
  <c r="C2441" i="64"/>
  <c r="B2442" i="64"/>
  <c r="I2442" i="64" s="1"/>
  <c r="J2442" i="64" s="1"/>
  <c r="C2442" i="64"/>
  <c r="B2443" i="64"/>
  <c r="C2443" i="64"/>
  <c r="I2443" i="64"/>
  <c r="J2443" i="64" s="1"/>
  <c r="B2444" i="64"/>
  <c r="C2444" i="64"/>
  <c r="I2444" i="64"/>
  <c r="J2444" i="64" s="1"/>
  <c r="B2445" i="64"/>
  <c r="I2445" i="64" s="1"/>
  <c r="J2445" i="64" s="1"/>
  <c r="C2445" i="64"/>
  <c r="B2446" i="64"/>
  <c r="I2446" i="64" s="1"/>
  <c r="J2446" i="64" s="1"/>
  <c r="C2446" i="64"/>
  <c r="B2447" i="64"/>
  <c r="C2447" i="64"/>
  <c r="I2447" i="64"/>
  <c r="J2447" i="64" s="1"/>
  <c r="B2448" i="64"/>
  <c r="C2448" i="64"/>
  <c r="I2448" i="64"/>
  <c r="J2448" i="64" s="1"/>
  <c r="B2449" i="64"/>
  <c r="I2449" i="64" s="1"/>
  <c r="J2449" i="64" s="1"/>
  <c r="C2449" i="64"/>
  <c r="B2450" i="64"/>
  <c r="I2450" i="64" s="1"/>
  <c r="J2450" i="64" s="1"/>
  <c r="C2450" i="64"/>
  <c r="B2451" i="64"/>
  <c r="C2451" i="64"/>
  <c r="I2451" i="64"/>
  <c r="J2451" i="64" s="1"/>
  <c r="B2452" i="64"/>
  <c r="C2452" i="64"/>
  <c r="I2452" i="64"/>
  <c r="J2452" i="64" s="1"/>
  <c r="B2453" i="64"/>
  <c r="I2453" i="64" s="1"/>
  <c r="J2453" i="64" s="1"/>
  <c r="C2453" i="64"/>
  <c r="B2454" i="64"/>
  <c r="I2454" i="64" s="1"/>
  <c r="J2454" i="64" s="1"/>
  <c r="C2454" i="64"/>
  <c r="B2455" i="64"/>
  <c r="C2455" i="64"/>
  <c r="I2455" i="64"/>
  <c r="J2455" i="64" s="1"/>
  <c r="B2456" i="64"/>
  <c r="C2456" i="64"/>
  <c r="I2456" i="64"/>
  <c r="J2456" i="64" s="1"/>
  <c r="B2457" i="64"/>
  <c r="I2457" i="64" s="1"/>
  <c r="J2457" i="64" s="1"/>
  <c r="C2457" i="64"/>
  <c r="B2458" i="64"/>
  <c r="I2458" i="64" s="1"/>
  <c r="J2458" i="64" s="1"/>
  <c r="C2458" i="64"/>
  <c r="B2459" i="64"/>
  <c r="C2459" i="64"/>
  <c r="I2459" i="64"/>
  <c r="J2459" i="64" s="1"/>
  <c r="B2460" i="64"/>
  <c r="C2460" i="64"/>
  <c r="I2460" i="64"/>
  <c r="J2460" i="64" s="1"/>
  <c r="B2461" i="64"/>
  <c r="I2461" i="64" s="1"/>
  <c r="J2461" i="64" s="1"/>
  <c r="C2461" i="64"/>
  <c r="B2462" i="64"/>
  <c r="I2462" i="64" s="1"/>
  <c r="J2462" i="64" s="1"/>
  <c r="C2462" i="64"/>
  <c r="B2463" i="64"/>
  <c r="C2463" i="64"/>
  <c r="I2463" i="64"/>
  <c r="J2463" i="64" s="1"/>
  <c r="B2464" i="64"/>
  <c r="C2464" i="64"/>
  <c r="I2464" i="64"/>
  <c r="J2464" i="64" s="1"/>
  <c r="B2465" i="64"/>
  <c r="I2465" i="64" s="1"/>
  <c r="J2465" i="64" s="1"/>
  <c r="C2465" i="64"/>
  <c r="B2466" i="64"/>
  <c r="I2466" i="64" s="1"/>
  <c r="J2466" i="64" s="1"/>
  <c r="C2466" i="64"/>
  <c r="B2467" i="64"/>
  <c r="C2467" i="64"/>
  <c r="I2467" i="64"/>
  <c r="J2467" i="64" s="1"/>
  <c r="B2468" i="64"/>
  <c r="C2468" i="64"/>
  <c r="I2468" i="64"/>
  <c r="J2468" i="64" s="1"/>
  <c r="B2469" i="64"/>
  <c r="I2469" i="64" s="1"/>
  <c r="J2469" i="64" s="1"/>
  <c r="C2469" i="64"/>
  <c r="B2470" i="64"/>
  <c r="I2470" i="64" s="1"/>
  <c r="J2470" i="64" s="1"/>
  <c r="C2470" i="64"/>
  <c r="B2471" i="64"/>
  <c r="C2471" i="64"/>
  <c r="I2471" i="64"/>
  <c r="J2471" i="64" s="1"/>
  <c r="B2472" i="64"/>
  <c r="C2472" i="64"/>
  <c r="I2472" i="64"/>
  <c r="J2472" i="64" s="1"/>
  <c r="B2473" i="64"/>
  <c r="I2473" i="64" s="1"/>
  <c r="J2473" i="64" s="1"/>
  <c r="C2473" i="64"/>
  <c r="B2474" i="64"/>
  <c r="I2474" i="64" s="1"/>
  <c r="J2474" i="64" s="1"/>
  <c r="C2474" i="64"/>
  <c r="B2475" i="64"/>
  <c r="C2475" i="64"/>
  <c r="I2475" i="64"/>
  <c r="J2475" i="64" s="1"/>
  <c r="B2476" i="64"/>
  <c r="C2476" i="64"/>
  <c r="I2476" i="64"/>
  <c r="J2476" i="64" s="1"/>
  <c r="B2477" i="64"/>
  <c r="I2477" i="64" s="1"/>
  <c r="J2477" i="64" s="1"/>
  <c r="C2477" i="64"/>
  <c r="B2478" i="64"/>
  <c r="I2478" i="64" s="1"/>
  <c r="J2478" i="64" s="1"/>
  <c r="C2478" i="64"/>
  <c r="B2479" i="64"/>
  <c r="C2479" i="64"/>
  <c r="I2479" i="64"/>
  <c r="J2479" i="64" s="1"/>
  <c r="B2480" i="64"/>
  <c r="C2480" i="64"/>
  <c r="I2480" i="64"/>
  <c r="J2480" i="64" s="1"/>
  <c r="B2481" i="64"/>
  <c r="I2481" i="64" s="1"/>
  <c r="J2481" i="64" s="1"/>
  <c r="C2481" i="64"/>
  <c r="B2482" i="64"/>
  <c r="I2482" i="64" s="1"/>
  <c r="J2482" i="64" s="1"/>
  <c r="C2482" i="64"/>
  <c r="B2483" i="64"/>
  <c r="C2483" i="64"/>
  <c r="I2483" i="64"/>
  <c r="J2483" i="64" s="1"/>
  <c r="B2484" i="64"/>
  <c r="C2484" i="64"/>
  <c r="I2484" i="64"/>
  <c r="J2484" i="64" s="1"/>
  <c r="B2485" i="64"/>
  <c r="I2485" i="64" s="1"/>
  <c r="J2485" i="64" s="1"/>
  <c r="C2485" i="64"/>
  <c r="B2486" i="64"/>
  <c r="I2486" i="64" s="1"/>
  <c r="J2486" i="64" s="1"/>
  <c r="C2486" i="64"/>
  <c r="B2487" i="64"/>
  <c r="C2487" i="64"/>
  <c r="I2487" i="64"/>
  <c r="J2487" i="64" s="1"/>
  <c r="B2488" i="64"/>
  <c r="C2488" i="64"/>
  <c r="I2488" i="64"/>
  <c r="J2488" i="64" s="1"/>
  <c r="B2489" i="64"/>
  <c r="I2489" i="64" s="1"/>
  <c r="J2489" i="64" s="1"/>
  <c r="C2489" i="64"/>
  <c r="B2490" i="64"/>
  <c r="I2490" i="64" s="1"/>
  <c r="J2490" i="64" s="1"/>
  <c r="C2490" i="64"/>
  <c r="B2491" i="64"/>
  <c r="C2491" i="64"/>
  <c r="I2491" i="64"/>
  <c r="J2491" i="64" s="1"/>
  <c r="B2492" i="64"/>
  <c r="C2492" i="64"/>
  <c r="I2492" i="64"/>
  <c r="J2492" i="64" s="1"/>
  <c r="B2493" i="64"/>
  <c r="I2493" i="64" s="1"/>
  <c r="J2493" i="64" s="1"/>
  <c r="C2493" i="64"/>
  <c r="B2494" i="64"/>
  <c r="I2494" i="64" s="1"/>
  <c r="J2494" i="64" s="1"/>
  <c r="C2494" i="64"/>
  <c r="B2495" i="64"/>
  <c r="C2495" i="64"/>
  <c r="I2495" i="64"/>
  <c r="J2495" i="64" s="1"/>
  <c r="B2496" i="64"/>
  <c r="C2496" i="64"/>
  <c r="I2496" i="64"/>
  <c r="J2496" i="64" s="1"/>
  <c r="B2497" i="64"/>
  <c r="I2497" i="64" s="1"/>
  <c r="J2497" i="64" s="1"/>
  <c r="C2497" i="64"/>
  <c r="B2498" i="64"/>
  <c r="I2498" i="64" s="1"/>
  <c r="J2498" i="64" s="1"/>
  <c r="C2498" i="64"/>
  <c r="B2499" i="64"/>
  <c r="C2499" i="64"/>
  <c r="I2499" i="64"/>
  <c r="J2499" i="64" s="1"/>
  <c r="B2500" i="64"/>
  <c r="C2500" i="64"/>
  <c r="I2500" i="64"/>
  <c r="J2500" i="64" s="1"/>
  <c r="B2501" i="64"/>
  <c r="I2501" i="64" s="1"/>
  <c r="J2501" i="64" s="1"/>
  <c r="C2501" i="64"/>
  <c r="B2502" i="64"/>
  <c r="I2502" i="64" s="1"/>
  <c r="J2502" i="64" s="1"/>
  <c r="C2502" i="64"/>
  <c r="B2503" i="64"/>
  <c r="C2503" i="64"/>
  <c r="I2503" i="64"/>
  <c r="J2503" i="64" s="1"/>
  <c r="B2504" i="64"/>
  <c r="C2504" i="64"/>
  <c r="I2504" i="64"/>
  <c r="J2504" i="64" s="1"/>
  <c r="B2505" i="64"/>
  <c r="I2505" i="64" s="1"/>
  <c r="J2505" i="64" s="1"/>
  <c r="C2505" i="64"/>
  <c r="B2506" i="64"/>
  <c r="I2506" i="64" s="1"/>
  <c r="J2506" i="64" s="1"/>
  <c r="C2506" i="64"/>
  <c r="B2507" i="64"/>
  <c r="C2507" i="64"/>
  <c r="I2507" i="64"/>
  <c r="J2507" i="64" s="1"/>
  <c r="B2508" i="64"/>
  <c r="C2508" i="64"/>
  <c r="I2508" i="64"/>
  <c r="J2508" i="64" s="1"/>
  <c r="B2509" i="64"/>
  <c r="I2509" i="64" s="1"/>
  <c r="J2509" i="64" s="1"/>
  <c r="C2509" i="64"/>
  <c r="B2510" i="64"/>
  <c r="I2510" i="64" s="1"/>
  <c r="J2510" i="64" s="1"/>
  <c r="C2510" i="64"/>
  <c r="B2511" i="64"/>
  <c r="C2511" i="64"/>
  <c r="I2511" i="64"/>
  <c r="J2511" i="64" s="1"/>
  <c r="B2512" i="64"/>
  <c r="C2512" i="64"/>
  <c r="I2512" i="64"/>
  <c r="J2512" i="64" s="1"/>
  <c r="B2513" i="64"/>
  <c r="I2513" i="64" s="1"/>
  <c r="J2513" i="64" s="1"/>
  <c r="C2513" i="64"/>
  <c r="B2514" i="64"/>
  <c r="I2514" i="64" s="1"/>
  <c r="J2514" i="64" s="1"/>
  <c r="C2514" i="64"/>
  <c r="B2515" i="64"/>
  <c r="C2515" i="64"/>
  <c r="I2515" i="64"/>
  <c r="J2515" i="64" s="1"/>
  <c r="B2516" i="64"/>
  <c r="C2516" i="64"/>
  <c r="I2516" i="64"/>
  <c r="J2516" i="64" s="1"/>
  <c r="B2517" i="64"/>
  <c r="I2517" i="64" s="1"/>
  <c r="J2517" i="64" s="1"/>
  <c r="C2517" i="64"/>
  <c r="B2518" i="64"/>
  <c r="I2518" i="64" s="1"/>
  <c r="J2518" i="64" s="1"/>
  <c r="C2518" i="64"/>
  <c r="B2519" i="64"/>
  <c r="C2519" i="64"/>
  <c r="I2519" i="64"/>
  <c r="J2519" i="64" s="1"/>
  <c r="B2520" i="64"/>
  <c r="C2520" i="64"/>
  <c r="I2520" i="64"/>
  <c r="J2520" i="64" s="1"/>
  <c r="B2521" i="64"/>
  <c r="I2521" i="64" s="1"/>
  <c r="J2521" i="64" s="1"/>
  <c r="C2521" i="64"/>
  <c r="B2522" i="64"/>
  <c r="I2522" i="64" s="1"/>
  <c r="J2522" i="64" s="1"/>
  <c r="C2522" i="64"/>
  <c r="B2523" i="64"/>
  <c r="C2523" i="64"/>
  <c r="I2523" i="64"/>
  <c r="J2523" i="64" s="1"/>
  <c r="B2524" i="64"/>
  <c r="C2524" i="64"/>
  <c r="I2524" i="64"/>
  <c r="J2524" i="64" s="1"/>
  <c r="B2525" i="64"/>
  <c r="I2525" i="64" s="1"/>
  <c r="J2525" i="64" s="1"/>
  <c r="C2525" i="64"/>
  <c r="B2526" i="64"/>
  <c r="I2526" i="64" s="1"/>
  <c r="J2526" i="64" s="1"/>
  <c r="C2526" i="64"/>
  <c r="B2527" i="64"/>
  <c r="C2527" i="64"/>
  <c r="I2527" i="64"/>
  <c r="J2527" i="64" s="1"/>
  <c r="B2528" i="64"/>
  <c r="C2528" i="64"/>
  <c r="I2528" i="64"/>
  <c r="J2528" i="64" s="1"/>
  <c r="B2529" i="64"/>
  <c r="I2529" i="64" s="1"/>
  <c r="J2529" i="64" s="1"/>
  <c r="C2529" i="64"/>
  <c r="B2530" i="64"/>
  <c r="I2530" i="64" s="1"/>
  <c r="J2530" i="64" s="1"/>
  <c r="C2530" i="64"/>
  <c r="B2531" i="64"/>
  <c r="C2531" i="64"/>
  <c r="I2531" i="64"/>
  <c r="J2531" i="64" s="1"/>
  <c r="B2532" i="64"/>
  <c r="C2532" i="64"/>
  <c r="I2532" i="64"/>
  <c r="J2532" i="64" s="1"/>
  <c r="B2533" i="64"/>
  <c r="I2533" i="64" s="1"/>
  <c r="J2533" i="64" s="1"/>
  <c r="C2533" i="64"/>
  <c r="B2534" i="64"/>
  <c r="I2534" i="64" s="1"/>
  <c r="J2534" i="64" s="1"/>
  <c r="C2534" i="64"/>
  <c r="B2535" i="64"/>
  <c r="C2535" i="64"/>
  <c r="I2535" i="64"/>
  <c r="J2535" i="64" s="1"/>
  <c r="B2536" i="64"/>
  <c r="C2536" i="64"/>
  <c r="I2536" i="64"/>
  <c r="J2536" i="64" s="1"/>
  <c r="B2537" i="64"/>
  <c r="I2537" i="64" s="1"/>
  <c r="J2537" i="64" s="1"/>
  <c r="C2537" i="64"/>
  <c r="B2538" i="64"/>
  <c r="I2538" i="64" s="1"/>
  <c r="J2538" i="64" s="1"/>
  <c r="C2538" i="64"/>
  <c r="B2539" i="64"/>
  <c r="C2539" i="64"/>
  <c r="I2539" i="64"/>
  <c r="J2539" i="64" s="1"/>
  <c r="B2540" i="64"/>
  <c r="C2540" i="64"/>
  <c r="I2540" i="64"/>
  <c r="J2540" i="64" s="1"/>
  <c r="B2541" i="64"/>
  <c r="I2541" i="64" s="1"/>
  <c r="J2541" i="64" s="1"/>
  <c r="C2541" i="64"/>
  <c r="B2542" i="64"/>
  <c r="I2542" i="64" s="1"/>
  <c r="J2542" i="64" s="1"/>
  <c r="C2542" i="64"/>
  <c r="B2543" i="64"/>
  <c r="C2543" i="64"/>
  <c r="I2543" i="64"/>
  <c r="J2543" i="64" s="1"/>
  <c r="B2544" i="64"/>
  <c r="C2544" i="64"/>
  <c r="I2544" i="64"/>
  <c r="J2544" i="64" s="1"/>
  <c r="B2545" i="64"/>
  <c r="I2545" i="64" s="1"/>
  <c r="J2545" i="64" s="1"/>
  <c r="C2545" i="64"/>
  <c r="B2546" i="64"/>
  <c r="I2546" i="64" s="1"/>
  <c r="J2546" i="64" s="1"/>
  <c r="C2546" i="64"/>
  <c r="B2547" i="64"/>
  <c r="C2547" i="64"/>
  <c r="I2547" i="64"/>
  <c r="J2547" i="64" s="1"/>
  <c r="B2548" i="64"/>
  <c r="C2548" i="64"/>
  <c r="I2548" i="64"/>
  <c r="J2548" i="64" s="1"/>
  <c r="B2549" i="64"/>
  <c r="I2549" i="64" s="1"/>
  <c r="J2549" i="64" s="1"/>
  <c r="C2549" i="64"/>
  <c r="B2550" i="64"/>
  <c r="I2550" i="64" s="1"/>
  <c r="J2550" i="64" s="1"/>
  <c r="C2550" i="64"/>
  <c r="B2551" i="64"/>
  <c r="C2551" i="64"/>
  <c r="I2551" i="64"/>
  <c r="J2551" i="64" s="1"/>
  <c r="B2552" i="64"/>
  <c r="C2552" i="64"/>
  <c r="I2552" i="64"/>
  <c r="J2552" i="64" s="1"/>
  <c r="B2553" i="64"/>
  <c r="I2553" i="64" s="1"/>
  <c r="J2553" i="64" s="1"/>
  <c r="C2553" i="64"/>
  <c r="B2554" i="64"/>
  <c r="I2554" i="64" s="1"/>
  <c r="J2554" i="64" s="1"/>
  <c r="C2554" i="64"/>
  <c r="B2555" i="64"/>
  <c r="C2555" i="64"/>
  <c r="I2555" i="64"/>
  <c r="J2555" i="64" s="1"/>
  <c r="B2556" i="64"/>
  <c r="C2556" i="64"/>
  <c r="I2556" i="64"/>
  <c r="J2556" i="64" s="1"/>
  <c r="B2557" i="64"/>
  <c r="I2557" i="64" s="1"/>
  <c r="J2557" i="64" s="1"/>
  <c r="C2557" i="64"/>
  <c r="B2558" i="64"/>
  <c r="I2558" i="64" s="1"/>
  <c r="J2558" i="64" s="1"/>
  <c r="C2558" i="64"/>
  <c r="B2559" i="64"/>
  <c r="C2559" i="64"/>
  <c r="I2559" i="64"/>
  <c r="J2559" i="64" s="1"/>
  <c r="B2560" i="64"/>
  <c r="C2560" i="64"/>
  <c r="I2560" i="64"/>
  <c r="J2560" i="64" s="1"/>
  <c r="B2561" i="64"/>
  <c r="I2561" i="64" s="1"/>
  <c r="J2561" i="64" s="1"/>
  <c r="C2561" i="64"/>
  <c r="B2562" i="64"/>
  <c r="I2562" i="64" s="1"/>
  <c r="J2562" i="64" s="1"/>
  <c r="C2562" i="64"/>
  <c r="B2563" i="64"/>
  <c r="C2563" i="64"/>
  <c r="I2563" i="64"/>
  <c r="J2563" i="64" s="1"/>
  <c r="B2564" i="64"/>
  <c r="C2564" i="64"/>
  <c r="I2564" i="64"/>
  <c r="J2564" i="64" s="1"/>
  <c r="B2565" i="64"/>
  <c r="I2565" i="64" s="1"/>
  <c r="J2565" i="64" s="1"/>
  <c r="C2565" i="64"/>
  <c r="B2566" i="64"/>
  <c r="I2566" i="64" s="1"/>
  <c r="J2566" i="64" s="1"/>
  <c r="C2566" i="64"/>
  <c r="B2567" i="64"/>
  <c r="C2567" i="64"/>
  <c r="I2567" i="64"/>
  <c r="J2567" i="64" s="1"/>
  <c r="B2568" i="64"/>
  <c r="C2568" i="64"/>
  <c r="I2568" i="64"/>
  <c r="J2568" i="64" s="1"/>
  <c r="B2569" i="64"/>
  <c r="I2569" i="64" s="1"/>
  <c r="J2569" i="64" s="1"/>
  <c r="C2569" i="64"/>
  <c r="B2570" i="64"/>
  <c r="I2570" i="64" s="1"/>
  <c r="J2570" i="64" s="1"/>
  <c r="C2570" i="64"/>
  <c r="B2571" i="64"/>
  <c r="C2571" i="64"/>
  <c r="I2571" i="64"/>
  <c r="J2571" i="64" s="1"/>
  <c r="B2572" i="64"/>
  <c r="C2572" i="64"/>
  <c r="I2572" i="64"/>
  <c r="J2572" i="64" s="1"/>
  <c r="B2573" i="64"/>
  <c r="I2573" i="64" s="1"/>
  <c r="J2573" i="64" s="1"/>
  <c r="C2573" i="64"/>
  <c r="B2574" i="64"/>
  <c r="I2574" i="64" s="1"/>
  <c r="J2574" i="64" s="1"/>
  <c r="C2574" i="64"/>
  <c r="B2575" i="64"/>
  <c r="C2575" i="64"/>
  <c r="I2575" i="64"/>
  <c r="J2575" i="64" s="1"/>
  <c r="B2576" i="64"/>
  <c r="C2576" i="64"/>
  <c r="I2576" i="64"/>
  <c r="J2576" i="64" s="1"/>
  <c r="B2577" i="64"/>
  <c r="I2577" i="64" s="1"/>
  <c r="J2577" i="64" s="1"/>
  <c r="C2577" i="64"/>
  <c r="B2578" i="64"/>
  <c r="I2578" i="64" s="1"/>
  <c r="J2578" i="64" s="1"/>
  <c r="C2578" i="64"/>
  <c r="B2579" i="64"/>
  <c r="C2579" i="64"/>
  <c r="I2579" i="64"/>
  <c r="J2579" i="64" s="1"/>
  <c r="B2580" i="64"/>
  <c r="C2580" i="64"/>
  <c r="I2580" i="64"/>
  <c r="J2580" i="64" s="1"/>
  <c r="B2581" i="64"/>
  <c r="I2581" i="64" s="1"/>
  <c r="J2581" i="64" s="1"/>
  <c r="C2581" i="64"/>
  <c r="B2582" i="64"/>
  <c r="I2582" i="64" s="1"/>
  <c r="J2582" i="64" s="1"/>
  <c r="C2582" i="64"/>
  <c r="B2583" i="64"/>
  <c r="C2583" i="64"/>
  <c r="I2583" i="64"/>
  <c r="J2583" i="64" s="1"/>
  <c r="B2584" i="64"/>
  <c r="C2584" i="64"/>
  <c r="I2584" i="64"/>
  <c r="J2584" i="64" s="1"/>
  <c r="B2585" i="64"/>
  <c r="I2585" i="64" s="1"/>
  <c r="J2585" i="64" s="1"/>
  <c r="C2585" i="64"/>
  <c r="B2586" i="64"/>
  <c r="I2586" i="64" s="1"/>
  <c r="J2586" i="64" s="1"/>
  <c r="C2586" i="64"/>
  <c r="B2587" i="64"/>
  <c r="C2587" i="64"/>
  <c r="I2587" i="64"/>
  <c r="J2587" i="64" s="1"/>
  <c r="B2588" i="64"/>
  <c r="C2588" i="64"/>
  <c r="I2588" i="64"/>
  <c r="J2588" i="64" s="1"/>
  <c r="B2589" i="64"/>
  <c r="I2589" i="64" s="1"/>
  <c r="J2589" i="64" s="1"/>
  <c r="C2589" i="64"/>
  <c r="B2590" i="64"/>
  <c r="I2590" i="64" s="1"/>
  <c r="J2590" i="64" s="1"/>
  <c r="C2590" i="64"/>
  <c r="B2591" i="64"/>
  <c r="C2591" i="64"/>
  <c r="I2591" i="64"/>
  <c r="J2591" i="64" s="1"/>
  <c r="B2592" i="64"/>
  <c r="C2592" i="64"/>
  <c r="I2592" i="64"/>
  <c r="J2592" i="64" s="1"/>
  <c r="B2593" i="64"/>
  <c r="I2593" i="64" s="1"/>
  <c r="J2593" i="64" s="1"/>
  <c r="C2593" i="64"/>
  <c r="B2594" i="64"/>
  <c r="I2594" i="64" s="1"/>
  <c r="J2594" i="64" s="1"/>
  <c r="C2594" i="64"/>
  <c r="B2595" i="64"/>
  <c r="C2595" i="64"/>
  <c r="I2595" i="64"/>
  <c r="J2595" i="64" s="1"/>
  <c r="B2596" i="64"/>
  <c r="C2596" i="64"/>
  <c r="I2596" i="64"/>
  <c r="J2596" i="64" s="1"/>
  <c r="B2597" i="64"/>
  <c r="I2597" i="64" s="1"/>
  <c r="J2597" i="64" s="1"/>
  <c r="C2597" i="64"/>
  <c r="B2598" i="64"/>
  <c r="I2598" i="64" s="1"/>
  <c r="J2598" i="64" s="1"/>
  <c r="C2598" i="64"/>
  <c r="B2599" i="64"/>
  <c r="C2599" i="64"/>
  <c r="I2599" i="64"/>
  <c r="J2599" i="64" s="1"/>
  <c r="B2600" i="64"/>
  <c r="C2600" i="64"/>
  <c r="I2600" i="64"/>
  <c r="J2600" i="64" s="1"/>
  <c r="B2601" i="64"/>
  <c r="I2601" i="64" s="1"/>
  <c r="J2601" i="64" s="1"/>
  <c r="C2601" i="64"/>
  <c r="B2602" i="64"/>
  <c r="I2602" i="64" s="1"/>
  <c r="J2602" i="64" s="1"/>
  <c r="C2602" i="64"/>
  <c r="B2603" i="64"/>
  <c r="C2603" i="64"/>
  <c r="I2603" i="64"/>
  <c r="J2603" i="64" s="1"/>
  <c r="B2604" i="64"/>
  <c r="C2604" i="64"/>
  <c r="I2604" i="64"/>
  <c r="J2604" i="64" s="1"/>
  <c r="B2605" i="64"/>
  <c r="I2605" i="64" s="1"/>
  <c r="J2605" i="64" s="1"/>
  <c r="C2605" i="64"/>
  <c r="B2606" i="64"/>
  <c r="I2606" i="64" s="1"/>
  <c r="J2606" i="64" s="1"/>
  <c r="C2606" i="64"/>
  <c r="B2607" i="64"/>
  <c r="C2607" i="64"/>
  <c r="I2607" i="64"/>
  <c r="J2607" i="64" s="1"/>
  <c r="B2608" i="64"/>
  <c r="C2608" i="64"/>
  <c r="I2608" i="64"/>
  <c r="J2608" i="64" s="1"/>
  <c r="B2609" i="64"/>
  <c r="I2609" i="64" s="1"/>
  <c r="J2609" i="64" s="1"/>
  <c r="C2609" i="64"/>
  <c r="B2610" i="64"/>
  <c r="I2610" i="64" s="1"/>
  <c r="J2610" i="64" s="1"/>
  <c r="C2610" i="64"/>
  <c r="B2611" i="64"/>
  <c r="C2611" i="64"/>
  <c r="I2611" i="64"/>
  <c r="J2611" i="64" s="1"/>
  <c r="B2612" i="64"/>
  <c r="C2612" i="64"/>
  <c r="I2612" i="64"/>
  <c r="J2612" i="64" s="1"/>
  <c r="B2613" i="64"/>
  <c r="I2613" i="64" s="1"/>
  <c r="J2613" i="64" s="1"/>
  <c r="C2613" i="64"/>
  <c r="B2614" i="64"/>
  <c r="I2614" i="64" s="1"/>
  <c r="J2614" i="64" s="1"/>
  <c r="C2614" i="64"/>
  <c r="B2615" i="64"/>
  <c r="C2615" i="64"/>
  <c r="I2615" i="64"/>
  <c r="J2615" i="64" s="1"/>
  <c r="B2616" i="64"/>
  <c r="C2616" i="64"/>
  <c r="I2616" i="64"/>
  <c r="J2616" i="64" s="1"/>
  <c r="B2617" i="64"/>
  <c r="I2617" i="64" s="1"/>
  <c r="J2617" i="64" s="1"/>
  <c r="C2617" i="64"/>
  <c r="B2618" i="64"/>
  <c r="I2618" i="64" s="1"/>
  <c r="J2618" i="64" s="1"/>
  <c r="C2618" i="64"/>
  <c r="B2619" i="64"/>
  <c r="C2619" i="64"/>
  <c r="I2619" i="64"/>
  <c r="J2619" i="64" s="1"/>
  <c r="B2620" i="64"/>
  <c r="C2620" i="64"/>
  <c r="I2620" i="64"/>
  <c r="J2620" i="64" s="1"/>
  <c r="B2621" i="64"/>
  <c r="I2621" i="64" s="1"/>
  <c r="J2621" i="64" s="1"/>
  <c r="C2621" i="64"/>
  <c r="B2622" i="64"/>
  <c r="I2622" i="64" s="1"/>
  <c r="J2622" i="64" s="1"/>
  <c r="C2622" i="64"/>
  <c r="B2623" i="64"/>
  <c r="C2623" i="64"/>
  <c r="I2623" i="64"/>
  <c r="J2623" i="64" s="1"/>
  <c r="B2624" i="64"/>
  <c r="C2624" i="64"/>
  <c r="I2624" i="64"/>
  <c r="J2624" i="64" s="1"/>
  <c r="B2625" i="64"/>
  <c r="I2625" i="64" s="1"/>
  <c r="J2625" i="64" s="1"/>
  <c r="C2625" i="64"/>
  <c r="B2626" i="64"/>
  <c r="I2626" i="64" s="1"/>
  <c r="J2626" i="64" s="1"/>
  <c r="C2626" i="64"/>
  <c r="B2627" i="64"/>
  <c r="C2627" i="64"/>
  <c r="I2627" i="64"/>
  <c r="J2627" i="64" s="1"/>
  <c r="B2628" i="64"/>
  <c r="C2628" i="64"/>
  <c r="I2628" i="64"/>
  <c r="J2628" i="64" s="1"/>
  <c r="B2629" i="64"/>
  <c r="I2629" i="64" s="1"/>
  <c r="J2629" i="64" s="1"/>
  <c r="C2629" i="64"/>
  <c r="B2630" i="64"/>
  <c r="I2630" i="64" s="1"/>
  <c r="J2630" i="64" s="1"/>
  <c r="C2630" i="64"/>
  <c r="B2631" i="64"/>
  <c r="C2631" i="64"/>
  <c r="I2631" i="64"/>
  <c r="J2631" i="64" s="1"/>
  <c r="B2632" i="64"/>
  <c r="C2632" i="64"/>
  <c r="I2632" i="64"/>
  <c r="J2632" i="64" s="1"/>
  <c r="B2633" i="64"/>
  <c r="I2633" i="64" s="1"/>
  <c r="J2633" i="64" s="1"/>
  <c r="C2633" i="64"/>
  <c r="B2634" i="64"/>
  <c r="I2634" i="64" s="1"/>
  <c r="J2634" i="64" s="1"/>
  <c r="C2634" i="64"/>
  <c r="B2635" i="64"/>
  <c r="C2635" i="64"/>
  <c r="I2635" i="64"/>
  <c r="J2635" i="64" s="1"/>
  <c r="B2636" i="64"/>
  <c r="C2636" i="64"/>
  <c r="I2636" i="64"/>
  <c r="J2636" i="64" s="1"/>
  <c r="B2637" i="64"/>
  <c r="I2637" i="64" s="1"/>
  <c r="J2637" i="64" s="1"/>
  <c r="C2637" i="64"/>
  <c r="B2638" i="64"/>
  <c r="I2638" i="64" s="1"/>
  <c r="J2638" i="64" s="1"/>
  <c r="C2638" i="64"/>
  <c r="B2639" i="64"/>
  <c r="C2639" i="64"/>
  <c r="I2639" i="64"/>
  <c r="J2639" i="64" s="1"/>
  <c r="B2640" i="64"/>
  <c r="C2640" i="64"/>
  <c r="I2640" i="64"/>
  <c r="J2640" i="64" s="1"/>
  <c r="B2641" i="64"/>
  <c r="I2641" i="64" s="1"/>
  <c r="J2641" i="64" s="1"/>
  <c r="C2641" i="64"/>
  <c r="B2642" i="64"/>
  <c r="I2642" i="64" s="1"/>
  <c r="J2642" i="64" s="1"/>
  <c r="C2642" i="64"/>
  <c r="B2643" i="64"/>
  <c r="C2643" i="64"/>
  <c r="I2643" i="64"/>
  <c r="J2643" i="64" s="1"/>
  <c r="B2644" i="64"/>
  <c r="C2644" i="64"/>
  <c r="I2644" i="64"/>
  <c r="J2644" i="64" s="1"/>
  <c r="B2645" i="64"/>
  <c r="I2645" i="64" s="1"/>
  <c r="J2645" i="64" s="1"/>
  <c r="C2645" i="64"/>
  <c r="B2646" i="64"/>
  <c r="I2646" i="64" s="1"/>
  <c r="J2646" i="64" s="1"/>
  <c r="C2646" i="64"/>
  <c r="B2647" i="64"/>
  <c r="C2647" i="64"/>
  <c r="I2647" i="64"/>
  <c r="J2647" i="64" s="1"/>
  <c r="B2648" i="64"/>
  <c r="C2648" i="64"/>
  <c r="I2648" i="64"/>
  <c r="J2648" i="64" s="1"/>
  <c r="B2649" i="64"/>
  <c r="I2649" i="64" s="1"/>
  <c r="J2649" i="64" s="1"/>
  <c r="C2649" i="64"/>
  <c r="B2650" i="64"/>
  <c r="I2650" i="64" s="1"/>
  <c r="J2650" i="64" s="1"/>
  <c r="C2650" i="64"/>
  <c r="B2651" i="64"/>
  <c r="C2651" i="64"/>
  <c r="I2651" i="64"/>
  <c r="J2651" i="64" s="1"/>
  <c r="B2652" i="64"/>
  <c r="C2652" i="64"/>
  <c r="I2652" i="64"/>
  <c r="J2652" i="64" s="1"/>
  <c r="B2653" i="64"/>
  <c r="I2653" i="64" s="1"/>
  <c r="J2653" i="64" s="1"/>
  <c r="C2653" i="64"/>
  <c r="B2654" i="64"/>
  <c r="I2654" i="64" s="1"/>
  <c r="J2654" i="64" s="1"/>
  <c r="C2654" i="64"/>
  <c r="B2655" i="64"/>
  <c r="C2655" i="64"/>
  <c r="I2655" i="64"/>
  <c r="J2655" i="64" s="1"/>
  <c r="B2656" i="64"/>
  <c r="C2656" i="64"/>
  <c r="I2656" i="64"/>
  <c r="J2656" i="64" s="1"/>
  <c r="B2657" i="64"/>
  <c r="I2657" i="64" s="1"/>
  <c r="J2657" i="64" s="1"/>
  <c r="C2657" i="64"/>
  <c r="B2658" i="64"/>
  <c r="I2658" i="64" s="1"/>
  <c r="J2658" i="64" s="1"/>
  <c r="C2658" i="64"/>
  <c r="B2659" i="64"/>
  <c r="C2659" i="64"/>
  <c r="I2659" i="64"/>
  <c r="J2659" i="64" s="1"/>
  <c r="B2660" i="64"/>
  <c r="C2660" i="64"/>
  <c r="I2660" i="64"/>
  <c r="J2660" i="64" s="1"/>
  <c r="B2661" i="64"/>
  <c r="I2661" i="64" s="1"/>
  <c r="J2661" i="64" s="1"/>
  <c r="C2661" i="64"/>
  <c r="B2662" i="64"/>
  <c r="I2662" i="64" s="1"/>
  <c r="J2662" i="64" s="1"/>
  <c r="C2662" i="64"/>
  <c r="B2663" i="64"/>
  <c r="C2663" i="64"/>
  <c r="I2663" i="64"/>
  <c r="J2663" i="64" s="1"/>
  <c r="B2664" i="64"/>
  <c r="C2664" i="64"/>
  <c r="I2664" i="64"/>
  <c r="J2664" i="64" s="1"/>
  <c r="B2665" i="64"/>
  <c r="I2665" i="64" s="1"/>
  <c r="J2665" i="64" s="1"/>
  <c r="C2665" i="64"/>
  <c r="B2666" i="64"/>
  <c r="I2666" i="64" s="1"/>
  <c r="J2666" i="64" s="1"/>
  <c r="C2666" i="64"/>
  <c r="B2667" i="64"/>
  <c r="C2667" i="64"/>
  <c r="I2667" i="64"/>
  <c r="J2667" i="64" s="1"/>
  <c r="B2668" i="64"/>
  <c r="C2668" i="64"/>
  <c r="I2668" i="64"/>
  <c r="J2668" i="64" s="1"/>
  <c r="B2669" i="64"/>
  <c r="I2669" i="64" s="1"/>
  <c r="J2669" i="64" s="1"/>
  <c r="C2669" i="64"/>
  <c r="B2670" i="64"/>
  <c r="I2670" i="64" s="1"/>
  <c r="J2670" i="64" s="1"/>
  <c r="C2670" i="64"/>
  <c r="B2671" i="64"/>
  <c r="C2671" i="64"/>
  <c r="I2671" i="64"/>
  <c r="J2671" i="64" s="1"/>
  <c r="B2672" i="64"/>
  <c r="C2672" i="64"/>
  <c r="I2672" i="64"/>
  <c r="J2672" i="64" s="1"/>
  <c r="B2673" i="64"/>
  <c r="I2673" i="64" s="1"/>
  <c r="J2673" i="64" s="1"/>
  <c r="C2673" i="64"/>
  <c r="B2674" i="64"/>
  <c r="I2674" i="64" s="1"/>
  <c r="J2674" i="64" s="1"/>
  <c r="C2674" i="64"/>
  <c r="B2675" i="64"/>
  <c r="C2675" i="64"/>
  <c r="I2675" i="64"/>
  <c r="J2675" i="64" s="1"/>
  <c r="B2676" i="64"/>
  <c r="C2676" i="64"/>
  <c r="I2676" i="64"/>
  <c r="J2676" i="64" s="1"/>
  <c r="B2677" i="64"/>
  <c r="I2677" i="64" s="1"/>
  <c r="J2677" i="64" s="1"/>
  <c r="C2677" i="64"/>
  <c r="B2678" i="64"/>
  <c r="I2678" i="64" s="1"/>
  <c r="J2678" i="64" s="1"/>
  <c r="C2678" i="64"/>
  <c r="B2679" i="64"/>
  <c r="C2679" i="64"/>
  <c r="I2679" i="64"/>
  <c r="J2679" i="64" s="1"/>
  <c r="B2680" i="64"/>
  <c r="C2680" i="64"/>
  <c r="I2680" i="64"/>
  <c r="J2680" i="64" s="1"/>
  <c r="B2681" i="64"/>
  <c r="I2681" i="64" s="1"/>
  <c r="J2681" i="64" s="1"/>
  <c r="C2681" i="64"/>
  <c r="B2682" i="64"/>
  <c r="I2682" i="64" s="1"/>
  <c r="J2682" i="64" s="1"/>
  <c r="C2682" i="64"/>
  <c r="B2683" i="64"/>
  <c r="C2683" i="64"/>
  <c r="I2683" i="64"/>
  <c r="J2683" i="64" s="1"/>
  <c r="B2684" i="64"/>
  <c r="C2684" i="64"/>
  <c r="I2684" i="64"/>
  <c r="J2684" i="64" s="1"/>
  <c r="B2685" i="64"/>
  <c r="I2685" i="64" s="1"/>
  <c r="J2685" i="64" s="1"/>
  <c r="C2685" i="64"/>
  <c r="B2686" i="64"/>
  <c r="I2686" i="64" s="1"/>
  <c r="J2686" i="64" s="1"/>
  <c r="C2686" i="64"/>
  <c r="B2687" i="64"/>
  <c r="C2687" i="64"/>
  <c r="I2687" i="64"/>
  <c r="J2687" i="64" s="1"/>
  <c r="B2688" i="64"/>
  <c r="C2688" i="64"/>
  <c r="I2688" i="64"/>
  <c r="J2688" i="64" s="1"/>
  <c r="B2689" i="64"/>
  <c r="I2689" i="64" s="1"/>
  <c r="J2689" i="64" s="1"/>
  <c r="C2689" i="64"/>
  <c r="B2690" i="64"/>
  <c r="I2690" i="64" s="1"/>
  <c r="J2690" i="64" s="1"/>
  <c r="C2690" i="64"/>
  <c r="B2691" i="64"/>
  <c r="C2691" i="64"/>
  <c r="I2691" i="64"/>
  <c r="J2691" i="64" s="1"/>
  <c r="B2692" i="64"/>
  <c r="C2692" i="64"/>
  <c r="I2692" i="64"/>
  <c r="J2692" i="64" s="1"/>
  <c r="B2693" i="64"/>
  <c r="I2693" i="64" s="1"/>
  <c r="J2693" i="64" s="1"/>
  <c r="C2693" i="64"/>
  <c r="B2694" i="64"/>
  <c r="I2694" i="64" s="1"/>
  <c r="J2694" i="64" s="1"/>
  <c r="C2694" i="64"/>
  <c r="B2695" i="64"/>
  <c r="C2695" i="64"/>
  <c r="I2695" i="64"/>
  <c r="J2695" i="64" s="1"/>
  <c r="B2696" i="64"/>
  <c r="C2696" i="64"/>
  <c r="I2696" i="64"/>
  <c r="J2696" i="64" s="1"/>
  <c r="B2697" i="64"/>
  <c r="I2697" i="64" s="1"/>
  <c r="J2697" i="64" s="1"/>
  <c r="C2697" i="64"/>
  <c r="B2698" i="64"/>
  <c r="I2698" i="64" s="1"/>
  <c r="J2698" i="64" s="1"/>
  <c r="C2698" i="64"/>
  <c r="B2699" i="64"/>
  <c r="C2699" i="64"/>
  <c r="I2699" i="64"/>
  <c r="J2699" i="64" s="1"/>
  <c r="B2700" i="64"/>
  <c r="C2700" i="64"/>
  <c r="I2700" i="64"/>
  <c r="J2700" i="64" s="1"/>
  <c r="B2701" i="64"/>
  <c r="I2701" i="64" s="1"/>
  <c r="J2701" i="64" s="1"/>
  <c r="C2701" i="64"/>
  <c r="B2702" i="64"/>
  <c r="I2702" i="64" s="1"/>
  <c r="J2702" i="64" s="1"/>
  <c r="C2702" i="64"/>
  <c r="B2703" i="64"/>
  <c r="C2703" i="64"/>
  <c r="I2703" i="64"/>
  <c r="J2703" i="64" s="1"/>
  <c r="B2704" i="64"/>
  <c r="C2704" i="64"/>
  <c r="I2704" i="64"/>
  <c r="J2704" i="64" s="1"/>
  <c r="B2705" i="64"/>
  <c r="I2705" i="64" s="1"/>
  <c r="J2705" i="64" s="1"/>
  <c r="C2705" i="64"/>
  <c r="B2706" i="64"/>
  <c r="I2706" i="64" s="1"/>
  <c r="J2706" i="64" s="1"/>
  <c r="C2706" i="64"/>
  <c r="B2707" i="64"/>
  <c r="C2707" i="64"/>
  <c r="I2707" i="64"/>
  <c r="J2707" i="64" s="1"/>
  <c r="B2708" i="64"/>
  <c r="C2708" i="64"/>
  <c r="I2708" i="64"/>
  <c r="J2708" i="64" s="1"/>
  <c r="B2709" i="64"/>
  <c r="I2709" i="64" s="1"/>
  <c r="J2709" i="64" s="1"/>
  <c r="C2709" i="64"/>
  <c r="B2710" i="64"/>
  <c r="I2710" i="64" s="1"/>
  <c r="J2710" i="64" s="1"/>
  <c r="C2710" i="64"/>
  <c r="B2711" i="64"/>
  <c r="C2711" i="64"/>
  <c r="I2711" i="64"/>
  <c r="J2711" i="64" s="1"/>
  <c r="B2712" i="64"/>
  <c r="C2712" i="64"/>
  <c r="I2712" i="64"/>
  <c r="J2712" i="64" s="1"/>
  <c r="B2713" i="64"/>
  <c r="I2713" i="64" s="1"/>
  <c r="J2713" i="64" s="1"/>
  <c r="C2713" i="64"/>
  <c r="B2714" i="64"/>
  <c r="I2714" i="64" s="1"/>
  <c r="J2714" i="64" s="1"/>
  <c r="C2714" i="64"/>
  <c r="B2715" i="64"/>
  <c r="C2715" i="64"/>
  <c r="I2715" i="64"/>
  <c r="J2715" i="64" s="1"/>
  <c r="B2716" i="64"/>
  <c r="C2716" i="64"/>
  <c r="I2716" i="64"/>
  <c r="J2716" i="64" s="1"/>
  <c r="B2717" i="64"/>
  <c r="I2717" i="64" s="1"/>
  <c r="J2717" i="64" s="1"/>
  <c r="C2717" i="64"/>
  <c r="B2718" i="64"/>
  <c r="I2718" i="64" s="1"/>
  <c r="J2718" i="64" s="1"/>
  <c r="C2718" i="64"/>
  <c r="B2719" i="64"/>
  <c r="C2719" i="64"/>
  <c r="I2719" i="64"/>
  <c r="J2719" i="64" s="1"/>
  <c r="B2720" i="64"/>
  <c r="C2720" i="64"/>
  <c r="I2720" i="64"/>
  <c r="J2720" i="64" s="1"/>
  <c r="B2721" i="64"/>
  <c r="I2721" i="64" s="1"/>
  <c r="J2721" i="64" s="1"/>
  <c r="C2721" i="64"/>
  <c r="B2722" i="64"/>
  <c r="I2722" i="64" s="1"/>
  <c r="J2722" i="64" s="1"/>
  <c r="C2722" i="64"/>
  <c r="B2723" i="64"/>
  <c r="C2723" i="64"/>
  <c r="I2723" i="64"/>
  <c r="J2723" i="64" s="1"/>
  <c r="B2724" i="64"/>
  <c r="C2724" i="64"/>
  <c r="I2724" i="64"/>
  <c r="J2724" i="64" s="1"/>
  <c r="B2725" i="64"/>
  <c r="I2725" i="64" s="1"/>
  <c r="J2725" i="64" s="1"/>
  <c r="C2725" i="64"/>
  <c r="B2726" i="64"/>
  <c r="I2726" i="64" s="1"/>
  <c r="J2726" i="64" s="1"/>
  <c r="C2726" i="64"/>
  <c r="B2727" i="64"/>
  <c r="C2727" i="64"/>
  <c r="I2727" i="64"/>
  <c r="J2727" i="64" s="1"/>
  <c r="B2728" i="64"/>
  <c r="C2728" i="64"/>
  <c r="I2728" i="64"/>
  <c r="J2728" i="64" s="1"/>
  <c r="B2729" i="64"/>
  <c r="I2729" i="64" s="1"/>
  <c r="J2729" i="64" s="1"/>
  <c r="C2729" i="64"/>
  <c r="B2730" i="64"/>
  <c r="I2730" i="64" s="1"/>
  <c r="J2730" i="64" s="1"/>
  <c r="C2730" i="64"/>
  <c r="B2731" i="64"/>
  <c r="C2731" i="64"/>
  <c r="I2731" i="64"/>
  <c r="J2731" i="64" s="1"/>
  <c r="B2732" i="64"/>
  <c r="C2732" i="64"/>
  <c r="I2732" i="64"/>
  <c r="J2732" i="64" s="1"/>
  <c r="B2733" i="64"/>
  <c r="I2733" i="64" s="1"/>
  <c r="J2733" i="64" s="1"/>
  <c r="C2733" i="64"/>
  <c r="B2734" i="64"/>
  <c r="I2734" i="64" s="1"/>
  <c r="J2734" i="64" s="1"/>
  <c r="C2734" i="64"/>
  <c r="B2735" i="64"/>
  <c r="C2735" i="64"/>
  <c r="I2735" i="64"/>
  <c r="J2735" i="64" s="1"/>
  <c r="B2736" i="64"/>
  <c r="C2736" i="64"/>
  <c r="I2736" i="64"/>
  <c r="J2736" i="64" s="1"/>
  <c r="B2737" i="64"/>
  <c r="I2737" i="64" s="1"/>
  <c r="J2737" i="64" s="1"/>
  <c r="C2737" i="64"/>
  <c r="B2738" i="64"/>
  <c r="I2738" i="64" s="1"/>
  <c r="J2738" i="64" s="1"/>
  <c r="C2738" i="64"/>
  <c r="B2739" i="64"/>
  <c r="C2739" i="64"/>
  <c r="I2739" i="64"/>
  <c r="J2739" i="64" s="1"/>
  <c r="B2740" i="64"/>
  <c r="C2740" i="64"/>
  <c r="I2740" i="64"/>
  <c r="J2740" i="64" s="1"/>
  <c r="B2741" i="64"/>
  <c r="I2741" i="64" s="1"/>
  <c r="J2741" i="64" s="1"/>
  <c r="C2741" i="64"/>
  <c r="B2742" i="64"/>
  <c r="I2742" i="64" s="1"/>
  <c r="J2742" i="64" s="1"/>
  <c r="C2742" i="64"/>
  <c r="B2743" i="64"/>
  <c r="C2743" i="64"/>
  <c r="I2743" i="64"/>
  <c r="J2743" i="64" s="1"/>
  <c r="B2744" i="64"/>
  <c r="C2744" i="64"/>
  <c r="I2744" i="64"/>
  <c r="J2744" i="64" s="1"/>
  <c r="B2745" i="64"/>
  <c r="I2745" i="64" s="1"/>
  <c r="J2745" i="64" s="1"/>
  <c r="C2745" i="64"/>
  <c r="B2746" i="64"/>
  <c r="I2746" i="64" s="1"/>
  <c r="J2746" i="64" s="1"/>
  <c r="C2746" i="64"/>
  <c r="B2747" i="64"/>
  <c r="C2747" i="64"/>
  <c r="I2747" i="64"/>
  <c r="J2747" i="64" s="1"/>
  <c r="B2748" i="64"/>
  <c r="C2748" i="64"/>
  <c r="I2748" i="64"/>
  <c r="J2748" i="64" s="1"/>
  <c r="B2749" i="64"/>
  <c r="I2749" i="64" s="1"/>
  <c r="J2749" i="64" s="1"/>
  <c r="C2749" i="64"/>
  <c r="B2750" i="64"/>
  <c r="I2750" i="64" s="1"/>
  <c r="J2750" i="64" s="1"/>
  <c r="C2750" i="64"/>
  <c r="B2751" i="64"/>
  <c r="C2751" i="64"/>
  <c r="I2751" i="64"/>
  <c r="J2751" i="64" s="1"/>
  <c r="B2752" i="64"/>
  <c r="C2752" i="64"/>
  <c r="I2752" i="64"/>
  <c r="J2752" i="64" s="1"/>
  <c r="B2753" i="64"/>
  <c r="I2753" i="64" s="1"/>
  <c r="J2753" i="64" s="1"/>
  <c r="C2753" i="64"/>
  <c r="B2754" i="64"/>
  <c r="I2754" i="64" s="1"/>
  <c r="J2754" i="64" s="1"/>
  <c r="C2754" i="64"/>
  <c r="B2755" i="64"/>
  <c r="C2755" i="64"/>
  <c r="I2755" i="64"/>
  <c r="J2755" i="64" s="1"/>
  <c r="B2756" i="64"/>
  <c r="C2756" i="64"/>
  <c r="I2756" i="64"/>
  <c r="J2756" i="64" s="1"/>
  <c r="B2757" i="64"/>
  <c r="I2757" i="64" s="1"/>
  <c r="J2757" i="64" s="1"/>
  <c r="C2757" i="64"/>
  <c r="B2758" i="64"/>
  <c r="I2758" i="64" s="1"/>
  <c r="J2758" i="64" s="1"/>
  <c r="C2758" i="64"/>
  <c r="B2759" i="64"/>
  <c r="C2759" i="64"/>
  <c r="I2759" i="64"/>
  <c r="J2759" i="64" s="1"/>
  <c r="B2760" i="64"/>
  <c r="C2760" i="64"/>
  <c r="I2760" i="64"/>
  <c r="J2760" i="64" s="1"/>
  <c r="B2761" i="64"/>
  <c r="I2761" i="64" s="1"/>
  <c r="J2761" i="64" s="1"/>
  <c r="C2761" i="64"/>
  <c r="B2762" i="64"/>
  <c r="I2762" i="64" s="1"/>
  <c r="J2762" i="64" s="1"/>
  <c r="C2762" i="64"/>
  <c r="B2763" i="64"/>
  <c r="C2763" i="64"/>
  <c r="I2763" i="64"/>
  <c r="J2763" i="64" s="1"/>
  <c r="B2764" i="64"/>
  <c r="C2764" i="64"/>
  <c r="I2764" i="64"/>
  <c r="J2764" i="64" s="1"/>
  <c r="B2765" i="64"/>
  <c r="I2765" i="64" s="1"/>
  <c r="J2765" i="64" s="1"/>
  <c r="C2765" i="64"/>
  <c r="B2766" i="64"/>
  <c r="I2766" i="64" s="1"/>
  <c r="J2766" i="64" s="1"/>
  <c r="C2766" i="64"/>
  <c r="B2767" i="64"/>
  <c r="C2767" i="64"/>
  <c r="I2767" i="64"/>
  <c r="J2767" i="64" s="1"/>
  <c r="B2768" i="64"/>
  <c r="C2768" i="64"/>
  <c r="I2768" i="64"/>
  <c r="J2768" i="64" s="1"/>
  <c r="B2769" i="64"/>
  <c r="I2769" i="64" s="1"/>
  <c r="J2769" i="64" s="1"/>
  <c r="C2769" i="64"/>
  <c r="B2770" i="64"/>
  <c r="I2770" i="64" s="1"/>
  <c r="J2770" i="64" s="1"/>
  <c r="C2770" i="64"/>
  <c r="B2771" i="64"/>
  <c r="C2771" i="64"/>
  <c r="I2771" i="64"/>
  <c r="J2771" i="64" s="1"/>
  <c r="B2772" i="64"/>
  <c r="C2772" i="64"/>
  <c r="I2772" i="64"/>
  <c r="J2772" i="64" s="1"/>
  <c r="B2773" i="64"/>
  <c r="I2773" i="64" s="1"/>
  <c r="J2773" i="64" s="1"/>
  <c r="C2773" i="64"/>
  <c r="B2774" i="64"/>
  <c r="I2774" i="64" s="1"/>
  <c r="J2774" i="64" s="1"/>
  <c r="C2774" i="64"/>
  <c r="B2775" i="64"/>
  <c r="C2775" i="64"/>
  <c r="I2775" i="64"/>
  <c r="J2775" i="64" s="1"/>
  <c r="B2776" i="64"/>
  <c r="C2776" i="64"/>
  <c r="I2776" i="64"/>
  <c r="J2776" i="64" s="1"/>
  <c r="B2777" i="64"/>
  <c r="I2777" i="64" s="1"/>
  <c r="J2777" i="64" s="1"/>
  <c r="C2777" i="64"/>
  <c r="B2778" i="64"/>
  <c r="I2778" i="64" s="1"/>
  <c r="J2778" i="64" s="1"/>
  <c r="C2778" i="64"/>
  <c r="B2779" i="64"/>
  <c r="C2779" i="64"/>
  <c r="I2779" i="64"/>
  <c r="J2779" i="64" s="1"/>
  <c r="B2780" i="64"/>
  <c r="C2780" i="64"/>
  <c r="I2780" i="64"/>
  <c r="J2780" i="64" s="1"/>
  <c r="B2781" i="64"/>
  <c r="I2781" i="64" s="1"/>
  <c r="J2781" i="64" s="1"/>
  <c r="C2781" i="64"/>
  <c r="B2782" i="64"/>
  <c r="I2782" i="64" s="1"/>
  <c r="J2782" i="64" s="1"/>
  <c r="C2782" i="64"/>
  <c r="B2783" i="64"/>
  <c r="C2783" i="64"/>
  <c r="I2783" i="64"/>
  <c r="J2783" i="64" s="1"/>
  <c r="B2784" i="64"/>
  <c r="C2784" i="64"/>
  <c r="I2784" i="64"/>
  <c r="J2784" i="64" s="1"/>
  <c r="B2785" i="64"/>
  <c r="I2785" i="64" s="1"/>
  <c r="J2785" i="64" s="1"/>
  <c r="C2785" i="64"/>
  <c r="B2786" i="64"/>
  <c r="I2786" i="64" s="1"/>
  <c r="J2786" i="64" s="1"/>
  <c r="C2786" i="64"/>
  <c r="B2787" i="64"/>
  <c r="C2787" i="64"/>
  <c r="I2787" i="64"/>
  <c r="J2787" i="64" s="1"/>
  <c r="B2788" i="64"/>
  <c r="C2788" i="64"/>
  <c r="I2788" i="64"/>
  <c r="J2788" i="64" s="1"/>
  <c r="B2789" i="64"/>
  <c r="I2789" i="64" s="1"/>
  <c r="J2789" i="64" s="1"/>
  <c r="C2789" i="64"/>
  <c r="B2790" i="64"/>
  <c r="I2790" i="64" s="1"/>
  <c r="J2790" i="64" s="1"/>
  <c r="C2790" i="64"/>
  <c r="B2791" i="64"/>
  <c r="C2791" i="64"/>
  <c r="I2791" i="64"/>
  <c r="J2791" i="64" s="1"/>
  <c r="B2792" i="64"/>
  <c r="C2792" i="64"/>
  <c r="I2792" i="64"/>
  <c r="J2792" i="64" s="1"/>
  <c r="B2793" i="64"/>
  <c r="I2793" i="64" s="1"/>
  <c r="J2793" i="64" s="1"/>
  <c r="C2793" i="64"/>
  <c r="B2794" i="64"/>
  <c r="I2794" i="64" s="1"/>
  <c r="J2794" i="64" s="1"/>
  <c r="C2794" i="64"/>
  <c r="B2795" i="64"/>
  <c r="C2795" i="64"/>
  <c r="I2795" i="64"/>
  <c r="J2795" i="64" s="1"/>
  <c r="B2796" i="64"/>
  <c r="C2796" i="64"/>
  <c r="I2796" i="64"/>
  <c r="J2796" i="64" s="1"/>
  <c r="B2797" i="64"/>
  <c r="I2797" i="64" s="1"/>
  <c r="J2797" i="64" s="1"/>
  <c r="C2797" i="64"/>
  <c r="B2798" i="64"/>
  <c r="I2798" i="64" s="1"/>
  <c r="J2798" i="64" s="1"/>
  <c r="C2798" i="64"/>
  <c r="B2799" i="64"/>
  <c r="C2799" i="64"/>
  <c r="I2799" i="64"/>
  <c r="J2799" i="64" s="1"/>
  <c r="B2800" i="64"/>
  <c r="C2800" i="64"/>
  <c r="I2800" i="64"/>
  <c r="J2800" i="64" s="1"/>
  <c r="B2801" i="64"/>
  <c r="I2801" i="64" s="1"/>
  <c r="J2801" i="64" s="1"/>
  <c r="C2801" i="64"/>
  <c r="B2802" i="64"/>
  <c r="I2802" i="64" s="1"/>
  <c r="J2802" i="64" s="1"/>
  <c r="C2802" i="64"/>
  <c r="B2803" i="64"/>
  <c r="C2803" i="64"/>
  <c r="I2803" i="64"/>
  <c r="J2803" i="64" s="1"/>
  <c r="B2804" i="64"/>
  <c r="C2804" i="64"/>
  <c r="I2804" i="64"/>
  <c r="J2804" i="64" s="1"/>
  <c r="B2805" i="64"/>
  <c r="I2805" i="64" s="1"/>
  <c r="J2805" i="64" s="1"/>
  <c r="C2805" i="64"/>
  <c r="B2806" i="64"/>
  <c r="I2806" i="64" s="1"/>
  <c r="J2806" i="64" s="1"/>
  <c r="C2806" i="64"/>
  <c r="B2807" i="64"/>
  <c r="C2807" i="64"/>
  <c r="I2807" i="64"/>
  <c r="J2807" i="64" s="1"/>
  <c r="B2808" i="64"/>
  <c r="C2808" i="64"/>
  <c r="I2808" i="64"/>
  <c r="J2808" i="64" s="1"/>
  <c r="B2809" i="64"/>
  <c r="I2809" i="64" s="1"/>
  <c r="J2809" i="64" s="1"/>
  <c r="C2809" i="64"/>
  <c r="B2810" i="64"/>
  <c r="I2810" i="64" s="1"/>
  <c r="J2810" i="64" s="1"/>
  <c r="C2810" i="64"/>
  <c r="B2811" i="64"/>
  <c r="C2811" i="64"/>
  <c r="I2811" i="64"/>
  <c r="J2811" i="64" s="1"/>
  <c r="B2812" i="64"/>
  <c r="C2812" i="64"/>
  <c r="I2812" i="64"/>
  <c r="J2812" i="64" s="1"/>
  <c r="B2813" i="64"/>
  <c r="I2813" i="64" s="1"/>
  <c r="J2813" i="64" s="1"/>
  <c r="C2813" i="64"/>
  <c r="B2814" i="64"/>
  <c r="I2814" i="64" s="1"/>
  <c r="J2814" i="64" s="1"/>
  <c r="C2814" i="64"/>
  <c r="B2815" i="64"/>
  <c r="C2815" i="64"/>
  <c r="I2815" i="64"/>
  <c r="J2815" i="64" s="1"/>
  <c r="B2816" i="64"/>
  <c r="C2816" i="64"/>
  <c r="I2816" i="64"/>
  <c r="J2816" i="64" s="1"/>
  <c r="B2817" i="64"/>
  <c r="I2817" i="64" s="1"/>
  <c r="J2817" i="64" s="1"/>
  <c r="C2817" i="64"/>
  <c r="B2818" i="64"/>
  <c r="I2818" i="64" s="1"/>
  <c r="J2818" i="64" s="1"/>
  <c r="C2818" i="64"/>
  <c r="B2819" i="64"/>
  <c r="C2819" i="64"/>
  <c r="I2819" i="64"/>
  <c r="J2819" i="64" s="1"/>
  <c r="B2820" i="64"/>
  <c r="C2820" i="64"/>
  <c r="I2820" i="64"/>
  <c r="J2820" i="64" s="1"/>
  <c r="B2821" i="64"/>
  <c r="I2821" i="64" s="1"/>
  <c r="J2821" i="64" s="1"/>
  <c r="C2821" i="64"/>
  <c r="B2822" i="64"/>
  <c r="I2822" i="64" s="1"/>
  <c r="J2822" i="64" s="1"/>
  <c r="C2822" i="64"/>
  <c r="B2823" i="64"/>
  <c r="C2823" i="64"/>
  <c r="I2823" i="64"/>
  <c r="J2823" i="64" s="1"/>
  <c r="B2824" i="64"/>
  <c r="C2824" i="64"/>
  <c r="I2824" i="64"/>
  <c r="J2824" i="64" s="1"/>
  <c r="B2825" i="64"/>
  <c r="I2825" i="64" s="1"/>
  <c r="J2825" i="64" s="1"/>
  <c r="C2825" i="64"/>
  <c r="B2826" i="64"/>
  <c r="I2826" i="64" s="1"/>
  <c r="J2826" i="64" s="1"/>
  <c r="C2826" i="64"/>
  <c r="B2827" i="64"/>
  <c r="C2827" i="64"/>
  <c r="I2827" i="64"/>
  <c r="J2827" i="64" s="1"/>
  <c r="B2828" i="64"/>
  <c r="C2828" i="64"/>
  <c r="I2828" i="64"/>
  <c r="J2828" i="64" s="1"/>
  <c r="B2829" i="64"/>
  <c r="I2829" i="64" s="1"/>
  <c r="J2829" i="64" s="1"/>
  <c r="C2829" i="64"/>
  <c r="B2830" i="64"/>
  <c r="I2830" i="64" s="1"/>
  <c r="J2830" i="64" s="1"/>
  <c r="C2830" i="64"/>
  <c r="B2831" i="64"/>
  <c r="I2831" i="64" s="1"/>
  <c r="J2831" i="64" s="1"/>
  <c r="C2831" i="64"/>
  <c r="B2832" i="64"/>
  <c r="I2832" i="64" s="1"/>
  <c r="J2832" i="64" s="1"/>
  <c r="C2832" i="64"/>
  <c r="B2833" i="64"/>
  <c r="I2833" i="64" s="1"/>
  <c r="J2833" i="64" s="1"/>
  <c r="C2833" i="64"/>
  <c r="B2834" i="64"/>
  <c r="I2834" i="64" s="1"/>
  <c r="J2834" i="64" s="1"/>
  <c r="C2834" i="64"/>
  <c r="B2835" i="64"/>
  <c r="I2835" i="64" s="1"/>
  <c r="J2835" i="64" s="1"/>
  <c r="C2835" i="64"/>
  <c r="B2836" i="64"/>
  <c r="I2836" i="64" s="1"/>
  <c r="J2836" i="64" s="1"/>
  <c r="C2836" i="64"/>
  <c r="B2837" i="64"/>
  <c r="I2837" i="64" s="1"/>
  <c r="J2837" i="64" s="1"/>
  <c r="C2837" i="64"/>
  <c r="B2838" i="64"/>
  <c r="I2838" i="64" s="1"/>
  <c r="J2838" i="64" s="1"/>
  <c r="C2838" i="64"/>
  <c r="B2839" i="64"/>
  <c r="I2839" i="64" s="1"/>
  <c r="J2839" i="64" s="1"/>
  <c r="C2839" i="64"/>
  <c r="B2840" i="64"/>
  <c r="I2840" i="64" s="1"/>
  <c r="J2840" i="64" s="1"/>
  <c r="C2840" i="64"/>
  <c r="B2841" i="64"/>
  <c r="I2841" i="64" s="1"/>
  <c r="J2841" i="64" s="1"/>
  <c r="C2841" i="64"/>
  <c r="B2842" i="64"/>
  <c r="I2842" i="64" s="1"/>
  <c r="J2842" i="64" s="1"/>
  <c r="C2842" i="64"/>
  <c r="B2843" i="64"/>
  <c r="I2843" i="64" s="1"/>
  <c r="J2843" i="64" s="1"/>
  <c r="C2843" i="64"/>
  <c r="B2844" i="64"/>
  <c r="I2844" i="64" s="1"/>
  <c r="J2844" i="64" s="1"/>
  <c r="C2844" i="64"/>
  <c r="B2845" i="64"/>
  <c r="I2845" i="64" s="1"/>
  <c r="J2845" i="64" s="1"/>
  <c r="C2845" i="64"/>
  <c r="B2846" i="64"/>
  <c r="I2846" i="64" s="1"/>
  <c r="J2846" i="64" s="1"/>
  <c r="C2846" i="64"/>
  <c r="B2847" i="64"/>
  <c r="I2847" i="64" s="1"/>
  <c r="J2847" i="64" s="1"/>
  <c r="C2847" i="64"/>
  <c r="B2848" i="64"/>
  <c r="I2848" i="64" s="1"/>
  <c r="J2848" i="64" s="1"/>
  <c r="C2848" i="64"/>
  <c r="B2849" i="64"/>
  <c r="I2849" i="64" s="1"/>
  <c r="J2849" i="64" s="1"/>
  <c r="C2849" i="64"/>
  <c r="B2850" i="64"/>
  <c r="I2850" i="64" s="1"/>
  <c r="J2850" i="64" s="1"/>
  <c r="C2850" i="64"/>
  <c r="B2851" i="64"/>
  <c r="I2851" i="64" s="1"/>
  <c r="J2851" i="64" s="1"/>
  <c r="C2851" i="64"/>
  <c r="B2852" i="64"/>
  <c r="I2852" i="64" s="1"/>
  <c r="J2852" i="64" s="1"/>
  <c r="C2852" i="64"/>
  <c r="B2853" i="64"/>
  <c r="I2853" i="64" s="1"/>
  <c r="J2853" i="64" s="1"/>
  <c r="C2853" i="64"/>
  <c r="B2854" i="64"/>
  <c r="I2854" i="64" s="1"/>
  <c r="J2854" i="64" s="1"/>
  <c r="C2854" i="64"/>
  <c r="B2855" i="64"/>
  <c r="I2855" i="64" s="1"/>
  <c r="J2855" i="64" s="1"/>
  <c r="C2855" i="64"/>
  <c r="B2856" i="64"/>
  <c r="I2856" i="64" s="1"/>
  <c r="J2856" i="64" s="1"/>
  <c r="C2856" i="64"/>
  <c r="B2857" i="64"/>
  <c r="I2857" i="64" s="1"/>
  <c r="J2857" i="64" s="1"/>
  <c r="C2857" i="64"/>
  <c r="B2858" i="64"/>
  <c r="I2858" i="64" s="1"/>
  <c r="J2858" i="64" s="1"/>
  <c r="C2858" i="64"/>
  <c r="B2859" i="64"/>
  <c r="I2859" i="64" s="1"/>
  <c r="J2859" i="64" s="1"/>
  <c r="C2859" i="64"/>
  <c r="B2860" i="64"/>
  <c r="I2860" i="64" s="1"/>
  <c r="J2860" i="64" s="1"/>
  <c r="C2860" i="64"/>
  <c r="B2861" i="64"/>
  <c r="I2861" i="64" s="1"/>
  <c r="J2861" i="64" s="1"/>
  <c r="C2861" i="64"/>
  <c r="B2862" i="64"/>
  <c r="I2862" i="64" s="1"/>
  <c r="J2862" i="64" s="1"/>
  <c r="C2862" i="64"/>
  <c r="B2863" i="64"/>
  <c r="I2863" i="64" s="1"/>
  <c r="J2863" i="64" s="1"/>
  <c r="C2863" i="64"/>
  <c r="B2864" i="64"/>
  <c r="I2864" i="64" s="1"/>
  <c r="J2864" i="64" s="1"/>
  <c r="C2864" i="64"/>
  <c r="B2865" i="64"/>
  <c r="I2865" i="64" s="1"/>
  <c r="J2865" i="64" s="1"/>
  <c r="C2865" i="64"/>
  <c r="B2866" i="64"/>
  <c r="I2866" i="64" s="1"/>
  <c r="J2866" i="64" s="1"/>
  <c r="C2866" i="64"/>
  <c r="B2867" i="64"/>
  <c r="I2867" i="64" s="1"/>
  <c r="J2867" i="64" s="1"/>
  <c r="C2867" i="64"/>
  <c r="B2868" i="64"/>
  <c r="I2868" i="64" s="1"/>
  <c r="J2868" i="64" s="1"/>
  <c r="C2868" i="64"/>
  <c r="B2869" i="64"/>
  <c r="I2869" i="64" s="1"/>
  <c r="J2869" i="64" s="1"/>
  <c r="C2869" i="64"/>
  <c r="B2870" i="64"/>
  <c r="I2870" i="64" s="1"/>
  <c r="J2870" i="64" s="1"/>
  <c r="C2870" i="64"/>
  <c r="B2871" i="64"/>
  <c r="I2871" i="64" s="1"/>
  <c r="J2871" i="64" s="1"/>
  <c r="C2871" i="64"/>
  <c r="B2872" i="64"/>
  <c r="I2872" i="64" s="1"/>
  <c r="J2872" i="64" s="1"/>
  <c r="C2872" i="64"/>
  <c r="B2873" i="64"/>
  <c r="I2873" i="64" s="1"/>
  <c r="J2873" i="64" s="1"/>
  <c r="C2873" i="64"/>
  <c r="B2874" i="64"/>
  <c r="I2874" i="64" s="1"/>
  <c r="J2874" i="64" s="1"/>
  <c r="C2874" i="64"/>
  <c r="B2875" i="64"/>
  <c r="I2875" i="64" s="1"/>
  <c r="J2875" i="64" s="1"/>
  <c r="C2875" i="64"/>
  <c r="B2876" i="64"/>
  <c r="I2876" i="64" s="1"/>
  <c r="J2876" i="64" s="1"/>
  <c r="C2876" i="64"/>
  <c r="B2877" i="64"/>
  <c r="I2877" i="64" s="1"/>
  <c r="J2877" i="64" s="1"/>
  <c r="C2877" i="64"/>
  <c r="B2878" i="64"/>
  <c r="I2878" i="64" s="1"/>
  <c r="J2878" i="64" s="1"/>
  <c r="C2878" i="64"/>
  <c r="B2879" i="64"/>
  <c r="I2879" i="64" s="1"/>
  <c r="J2879" i="64" s="1"/>
  <c r="C2879" i="64"/>
  <c r="B2880" i="64"/>
  <c r="I2880" i="64" s="1"/>
  <c r="J2880" i="64" s="1"/>
  <c r="C2880" i="64"/>
  <c r="B2881" i="64"/>
  <c r="I2881" i="64" s="1"/>
  <c r="J2881" i="64" s="1"/>
  <c r="C2881" i="64"/>
  <c r="B2882" i="64"/>
  <c r="I2882" i="64" s="1"/>
  <c r="J2882" i="64" s="1"/>
  <c r="C2882" i="64"/>
  <c r="B2883" i="64"/>
  <c r="I2883" i="64" s="1"/>
  <c r="J2883" i="64" s="1"/>
  <c r="C2883" i="64"/>
  <c r="B2884" i="64"/>
  <c r="I2884" i="64" s="1"/>
  <c r="J2884" i="64" s="1"/>
  <c r="C2884" i="64"/>
  <c r="B2885" i="64"/>
  <c r="I2885" i="64" s="1"/>
  <c r="J2885" i="64" s="1"/>
  <c r="C2885" i="64"/>
  <c r="B2886" i="64"/>
  <c r="I2886" i="64" s="1"/>
  <c r="J2886" i="64" s="1"/>
  <c r="C2886" i="64"/>
  <c r="B2887" i="64"/>
  <c r="I2887" i="64" s="1"/>
  <c r="J2887" i="64" s="1"/>
  <c r="C2887" i="64"/>
  <c r="B2888" i="64"/>
  <c r="I2888" i="64" s="1"/>
  <c r="J2888" i="64" s="1"/>
  <c r="C2888" i="64"/>
  <c r="B2889" i="64"/>
  <c r="I2889" i="64" s="1"/>
  <c r="J2889" i="64" s="1"/>
  <c r="C2889" i="64"/>
  <c r="B2890" i="64"/>
  <c r="I2890" i="64" s="1"/>
  <c r="J2890" i="64" s="1"/>
  <c r="C2890" i="64"/>
  <c r="B2891" i="64"/>
  <c r="I2891" i="64" s="1"/>
  <c r="J2891" i="64" s="1"/>
  <c r="C2891" i="64"/>
  <c r="B2892" i="64"/>
  <c r="I2892" i="64" s="1"/>
  <c r="J2892" i="64" s="1"/>
  <c r="C2892" i="64"/>
  <c r="B2893" i="64"/>
  <c r="I2893" i="64" s="1"/>
  <c r="J2893" i="64" s="1"/>
  <c r="C2893" i="64"/>
  <c r="B2894" i="64"/>
  <c r="I2894" i="64" s="1"/>
  <c r="J2894" i="64" s="1"/>
  <c r="C2894" i="64"/>
  <c r="B2895" i="64"/>
  <c r="I2895" i="64" s="1"/>
  <c r="J2895" i="64" s="1"/>
  <c r="C2895" i="64"/>
  <c r="B2896" i="64"/>
  <c r="I2896" i="64" s="1"/>
  <c r="J2896" i="64" s="1"/>
  <c r="C2896" i="64"/>
  <c r="B2897" i="64"/>
  <c r="I2897" i="64" s="1"/>
  <c r="J2897" i="64" s="1"/>
  <c r="C2897" i="64"/>
  <c r="B2898" i="64"/>
  <c r="I2898" i="64" s="1"/>
  <c r="J2898" i="64" s="1"/>
  <c r="C2898" i="64"/>
  <c r="B2899" i="64"/>
  <c r="I2899" i="64" s="1"/>
  <c r="J2899" i="64" s="1"/>
  <c r="C2899" i="64"/>
  <c r="B2900" i="64"/>
  <c r="I2900" i="64" s="1"/>
  <c r="J2900" i="64" s="1"/>
  <c r="C2900" i="64"/>
  <c r="B2901" i="64"/>
  <c r="I2901" i="64" s="1"/>
  <c r="J2901" i="64" s="1"/>
  <c r="C2901" i="64"/>
  <c r="B2902" i="64"/>
  <c r="I2902" i="64" s="1"/>
  <c r="J2902" i="64" s="1"/>
  <c r="C2902" i="64"/>
  <c r="B2903" i="64"/>
  <c r="I2903" i="64" s="1"/>
  <c r="J2903" i="64" s="1"/>
  <c r="C2903" i="64"/>
  <c r="B2904" i="64"/>
  <c r="I2904" i="64" s="1"/>
  <c r="J2904" i="64" s="1"/>
  <c r="C2904" i="64"/>
  <c r="B2905" i="64"/>
  <c r="I2905" i="64" s="1"/>
  <c r="J2905" i="64" s="1"/>
  <c r="C2905" i="64"/>
  <c r="B2906" i="64"/>
  <c r="I2906" i="64" s="1"/>
  <c r="J2906" i="64" s="1"/>
  <c r="C2906" i="64"/>
  <c r="B2907" i="64"/>
  <c r="I2907" i="64" s="1"/>
  <c r="J2907" i="64" s="1"/>
  <c r="C2907" i="64"/>
  <c r="B2908" i="64"/>
  <c r="I2908" i="64" s="1"/>
  <c r="J2908" i="64" s="1"/>
  <c r="C2908" i="64"/>
  <c r="B2909" i="64"/>
  <c r="I2909" i="64" s="1"/>
  <c r="J2909" i="64" s="1"/>
  <c r="C2909" i="64"/>
  <c r="B2910" i="64"/>
  <c r="I2910" i="64" s="1"/>
  <c r="J2910" i="64" s="1"/>
  <c r="C2910" i="64"/>
  <c r="B2911" i="64"/>
  <c r="I2911" i="64" s="1"/>
  <c r="J2911" i="64" s="1"/>
  <c r="C2911" i="64"/>
  <c r="B2912" i="64"/>
  <c r="I2912" i="64" s="1"/>
  <c r="J2912" i="64" s="1"/>
  <c r="C2912" i="64"/>
  <c r="B2913" i="64"/>
  <c r="I2913" i="64" s="1"/>
  <c r="J2913" i="64" s="1"/>
  <c r="C2913" i="64"/>
  <c r="B2914" i="64"/>
  <c r="I2914" i="64" s="1"/>
  <c r="J2914" i="64" s="1"/>
  <c r="C2914" i="64"/>
  <c r="B2915" i="64"/>
  <c r="I2915" i="64" s="1"/>
  <c r="J2915" i="64" s="1"/>
  <c r="C2915" i="64"/>
  <c r="B2916" i="64"/>
  <c r="I2916" i="64" s="1"/>
  <c r="J2916" i="64" s="1"/>
  <c r="C2916" i="64"/>
  <c r="B2917" i="64"/>
  <c r="I2917" i="64" s="1"/>
  <c r="J2917" i="64" s="1"/>
  <c r="C2917" i="64"/>
  <c r="B2918" i="64"/>
  <c r="I2918" i="64" s="1"/>
  <c r="J2918" i="64" s="1"/>
  <c r="C2918" i="64"/>
  <c r="B2919" i="64"/>
  <c r="I2919" i="64" s="1"/>
  <c r="J2919" i="64" s="1"/>
  <c r="C2919" i="64"/>
  <c r="B2920" i="64"/>
  <c r="I2920" i="64" s="1"/>
  <c r="J2920" i="64" s="1"/>
  <c r="C2920" i="64"/>
  <c r="B2921" i="64"/>
  <c r="I2921" i="64" s="1"/>
  <c r="J2921" i="64" s="1"/>
  <c r="C2921" i="64"/>
  <c r="B2922" i="64"/>
  <c r="I2922" i="64" s="1"/>
  <c r="J2922" i="64" s="1"/>
  <c r="C2922" i="64"/>
  <c r="B2923" i="64"/>
  <c r="I2923" i="64" s="1"/>
  <c r="J2923" i="64" s="1"/>
  <c r="C2923" i="64"/>
  <c r="B2924" i="64"/>
  <c r="I2924" i="64" s="1"/>
  <c r="J2924" i="64" s="1"/>
  <c r="C2924" i="64"/>
  <c r="B2925" i="64"/>
  <c r="I2925" i="64" s="1"/>
  <c r="J2925" i="64" s="1"/>
  <c r="C2925" i="64"/>
  <c r="B2926" i="64"/>
  <c r="I2926" i="64" s="1"/>
  <c r="J2926" i="64" s="1"/>
  <c r="C2926" i="64"/>
  <c r="B2927" i="64"/>
  <c r="I2927" i="64" s="1"/>
  <c r="J2927" i="64" s="1"/>
  <c r="C2927" i="64"/>
  <c r="B2928" i="64"/>
  <c r="I2928" i="64" s="1"/>
  <c r="J2928" i="64" s="1"/>
  <c r="C2928" i="64"/>
  <c r="B2929" i="64"/>
  <c r="I2929" i="64" s="1"/>
  <c r="J2929" i="64" s="1"/>
  <c r="C2929" i="64"/>
  <c r="B2930" i="64"/>
  <c r="I2930" i="64" s="1"/>
  <c r="J2930" i="64" s="1"/>
  <c r="C2930" i="64"/>
  <c r="B2931" i="64"/>
  <c r="I2931" i="64" s="1"/>
  <c r="J2931" i="64" s="1"/>
  <c r="C2931" i="64"/>
  <c r="B2932" i="64"/>
  <c r="I2932" i="64" s="1"/>
  <c r="J2932" i="64" s="1"/>
  <c r="C2932" i="64"/>
  <c r="B2933" i="64"/>
  <c r="I2933" i="64" s="1"/>
  <c r="J2933" i="64" s="1"/>
  <c r="C2933" i="64"/>
  <c r="B2934" i="64"/>
  <c r="I2934" i="64" s="1"/>
  <c r="J2934" i="64" s="1"/>
  <c r="C2934" i="64"/>
  <c r="B2935" i="64"/>
  <c r="I2935" i="64" s="1"/>
  <c r="J2935" i="64" s="1"/>
  <c r="C2935" i="64"/>
  <c r="B2936" i="64"/>
  <c r="I2936" i="64" s="1"/>
  <c r="J2936" i="64" s="1"/>
  <c r="C2936" i="64"/>
  <c r="B2937" i="64"/>
  <c r="I2937" i="64" s="1"/>
  <c r="J2937" i="64" s="1"/>
  <c r="C2937" i="64"/>
  <c r="B2938" i="64"/>
  <c r="I2938" i="64" s="1"/>
  <c r="J2938" i="64" s="1"/>
  <c r="C2938" i="64"/>
  <c r="B2939" i="64"/>
  <c r="I2939" i="64" s="1"/>
  <c r="J2939" i="64" s="1"/>
  <c r="C2939" i="64"/>
  <c r="B2940" i="64"/>
  <c r="I2940" i="64" s="1"/>
  <c r="J2940" i="64" s="1"/>
  <c r="C2940" i="64"/>
  <c r="B2941" i="64"/>
  <c r="I2941" i="64" s="1"/>
  <c r="J2941" i="64" s="1"/>
  <c r="C2941" i="64"/>
  <c r="B2942" i="64"/>
  <c r="I2942" i="64" s="1"/>
  <c r="J2942" i="64" s="1"/>
  <c r="C2942" i="64"/>
  <c r="B2943" i="64"/>
  <c r="I2943" i="64" s="1"/>
  <c r="J2943" i="64" s="1"/>
  <c r="C2943" i="64"/>
  <c r="B2944" i="64"/>
  <c r="I2944" i="64" s="1"/>
  <c r="J2944" i="64" s="1"/>
  <c r="C2944" i="64"/>
  <c r="B2945" i="64"/>
  <c r="I2945" i="64" s="1"/>
  <c r="J2945" i="64" s="1"/>
  <c r="C2945" i="64"/>
  <c r="B2946" i="64"/>
  <c r="I2946" i="64" s="1"/>
  <c r="J2946" i="64" s="1"/>
  <c r="C2946" i="64"/>
  <c r="B2947" i="64"/>
  <c r="I2947" i="64" s="1"/>
  <c r="J2947" i="64" s="1"/>
  <c r="C2947" i="64"/>
  <c r="B2948" i="64"/>
  <c r="I2948" i="64" s="1"/>
  <c r="J2948" i="64" s="1"/>
  <c r="C2948" i="64"/>
  <c r="B2949" i="64"/>
  <c r="I2949" i="64" s="1"/>
  <c r="J2949" i="64" s="1"/>
  <c r="C2949" i="64"/>
  <c r="B2950" i="64"/>
  <c r="I2950" i="64" s="1"/>
  <c r="J2950" i="64" s="1"/>
  <c r="C2950" i="64"/>
  <c r="B2951" i="64"/>
  <c r="I2951" i="64" s="1"/>
  <c r="J2951" i="64" s="1"/>
  <c r="C2951" i="64"/>
  <c r="B2952" i="64"/>
  <c r="I2952" i="64" s="1"/>
  <c r="J2952" i="64" s="1"/>
  <c r="C2952" i="64"/>
  <c r="B2953" i="64"/>
  <c r="I2953" i="64" s="1"/>
  <c r="J2953" i="64" s="1"/>
  <c r="C2953" i="64"/>
  <c r="B2954" i="64"/>
  <c r="I2954" i="64" s="1"/>
  <c r="J2954" i="64" s="1"/>
  <c r="C2954" i="64"/>
  <c r="B2955" i="64"/>
  <c r="I2955" i="64" s="1"/>
  <c r="J2955" i="64" s="1"/>
  <c r="C2955" i="64"/>
  <c r="B2956" i="64"/>
  <c r="I2956" i="64" s="1"/>
  <c r="J2956" i="64" s="1"/>
  <c r="C2956" i="64"/>
  <c r="B2957" i="64"/>
  <c r="I2957" i="64" s="1"/>
  <c r="J2957" i="64" s="1"/>
  <c r="C2957" i="64"/>
  <c r="B2958" i="64"/>
  <c r="I2958" i="64" s="1"/>
  <c r="J2958" i="64" s="1"/>
  <c r="C2958" i="64"/>
  <c r="B2959" i="64"/>
  <c r="I2959" i="64" s="1"/>
  <c r="J2959" i="64" s="1"/>
  <c r="C2959" i="64"/>
  <c r="B2960" i="64"/>
  <c r="I2960" i="64" s="1"/>
  <c r="J2960" i="64" s="1"/>
  <c r="C2960" i="64"/>
  <c r="B2961" i="64"/>
  <c r="I2961" i="64" s="1"/>
  <c r="J2961" i="64" s="1"/>
  <c r="C2961" i="64"/>
  <c r="B2962" i="64"/>
  <c r="I2962" i="64" s="1"/>
  <c r="J2962" i="64" s="1"/>
  <c r="C2962" i="64"/>
  <c r="B2963" i="64"/>
  <c r="I2963" i="64" s="1"/>
  <c r="J2963" i="64" s="1"/>
  <c r="C2963" i="64"/>
  <c r="B2964" i="64"/>
  <c r="I2964" i="64" s="1"/>
  <c r="J2964" i="64" s="1"/>
  <c r="C2964" i="64"/>
  <c r="B2965" i="64"/>
  <c r="I2965" i="64" s="1"/>
  <c r="J2965" i="64" s="1"/>
  <c r="C2965" i="64"/>
  <c r="B2966" i="64"/>
  <c r="I2966" i="64" s="1"/>
  <c r="J2966" i="64" s="1"/>
  <c r="C2966" i="64"/>
  <c r="B2967" i="64"/>
  <c r="I2967" i="64" s="1"/>
  <c r="J2967" i="64" s="1"/>
  <c r="C2967" i="64"/>
  <c r="B2968" i="64"/>
  <c r="I2968" i="64" s="1"/>
  <c r="J2968" i="64" s="1"/>
  <c r="C2968" i="64"/>
  <c r="B2969" i="64"/>
  <c r="I2969" i="64" s="1"/>
  <c r="J2969" i="64" s="1"/>
  <c r="C2969" i="64"/>
  <c r="B2970" i="64"/>
  <c r="I2970" i="64" s="1"/>
  <c r="J2970" i="64" s="1"/>
  <c r="C2970" i="64"/>
  <c r="B2971" i="64"/>
  <c r="I2971" i="64" s="1"/>
  <c r="J2971" i="64" s="1"/>
  <c r="C2971" i="64"/>
  <c r="B2972" i="64"/>
  <c r="I2972" i="64" s="1"/>
  <c r="J2972" i="64" s="1"/>
  <c r="C2972" i="64"/>
  <c r="B2973" i="64"/>
  <c r="I2973" i="64" s="1"/>
  <c r="J2973" i="64" s="1"/>
  <c r="C2973" i="64"/>
  <c r="B2974" i="64"/>
  <c r="I2974" i="64" s="1"/>
  <c r="J2974" i="64" s="1"/>
  <c r="C2974" i="64"/>
  <c r="B2975" i="64"/>
  <c r="I2975" i="64" s="1"/>
  <c r="J2975" i="64" s="1"/>
  <c r="C2975" i="64"/>
  <c r="B2976" i="64"/>
  <c r="I2976" i="64" s="1"/>
  <c r="J2976" i="64" s="1"/>
  <c r="C2976" i="64"/>
  <c r="B2977" i="64"/>
  <c r="I2977" i="64" s="1"/>
  <c r="J2977" i="64" s="1"/>
  <c r="C2977" i="64"/>
  <c r="B2978" i="64"/>
  <c r="I2978" i="64" s="1"/>
  <c r="J2978" i="64" s="1"/>
  <c r="C2978" i="64"/>
  <c r="B2979" i="64"/>
  <c r="I2979" i="64" s="1"/>
  <c r="J2979" i="64" s="1"/>
  <c r="C2979" i="64"/>
  <c r="B2980" i="64"/>
  <c r="I2980" i="64" s="1"/>
  <c r="J2980" i="64" s="1"/>
  <c r="C2980" i="64"/>
  <c r="B2981" i="64"/>
  <c r="I2981" i="64" s="1"/>
  <c r="J2981" i="64" s="1"/>
  <c r="C2981" i="64"/>
  <c r="B2982" i="64"/>
  <c r="I2982" i="64" s="1"/>
  <c r="J2982" i="64" s="1"/>
  <c r="C2982" i="64"/>
  <c r="B2983" i="64"/>
  <c r="I2983" i="64" s="1"/>
  <c r="J2983" i="64" s="1"/>
  <c r="C2983" i="64"/>
  <c r="B2984" i="64"/>
  <c r="I2984" i="64" s="1"/>
  <c r="J2984" i="64" s="1"/>
  <c r="C2984" i="64"/>
  <c r="B2985" i="64"/>
  <c r="I2985" i="64" s="1"/>
  <c r="J2985" i="64" s="1"/>
  <c r="C2985" i="64"/>
  <c r="B2986" i="64"/>
  <c r="I2986" i="64" s="1"/>
  <c r="J2986" i="64" s="1"/>
  <c r="C2986" i="64"/>
  <c r="B2987" i="64"/>
  <c r="I2987" i="64" s="1"/>
  <c r="J2987" i="64" s="1"/>
  <c r="C2987" i="64"/>
  <c r="B2988" i="64"/>
  <c r="I2988" i="64" s="1"/>
  <c r="J2988" i="64" s="1"/>
  <c r="C2988" i="64"/>
  <c r="B2989" i="64"/>
  <c r="I2989" i="64" s="1"/>
  <c r="J2989" i="64" s="1"/>
  <c r="C2989" i="64"/>
  <c r="B2990" i="64"/>
  <c r="I2990" i="64" s="1"/>
  <c r="J2990" i="64" s="1"/>
  <c r="C2990" i="64"/>
  <c r="B2991" i="64"/>
  <c r="I2991" i="64" s="1"/>
  <c r="J2991" i="64" s="1"/>
  <c r="C2991" i="64"/>
  <c r="B2992" i="64"/>
  <c r="I2992" i="64" s="1"/>
  <c r="J2992" i="64" s="1"/>
  <c r="C2992" i="64"/>
  <c r="B2993" i="64"/>
  <c r="I2993" i="64" s="1"/>
  <c r="J2993" i="64" s="1"/>
  <c r="C2993" i="64"/>
  <c r="B2994" i="64"/>
  <c r="I2994" i="64" s="1"/>
  <c r="J2994" i="64" s="1"/>
  <c r="C2994" i="64"/>
  <c r="B2995" i="64"/>
  <c r="I2995" i="64" s="1"/>
  <c r="J2995" i="64" s="1"/>
  <c r="C2995" i="64"/>
  <c r="B2996" i="64"/>
  <c r="I2996" i="64" s="1"/>
  <c r="J2996" i="64" s="1"/>
  <c r="C2996" i="64"/>
  <c r="B2997" i="64"/>
  <c r="I2997" i="64" s="1"/>
  <c r="J2997" i="64" s="1"/>
  <c r="C2997" i="64"/>
  <c r="B2998" i="64"/>
  <c r="I2998" i="64" s="1"/>
  <c r="J2998" i="64" s="1"/>
  <c r="C2998" i="64"/>
  <c r="B2999" i="64"/>
  <c r="I2999" i="64" s="1"/>
  <c r="J2999" i="64" s="1"/>
  <c r="C2999" i="64"/>
  <c r="B3000" i="64"/>
  <c r="I3000" i="64" s="1"/>
  <c r="J3000" i="64" s="1"/>
  <c r="C3000" i="64"/>
  <c r="B3001" i="64"/>
  <c r="I3001" i="64" s="1"/>
  <c r="J3001" i="64" s="1"/>
  <c r="C3001" i="64"/>
  <c r="B3002" i="64"/>
  <c r="I3002" i="64" s="1"/>
  <c r="J3002" i="64" s="1"/>
  <c r="C3002" i="64"/>
  <c r="B3003" i="64"/>
  <c r="I3003" i="64" s="1"/>
  <c r="J3003" i="64" s="1"/>
  <c r="C3003" i="64"/>
  <c r="B3004" i="64"/>
  <c r="I3004" i="64" s="1"/>
  <c r="J3004" i="64" s="1"/>
  <c r="C3004" i="64"/>
  <c r="B3005" i="64"/>
  <c r="I3005" i="64" s="1"/>
  <c r="J3005" i="64" s="1"/>
  <c r="C3005" i="64"/>
  <c r="B3006" i="64"/>
  <c r="I3006" i="64" s="1"/>
  <c r="J3006" i="64" s="1"/>
  <c r="C3006" i="64"/>
  <c r="B3007" i="64"/>
  <c r="I3007" i="64" s="1"/>
  <c r="J3007" i="64" s="1"/>
  <c r="C3007" i="64"/>
  <c r="B3008" i="64"/>
  <c r="I3008" i="64" s="1"/>
  <c r="J3008" i="64" s="1"/>
  <c r="C3008" i="64"/>
  <c r="B3009" i="64"/>
  <c r="I3009" i="64" s="1"/>
  <c r="J3009" i="64" s="1"/>
  <c r="C3009" i="64"/>
  <c r="B3010" i="64"/>
  <c r="I3010" i="64" s="1"/>
  <c r="J3010" i="64" s="1"/>
  <c r="C3010" i="64"/>
  <c r="B3011" i="64"/>
  <c r="I3011" i="64" s="1"/>
  <c r="J3011" i="64" s="1"/>
  <c r="C3011" i="64"/>
  <c r="B3012" i="64"/>
  <c r="I3012" i="64" s="1"/>
  <c r="J3012" i="64" s="1"/>
  <c r="C3012" i="64"/>
  <c r="B3013" i="64"/>
  <c r="I3013" i="64" s="1"/>
  <c r="J3013" i="64" s="1"/>
  <c r="C3013" i="64"/>
  <c r="B3014" i="64"/>
  <c r="I3014" i="64" s="1"/>
  <c r="J3014" i="64" s="1"/>
  <c r="C3014" i="64"/>
  <c r="B3015" i="64"/>
  <c r="I3015" i="64" s="1"/>
  <c r="J3015" i="64" s="1"/>
  <c r="C3015" i="64"/>
  <c r="B3016" i="64"/>
  <c r="I3016" i="64" s="1"/>
  <c r="J3016" i="64" s="1"/>
  <c r="C3016" i="64"/>
  <c r="B3017" i="64"/>
  <c r="I3017" i="64" s="1"/>
  <c r="J3017" i="64" s="1"/>
  <c r="C3017" i="64"/>
  <c r="B3018" i="64"/>
  <c r="I3018" i="64" s="1"/>
  <c r="J3018" i="64" s="1"/>
  <c r="C3018" i="64"/>
  <c r="B3019" i="64"/>
  <c r="I3019" i="64" s="1"/>
  <c r="J3019" i="64" s="1"/>
  <c r="C3019" i="64"/>
  <c r="B3020" i="64"/>
  <c r="I3020" i="64" s="1"/>
  <c r="J3020" i="64" s="1"/>
  <c r="C3020" i="64"/>
  <c r="B3021" i="64"/>
  <c r="I3021" i="64" s="1"/>
  <c r="J3021" i="64" s="1"/>
  <c r="C3021" i="64"/>
  <c r="B3022" i="64"/>
  <c r="I3022" i="64" s="1"/>
  <c r="J3022" i="64" s="1"/>
  <c r="C3022" i="64"/>
  <c r="B3023" i="64"/>
  <c r="I3023" i="64" s="1"/>
  <c r="J3023" i="64" s="1"/>
  <c r="C3023" i="64"/>
  <c r="B3024" i="64"/>
  <c r="I3024" i="64" s="1"/>
  <c r="J3024" i="64" s="1"/>
  <c r="C3024" i="64"/>
  <c r="B3025" i="64"/>
  <c r="I3025" i="64" s="1"/>
  <c r="J3025" i="64" s="1"/>
  <c r="C3025" i="64"/>
  <c r="B3026" i="64"/>
  <c r="I3026" i="64" s="1"/>
  <c r="J3026" i="64" s="1"/>
  <c r="C3026" i="64"/>
  <c r="B3027" i="64"/>
  <c r="I3027" i="64" s="1"/>
  <c r="J3027" i="64" s="1"/>
  <c r="C3027" i="64"/>
  <c r="B3028" i="64"/>
  <c r="I3028" i="64" s="1"/>
  <c r="J3028" i="64" s="1"/>
  <c r="C3028" i="64"/>
  <c r="B3029" i="64"/>
  <c r="I3029" i="64" s="1"/>
  <c r="J3029" i="64" s="1"/>
  <c r="C3029" i="64"/>
  <c r="B3030" i="64"/>
  <c r="I3030" i="64" s="1"/>
  <c r="J3030" i="64" s="1"/>
  <c r="C3030" i="64"/>
  <c r="B3031" i="64"/>
  <c r="I3031" i="64" s="1"/>
  <c r="J3031" i="64" s="1"/>
  <c r="C3031" i="64"/>
  <c r="B3032" i="64"/>
  <c r="I3032" i="64" s="1"/>
  <c r="J3032" i="64" s="1"/>
  <c r="C3032" i="64"/>
  <c r="B3033" i="64"/>
  <c r="I3033" i="64" s="1"/>
  <c r="J3033" i="64" s="1"/>
  <c r="C3033" i="64"/>
  <c r="B3034" i="64"/>
  <c r="I3034" i="64" s="1"/>
  <c r="J3034" i="64" s="1"/>
  <c r="C3034" i="64"/>
  <c r="B3035" i="64"/>
  <c r="I3035" i="64" s="1"/>
  <c r="J3035" i="64" s="1"/>
  <c r="C3035" i="64"/>
  <c r="B3036" i="64"/>
  <c r="I3036" i="64" s="1"/>
  <c r="J3036" i="64" s="1"/>
  <c r="C3036" i="64"/>
  <c r="B3037" i="64"/>
  <c r="I3037" i="64" s="1"/>
  <c r="J3037" i="64" s="1"/>
  <c r="C3037" i="64"/>
  <c r="B3038" i="64"/>
  <c r="I3038" i="64" s="1"/>
  <c r="J3038" i="64" s="1"/>
  <c r="C3038" i="64"/>
  <c r="B3039" i="64"/>
  <c r="I3039" i="64" s="1"/>
  <c r="J3039" i="64" s="1"/>
  <c r="C3039" i="64"/>
  <c r="B3040" i="64"/>
  <c r="I3040" i="64" s="1"/>
  <c r="J3040" i="64" s="1"/>
  <c r="C3040" i="64"/>
  <c r="B3041" i="64"/>
  <c r="I3041" i="64" s="1"/>
  <c r="J3041" i="64" s="1"/>
  <c r="C3041" i="64"/>
  <c r="B3042" i="64"/>
  <c r="I3042" i="64" s="1"/>
  <c r="J3042" i="64" s="1"/>
  <c r="C3042" i="64"/>
  <c r="B3043" i="64"/>
  <c r="I3043" i="64" s="1"/>
  <c r="J3043" i="64" s="1"/>
  <c r="C3043" i="64"/>
  <c r="B3044" i="64"/>
  <c r="I3044" i="64" s="1"/>
  <c r="J3044" i="64" s="1"/>
  <c r="C3044" i="64"/>
  <c r="B3045" i="64"/>
  <c r="I3045" i="64" s="1"/>
  <c r="J3045" i="64" s="1"/>
  <c r="C3045" i="64"/>
  <c r="B3046" i="64"/>
  <c r="I3046" i="64" s="1"/>
  <c r="J3046" i="64" s="1"/>
  <c r="C3046" i="64"/>
  <c r="B3047" i="64"/>
  <c r="I3047" i="64" s="1"/>
  <c r="J3047" i="64" s="1"/>
  <c r="C3047" i="64"/>
  <c r="B3048" i="64"/>
  <c r="I3048" i="64" s="1"/>
  <c r="J3048" i="64" s="1"/>
  <c r="C3048" i="64"/>
  <c r="B3049" i="64"/>
  <c r="I3049" i="64" s="1"/>
  <c r="J3049" i="64" s="1"/>
  <c r="C3049" i="64"/>
  <c r="B3050" i="64"/>
  <c r="I3050" i="64" s="1"/>
  <c r="J3050" i="64" s="1"/>
  <c r="C3050" i="64"/>
  <c r="B3051" i="64"/>
  <c r="I3051" i="64" s="1"/>
  <c r="J3051" i="64" s="1"/>
  <c r="C3051" i="64"/>
  <c r="B3052" i="64"/>
  <c r="I3052" i="64" s="1"/>
  <c r="J3052" i="64" s="1"/>
  <c r="C3052" i="64"/>
  <c r="B3053" i="64"/>
  <c r="I3053" i="64" s="1"/>
  <c r="J3053" i="64" s="1"/>
  <c r="C3053" i="64"/>
  <c r="B3054" i="64"/>
  <c r="I3054" i="64" s="1"/>
  <c r="J3054" i="64" s="1"/>
  <c r="C3054" i="64"/>
  <c r="B3055" i="64"/>
  <c r="I3055" i="64" s="1"/>
  <c r="J3055" i="64" s="1"/>
  <c r="C3055" i="64"/>
  <c r="B3056" i="64"/>
  <c r="I3056" i="64" s="1"/>
  <c r="J3056" i="64" s="1"/>
  <c r="C3056" i="64"/>
  <c r="B3057" i="64"/>
  <c r="I3057" i="64" s="1"/>
  <c r="J3057" i="64" s="1"/>
  <c r="C3057" i="64"/>
  <c r="B3058" i="64"/>
  <c r="I3058" i="64" s="1"/>
  <c r="J3058" i="64" s="1"/>
  <c r="C3058" i="64"/>
  <c r="B3059" i="64"/>
  <c r="I3059" i="64" s="1"/>
  <c r="J3059" i="64" s="1"/>
  <c r="C3059" i="64"/>
  <c r="B3060" i="64"/>
  <c r="I3060" i="64" s="1"/>
  <c r="J3060" i="64" s="1"/>
  <c r="C3060" i="64"/>
  <c r="B3061" i="64"/>
  <c r="I3061" i="64" s="1"/>
  <c r="J3061" i="64" s="1"/>
  <c r="C3061" i="64"/>
  <c r="B3062" i="64"/>
  <c r="I3062" i="64" s="1"/>
  <c r="J3062" i="64" s="1"/>
  <c r="C3062" i="64"/>
  <c r="B3063" i="64"/>
  <c r="I3063" i="64" s="1"/>
  <c r="J3063" i="64" s="1"/>
  <c r="C3063" i="64"/>
  <c r="B3064" i="64"/>
  <c r="I3064" i="64" s="1"/>
  <c r="J3064" i="64" s="1"/>
  <c r="C3064" i="64"/>
  <c r="B3065" i="64"/>
  <c r="I3065" i="64" s="1"/>
  <c r="J3065" i="64" s="1"/>
  <c r="C3065" i="64"/>
  <c r="B3066" i="64"/>
  <c r="I3066" i="64" s="1"/>
  <c r="J3066" i="64" s="1"/>
  <c r="C3066" i="64"/>
  <c r="B3067" i="64"/>
  <c r="I3067" i="64" s="1"/>
  <c r="J3067" i="64" s="1"/>
  <c r="C3067" i="64"/>
  <c r="B3068" i="64"/>
  <c r="I3068" i="64" s="1"/>
  <c r="J3068" i="64" s="1"/>
  <c r="C3068" i="64"/>
  <c r="B3069" i="64"/>
  <c r="I3069" i="64" s="1"/>
  <c r="J3069" i="64" s="1"/>
  <c r="C3069" i="64"/>
  <c r="B3070" i="64"/>
  <c r="I3070" i="64" s="1"/>
  <c r="J3070" i="64" s="1"/>
  <c r="C3070" i="64"/>
  <c r="B3071" i="64"/>
  <c r="I3071" i="64" s="1"/>
  <c r="J3071" i="64" s="1"/>
  <c r="C3071" i="64"/>
  <c r="B3072" i="64"/>
  <c r="I3072" i="64" s="1"/>
  <c r="J3072" i="64" s="1"/>
  <c r="C3072" i="64"/>
  <c r="B3073" i="64"/>
  <c r="I3073" i="64" s="1"/>
  <c r="J3073" i="64" s="1"/>
  <c r="C3073" i="64"/>
  <c r="B3074" i="64"/>
  <c r="I3074" i="64" s="1"/>
  <c r="J3074" i="64" s="1"/>
  <c r="C3074" i="64"/>
  <c r="B3075" i="64"/>
  <c r="I3075" i="64" s="1"/>
  <c r="J3075" i="64" s="1"/>
  <c r="C3075" i="64"/>
  <c r="B3076" i="64"/>
  <c r="I3076" i="64" s="1"/>
  <c r="J3076" i="64" s="1"/>
  <c r="C3076" i="64"/>
  <c r="B3077" i="64"/>
  <c r="I3077" i="64" s="1"/>
  <c r="J3077" i="64" s="1"/>
  <c r="C3077" i="64"/>
  <c r="B3078" i="64"/>
  <c r="I3078" i="64" s="1"/>
  <c r="J3078" i="64" s="1"/>
  <c r="C3078" i="64"/>
  <c r="B3079" i="64"/>
  <c r="I3079" i="64" s="1"/>
  <c r="J3079" i="64" s="1"/>
  <c r="C3079" i="64"/>
  <c r="B3080" i="64"/>
  <c r="I3080" i="64" s="1"/>
  <c r="J3080" i="64" s="1"/>
  <c r="C3080" i="64"/>
  <c r="B3081" i="64"/>
  <c r="I3081" i="64" s="1"/>
  <c r="J3081" i="64" s="1"/>
  <c r="C3081" i="64"/>
  <c r="B3082" i="64"/>
  <c r="I3082" i="64" s="1"/>
  <c r="J3082" i="64" s="1"/>
  <c r="C3082" i="64"/>
  <c r="B3083" i="64"/>
  <c r="I3083" i="64" s="1"/>
  <c r="J3083" i="64" s="1"/>
  <c r="C3083" i="64"/>
  <c r="B3084" i="64"/>
  <c r="I3084" i="64" s="1"/>
  <c r="J3084" i="64" s="1"/>
  <c r="C3084" i="64"/>
  <c r="B3085" i="64"/>
  <c r="I3085" i="64" s="1"/>
  <c r="J3085" i="64" s="1"/>
  <c r="C3085" i="64"/>
  <c r="B3086" i="64"/>
  <c r="I3086" i="64" s="1"/>
  <c r="J3086" i="64" s="1"/>
  <c r="C3086" i="64"/>
  <c r="B3087" i="64"/>
  <c r="I3087" i="64" s="1"/>
  <c r="J3087" i="64" s="1"/>
  <c r="C3087" i="64"/>
  <c r="B3088" i="64"/>
  <c r="I3088" i="64" s="1"/>
  <c r="J3088" i="64" s="1"/>
  <c r="C3088" i="64"/>
  <c r="B3089" i="64"/>
  <c r="I3089" i="64" s="1"/>
  <c r="J3089" i="64" s="1"/>
  <c r="C3089" i="64"/>
  <c r="B3090" i="64"/>
  <c r="I3090" i="64" s="1"/>
  <c r="J3090" i="64" s="1"/>
  <c r="C3090" i="64"/>
  <c r="B3091" i="64"/>
  <c r="I3091" i="64" s="1"/>
  <c r="J3091" i="64" s="1"/>
  <c r="C3091" i="64"/>
  <c r="B3092" i="64"/>
  <c r="I3092" i="64" s="1"/>
  <c r="J3092" i="64" s="1"/>
  <c r="C3092" i="64"/>
  <c r="B3093" i="64"/>
  <c r="I3093" i="64" s="1"/>
  <c r="J3093" i="64" s="1"/>
  <c r="C3093" i="64"/>
  <c r="B3094" i="64"/>
  <c r="I3094" i="64" s="1"/>
  <c r="J3094" i="64" s="1"/>
  <c r="C3094" i="64"/>
  <c r="B3095" i="64"/>
  <c r="I3095" i="64" s="1"/>
  <c r="J3095" i="64" s="1"/>
  <c r="C3095" i="64"/>
  <c r="B3096" i="64"/>
  <c r="I3096" i="64" s="1"/>
  <c r="J3096" i="64" s="1"/>
  <c r="C3096" i="64"/>
  <c r="B3097" i="64"/>
  <c r="I3097" i="64" s="1"/>
  <c r="J3097" i="64" s="1"/>
  <c r="C3097" i="64"/>
  <c r="B3098" i="64"/>
  <c r="I3098" i="64" s="1"/>
  <c r="J3098" i="64" s="1"/>
  <c r="C3098" i="64"/>
  <c r="B3099" i="64"/>
  <c r="I3099" i="64" s="1"/>
  <c r="J3099" i="64" s="1"/>
  <c r="C3099" i="64"/>
  <c r="B3100" i="64"/>
  <c r="I3100" i="64" s="1"/>
  <c r="J3100" i="64" s="1"/>
  <c r="C3100" i="64"/>
  <c r="B3101" i="64"/>
  <c r="I3101" i="64" s="1"/>
  <c r="J3101" i="64" s="1"/>
  <c r="C3101" i="64"/>
  <c r="B3102" i="64"/>
  <c r="I3102" i="64" s="1"/>
  <c r="J3102" i="64" s="1"/>
  <c r="C3102" i="64"/>
  <c r="B3103" i="64"/>
  <c r="I3103" i="64" s="1"/>
  <c r="J3103" i="64" s="1"/>
  <c r="C3103" i="64"/>
  <c r="B3104" i="64"/>
  <c r="I3104" i="64" s="1"/>
  <c r="J3104" i="64" s="1"/>
  <c r="C3104" i="64"/>
  <c r="B3105" i="64"/>
  <c r="I3105" i="64" s="1"/>
  <c r="J3105" i="64" s="1"/>
  <c r="C3105" i="64"/>
  <c r="B3106" i="64"/>
  <c r="I3106" i="64" s="1"/>
  <c r="J3106" i="64" s="1"/>
  <c r="C3106" i="64"/>
  <c r="B3107" i="64"/>
  <c r="I3107" i="64" s="1"/>
  <c r="J3107" i="64" s="1"/>
  <c r="C3107" i="64"/>
  <c r="B3108" i="64"/>
  <c r="I3108" i="64" s="1"/>
  <c r="J3108" i="64" s="1"/>
  <c r="C3108" i="64"/>
  <c r="B3109" i="64"/>
  <c r="I3109" i="64" s="1"/>
  <c r="J3109" i="64" s="1"/>
  <c r="C3109" i="64"/>
  <c r="B3110" i="64"/>
  <c r="I3110" i="64" s="1"/>
  <c r="J3110" i="64" s="1"/>
  <c r="C3110" i="64"/>
  <c r="B3111" i="64"/>
  <c r="I3111" i="64" s="1"/>
  <c r="J3111" i="64" s="1"/>
  <c r="C3111" i="64"/>
  <c r="B3112" i="64"/>
  <c r="I3112" i="64" s="1"/>
  <c r="J3112" i="64" s="1"/>
  <c r="C3112" i="64"/>
  <c r="B3113" i="64"/>
  <c r="I3113" i="64" s="1"/>
  <c r="J3113" i="64" s="1"/>
  <c r="C3113" i="64"/>
  <c r="B3114" i="64"/>
  <c r="I3114" i="64" s="1"/>
  <c r="J3114" i="64" s="1"/>
  <c r="C3114" i="64"/>
  <c r="B3115" i="64"/>
  <c r="I3115" i="64" s="1"/>
  <c r="J3115" i="64" s="1"/>
  <c r="C3115" i="64"/>
  <c r="B3116" i="64"/>
  <c r="I3116" i="64" s="1"/>
  <c r="J3116" i="64" s="1"/>
  <c r="C3116" i="64"/>
  <c r="B3117" i="64"/>
  <c r="I3117" i="64" s="1"/>
  <c r="J3117" i="64" s="1"/>
  <c r="C3117" i="64"/>
  <c r="B3118" i="64"/>
  <c r="I3118" i="64" s="1"/>
  <c r="J3118" i="64" s="1"/>
  <c r="C3118" i="64"/>
  <c r="B3119" i="64"/>
  <c r="I3119" i="64" s="1"/>
  <c r="J3119" i="64" s="1"/>
  <c r="C3119" i="64"/>
  <c r="B3120" i="64"/>
  <c r="I3120" i="64" s="1"/>
  <c r="J3120" i="64" s="1"/>
  <c r="C3120" i="64"/>
  <c r="B3121" i="64"/>
  <c r="I3121" i="64" s="1"/>
  <c r="J3121" i="64" s="1"/>
  <c r="C3121" i="64"/>
  <c r="B3122" i="64"/>
  <c r="I3122" i="64" s="1"/>
  <c r="J3122" i="64" s="1"/>
  <c r="C3122" i="64"/>
  <c r="B3123" i="64"/>
  <c r="I3123" i="64" s="1"/>
  <c r="J3123" i="64" s="1"/>
  <c r="C3123" i="64"/>
  <c r="B3124" i="64"/>
  <c r="I3124" i="64" s="1"/>
  <c r="J3124" i="64" s="1"/>
  <c r="C3124" i="64"/>
  <c r="B3125" i="64"/>
  <c r="I3125" i="64" s="1"/>
  <c r="J3125" i="64" s="1"/>
  <c r="C3125" i="64"/>
  <c r="B3126" i="64"/>
  <c r="I3126" i="64" s="1"/>
  <c r="J3126" i="64" s="1"/>
  <c r="C3126" i="64"/>
  <c r="B3127" i="64"/>
  <c r="I3127" i="64" s="1"/>
  <c r="J3127" i="64" s="1"/>
  <c r="C3127" i="64"/>
  <c r="B3128" i="64"/>
  <c r="I3128" i="64" s="1"/>
  <c r="J3128" i="64" s="1"/>
  <c r="C3128" i="64"/>
  <c r="B3129" i="64"/>
  <c r="I3129" i="64" s="1"/>
  <c r="J3129" i="64" s="1"/>
  <c r="C3129" i="64"/>
  <c r="B3130" i="64"/>
  <c r="I3130" i="64" s="1"/>
  <c r="J3130" i="64" s="1"/>
  <c r="C3130" i="64"/>
  <c r="B3131" i="64"/>
  <c r="I3131" i="64" s="1"/>
  <c r="J3131" i="64" s="1"/>
  <c r="C3131" i="64"/>
  <c r="B3132" i="64"/>
  <c r="I3132" i="64" s="1"/>
  <c r="J3132" i="64" s="1"/>
  <c r="C3132" i="64"/>
  <c r="B3133" i="64"/>
  <c r="I3133" i="64" s="1"/>
  <c r="J3133" i="64" s="1"/>
  <c r="C3133" i="64"/>
  <c r="B3134" i="64"/>
  <c r="I3134" i="64" s="1"/>
  <c r="J3134" i="64" s="1"/>
  <c r="C3134" i="64"/>
  <c r="B3135" i="64"/>
  <c r="I3135" i="64" s="1"/>
  <c r="J3135" i="64" s="1"/>
  <c r="C3135" i="64"/>
  <c r="B3136" i="64"/>
  <c r="I3136" i="64" s="1"/>
  <c r="J3136" i="64" s="1"/>
  <c r="C3136" i="64"/>
  <c r="B3137" i="64"/>
  <c r="I3137" i="64" s="1"/>
  <c r="J3137" i="64" s="1"/>
  <c r="C3137" i="64"/>
  <c r="B3138" i="64"/>
  <c r="I3138" i="64" s="1"/>
  <c r="J3138" i="64" s="1"/>
  <c r="C3138" i="64"/>
  <c r="B3139" i="64"/>
  <c r="I3139" i="64" s="1"/>
  <c r="J3139" i="64" s="1"/>
  <c r="C3139" i="64"/>
  <c r="B3140" i="64"/>
  <c r="I3140" i="64" s="1"/>
  <c r="J3140" i="64" s="1"/>
  <c r="C3140" i="64"/>
  <c r="B3141" i="64"/>
  <c r="I3141" i="64" s="1"/>
  <c r="J3141" i="64" s="1"/>
  <c r="C3141" i="64"/>
  <c r="B3142" i="64"/>
  <c r="I3142" i="64" s="1"/>
  <c r="J3142" i="64" s="1"/>
  <c r="C3142" i="64"/>
  <c r="B3143" i="64"/>
  <c r="I3143" i="64" s="1"/>
  <c r="J3143" i="64" s="1"/>
  <c r="C3143" i="64"/>
  <c r="B3144" i="64"/>
  <c r="I3144" i="64" s="1"/>
  <c r="J3144" i="64" s="1"/>
  <c r="C3144" i="64"/>
  <c r="B3145" i="64"/>
  <c r="I3145" i="64" s="1"/>
  <c r="J3145" i="64" s="1"/>
  <c r="C3145" i="64"/>
  <c r="B3146" i="64"/>
  <c r="I3146" i="64" s="1"/>
  <c r="J3146" i="64" s="1"/>
  <c r="C3146" i="64"/>
  <c r="B3147" i="64"/>
  <c r="I3147" i="64" s="1"/>
  <c r="J3147" i="64" s="1"/>
  <c r="C3147" i="64"/>
  <c r="B3148" i="64"/>
  <c r="I3148" i="64" s="1"/>
  <c r="J3148" i="64" s="1"/>
  <c r="C3148" i="64"/>
  <c r="B3149" i="64"/>
  <c r="I3149" i="64" s="1"/>
  <c r="J3149" i="64" s="1"/>
  <c r="C3149" i="64"/>
  <c r="B3150" i="64"/>
  <c r="I3150" i="64" s="1"/>
  <c r="J3150" i="64" s="1"/>
  <c r="C3150" i="64"/>
  <c r="B3151" i="64"/>
  <c r="I3151" i="64" s="1"/>
  <c r="J3151" i="64" s="1"/>
  <c r="C3151" i="64"/>
  <c r="B3152" i="64"/>
  <c r="I3152" i="64" s="1"/>
  <c r="J3152" i="64" s="1"/>
  <c r="C3152" i="64"/>
  <c r="B3153" i="64"/>
  <c r="I3153" i="64" s="1"/>
  <c r="J3153" i="64" s="1"/>
  <c r="C3153" i="64"/>
  <c r="B3154" i="64"/>
  <c r="I3154" i="64" s="1"/>
  <c r="J3154" i="64" s="1"/>
  <c r="C3154" i="64"/>
  <c r="B3155" i="64"/>
  <c r="I3155" i="64" s="1"/>
  <c r="J3155" i="64" s="1"/>
  <c r="C3155" i="64"/>
  <c r="B3156" i="64"/>
  <c r="I3156" i="64" s="1"/>
  <c r="J3156" i="64" s="1"/>
  <c r="C3156" i="64"/>
  <c r="B3157" i="64"/>
  <c r="I3157" i="64" s="1"/>
  <c r="J3157" i="64" s="1"/>
  <c r="C3157" i="64"/>
  <c r="B3158" i="64"/>
  <c r="I3158" i="64" s="1"/>
  <c r="J3158" i="64" s="1"/>
  <c r="C3158" i="64"/>
  <c r="B3159" i="64"/>
  <c r="I3159" i="64" s="1"/>
  <c r="J3159" i="64" s="1"/>
  <c r="C3159" i="64"/>
  <c r="B3160" i="64"/>
  <c r="I3160" i="64" s="1"/>
  <c r="J3160" i="64" s="1"/>
  <c r="C3160" i="64"/>
  <c r="B3161" i="64"/>
  <c r="I3161" i="64" s="1"/>
  <c r="J3161" i="64" s="1"/>
  <c r="C3161" i="64"/>
  <c r="B3162" i="64"/>
  <c r="I3162" i="64" s="1"/>
  <c r="J3162" i="64" s="1"/>
  <c r="C3162" i="64"/>
  <c r="B3163" i="64"/>
  <c r="I3163" i="64" s="1"/>
  <c r="J3163" i="64" s="1"/>
  <c r="C3163" i="64"/>
  <c r="B3164" i="64"/>
  <c r="I3164" i="64" s="1"/>
  <c r="J3164" i="64" s="1"/>
  <c r="C3164" i="64"/>
  <c r="B3165" i="64"/>
  <c r="I3165" i="64" s="1"/>
  <c r="J3165" i="64" s="1"/>
  <c r="C3165" i="64"/>
  <c r="B3166" i="64"/>
  <c r="I3166" i="64" s="1"/>
  <c r="J3166" i="64" s="1"/>
  <c r="C3166" i="64"/>
  <c r="B3167" i="64"/>
  <c r="I3167" i="64" s="1"/>
  <c r="J3167" i="64" s="1"/>
  <c r="C3167" i="64"/>
  <c r="B3168" i="64"/>
  <c r="I3168" i="64" s="1"/>
  <c r="J3168" i="64" s="1"/>
  <c r="C3168" i="64"/>
  <c r="B3169" i="64"/>
  <c r="I3169" i="64" s="1"/>
  <c r="J3169" i="64" s="1"/>
  <c r="C3169" i="64"/>
  <c r="B3170" i="64"/>
  <c r="I3170" i="64" s="1"/>
  <c r="J3170" i="64" s="1"/>
  <c r="C3170" i="64"/>
  <c r="B3171" i="64"/>
  <c r="I3171" i="64" s="1"/>
  <c r="J3171" i="64" s="1"/>
  <c r="C3171" i="64"/>
  <c r="B3172" i="64"/>
  <c r="I3172" i="64" s="1"/>
  <c r="J3172" i="64" s="1"/>
  <c r="C3172" i="64"/>
  <c r="B3173" i="64"/>
  <c r="I3173" i="64" s="1"/>
  <c r="J3173" i="64" s="1"/>
  <c r="C3173" i="64"/>
  <c r="B3174" i="64"/>
  <c r="I3174" i="64" s="1"/>
  <c r="J3174" i="64" s="1"/>
  <c r="C3174" i="64"/>
  <c r="B3175" i="64"/>
  <c r="I3175" i="64" s="1"/>
  <c r="J3175" i="64" s="1"/>
  <c r="C3175" i="64"/>
  <c r="B3176" i="64"/>
  <c r="I3176" i="64" s="1"/>
  <c r="J3176" i="64" s="1"/>
  <c r="C3176" i="64"/>
  <c r="B3177" i="64"/>
  <c r="I3177" i="64" s="1"/>
  <c r="J3177" i="64" s="1"/>
  <c r="C3177" i="64"/>
  <c r="B3178" i="64"/>
  <c r="I3178" i="64" s="1"/>
  <c r="J3178" i="64" s="1"/>
  <c r="C3178" i="64"/>
  <c r="B3179" i="64"/>
  <c r="I3179" i="64" s="1"/>
  <c r="J3179" i="64" s="1"/>
  <c r="C3179" i="64"/>
  <c r="B3180" i="64"/>
  <c r="I3180" i="64" s="1"/>
  <c r="J3180" i="64" s="1"/>
  <c r="C3180" i="64"/>
  <c r="B3181" i="64"/>
  <c r="I3181" i="64" s="1"/>
  <c r="J3181" i="64" s="1"/>
  <c r="C3181" i="64"/>
  <c r="B3182" i="64"/>
  <c r="I3182" i="64" s="1"/>
  <c r="J3182" i="64" s="1"/>
  <c r="C3182" i="64"/>
  <c r="B3183" i="64"/>
  <c r="I3183" i="64" s="1"/>
  <c r="J3183" i="64" s="1"/>
  <c r="C3183" i="64"/>
  <c r="B3184" i="64"/>
  <c r="I3184" i="64" s="1"/>
  <c r="J3184" i="64" s="1"/>
  <c r="C3184" i="64"/>
  <c r="B3185" i="64"/>
  <c r="I3185" i="64" s="1"/>
  <c r="J3185" i="64" s="1"/>
  <c r="C3185" i="64"/>
  <c r="B3186" i="64"/>
  <c r="I3186" i="64" s="1"/>
  <c r="J3186" i="64" s="1"/>
  <c r="C3186" i="64"/>
  <c r="B3187" i="64"/>
  <c r="I3187" i="64" s="1"/>
  <c r="J3187" i="64" s="1"/>
  <c r="C3187" i="64"/>
  <c r="B3188" i="64"/>
  <c r="I3188" i="64" s="1"/>
  <c r="J3188" i="64" s="1"/>
  <c r="C3188" i="64"/>
  <c r="B3189" i="64"/>
  <c r="I3189" i="64" s="1"/>
  <c r="J3189" i="64" s="1"/>
  <c r="C3189" i="64"/>
  <c r="B3190" i="64"/>
  <c r="I3190" i="64" s="1"/>
  <c r="J3190" i="64" s="1"/>
  <c r="C3190" i="64"/>
  <c r="B3191" i="64"/>
  <c r="I3191" i="64" s="1"/>
  <c r="J3191" i="64" s="1"/>
  <c r="C3191" i="64"/>
  <c r="B3192" i="64"/>
  <c r="I3192" i="64" s="1"/>
  <c r="J3192" i="64" s="1"/>
  <c r="C3192" i="64"/>
  <c r="B3193" i="64"/>
  <c r="I3193" i="64" s="1"/>
  <c r="J3193" i="64" s="1"/>
  <c r="C3193" i="64"/>
  <c r="B3194" i="64"/>
  <c r="I3194" i="64" s="1"/>
  <c r="J3194" i="64" s="1"/>
  <c r="C3194" i="64"/>
  <c r="B3195" i="64"/>
  <c r="I3195" i="64" s="1"/>
  <c r="J3195" i="64" s="1"/>
  <c r="C3195" i="64"/>
  <c r="B3196" i="64"/>
  <c r="I3196" i="64" s="1"/>
  <c r="J3196" i="64" s="1"/>
  <c r="C3196" i="64"/>
  <c r="B3197" i="64"/>
  <c r="I3197" i="64" s="1"/>
  <c r="J3197" i="64" s="1"/>
  <c r="C3197" i="64"/>
  <c r="B3198" i="64"/>
  <c r="I3198" i="64" s="1"/>
  <c r="J3198" i="64" s="1"/>
  <c r="C3198" i="64"/>
  <c r="B3199" i="64"/>
  <c r="I3199" i="64" s="1"/>
  <c r="J3199" i="64" s="1"/>
  <c r="C3199" i="64"/>
  <c r="B3200" i="64"/>
  <c r="I3200" i="64" s="1"/>
  <c r="J3200" i="64" s="1"/>
  <c r="C3200" i="64"/>
  <c r="B3201" i="64"/>
  <c r="I3201" i="64" s="1"/>
  <c r="J3201" i="64" s="1"/>
  <c r="C3201" i="64"/>
  <c r="B3202" i="64"/>
  <c r="I3202" i="64" s="1"/>
  <c r="J3202" i="64" s="1"/>
  <c r="C3202" i="64"/>
  <c r="B3203" i="64"/>
  <c r="I3203" i="64" s="1"/>
  <c r="J3203" i="64" s="1"/>
  <c r="C3203" i="64"/>
  <c r="B3204" i="64"/>
  <c r="I3204" i="64" s="1"/>
  <c r="J3204" i="64" s="1"/>
  <c r="C3204" i="64"/>
  <c r="B3205" i="64"/>
  <c r="I3205" i="64" s="1"/>
  <c r="J3205" i="64" s="1"/>
  <c r="C3205" i="64"/>
  <c r="B3206" i="64"/>
  <c r="I3206" i="64" s="1"/>
  <c r="J3206" i="64" s="1"/>
  <c r="C3206" i="64"/>
  <c r="B3207" i="64"/>
  <c r="I3207" i="64" s="1"/>
  <c r="J3207" i="64" s="1"/>
  <c r="C3207" i="64"/>
  <c r="B3208" i="64"/>
  <c r="I3208" i="64" s="1"/>
  <c r="J3208" i="64" s="1"/>
  <c r="C3208" i="64"/>
  <c r="B3209" i="64"/>
  <c r="I3209" i="64" s="1"/>
  <c r="J3209" i="64" s="1"/>
  <c r="C3209" i="64"/>
  <c r="B3210" i="64"/>
  <c r="I3210" i="64" s="1"/>
  <c r="J3210" i="64" s="1"/>
  <c r="C3210" i="64"/>
  <c r="B3211" i="64"/>
  <c r="I3211" i="64" s="1"/>
  <c r="J3211" i="64" s="1"/>
  <c r="C3211" i="64"/>
  <c r="B3212" i="64"/>
  <c r="I3212" i="64" s="1"/>
  <c r="J3212" i="64" s="1"/>
  <c r="C3212" i="64"/>
  <c r="B3213" i="64"/>
  <c r="I3213" i="64" s="1"/>
  <c r="J3213" i="64" s="1"/>
  <c r="C3213" i="64"/>
  <c r="B3214" i="64"/>
  <c r="I3214" i="64" s="1"/>
  <c r="J3214" i="64" s="1"/>
  <c r="C3214" i="64"/>
  <c r="B3215" i="64"/>
  <c r="I3215" i="64" s="1"/>
  <c r="J3215" i="64" s="1"/>
  <c r="C3215" i="64"/>
  <c r="B3216" i="64"/>
  <c r="I3216" i="64" s="1"/>
  <c r="J3216" i="64" s="1"/>
  <c r="C3216" i="64"/>
  <c r="B3217" i="64"/>
  <c r="I3217" i="64" s="1"/>
  <c r="J3217" i="64" s="1"/>
  <c r="C3217" i="64"/>
  <c r="B3218" i="64"/>
  <c r="I3218" i="64" s="1"/>
  <c r="J3218" i="64" s="1"/>
  <c r="C3218" i="64"/>
  <c r="B3219" i="64"/>
  <c r="I3219" i="64" s="1"/>
  <c r="J3219" i="64" s="1"/>
  <c r="C3219" i="64"/>
  <c r="B3220" i="64"/>
  <c r="I3220" i="64" s="1"/>
  <c r="J3220" i="64" s="1"/>
  <c r="C3220" i="64"/>
  <c r="B3221" i="64"/>
  <c r="I3221" i="64" s="1"/>
  <c r="J3221" i="64" s="1"/>
  <c r="C3221" i="64"/>
  <c r="B3222" i="64"/>
  <c r="I3222" i="64" s="1"/>
  <c r="J3222" i="64" s="1"/>
  <c r="C3222" i="64"/>
  <c r="B3223" i="64"/>
  <c r="I3223" i="64" s="1"/>
  <c r="J3223" i="64" s="1"/>
  <c r="C3223" i="64"/>
  <c r="B3224" i="64"/>
  <c r="I3224" i="64" s="1"/>
  <c r="J3224" i="64" s="1"/>
  <c r="C3224" i="64"/>
  <c r="B3225" i="64"/>
  <c r="I3225" i="64" s="1"/>
  <c r="J3225" i="64" s="1"/>
  <c r="C3225" i="64"/>
  <c r="B3226" i="64"/>
  <c r="I3226" i="64" s="1"/>
  <c r="J3226" i="64" s="1"/>
  <c r="C3226" i="64"/>
  <c r="B3227" i="64"/>
  <c r="I3227" i="64" s="1"/>
  <c r="J3227" i="64" s="1"/>
  <c r="C3227" i="64"/>
  <c r="B3228" i="64"/>
  <c r="I3228" i="64" s="1"/>
  <c r="J3228" i="64" s="1"/>
  <c r="C3228" i="64"/>
  <c r="B3229" i="64"/>
  <c r="I3229" i="64" s="1"/>
  <c r="J3229" i="64" s="1"/>
  <c r="C3229" i="64"/>
  <c r="B3230" i="64"/>
  <c r="I3230" i="64" s="1"/>
  <c r="J3230" i="64" s="1"/>
  <c r="C3230" i="64"/>
  <c r="B3231" i="64"/>
  <c r="I3231" i="64" s="1"/>
  <c r="J3231" i="64" s="1"/>
  <c r="C3231" i="64"/>
  <c r="B3232" i="64"/>
  <c r="I3232" i="64" s="1"/>
  <c r="J3232" i="64" s="1"/>
  <c r="C3232" i="64"/>
  <c r="B3233" i="64"/>
  <c r="I3233" i="64" s="1"/>
  <c r="J3233" i="64" s="1"/>
  <c r="C3233" i="64"/>
  <c r="B3234" i="64"/>
  <c r="I3234" i="64" s="1"/>
  <c r="J3234" i="64" s="1"/>
  <c r="C3234" i="64"/>
  <c r="B3235" i="64"/>
  <c r="I3235" i="64" s="1"/>
  <c r="J3235" i="64" s="1"/>
  <c r="C3235" i="64"/>
  <c r="B3236" i="64"/>
  <c r="I3236" i="64" s="1"/>
  <c r="J3236" i="64" s="1"/>
  <c r="C3236" i="64"/>
  <c r="B3237" i="64"/>
  <c r="I3237" i="64" s="1"/>
  <c r="J3237" i="64" s="1"/>
  <c r="C3237" i="64"/>
  <c r="B3238" i="64"/>
  <c r="I3238" i="64" s="1"/>
  <c r="J3238" i="64" s="1"/>
  <c r="C3238" i="64"/>
  <c r="B3239" i="64"/>
  <c r="I3239" i="64" s="1"/>
  <c r="J3239" i="64" s="1"/>
  <c r="C3239" i="64"/>
  <c r="B3240" i="64"/>
  <c r="I3240" i="64" s="1"/>
  <c r="J3240" i="64" s="1"/>
  <c r="C3240" i="64"/>
  <c r="B3241" i="64"/>
  <c r="I3241" i="64" s="1"/>
  <c r="J3241" i="64" s="1"/>
  <c r="C3241" i="64"/>
  <c r="B3242" i="64"/>
  <c r="I3242" i="64" s="1"/>
  <c r="J3242" i="64" s="1"/>
  <c r="C3242" i="64"/>
  <c r="B3243" i="64"/>
  <c r="I3243" i="64" s="1"/>
  <c r="J3243" i="64" s="1"/>
  <c r="C3243" i="64"/>
  <c r="B3244" i="64"/>
  <c r="I3244" i="64" s="1"/>
  <c r="J3244" i="64" s="1"/>
  <c r="C3244" i="64"/>
  <c r="B3245" i="64"/>
  <c r="I3245" i="64" s="1"/>
  <c r="J3245" i="64" s="1"/>
  <c r="C3245" i="64"/>
  <c r="B3246" i="64"/>
  <c r="I3246" i="64" s="1"/>
  <c r="J3246" i="64" s="1"/>
  <c r="C3246" i="64"/>
  <c r="B3247" i="64"/>
  <c r="I3247" i="64" s="1"/>
  <c r="J3247" i="64" s="1"/>
  <c r="C3247" i="64"/>
  <c r="B3248" i="64"/>
  <c r="I3248" i="64" s="1"/>
  <c r="J3248" i="64" s="1"/>
  <c r="C3248" i="64"/>
  <c r="B3249" i="64"/>
  <c r="I3249" i="64" s="1"/>
  <c r="J3249" i="64" s="1"/>
  <c r="C3249" i="64"/>
  <c r="B3250" i="64"/>
  <c r="I3250" i="64" s="1"/>
  <c r="J3250" i="64" s="1"/>
  <c r="C3250" i="64"/>
  <c r="B3251" i="64"/>
  <c r="I3251" i="64" s="1"/>
  <c r="J3251" i="64" s="1"/>
  <c r="C3251" i="64"/>
  <c r="B3252" i="64"/>
  <c r="I3252" i="64" s="1"/>
  <c r="J3252" i="64" s="1"/>
  <c r="C3252" i="64"/>
  <c r="B3253" i="64"/>
  <c r="I3253" i="64" s="1"/>
  <c r="J3253" i="64" s="1"/>
  <c r="C3253" i="64"/>
  <c r="B3254" i="64"/>
  <c r="I3254" i="64" s="1"/>
  <c r="J3254" i="64" s="1"/>
  <c r="C3254" i="64"/>
  <c r="B3255" i="64"/>
  <c r="I3255" i="64" s="1"/>
  <c r="J3255" i="64" s="1"/>
  <c r="C3255" i="64"/>
  <c r="B3256" i="64"/>
  <c r="I3256" i="64" s="1"/>
  <c r="J3256" i="64" s="1"/>
  <c r="C3256" i="64"/>
  <c r="B3257" i="64"/>
  <c r="I3257" i="64" s="1"/>
  <c r="J3257" i="64" s="1"/>
  <c r="C3257" i="64"/>
  <c r="B3258" i="64"/>
  <c r="I3258" i="64" s="1"/>
  <c r="J3258" i="64" s="1"/>
  <c r="C3258" i="64"/>
  <c r="B3259" i="64"/>
  <c r="I3259" i="64" s="1"/>
  <c r="J3259" i="64" s="1"/>
  <c r="C3259" i="64"/>
  <c r="B3260" i="64"/>
  <c r="I3260" i="64" s="1"/>
  <c r="J3260" i="64" s="1"/>
  <c r="C3260" i="64"/>
  <c r="B3261" i="64"/>
  <c r="I3261" i="64" s="1"/>
  <c r="J3261" i="64" s="1"/>
  <c r="C3261" i="64"/>
  <c r="B3262" i="64"/>
  <c r="I3262" i="64" s="1"/>
  <c r="J3262" i="64" s="1"/>
  <c r="C3262" i="64"/>
  <c r="B3263" i="64"/>
  <c r="I3263" i="64" s="1"/>
  <c r="J3263" i="64" s="1"/>
  <c r="C3263" i="64"/>
  <c r="B3264" i="64"/>
  <c r="I3264" i="64" s="1"/>
  <c r="J3264" i="64" s="1"/>
  <c r="C3264" i="64"/>
  <c r="B3265" i="64"/>
  <c r="I3265" i="64" s="1"/>
  <c r="J3265" i="64" s="1"/>
  <c r="C3265" i="64"/>
  <c r="B3266" i="64"/>
  <c r="I3266" i="64" s="1"/>
  <c r="J3266" i="64" s="1"/>
  <c r="C3266" i="64"/>
  <c r="B3267" i="64"/>
  <c r="I3267" i="64" s="1"/>
  <c r="J3267" i="64" s="1"/>
  <c r="C3267" i="64"/>
  <c r="B3268" i="64"/>
  <c r="I3268" i="64" s="1"/>
  <c r="J3268" i="64" s="1"/>
  <c r="C3268" i="64"/>
  <c r="B3269" i="64"/>
  <c r="I3269" i="64" s="1"/>
  <c r="J3269" i="64" s="1"/>
  <c r="C3269" i="64"/>
  <c r="B3270" i="64"/>
  <c r="I3270" i="64" s="1"/>
  <c r="J3270" i="64" s="1"/>
  <c r="C3270" i="64"/>
  <c r="B3271" i="64"/>
  <c r="I3271" i="64" s="1"/>
  <c r="J3271" i="64" s="1"/>
  <c r="C3271" i="64"/>
  <c r="B3272" i="64"/>
  <c r="I3272" i="64" s="1"/>
  <c r="J3272" i="64" s="1"/>
  <c r="C3272" i="64"/>
  <c r="B3273" i="64"/>
  <c r="I3273" i="64" s="1"/>
  <c r="J3273" i="64" s="1"/>
  <c r="C3273" i="64"/>
  <c r="B3274" i="64"/>
  <c r="I3274" i="64" s="1"/>
  <c r="J3274" i="64" s="1"/>
  <c r="C3274" i="64"/>
  <c r="B3275" i="64"/>
  <c r="I3275" i="64" s="1"/>
  <c r="J3275" i="64" s="1"/>
  <c r="C3275" i="64"/>
  <c r="B3276" i="64"/>
  <c r="I3276" i="64" s="1"/>
  <c r="J3276" i="64" s="1"/>
  <c r="C3276" i="64"/>
  <c r="B3277" i="64"/>
  <c r="I3277" i="64" s="1"/>
  <c r="J3277" i="64" s="1"/>
  <c r="C3277" i="64"/>
  <c r="B3278" i="64"/>
  <c r="I3278" i="64" s="1"/>
  <c r="J3278" i="64" s="1"/>
  <c r="C3278" i="64"/>
  <c r="B3279" i="64"/>
  <c r="I3279" i="64" s="1"/>
  <c r="J3279" i="64" s="1"/>
  <c r="C3279" i="64"/>
  <c r="B3280" i="64"/>
  <c r="I3280" i="64" s="1"/>
  <c r="J3280" i="64" s="1"/>
  <c r="C3280" i="64"/>
  <c r="B3281" i="64"/>
  <c r="I3281" i="64" s="1"/>
  <c r="J3281" i="64" s="1"/>
  <c r="C3281" i="64"/>
  <c r="B3282" i="64"/>
  <c r="I3282" i="64" s="1"/>
  <c r="J3282" i="64" s="1"/>
  <c r="C3282" i="64"/>
  <c r="B3283" i="64"/>
  <c r="I3283" i="64" s="1"/>
  <c r="J3283" i="64" s="1"/>
  <c r="C3283" i="64"/>
  <c r="B3284" i="64"/>
  <c r="I3284" i="64" s="1"/>
  <c r="J3284" i="64" s="1"/>
  <c r="C3284" i="64"/>
  <c r="B3285" i="64"/>
  <c r="I3285" i="64" s="1"/>
  <c r="J3285" i="64" s="1"/>
  <c r="C3285" i="64"/>
  <c r="B3286" i="64"/>
  <c r="I3286" i="64" s="1"/>
  <c r="J3286" i="64" s="1"/>
  <c r="C3286" i="64"/>
  <c r="B3287" i="64"/>
  <c r="I3287" i="64" s="1"/>
  <c r="J3287" i="64" s="1"/>
  <c r="C3287" i="64"/>
  <c r="B3288" i="64"/>
  <c r="I3288" i="64" s="1"/>
  <c r="J3288" i="64" s="1"/>
  <c r="C3288" i="64"/>
  <c r="B3289" i="64"/>
  <c r="I3289" i="64" s="1"/>
  <c r="J3289" i="64" s="1"/>
  <c r="C3289" i="64"/>
  <c r="B3290" i="64"/>
  <c r="I3290" i="64" s="1"/>
  <c r="J3290" i="64" s="1"/>
  <c r="C3290" i="64"/>
  <c r="B3291" i="64"/>
  <c r="I3291" i="64" s="1"/>
  <c r="J3291" i="64" s="1"/>
  <c r="C3291" i="64"/>
  <c r="B3292" i="64"/>
  <c r="I3292" i="64" s="1"/>
  <c r="J3292" i="64" s="1"/>
  <c r="C3292" i="64"/>
  <c r="B3293" i="64"/>
  <c r="I3293" i="64" s="1"/>
  <c r="J3293" i="64" s="1"/>
  <c r="C3293" i="64"/>
  <c r="B3294" i="64"/>
  <c r="I3294" i="64" s="1"/>
  <c r="J3294" i="64" s="1"/>
  <c r="C3294" i="64"/>
  <c r="B3295" i="64"/>
  <c r="I3295" i="64" s="1"/>
  <c r="J3295" i="64" s="1"/>
  <c r="C3295" i="64"/>
  <c r="B3296" i="64"/>
  <c r="I3296" i="64" s="1"/>
  <c r="J3296" i="64" s="1"/>
  <c r="C3296" i="64"/>
  <c r="B3297" i="64"/>
  <c r="I3297" i="64" s="1"/>
  <c r="J3297" i="64" s="1"/>
  <c r="C3297" i="64"/>
  <c r="B3298" i="64"/>
  <c r="I3298" i="64" s="1"/>
  <c r="J3298" i="64" s="1"/>
  <c r="C3298" i="64"/>
  <c r="B3299" i="64"/>
  <c r="I3299" i="64" s="1"/>
  <c r="J3299" i="64" s="1"/>
  <c r="C3299" i="64"/>
  <c r="B3300" i="64"/>
  <c r="I3300" i="64" s="1"/>
  <c r="J3300" i="64" s="1"/>
  <c r="C3300" i="64"/>
  <c r="B3301" i="64"/>
  <c r="I3301" i="64" s="1"/>
  <c r="J3301" i="64" s="1"/>
  <c r="C3301" i="64"/>
  <c r="B3302" i="64"/>
  <c r="I3302" i="64" s="1"/>
  <c r="J3302" i="64" s="1"/>
  <c r="C3302" i="64"/>
  <c r="B3303" i="64"/>
  <c r="I3303" i="64" s="1"/>
  <c r="J3303" i="64" s="1"/>
  <c r="C3303" i="64"/>
  <c r="B3304" i="64"/>
  <c r="I3304" i="64" s="1"/>
  <c r="J3304" i="64" s="1"/>
  <c r="C3304" i="64"/>
  <c r="B3305" i="64"/>
  <c r="I3305" i="64" s="1"/>
  <c r="J3305" i="64" s="1"/>
  <c r="C3305" i="64"/>
  <c r="B3306" i="64"/>
  <c r="I3306" i="64" s="1"/>
  <c r="J3306" i="64" s="1"/>
  <c r="C3306" i="64"/>
  <c r="B3307" i="64"/>
  <c r="I3307" i="64" s="1"/>
  <c r="J3307" i="64" s="1"/>
  <c r="C3307" i="64"/>
  <c r="B3308" i="64"/>
  <c r="I3308" i="64" s="1"/>
  <c r="J3308" i="64" s="1"/>
  <c r="C3308" i="64"/>
  <c r="B3309" i="64"/>
  <c r="I3309" i="64" s="1"/>
  <c r="J3309" i="64" s="1"/>
  <c r="C3309" i="64"/>
  <c r="B3310" i="64"/>
  <c r="I3310" i="64" s="1"/>
  <c r="J3310" i="64" s="1"/>
  <c r="C3310" i="64"/>
  <c r="B3311" i="64"/>
  <c r="I3311" i="64" s="1"/>
  <c r="J3311" i="64" s="1"/>
  <c r="C3311" i="64"/>
  <c r="B3312" i="64"/>
  <c r="I3312" i="64" s="1"/>
  <c r="J3312" i="64" s="1"/>
  <c r="C3312" i="64"/>
  <c r="B3313" i="64"/>
  <c r="I3313" i="64" s="1"/>
  <c r="J3313" i="64" s="1"/>
  <c r="C3313" i="64"/>
  <c r="B3314" i="64"/>
  <c r="I3314" i="64" s="1"/>
  <c r="J3314" i="64" s="1"/>
  <c r="C3314" i="64"/>
  <c r="B3315" i="64"/>
  <c r="I3315" i="64" s="1"/>
  <c r="J3315" i="64" s="1"/>
  <c r="C3315" i="64"/>
  <c r="B3316" i="64"/>
  <c r="I3316" i="64" s="1"/>
  <c r="J3316" i="64" s="1"/>
  <c r="C3316" i="64"/>
  <c r="B3317" i="64"/>
  <c r="I3317" i="64" s="1"/>
  <c r="J3317" i="64" s="1"/>
  <c r="C3317" i="64"/>
  <c r="B3318" i="64"/>
  <c r="I3318" i="64" s="1"/>
  <c r="J3318" i="64" s="1"/>
  <c r="C3318" i="64"/>
  <c r="B3319" i="64"/>
  <c r="I3319" i="64" s="1"/>
  <c r="J3319" i="64" s="1"/>
  <c r="C3319" i="64"/>
  <c r="B3320" i="64"/>
  <c r="I3320" i="64" s="1"/>
  <c r="J3320" i="64" s="1"/>
  <c r="C3320" i="64"/>
  <c r="B3321" i="64"/>
  <c r="I3321" i="64" s="1"/>
  <c r="J3321" i="64" s="1"/>
  <c r="C3321" i="64"/>
  <c r="B3322" i="64"/>
  <c r="I3322" i="64" s="1"/>
  <c r="J3322" i="64" s="1"/>
  <c r="C3322" i="64"/>
  <c r="B3323" i="64"/>
  <c r="I3323" i="64" s="1"/>
  <c r="J3323" i="64" s="1"/>
  <c r="C3323" i="64"/>
  <c r="B3324" i="64"/>
  <c r="I3324" i="64" s="1"/>
  <c r="J3324" i="64" s="1"/>
  <c r="C3324" i="64"/>
  <c r="B3325" i="64"/>
  <c r="I3325" i="64" s="1"/>
  <c r="J3325" i="64" s="1"/>
  <c r="C3325" i="64"/>
  <c r="B3326" i="64"/>
  <c r="I3326" i="64" s="1"/>
  <c r="J3326" i="64" s="1"/>
  <c r="C3326" i="64"/>
  <c r="B3327" i="64"/>
  <c r="I3327" i="64" s="1"/>
  <c r="J3327" i="64" s="1"/>
  <c r="C3327" i="64"/>
  <c r="B3328" i="64"/>
  <c r="I3328" i="64" s="1"/>
  <c r="J3328" i="64" s="1"/>
  <c r="C3328" i="64"/>
  <c r="B3329" i="64"/>
  <c r="I3329" i="64" s="1"/>
  <c r="J3329" i="64" s="1"/>
  <c r="C3329" i="64"/>
  <c r="B3330" i="64"/>
  <c r="I3330" i="64" s="1"/>
  <c r="J3330" i="64" s="1"/>
  <c r="C3330" i="64"/>
  <c r="B3331" i="64"/>
  <c r="I3331" i="64" s="1"/>
  <c r="J3331" i="64" s="1"/>
  <c r="C3331" i="64"/>
  <c r="B3332" i="64"/>
  <c r="I3332" i="64" s="1"/>
  <c r="J3332" i="64" s="1"/>
  <c r="C3332" i="64"/>
  <c r="B3333" i="64"/>
  <c r="I3333" i="64" s="1"/>
  <c r="J3333" i="64" s="1"/>
  <c r="C3333" i="64"/>
  <c r="B3334" i="64"/>
  <c r="I3334" i="64" s="1"/>
  <c r="J3334" i="64" s="1"/>
  <c r="C3334" i="64"/>
  <c r="B3335" i="64"/>
  <c r="I3335" i="64" s="1"/>
  <c r="J3335" i="64" s="1"/>
  <c r="C3335" i="64"/>
  <c r="B3336" i="64"/>
  <c r="I3336" i="64" s="1"/>
  <c r="J3336" i="64" s="1"/>
  <c r="C3336" i="64"/>
  <c r="B3337" i="64"/>
  <c r="I3337" i="64" s="1"/>
  <c r="J3337" i="64" s="1"/>
  <c r="C3337" i="64"/>
  <c r="B3338" i="64"/>
  <c r="I3338" i="64" s="1"/>
  <c r="J3338" i="64" s="1"/>
  <c r="C3338" i="64"/>
  <c r="B3339" i="64"/>
  <c r="I3339" i="64" s="1"/>
  <c r="J3339" i="64" s="1"/>
  <c r="C3339" i="64"/>
  <c r="B3340" i="64"/>
  <c r="I3340" i="64" s="1"/>
  <c r="J3340" i="64" s="1"/>
  <c r="C3340" i="64"/>
  <c r="B3341" i="64"/>
  <c r="I3341" i="64" s="1"/>
  <c r="J3341" i="64" s="1"/>
  <c r="C3341" i="64"/>
  <c r="B3342" i="64"/>
  <c r="I3342" i="64" s="1"/>
  <c r="J3342" i="64" s="1"/>
  <c r="C3342" i="64"/>
  <c r="B3343" i="64"/>
  <c r="I3343" i="64" s="1"/>
  <c r="J3343" i="64" s="1"/>
  <c r="C3343" i="64"/>
  <c r="B3344" i="64"/>
  <c r="I3344" i="64" s="1"/>
  <c r="J3344" i="64" s="1"/>
  <c r="C3344" i="64"/>
  <c r="B3345" i="64"/>
  <c r="I3345" i="64" s="1"/>
  <c r="J3345" i="64" s="1"/>
  <c r="C3345" i="64"/>
  <c r="B3346" i="64"/>
  <c r="I3346" i="64" s="1"/>
  <c r="J3346" i="64" s="1"/>
  <c r="C3346" i="64"/>
  <c r="B3347" i="64"/>
  <c r="I3347" i="64" s="1"/>
  <c r="J3347" i="64" s="1"/>
  <c r="C3347" i="64"/>
  <c r="B3348" i="64"/>
  <c r="I3348" i="64" s="1"/>
  <c r="J3348" i="64" s="1"/>
  <c r="C3348" i="64"/>
  <c r="B3349" i="64"/>
  <c r="I3349" i="64" s="1"/>
  <c r="J3349" i="64" s="1"/>
  <c r="C3349" i="64"/>
  <c r="B3350" i="64"/>
  <c r="I3350" i="64" s="1"/>
  <c r="J3350" i="64" s="1"/>
  <c r="C3350" i="64"/>
  <c r="B3351" i="64"/>
  <c r="I3351" i="64" s="1"/>
  <c r="J3351" i="64" s="1"/>
  <c r="C3351" i="64"/>
  <c r="B3352" i="64"/>
  <c r="I3352" i="64" s="1"/>
  <c r="J3352" i="64" s="1"/>
  <c r="C3352" i="64"/>
  <c r="B3353" i="64"/>
  <c r="I3353" i="64" s="1"/>
  <c r="J3353" i="64" s="1"/>
  <c r="C3353" i="64"/>
  <c r="B3354" i="64"/>
  <c r="I3354" i="64" s="1"/>
  <c r="J3354" i="64" s="1"/>
  <c r="C3354" i="64"/>
  <c r="B3355" i="64"/>
  <c r="I3355" i="64" s="1"/>
  <c r="J3355" i="64" s="1"/>
  <c r="C3355" i="64"/>
  <c r="B3356" i="64"/>
  <c r="I3356" i="64" s="1"/>
  <c r="J3356" i="64" s="1"/>
  <c r="C3356" i="64"/>
  <c r="B3357" i="64"/>
  <c r="I3357" i="64" s="1"/>
  <c r="J3357" i="64" s="1"/>
  <c r="C3357" i="64"/>
  <c r="B3358" i="64"/>
  <c r="I3358" i="64" s="1"/>
  <c r="J3358" i="64" s="1"/>
  <c r="C3358" i="64"/>
  <c r="B3359" i="64"/>
  <c r="I3359" i="64" s="1"/>
  <c r="J3359" i="64" s="1"/>
  <c r="C3359" i="64"/>
  <c r="B3360" i="64"/>
  <c r="I3360" i="64" s="1"/>
  <c r="J3360" i="64" s="1"/>
  <c r="C3360" i="64"/>
  <c r="B3361" i="64"/>
  <c r="I3361" i="64" s="1"/>
  <c r="J3361" i="64" s="1"/>
  <c r="C3361" i="64"/>
  <c r="B3362" i="64"/>
  <c r="I3362" i="64" s="1"/>
  <c r="J3362" i="64" s="1"/>
  <c r="C3362" i="64"/>
  <c r="B3363" i="64"/>
  <c r="I3363" i="64" s="1"/>
  <c r="J3363" i="64" s="1"/>
  <c r="C3363" i="64"/>
  <c r="B3364" i="64"/>
  <c r="I3364" i="64" s="1"/>
  <c r="J3364" i="64" s="1"/>
  <c r="C3364" i="64"/>
  <c r="B3365" i="64"/>
  <c r="I3365" i="64" s="1"/>
  <c r="J3365" i="64" s="1"/>
  <c r="C3365" i="64"/>
  <c r="B3366" i="64"/>
  <c r="I3366" i="64" s="1"/>
  <c r="J3366" i="64" s="1"/>
  <c r="C3366" i="64"/>
  <c r="B3367" i="64"/>
  <c r="I3367" i="64" s="1"/>
  <c r="J3367" i="64" s="1"/>
  <c r="C3367" i="64"/>
  <c r="B3368" i="64"/>
  <c r="I3368" i="64" s="1"/>
  <c r="J3368" i="64" s="1"/>
  <c r="C3368" i="64"/>
  <c r="B3369" i="64"/>
  <c r="I3369" i="64" s="1"/>
  <c r="J3369" i="64" s="1"/>
  <c r="C3369" i="64"/>
  <c r="B3370" i="64"/>
  <c r="I3370" i="64" s="1"/>
  <c r="J3370" i="64" s="1"/>
  <c r="C3370" i="64"/>
  <c r="B3371" i="64"/>
  <c r="I3371" i="64" s="1"/>
  <c r="J3371" i="64" s="1"/>
  <c r="C3371" i="64"/>
  <c r="B3372" i="64"/>
  <c r="I3372" i="64" s="1"/>
  <c r="J3372" i="64" s="1"/>
  <c r="C3372" i="64"/>
  <c r="B3373" i="64"/>
  <c r="I3373" i="64" s="1"/>
  <c r="J3373" i="64" s="1"/>
  <c r="C3373" i="64"/>
  <c r="B3374" i="64"/>
  <c r="I3374" i="64" s="1"/>
  <c r="J3374" i="64" s="1"/>
  <c r="C3374" i="64"/>
  <c r="B3375" i="64"/>
  <c r="I3375" i="64" s="1"/>
  <c r="J3375" i="64" s="1"/>
  <c r="C3375" i="64"/>
  <c r="B3376" i="64"/>
  <c r="I3376" i="64" s="1"/>
  <c r="J3376" i="64" s="1"/>
  <c r="C3376" i="64"/>
  <c r="B3377" i="64"/>
  <c r="I3377" i="64" s="1"/>
  <c r="J3377" i="64" s="1"/>
  <c r="C3377" i="64"/>
  <c r="B3378" i="64"/>
  <c r="I3378" i="64" s="1"/>
  <c r="J3378" i="64" s="1"/>
  <c r="C3378" i="64"/>
  <c r="B3379" i="64"/>
  <c r="I3379" i="64" s="1"/>
  <c r="J3379" i="64" s="1"/>
  <c r="C3379" i="64"/>
  <c r="B3380" i="64"/>
  <c r="I3380" i="64" s="1"/>
  <c r="J3380" i="64" s="1"/>
  <c r="C3380" i="64"/>
  <c r="B3381" i="64"/>
  <c r="I3381" i="64" s="1"/>
  <c r="J3381" i="64" s="1"/>
  <c r="C3381" i="64"/>
  <c r="B3382" i="64"/>
  <c r="I3382" i="64" s="1"/>
  <c r="J3382" i="64" s="1"/>
  <c r="C3382" i="64"/>
  <c r="B3383" i="64"/>
  <c r="I3383" i="64" s="1"/>
  <c r="J3383" i="64" s="1"/>
  <c r="C3383" i="64"/>
  <c r="B3384" i="64"/>
  <c r="I3384" i="64" s="1"/>
  <c r="J3384" i="64" s="1"/>
  <c r="C3384" i="64"/>
  <c r="B3385" i="64"/>
  <c r="I3385" i="64" s="1"/>
  <c r="J3385" i="64" s="1"/>
  <c r="C3385" i="64"/>
  <c r="B3386" i="64"/>
  <c r="I3386" i="64" s="1"/>
  <c r="J3386" i="64" s="1"/>
  <c r="C3386" i="64"/>
  <c r="B3387" i="64"/>
  <c r="I3387" i="64" s="1"/>
  <c r="J3387" i="64" s="1"/>
  <c r="C3387" i="64"/>
  <c r="B3388" i="64"/>
  <c r="I3388" i="64" s="1"/>
  <c r="J3388" i="64" s="1"/>
  <c r="C3388" i="64"/>
  <c r="B3389" i="64"/>
  <c r="I3389" i="64" s="1"/>
  <c r="J3389" i="64" s="1"/>
  <c r="C3389" i="64"/>
  <c r="B3390" i="64"/>
  <c r="I3390" i="64" s="1"/>
  <c r="J3390" i="64" s="1"/>
  <c r="C3390" i="64"/>
  <c r="B3391" i="64"/>
  <c r="I3391" i="64" s="1"/>
  <c r="J3391" i="64" s="1"/>
  <c r="C3391" i="64"/>
  <c r="B3392" i="64"/>
  <c r="I3392" i="64" s="1"/>
  <c r="J3392" i="64" s="1"/>
  <c r="C3392" i="64"/>
  <c r="B3393" i="64"/>
  <c r="I3393" i="64" s="1"/>
  <c r="J3393" i="64" s="1"/>
  <c r="C3393" i="64"/>
  <c r="B3394" i="64"/>
  <c r="I3394" i="64" s="1"/>
  <c r="J3394" i="64" s="1"/>
  <c r="C3394" i="64"/>
  <c r="B3395" i="64"/>
  <c r="I3395" i="64" s="1"/>
  <c r="J3395" i="64" s="1"/>
  <c r="C3395" i="64"/>
  <c r="B3396" i="64"/>
  <c r="I3396" i="64" s="1"/>
  <c r="J3396" i="64" s="1"/>
  <c r="C3396" i="64"/>
  <c r="B3397" i="64"/>
  <c r="I3397" i="64" s="1"/>
  <c r="J3397" i="64" s="1"/>
  <c r="C3397" i="64"/>
  <c r="B3398" i="64"/>
  <c r="I3398" i="64" s="1"/>
  <c r="J3398" i="64" s="1"/>
  <c r="C3398" i="64"/>
  <c r="B3399" i="64"/>
  <c r="I3399" i="64" s="1"/>
  <c r="J3399" i="64" s="1"/>
  <c r="C3399" i="64"/>
  <c r="B3400" i="64"/>
  <c r="I3400" i="64" s="1"/>
  <c r="J3400" i="64" s="1"/>
  <c r="C3400" i="64"/>
  <c r="B3401" i="64"/>
  <c r="I3401" i="64" s="1"/>
  <c r="J3401" i="64" s="1"/>
  <c r="C3401" i="64"/>
  <c r="B3402" i="64"/>
  <c r="I3402" i="64" s="1"/>
  <c r="J3402" i="64" s="1"/>
  <c r="C3402" i="64"/>
  <c r="B3403" i="64"/>
  <c r="I3403" i="64" s="1"/>
  <c r="J3403" i="64" s="1"/>
  <c r="C3403" i="64"/>
  <c r="B3404" i="64"/>
  <c r="I3404" i="64" s="1"/>
  <c r="J3404" i="64" s="1"/>
  <c r="C3404" i="64"/>
  <c r="B3405" i="64"/>
  <c r="I3405" i="64" s="1"/>
  <c r="J3405" i="64" s="1"/>
  <c r="C3405" i="64"/>
  <c r="B3406" i="64"/>
  <c r="I3406" i="64" s="1"/>
  <c r="J3406" i="64" s="1"/>
  <c r="C3406" i="64"/>
  <c r="B3407" i="64"/>
  <c r="I3407" i="64" s="1"/>
  <c r="J3407" i="64" s="1"/>
  <c r="C3407" i="64"/>
  <c r="B3408" i="64"/>
  <c r="I3408" i="64" s="1"/>
  <c r="J3408" i="64" s="1"/>
  <c r="C3408" i="64"/>
  <c r="B3409" i="64"/>
  <c r="I3409" i="64" s="1"/>
  <c r="J3409" i="64" s="1"/>
  <c r="C3409" i="64"/>
  <c r="B3410" i="64"/>
  <c r="I3410" i="64" s="1"/>
  <c r="J3410" i="64" s="1"/>
  <c r="C3410" i="64"/>
  <c r="B3411" i="64"/>
  <c r="I3411" i="64" s="1"/>
  <c r="J3411" i="64" s="1"/>
  <c r="C3411" i="64"/>
  <c r="B3412" i="64"/>
  <c r="I3412" i="64" s="1"/>
  <c r="J3412" i="64" s="1"/>
  <c r="C3412" i="64"/>
  <c r="B3413" i="64"/>
  <c r="I3413" i="64" s="1"/>
  <c r="J3413" i="64" s="1"/>
  <c r="C3413" i="64"/>
  <c r="B3414" i="64"/>
  <c r="I3414" i="64" s="1"/>
  <c r="J3414" i="64" s="1"/>
  <c r="C3414" i="64"/>
  <c r="B3415" i="64"/>
  <c r="I3415" i="64" s="1"/>
  <c r="J3415" i="64" s="1"/>
  <c r="C3415" i="64"/>
  <c r="B3416" i="64"/>
  <c r="I3416" i="64" s="1"/>
  <c r="J3416" i="64" s="1"/>
  <c r="C3416" i="64"/>
  <c r="B3417" i="64"/>
  <c r="I3417" i="64" s="1"/>
  <c r="J3417" i="64" s="1"/>
  <c r="C3417" i="64"/>
  <c r="B3418" i="64"/>
  <c r="I3418" i="64" s="1"/>
  <c r="J3418" i="64" s="1"/>
  <c r="C3418" i="64"/>
  <c r="B3419" i="64"/>
  <c r="I3419" i="64" s="1"/>
  <c r="J3419" i="64" s="1"/>
  <c r="C3419" i="64"/>
  <c r="B3420" i="64"/>
  <c r="I3420" i="64" s="1"/>
  <c r="J3420" i="64" s="1"/>
  <c r="C3420" i="64"/>
  <c r="B3421" i="64"/>
  <c r="I3421" i="64" s="1"/>
  <c r="J3421" i="64" s="1"/>
  <c r="C3421" i="64"/>
  <c r="B3422" i="64"/>
  <c r="I3422" i="64" s="1"/>
  <c r="J3422" i="64" s="1"/>
  <c r="C3422" i="64"/>
  <c r="B3423" i="64"/>
  <c r="I3423" i="64" s="1"/>
  <c r="J3423" i="64" s="1"/>
  <c r="C3423" i="64"/>
  <c r="B3424" i="64"/>
  <c r="I3424" i="64" s="1"/>
  <c r="J3424" i="64" s="1"/>
  <c r="C3424" i="64"/>
  <c r="B3425" i="64"/>
  <c r="I3425" i="64" s="1"/>
  <c r="J3425" i="64" s="1"/>
  <c r="C3425" i="64"/>
  <c r="B3426" i="64"/>
  <c r="I3426" i="64" s="1"/>
  <c r="J3426" i="64" s="1"/>
  <c r="C3426" i="64"/>
  <c r="B3427" i="64"/>
  <c r="I3427" i="64" s="1"/>
  <c r="J3427" i="64" s="1"/>
  <c r="C3427" i="64"/>
  <c r="B3428" i="64"/>
  <c r="I3428" i="64" s="1"/>
  <c r="J3428" i="64" s="1"/>
  <c r="C3428" i="64"/>
  <c r="B3429" i="64"/>
  <c r="I3429" i="64" s="1"/>
  <c r="J3429" i="64" s="1"/>
  <c r="C3429" i="64"/>
  <c r="B3430" i="64"/>
  <c r="I3430" i="64" s="1"/>
  <c r="J3430" i="64" s="1"/>
  <c r="C3430" i="64"/>
  <c r="B3431" i="64"/>
  <c r="I3431" i="64" s="1"/>
  <c r="J3431" i="64" s="1"/>
  <c r="C3431" i="64"/>
  <c r="B3432" i="64"/>
  <c r="I3432" i="64" s="1"/>
  <c r="J3432" i="64" s="1"/>
  <c r="C3432" i="64"/>
  <c r="B3433" i="64"/>
  <c r="I3433" i="64" s="1"/>
  <c r="J3433" i="64" s="1"/>
  <c r="C3433" i="64"/>
  <c r="B3434" i="64"/>
  <c r="I3434" i="64" s="1"/>
  <c r="J3434" i="64" s="1"/>
  <c r="C3434" i="64"/>
  <c r="B3435" i="64"/>
  <c r="I3435" i="64" s="1"/>
  <c r="J3435" i="64" s="1"/>
  <c r="C3435" i="64"/>
  <c r="B3436" i="64"/>
  <c r="I3436" i="64" s="1"/>
  <c r="J3436" i="64" s="1"/>
  <c r="C3436" i="64"/>
  <c r="B3437" i="64"/>
  <c r="I3437" i="64" s="1"/>
  <c r="J3437" i="64" s="1"/>
  <c r="C3437" i="64"/>
  <c r="B3438" i="64"/>
  <c r="I3438" i="64" s="1"/>
  <c r="J3438" i="64" s="1"/>
  <c r="C3438" i="64"/>
  <c r="B3439" i="64"/>
  <c r="I3439" i="64" s="1"/>
  <c r="J3439" i="64" s="1"/>
  <c r="C3439" i="64"/>
  <c r="B3440" i="64"/>
  <c r="I3440" i="64" s="1"/>
  <c r="J3440" i="64" s="1"/>
  <c r="C3440" i="64"/>
  <c r="B3441" i="64"/>
  <c r="I3441" i="64" s="1"/>
  <c r="J3441" i="64" s="1"/>
  <c r="C3441" i="64"/>
  <c r="B3442" i="64"/>
  <c r="I3442" i="64" s="1"/>
  <c r="J3442" i="64" s="1"/>
  <c r="C3442" i="64"/>
  <c r="B3443" i="64"/>
  <c r="I3443" i="64" s="1"/>
  <c r="J3443" i="64" s="1"/>
  <c r="C3443" i="64"/>
  <c r="B3444" i="64"/>
  <c r="I3444" i="64" s="1"/>
  <c r="J3444" i="64" s="1"/>
  <c r="C3444" i="64"/>
  <c r="B3445" i="64"/>
  <c r="I3445" i="64" s="1"/>
  <c r="J3445" i="64" s="1"/>
  <c r="C3445" i="64"/>
  <c r="B3446" i="64"/>
  <c r="I3446" i="64" s="1"/>
  <c r="J3446" i="64" s="1"/>
  <c r="C3446" i="64"/>
  <c r="B3447" i="64"/>
  <c r="I3447" i="64" s="1"/>
  <c r="J3447" i="64" s="1"/>
  <c r="C3447" i="64"/>
  <c r="B3448" i="64"/>
  <c r="I3448" i="64" s="1"/>
  <c r="J3448" i="64" s="1"/>
  <c r="C3448" i="64"/>
  <c r="B3449" i="64"/>
  <c r="I3449" i="64" s="1"/>
  <c r="J3449" i="64" s="1"/>
  <c r="C3449" i="64"/>
  <c r="B3450" i="64"/>
  <c r="I3450" i="64" s="1"/>
  <c r="J3450" i="64" s="1"/>
  <c r="C3450" i="64"/>
  <c r="B3451" i="64"/>
  <c r="I3451" i="64" s="1"/>
  <c r="J3451" i="64" s="1"/>
  <c r="C3451" i="64"/>
  <c r="B3452" i="64"/>
  <c r="I3452" i="64" s="1"/>
  <c r="J3452" i="64" s="1"/>
  <c r="C3452" i="64"/>
  <c r="B3453" i="64"/>
  <c r="I3453" i="64" s="1"/>
  <c r="J3453" i="64" s="1"/>
  <c r="C3453" i="64"/>
  <c r="B3454" i="64"/>
  <c r="I3454" i="64" s="1"/>
  <c r="J3454" i="64" s="1"/>
  <c r="C3454" i="64"/>
  <c r="B3455" i="64"/>
  <c r="I3455" i="64" s="1"/>
  <c r="J3455" i="64" s="1"/>
  <c r="C3455" i="64"/>
  <c r="B3456" i="64"/>
  <c r="I3456" i="64" s="1"/>
  <c r="J3456" i="64" s="1"/>
  <c r="C3456" i="64"/>
  <c r="B3457" i="64"/>
  <c r="I3457" i="64" s="1"/>
  <c r="J3457" i="64" s="1"/>
  <c r="C3457" i="64"/>
  <c r="B3458" i="64"/>
  <c r="I3458" i="64" s="1"/>
  <c r="J3458" i="64" s="1"/>
  <c r="C3458" i="64"/>
  <c r="B3459" i="64"/>
  <c r="I3459" i="64" s="1"/>
  <c r="J3459" i="64" s="1"/>
  <c r="C3459" i="64"/>
  <c r="B3460" i="64"/>
  <c r="I3460" i="64" s="1"/>
  <c r="J3460" i="64" s="1"/>
  <c r="C3460" i="64"/>
  <c r="B3461" i="64"/>
  <c r="I3461" i="64" s="1"/>
  <c r="J3461" i="64" s="1"/>
  <c r="C3461" i="64"/>
  <c r="B3462" i="64"/>
  <c r="I3462" i="64" s="1"/>
  <c r="J3462" i="64" s="1"/>
  <c r="C3462" i="64"/>
  <c r="B3463" i="64"/>
  <c r="I3463" i="64" s="1"/>
  <c r="J3463" i="64" s="1"/>
  <c r="C3463" i="64"/>
  <c r="B3464" i="64"/>
  <c r="I3464" i="64" s="1"/>
  <c r="J3464" i="64" s="1"/>
  <c r="C3464" i="64"/>
  <c r="B3465" i="64"/>
  <c r="I3465" i="64" s="1"/>
  <c r="J3465" i="64" s="1"/>
  <c r="C3465" i="64"/>
  <c r="B3466" i="64"/>
  <c r="I3466" i="64" s="1"/>
  <c r="J3466" i="64" s="1"/>
  <c r="C3466" i="64"/>
  <c r="B3467" i="64"/>
  <c r="I3467" i="64" s="1"/>
  <c r="J3467" i="64" s="1"/>
  <c r="C3467" i="64"/>
  <c r="B3468" i="64"/>
  <c r="I3468" i="64" s="1"/>
  <c r="J3468" i="64" s="1"/>
  <c r="C3468" i="64"/>
  <c r="B3469" i="64"/>
  <c r="I3469" i="64" s="1"/>
  <c r="J3469" i="64" s="1"/>
  <c r="C3469" i="64"/>
  <c r="B3470" i="64"/>
  <c r="I3470" i="64" s="1"/>
  <c r="J3470" i="64" s="1"/>
  <c r="C3470" i="64"/>
  <c r="B3471" i="64"/>
  <c r="I3471" i="64" s="1"/>
  <c r="J3471" i="64" s="1"/>
  <c r="C3471" i="64"/>
  <c r="B3472" i="64"/>
  <c r="I3472" i="64" s="1"/>
  <c r="J3472" i="64" s="1"/>
  <c r="C3472" i="64"/>
  <c r="B3473" i="64"/>
  <c r="I3473" i="64" s="1"/>
  <c r="J3473" i="64" s="1"/>
  <c r="C3473" i="64"/>
  <c r="B3474" i="64"/>
  <c r="I3474" i="64" s="1"/>
  <c r="J3474" i="64" s="1"/>
  <c r="C3474" i="64"/>
  <c r="B3475" i="64"/>
  <c r="I3475" i="64" s="1"/>
  <c r="J3475" i="64" s="1"/>
  <c r="C3475" i="64"/>
  <c r="B3476" i="64"/>
  <c r="I3476" i="64" s="1"/>
  <c r="J3476" i="64" s="1"/>
  <c r="C3476" i="64"/>
  <c r="B3477" i="64"/>
  <c r="I3477" i="64" s="1"/>
  <c r="J3477" i="64" s="1"/>
  <c r="C3477" i="64"/>
  <c r="B3478" i="64"/>
  <c r="I3478" i="64" s="1"/>
  <c r="J3478" i="64" s="1"/>
  <c r="C3478" i="64"/>
  <c r="B3479" i="64"/>
  <c r="I3479" i="64" s="1"/>
  <c r="J3479" i="64" s="1"/>
  <c r="C3479" i="64"/>
  <c r="B3480" i="64"/>
  <c r="I3480" i="64" s="1"/>
  <c r="J3480" i="64" s="1"/>
  <c r="C3480" i="64"/>
  <c r="B3481" i="64"/>
  <c r="I3481" i="64" s="1"/>
  <c r="J3481" i="64" s="1"/>
  <c r="C3481" i="64"/>
  <c r="B3482" i="64"/>
  <c r="I3482" i="64" s="1"/>
  <c r="J3482" i="64" s="1"/>
  <c r="C3482" i="64"/>
  <c r="B3483" i="64"/>
  <c r="I3483" i="64" s="1"/>
  <c r="J3483" i="64" s="1"/>
  <c r="C3483" i="64"/>
  <c r="B3484" i="64"/>
  <c r="I3484" i="64" s="1"/>
  <c r="J3484" i="64" s="1"/>
  <c r="C3484" i="64"/>
  <c r="B3485" i="64"/>
  <c r="I3485" i="64" s="1"/>
  <c r="J3485" i="64" s="1"/>
  <c r="C3485" i="64"/>
  <c r="B3486" i="64"/>
  <c r="I3486" i="64" s="1"/>
  <c r="J3486" i="64" s="1"/>
  <c r="C3486" i="64"/>
  <c r="B3487" i="64"/>
  <c r="I3487" i="64" s="1"/>
  <c r="J3487" i="64" s="1"/>
  <c r="C3487" i="64"/>
  <c r="B3488" i="64"/>
  <c r="I3488" i="64" s="1"/>
  <c r="J3488" i="64" s="1"/>
  <c r="C3488" i="64"/>
  <c r="B3489" i="64"/>
  <c r="I3489" i="64" s="1"/>
  <c r="J3489" i="64" s="1"/>
  <c r="C3489" i="64"/>
  <c r="B3490" i="64"/>
  <c r="I3490" i="64" s="1"/>
  <c r="J3490" i="64" s="1"/>
  <c r="C3490" i="64"/>
  <c r="B3491" i="64"/>
  <c r="I3491" i="64" s="1"/>
  <c r="J3491" i="64" s="1"/>
  <c r="C3491" i="64"/>
  <c r="B3492" i="64"/>
  <c r="I3492" i="64" s="1"/>
  <c r="J3492" i="64" s="1"/>
  <c r="C3492" i="64"/>
  <c r="B3493" i="64"/>
  <c r="I3493" i="64" s="1"/>
  <c r="J3493" i="64" s="1"/>
  <c r="C3493" i="64"/>
  <c r="B3494" i="64"/>
  <c r="I3494" i="64" s="1"/>
  <c r="J3494" i="64" s="1"/>
  <c r="C3494" i="64"/>
  <c r="B3495" i="64"/>
  <c r="I3495" i="64" s="1"/>
  <c r="J3495" i="64" s="1"/>
  <c r="C3495" i="64"/>
  <c r="B3496" i="64"/>
  <c r="I3496" i="64" s="1"/>
  <c r="J3496" i="64" s="1"/>
  <c r="C3496" i="64"/>
  <c r="B3497" i="64"/>
  <c r="I3497" i="64" s="1"/>
  <c r="J3497" i="64" s="1"/>
  <c r="C3497" i="64"/>
  <c r="B3498" i="64"/>
  <c r="I3498" i="64" s="1"/>
  <c r="J3498" i="64" s="1"/>
  <c r="C3498" i="64"/>
  <c r="B3499" i="64"/>
  <c r="I3499" i="64" s="1"/>
  <c r="J3499" i="64" s="1"/>
  <c r="C3499" i="64"/>
  <c r="B3500" i="64"/>
  <c r="I3500" i="64" s="1"/>
  <c r="J3500" i="64" s="1"/>
  <c r="C3500" i="64"/>
  <c r="B3501" i="64"/>
  <c r="I3501" i="64" s="1"/>
  <c r="J3501" i="64" s="1"/>
  <c r="C3501" i="64"/>
  <c r="B3502" i="64"/>
  <c r="I3502" i="64" s="1"/>
  <c r="J3502" i="64" s="1"/>
  <c r="C3502" i="64"/>
  <c r="B3503" i="64"/>
  <c r="I3503" i="64" s="1"/>
  <c r="J3503" i="64" s="1"/>
  <c r="C3503" i="64"/>
  <c r="B3504" i="64"/>
  <c r="I3504" i="64" s="1"/>
  <c r="J3504" i="64" s="1"/>
  <c r="C3504" i="64"/>
  <c r="B3505" i="64"/>
  <c r="I3505" i="64" s="1"/>
  <c r="J3505" i="64" s="1"/>
  <c r="C3505" i="64"/>
  <c r="B3506" i="64"/>
  <c r="I3506" i="64" s="1"/>
  <c r="J3506" i="64" s="1"/>
  <c r="C3506" i="64"/>
  <c r="B3507" i="64"/>
  <c r="I3507" i="64" s="1"/>
  <c r="J3507" i="64" s="1"/>
  <c r="C3507" i="64"/>
  <c r="B3508" i="64"/>
  <c r="I3508" i="64" s="1"/>
  <c r="J3508" i="64" s="1"/>
  <c r="C3508" i="64"/>
  <c r="B3509" i="64"/>
  <c r="I3509" i="64" s="1"/>
  <c r="J3509" i="64" s="1"/>
  <c r="C3509" i="64"/>
  <c r="B3510" i="64"/>
  <c r="I3510" i="64" s="1"/>
  <c r="J3510" i="64" s="1"/>
  <c r="C3510" i="64"/>
  <c r="B3511" i="64"/>
  <c r="I3511" i="64" s="1"/>
  <c r="J3511" i="64" s="1"/>
  <c r="C3511" i="64"/>
  <c r="B3512" i="64"/>
  <c r="I3512" i="64" s="1"/>
  <c r="J3512" i="64" s="1"/>
  <c r="C3512" i="64"/>
  <c r="B3513" i="64"/>
  <c r="I3513" i="64" s="1"/>
  <c r="J3513" i="64" s="1"/>
  <c r="C3513" i="64"/>
  <c r="B3514" i="64"/>
  <c r="I3514" i="64" s="1"/>
  <c r="J3514" i="64" s="1"/>
  <c r="C3514" i="64"/>
  <c r="B3515" i="64"/>
  <c r="I3515" i="64" s="1"/>
  <c r="J3515" i="64" s="1"/>
  <c r="C3515" i="64"/>
  <c r="B3516" i="64"/>
  <c r="I3516" i="64" s="1"/>
  <c r="J3516" i="64" s="1"/>
  <c r="C3516" i="64"/>
  <c r="B3517" i="64"/>
  <c r="I3517" i="64" s="1"/>
  <c r="J3517" i="64" s="1"/>
  <c r="C3517" i="64"/>
  <c r="B3518" i="64"/>
  <c r="I3518" i="64" s="1"/>
  <c r="J3518" i="64" s="1"/>
  <c r="C3518" i="64"/>
  <c r="B3519" i="64"/>
  <c r="I3519" i="64" s="1"/>
  <c r="J3519" i="64" s="1"/>
  <c r="C3519" i="64"/>
  <c r="B3520" i="64"/>
  <c r="I3520" i="64" s="1"/>
  <c r="J3520" i="64" s="1"/>
  <c r="C3520" i="64"/>
  <c r="B3521" i="64"/>
  <c r="I3521" i="64" s="1"/>
  <c r="J3521" i="64" s="1"/>
  <c r="C3521" i="64"/>
  <c r="B3522" i="64"/>
  <c r="I3522" i="64" s="1"/>
  <c r="J3522" i="64" s="1"/>
  <c r="C3522" i="64"/>
  <c r="B3523" i="64"/>
  <c r="I3523" i="64" s="1"/>
  <c r="J3523" i="64" s="1"/>
  <c r="C3523" i="64"/>
  <c r="B3524" i="64"/>
  <c r="I3524" i="64" s="1"/>
  <c r="J3524" i="64" s="1"/>
  <c r="C3524" i="64"/>
  <c r="B3525" i="64"/>
  <c r="I3525" i="64" s="1"/>
  <c r="J3525" i="64" s="1"/>
  <c r="C3525" i="64"/>
  <c r="B3526" i="64"/>
  <c r="I3526" i="64" s="1"/>
  <c r="J3526" i="64" s="1"/>
  <c r="C3526" i="64"/>
  <c r="B3527" i="64"/>
  <c r="I3527" i="64" s="1"/>
  <c r="J3527" i="64" s="1"/>
  <c r="C3527" i="64"/>
  <c r="B3528" i="64"/>
  <c r="I3528" i="64" s="1"/>
  <c r="J3528" i="64" s="1"/>
  <c r="C3528" i="64"/>
  <c r="B3529" i="64"/>
  <c r="I3529" i="64" s="1"/>
  <c r="J3529" i="64" s="1"/>
  <c r="C3529" i="64"/>
  <c r="B3530" i="64"/>
  <c r="I3530" i="64" s="1"/>
  <c r="J3530" i="64" s="1"/>
  <c r="C3530" i="64"/>
  <c r="B3531" i="64"/>
  <c r="I3531" i="64" s="1"/>
  <c r="J3531" i="64" s="1"/>
  <c r="C3531" i="64"/>
  <c r="B3532" i="64"/>
  <c r="I3532" i="64" s="1"/>
  <c r="J3532" i="64" s="1"/>
  <c r="C3532" i="64"/>
  <c r="B3533" i="64"/>
  <c r="I3533" i="64" s="1"/>
  <c r="J3533" i="64" s="1"/>
  <c r="C3533" i="64"/>
  <c r="B3534" i="64"/>
  <c r="I3534" i="64" s="1"/>
  <c r="J3534" i="64" s="1"/>
  <c r="C3534" i="64"/>
  <c r="B3535" i="64"/>
  <c r="I3535" i="64" s="1"/>
  <c r="J3535" i="64" s="1"/>
  <c r="C3535" i="64"/>
  <c r="B3536" i="64"/>
  <c r="I3536" i="64" s="1"/>
  <c r="J3536" i="64" s="1"/>
  <c r="C3536" i="64"/>
  <c r="B3537" i="64"/>
  <c r="I3537" i="64" s="1"/>
  <c r="J3537" i="64" s="1"/>
  <c r="C3537" i="64"/>
  <c r="B3538" i="64"/>
  <c r="I3538" i="64" s="1"/>
  <c r="J3538" i="64" s="1"/>
  <c r="C3538" i="64"/>
  <c r="B3539" i="64"/>
  <c r="I3539" i="64" s="1"/>
  <c r="J3539" i="64" s="1"/>
  <c r="C3539" i="64"/>
  <c r="B3540" i="64"/>
  <c r="I3540" i="64" s="1"/>
  <c r="J3540" i="64" s="1"/>
  <c r="C3540" i="64"/>
  <c r="B3541" i="64"/>
  <c r="I3541" i="64" s="1"/>
  <c r="J3541" i="64" s="1"/>
  <c r="C3541" i="64"/>
  <c r="B3542" i="64"/>
  <c r="I3542" i="64" s="1"/>
  <c r="J3542" i="64" s="1"/>
  <c r="C3542" i="64"/>
  <c r="B3543" i="64"/>
  <c r="I3543" i="64" s="1"/>
  <c r="J3543" i="64" s="1"/>
  <c r="C3543" i="64"/>
  <c r="B3544" i="64"/>
  <c r="I3544" i="64" s="1"/>
  <c r="J3544" i="64" s="1"/>
  <c r="C3544" i="64"/>
  <c r="B3545" i="64"/>
  <c r="I3545" i="64" s="1"/>
  <c r="J3545" i="64" s="1"/>
  <c r="C3545" i="64"/>
  <c r="B3546" i="64"/>
  <c r="I3546" i="64" s="1"/>
  <c r="J3546" i="64" s="1"/>
  <c r="C3546" i="64"/>
  <c r="B3547" i="64"/>
  <c r="I3547" i="64" s="1"/>
  <c r="J3547" i="64" s="1"/>
  <c r="C3547" i="64"/>
  <c r="B3548" i="64"/>
  <c r="I3548" i="64" s="1"/>
  <c r="J3548" i="64" s="1"/>
  <c r="C3548" i="64"/>
  <c r="B3549" i="64"/>
  <c r="I3549" i="64" s="1"/>
  <c r="J3549" i="64" s="1"/>
  <c r="C3549" i="64"/>
  <c r="B3550" i="64"/>
  <c r="I3550" i="64" s="1"/>
  <c r="J3550" i="64" s="1"/>
  <c r="C3550" i="64"/>
  <c r="B3551" i="64"/>
  <c r="I3551" i="64" s="1"/>
  <c r="J3551" i="64" s="1"/>
  <c r="C3551" i="64"/>
  <c r="B3552" i="64"/>
  <c r="I3552" i="64" s="1"/>
  <c r="J3552" i="64" s="1"/>
  <c r="C3552" i="64"/>
  <c r="B3553" i="64"/>
  <c r="I3553" i="64" s="1"/>
  <c r="J3553" i="64" s="1"/>
  <c r="C3553" i="64"/>
  <c r="B3554" i="64"/>
  <c r="I3554" i="64" s="1"/>
  <c r="J3554" i="64" s="1"/>
  <c r="C3554" i="64"/>
  <c r="B3555" i="64"/>
  <c r="I3555" i="64" s="1"/>
  <c r="J3555" i="64" s="1"/>
  <c r="C3555" i="64"/>
  <c r="B3556" i="64"/>
  <c r="I3556" i="64" s="1"/>
  <c r="J3556" i="64" s="1"/>
  <c r="C3556" i="64"/>
  <c r="B3557" i="64"/>
  <c r="I3557" i="64" s="1"/>
  <c r="J3557" i="64" s="1"/>
  <c r="C3557" i="64"/>
  <c r="B3558" i="64"/>
  <c r="I3558" i="64" s="1"/>
  <c r="J3558" i="64" s="1"/>
  <c r="C3558" i="64"/>
  <c r="B3559" i="64"/>
  <c r="I3559" i="64" s="1"/>
  <c r="J3559" i="64" s="1"/>
  <c r="C3559" i="64"/>
  <c r="B3560" i="64"/>
  <c r="I3560" i="64" s="1"/>
  <c r="J3560" i="64" s="1"/>
  <c r="C3560" i="64"/>
  <c r="B3561" i="64"/>
  <c r="I3561" i="64" s="1"/>
  <c r="J3561" i="64" s="1"/>
  <c r="C3561" i="64"/>
  <c r="B3562" i="64"/>
  <c r="I3562" i="64" s="1"/>
  <c r="J3562" i="64" s="1"/>
  <c r="C3562" i="64"/>
  <c r="B3563" i="64"/>
  <c r="I3563" i="64" s="1"/>
  <c r="J3563" i="64" s="1"/>
  <c r="C3563" i="64"/>
  <c r="B3564" i="64"/>
  <c r="I3564" i="64" s="1"/>
  <c r="J3564" i="64" s="1"/>
  <c r="C3564" i="64"/>
  <c r="B3565" i="64"/>
  <c r="I3565" i="64" s="1"/>
  <c r="J3565" i="64" s="1"/>
  <c r="C3565" i="64"/>
  <c r="B3566" i="64"/>
  <c r="I3566" i="64" s="1"/>
  <c r="J3566" i="64" s="1"/>
  <c r="C3566" i="64"/>
  <c r="B3567" i="64"/>
  <c r="I3567" i="64" s="1"/>
  <c r="J3567" i="64" s="1"/>
  <c r="C3567" i="64"/>
  <c r="B3568" i="64"/>
  <c r="I3568" i="64" s="1"/>
  <c r="J3568" i="64" s="1"/>
  <c r="C3568" i="64"/>
  <c r="B3569" i="64"/>
  <c r="I3569" i="64" s="1"/>
  <c r="J3569" i="64" s="1"/>
  <c r="C3569" i="64"/>
  <c r="B3570" i="64"/>
  <c r="I3570" i="64" s="1"/>
  <c r="J3570" i="64" s="1"/>
  <c r="C3570" i="64"/>
  <c r="B3571" i="64"/>
  <c r="I3571" i="64" s="1"/>
  <c r="J3571" i="64" s="1"/>
  <c r="C3571" i="64"/>
  <c r="B3572" i="64"/>
  <c r="I3572" i="64" s="1"/>
  <c r="J3572" i="64" s="1"/>
  <c r="C3572" i="64"/>
  <c r="B3573" i="64"/>
  <c r="I3573" i="64" s="1"/>
  <c r="J3573" i="64" s="1"/>
  <c r="C3573" i="64"/>
  <c r="B3574" i="64"/>
  <c r="I3574" i="64" s="1"/>
  <c r="J3574" i="64" s="1"/>
  <c r="C3574" i="64"/>
  <c r="B3575" i="64"/>
  <c r="I3575" i="64" s="1"/>
  <c r="J3575" i="64" s="1"/>
  <c r="C3575" i="64"/>
  <c r="B3576" i="64"/>
  <c r="I3576" i="64" s="1"/>
  <c r="J3576" i="64" s="1"/>
  <c r="C3576" i="64"/>
  <c r="B3577" i="64"/>
  <c r="I3577" i="64" s="1"/>
  <c r="J3577" i="64" s="1"/>
  <c r="C3577" i="64"/>
  <c r="B3578" i="64"/>
  <c r="I3578" i="64" s="1"/>
  <c r="J3578" i="64" s="1"/>
  <c r="C3578" i="64"/>
  <c r="B3579" i="64"/>
  <c r="I3579" i="64" s="1"/>
  <c r="J3579" i="64" s="1"/>
  <c r="C3579" i="64"/>
  <c r="B3580" i="64"/>
  <c r="I3580" i="64" s="1"/>
  <c r="J3580" i="64" s="1"/>
  <c r="C3580" i="64"/>
  <c r="B3581" i="64"/>
  <c r="I3581" i="64" s="1"/>
  <c r="J3581" i="64" s="1"/>
  <c r="C3581" i="64"/>
  <c r="B3582" i="64"/>
  <c r="I3582" i="64" s="1"/>
  <c r="J3582" i="64" s="1"/>
  <c r="C3582" i="64"/>
  <c r="B3583" i="64"/>
  <c r="I3583" i="64" s="1"/>
  <c r="J3583" i="64" s="1"/>
  <c r="C3583" i="64"/>
  <c r="B3584" i="64"/>
  <c r="I3584" i="64" s="1"/>
  <c r="J3584" i="64" s="1"/>
  <c r="C3584" i="64"/>
  <c r="B3585" i="64"/>
  <c r="I3585" i="64" s="1"/>
  <c r="J3585" i="64" s="1"/>
  <c r="C3585" i="64"/>
  <c r="B3586" i="64"/>
  <c r="I3586" i="64" s="1"/>
  <c r="J3586" i="64" s="1"/>
  <c r="C3586" i="64"/>
  <c r="B3587" i="64"/>
  <c r="I3587" i="64" s="1"/>
  <c r="J3587" i="64" s="1"/>
  <c r="C3587" i="64"/>
  <c r="B3588" i="64"/>
  <c r="I3588" i="64" s="1"/>
  <c r="J3588" i="64" s="1"/>
  <c r="C3588" i="64"/>
  <c r="B3589" i="64"/>
  <c r="I3589" i="64" s="1"/>
  <c r="J3589" i="64" s="1"/>
  <c r="C3589" i="64"/>
  <c r="B3590" i="64"/>
  <c r="I3590" i="64" s="1"/>
  <c r="J3590" i="64" s="1"/>
  <c r="C3590" i="64"/>
  <c r="B3591" i="64"/>
  <c r="I3591" i="64" s="1"/>
  <c r="J3591" i="64" s="1"/>
  <c r="C3591" i="64"/>
  <c r="B3592" i="64"/>
  <c r="I3592" i="64" s="1"/>
  <c r="J3592" i="64" s="1"/>
  <c r="C3592" i="64"/>
  <c r="B3593" i="64"/>
  <c r="I3593" i="64" s="1"/>
  <c r="J3593" i="64" s="1"/>
  <c r="C3593" i="64"/>
  <c r="B3594" i="64"/>
  <c r="I3594" i="64" s="1"/>
  <c r="J3594" i="64" s="1"/>
  <c r="C3594" i="64"/>
  <c r="B3595" i="64"/>
  <c r="I3595" i="64" s="1"/>
  <c r="J3595" i="64" s="1"/>
  <c r="C3595" i="64"/>
  <c r="B3596" i="64"/>
  <c r="I3596" i="64" s="1"/>
  <c r="J3596" i="64" s="1"/>
  <c r="C3596" i="64"/>
  <c r="B3597" i="64"/>
  <c r="I3597" i="64" s="1"/>
  <c r="J3597" i="64" s="1"/>
  <c r="C3597" i="64"/>
  <c r="B3598" i="64"/>
  <c r="I3598" i="64" s="1"/>
  <c r="J3598" i="64" s="1"/>
  <c r="C3598" i="64"/>
  <c r="B3599" i="64"/>
  <c r="I3599" i="64" s="1"/>
  <c r="J3599" i="64" s="1"/>
  <c r="C3599" i="64"/>
  <c r="B3600" i="64"/>
  <c r="I3600" i="64" s="1"/>
  <c r="J3600" i="64" s="1"/>
  <c r="C3600" i="64"/>
  <c r="B3601" i="64"/>
  <c r="I3601" i="64" s="1"/>
  <c r="J3601" i="64" s="1"/>
  <c r="C3601" i="64"/>
  <c r="B3602" i="64"/>
  <c r="I3602" i="64" s="1"/>
  <c r="J3602" i="64" s="1"/>
  <c r="C3602" i="64"/>
  <c r="B3603" i="64"/>
  <c r="I3603" i="64" s="1"/>
  <c r="J3603" i="64" s="1"/>
  <c r="C3603" i="64"/>
  <c r="B3604" i="64"/>
  <c r="I3604" i="64" s="1"/>
  <c r="J3604" i="64" s="1"/>
  <c r="C3604" i="64"/>
  <c r="B3605" i="64"/>
  <c r="I3605" i="64" s="1"/>
  <c r="J3605" i="64" s="1"/>
  <c r="C3605" i="64"/>
  <c r="B3606" i="64"/>
  <c r="I3606" i="64" s="1"/>
  <c r="J3606" i="64" s="1"/>
  <c r="C3606" i="64"/>
  <c r="B3607" i="64"/>
  <c r="I3607" i="64" s="1"/>
  <c r="J3607" i="64" s="1"/>
  <c r="C3607" i="64"/>
  <c r="B3608" i="64"/>
  <c r="I3608" i="64" s="1"/>
  <c r="J3608" i="64" s="1"/>
  <c r="C3608" i="64"/>
  <c r="B3609" i="64"/>
  <c r="I3609" i="64" s="1"/>
  <c r="J3609" i="64" s="1"/>
  <c r="C3609" i="64"/>
  <c r="B3610" i="64"/>
  <c r="I3610" i="64" s="1"/>
  <c r="J3610" i="64" s="1"/>
  <c r="C3610" i="64"/>
  <c r="B3611" i="64"/>
  <c r="I3611" i="64" s="1"/>
  <c r="J3611" i="64" s="1"/>
  <c r="C3611" i="64"/>
  <c r="B3612" i="64"/>
  <c r="I3612" i="64" s="1"/>
  <c r="J3612" i="64" s="1"/>
  <c r="C3612" i="64"/>
  <c r="B3613" i="64"/>
  <c r="I3613" i="64" s="1"/>
  <c r="J3613" i="64" s="1"/>
  <c r="C3613" i="64"/>
  <c r="B3614" i="64"/>
  <c r="I3614" i="64" s="1"/>
  <c r="J3614" i="64" s="1"/>
  <c r="C3614" i="64"/>
  <c r="B3615" i="64"/>
  <c r="I3615" i="64" s="1"/>
  <c r="J3615" i="64" s="1"/>
  <c r="C3615" i="64"/>
  <c r="B3616" i="64"/>
  <c r="I3616" i="64" s="1"/>
  <c r="J3616" i="64" s="1"/>
  <c r="C3616" i="64"/>
  <c r="B3617" i="64"/>
  <c r="I3617" i="64" s="1"/>
  <c r="J3617" i="64" s="1"/>
  <c r="C3617" i="64"/>
  <c r="B3618" i="64"/>
  <c r="I3618" i="64" s="1"/>
  <c r="J3618" i="64" s="1"/>
  <c r="C3618" i="64"/>
  <c r="B3619" i="64"/>
  <c r="I3619" i="64" s="1"/>
  <c r="J3619" i="64" s="1"/>
  <c r="C3619" i="64"/>
  <c r="B3620" i="64"/>
  <c r="I3620" i="64" s="1"/>
  <c r="J3620" i="64" s="1"/>
  <c r="C3620" i="64"/>
  <c r="B3621" i="64"/>
  <c r="I3621" i="64" s="1"/>
  <c r="J3621" i="64" s="1"/>
  <c r="C3621" i="64"/>
  <c r="B3622" i="64"/>
  <c r="I3622" i="64" s="1"/>
  <c r="J3622" i="64" s="1"/>
  <c r="C3622" i="64"/>
  <c r="B3623" i="64"/>
  <c r="I3623" i="64" s="1"/>
  <c r="J3623" i="64" s="1"/>
  <c r="C3623" i="64"/>
  <c r="B3624" i="64"/>
  <c r="I3624" i="64" s="1"/>
  <c r="J3624" i="64" s="1"/>
  <c r="C3624" i="64"/>
  <c r="B3625" i="64"/>
  <c r="I3625" i="64" s="1"/>
  <c r="J3625" i="64" s="1"/>
  <c r="C3625" i="64"/>
  <c r="B3626" i="64"/>
  <c r="I3626" i="64" s="1"/>
  <c r="J3626" i="64" s="1"/>
  <c r="C3626" i="64"/>
  <c r="B3627" i="64"/>
  <c r="I3627" i="64" s="1"/>
  <c r="J3627" i="64" s="1"/>
  <c r="C3627" i="64"/>
  <c r="B3628" i="64"/>
  <c r="I3628" i="64" s="1"/>
  <c r="J3628" i="64" s="1"/>
  <c r="C3628" i="64"/>
  <c r="B3629" i="64"/>
  <c r="I3629" i="64" s="1"/>
  <c r="J3629" i="64" s="1"/>
  <c r="C3629" i="64"/>
  <c r="B3630" i="64"/>
  <c r="I3630" i="64" s="1"/>
  <c r="J3630" i="64" s="1"/>
  <c r="C3630" i="64"/>
  <c r="B3631" i="64"/>
  <c r="I3631" i="64" s="1"/>
  <c r="J3631" i="64" s="1"/>
  <c r="C3631" i="64"/>
  <c r="B3632" i="64"/>
  <c r="I3632" i="64" s="1"/>
  <c r="J3632" i="64" s="1"/>
  <c r="C3632" i="64"/>
  <c r="B3633" i="64"/>
  <c r="I3633" i="64" s="1"/>
  <c r="J3633" i="64" s="1"/>
  <c r="C3633" i="64"/>
  <c r="B3634" i="64"/>
  <c r="I3634" i="64" s="1"/>
  <c r="J3634" i="64" s="1"/>
  <c r="C3634" i="64"/>
  <c r="B3635" i="64"/>
  <c r="I3635" i="64" s="1"/>
  <c r="J3635" i="64" s="1"/>
  <c r="C3635" i="64"/>
  <c r="B3636" i="64"/>
  <c r="I3636" i="64" s="1"/>
  <c r="J3636" i="64" s="1"/>
  <c r="C3636" i="64"/>
  <c r="B3637" i="64"/>
  <c r="I3637" i="64" s="1"/>
  <c r="J3637" i="64" s="1"/>
  <c r="C3637" i="64"/>
  <c r="B3638" i="64"/>
  <c r="I3638" i="64" s="1"/>
  <c r="J3638" i="64" s="1"/>
  <c r="C3638" i="64"/>
  <c r="B3639" i="64"/>
  <c r="I3639" i="64" s="1"/>
  <c r="J3639" i="64" s="1"/>
  <c r="C3639" i="64"/>
  <c r="B3640" i="64"/>
  <c r="I3640" i="64" s="1"/>
  <c r="J3640" i="64" s="1"/>
  <c r="C3640" i="64"/>
  <c r="B3641" i="64"/>
  <c r="I3641" i="64" s="1"/>
  <c r="J3641" i="64" s="1"/>
  <c r="C3641" i="64"/>
  <c r="B3642" i="64"/>
  <c r="I3642" i="64" s="1"/>
  <c r="J3642" i="64" s="1"/>
  <c r="C3642" i="64"/>
  <c r="B3643" i="64"/>
  <c r="I3643" i="64" s="1"/>
  <c r="J3643" i="64" s="1"/>
  <c r="C3643" i="64"/>
  <c r="B3644" i="64"/>
  <c r="I3644" i="64" s="1"/>
  <c r="J3644" i="64" s="1"/>
  <c r="C3644" i="64"/>
  <c r="B3645" i="64"/>
  <c r="I3645" i="64" s="1"/>
  <c r="J3645" i="64" s="1"/>
  <c r="C3645" i="64"/>
  <c r="B3646" i="64"/>
  <c r="I3646" i="64" s="1"/>
  <c r="J3646" i="64" s="1"/>
  <c r="C3646" i="64"/>
  <c r="B3647" i="64"/>
  <c r="I3647" i="64" s="1"/>
  <c r="J3647" i="64" s="1"/>
  <c r="C3647" i="64"/>
  <c r="B3648" i="64"/>
  <c r="I3648" i="64" s="1"/>
  <c r="J3648" i="64" s="1"/>
  <c r="C3648" i="64"/>
  <c r="B3649" i="64"/>
  <c r="I3649" i="64" s="1"/>
  <c r="J3649" i="64" s="1"/>
  <c r="C3649" i="64"/>
  <c r="B3650" i="64"/>
  <c r="I3650" i="64" s="1"/>
  <c r="J3650" i="64" s="1"/>
  <c r="C3650" i="64"/>
  <c r="B3651" i="64"/>
  <c r="I3651" i="64" s="1"/>
  <c r="J3651" i="64" s="1"/>
  <c r="C3651" i="64"/>
  <c r="B3652" i="64"/>
  <c r="I3652" i="64" s="1"/>
  <c r="J3652" i="64" s="1"/>
  <c r="C3652" i="64"/>
  <c r="B3653" i="64"/>
  <c r="I3653" i="64" s="1"/>
  <c r="J3653" i="64" s="1"/>
  <c r="C3653" i="64"/>
  <c r="B3654" i="64"/>
  <c r="I3654" i="64" s="1"/>
  <c r="J3654" i="64" s="1"/>
  <c r="C3654" i="64"/>
  <c r="B3655" i="64"/>
  <c r="I3655" i="64" s="1"/>
  <c r="J3655" i="64" s="1"/>
  <c r="C3655" i="64"/>
  <c r="B3656" i="64"/>
  <c r="I3656" i="64" s="1"/>
  <c r="J3656" i="64" s="1"/>
  <c r="C3656" i="64"/>
  <c r="B3657" i="64"/>
  <c r="I3657" i="64" s="1"/>
  <c r="J3657" i="64" s="1"/>
  <c r="C3657" i="64"/>
  <c r="B3658" i="64"/>
  <c r="I3658" i="64" s="1"/>
  <c r="J3658" i="64" s="1"/>
  <c r="C3658" i="64"/>
  <c r="B3659" i="64"/>
  <c r="I3659" i="64" s="1"/>
  <c r="J3659" i="64" s="1"/>
  <c r="C3659" i="64"/>
  <c r="B3660" i="64"/>
  <c r="I3660" i="64" s="1"/>
  <c r="J3660" i="64" s="1"/>
  <c r="C3660" i="64"/>
  <c r="B3661" i="64"/>
  <c r="I3661" i="64" s="1"/>
  <c r="J3661" i="64" s="1"/>
  <c r="C3661" i="64"/>
  <c r="B3662" i="64"/>
  <c r="I3662" i="64" s="1"/>
  <c r="J3662" i="64" s="1"/>
  <c r="C3662" i="64"/>
  <c r="B3663" i="64"/>
  <c r="I3663" i="64" s="1"/>
  <c r="J3663" i="64" s="1"/>
  <c r="C3663" i="64"/>
  <c r="B3664" i="64"/>
  <c r="I3664" i="64" s="1"/>
  <c r="J3664" i="64" s="1"/>
  <c r="C3664" i="64"/>
  <c r="B3665" i="64"/>
  <c r="I3665" i="64" s="1"/>
  <c r="J3665" i="64" s="1"/>
  <c r="C3665" i="64"/>
  <c r="B3666" i="64"/>
  <c r="I3666" i="64" s="1"/>
  <c r="J3666" i="64" s="1"/>
  <c r="C3666" i="64"/>
  <c r="B3667" i="64"/>
  <c r="I3667" i="64" s="1"/>
  <c r="J3667" i="64" s="1"/>
  <c r="C3667" i="64"/>
  <c r="B3668" i="64"/>
  <c r="I3668" i="64" s="1"/>
  <c r="J3668" i="64" s="1"/>
  <c r="C3668" i="64"/>
  <c r="B3669" i="64"/>
  <c r="I3669" i="64" s="1"/>
  <c r="J3669" i="64" s="1"/>
  <c r="C3669" i="64"/>
  <c r="B3670" i="64"/>
  <c r="I3670" i="64" s="1"/>
  <c r="J3670" i="64" s="1"/>
  <c r="C3670" i="64"/>
  <c r="B3671" i="64"/>
  <c r="I3671" i="64" s="1"/>
  <c r="J3671" i="64" s="1"/>
  <c r="C3671" i="64"/>
  <c r="B3672" i="64"/>
  <c r="I3672" i="64" s="1"/>
  <c r="J3672" i="64" s="1"/>
  <c r="C3672" i="64"/>
  <c r="B3673" i="64"/>
  <c r="I3673" i="64" s="1"/>
  <c r="J3673" i="64" s="1"/>
  <c r="C3673" i="64"/>
  <c r="B3674" i="64"/>
  <c r="I3674" i="64" s="1"/>
  <c r="J3674" i="64" s="1"/>
  <c r="C3674" i="64"/>
  <c r="B3675" i="64"/>
  <c r="I3675" i="64" s="1"/>
  <c r="J3675" i="64" s="1"/>
  <c r="C3675" i="64"/>
  <c r="B3676" i="64"/>
  <c r="I3676" i="64" s="1"/>
  <c r="J3676" i="64" s="1"/>
  <c r="C3676" i="64"/>
  <c r="B3677" i="64"/>
  <c r="I3677" i="64" s="1"/>
  <c r="J3677" i="64" s="1"/>
  <c r="C3677" i="64"/>
  <c r="B3678" i="64"/>
  <c r="I3678" i="64" s="1"/>
  <c r="J3678" i="64" s="1"/>
  <c r="C3678" i="64"/>
  <c r="B3679" i="64"/>
  <c r="I3679" i="64" s="1"/>
  <c r="J3679" i="64" s="1"/>
  <c r="C3679" i="64"/>
  <c r="B3680" i="64"/>
  <c r="I3680" i="64" s="1"/>
  <c r="J3680" i="64" s="1"/>
  <c r="C3680" i="64"/>
  <c r="B3681" i="64"/>
  <c r="I3681" i="64" s="1"/>
  <c r="J3681" i="64" s="1"/>
  <c r="C3681" i="64"/>
  <c r="B3682" i="64"/>
  <c r="I3682" i="64" s="1"/>
  <c r="J3682" i="64" s="1"/>
  <c r="C3682" i="64"/>
  <c r="B3683" i="64"/>
  <c r="I3683" i="64" s="1"/>
  <c r="J3683" i="64" s="1"/>
  <c r="C3683" i="64"/>
  <c r="B3684" i="64"/>
  <c r="I3684" i="64" s="1"/>
  <c r="J3684" i="64" s="1"/>
  <c r="C3684" i="64"/>
  <c r="B3685" i="64"/>
  <c r="I3685" i="64" s="1"/>
  <c r="J3685" i="64" s="1"/>
  <c r="C3685" i="64"/>
  <c r="B3686" i="64"/>
  <c r="I3686" i="64" s="1"/>
  <c r="J3686" i="64" s="1"/>
  <c r="C3686" i="64"/>
  <c r="B3687" i="64"/>
  <c r="I3687" i="64" s="1"/>
  <c r="J3687" i="64" s="1"/>
  <c r="C3687" i="64"/>
  <c r="B3688" i="64"/>
  <c r="I3688" i="64" s="1"/>
  <c r="J3688" i="64" s="1"/>
  <c r="C3688" i="64"/>
  <c r="B3689" i="64"/>
  <c r="I3689" i="64" s="1"/>
  <c r="J3689" i="64" s="1"/>
  <c r="C3689" i="64"/>
  <c r="B3690" i="64"/>
  <c r="I3690" i="64" s="1"/>
  <c r="J3690" i="64" s="1"/>
  <c r="C3690" i="64"/>
  <c r="B3691" i="64"/>
  <c r="I3691" i="64" s="1"/>
  <c r="J3691" i="64" s="1"/>
  <c r="C3691" i="64"/>
  <c r="B3692" i="64"/>
  <c r="I3692" i="64" s="1"/>
  <c r="J3692" i="64" s="1"/>
  <c r="C3692" i="64"/>
  <c r="B3693" i="64"/>
  <c r="I3693" i="64" s="1"/>
  <c r="J3693" i="64" s="1"/>
  <c r="C3693" i="64"/>
  <c r="B3694" i="64"/>
  <c r="I3694" i="64" s="1"/>
  <c r="J3694" i="64" s="1"/>
  <c r="C3694" i="64"/>
  <c r="B3695" i="64"/>
  <c r="I3695" i="64" s="1"/>
  <c r="J3695" i="64" s="1"/>
  <c r="C3695" i="64"/>
  <c r="B3696" i="64"/>
  <c r="I3696" i="64" s="1"/>
  <c r="J3696" i="64" s="1"/>
  <c r="C3696" i="64"/>
  <c r="B3697" i="64"/>
  <c r="I3697" i="64" s="1"/>
  <c r="J3697" i="64" s="1"/>
  <c r="C3697" i="64"/>
  <c r="B3698" i="64"/>
  <c r="I3698" i="64" s="1"/>
  <c r="J3698" i="64" s="1"/>
  <c r="C3698" i="64"/>
  <c r="B3699" i="64"/>
  <c r="I3699" i="64" s="1"/>
  <c r="J3699" i="64" s="1"/>
  <c r="C3699" i="64"/>
  <c r="B3700" i="64"/>
  <c r="I3700" i="64" s="1"/>
  <c r="J3700" i="64" s="1"/>
  <c r="C3700" i="64"/>
  <c r="B3701" i="64"/>
  <c r="I3701" i="64" s="1"/>
  <c r="J3701" i="64" s="1"/>
  <c r="C3701" i="64"/>
  <c r="B3702" i="64"/>
  <c r="I3702" i="64" s="1"/>
  <c r="J3702" i="64" s="1"/>
  <c r="C3702" i="64"/>
  <c r="B3703" i="64"/>
  <c r="I3703" i="64" s="1"/>
  <c r="J3703" i="64" s="1"/>
  <c r="C3703" i="64"/>
  <c r="B3704" i="64"/>
  <c r="I3704" i="64" s="1"/>
  <c r="J3704" i="64" s="1"/>
  <c r="C3704" i="64"/>
  <c r="B3705" i="64"/>
  <c r="I3705" i="64" s="1"/>
  <c r="J3705" i="64" s="1"/>
  <c r="C3705" i="64"/>
  <c r="B3706" i="64"/>
  <c r="I3706" i="64" s="1"/>
  <c r="J3706" i="64" s="1"/>
  <c r="C3706" i="64"/>
  <c r="B3707" i="64"/>
  <c r="I3707" i="64" s="1"/>
  <c r="J3707" i="64" s="1"/>
  <c r="C3707" i="64"/>
  <c r="B3708" i="64"/>
  <c r="I3708" i="64" s="1"/>
  <c r="J3708" i="64" s="1"/>
  <c r="C3708" i="64"/>
  <c r="B3709" i="64"/>
  <c r="I3709" i="64" s="1"/>
  <c r="J3709" i="64" s="1"/>
  <c r="C3709" i="64"/>
  <c r="B3710" i="64"/>
  <c r="I3710" i="64" s="1"/>
  <c r="J3710" i="64" s="1"/>
  <c r="C3710" i="64"/>
  <c r="B3711" i="64"/>
  <c r="I3711" i="64" s="1"/>
  <c r="J3711" i="64" s="1"/>
  <c r="C3711" i="64"/>
  <c r="B3712" i="64"/>
  <c r="I3712" i="64" s="1"/>
  <c r="J3712" i="64" s="1"/>
  <c r="C3712" i="64"/>
  <c r="B3713" i="64"/>
  <c r="I3713" i="64" s="1"/>
  <c r="J3713" i="64" s="1"/>
  <c r="C3713" i="64"/>
  <c r="B3714" i="64"/>
  <c r="I3714" i="64" s="1"/>
  <c r="J3714" i="64" s="1"/>
  <c r="C3714" i="64"/>
  <c r="B3715" i="64"/>
  <c r="I3715" i="64" s="1"/>
  <c r="J3715" i="64" s="1"/>
  <c r="C3715" i="64"/>
  <c r="B3716" i="64"/>
  <c r="I3716" i="64" s="1"/>
  <c r="J3716" i="64" s="1"/>
  <c r="C3716" i="64"/>
  <c r="B3717" i="64"/>
  <c r="I3717" i="64" s="1"/>
  <c r="J3717" i="64" s="1"/>
  <c r="C3717" i="64"/>
  <c r="B3718" i="64"/>
  <c r="I3718" i="64" s="1"/>
  <c r="J3718" i="64" s="1"/>
  <c r="C3718" i="64"/>
  <c r="B3719" i="64"/>
  <c r="I3719" i="64" s="1"/>
  <c r="J3719" i="64" s="1"/>
  <c r="C3719" i="64"/>
  <c r="B3720" i="64"/>
  <c r="I3720" i="64" s="1"/>
  <c r="J3720" i="64" s="1"/>
  <c r="C3720" i="64"/>
  <c r="B3721" i="64"/>
  <c r="I3721" i="64" s="1"/>
  <c r="J3721" i="64" s="1"/>
  <c r="C3721" i="64"/>
  <c r="B3722" i="64"/>
  <c r="I3722" i="64" s="1"/>
  <c r="J3722" i="64" s="1"/>
  <c r="C3722" i="64"/>
  <c r="B3723" i="64"/>
  <c r="I3723" i="64" s="1"/>
  <c r="J3723" i="64" s="1"/>
  <c r="C3723" i="64"/>
  <c r="B3724" i="64"/>
  <c r="I3724" i="64" s="1"/>
  <c r="J3724" i="64" s="1"/>
  <c r="C3724" i="64"/>
  <c r="B3725" i="64"/>
  <c r="I3725" i="64" s="1"/>
  <c r="J3725" i="64" s="1"/>
  <c r="C3725" i="64"/>
  <c r="B3726" i="64"/>
  <c r="I3726" i="64" s="1"/>
  <c r="J3726" i="64" s="1"/>
  <c r="C3726" i="64"/>
  <c r="B3727" i="64"/>
  <c r="I3727" i="64" s="1"/>
  <c r="J3727" i="64" s="1"/>
  <c r="C3727" i="64"/>
  <c r="B3728" i="64"/>
  <c r="I3728" i="64" s="1"/>
  <c r="J3728" i="64" s="1"/>
  <c r="C3728" i="64"/>
  <c r="B3729" i="64"/>
  <c r="I3729" i="64" s="1"/>
  <c r="J3729" i="64" s="1"/>
  <c r="C3729" i="64"/>
  <c r="B3730" i="64"/>
  <c r="I3730" i="64" s="1"/>
  <c r="J3730" i="64" s="1"/>
  <c r="C3730" i="64"/>
  <c r="B3731" i="64"/>
  <c r="I3731" i="64" s="1"/>
  <c r="J3731" i="64" s="1"/>
  <c r="C3731" i="64"/>
  <c r="B3732" i="64"/>
  <c r="I3732" i="64" s="1"/>
  <c r="J3732" i="64" s="1"/>
  <c r="C3732" i="64"/>
  <c r="B3733" i="64"/>
  <c r="I3733" i="64" s="1"/>
  <c r="J3733" i="64" s="1"/>
  <c r="C3733" i="64"/>
  <c r="B3734" i="64"/>
  <c r="I3734" i="64" s="1"/>
  <c r="J3734" i="64" s="1"/>
  <c r="C3734" i="64"/>
  <c r="B3735" i="64"/>
  <c r="I3735" i="64" s="1"/>
  <c r="J3735" i="64" s="1"/>
  <c r="C3735" i="64"/>
  <c r="B3736" i="64"/>
  <c r="I3736" i="64" s="1"/>
  <c r="J3736" i="64" s="1"/>
  <c r="C3736" i="64"/>
  <c r="B3737" i="64"/>
  <c r="I3737" i="64" s="1"/>
  <c r="J3737" i="64" s="1"/>
  <c r="C3737" i="64"/>
  <c r="B3738" i="64"/>
  <c r="I3738" i="64" s="1"/>
  <c r="J3738" i="64" s="1"/>
  <c r="C3738" i="64"/>
  <c r="B3739" i="64"/>
  <c r="I3739" i="64" s="1"/>
  <c r="J3739" i="64" s="1"/>
  <c r="C3739" i="64"/>
  <c r="B3740" i="64"/>
  <c r="I3740" i="64" s="1"/>
  <c r="J3740" i="64" s="1"/>
  <c r="C3740" i="64"/>
  <c r="B3741" i="64"/>
  <c r="I3741" i="64" s="1"/>
  <c r="J3741" i="64" s="1"/>
  <c r="C3741" i="64"/>
  <c r="B3742" i="64"/>
  <c r="I3742" i="64" s="1"/>
  <c r="J3742" i="64" s="1"/>
  <c r="C3742" i="64"/>
  <c r="B3743" i="64"/>
  <c r="I3743" i="64" s="1"/>
  <c r="J3743" i="64" s="1"/>
  <c r="C3743" i="64"/>
  <c r="B3744" i="64"/>
  <c r="I3744" i="64" s="1"/>
  <c r="J3744" i="64" s="1"/>
  <c r="C3744" i="64"/>
  <c r="B3745" i="64"/>
  <c r="I3745" i="64" s="1"/>
  <c r="J3745" i="64" s="1"/>
  <c r="C3745" i="64"/>
  <c r="B3746" i="64"/>
  <c r="I3746" i="64" s="1"/>
  <c r="J3746" i="64" s="1"/>
  <c r="C3746" i="64"/>
  <c r="B3747" i="64"/>
  <c r="I3747" i="64" s="1"/>
  <c r="J3747" i="64" s="1"/>
  <c r="C3747" i="64"/>
  <c r="B3748" i="64"/>
  <c r="I3748" i="64" s="1"/>
  <c r="J3748" i="64" s="1"/>
  <c r="C3748" i="64"/>
  <c r="B3749" i="64"/>
  <c r="I3749" i="64" s="1"/>
  <c r="J3749" i="64" s="1"/>
  <c r="C3749" i="64"/>
  <c r="B3750" i="64"/>
  <c r="I3750" i="64" s="1"/>
  <c r="J3750" i="64" s="1"/>
  <c r="C3750" i="64"/>
  <c r="B3751" i="64"/>
  <c r="I3751" i="64" s="1"/>
  <c r="J3751" i="64" s="1"/>
  <c r="C3751" i="64"/>
  <c r="B3752" i="64"/>
  <c r="I3752" i="64" s="1"/>
  <c r="J3752" i="64" s="1"/>
  <c r="C3752" i="64"/>
  <c r="B3753" i="64"/>
  <c r="I3753" i="64" s="1"/>
  <c r="J3753" i="64" s="1"/>
  <c r="C3753" i="64"/>
  <c r="B3754" i="64"/>
  <c r="I3754" i="64" s="1"/>
  <c r="J3754" i="64" s="1"/>
  <c r="C3754" i="64"/>
  <c r="B3755" i="64"/>
  <c r="I3755" i="64" s="1"/>
  <c r="J3755" i="64" s="1"/>
  <c r="C3755" i="64"/>
  <c r="B3756" i="64"/>
  <c r="I3756" i="64" s="1"/>
  <c r="J3756" i="64" s="1"/>
  <c r="C3756" i="64"/>
  <c r="B3757" i="64"/>
  <c r="I3757" i="64" s="1"/>
  <c r="J3757" i="64" s="1"/>
  <c r="C3757" i="64"/>
  <c r="B3758" i="64"/>
  <c r="I3758" i="64" s="1"/>
  <c r="J3758" i="64" s="1"/>
  <c r="C3758" i="64"/>
  <c r="B3759" i="64"/>
  <c r="I3759" i="64" s="1"/>
  <c r="J3759" i="64" s="1"/>
  <c r="C3759" i="64"/>
  <c r="B3760" i="64"/>
  <c r="I3760" i="64" s="1"/>
  <c r="J3760" i="64" s="1"/>
  <c r="C3760" i="64"/>
  <c r="B3761" i="64"/>
  <c r="I3761" i="64" s="1"/>
  <c r="J3761" i="64" s="1"/>
  <c r="C3761" i="64"/>
  <c r="B3762" i="64"/>
  <c r="I3762" i="64" s="1"/>
  <c r="J3762" i="64" s="1"/>
  <c r="C3762" i="64"/>
  <c r="B3763" i="64"/>
  <c r="I3763" i="64" s="1"/>
  <c r="J3763" i="64" s="1"/>
  <c r="C3763" i="64"/>
  <c r="B3764" i="64"/>
  <c r="I3764" i="64" s="1"/>
  <c r="J3764" i="64" s="1"/>
  <c r="C3764" i="64"/>
  <c r="B3765" i="64"/>
  <c r="I3765" i="64" s="1"/>
  <c r="J3765" i="64" s="1"/>
  <c r="C3765" i="64"/>
  <c r="B3766" i="64"/>
  <c r="I3766" i="64" s="1"/>
  <c r="J3766" i="64" s="1"/>
  <c r="C3766" i="64"/>
  <c r="B3767" i="64"/>
  <c r="I3767" i="64" s="1"/>
  <c r="J3767" i="64" s="1"/>
  <c r="C3767" i="64"/>
  <c r="B3768" i="64"/>
  <c r="I3768" i="64" s="1"/>
  <c r="J3768" i="64" s="1"/>
  <c r="C3768" i="64"/>
  <c r="B3769" i="64"/>
  <c r="I3769" i="64" s="1"/>
  <c r="J3769" i="64" s="1"/>
  <c r="C3769" i="64"/>
  <c r="B3770" i="64"/>
  <c r="I3770" i="64" s="1"/>
  <c r="J3770" i="64" s="1"/>
  <c r="C3770" i="64"/>
  <c r="B3771" i="64"/>
  <c r="I3771" i="64" s="1"/>
  <c r="J3771" i="64" s="1"/>
  <c r="C3771" i="64"/>
  <c r="B3772" i="64"/>
  <c r="I3772" i="64" s="1"/>
  <c r="J3772" i="64" s="1"/>
  <c r="C3772" i="64"/>
  <c r="B3773" i="64"/>
  <c r="I3773" i="64" s="1"/>
  <c r="J3773" i="64" s="1"/>
  <c r="C3773" i="64"/>
  <c r="B3774" i="64"/>
  <c r="I3774" i="64" s="1"/>
  <c r="J3774" i="64" s="1"/>
  <c r="C3774" i="64"/>
  <c r="B3775" i="64"/>
  <c r="I3775" i="64" s="1"/>
  <c r="J3775" i="64" s="1"/>
  <c r="C3775" i="64"/>
  <c r="B3776" i="64"/>
  <c r="I3776" i="64" s="1"/>
  <c r="J3776" i="64" s="1"/>
  <c r="C3776" i="64"/>
  <c r="B3777" i="64"/>
  <c r="I3777" i="64" s="1"/>
  <c r="J3777" i="64" s="1"/>
  <c r="C3777" i="64"/>
  <c r="B3778" i="64"/>
  <c r="I3778" i="64" s="1"/>
  <c r="J3778" i="64" s="1"/>
  <c r="C3778" i="64"/>
  <c r="B3779" i="64"/>
  <c r="I3779" i="64" s="1"/>
  <c r="J3779" i="64" s="1"/>
  <c r="C3779" i="64"/>
  <c r="B3780" i="64"/>
  <c r="I3780" i="64" s="1"/>
  <c r="J3780" i="64" s="1"/>
  <c r="C3780" i="64"/>
  <c r="B3781" i="64"/>
  <c r="I3781" i="64" s="1"/>
  <c r="J3781" i="64" s="1"/>
  <c r="C3781" i="64"/>
  <c r="B3782" i="64"/>
  <c r="I3782" i="64" s="1"/>
  <c r="J3782" i="64" s="1"/>
  <c r="C3782" i="64"/>
  <c r="B3783" i="64"/>
  <c r="I3783" i="64" s="1"/>
  <c r="J3783" i="64" s="1"/>
  <c r="C3783" i="64"/>
  <c r="B3784" i="64"/>
  <c r="I3784" i="64" s="1"/>
  <c r="J3784" i="64" s="1"/>
  <c r="C3784" i="64"/>
  <c r="B3785" i="64"/>
  <c r="I3785" i="64" s="1"/>
  <c r="J3785" i="64" s="1"/>
  <c r="C3785" i="64"/>
  <c r="B3786" i="64"/>
  <c r="I3786" i="64" s="1"/>
  <c r="J3786" i="64" s="1"/>
  <c r="C3786" i="64"/>
  <c r="B3787" i="64"/>
  <c r="I3787" i="64" s="1"/>
  <c r="J3787" i="64" s="1"/>
  <c r="C3787" i="64"/>
  <c r="B3788" i="64"/>
  <c r="I3788" i="64" s="1"/>
  <c r="J3788" i="64" s="1"/>
  <c r="C3788" i="64"/>
  <c r="B3789" i="64"/>
  <c r="I3789" i="64" s="1"/>
  <c r="J3789" i="64" s="1"/>
  <c r="C3789" i="64"/>
  <c r="B3790" i="64"/>
  <c r="I3790" i="64" s="1"/>
  <c r="J3790" i="64" s="1"/>
  <c r="C3790" i="64"/>
  <c r="B3791" i="64"/>
  <c r="I3791" i="64" s="1"/>
  <c r="J3791" i="64" s="1"/>
  <c r="C3791" i="64"/>
  <c r="B3792" i="64"/>
  <c r="I3792" i="64" s="1"/>
  <c r="J3792" i="64" s="1"/>
  <c r="C3792" i="64"/>
  <c r="B3793" i="64"/>
  <c r="I3793" i="64" s="1"/>
  <c r="J3793" i="64" s="1"/>
  <c r="C3793" i="64"/>
  <c r="B3794" i="64"/>
  <c r="I3794" i="64" s="1"/>
  <c r="J3794" i="64" s="1"/>
  <c r="C3794" i="64"/>
  <c r="B3795" i="64"/>
  <c r="I3795" i="64" s="1"/>
  <c r="J3795" i="64" s="1"/>
  <c r="C3795" i="64"/>
  <c r="B3796" i="64"/>
  <c r="I3796" i="64" s="1"/>
  <c r="J3796" i="64" s="1"/>
  <c r="C3796" i="64"/>
  <c r="B3797" i="64"/>
  <c r="I3797" i="64" s="1"/>
  <c r="J3797" i="64" s="1"/>
  <c r="C3797" i="64"/>
  <c r="B3798" i="64"/>
  <c r="I3798" i="64" s="1"/>
  <c r="J3798" i="64" s="1"/>
  <c r="C3798" i="64"/>
  <c r="B3799" i="64"/>
  <c r="I3799" i="64" s="1"/>
  <c r="J3799" i="64" s="1"/>
  <c r="C3799" i="64"/>
  <c r="B3800" i="64"/>
  <c r="I3800" i="64" s="1"/>
  <c r="J3800" i="64" s="1"/>
  <c r="C3800" i="64"/>
  <c r="B3801" i="64"/>
  <c r="I3801" i="64" s="1"/>
  <c r="J3801" i="64" s="1"/>
  <c r="C3801" i="64"/>
  <c r="B3802" i="64"/>
  <c r="I3802" i="64" s="1"/>
  <c r="J3802" i="64" s="1"/>
  <c r="C3802" i="64"/>
  <c r="B3803" i="64"/>
  <c r="I3803" i="64" s="1"/>
  <c r="J3803" i="64" s="1"/>
  <c r="C3803" i="64"/>
  <c r="B3804" i="64"/>
  <c r="I3804" i="64" s="1"/>
  <c r="J3804" i="64" s="1"/>
  <c r="C3804" i="64"/>
  <c r="B3805" i="64"/>
  <c r="I3805" i="64" s="1"/>
  <c r="J3805" i="64" s="1"/>
  <c r="C3805" i="64"/>
  <c r="B3806" i="64"/>
  <c r="I3806" i="64" s="1"/>
  <c r="J3806" i="64" s="1"/>
  <c r="C3806" i="64"/>
  <c r="B3807" i="64"/>
  <c r="I3807" i="64" s="1"/>
  <c r="J3807" i="64" s="1"/>
  <c r="C3807" i="64"/>
  <c r="B3808" i="64"/>
  <c r="I3808" i="64" s="1"/>
  <c r="J3808" i="64" s="1"/>
  <c r="C3808" i="64"/>
  <c r="B3809" i="64"/>
  <c r="I3809" i="64" s="1"/>
  <c r="J3809" i="64" s="1"/>
  <c r="C3809" i="64"/>
  <c r="B3810" i="64"/>
  <c r="I3810" i="64" s="1"/>
  <c r="J3810" i="64" s="1"/>
  <c r="C3810" i="64"/>
  <c r="B3811" i="64"/>
  <c r="I3811" i="64" s="1"/>
  <c r="J3811" i="64" s="1"/>
  <c r="C3811" i="64"/>
  <c r="B3812" i="64"/>
  <c r="I3812" i="64" s="1"/>
  <c r="J3812" i="64" s="1"/>
  <c r="C3812" i="64"/>
  <c r="B3813" i="64"/>
  <c r="I3813" i="64" s="1"/>
  <c r="J3813" i="64" s="1"/>
  <c r="C3813" i="64"/>
  <c r="B3814" i="64"/>
  <c r="I3814" i="64" s="1"/>
  <c r="C3814" i="64"/>
  <c r="J3814" i="64"/>
  <c r="B3815" i="64"/>
  <c r="I3815" i="64" s="1"/>
  <c r="C3815" i="64"/>
  <c r="J3815" i="64"/>
  <c r="B3816" i="64"/>
  <c r="I3816" i="64" s="1"/>
  <c r="J3816" i="64" s="1"/>
  <c r="C3816" i="64"/>
  <c r="B3817" i="64"/>
  <c r="I3817" i="64" s="1"/>
  <c r="J3817" i="64" s="1"/>
  <c r="C3817" i="64"/>
  <c r="B3818" i="64"/>
  <c r="I3818" i="64" s="1"/>
  <c r="C3818" i="64"/>
  <c r="J3818" i="64"/>
  <c r="B3819" i="64"/>
  <c r="I3819" i="64" s="1"/>
  <c r="C3819" i="64"/>
  <c r="J3819" i="64"/>
  <c r="B3820" i="64"/>
  <c r="I3820" i="64" s="1"/>
  <c r="J3820" i="64" s="1"/>
  <c r="C3820" i="64"/>
  <c r="B3821" i="64"/>
  <c r="I3821" i="64" s="1"/>
  <c r="J3821" i="64" s="1"/>
  <c r="C3821" i="64"/>
  <c r="B3822" i="64"/>
  <c r="I3822" i="64" s="1"/>
  <c r="C3822" i="64"/>
  <c r="J3822" i="64"/>
  <c r="B3823" i="64"/>
  <c r="I3823" i="64" s="1"/>
  <c r="C3823" i="64"/>
  <c r="J3823" i="64"/>
  <c r="B3824" i="64"/>
  <c r="I3824" i="64" s="1"/>
  <c r="J3824" i="64" s="1"/>
  <c r="C3824" i="64"/>
  <c r="B3825" i="64"/>
  <c r="I3825" i="64" s="1"/>
  <c r="J3825" i="64" s="1"/>
  <c r="C3825" i="64"/>
  <c r="B3826" i="64"/>
  <c r="I3826" i="64" s="1"/>
  <c r="C3826" i="64"/>
  <c r="J3826" i="64"/>
  <c r="B3827" i="64"/>
  <c r="I3827" i="64" s="1"/>
  <c r="C3827" i="64"/>
  <c r="J3827" i="64"/>
  <c r="B3828" i="64"/>
  <c r="I3828" i="64" s="1"/>
  <c r="J3828" i="64" s="1"/>
  <c r="C3828" i="64"/>
  <c r="B3829" i="64"/>
  <c r="I3829" i="64" s="1"/>
  <c r="J3829" i="64" s="1"/>
  <c r="C3829" i="64"/>
  <c r="B3830" i="64"/>
  <c r="I3830" i="64" s="1"/>
  <c r="C3830" i="64"/>
  <c r="J3830" i="64"/>
  <c r="B3831" i="64"/>
  <c r="I3831" i="64" s="1"/>
  <c r="C3831" i="64"/>
  <c r="J3831" i="64"/>
  <c r="B3832" i="64"/>
  <c r="I3832" i="64" s="1"/>
  <c r="J3832" i="64" s="1"/>
  <c r="C3832" i="64"/>
  <c r="B3833" i="64"/>
  <c r="I3833" i="64" s="1"/>
  <c r="J3833" i="64" s="1"/>
  <c r="C3833" i="64"/>
  <c r="B3834" i="64"/>
  <c r="I3834" i="64" s="1"/>
  <c r="C3834" i="64"/>
  <c r="J3834" i="64"/>
  <c r="B3835" i="64"/>
  <c r="I3835" i="64" s="1"/>
  <c r="C3835" i="64"/>
  <c r="J3835" i="64"/>
  <c r="B3836" i="64"/>
  <c r="I3836" i="64" s="1"/>
  <c r="J3836" i="64" s="1"/>
  <c r="C3836" i="64"/>
  <c r="B3837" i="64"/>
  <c r="I3837" i="64" s="1"/>
  <c r="J3837" i="64" s="1"/>
  <c r="C3837" i="64"/>
  <c r="B3838" i="64"/>
  <c r="I3838" i="64" s="1"/>
  <c r="C3838" i="64"/>
  <c r="J3838" i="64"/>
  <c r="B3839" i="64"/>
  <c r="I3839" i="64" s="1"/>
  <c r="C3839" i="64"/>
  <c r="J3839" i="64"/>
  <c r="B3840" i="64"/>
  <c r="I3840" i="64" s="1"/>
  <c r="J3840" i="64" s="1"/>
  <c r="C3840" i="64"/>
  <c r="B3841" i="64"/>
  <c r="I3841" i="64" s="1"/>
  <c r="J3841" i="64" s="1"/>
  <c r="C3841" i="64"/>
  <c r="B3842" i="64"/>
  <c r="I3842" i="64" s="1"/>
  <c r="C3842" i="64"/>
  <c r="J3842" i="64"/>
  <c r="B3843" i="64"/>
  <c r="I3843" i="64" s="1"/>
  <c r="C3843" i="64"/>
  <c r="J3843" i="64"/>
  <c r="B3844" i="64"/>
  <c r="I3844" i="64" s="1"/>
  <c r="J3844" i="64" s="1"/>
  <c r="C3844" i="64"/>
  <c r="B3845" i="64"/>
  <c r="I3845" i="64" s="1"/>
  <c r="J3845" i="64" s="1"/>
  <c r="C3845" i="64"/>
  <c r="B3846" i="64"/>
  <c r="I3846" i="64" s="1"/>
  <c r="C3846" i="64"/>
  <c r="J3846" i="64"/>
  <c r="B3847" i="64"/>
  <c r="I3847" i="64" s="1"/>
  <c r="C3847" i="64"/>
  <c r="J3847" i="64"/>
  <c r="B3848" i="64"/>
  <c r="I3848" i="64" s="1"/>
  <c r="J3848" i="64" s="1"/>
  <c r="C3848" i="64"/>
  <c r="B3849" i="64"/>
  <c r="I3849" i="64" s="1"/>
  <c r="J3849" i="64" s="1"/>
  <c r="C3849" i="64"/>
  <c r="B3850" i="64"/>
  <c r="I3850" i="64" s="1"/>
  <c r="C3850" i="64"/>
  <c r="J3850" i="64"/>
  <c r="B3851" i="64"/>
  <c r="I3851" i="64" s="1"/>
  <c r="C3851" i="64"/>
  <c r="J3851" i="64"/>
  <c r="B3852" i="64"/>
  <c r="I3852" i="64" s="1"/>
  <c r="J3852" i="64" s="1"/>
  <c r="C3852" i="64"/>
  <c r="B3853" i="64"/>
  <c r="I3853" i="64" s="1"/>
  <c r="J3853" i="64" s="1"/>
  <c r="C3853" i="64"/>
  <c r="B3854" i="64"/>
  <c r="I3854" i="64" s="1"/>
  <c r="C3854" i="64"/>
  <c r="J3854" i="64"/>
  <c r="B3855" i="64"/>
  <c r="I3855" i="64" s="1"/>
  <c r="C3855" i="64"/>
  <c r="J3855" i="64"/>
  <c r="B3856" i="64"/>
  <c r="I3856" i="64" s="1"/>
  <c r="J3856" i="64" s="1"/>
  <c r="C3856" i="64"/>
  <c r="B3857" i="64"/>
  <c r="I3857" i="64" s="1"/>
  <c r="J3857" i="64" s="1"/>
  <c r="C3857" i="64"/>
  <c r="B3858" i="64"/>
  <c r="I3858" i="64" s="1"/>
  <c r="C3858" i="64"/>
  <c r="J3858" i="64"/>
  <c r="B3859" i="64"/>
  <c r="I3859" i="64" s="1"/>
  <c r="C3859" i="64"/>
  <c r="J3859" i="64"/>
  <c r="B3860" i="64"/>
  <c r="I3860" i="64" s="1"/>
  <c r="J3860" i="64" s="1"/>
  <c r="C3860" i="64"/>
  <c r="B3861" i="64"/>
  <c r="I3861" i="64" s="1"/>
  <c r="J3861" i="64" s="1"/>
  <c r="C3861" i="64"/>
  <c r="B3862" i="64"/>
  <c r="I3862" i="64" s="1"/>
  <c r="C3862" i="64"/>
  <c r="J3862" i="64"/>
  <c r="B3863" i="64"/>
  <c r="I3863" i="64" s="1"/>
  <c r="C3863" i="64"/>
  <c r="J3863" i="64"/>
  <c r="B3864" i="64"/>
  <c r="I3864" i="64" s="1"/>
  <c r="J3864" i="64" s="1"/>
  <c r="C3864" i="64"/>
  <c r="B3865" i="64"/>
  <c r="I3865" i="64" s="1"/>
  <c r="J3865" i="64" s="1"/>
  <c r="C3865" i="64"/>
  <c r="B3866" i="64"/>
  <c r="I3866" i="64" s="1"/>
  <c r="C3866" i="64"/>
  <c r="J3866" i="64"/>
  <c r="B3867" i="64"/>
  <c r="I3867" i="64" s="1"/>
  <c r="C3867" i="64"/>
  <c r="J3867" i="64"/>
  <c r="B3868" i="64"/>
  <c r="I3868" i="64" s="1"/>
  <c r="J3868" i="64" s="1"/>
  <c r="C3868" i="64"/>
  <c r="B3869" i="64"/>
  <c r="I3869" i="64" s="1"/>
  <c r="J3869" i="64" s="1"/>
  <c r="C3869" i="64"/>
  <c r="B3870" i="64"/>
  <c r="I3870" i="64" s="1"/>
  <c r="C3870" i="64"/>
  <c r="J3870" i="64"/>
  <c r="B3871" i="64"/>
  <c r="I3871" i="64" s="1"/>
  <c r="C3871" i="64"/>
  <c r="J3871" i="64"/>
  <c r="B3872" i="64"/>
  <c r="I3872" i="64" s="1"/>
  <c r="J3872" i="64" s="1"/>
  <c r="C3872" i="64"/>
  <c r="B3873" i="64"/>
  <c r="I3873" i="64" s="1"/>
  <c r="J3873" i="64" s="1"/>
  <c r="C3873" i="64"/>
  <c r="B3874" i="64"/>
  <c r="I3874" i="64" s="1"/>
  <c r="C3874" i="64"/>
  <c r="J3874" i="64"/>
  <c r="B3875" i="64"/>
  <c r="I3875" i="64" s="1"/>
  <c r="C3875" i="64"/>
  <c r="J3875" i="64"/>
  <c r="B3876" i="64"/>
  <c r="I3876" i="64" s="1"/>
  <c r="J3876" i="64" s="1"/>
  <c r="C3876" i="64"/>
  <c r="B3877" i="64"/>
  <c r="I3877" i="64" s="1"/>
  <c r="J3877" i="64" s="1"/>
  <c r="C3877" i="64"/>
  <c r="B3878" i="64"/>
  <c r="I3878" i="64" s="1"/>
  <c r="C3878" i="64"/>
  <c r="J3878" i="64"/>
  <c r="B3879" i="64"/>
  <c r="I3879" i="64" s="1"/>
  <c r="C3879" i="64"/>
  <c r="J3879" i="64"/>
  <c r="B3880" i="64"/>
  <c r="I3880" i="64" s="1"/>
  <c r="J3880" i="64" s="1"/>
  <c r="C3880" i="64"/>
  <c r="B3881" i="64"/>
  <c r="I3881" i="64" s="1"/>
  <c r="J3881" i="64" s="1"/>
  <c r="C3881" i="64"/>
  <c r="B3882" i="64"/>
  <c r="I3882" i="64" s="1"/>
  <c r="C3882" i="64"/>
  <c r="J3882" i="64"/>
  <c r="B3883" i="64"/>
  <c r="I3883" i="64" s="1"/>
  <c r="C3883" i="64"/>
  <c r="J3883" i="64"/>
  <c r="B3884" i="64"/>
  <c r="I3884" i="64" s="1"/>
  <c r="J3884" i="64" s="1"/>
  <c r="C3884" i="64"/>
  <c r="B3885" i="64"/>
  <c r="I3885" i="64" s="1"/>
  <c r="J3885" i="64" s="1"/>
  <c r="C3885" i="64"/>
  <c r="B3886" i="64"/>
  <c r="I3886" i="64" s="1"/>
  <c r="C3886" i="64"/>
  <c r="J3886" i="64"/>
  <c r="B3887" i="64"/>
  <c r="I3887" i="64" s="1"/>
  <c r="C3887" i="64"/>
  <c r="J3887" i="64"/>
  <c r="B3888" i="64"/>
  <c r="I3888" i="64" s="1"/>
  <c r="J3888" i="64" s="1"/>
  <c r="C3888" i="64"/>
  <c r="B3889" i="64"/>
  <c r="I3889" i="64" s="1"/>
  <c r="J3889" i="64" s="1"/>
  <c r="C3889" i="64"/>
  <c r="B3890" i="64"/>
  <c r="I3890" i="64" s="1"/>
  <c r="C3890" i="64"/>
  <c r="J3890" i="64"/>
  <c r="B3891" i="64"/>
  <c r="I3891" i="64" s="1"/>
  <c r="C3891" i="64"/>
  <c r="J3891" i="64"/>
  <c r="B3892" i="64"/>
  <c r="I3892" i="64" s="1"/>
  <c r="J3892" i="64" s="1"/>
  <c r="C3892" i="64"/>
  <c r="B3893" i="64"/>
  <c r="I3893" i="64" s="1"/>
  <c r="J3893" i="64" s="1"/>
  <c r="C3893" i="64"/>
  <c r="B3894" i="64"/>
  <c r="I3894" i="64" s="1"/>
  <c r="C3894" i="64"/>
  <c r="J3894" i="64"/>
  <c r="B3895" i="64"/>
  <c r="I3895" i="64" s="1"/>
  <c r="C3895" i="64"/>
  <c r="J3895" i="64"/>
  <c r="B3896" i="64"/>
  <c r="I3896" i="64" s="1"/>
  <c r="J3896" i="64" s="1"/>
  <c r="C3896" i="64"/>
  <c r="B3897" i="64"/>
  <c r="I3897" i="64" s="1"/>
  <c r="J3897" i="64" s="1"/>
  <c r="C3897" i="64"/>
  <c r="B3898" i="64"/>
  <c r="I3898" i="64" s="1"/>
  <c r="C3898" i="64"/>
  <c r="J3898" i="64"/>
  <c r="B3899" i="64"/>
  <c r="I3899" i="64" s="1"/>
  <c r="C3899" i="64"/>
  <c r="J3899" i="64"/>
  <c r="B3900" i="64"/>
  <c r="I3900" i="64" s="1"/>
  <c r="J3900" i="64" s="1"/>
  <c r="C3900" i="64"/>
  <c r="B3901" i="64"/>
  <c r="I3901" i="64" s="1"/>
  <c r="J3901" i="64" s="1"/>
  <c r="C3901" i="64"/>
  <c r="B3902" i="64"/>
  <c r="I3902" i="64" s="1"/>
  <c r="C3902" i="64"/>
  <c r="J3902" i="64"/>
  <c r="B3903" i="64"/>
  <c r="I3903" i="64" s="1"/>
  <c r="C3903" i="64"/>
  <c r="J3903" i="64"/>
  <c r="B3904" i="64"/>
  <c r="I3904" i="64" s="1"/>
  <c r="J3904" i="64" s="1"/>
  <c r="C3904" i="64"/>
  <c r="B3905" i="64"/>
  <c r="I3905" i="64" s="1"/>
  <c r="J3905" i="64" s="1"/>
  <c r="C3905" i="64"/>
  <c r="B3906" i="64"/>
  <c r="I3906" i="64" s="1"/>
  <c r="C3906" i="64"/>
  <c r="J3906" i="64"/>
  <c r="B3907" i="64"/>
  <c r="I3907" i="64" s="1"/>
  <c r="C3907" i="64"/>
  <c r="J3907" i="64"/>
  <c r="B3908" i="64"/>
  <c r="I3908" i="64" s="1"/>
  <c r="J3908" i="64" s="1"/>
  <c r="C3908" i="64"/>
  <c r="B3909" i="64"/>
  <c r="I3909" i="64" s="1"/>
  <c r="J3909" i="64" s="1"/>
  <c r="C3909" i="64"/>
  <c r="B3910" i="64"/>
  <c r="I3910" i="64" s="1"/>
  <c r="C3910" i="64"/>
  <c r="J3910" i="64"/>
  <c r="B3911" i="64"/>
  <c r="I3911" i="64" s="1"/>
  <c r="C3911" i="64"/>
  <c r="J3911" i="64"/>
  <c r="B3912" i="64"/>
  <c r="I3912" i="64" s="1"/>
  <c r="J3912" i="64" s="1"/>
  <c r="C3912" i="64"/>
  <c r="B3913" i="64"/>
  <c r="I3913" i="64" s="1"/>
  <c r="J3913" i="64" s="1"/>
  <c r="C3913" i="64"/>
  <c r="B3914" i="64"/>
  <c r="I3914" i="64" s="1"/>
  <c r="C3914" i="64"/>
  <c r="J3914" i="64"/>
  <c r="B3915" i="64"/>
  <c r="I3915" i="64" s="1"/>
  <c r="C3915" i="64"/>
  <c r="J3915" i="64"/>
  <c r="B3916" i="64"/>
  <c r="I3916" i="64" s="1"/>
  <c r="J3916" i="64" s="1"/>
  <c r="C3916" i="64"/>
  <c r="B3917" i="64"/>
  <c r="I3917" i="64" s="1"/>
  <c r="J3917" i="64" s="1"/>
  <c r="C3917" i="64"/>
  <c r="B3918" i="64"/>
  <c r="I3918" i="64" s="1"/>
  <c r="C3918" i="64"/>
  <c r="J3918" i="64"/>
  <c r="B3919" i="64"/>
  <c r="I3919" i="64" s="1"/>
  <c r="C3919" i="64"/>
  <c r="J3919" i="64"/>
  <c r="B3920" i="64"/>
  <c r="I3920" i="64" s="1"/>
  <c r="J3920" i="64" s="1"/>
  <c r="C3920" i="64"/>
  <c r="B3921" i="64"/>
  <c r="I3921" i="64" s="1"/>
  <c r="J3921" i="64" s="1"/>
  <c r="C3921" i="64"/>
  <c r="B3922" i="64"/>
  <c r="I3922" i="64" s="1"/>
  <c r="C3922" i="64"/>
  <c r="J3922" i="64"/>
  <c r="B3923" i="64"/>
  <c r="I3923" i="64" s="1"/>
  <c r="C3923" i="64"/>
  <c r="J3923" i="64"/>
  <c r="B3924" i="64"/>
  <c r="I3924" i="64" s="1"/>
  <c r="J3924" i="64" s="1"/>
  <c r="C3924" i="64"/>
  <c r="B3925" i="64"/>
  <c r="I3925" i="64" s="1"/>
  <c r="J3925" i="64" s="1"/>
  <c r="C3925" i="64"/>
  <c r="B3926" i="64"/>
  <c r="I3926" i="64" s="1"/>
  <c r="C3926" i="64"/>
  <c r="J3926" i="64"/>
  <c r="B3927" i="64"/>
  <c r="I3927" i="64" s="1"/>
  <c r="C3927" i="64"/>
  <c r="J3927" i="64"/>
  <c r="B3928" i="64"/>
  <c r="I3928" i="64" s="1"/>
  <c r="J3928" i="64" s="1"/>
  <c r="C3928" i="64"/>
  <c r="B3929" i="64"/>
  <c r="I3929" i="64" s="1"/>
  <c r="J3929" i="64" s="1"/>
  <c r="C3929" i="64"/>
  <c r="B3930" i="64"/>
  <c r="I3930" i="64" s="1"/>
  <c r="C3930" i="64"/>
  <c r="J3930" i="64"/>
  <c r="B3931" i="64"/>
  <c r="I3931" i="64" s="1"/>
  <c r="C3931" i="64"/>
  <c r="J3931" i="64"/>
  <c r="B3932" i="64"/>
  <c r="I3932" i="64" s="1"/>
  <c r="J3932" i="64" s="1"/>
  <c r="C3932" i="64"/>
  <c r="B3933" i="64"/>
  <c r="I3933" i="64" s="1"/>
  <c r="J3933" i="64" s="1"/>
  <c r="C3933" i="64"/>
  <c r="B3934" i="64"/>
  <c r="I3934" i="64" s="1"/>
  <c r="C3934" i="64"/>
  <c r="J3934" i="64"/>
  <c r="B3935" i="64"/>
  <c r="I3935" i="64" s="1"/>
  <c r="C3935" i="64"/>
  <c r="J3935" i="64"/>
  <c r="B3936" i="64"/>
  <c r="I3936" i="64" s="1"/>
  <c r="J3936" i="64" s="1"/>
  <c r="C3936" i="64"/>
  <c r="B3937" i="64"/>
  <c r="I3937" i="64" s="1"/>
  <c r="J3937" i="64" s="1"/>
  <c r="C3937" i="64"/>
  <c r="B3938" i="64"/>
  <c r="I3938" i="64" s="1"/>
  <c r="C3938" i="64"/>
  <c r="J3938" i="64"/>
  <c r="B3939" i="64"/>
  <c r="I3939" i="64" s="1"/>
  <c r="C3939" i="64"/>
  <c r="J3939" i="64"/>
  <c r="B3940" i="64"/>
  <c r="I3940" i="64" s="1"/>
  <c r="J3940" i="64" s="1"/>
  <c r="C3940" i="64"/>
  <c r="B3941" i="64"/>
  <c r="I3941" i="64" s="1"/>
  <c r="J3941" i="64" s="1"/>
  <c r="C3941" i="64"/>
  <c r="B3942" i="64"/>
  <c r="I3942" i="64" s="1"/>
  <c r="C3942" i="64"/>
  <c r="J3942" i="64"/>
  <c r="B3943" i="64"/>
  <c r="I3943" i="64" s="1"/>
  <c r="C3943" i="64"/>
  <c r="J3943" i="64"/>
  <c r="B3944" i="64"/>
  <c r="I3944" i="64" s="1"/>
  <c r="J3944" i="64" s="1"/>
  <c r="C3944" i="64"/>
  <c r="B3945" i="64"/>
  <c r="I3945" i="64" s="1"/>
  <c r="J3945" i="64" s="1"/>
  <c r="C3945" i="64"/>
  <c r="B3946" i="64"/>
  <c r="I3946" i="64" s="1"/>
  <c r="C3946" i="64"/>
  <c r="J3946" i="64"/>
  <c r="B3947" i="64"/>
  <c r="I3947" i="64" s="1"/>
  <c r="C3947" i="64"/>
  <c r="J3947" i="64"/>
  <c r="B3948" i="64"/>
  <c r="I3948" i="64" s="1"/>
  <c r="J3948" i="64" s="1"/>
  <c r="C3948" i="64"/>
  <c r="B3949" i="64"/>
  <c r="I3949" i="64" s="1"/>
  <c r="J3949" i="64" s="1"/>
  <c r="C3949" i="64"/>
  <c r="B3950" i="64"/>
  <c r="I3950" i="64" s="1"/>
  <c r="C3950" i="64"/>
  <c r="J3950" i="64"/>
  <c r="B3951" i="64"/>
  <c r="I3951" i="64" s="1"/>
  <c r="C3951" i="64"/>
  <c r="J3951" i="64"/>
  <c r="B3952" i="64"/>
  <c r="I3952" i="64" s="1"/>
  <c r="J3952" i="64" s="1"/>
  <c r="C3952" i="64"/>
  <c r="B3953" i="64"/>
  <c r="I3953" i="64" s="1"/>
  <c r="J3953" i="64" s="1"/>
  <c r="C3953" i="64"/>
  <c r="B3954" i="64"/>
  <c r="I3954" i="64" s="1"/>
  <c r="C3954" i="64"/>
  <c r="J3954" i="64"/>
  <c r="B3955" i="64"/>
  <c r="I3955" i="64" s="1"/>
  <c r="C3955" i="64"/>
  <c r="J3955" i="64"/>
  <c r="B3956" i="64"/>
  <c r="I3956" i="64" s="1"/>
  <c r="J3956" i="64" s="1"/>
  <c r="C3956" i="64"/>
  <c r="B3957" i="64"/>
  <c r="I3957" i="64" s="1"/>
  <c r="J3957" i="64" s="1"/>
  <c r="C3957" i="64"/>
  <c r="B3958" i="64"/>
  <c r="I3958" i="64" s="1"/>
  <c r="C3958" i="64"/>
  <c r="J3958" i="64"/>
  <c r="B3959" i="64"/>
  <c r="I3959" i="64" s="1"/>
  <c r="C3959" i="64"/>
  <c r="J3959" i="64"/>
  <c r="B3960" i="64"/>
  <c r="I3960" i="64" s="1"/>
  <c r="J3960" i="64" s="1"/>
  <c r="C3960" i="64"/>
  <c r="B3961" i="64"/>
  <c r="I3961" i="64" s="1"/>
  <c r="J3961" i="64" s="1"/>
  <c r="C3961" i="64"/>
  <c r="B3962" i="64"/>
  <c r="I3962" i="64" s="1"/>
  <c r="C3962" i="64"/>
  <c r="J3962" i="64"/>
  <c r="B3963" i="64"/>
  <c r="I3963" i="64" s="1"/>
  <c r="C3963" i="64"/>
  <c r="J3963" i="64"/>
  <c r="B3964" i="64"/>
  <c r="I3964" i="64" s="1"/>
  <c r="J3964" i="64" s="1"/>
  <c r="C3964" i="64"/>
  <c r="B3965" i="64"/>
  <c r="I3965" i="64" s="1"/>
  <c r="J3965" i="64" s="1"/>
  <c r="C3965" i="64"/>
  <c r="B3966" i="64"/>
  <c r="I3966" i="64" s="1"/>
  <c r="C3966" i="64"/>
  <c r="J3966" i="64"/>
  <c r="B3967" i="64"/>
  <c r="I3967" i="64" s="1"/>
  <c r="C3967" i="64"/>
  <c r="J3967" i="64"/>
  <c r="B3968" i="64"/>
  <c r="I3968" i="64" s="1"/>
  <c r="J3968" i="64" s="1"/>
  <c r="C3968" i="64"/>
  <c r="B3969" i="64"/>
  <c r="I3969" i="64" s="1"/>
  <c r="J3969" i="64" s="1"/>
  <c r="C3969" i="64"/>
  <c r="B3970" i="64"/>
  <c r="I3970" i="64" s="1"/>
  <c r="C3970" i="64"/>
  <c r="J3970" i="64"/>
  <c r="B3971" i="64"/>
  <c r="I3971" i="64" s="1"/>
  <c r="C3971" i="64"/>
  <c r="J3971" i="64"/>
  <c r="B3972" i="64"/>
  <c r="I3972" i="64" s="1"/>
  <c r="J3972" i="64" s="1"/>
  <c r="C3972" i="64"/>
  <c r="B3973" i="64"/>
  <c r="I3973" i="64" s="1"/>
  <c r="J3973" i="64" s="1"/>
  <c r="C3973" i="64"/>
  <c r="B3974" i="64"/>
  <c r="I3974" i="64" s="1"/>
  <c r="C3974" i="64"/>
  <c r="J3974" i="64"/>
  <c r="B3975" i="64"/>
  <c r="I3975" i="64" s="1"/>
  <c r="C3975" i="64"/>
  <c r="J3975" i="64"/>
  <c r="B3976" i="64"/>
  <c r="I3976" i="64" s="1"/>
  <c r="J3976" i="64" s="1"/>
  <c r="C3976" i="64"/>
  <c r="B3977" i="64"/>
  <c r="I3977" i="64" s="1"/>
  <c r="J3977" i="64" s="1"/>
  <c r="C3977" i="64"/>
  <c r="B3978" i="64"/>
  <c r="I3978" i="64" s="1"/>
  <c r="C3978" i="64"/>
  <c r="J3978" i="64"/>
  <c r="B3979" i="64"/>
  <c r="I3979" i="64" s="1"/>
  <c r="C3979" i="64"/>
  <c r="J3979" i="64"/>
  <c r="B3980" i="64"/>
  <c r="I3980" i="64" s="1"/>
  <c r="J3980" i="64" s="1"/>
  <c r="C3980" i="64"/>
  <c r="B3981" i="64"/>
  <c r="I3981" i="64" s="1"/>
  <c r="J3981" i="64" s="1"/>
  <c r="C3981" i="64"/>
  <c r="B3982" i="64"/>
  <c r="I3982" i="64" s="1"/>
  <c r="C3982" i="64"/>
  <c r="J3982" i="64"/>
  <c r="B3983" i="64"/>
  <c r="I3983" i="64" s="1"/>
  <c r="C3983" i="64"/>
  <c r="J3983" i="64"/>
  <c r="B3984" i="64"/>
  <c r="I3984" i="64" s="1"/>
  <c r="J3984" i="64" s="1"/>
  <c r="C3984" i="64"/>
  <c r="B3985" i="64"/>
  <c r="I3985" i="64" s="1"/>
  <c r="J3985" i="64" s="1"/>
  <c r="C3985" i="64"/>
  <c r="B3986" i="64"/>
  <c r="I3986" i="64" s="1"/>
  <c r="C3986" i="64"/>
  <c r="J3986" i="64"/>
  <c r="B3987" i="64"/>
  <c r="I3987" i="64" s="1"/>
  <c r="C3987" i="64"/>
  <c r="J3987" i="64"/>
  <c r="B3988" i="64"/>
  <c r="I3988" i="64" s="1"/>
  <c r="J3988" i="64" s="1"/>
  <c r="C3988" i="64"/>
  <c r="B3989" i="64"/>
  <c r="I3989" i="64" s="1"/>
  <c r="J3989" i="64" s="1"/>
  <c r="C3989" i="64"/>
  <c r="B3990" i="64"/>
  <c r="I3990" i="64" s="1"/>
  <c r="C3990" i="64"/>
  <c r="J3990" i="64"/>
  <c r="B3991" i="64"/>
  <c r="I3991" i="64" s="1"/>
  <c r="C3991" i="64"/>
  <c r="J3991" i="64"/>
  <c r="B3992" i="64"/>
  <c r="I3992" i="64" s="1"/>
  <c r="J3992" i="64" s="1"/>
  <c r="C3992" i="64"/>
  <c r="B3993" i="64"/>
  <c r="I3993" i="64" s="1"/>
  <c r="J3993" i="64" s="1"/>
  <c r="C3993" i="64"/>
  <c r="B3994" i="64"/>
  <c r="I3994" i="64" s="1"/>
  <c r="C3994" i="64"/>
  <c r="J3994" i="64"/>
  <c r="B3995" i="64"/>
  <c r="I3995" i="64" s="1"/>
  <c r="C3995" i="64"/>
  <c r="J3995" i="64"/>
  <c r="B3996" i="64"/>
  <c r="I3996" i="64" s="1"/>
  <c r="J3996" i="64" s="1"/>
  <c r="C3996" i="64"/>
  <c r="B3997" i="64"/>
  <c r="I3997" i="64" s="1"/>
  <c r="J3997" i="64" s="1"/>
  <c r="C3997" i="64"/>
  <c r="B3998" i="64"/>
  <c r="I3998" i="64" s="1"/>
  <c r="C3998" i="64"/>
  <c r="J3998" i="64"/>
  <c r="B3999" i="64"/>
  <c r="I3999" i="64" s="1"/>
  <c r="C3999" i="64"/>
  <c r="J3999" i="64"/>
  <c r="B4000" i="64"/>
  <c r="I4000" i="64" s="1"/>
  <c r="J4000" i="64" s="1"/>
  <c r="C4000" i="64"/>
  <c r="B4001" i="64"/>
  <c r="I4001" i="64" s="1"/>
  <c r="J4001" i="64" s="1"/>
  <c r="C4001" i="64"/>
  <c r="B4002" i="64"/>
  <c r="I4002" i="64" s="1"/>
  <c r="C4002" i="64"/>
  <c r="J4002" i="64"/>
  <c r="B4003" i="64"/>
  <c r="I4003" i="64" s="1"/>
  <c r="C4003" i="64"/>
  <c r="J4003" i="64"/>
  <c r="B4004" i="64"/>
  <c r="I4004" i="64" s="1"/>
  <c r="J4004" i="64" s="1"/>
  <c r="C4004" i="64"/>
  <c r="B4005" i="64"/>
  <c r="I4005" i="64" s="1"/>
  <c r="J4005" i="64" s="1"/>
  <c r="C4005" i="64"/>
  <c r="B4006" i="64"/>
  <c r="I4006" i="64" s="1"/>
  <c r="C4006" i="64"/>
  <c r="J4006" i="64"/>
  <c r="B4007" i="64"/>
  <c r="I4007" i="64" s="1"/>
  <c r="C4007" i="64"/>
  <c r="J4007" i="64"/>
  <c r="B4008" i="64"/>
  <c r="I4008" i="64" s="1"/>
  <c r="J4008" i="64" s="1"/>
  <c r="C4008" i="64"/>
  <c r="B4009" i="64"/>
  <c r="I4009" i="64" s="1"/>
  <c r="J4009" i="64" s="1"/>
  <c r="C4009" i="64"/>
  <c r="B4010" i="64"/>
  <c r="I4010" i="64" s="1"/>
  <c r="C4010" i="64"/>
  <c r="J4010" i="64"/>
  <c r="B4011" i="64"/>
  <c r="I4011" i="64" s="1"/>
  <c r="C4011" i="64"/>
  <c r="J4011" i="64"/>
  <c r="B4012" i="64"/>
  <c r="I4012" i="64" s="1"/>
  <c r="J4012" i="64" s="1"/>
  <c r="C4012" i="64"/>
  <c r="B4013" i="64"/>
  <c r="I4013" i="64" s="1"/>
  <c r="J4013" i="64" s="1"/>
  <c r="C4013" i="64"/>
  <c r="B4014" i="64"/>
  <c r="I4014" i="64" s="1"/>
  <c r="C4014" i="64"/>
  <c r="J4014" i="64"/>
  <c r="B4015" i="64"/>
  <c r="I4015" i="64" s="1"/>
  <c r="C4015" i="64"/>
  <c r="J4015" i="64"/>
  <c r="B4016" i="64"/>
  <c r="I4016" i="64" s="1"/>
  <c r="J4016" i="64" s="1"/>
  <c r="C4016" i="64"/>
  <c r="B4017" i="64"/>
  <c r="I4017" i="64" s="1"/>
  <c r="J4017" i="64" s="1"/>
  <c r="C4017" i="64"/>
  <c r="B4018" i="64"/>
  <c r="I4018" i="64" s="1"/>
  <c r="C4018" i="64"/>
  <c r="J4018" i="64"/>
  <c r="B4019" i="64"/>
  <c r="I4019" i="64" s="1"/>
  <c r="C4019" i="64"/>
  <c r="J4019" i="64"/>
  <c r="B4020" i="64"/>
  <c r="I4020" i="64" s="1"/>
  <c r="J4020" i="64" s="1"/>
  <c r="C4020" i="64"/>
  <c r="B4021" i="64"/>
  <c r="I4021" i="64" s="1"/>
  <c r="J4021" i="64" s="1"/>
  <c r="C4021" i="64"/>
  <c r="B4022" i="64"/>
  <c r="I4022" i="64" s="1"/>
  <c r="C4022" i="64"/>
  <c r="J4022" i="64"/>
  <c r="B4023" i="64"/>
  <c r="I4023" i="64" s="1"/>
  <c r="C4023" i="64"/>
  <c r="J4023" i="64"/>
  <c r="B4024" i="64"/>
  <c r="I4024" i="64" s="1"/>
  <c r="J4024" i="64" s="1"/>
  <c r="C4024" i="64"/>
  <c r="B4025" i="64"/>
  <c r="I4025" i="64" s="1"/>
  <c r="J4025" i="64" s="1"/>
  <c r="C4025" i="64"/>
  <c r="B4026" i="64"/>
  <c r="I4026" i="64" s="1"/>
  <c r="C4026" i="64"/>
  <c r="J4026" i="64"/>
  <c r="B4027" i="64"/>
  <c r="I4027" i="64" s="1"/>
  <c r="C4027" i="64"/>
  <c r="J4027" i="64"/>
  <c r="B4028" i="64"/>
  <c r="I4028" i="64" s="1"/>
  <c r="J4028" i="64" s="1"/>
  <c r="C4028" i="64"/>
  <c r="B4029" i="64"/>
  <c r="I4029" i="64" s="1"/>
  <c r="J4029" i="64" s="1"/>
  <c r="C4029" i="64"/>
  <c r="B4030" i="64"/>
  <c r="I4030" i="64" s="1"/>
  <c r="C4030" i="64"/>
  <c r="J4030" i="64"/>
  <c r="B4031" i="64"/>
  <c r="I4031" i="64" s="1"/>
  <c r="C4031" i="64"/>
  <c r="J4031" i="64"/>
  <c r="B4032" i="64"/>
  <c r="I4032" i="64" s="1"/>
  <c r="J4032" i="64" s="1"/>
  <c r="C4032" i="64"/>
  <c r="B4033" i="64"/>
  <c r="I4033" i="64" s="1"/>
  <c r="C4033" i="64"/>
  <c r="J4033" i="64"/>
  <c r="B4034" i="64"/>
  <c r="I4034" i="64" s="1"/>
  <c r="J4034" i="64" s="1"/>
  <c r="C4034" i="64"/>
  <c r="B4035" i="64"/>
  <c r="I4035" i="64" s="1"/>
  <c r="J4035" i="64" s="1"/>
  <c r="C4035" i="64"/>
  <c r="B4036" i="64"/>
  <c r="I4036" i="64" s="1"/>
  <c r="J4036" i="64" s="1"/>
  <c r="C4036" i="64"/>
  <c r="B4037" i="64"/>
  <c r="I4037" i="64" s="1"/>
  <c r="C4037" i="64"/>
  <c r="J4037" i="64"/>
  <c r="B4038" i="64"/>
  <c r="I4038" i="64" s="1"/>
  <c r="J4038" i="64" s="1"/>
  <c r="C4038" i="64"/>
  <c r="B4039" i="64"/>
  <c r="I4039" i="64" s="1"/>
  <c r="J4039" i="64" s="1"/>
  <c r="C4039" i="64"/>
  <c r="B4040" i="64"/>
  <c r="I4040" i="64" s="1"/>
  <c r="J4040" i="64" s="1"/>
  <c r="C4040" i="64"/>
  <c r="B4041" i="64"/>
  <c r="I4041" i="64" s="1"/>
  <c r="C4041" i="64"/>
  <c r="J4041" i="64"/>
  <c r="B4042" i="64"/>
  <c r="I4042" i="64" s="1"/>
  <c r="J4042" i="64" s="1"/>
  <c r="C4042" i="64"/>
  <c r="B4043" i="64"/>
  <c r="I4043" i="64" s="1"/>
  <c r="J4043" i="64" s="1"/>
  <c r="C4043" i="64"/>
  <c r="B4044" i="64"/>
  <c r="I4044" i="64" s="1"/>
  <c r="J4044" i="64" s="1"/>
  <c r="C4044" i="64"/>
  <c r="B4045" i="64"/>
  <c r="I4045" i="64" s="1"/>
  <c r="C4045" i="64"/>
  <c r="J4045" i="64"/>
  <c r="B4046" i="64"/>
  <c r="I4046" i="64" s="1"/>
  <c r="C4046" i="64"/>
  <c r="J4046" i="64"/>
  <c r="B4047" i="64"/>
  <c r="I4047" i="64" s="1"/>
  <c r="J4047" i="64" s="1"/>
  <c r="C4047" i="64"/>
  <c r="B4048" i="64"/>
  <c r="I4048" i="64" s="1"/>
  <c r="J4048" i="64" s="1"/>
  <c r="C4048" i="64"/>
  <c r="B4049" i="64"/>
  <c r="I4049" i="64" s="1"/>
  <c r="C4049" i="64"/>
  <c r="J4049" i="64"/>
  <c r="B4050" i="64"/>
  <c r="I4050" i="64" s="1"/>
  <c r="C4050" i="64"/>
  <c r="J4050" i="64"/>
  <c r="B4051" i="64"/>
  <c r="I4051" i="64" s="1"/>
  <c r="J4051" i="64" s="1"/>
  <c r="C4051" i="64"/>
  <c r="B4052" i="64"/>
  <c r="I4052" i="64" s="1"/>
  <c r="J4052" i="64" s="1"/>
  <c r="C4052" i="64"/>
  <c r="B4053" i="64"/>
  <c r="I4053" i="64" s="1"/>
  <c r="C4053" i="64"/>
  <c r="J4053" i="64"/>
  <c r="B4054" i="64"/>
  <c r="I4054" i="64" s="1"/>
  <c r="C4054" i="64"/>
  <c r="J4054" i="64"/>
  <c r="B4055" i="64"/>
  <c r="I4055" i="64" s="1"/>
  <c r="J4055" i="64" s="1"/>
  <c r="C4055" i="64"/>
  <c r="B4056" i="64"/>
  <c r="I4056" i="64" s="1"/>
  <c r="J4056" i="64" s="1"/>
  <c r="C4056" i="64"/>
  <c r="B4057" i="64"/>
  <c r="I4057" i="64" s="1"/>
  <c r="C4057" i="64"/>
  <c r="J4057" i="64"/>
  <c r="B4058" i="64"/>
  <c r="I4058" i="64" s="1"/>
  <c r="C4058" i="64"/>
  <c r="J4058" i="64"/>
  <c r="B4059" i="64"/>
  <c r="I4059" i="64" s="1"/>
  <c r="J4059" i="64" s="1"/>
  <c r="C4059" i="64"/>
  <c r="B4060" i="64"/>
  <c r="I4060" i="64" s="1"/>
  <c r="J4060" i="64" s="1"/>
  <c r="C4060" i="64"/>
  <c r="B4061" i="64"/>
  <c r="I4061" i="64" s="1"/>
  <c r="C4061" i="64"/>
  <c r="J4061" i="64"/>
  <c r="B4062" i="64"/>
  <c r="I4062" i="64" s="1"/>
  <c r="C4062" i="64"/>
  <c r="J4062" i="64"/>
  <c r="B4063" i="64"/>
  <c r="I4063" i="64" s="1"/>
  <c r="J4063" i="64" s="1"/>
  <c r="C4063" i="64"/>
  <c r="B4064" i="64"/>
  <c r="I4064" i="64" s="1"/>
  <c r="J4064" i="64" s="1"/>
  <c r="C4064" i="64"/>
  <c r="B4065" i="64"/>
  <c r="I4065" i="64" s="1"/>
  <c r="C4065" i="64"/>
  <c r="J4065" i="64"/>
  <c r="B4066" i="64"/>
  <c r="I4066" i="64" s="1"/>
  <c r="C4066" i="64"/>
  <c r="J4066" i="64"/>
  <c r="B4067" i="64"/>
  <c r="I4067" i="64" s="1"/>
  <c r="J4067" i="64" s="1"/>
  <c r="C4067" i="64"/>
  <c r="B4068" i="64"/>
  <c r="I4068" i="64" s="1"/>
  <c r="J4068" i="64" s="1"/>
  <c r="C4068" i="64"/>
  <c r="B4069" i="64"/>
  <c r="I4069" i="64" s="1"/>
  <c r="C4069" i="64"/>
  <c r="J4069" i="64"/>
  <c r="B4070" i="64"/>
  <c r="I4070" i="64" s="1"/>
  <c r="C4070" i="64"/>
  <c r="J4070" i="64"/>
  <c r="B4071" i="64"/>
  <c r="I4071" i="64" s="1"/>
  <c r="J4071" i="64" s="1"/>
  <c r="C4071" i="64"/>
  <c r="B4072" i="64"/>
  <c r="I4072" i="64" s="1"/>
  <c r="J4072" i="64" s="1"/>
  <c r="C4072" i="64"/>
  <c r="B4073" i="64"/>
  <c r="I4073" i="64" s="1"/>
  <c r="C4073" i="64"/>
  <c r="J4073" i="64"/>
  <c r="B4074" i="64"/>
  <c r="I4074" i="64" s="1"/>
  <c r="C4074" i="64"/>
  <c r="J4074" i="64"/>
  <c r="B4075" i="64"/>
  <c r="I4075" i="64" s="1"/>
  <c r="J4075" i="64" s="1"/>
  <c r="C4075" i="64"/>
  <c r="B4076" i="64"/>
  <c r="I4076" i="64" s="1"/>
  <c r="J4076" i="64" s="1"/>
  <c r="C4076" i="64"/>
  <c r="B4077" i="64"/>
  <c r="I4077" i="64" s="1"/>
  <c r="C4077" i="64"/>
  <c r="J4077" i="64"/>
  <c r="B4078" i="64"/>
  <c r="I4078" i="64" s="1"/>
  <c r="C4078" i="64"/>
  <c r="J4078" i="64"/>
  <c r="B4079" i="64"/>
  <c r="I4079" i="64" s="1"/>
  <c r="J4079" i="64" s="1"/>
  <c r="C4079" i="64"/>
  <c r="B4080" i="64"/>
  <c r="I4080" i="64" s="1"/>
  <c r="J4080" i="64" s="1"/>
  <c r="C4080" i="64"/>
  <c r="B4081" i="64"/>
  <c r="I4081" i="64" s="1"/>
  <c r="C4081" i="64"/>
  <c r="J4081" i="64"/>
  <c r="B4082" i="64"/>
  <c r="I4082" i="64" s="1"/>
  <c r="C4082" i="64"/>
  <c r="J4082" i="64"/>
  <c r="B4083" i="64"/>
  <c r="I4083" i="64" s="1"/>
  <c r="J4083" i="64" s="1"/>
  <c r="C4083" i="64"/>
  <c r="B4084" i="64"/>
  <c r="I4084" i="64" s="1"/>
  <c r="J4084" i="64" s="1"/>
  <c r="C4084" i="64"/>
  <c r="B4085" i="64"/>
  <c r="I4085" i="64" s="1"/>
  <c r="C4085" i="64"/>
  <c r="J4085" i="64"/>
  <c r="B4086" i="64"/>
  <c r="I4086" i="64" s="1"/>
  <c r="C4086" i="64"/>
  <c r="J4086" i="64"/>
  <c r="B4087" i="64"/>
  <c r="I4087" i="64" s="1"/>
  <c r="J4087" i="64" s="1"/>
  <c r="C4087" i="64"/>
  <c r="B4088" i="64"/>
  <c r="I4088" i="64" s="1"/>
  <c r="J4088" i="64" s="1"/>
  <c r="C4088" i="64"/>
  <c r="B4089" i="64"/>
  <c r="I4089" i="64" s="1"/>
  <c r="C4089" i="64"/>
  <c r="J4089" i="64"/>
  <c r="B4090" i="64"/>
  <c r="I4090" i="64" s="1"/>
  <c r="C4090" i="64"/>
  <c r="J4090" i="64"/>
  <c r="B4091" i="64"/>
  <c r="I4091" i="64" s="1"/>
  <c r="J4091" i="64" s="1"/>
  <c r="C4091" i="64"/>
  <c r="B4092" i="64"/>
  <c r="I4092" i="64" s="1"/>
  <c r="J4092" i="64" s="1"/>
  <c r="C4092" i="64"/>
  <c r="B4093" i="64"/>
  <c r="I4093" i="64" s="1"/>
  <c r="C4093" i="64"/>
  <c r="J4093" i="64"/>
  <c r="B4094" i="64"/>
  <c r="I4094" i="64" s="1"/>
  <c r="C4094" i="64"/>
  <c r="J4094" i="64"/>
  <c r="B4095" i="64"/>
  <c r="I4095" i="64" s="1"/>
  <c r="J4095" i="64" s="1"/>
  <c r="C4095" i="64"/>
  <c r="B4096" i="64"/>
  <c r="I4096" i="64" s="1"/>
  <c r="J4096" i="64" s="1"/>
  <c r="C4096" i="64"/>
  <c r="B4097" i="64"/>
  <c r="I4097" i="64" s="1"/>
  <c r="C4097" i="64"/>
  <c r="J4097" i="64"/>
  <c r="B4098" i="64"/>
  <c r="I4098" i="64" s="1"/>
  <c r="C4098" i="64"/>
  <c r="J4098" i="64"/>
  <c r="B4099" i="64"/>
  <c r="I4099" i="64" s="1"/>
  <c r="J4099" i="64" s="1"/>
  <c r="C4099" i="64"/>
  <c r="B4100" i="64"/>
  <c r="I4100" i="64" s="1"/>
  <c r="J4100" i="64" s="1"/>
  <c r="C4100" i="64"/>
  <c r="B4101" i="64"/>
  <c r="I4101" i="64" s="1"/>
  <c r="C4101" i="64"/>
  <c r="J4101" i="64"/>
  <c r="B4102" i="64"/>
  <c r="I4102" i="64" s="1"/>
  <c r="C4102" i="64"/>
  <c r="J4102" i="64"/>
  <c r="B4103" i="64"/>
  <c r="I4103" i="64" s="1"/>
  <c r="J4103" i="64" s="1"/>
  <c r="C4103" i="64"/>
  <c r="B4104" i="64"/>
  <c r="I4104" i="64" s="1"/>
  <c r="J4104" i="64" s="1"/>
  <c r="C4104" i="64"/>
  <c r="B4105" i="64"/>
  <c r="I4105" i="64" s="1"/>
  <c r="C4105" i="64"/>
  <c r="J4105" i="64"/>
  <c r="B4106" i="64"/>
  <c r="I4106" i="64" s="1"/>
  <c r="C4106" i="64"/>
  <c r="J4106" i="64"/>
  <c r="B4107" i="64"/>
  <c r="I4107" i="64" s="1"/>
  <c r="J4107" i="64" s="1"/>
  <c r="C4107" i="64"/>
  <c r="B4108" i="64"/>
  <c r="I4108" i="64" s="1"/>
  <c r="J4108" i="64" s="1"/>
  <c r="C4108" i="64"/>
  <c r="B4109" i="64"/>
  <c r="I4109" i="64" s="1"/>
  <c r="C4109" i="64"/>
  <c r="J4109" i="64"/>
  <c r="B4110" i="64"/>
  <c r="I4110" i="64" s="1"/>
  <c r="C4110" i="64"/>
  <c r="J4110" i="64"/>
  <c r="B4111" i="64"/>
  <c r="I4111" i="64" s="1"/>
  <c r="J4111" i="64" s="1"/>
  <c r="C4111" i="64"/>
  <c r="B4112" i="64"/>
  <c r="I4112" i="64" s="1"/>
  <c r="J4112" i="64" s="1"/>
  <c r="C4112" i="64"/>
  <c r="B4113" i="64"/>
  <c r="I4113" i="64" s="1"/>
  <c r="C4113" i="64"/>
  <c r="J4113" i="64"/>
  <c r="B4114" i="64"/>
  <c r="I4114" i="64" s="1"/>
  <c r="C4114" i="64"/>
  <c r="J4114" i="64"/>
  <c r="B4115" i="64"/>
  <c r="I4115" i="64" s="1"/>
  <c r="J4115" i="64" s="1"/>
  <c r="C4115" i="64"/>
  <c r="B4116" i="64"/>
  <c r="I4116" i="64" s="1"/>
  <c r="J4116" i="64" s="1"/>
  <c r="C4116" i="64"/>
  <c r="B4117" i="64"/>
  <c r="I4117" i="64" s="1"/>
  <c r="C4117" i="64"/>
  <c r="J4117" i="64"/>
  <c r="B4118" i="64"/>
  <c r="I4118" i="64" s="1"/>
  <c r="C4118" i="64"/>
  <c r="J4118" i="64"/>
  <c r="B4119" i="64"/>
  <c r="I4119" i="64" s="1"/>
  <c r="J4119" i="64" s="1"/>
  <c r="C4119" i="64"/>
  <c r="B4120" i="64"/>
  <c r="I4120" i="64" s="1"/>
  <c r="J4120" i="64" s="1"/>
  <c r="C4120" i="64"/>
  <c r="B4121" i="64"/>
  <c r="I4121" i="64" s="1"/>
  <c r="C4121" i="64"/>
  <c r="J4121" i="64"/>
  <c r="B4122" i="64"/>
  <c r="I4122" i="64" s="1"/>
  <c r="C4122" i="64"/>
  <c r="J4122" i="64"/>
  <c r="B4123" i="64"/>
  <c r="I4123" i="64" s="1"/>
  <c r="J4123" i="64" s="1"/>
  <c r="C4123" i="64"/>
  <c r="B4124" i="64"/>
  <c r="I4124" i="64" s="1"/>
  <c r="J4124" i="64" s="1"/>
  <c r="C4124" i="64"/>
  <c r="B4125" i="64"/>
  <c r="I4125" i="64" s="1"/>
  <c r="C4125" i="64"/>
  <c r="J4125" i="64"/>
  <c r="B4126" i="64"/>
  <c r="I4126" i="64" s="1"/>
  <c r="C4126" i="64"/>
  <c r="J4126" i="64"/>
  <c r="B4127" i="64"/>
  <c r="I4127" i="64" s="1"/>
  <c r="J4127" i="64" s="1"/>
  <c r="C4127" i="64"/>
  <c r="B4128" i="64"/>
  <c r="I4128" i="64" s="1"/>
  <c r="J4128" i="64" s="1"/>
  <c r="C4128" i="64"/>
  <c r="B4129" i="64"/>
  <c r="I4129" i="64" s="1"/>
  <c r="C4129" i="64"/>
  <c r="J4129" i="64"/>
  <c r="B4130" i="64"/>
  <c r="I4130" i="64" s="1"/>
  <c r="C4130" i="64"/>
  <c r="J4130" i="64"/>
  <c r="B4131" i="64"/>
  <c r="I4131" i="64" s="1"/>
  <c r="J4131" i="64" s="1"/>
  <c r="C4131" i="64"/>
  <c r="B4132" i="64"/>
  <c r="I4132" i="64" s="1"/>
  <c r="J4132" i="64" s="1"/>
  <c r="C4132" i="64"/>
  <c r="B4133" i="64"/>
  <c r="I4133" i="64" s="1"/>
  <c r="C4133" i="64"/>
  <c r="J4133" i="64"/>
  <c r="B4134" i="64"/>
  <c r="I4134" i="64" s="1"/>
  <c r="C4134" i="64"/>
  <c r="J4134" i="64"/>
  <c r="B4135" i="64"/>
  <c r="I4135" i="64" s="1"/>
  <c r="J4135" i="64" s="1"/>
  <c r="C4135" i="64"/>
  <c r="B4136" i="64"/>
  <c r="I4136" i="64" s="1"/>
  <c r="J4136" i="64" s="1"/>
  <c r="C4136" i="64"/>
  <c r="B4137" i="64"/>
  <c r="I4137" i="64" s="1"/>
  <c r="C4137" i="64"/>
  <c r="J4137" i="64"/>
  <c r="B4138" i="64"/>
  <c r="I4138" i="64" s="1"/>
  <c r="C4138" i="64"/>
  <c r="J4138" i="64"/>
  <c r="B4139" i="64"/>
  <c r="I4139" i="64" s="1"/>
  <c r="J4139" i="64" s="1"/>
  <c r="C4139" i="64"/>
  <c r="B4140" i="64"/>
  <c r="I4140" i="64" s="1"/>
  <c r="J4140" i="64" s="1"/>
  <c r="C4140" i="64"/>
  <c r="B4141" i="64"/>
  <c r="I4141" i="64" s="1"/>
  <c r="C4141" i="64"/>
  <c r="J4141" i="64"/>
  <c r="B4142" i="64"/>
  <c r="I4142" i="64" s="1"/>
  <c r="C4142" i="64"/>
  <c r="J4142" i="64"/>
  <c r="B4143" i="64"/>
  <c r="I4143" i="64" s="1"/>
  <c r="J4143" i="64" s="1"/>
  <c r="C4143" i="64"/>
  <c r="B4144" i="64"/>
  <c r="I4144" i="64" s="1"/>
  <c r="J4144" i="64" s="1"/>
  <c r="C4144" i="64"/>
  <c r="B4145" i="64"/>
  <c r="I4145" i="64" s="1"/>
  <c r="C4145" i="64"/>
  <c r="J4145" i="64"/>
  <c r="B4146" i="64"/>
  <c r="I4146" i="64" s="1"/>
  <c r="C4146" i="64"/>
  <c r="J4146" i="64"/>
  <c r="B4147" i="64"/>
  <c r="I4147" i="64" s="1"/>
  <c r="J4147" i="64" s="1"/>
  <c r="C4147" i="64"/>
  <c r="B4148" i="64"/>
  <c r="I4148" i="64" s="1"/>
  <c r="J4148" i="64" s="1"/>
  <c r="C4148" i="64"/>
  <c r="B4149" i="64"/>
  <c r="I4149" i="64" s="1"/>
  <c r="C4149" i="64"/>
  <c r="J4149" i="64"/>
  <c r="B4150" i="64"/>
  <c r="I4150" i="64" s="1"/>
  <c r="C4150" i="64"/>
  <c r="J4150" i="64"/>
  <c r="B4151" i="64"/>
  <c r="I4151" i="64" s="1"/>
  <c r="J4151" i="64" s="1"/>
  <c r="C4151" i="64"/>
  <c r="B4152" i="64"/>
  <c r="I4152" i="64" s="1"/>
  <c r="J4152" i="64" s="1"/>
  <c r="C4152" i="64"/>
  <c r="B4153" i="64"/>
  <c r="I4153" i="64" s="1"/>
  <c r="C4153" i="64"/>
  <c r="J4153" i="64"/>
  <c r="B4154" i="64"/>
  <c r="I4154" i="64" s="1"/>
  <c r="C4154" i="64"/>
  <c r="J4154" i="64"/>
  <c r="B4155" i="64"/>
  <c r="I4155" i="64" s="1"/>
  <c r="J4155" i="64" s="1"/>
  <c r="C4155" i="64"/>
  <c r="B4156" i="64"/>
  <c r="I4156" i="64" s="1"/>
  <c r="J4156" i="64" s="1"/>
  <c r="C4156" i="64"/>
  <c r="B4157" i="64"/>
  <c r="I4157" i="64" s="1"/>
  <c r="C4157" i="64"/>
  <c r="J4157" i="64"/>
  <c r="B4158" i="64"/>
  <c r="I4158" i="64" s="1"/>
  <c r="C4158" i="64"/>
  <c r="J4158" i="64"/>
  <c r="B4159" i="64"/>
  <c r="I4159" i="64" s="1"/>
  <c r="J4159" i="64" s="1"/>
  <c r="C4159" i="64"/>
  <c r="B4160" i="64"/>
  <c r="I4160" i="64" s="1"/>
  <c r="J4160" i="64" s="1"/>
  <c r="C4160" i="64"/>
  <c r="B4161" i="64"/>
  <c r="I4161" i="64" s="1"/>
  <c r="C4161" i="64"/>
  <c r="J4161" i="64"/>
  <c r="B4162" i="64"/>
  <c r="I4162" i="64" s="1"/>
  <c r="C4162" i="64"/>
  <c r="J4162" i="64"/>
  <c r="B4163" i="64"/>
  <c r="I4163" i="64" s="1"/>
  <c r="J4163" i="64" s="1"/>
  <c r="C4163" i="64"/>
  <c r="B4164" i="64"/>
  <c r="I4164" i="64" s="1"/>
  <c r="J4164" i="64" s="1"/>
  <c r="C4164" i="64"/>
  <c r="B4165" i="64"/>
  <c r="I4165" i="64" s="1"/>
  <c r="C4165" i="64"/>
  <c r="J4165" i="64"/>
  <c r="B4166" i="64"/>
  <c r="I4166" i="64" s="1"/>
  <c r="C4166" i="64"/>
  <c r="J4166" i="64"/>
  <c r="B4167" i="64"/>
  <c r="I4167" i="64" s="1"/>
  <c r="J4167" i="64" s="1"/>
  <c r="C4167" i="64"/>
  <c r="B4168" i="64"/>
  <c r="I4168" i="64" s="1"/>
  <c r="J4168" i="64" s="1"/>
  <c r="C4168" i="64"/>
  <c r="B4169" i="64"/>
  <c r="I4169" i="64" s="1"/>
  <c r="C4169" i="64"/>
  <c r="J4169" i="64"/>
  <c r="B4170" i="64"/>
  <c r="I4170" i="64" s="1"/>
  <c r="C4170" i="64"/>
  <c r="J4170" i="64"/>
  <c r="B4171" i="64"/>
  <c r="I4171" i="64" s="1"/>
  <c r="J4171" i="64" s="1"/>
  <c r="C4171" i="64"/>
  <c r="B4172" i="64"/>
  <c r="I4172" i="64" s="1"/>
  <c r="J4172" i="64" s="1"/>
  <c r="C4172" i="64"/>
  <c r="B4173" i="64"/>
  <c r="I4173" i="64" s="1"/>
  <c r="C4173" i="64"/>
  <c r="J4173" i="64"/>
  <c r="B4174" i="64"/>
  <c r="I4174" i="64" s="1"/>
  <c r="C4174" i="64"/>
  <c r="J4174" i="64"/>
  <c r="B4175" i="64"/>
  <c r="I4175" i="64" s="1"/>
  <c r="J4175" i="64" s="1"/>
  <c r="C4175" i="64"/>
  <c r="B4176" i="64"/>
  <c r="I4176" i="64" s="1"/>
  <c r="J4176" i="64" s="1"/>
  <c r="C4176" i="64"/>
  <c r="B4177" i="64"/>
  <c r="I4177" i="64" s="1"/>
  <c r="C4177" i="64"/>
  <c r="J4177" i="64"/>
  <c r="B4178" i="64"/>
  <c r="I4178" i="64" s="1"/>
  <c r="C4178" i="64"/>
  <c r="J4178" i="64"/>
  <c r="B4179" i="64"/>
  <c r="I4179" i="64" s="1"/>
  <c r="J4179" i="64" s="1"/>
  <c r="C4179" i="64"/>
  <c r="B4180" i="64"/>
  <c r="I4180" i="64" s="1"/>
  <c r="J4180" i="64" s="1"/>
  <c r="C4180" i="64"/>
  <c r="B4181" i="64"/>
  <c r="I4181" i="64" s="1"/>
  <c r="C4181" i="64"/>
  <c r="J4181" i="64"/>
  <c r="B4182" i="64"/>
  <c r="I4182" i="64" s="1"/>
  <c r="C4182" i="64"/>
  <c r="J4182" i="64"/>
  <c r="B4183" i="64"/>
  <c r="I4183" i="64" s="1"/>
  <c r="J4183" i="64" s="1"/>
  <c r="C4183" i="64"/>
  <c r="B4184" i="64"/>
  <c r="I4184" i="64" s="1"/>
  <c r="J4184" i="64" s="1"/>
  <c r="C4184" i="64"/>
  <c r="B4185" i="64"/>
  <c r="I4185" i="64" s="1"/>
  <c r="C4185" i="64"/>
  <c r="J4185" i="64"/>
  <c r="B4186" i="64"/>
  <c r="I4186" i="64" s="1"/>
  <c r="C4186" i="64"/>
  <c r="J4186" i="64"/>
  <c r="B4187" i="64"/>
  <c r="I4187" i="64" s="1"/>
  <c r="J4187" i="64" s="1"/>
  <c r="C4187" i="64"/>
  <c r="B4188" i="64"/>
  <c r="I4188" i="64" s="1"/>
  <c r="J4188" i="64" s="1"/>
  <c r="C4188" i="64"/>
  <c r="B4189" i="64"/>
  <c r="I4189" i="64" s="1"/>
  <c r="C4189" i="64"/>
  <c r="J4189" i="64"/>
  <c r="B4190" i="64"/>
  <c r="I4190" i="64" s="1"/>
  <c r="C4190" i="64"/>
  <c r="J4190" i="64"/>
  <c r="B4191" i="64"/>
  <c r="I4191" i="64" s="1"/>
  <c r="J4191" i="64" s="1"/>
  <c r="C4191" i="64"/>
  <c r="B4192" i="64"/>
  <c r="I4192" i="64" s="1"/>
  <c r="J4192" i="64" s="1"/>
  <c r="C4192" i="64"/>
  <c r="B4193" i="64"/>
  <c r="I4193" i="64" s="1"/>
  <c r="C4193" i="64"/>
  <c r="J4193" i="64"/>
  <c r="B4194" i="64"/>
  <c r="I4194" i="64" s="1"/>
  <c r="C4194" i="64"/>
  <c r="J4194" i="64"/>
  <c r="B4195" i="64"/>
  <c r="I4195" i="64" s="1"/>
  <c r="J4195" i="64" s="1"/>
  <c r="C4195" i="64"/>
  <c r="B4196" i="64"/>
  <c r="I4196" i="64" s="1"/>
  <c r="J4196" i="64" s="1"/>
  <c r="C4196" i="64"/>
  <c r="B4197" i="64"/>
  <c r="I4197" i="64" s="1"/>
  <c r="C4197" i="64"/>
  <c r="J4197" i="64"/>
  <c r="B4198" i="64"/>
  <c r="I4198" i="64" s="1"/>
  <c r="C4198" i="64"/>
  <c r="J4198" i="64"/>
  <c r="B4199" i="64"/>
  <c r="I4199" i="64" s="1"/>
  <c r="J4199" i="64" s="1"/>
  <c r="C4199" i="64"/>
  <c r="B4200" i="64"/>
  <c r="I4200" i="64" s="1"/>
  <c r="J4200" i="64" s="1"/>
  <c r="C4200" i="64"/>
  <c r="B4201" i="64"/>
  <c r="I4201" i="64" s="1"/>
  <c r="C4201" i="64"/>
  <c r="J4201" i="64"/>
  <c r="B4202" i="64"/>
  <c r="I4202" i="64" s="1"/>
  <c r="C4202" i="64"/>
  <c r="J4202" i="64"/>
  <c r="B4203" i="64"/>
  <c r="I4203" i="64" s="1"/>
  <c r="J4203" i="64" s="1"/>
  <c r="C4203" i="64"/>
  <c r="B4204" i="64"/>
  <c r="I4204" i="64" s="1"/>
  <c r="J4204" i="64" s="1"/>
  <c r="C4204" i="64"/>
  <c r="B4205" i="64"/>
  <c r="I4205" i="64" s="1"/>
  <c r="C4205" i="64"/>
  <c r="J4205" i="64"/>
  <c r="B4206" i="64"/>
  <c r="I4206" i="64" s="1"/>
  <c r="C4206" i="64"/>
  <c r="J4206" i="64"/>
  <c r="B4207" i="64"/>
  <c r="I4207" i="64" s="1"/>
  <c r="J4207" i="64" s="1"/>
  <c r="C4207" i="64"/>
  <c r="B4208" i="64"/>
  <c r="I4208" i="64" s="1"/>
  <c r="J4208" i="64" s="1"/>
  <c r="C4208" i="64"/>
  <c r="B4209" i="64"/>
  <c r="I4209" i="64" s="1"/>
  <c r="C4209" i="64"/>
  <c r="J4209" i="64"/>
  <c r="B4210" i="64"/>
  <c r="I4210" i="64" s="1"/>
  <c r="C4210" i="64"/>
  <c r="J4210" i="64"/>
  <c r="B4211" i="64"/>
  <c r="I4211" i="64" s="1"/>
  <c r="J4211" i="64" s="1"/>
  <c r="C4211" i="64"/>
  <c r="B4212" i="64"/>
  <c r="I4212" i="64" s="1"/>
  <c r="J4212" i="64" s="1"/>
  <c r="C4212" i="64"/>
  <c r="B4213" i="64"/>
  <c r="I4213" i="64" s="1"/>
  <c r="C4213" i="64"/>
  <c r="J4213" i="64"/>
  <c r="B4214" i="64"/>
  <c r="I4214" i="64" s="1"/>
  <c r="C4214" i="64"/>
  <c r="J4214" i="64"/>
  <c r="B4215" i="64"/>
  <c r="I4215" i="64" s="1"/>
  <c r="J4215" i="64" s="1"/>
  <c r="C4215" i="64"/>
  <c r="B4216" i="64"/>
  <c r="I4216" i="64" s="1"/>
  <c r="J4216" i="64" s="1"/>
  <c r="C4216" i="64"/>
  <c r="B4217" i="64"/>
  <c r="I4217" i="64" s="1"/>
  <c r="C4217" i="64"/>
  <c r="J4217" i="64"/>
  <c r="B4218" i="64"/>
  <c r="I4218" i="64" s="1"/>
  <c r="C4218" i="64"/>
  <c r="J4218" i="64"/>
  <c r="B4219" i="64"/>
  <c r="I4219" i="64" s="1"/>
  <c r="J4219" i="64" s="1"/>
  <c r="C4219" i="64"/>
  <c r="B4220" i="64"/>
  <c r="I4220" i="64" s="1"/>
  <c r="J4220" i="64" s="1"/>
  <c r="C4220" i="64"/>
  <c r="B4221" i="64"/>
  <c r="I4221" i="64" s="1"/>
  <c r="C4221" i="64"/>
  <c r="J4221" i="64"/>
  <c r="B4222" i="64"/>
  <c r="I4222" i="64" s="1"/>
  <c r="C4222" i="64"/>
  <c r="J4222" i="64"/>
  <c r="B4223" i="64"/>
  <c r="I4223" i="64" s="1"/>
  <c r="J4223" i="64" s="1"/>
  <c r="C4223" i="64"/>
  <c r="B4224" i="64"/>
  <c r="I4224" i="64" s="1"/>
  <c r="J4224" i="64" s="1"/>
  <c r="C4224" i="64"/>
  <c r="B4225" i="64"/>
  <c r="I4225" i="64" s="1"/>
  <c r="C4225" i="64"/>
  <c r="J4225" i="64"/>
  <c r="B4226" i="64"/>
  <c r="I4226" i="64" s="1"/>
  <c r="C4226" i="64"/>
  <c r="J4226" i="64"/>
  <c r="B4227" i="64"/>
  <c r="I4227" i="64" s="1"/>
  <c r="J4227" i="64" s="1"/>
  <c r="C4227" i="64"/>
  <c r="B4228" i="64"/>
  <c r="I4228" i="64" s="1"/>
  <c r="J4228" i="64" s="1"/>
  <c r="C4228" i="64"/>
  <c r="B4229" i="64"/>
  <c r="I4229" i="64" s="1"/>
  <c r="C4229" i="64"/>
  <c r="J4229" i="64"/>
  <c r="B4230" i="64"/>
  <c r="I4230" i="64" s="1"/>
  <c r="C4230" i="64"/>
  <c r="J4230" i="64"/>
  <c r="B4231" i="64"/>
  <c r="I4231" i="64" s="1"/>
  <c r="J4231" i="64" s="1"/>
  <c r="C4231" i="64"/>
  <c r="B4232" i="64"/>
  <c r="I4232" i="64" s="1"/>
  <c r="J4232" i="64" s="1"/>
  <c r="C4232" i="64"/>
  <c r="B4233" i="64"/>
  <c r="I4233" i="64" s="1"/>
  <c r="C4233" i="64"/>
  <c r="J4233" i="64"/>
  <c r="B4234" i="64"/>
  <c r="I4234" i="64" s="1"/>
  <c r="C4234" i="64"/>
  <c r="J4234" i="64"/>
  <c r="B4235" i="64"/>
  <c r="I4235" i="64" s="1"/>
  <c r="J4235" i="64" s="1"/>
  <c r="C4235" i="64"/>
  <c r="B4236" i="64"/>
  <c r="I4236" i="64" s="1"/>
  <c r="J4236" i="64" s="1"/>
  <c r="C4236" i="64"/>
  <c r="B4237" i="64"/>
  <c r="I4237" i="64" s="1"/>
  <c r="C4237" i="64"/>
  <c r="J4237" i="64"/>
  <c r="B4238" i="64"/>
  <c r="I4238" i="64" s="1"/>
  <c r="C4238" i="64"/>
  <c r="J4238" i="64"/>
  <c r="B4239" i="64"/>
  <c r="I4239" i="64" s="1"/>
  <c r="J4239" i="64" s="1"/>
  <c r="C4239" i="64"/>
  <c r="B4240" i="64"/>
  <c r="I4240" i="64" s="1"/>
  <c r="J4240" i="64" s="1"/>
  <c r="C4240" i="64"/>
  <c r="B4241" i="64"/>
  <c r="I4241" i="64" s="1"/>
  <c r="C4241" i="64"/>
  <c r="J4241" i="64"/>
  <c r="B4242" i="64"/>
  <c r="I4242" i="64" s="1"/>
  <c r="C4242" i="64"/>
  <c r="J4242" i="64"/>
  <c r="B4243" i="64"/>
  <c r="I4243" i="64" s="1"/>
  <c r="J4243" i="64" s="1"/>
  <c r="C4243" i="64"/>
  <c r="B4244" i="64"/>
  <c r="I4244" i="64" s="1"/>
  <c r="J4244" i="64" s="1"/>
  <c r="C4244" i="64"/>
  <c r="B4245" i="64"/>
  <c r="I4245" i="64" s="1"/>
  <c r="C4245" i="64"/>
  <c r="J4245" i="64"/>
  <c r="B4246" i="64"/>
  <c r="I4246" i="64" s="1"/>
  <c r="C4246" i="64"/>
  <c r="J4246" i="64"/>
  <c r="B4247" i="64"/>
  <c r="I4247" i="64" s="1"/>
  <c r="J4247" i="64" s="1"/>
  <c r="C4247" i="64"/>
  <c r="B4248" i="64"/>
  <c r="I4248" i="64" s="1"/>
  <c r="J4248" i="64" s="1"/>
  <c r="C4248" i="64"/>
  <c r="B4249" i="64"/>
  <c r="I4249" i="64" s="1"/>
  <c r="C4249" i="64"/>
  <c r="J4249" i="64"/>
  <c r="B4250" i="64"/>
  <c r="I4250" i="64" s="1"/>
  <c r="C4250" i="64"/>
  <c r="J4250" i="64"/>
  <c r="B4251" i="64"/>
  <c r="I4251" i="64" s="1"/>
  <c r="J4251" i="64" s="1"/>
  <c r="C4251" i="64"/>
  <c r="B4252" i="64"/>
  <c r="I4252" i="64" s="1"/>
  <c r="J4252" i="64" s="1"/>
  <c r="C4252" i="64"/>
  <c r="B4253" i="64"/>
  <c r="I4253" i="64" s="1"/>
  <c r="C4253" i="64"/>
  <c r="J4253" i="64"/>
  <c r="B4254" i="64"/>
  <c r="I4254" i="64" s="1"/>
  <c r="C4254" i="64"/>
  <c r="J4254" i="64"/>
  <c r="B4255" i="64"/>
  <c r="I4255" i="64" s="1"/>
  <c r="J4255" i="64" s="1"/>
  <c r="C4255" i="64"/>
  <c r="B4256" i="64"/>
  <c r="I4256" i="64" s="1"/>
  <c r="J4256" i="64" s="1"/>
  <c r="C4256" i="64"/>
  <c r="B4257" i="64"/>
  <c r="I4257" i="64" s="1"/>
  <c r="C4257" i="64"/>
  <c r="J4257" i="64"/>
  <c r="B4258" i="64"/>
  <c r="I4258" i="64" s="1"/>
  <c r="C4258" i="64"/>
  <c r="J4258" i="64"/>
  <c r="B4259" i="64"/>
  <c r="I4259" i="64" s="1"/>
  <c r="J4259" i="64" s="1"/>
  <c r="C4259" i="64"/>
  <c r="B4260" i="64"/>
  <c r="I4260" i="64" s="1"/>
  <c r="J4260" i="64" s="1"/>
  <c r="C4260" i="64"/>
  <c r="B4261" i="64"/>
  <c r="I4261" i="64" s="1"/>
  <c r="C4261" i="64"/>
  <c r="J4261" i="64"/>
  <c r="B4262" i="64"/>
  <c r="I4262" i="64" s="1"/>
  <c r="C4262" i="64"/>
  <c r="J4262" i="64"/>
  <c r="B4263" i="64"/>
  <c r="I4263" i="64" s="1"/>
  <c r="J4263" i="64" s="1"/>
  <c r="C4263" i="64"/>
  <c r="B4264" i="64"/>
  <c r="I4264" i="64" s="1"/>
  <c r="J4264" i="64" s="1"/>
  <c r="C4264" i="64"/>
  <c r="B4265" i="64"/>
  <c r="I4265" i="64" s="1"/>
  <c r="C4265" i="64"/>
  <c r="J4265" i="64"/>
  <c r="B4266" i="64"/>
  <c r="I4266" i="64" s="1"/>
  <c r="C4266" i="64"/>
  <c r="J4266" i="64"/>
  <c r="B4267" i="64"/>
  <c r="I4267" i="64" s="1"/>
  <c r="J4267" i="64" s="1"/>
  <c r="C4267" i="64"/>
  <c r="B4268" i="64"/>
  <c r="I4268" i="64" s="1"/>
  <c r="J4268" i="64" s="1"/>
  <c r="C4268" i="64"/>
  <c r="B4269" i="64"/>
  <c r="I4269" i="64" s="1"/>
  <c r="C4269" i="64"/>
  <c r="J4269" i="64"/>
  <c r="B4270" i="64"/>
  <c r="I4270" i="64" s="1"/>
  <c r="C4270" i="64"/>
  <c r="J4270" i="64"/>
  <c r="B4271" i="64"/>
  <c r="I4271" i="64" s="1"/>
  <c r="J4271" i="64" s="1"/>
  <c r="C4271" i="64"/>
  <c r="B4272" i="64"/>
  <c r="I4272" i="64" s="1"/>
  <c r="J4272" i="64" s="1"/>
  <c r="C4272" i="64"/>
  <c r="B4273" i="64"/>
  <c r="I4273" i="64" s="1"/>
  <c r="C4273" i="64"/>
  <c r="J4273" i="64"/>
  <c r="B4274" i="64"/>
  <c r="I4274" i="64" s="1"/>
  <c r="C4274" i="64"/>
  <c r="J4274" i="64"/>
  <c r="B4275" i="64"/>
  <c r="I4275" i="64" s="1"/>
  <c r="J4275" i="64" s="1"/>
  <c r="C4275" i="64"/>
  <c r="B4276" i="64"/>
  <c r="I4276" i="64" s="1"/>
  <c r="J4276" i="64" s="1"/>
  <c r="C4276" i="64"/>
  <c r="B4277" i="64"/>
  <c r="I4277" i="64" s="1"/>
  <c r="C4277" i="64"/>
  <c r="J4277" i="64"/>
  <c r="B4278" i="64"/>
  <c r="I4278" i="64" s="1"/>
  <c r="C4278" i="64"/>
  <c r="J4278" i="64"/>
  <c r="B4279" i="64"/>
  <c r="I4279" i="64" s="1"/>
  <c r="J4279" i="64" s="1"/>
  <c r="C4279" i="64"/>
  <c r="B4280" i="64"/>
  <c r="I4280" i="64" s="1"/>
  <c r="J4280" i="64" s="1"/>
  <c r="C4280" i="64"/>
  <c r="B4281" i="64"/>
  <c r="I4281" i="64" s="1"/>
  <c r="C4281" i="64"/>
  <c r="J4281" i="64"/>
  <c r="B4282" i="64"/>
  <c r="I4282" i="64" s="1"/>
  <c r="C4282" i="64"/>
  <c r="J4282" i="64"/>
  <c r="B4283" i="64"/>
  <c r="I4283" i="64" s="1"/>
  <c r="J4283" i="64" s="1"/>
  <c r="C4283" i="64"/>
  <c r="B4284" i="64"/>
  <c r="I4284" i="64" s="1"/>
  <c r="J4284" i="64" s="1"/>
  <c r="C4284" i="64"/>
  <c r="B4285" i="64"/>
  <c r="I4285" i="64" s="1"/>
  <c r="C4285" i="64"/>
  <c r="J4285" i="64"/>
  <c r="B4286" i="64"/>
  <c r="I4286" i="64" s="1"/>
  <c r="C4286" i="64"/>
  <c r="J4286" i="64"/>
  <c r="B4287" i="64"/>
  <c r="I4287" i="64" s="1"/>
  <c r="J4287" i="64" s="1"/>
  <c r="C4287" i="64"/>
  <c r="B4288" i="64"/>
  <c r="I4288" i="64" s="1"/>
  <c r="J4288" i="64" s="1"/>
  <c r="C4288" i="64"/>
  <c r="B4289" i="64"/>
  <c r="I4289" i="64" s="1"/>
  <c r="C4289" i="64"/>
  <c r="J4289" i="64"/>
  <c r="B4290" i="64"/>
  <c r="I4290" i="64" s="1"/>
  <c r="C4290" i="64"/>
  <c r="J4290" i="64"/>
  <c r="B4291" i="64"/>
  <c r="I4291" i="64" s="1"/>
  <c r="J4291" i="64" s="1"/>
  <c r="C4291" i="64"/>
  <c r="B4292" i="64"/>
  <c r="I4292" i="64" s="1"/>
  <c r="J4292" i="64" s="1"/>
  <c r="C4292" i="64"/>
  <c r="B4293" i="64"/>
  <c r="I4293" i="64" s="1"/>
  <c r="C4293" i="64"/>
  <c r="J4293" i="64"/>
  <c r="B4294" i="64"/>
  <c r="I4294" i="64" s="1"/>
  <c r="C4294" i="64"/>
  <c r="J4294" i="64"/>
  <c r="B4295" i="64"/>
  <c r="I4295" i="64" s="1"/>
  <c r="J4295" i="64" s="1"/>
  <c r="C4295" i="64"/>
  <c r="B4296" i="64"/>
  <c r="I4296" i="64" s="1"/>
  <c r="J4296" i="64" s="1"/>
  <c r="C4296" i="64"/>
  <c r="B4297" i="64"/>
  <c r="I4297" i="64" s="1"/>
  <c r="C4297" i="64"/>
  <c r="J4297" i="64"/>
  <c r="B4298" i="64"/>
  <c r="I4298" i="64" s="1"/>
  <c r="C4298" i="64"/>
  <c r="J4298" i="64"/>
  <c r="B4299" i="64"/>
  <c r="I4299" i="64" s="1"/>
  <c r="J4299" i="64" s="1"/>
  <c r="C4299" i="64"/>
  <c r="B4300" i="64"/>
  <c r="I4300" i="64" s="1"/>
  <c r="J4300" i="64" s="1"/>
  <c r="C4300" i="64"/>
  <c r="B4301" i="64"/>
  <c r="I4301" i="64" s="1"/>
  <c r="C4301" i="64"/>
  <c r="J4301" i="64"/>
  <c r="B4302" i="64"/>
  <c r="I4302" i="64" s="1"/>
  <c r="C4302" i="64"/>
  <c r="J4302" i="64"/>
  <c r="B4303" i="64"/>
  <c r="I4303" i="64" s="1"/>
  <c r="J4303" i="64" s="1"/>
  <c r="C4303" i="64"/>
  <c r="B4304" i="64"/>
  <c r="I4304" i="64" s="1"/>
  <c r="J4304" i="64" s="1"/>
  <c r="C4304" i="64"/>
  <c r="B4305" i="64"/>
  <c r="I4305" i="64" s="1"/>
  <c r="C4305" i="64"/>
  <c r="J4305" i="64"/>
  <c r="B4306" i="64"/>
  <c r="I4306" i="64" s="1"/>
  <c r="C4306" i="64"/>
  <c r="J4306" i="64"/>
  <c r="B4307" i="64"/>
  <c r="I4307" i="64" s="1"/>
  <c r="J4307" i="64" s="1"/>
  <c r="C4307" i="64"/>
  <c r="B4308" i="64"/>
  <c r="I4308" i="64" s="1"/>
  <c r="J4308" i="64" s="1"/>
  <c r="C4308" i="64"/>
  <c r="B4309" i="64"/>
  <c r="I4309" i="64" s="1"/>
  <c r="C4309" i="64"/>
  <c r="J4309" i="64"/>
  <c r="B4310" i="64"/>
  <c r="I4310" i="64" s="1"/>
  <c r="C4310" i="64"/>
  <c r="J4310" i="64"/>
  <c r="B4311" i="64"/>
  <c r="I4311" i="64" s="1"/>
  <c r="J4311" i="64" s="1"/>
  <c r="C4311" i="64"/>
  <c r="B4312" i="64"/>
  <c r="I4312" i="64" s="1"/>
  <c r="J4312" i="64" s="1"/>
  <c r="C4312" i="64"/>
  <c r="B4313" i="64"/>
  <c r="I4313" i="64" s="1"/>
  <c r="C4313" i="64"/>
  <c r="J4313" i="64"/>
  <c r="B4314" i="64"/>
  <c r="I4314" i="64" s="1"/>
  <c r="C4314" i="64"/>
  <c r="J4314" i="64"/>
  <c r="B4315" i="64"/>
  <c r="I4315" i="64" s="1"/>
  <c r="J4315" i="64" s="1"/>
  <c r="C4315" i="64"/>
  <c r="B4316" i="64"/>
  <c r="I4316" i="64" s="1"/>
  <c r="J4316" i="64" s="1"/>
  <c r="C4316" i="64"/>
  <c r="B4317" i="64"/>
  <c r="I4317" i="64" s="1"/>
  <c r="C4317" i="64"/>
  <c r="J4317" i="64"/>
  <c r="B4318" i="64"/>
  <c r="I4318" i="64" s="1"/>
  <c r="C4318" i="64"/>
  <c r="J4318" i="64"/>
  <c r="B4319" i="64"/>
  <c r="I4319" i="64" s="1"/>
  <c r="J4319" i="64" s="1"/>
  <c r="C4319" i="64"/>
  <c r="B4320" i="64"/>
  <c r="I4320" i="64" s="1"/>
  <c r="J4320" i="64" s="1"/>
  <c r="C4320" i="64"/>
  <c r="B4321" i="64"/>
  <c r="I4321" i="64" s="1"/>
  <c r="C4321" i="64"/>
  <c r="J4321" i="64"/>
  <c r="B4322" i="64"/>
  <c r="I4322" i="64" s="1"/>
  <c r="C4322" i="64"/>
  <c r="J4322" i="64"/>
  <c r="B4323" i="64"/>
  <c r="I4323" i="64" s="1"/>
  <c r="J4323" i="64" s="1"/>
  <c r="C4323" i="64"/>
  <c r="B4324" i="64"/>
  <c r="I4324" i="64" s="1"/>
  <c r="J4324" i="64" s="1"/>
  <c r="C4324" i="64"/>
  <c r="B4325" i="64"/>
  <c r="I4325" i="64" s="1"/>
  <c r="C4325" i="64"/>
  <c r="J4325" i="64"/>
  <c r="B4326" i="64"/>
  <c r="I4326" i="64" s="1"/>
  <c r="C4326" i="64"/>
  <c r="J4326" i="64"/>
  <c r="B4327" i="64"/>
  <c r="I4327" i="64" s="1"/>
  <c r="J4327" i="64" s="1"/>
  <c r="C4327" i="64"/>
  <c r="B4328" i="64"/>
  <c r="I4328" i="64" s="1"/>
  <c r="J4328" i="64" s="1"/>
  <c r="C4328" i="64"/>
  <c r="B4329" i="64"/>
  <c r="I4329" i="64" s="1"/>
  <c r="C4329" i="64"/>
  <c r="J4329" i="64"/>
  <c r="B4330" i="64"/>
  <c r="I4330" i="64" s="1"/>
  <c r="C4330" i="64"/>
  <c r="J4330" i="64"/>
  <c r="B4331" i="64"/>
  <c r="I4331" i="64" s="1"/>
  <c r="J4331" i="64" s="1"/>
  <c r="C4331" i="64"/>
  <c r="B4332" i="64"/>
  <c r="I4332" i="64" s="1"/>
  <c r="J4332" i="64" s="1"/>
  <c r="C4332" i="64"/>
  <c r="B4333" i="64"/>
  <c r="I4333" i="64" s="1"/>
  <c r="C4333" i="64"/>
  <c r="J4333" i="64"/>
  <c r="B4334" i="64"/>
  <c r="I4334" i="64" s="1"/>
  <c r="C4334" i="64"/>
  <c r="J4334" i="64"/>
  <c r="B4335" i="64"/>
  <c r="I4335" i="64" s="1"/>
  <c r="J4335" i="64" s="1"/>
  <c r="C4335" i="64"/>
  <c r="B4336" i="64"/>
  <c r="I4336" i="64" s="1"/>
  <c r="J4336" i="64" s="1"/>
  <c r="C4336" i="64"/>
  <c r="B4337" i="64"/>
  <c r="I4337" i="64" s="1"/>
  <c r="C4337" i="64"/>
  <c r="J4337" i="64"/>
  <c r="B4338" i="64"/>
  <c r="I4338" i="64" s="1"/>
  <c r="C4338" i="64"/>
  <c r="J4338" i="64"/>
  <c r="B4339" i="64"/>
  <c r="I4339" i="64" s="1"/>
  <c r="J4339" i="64" s="1"/>
  <c r="C4339" i="64"/>
  <c r="B4340" i="64"/>
  <c r="I4340" i="64" s="1"/>
  <c r="J4340" i="64" s="1"/>
  <c r="C4340" i="64"/>
  <c r="B4341" i="64"/>
  <c r="I4341" i="64" s="1"/>
  <c r="C4341" i="64"/>
  <c r="J4341" i="64"/>
  <c r="B4342" i="64"/>
  <c r="I4342" i="64" s="1"/>
  <c r="C4342" i="64"/>
  <c r="J4342" i="64"/>
  <c r="B4343" i="64"/>
  <c r="I4343" i="64" s="1"/>
  <c r="J4343" i="64" s="1"/>
  <c r="C4343" i="64"/>
  <c r="B4344" i="64"/>
  <c r="I4344" i="64" s="1"/>
  <c r="J4344" i="64" s="1"/>
  <c r="C4344" i="64"/>
  <c r="B4345" i="64"/>
  <c r="I4345" i="64" s="1"/>
  <c r="C4345" i="64"/>
  <c r="J4345" i="64"/>
  <c r="B4346" i="64"/>
  <c r="I4346" i="64" s="1"/>
  <c r="C4346" i="64"/>
  <c r="J4346" i="64"/>
  <c r="B4347" i="64"/>
  <c r="I4347" i="64" s="1"/>
  <c r="J4347" i="64" s="1"/>
  <c r="C4347" i="64"/>
  <c r="B4348" i="64"/>
  <c r="I4348" i="64" s="1"/>
  <c r="J4348" i="64" s="1"/>
  <c r="C4348" i="64"/>
  <c r="B4349" i="64"/>
  <c r="I4349" i="64" s="1"/>
  <c r="C4349" i="64"/>
  <c r="J4349" i="64"/>
  <c r="B4350" i="64"/>
  <c r="I4350" i="64" s="1"/>
  <c r="C4350" i="64"/>
  <c r="J4350" i="64"/>
  <c r="B4351" i="64"/>
  <c r="I4351" i="64" s="1"/>
  <c r="J4351" i="64" s="1"/>
  <c r="C4351" i="64"/>
  <c r="B4352" i="64"/>
  <c r="I4352" i="64" s="1"/>
  <c r="J4352" i="64" s="1"/>
  <c r="C4352" i="64"/>
  <c r="B4353" i="64"/>
  <c r="I4353" i="64" s="1"/>
  <c r="C4353" i="64"/>
  <c r="J4353" i="64"/>
  <c r="B4354" i="64"/>
  <c r="I4354" i="64" s="1"/>
  <c r="C4354" i="64"/>
  <c r="J4354" i="64"/>
  <c r="B4355" i="64"/>
  <c r="I4355" i="64" s="1"/>
  <c r="J4355" i="64" s="1"/>
  <c r="C4355" i="64"/>
  <c r="B4356" i="64"/>
  <c r="I4356" i="64" s="1"/>
  <c r="J4356" i="64" s="1"/>
  <c r="C4356" i="64"/>
  <c r="B4357" i="64"/>
  <c r="I4357" i="64" s="1"/>
  <c r="C4357" i="64"/>
  <c r="J4357" i="64"/>
  <c r="B4358" i="64"/>
  <c r="I4358" i="64" s="1"/>
  <c r="C4358" i="64"/>
  <c r="J4358" i="64"/>
  <c r="B4359" i="64"/>
  <c r="I4359" i="64" s="1"/>
  <c r="J4359" i="64" s="1"/>
  <c r="C4359" i="64"/>
  <c r="B4360" i="64"/>
  <c r="I4360" i="64" s="1"/>
  <c r="J4360" i="64" s="1"/>
  <c r="C4360" i="64"/>
  <c r="B4361" i="64"/>
  <c r="I4361" i="64" s="1"/>
  <c r="C4361" i="64"/>
  <c r="J4361" i="64"/>
  <c r="B4362" i="64"/>
  <c r="I4362" i="64" s="1"/>
  <c r="C4362" i="64"/>
  <c r="J4362" i="64"/>
  <c r="B4363" i="64"/>
  <c r="I4363" i="64" s="1"/>
  <c r="J4363" i="64" s="1"/>
  <c r="C4363" i="64"/>
  <c r="B4364" i="64"/>
  <c r="I4364" i="64" s="1"/>
  <c r="J4364" i="64" s="1"/>
  <c r="C4364" i="64"/>
  <c r="B4365" i="64"/>
  <c r="I4365" i="64" s="1"/>
  <c r="C4365" i="64"/>
  <c r="J4365" i="64"/>
  <c r="B4366" i="64"/>
  <c r="I4366" i="64" s="1"/>
  <c r="C4366" i="64"/>
  <c r="J4366" i="64"/>
  <c r="B4367" i="64"/>
  <c r="I4367" i="64" s="1"/>
  <c r="J4367" i="64" s="1"/>
  <c r="C4367" i="64"/>
  <c r="B4368" i="64"/>
  <c r="I4368" i="64" s="1"/>
  <c r="J4368" i="64" s="1"/>
  <c r="C4368" i="64"/>
  <c r="B4369" i="64"/>
  <c r="I4369" i="64" s="1"/>
  <c r="C4369" i="64"/>
  <c r="J4369" i="64"/>
  <c r="B4370" i="64"/>
  <c r="I4370" i="64" s="1"/>
  <c r="C4370" i="64"/>
  <c r="J4370" i="64"/>
  <c r="B4371" i="64"/>
  <c r="I4371" i="64" s="1"/>
  <c r="J4371" i="64" s="1"/>
  <c r="C4371" i="64"/>
  <c r="B4372" i="64"/>
  <c r="I4372" i="64" s="1"/>
  <c r="J4372" i="64" s="1"/>
  <c r="C4372" i="64"/>
  <c r="B4373" i="64"/>
  <c r="I4373" i="64" s="1"/>
  <c r="C4373" i="64"/>
  <c r="J4373" i="64"/>
  <c r="B4374" i="64"/>
  <c r="I4374" i="64" s="1"/>
  <c r="C4374" i="64"/>
  <c r="J4374" i="64"/>
  <c r="B4375" i="64"/>
  <c r="I4375" i="64" s="1"/>
  <c r="J4375" i="64" s="1"/>
  <c r="C4375" i="64"/>
  <c r="B4376" i="64"/>
  <c r="I4376" i="64" s="1"/>
  <c r="J4376" i="64" s="1"/>
  <c r="C4376" i="64"/>
  <c r="B4377" i="64"/>
  <c r="I4377" i="64" s="1"/>
  <c r="C4377" i="64"/>
  <c r="J4377" i="64"/>
  <c r="B4378" i="64"/>
  <c r="I4378" i="64" s="1"/>
  <c r="C4378" i="64"/>
  <c r="J4378" i="64"/>
  <c r="B4379" i="64"/>
  <c r="I4379" i="64" s="1"/>
  <c r="J4379" i="64" s="1"/>
  <c r="C4379" i="64"/>
  <c r="B4380" i="64"/>
  <c r="I4380" i="64" s="1"/>
  <c r="J4380" i="64" s="1"/>
  <c r="C4380" i="64"/>
  <c r="B4381" i="64"/>
  <c r="I4381" i="64" s="1"/>
  <c r="C4381" i="64"/>
  <c r="J4381" i="64"/>
  <c r="B4382" i="64"/>
  <c r="I4382" i="64" s="1"/>
  <c r="C4382" i="64"/>
  <c r="J4382" i="64"/>
  <c r="B4383" i="64"/>
  <c r="I4383" i="64" s="1"/>
  <c r="J4383" i="64" s="1"/>
  <c r="C4383" i="64"/>
  <c r="B4384" i="64"/>
  <c r="I4384" i="64" s="1"/>
  <c r="J4384" i="64" s="1"/>
  <c r="C4384" i="64"/>
  <c r="B4385" i="64"/>
  <c r="I4385" i="64" s="1"/>
  <c r="C4385" i="64"/>
  <c r="J4385" i="64"/>
  <c r="B4386" i="64"/>
  <c r="I4386" i="64" s="1"/>
  <c r="C4386" i="64"/>
  <c r="J4386" i="64"/>
  <c r="B4387" i="64"/>
  <c r="I4387" i="64" s="1"/>
  <c r="J4387" i="64" s="1"/>
  <c r="C4387" i="64"/>
  <c r="B4388" i="64"/>
  <c r="I4388" i="64" s="1"/>
  <c r="J4388" i="64" s="1"/>
  <c r="C4388" i="64"/>
  <c r="B4389" i="64"/>
  <c r="I4389" i="64" s="1"/>
  <c r="C4389" i="64"/>
  <c r="J4389" i="64"/>
  <c r="B4390" i="64"/>
  <c r="I4390" i="64" s="1"/>
  <c r="C4390" i="64"/>
  <c r="J4390" i="64"/>
  <c r="B4391" i="64"/>
  <c r="I4391" i="64" s="1"/>
  <c r="J4391" i="64" s="1"/>
  <c r="C4391" i="64"/>
  <c r="B4392" i="64"/>
  <c r="I4392" i="64" s="1"/>
  <c r="J4392" i="64" s="1"/>
  <c r="C4392" i="64"/>
  <c r="B4393" i="64"/>
  <c r="I4393" i="64" s="1"/>
  <c r="C4393" i="64"/>
  <c r="J4393" i="64"/>
  <c r="B4394" i="64"/>
  <c r="I4394" i="64" s="1"/>
  <c r="C4394" i="64"/>
  <c r="J4394" i="64"/>
  <c r="B4395" i="64"/>
  <c r="I4395" i="64" s="1"/>
  <c r="J4395" i="64" s="1"/>
  <c r="C4395" i="64"/>
  <c r="B4396" i="64"/>
  <c r="I4396" i="64" s="1"/>
  <c r="J4396" i="64" s="1"/>
  <c r="C4396" i="64"/>
  <c r="B4397" i="64"/>
  <c r="I4397" i="64" s="1"/>
  <c r="C4397" i="64"/>
  <c r="J4397" i="64"/>
  <c r="B4398" i="64"/>
  <c r="I4398" i="64" s="1"/>
  <c r="C4398" i="64"/>
  <c r="J4398" i="64"/>
  <c r="B4399" i="64"/>
  <c r="I4399" i="64" s="1"/>
  <c r="J4399" i="64" s="1"/>
  <c r="C4399" i="64"/>
  <c r="B4400" i="64"/>
  <c r="I4400" i="64" s="1"/>
  <c r="J4400" i="64" s="1"/>
  <c r="C4400" i="64"/>
  <c r="B4401" i="64"/>
  <c r="I4401" i="64" s="1"/>
  <c r="C4401" i="64"/>
  <c r="J4401" i="64"/>
  <c r="B4402" i="64"/>
  <c r="I4402" i="64" s="1"/>
  <c r="C4402" i="64"/>
  <c r="J4402" i="64"/>
  <c r="B4403" i="64"/>
  <c r="I4403" i="64" s="1"/>
  <c r="J4403" i="64" s="1"/>
  <c r="C4403" i="64"/>
  <c r="B4404" i="64"/>
  <c r="I4404" i="64" s="1"/>
  <c r="J4404" i="64" s="1"/>
  <c r="C4404" i="64"/>
  <c r="B4405" i="64"/>
  <c r="I4405" i="64" s="1"/>
  <c r="C4405" i="64"/>
  <c r="J4405" i="64"/>
  <c r="B4406" i="64"/>
  <c r="I4406" i="64" s="1"/>
  <c r="C4406" i="64"/>
  <c r="J4406" i="64"/>
  <c r="B4407" i="64"/>
  <c r="I4407" i="64" s="1"/>
  <c r="J4407" i="64" s="1"/>
  <c r="C4407" i="64"/>
  <c r="B4408" i="64"/>
  <c r="I4408" i="64" s="1"/>
  <c r="J4408" i="64" s="1"/>
  <c r="C4408" i="64"/>
  <c r="B4409" i="64"/>
  <c r="I4409" i="64" s="1"/>
  <c r="C4409" i="64"/>
  <c r="J4409" i="64"/>
  <c r="B4410" i="64"/>
  <c r="I4410" i="64" s="1"/>
  <c r="C4410" i="64"/>
  <c r="J4410" i="64"/>
  <c r="B4411" i="64"/>
  <c r="I4411" i="64" s="1"/>
  <c r="J4411" i="64" s="1"/>
  <c r="C4411" i="64"/>
  <c r="B4412" i="64"/>
  <c r="I4412" i="64" s="1"/>
  <c r="J4412" i="64" s="1"/>
  <c r="C4412" i="64"/>
  <c r="B4413" i="64"/>
  <c r="I4413" i="64" s="1"/>
  <c r="C4413" i="64"/>
  <c r="J4413" i="64"/>
  <c r="B4414" i="64"/>
  <c r="I4414" i="64" s="1"/>
  <c r="C4414" i="64"/>
  <c r="J4414" i="64"/>
  <c r="B4415" i="64"/>
  <c r="I4415" i="64" s="1"/>
  <c r="J4415" i="64" s="1"/>
  <c r="C4415" i="64"/>
  <c r="B4416" i="64"/>
  <c r="I4416" i="64" s="1"/>
  <c r="J4416" i="64" s="1"/>
  <c r="C4416" i="64"/>
  <c r="B4417" i="64"/>
  <c r="I4417" i="64" s="1"/>
  <c r="C4417" i="64"/>
  <c r="J4417" i="64"/>
  <c r="B4418" i="64"/>
  <c r="I4418" i="64" s="1"/>
  <c r="C4418" i="64"/>
  <c r="J4418" i="64"/>
  <c r="B4419" i="64"/>
  <c r="I4419" i="64" s="1"/>
  <c r="J4419" i="64" s="1"/>
  <c r="C4419" i="64"/>
  <c r="B4420" i="64"/>
  <c r="I4420" i="64" s="1"/>
  <c r="J4420" i="64" s="1"/>
  <c r="C4420" i="64"/>
  <c r="B4421" i="64"/>
  <c r="I4421" i="64" s="1"/>
  <c r="C4421" i="64"/>
  <c r="J4421" i="64"/>
  <c r="B4422" i="64"/>
  <c r="I4422" i="64" s="1"/>
  <c r="C4422" i="64"/>
  <c r="J4422" i="64"/>
  <c r="B4423" i="64"/>
  <c r="I4423" i="64" s="1"/>
  <c r="J4423" i="64" s="1"/>
  <c r="C4423" i="64"/>
  <c r="B4424" i="64"/>
  <c r="I4424" i="64" s="1"/>
  <c r="J4424" i="64" s="1"/>
  <c r="C4424" i="64"/>
  <c r="B4425" i="64"/>
  <c r="I4425" i="64" s="1"/>
  <c r="C4425" i="64"/>
  <c r="J4425" i="64"/>
  <c r="B4426" i="64"/>
  <c r="I4426" i="64" s="1"/>
  <c r="C4426" i="64"/>
  <c r="J4426" i="64"/>
  <c r="B4427" i="64"/>
  <c r="I4427" i="64" s="1"/>
  <c r="J4427" i="64" s="1"/>
  <c r="C4427" i="64"/>
  <c r="B4428" i="64"/>
  <c r="I4428" i="64" s="1"/>
  <c r="J4428" i="64" s="1"/>
  <c r="C4428" i="64"/>
  <c r="B4429" i="64"/>
  <c r="I4429" i="64" s="1"/>
  <c r="C4429" i="64"/>
  <c r="J4429" i="64"/>
  <c r="B4430" i="64"/>
  <c r="I4430" i="64" s="1"/>
  <c r="C4430" i="64"/>
  <c r="J4430" i="64"/>
  <c r="B4431" i="64"/>
  <c r="I4431" i="64" s="1"/>
  <c r="J4431" i="64" s="1"/>
  <c r="C4431" i="64"/>
  <c r="B4432" i="64"/>
  <c r="I4432" i="64" s="1"/>
  <c r="J4432" i="64" s="1"/>
  <c r="C4432" i="64"/>
  <c r="B4433" i="64"/>
  <c r="I4433" i="64" s="1"/>
  <c r="C4433" i="64"/>
  <c r="J4433" i="64"/>
  <c r="B4434" i="64"/>
  <c r="I4434" i="64" s="1"/>
  <c r="C4434" i="64"/>
  <c r="J4434" i="64"/>
  <c r="B4435" i="64"/>
  <c r="I4435" i="64" s="1"/>
  <c r="J4435" i="64" s="1"/>
  <c r="C4435" i="64"/>
  <c r="B4436" i="64"/>
  <c r="I4436" i="64" s="1"/>
  <c r="J4436" i="64" s="1"/>
  <c r="C4436" i="64"/>
  <c r="B4437" i="64"/>
  <c r="I4437" i="64" s="1"/>
  <c r="C4437" i="64"/>
  <c r="J4437" i="64"/>
  <c r="B4438" i="64"/>
  <c r="I4438" i="64" s="1"/>
  <c r="C4438" i="64"/>
  <c r="J4438" i="64"/>
  <c r="B4439" i="64"/>
  <c r="I4439" i="64" s="1"/>
  <c r="J4439" i="64" s="1"/>
  <c r="C4439" i="64"/>
  <c r="B4440" i="64"/>
  <c r="I4440" i="64" s="1"/>
  <c r="J4440" i="64" s="1"/>
  <c r="C4440" i="64"/>
  <c r="B4441" i="64"/>
  <c r="I4441" i="64" s="1"/>
  <c r="C4441" i="64"/>
  <c r="J4441" i="64"/>
  <c r="B4442" i="64"/>
  <c r="I4442" i="64" s="1"/>
  <c r="C4442" i="64"/>
  <c r="J4442" i="64"/>
  <c r="B4443" i="64"/>
  <c r="I4443" i="64" s="1"/>
  <c r="J4443" i="64" s="1"/>
  <c r="C4443" i="64"/>
  <c r="B4444" i="64"/>
  <c r="I4444" i="64" s="1"/>
  <c r="J4444" i="64" s="1"/>
  <c r="C4444" i="64"/>
  <c r="B4445" i="64"/>
  <c r="I4445" i="64" s="1"/>
  <c r="C4445" i="64"/>
  <c r="J4445" i="64"/>
  <c r="B4446" i="64"/>
  <c r="I4446" i="64" s="1"/>
  <c r="C4446" i="64"/>
  <c r="J4446" i="64"/>
  <c r="B4447" i="64"/>
  <c r="I4447" i="64" s="1"/>
  <c r="J4447" i="64" s="1"/>
  <c r="C4447" i="64"/>
  <c r="B4448" i="64"/>
  <c r="I4448" i="64" s="1"/>
  <c r="J4448" i="64" s="1"/>
  <c r="C4448" i="64"/>
  <c r="B4449" i="64"/>
  <c r="I4449" i="64" s="1"/>
  <c r="C4449" i="64"/>
  <c r="J4449" i="64"/>
  <c r="B4450" i="64"/>
  <c r="I4450" i="64" s="1"/>
  <c r="C4450" i="64"/>
  <c r="J4450" i="64"/>
  <c r="B4451" i="64"/>
  <c r="I4451" i="64" s="1"/>
  <c r="J4451" i="64" s="1"/>
  <c r="C4451" i="64"/>
  <c r="B4452" i="64"/>
  <c r="I4452" i="64" s="1"/>
  <c r="J4452" i="64" s="1"/>
  <c r="C4452" i="64"/>
  <c r="B4453" i="64"/>
  <c r="I4453" i="64" s="1"/>
  <c r="C4453" i="64"/>
  <c r="J4453" i="64"/>
  <c r="B4454" i="64"/>
  <c r="I4454" i="64" s="1"/>
  <c r="C4454" i="64"/>
  <c r="J4454" i="64"/>
  <c r="B4455" i="64"/>
  <c r="I4455" i="64" s="1"/>
  <c r="J4455" i="64" s="1"/>
  <c r="C4455" i="64"/>
  <c r="B4456" i="64"/>
  <c r="I4456" i="64" s="1"/>
  <c r="J4456" i="64" s="1"/>
  <c r="C4456" i="64"/>
  <c r="B4457" i="64"/>
  <c r="I4457" i="64" s="1"/>
  <c r="C4457" i="64"/>
  <c r="J4457" i="64"/>
  <c r="B4458" i="64"/>
  <c r="I4458" i="64" s="1"/>
  <c r="C4458" i="64"/>
  <c r="J4458" i="64"/>
  <c r="B4459" i="64"/>
  <c r="I4459" i="64" s="1"/>
  <c r="J4459" i="64" s="1"/>
  <c r="C4459" i="64"/>
  <c r="B4460" i="64"/>
  <c r="I4460" i="64" s="1"/>
  <c r="J4460" i="64" s="1"/>
  <c r="C4460" i="64"/>
  <c r="B4461" i="64"/>
  <c r="I4461" i="64" s="1"/>
  <c r="C4461" i="64"/>
  <c r="J4461" i="64"/>
  <c r="B4462" i="64"/>
  <c r="I4462" i="64" s="1"/>
  <c r="C4462" i="64"/>
  <c r="J4462" i="64"/>
  <c r="B4463" i="64"/>
  <c r="I4463" i="64" s="1"/>
  <c r="J4463" i="64" s="1"/>
  <c r="C4463" i="64"/>
  <c r="B4464" i="64"/>
  <c r="I4464" i="64" s="1"/>
  <c r="J4464" i="64" s="1"/>
  <c r="C4464" i="64"/>
  <c r="B4465" i="64"/>
  <c r="I4465" i="64" s="1"/>
  <c r="C4465" i="64"/>
  <c r="J4465" i="64"/>
  <c r="B4466" i="64"/>
  <c r="I4466" i="64" s="1"/>
  <c r="C4466" i="64"/>
  <c r="J4466" i="64"/>
  <c r="B4467" i="64"/>
  <c r="I4467" i="64" s="1"/>
  <c r="J4467" i="64" s="1"/>
  <c r="C4467" i="64"/>
  <c r="B4468" i="64"/>
  <c r="I4468" i="64" s="1"/>
  <c r="J4468" i="64" s="1"/>
  <c r="C4468" i="64"/>
  <c r="B4469" i="64"/>
  <c r="I4469" i="64" s="1"/>
  <c r="C4469" i="64"/>
  <c r="J4469" i="64"/>
  <c r="B4470" i="64"/>
  <c r="I4470" i="64" s="1"/>
  <c r="C4470" i="64"/>
  <c r="J4470" i="64"/>
  <c r="B4471" i="64"/>
  <c r="I4471" i="64" s="1"/>
  <c r="J4471" i="64" s="1"/>
  <c r="C4471" i="64"/>
  <c r="B4472" i="64"/>
  <c r="I4472" i="64" s="1"/>
  <c r="J4472" i="64" s="1"/>
  <c r="C4472" i="64"/>
  <c r="B4473" i="64"/>
  <c r="I4473" i="64" s="1"/>
  <c r="C4473" i="64"/>
  <c r="J4473" i="64"/>
  <c r="B4474" i="64"/>
  <c r="I4474" i="64" s="1"/>
  <c r="C4474" i="64"/>
  <c r="J4474" i="64"/>
  <c r="B4475" i="64"/>
  <c r="I4475" i="64" s="1"/>
  <c r="J4475" i="64" s="1"/>
  <c r="C4475" i="64"/>
  <c r="B4476" i="64"/>
  <c r="I4476" i="64" s="1"/>
  <c r="J4476" i="64" s="1"/>
  <c r="C4476" i="64"/>
  <c r="B4477" i="64"/>
  <c r="I4477" i="64" s="1"/>
  <c r="C4477" i="64"/>
  <c r="J4477" i="64"/>
  <c r="B4478" i="64"/>
  <c r="I4478" i="64" s="1"/>
  <c r="C4478" i="64"/>
  <c r="J4478" i="64"/>
  <c r="B4479" i="64"/>
  <c r="I4479" i="64" s="1"/>
  <c r="J4479" i="64" s="1"/>
  <c r="C4479" i="64"/>
  <c r="B4480" i="64"/>
  <c r="I4480" i="64" s="1"/>
  <c r="J4480" i="64" s="1"/>
  <c r="C4480" i="64"/>
  <c r="B4481" i="64"/>
  <c r="I4481" i="64" s="1"/>
  <c r="C4481" i="64"/>
  <c r="J4481" i="64"/>
  <c r="B4482" i="64"/>
  <c r="I4482" i="64" s="1"/>
  <c r="C4482" i="64"/>
  <c r="J4482" i="64"/>
  <c r="B4483" i="64"/>
  <c r="I4483" i="64" s="1"/>
  <c r="J4483" i="64" s="1"/>
  <c r="C4483" i="64"/>
  <c r="B4484" i="64"/>
  <c r="I4484" i="64" s="1"/>
  <c r="J4484" i="64" s="1"/>
  <c r="C4484" i="64"/>
  <c r="B4485" i="64"/>
  <c r="I4485" i="64" s="1"/>
  <c r="C4485" i="64"/>
  <c r="J4485" i="64"/>
  <c r="B4486" i="64"/>
  <c r="I4486" i="64" s="1"/>
  <c r="C4486" i="64"/>
  <c r="J4486" i="64"/>
  <c r="B4487" i="64"/>
  <c r="I4487" i="64" s="1"/>
  <c r="J4487" i="64" s="1"/>
  <c r="C4487" i="64"/>
  <c r="B4488" i="64"/>
  <c r="I4488" i="64" s="1"/>
  <c r="J4488" i="64" s="1"/>
  <c r="C4488" i="64"/>
  <c r="B4489" i="64"/>
  <c r="I4489" i="64" s="1"/>
  <c r="C4489" i="64"/>
  <c r="J4489" i="64"/>
  <c r="B4490" i="64"/>
  <c r="I4490" i="64" s="1"/>
  <c r="C4490" i="64"/>
  <c r="J4490" i="64"/>
  <c r="B4491" i="64"/>
  <c r="I4491" i="64" s="1"/>
  <c r="J4491" i="64" s="1"/>
  <c r="C4491" i="64"/>
  <c r="B4492" i="64"/>
  <c r="I4492" i="64" s="1"/>
  <c r="J4492" i="64" s="1"/>
  <c r="C4492" i="64"/>
  <c r="B4493" i="64"/>
  <c r="I4493" i="64" s="1"/>
  <c r="C4493" i="64"/>
  <c r="J4493" i="64"/>
  <c r="B4494" i="64"/>
  <c r="I4494" i="64" s="1"/>
  <c r="C4494" i="64"/>
  <c r="J4494" i="64"/>
  <c r="B4495" i="64"/>
  <c r="I4495" i="64" s="1"/>
  <c r="J4495" i="64" s="1"/>
  <c r="C4495" i="64"/>
  <c r="B4496" i="64"/>
  <c r="I4496" i="64" s="1"/>
  <c r="J4496" i="64" s="1"/>
  <c r="C4496" i="64"/>
  <c r="B4497" i="64"/>
  <c r="I4497" i="64" s="1"/>
  <c r="C4497" i="64"/>
  <c r="J4497" i="64"/>
  <c r="B4498" i="64"/>
  <c r="I4498" i="64" s="1"/>
  <c r="C4498" i="64"/>
  <c r="J4498" i="64"/>
  <c r="B4499" i="64"/>
  <c r="I4499" i="64" s="1"/>
  <c r="J4499" i="64" s="1"/>
  <c r="C4499" i="64"/>
  <c r="B4500" i="64"/>
  <c r="I4500" i="64" s="1"/>
  <c r="J4500" i="64" s="1"/>
  <c r="C4500" i="64"/>
  <c r="B4501" i="64"/>
  <c r="I4501" i="64" s="1"/>
  <c r="C4501" i="64"/>
  <c r="J4501" i="64"/>
  <c r="B4502" i="64"/>
  <c r="I4502" i="64" s="1"/>
  <c r="C4502" i="64"/>
  <c r="J4502" i="64"/>
  <c r="B4503" i="64"/>
  <c r="I4503" i="64" s="1"/>
  <c r="J4503" i="64" s="1"/>
  <c r="C4503" i="64"/>
  <c r="B4504" i="64"/>
  <c r="I4504" i="64" s="1"/>
  <c r="J4504" i="64" s="1"/>
  <c r="C4504" i="64"/>
  <c r="B4505" i="64"/>
  <c r="I4505" i="64" s="1"/>
  <c r="C4505" i="64"/>
  <c r="J4505" i="64"/>
  <c r="B4506" i="64"/>
  <c r="I4506" i="64" s="1"/>
  <c r="C4506" i="64"/>
  <c r="J4506" i="64"/>
  <c r="B4507" i="64"/>
  <c r="I4507" i="64" s="1"/>
  <c r="J4507" i="64" s="1"/>
  <c r="C4507" i="64"/>
  <c r="B4508" i="64"/>
  <c r="I4508" i="64" s="1"/>
  <c r="J4508" i="64" s="1"/>
  <c r="C4508" i="64"/>
  <c r="B4509" i="64"/>
  <c r="I4509" i="64" s="1"/>
  <c r="C4509" i="64"/>
  <c r="J4509" i="64"/>
  <c r="B4510" i="64"/>
  <c r="I4510" i="64" s="1"/>
  <c r="C4510" i="64"/>
  <c r="J4510" i="64"/>
  <c r="B4511" i="64"/>
  <c r="I4511" i="64" s="1"/>
  <c r="J4511" i="64" s="1"/>
  <c r="C4511" i="64"/>
  <c r="B4512" i="64"/>
  <c r="I4512" i="64" s="1"/>
  <c r="J4512" i="64" s="1"/>
  <c r="C4512" i="64"/>
  <c r="B4513" i="64"/>
  <c r="I4513" i="64" s="1"/>
  <c r="C4513" i="64"/>
  <c r="J4513" i="64"/>
  <c r="B4514" i="64"/>
  <c r="I4514" i="64" s="1"/>
  <c r="C4514" i="64"/>
  <c r="J4514" i="64"/>
  <c r="B4515" i="64"/>
  <c r="I4515" i="64" s="1"/>
  <c r="J4515" i="64" s="1"/>
  <c r="C4515" i="64"/>
  <c r="B4516" i="64"/>
  <c r="I4516" i="64" s="1"/>
  <c r="J4516" i="64" s="1"/>
  <c r="C4516" i="64"/>
  <c r="B4517" i="64"/>
  <c r="I4517" i="64" s="1"/>
  <c r="C4517" i="64"/>
  <c r="J4517" i="64"/>
  <c r="B4518" i="64"/>
  <c r="I4518" i="64" s="1"/>
  <c r="C4518" i="64"/>
  <c r="J4518" i="64"/>
  <c r="B4519" i="64"/>
  <c r="I4519" i="64" s="1"/>
  <c r="J4519" i="64" s="1"/>
  <c r="C4519" i="64"/>
  <c r="B4520" i="64"/>
  <c r="I4520" i="64" s="1"/>
  <c r="J4520" i="64" s="1"/>
  <c r="C4520" i="64"/>
  <c r="B4521" i="64"/>
  <c r="I4521" i="64" s="1"/>
  <c r="C4521" i="64"/>
  <c r="J4521" i="64"/>
  <c r="B4522" i="64"/>
  <c r="I4522" i="64" s="1"/>
  <c r="C4522" i="64"/>
  <c r="J4522" i="64"/>
  <c r="B4523" i="64"/>
  <c r="I4523" i="64" s="1"/>
  <c r="J4523" i="64" s="1"/>
  <c r="C4523" i="64"/>
  <c r="B4524" i="64"/>
  <c r="I4524" i="64" s="1"/>
  <c r="J4524" i="64" s="1"/>
  <c r="C4524" i="64"/>
  <c r="B4525" i="64"/>
  <c r="I4525" i="64" s="1"/>
  <c r="C4525" i="64"/>
  <c r="J4525" i="64"/>
  <c r="B4526" i="64"/>
  <c r="I4526" i="64" s="1"/>
  <c r="C4526" i="64"/>
  <c r="J4526" i="64"/>
  <c r="B4527" i="64"/>
  <c r="I4527" i="64" s="1"/>
  <c r="J4527" i="64" s="1"/>
  <c r="C4527" i="64"/>
  <c r="B4528" i="64"/>
  <c r="I4528" i="64" s="1"/>
  <c r="J4528" i="64" s="1"/>
  <c r="C4528" i="64"/>
  <c r="B4529" i="64"/>
  <c r="I4529" i="64" s="1"/>
  <c r="C4529" i="64"/>
  <c r="J4529" i="64"/>
  <c r="B4530" i="64"/>
  <c r="I4530" i="64" s="1"/>
  <c r="C4530" i="64"/>
  <c r="J4530" i="64"/>
  <c r="B4531" i="64"/>
  <c r="I4531" i="64" s="1"/>
  <c r="J4531" i="64" s="1"/>
  <c r="C4531" i="64"/>
  <c r="B4532" i="64"/>
  <c r="I4532" i="64" s="1"/>
  <c r="J4532" i="64" s="1"/>
  <c r="C4532" i="64"/>
  <c r="B4533" i="64"/>
  <c r="I4533" i="64" s="1"/>
  <c r="C4533" i="64"/>
  <c r="J4533" i="64"/>
  <c r="B4534" i="64"/>
  <c r="I4534" i="64" s="1"/>
  <c r="C4534" i="64"/>
  <c r="J4534" i="64"/>
  <c r="B4535" i="64"/>
  <c r="I4535" i="64" s="1"/>
  <c r="J4535" i="64" s="1"/>
  <c r="C4535" i="64"/>
  <c r="B4536" i="64"/>
  <c r="I4536" i="64" s="1"/>
  <c r="J4536" i="64" s="1"/>
  <c r="C4536" i="64"/>
  <c r="B4537" i="64"/>
  <c r="I4537" i="64" s="1"/>
  <c r="C4537" i="64"/>
  <c r="J4537" i="64"/>
  <c r="B4538" i="64"/>
  <c r="I4538" i="64" s="1"/>
  <c r="C4538" i="64"/>
  <c r="J4538" i="64"/>
  <c r="B4539" i="64"/>
  <c r="I4539" i="64" s="1"/>
  <c r="J4539" i="64" s="1"/>
  <c r="C4539" i="64"/>
  <c r="B4540" i="64"/>
  <c r="I4540" i="64" s="1"/>
  <c r="J4540" i="64" s="1"/>
  <c r="C4540" i="64"/>
  <c r="B4541" i="64"/>
  <c r="I4541" i="64" s="1"/>
  <c r="C4541" i="64"/>
  <c r="J4541" i="64"/>
  <c r="B4542" i="64"/>
  <c r="I4542" i="64" s="1"/>
  <c r="C4542" i="64"/>
  <c r="J4542" i="64"/>
  <c r="B4543" i="64"/>
  <c r="I4543" i="64" s="1"/>
  <c r="J4543" i="64" s="1"/>
  <c r="C4543" i="64"/>
  <c r="B4544" i="64"/>
  <c r="I4544" i="64" s="1"/>
  <c r="J4544" i="64" s="1"/>
  <c r="C4544" i="64"/>
  <c r="B4545" i="64"/>
  <c r="I4545" i="64" s="1"/>
  <c r="C4545" i="64"/>
  <c r="J4545" i="64"/>
  <c r="B4546" i="64"/>
  <c r="I4546" i="64" s="1"/>
  <c r="C4546" i="64"/>
  <c r="J4546" i="64"/>
  <c r="B4547" i="64"/>
  <c r="I4547" i="64" s="1"/>
  <c r="J4547" i="64" s="1"/>
  <c r="C4547" i="64"/>
  <c r="B4548" i="64"/>
  <c r="I4548" i="64" s="1"/>
  <c r="J4548" i="64" s="1"/>
  <c r="C4548" i="64"/>
  <c r="B4549" i="64"/>
  <c r="I4549" i="64" s="1"/>
  <c r="C4549" i="64"/>
  <c r="J4549" i="64"/>
  <c r="B4550" i="64"/>
  <c r="I4550" i="64" s="1"/>
  <c r="C4550" i="64"/>
  <c r="J4550" i="64"/>
  <c r="B4551" i="64"/>
  <c r="I4551" i="64" s="1"/>
  <c r="J4551" i="64" s="1"/>
  <c r="C4551" i="64"/>
  <c r="B4552" i="64"/>
  <c r="I4552" i="64" s="1"/>
  <c r="J4552" i="64" s="1"/>
  <c r="C4552" i="64"/>
  <c r="B4553" i="64"/>
  <c r="I4553" i="64" s="1"/>
  <c r="C4553" i="64"/>
  <c r="J4553" i="64"/>
  <c r="B4554" i="64"/>
  <c r="I4554" i="64" s="1"/>
  <c r="C4554" i="64"/>
  <c r="J4554" i="64"/>
  <c r="B4555" i="64"/>
  <c r="I4555" i="64" s="1"/>
  <c r="J4555" i="64" s="1"/>
  <c r="C4555" i="64"/>
  <c r="B4556" i="64"/>
  <c r="I4556" i="64" s="1"/>
  <c r="J4556" i="64" s="1"/>
  <c r="C4556" i="64"/>
  <c r="B4557" i="64"/>
  <c r="I4557" i="64" s="1"/>
  <c r="C4557" i="64"/>
  <c r="J4557" i="64"/>
  <c r="B4558" i="64"/>
  <c r="I4558" i="64" s="1"/>
  <c r="C4558" i="64"/>
  <c r="J4558" i="64"/>
  <c r="B4559" i="64"/>
  <c r="I4559" i="64" s="1"/>
  <c r="J4559" i="64" s="1"/>
  <c r="C4559" i="64"/>
  <c r="B4560" i="64"/>
  <c r="I4560" i="64" s="1"/>
  <c r="J4560" i="64" s="1"/>
  <c r="C4560" i="64"/>
  <c r="B4561" i="64"/>
  <c r="I4561" i="64" s="1"/>
  <c r="C4561" i="64"/>
  <c r="J4561" i="64"/>
  <c r="B4562" i="64"/>
  <c r="I4562" i="64" s="1"/>
  <c r="C4562" i="64"/>
  <c r="J4562" i="64"/>
  <c r="B4563" i="64"/>
  <c r="I4563" i="64" s="1"/>
  <c r="J4563" i="64" s="1"/>
  <c r="C4563" i="64"/>
  <c r="B4564" i="64"/>
  <c r="I4564" i="64" s="1"/>
  <c r="J4564" i="64" s="1"/>
  <c r="C4564" i="64"/>
  <c r="B4565" i="64"/>
  <c r="I4565" i="64" s="1"/>
  <c r="C4565" i="64"/>
  <c r="J4565" i="64"/>
  <c r="B4566" i="64"/>
  <c r="I4566" i="64" s="1"/>
  <c r="C4566" i="64"/>
  <c r="J4566" i="64"/>
  <c r="B4567" i="64"/>
  <c r="I4567" i="64" s="1"/>
  <c r="J4567" i="64" s="1"/>
  <c r="C4567" i="64"/>
  <c r="B4568" i="64"/>
  <c r="I4568" i="64" s="1"/>
  <c r="J4568" i="64" s="1"/>
  <c r="C4568" i="64"/>
  <c r="B4569" i="64"/>
  <c r="I4569" i="64" s="1"/>
  <c r="C4569" i="64"/>
  <c r="J4569" i="64"/>
  <c r="B4570" i="64"/>
  <c r="I4570" i="64" s="1"/>
  <c r="C4570" i="64"/>
  <c r="J4570" i="64"/>
  <c r="B4571" i="64"/>
  <c r="I4571" i="64" s="1"/>
  <c r="J4571" i="64" s="1"/>
  <c r="C4571" i="64"/>
  <c r="B4572" i="64"/>
  <c r="I4572" i="64" s="1"/>
  <c r="J4572" i="64" s="1"/>
  <c r="C4572" i="64"/>
  <c r="B4573" i="64"/>
  <c r="I4573" i="64" s="1"/>
  <c r="C4573" i="64"/>
  <c r="J4573" i="64"/>
  <c r="B4574" i="64"/>
  <c r="I4574" i="64" s="1"/>
  <c r="C4574" i="64"/>
  <c r="J4574" i="64"/>
  <c r="B4575" i="64"/>
  <c r="I4575" i="64" s="1"/>
  <c r="J4575" i="64" s="1"/>
  <c r="C4575" i="64"/>
  <c r="B4576" i="64"/>
  <c r="I4576" i="64" s="1"/>
  <c r="J4576" i="64" s="1"/>
  <c r="C4576" i="64"/>
  <c r="B4577" i="64"/>
  <c r="I4577" i="64" s="1"/>
  <c r="C4577" i="64"/>
  <c r="J4577" i="64"/>
  <c r="B4578" i="64"/>
  <c r="I4578" i="64" s="1"/>
  <c r="C4578" i="64"/>
  <c r="J4578" i="64"/>
  <c r="B4579" i="64"/>
  <c r="I4579" i="64" s="1"/>
  <c r="J4579" i="64" s="1"/>
  <c r="C4579" i="64"/>
  <c r="B4580" i="64"/>
  <c r="I4580" i="64" s="1"/>
  <c r="J4580" i="64" s="1"/>
  <c r="C4580" i="64"/>
  <c r="B4581" i="64"/>
  <c r="I4581" i="64" s="1"/>
  <c r="C4581" i="64"/>
  <c r="J4581" i="64"/>
  <c r="B4582" i="64"/>
  <c r="I4582" i="64" s="1"/>
  <c r="C4582" i="64"/>
  <c r="J4582" i="64"/>
  <c r="B4583" i="64"/>
  <c r="I4583" i="64" s="1"/>
  <c r="J4583" i="64" s="1"/>
  <c r="C4583" i="64"/>
  <c r="B4584" i="64"/>
  <c r="I4584" i="64" s="1"/>
  <c r="J4584" i="64" s="1"/>
  <c r="C4584" i="64"/>
  <c r="B4585" i="64"/>
  <c r="I4585" i="64" s="1"/>
  <c r="C4585" i="64"/>
  <c r="J4585" i="64"/>
  <c r="B4586" i="64"/>
  <c r="I4586" i="64" s="1"/>
  <c r="C4586" i="64"/>
  <c r="J4586" i="64"/>
  <c r="B4587" i="64"/>
  <c r="I4587" i="64" s="1"/>
  <c r="J4587" i="64" s="1"/>
  <c r="C4587" i="64"/>
  <c r="B4588" i="64"/>
  <c r="I4588" i="64" s="1"/>
  <c r="J4588" i="64" s="1"/>
  <c r="C4588" i="64"/>
  <c r="B4589" i="64"/>
  <c r="I4589" i="64" s="1"/>
  <c r="C4589" i="64"/>
  <c r="J4589" i="64"/>
  <c r="B4590" i="64"/>
  <c r="I4590" i="64" s="1"/>
  <c r="C4590" i="64"/>
  <c r="J4590" i="64"/>
  <c r="B4591" i="64"/>
  <c r="I4591" i="64" s="1"/>
  <c r="J4591" i="64" s="1"/>
  <c r="C4591" i="64"/>
  <c r="B4592" i="64"/>
  <c r="I4592" i="64" s="1"/>
  <c r="J4592" i="64" s="1"/>
  <c r="C4592" i="64"/>
  <c r="B4593" i="64"/>
  <c r="I4593" i="64" s="1"/>
  <c r="C4593" i="64"/>
  <c r="J4593" i="64"/>
  <c r="B4594" i="64"/>
  <c r="I4594" i="64" s="1"/>
  <c r="C4594" i="64"/>
  <c r="J4594" i="64"/>
  <c r="B4595" i="64"/>
  <c r="I4595" i="64" s="1"/>
  <c r="J4595" i="64" s="1"/>
  <c r="C4595" i="64"/>
  <c r="B4596" i="64"/>
  <c r="I4596" i="64" s="1"/>
  <c r="J4596" i="64" s="1"/>
  <c r="C4596" i="64"/>
  <c r="B4597" i="64"/>
  <c r="I4597" i="64" s="1"/>
  <c r="C4597" i="64"/>
  <c r="J4597" i="64"/>
  <c r="B4598" i="64"/>
  <c r="I4598" i="64" s="1"/>
  <c r="C4598" i="64"/>
  <c r="J4598" i="64"/>
  <c r="B4599" i="64"/>
  <c r="I4599" i="64" s="1"/>
  <c r="J4599" i="64" s="1"/>
  <c r="C4599" i="64"/>
  <c r="B4600" i="64"/>
  <c r="I4600" i="64" s="1"/>
  <c r="J4600" i="64" s="1"/>
  <c r="C4600" i="64"/>
  <c r="B4601" i="64"/>
  <c r="I4601" i="64" s="1"/>
  <c r="C4601" i="64"/>
  <c r="J4601" i="64"/>
  <c r="B4602" i="64"/>
  <c r="I4602" i="64" s="1"/>
  <c r="C4602" i="64"/>
  <c r="J4602" i="64"/>
  <c r="B4603" i="64"/>
  <c r="I4603" i="64" s="1"/>
  <c r="J4603" i="64" s="1"/>
  <c r="C4603" i="64"/>
  <c r="B4604" i="64"/>
  <c r="I4604" i="64" s="1"/>
  <c r="J4604" i="64" s="1"/>
  <c r="C4604" i="64"/>
  <c r="B4605" i="64"/>
  <c r="I4605" i="64" s="1"/>
  <c r="C4605" i="64"/>
  <c r="J4605" i="64"/>
  <c r="B4606" i="64"/>
  <c r="I4606" i="64" s="1"/>
  <c r="C4606" i="64"/>
  <c r="J4606" i="64"/>
  <c r="B4607" i="64"/>
  <c r="I4607" i="64" s="1"/>
  <c r="J4607" i="64" s="1"/>
  <c r="C4607" i="64"/>
  <c r="B4608" i="64"/>
  <c r="I4608" i="64" s="1"/>
  <c r="J4608" i="64" s="1"/>
  <c r="C4608" i="64"/>
  <c r="B4609" i="64"/>
  <c r="I4609" i="64" s="1"/>
  <c r="C4609" i="64"/>
  <c r="J4609" i="64"/>
  <c r="B4610" i="64"/>
  <c r="I4610" i="64" s="1"/>
  <c r="C4610" i="64"/>
  <c r="J4610" i="64"/>
  <c r="B4611" i="64"/>
  <c r="I4611" i="64" s="1"/>
  <c r="J4611" i="64" s="1"/>
  <c r="C4611" i="64"/>
  <c r="B4612" i="64"/>
  <c r="I4612" i="64" s="1"/>
  <c r="J4612" i="64" s="1"/>
  <c r="C4612" i="64"/>
  <c r="B4613" i="64"/>
  <c r="I4613" i="64" s="1"/>
  <c r="C4613" i="64"/>
  <c r="J4613" i="64"/>
  <c r="B4614" i="64"/>
  <c r="I4614" i="64" s="1"/>
  <c r="C4614" i="64"/>
  <c r="J4614" i="64"/>
  <c r="B4615" i="64"/>
  <c r="I4615" i="64" s="1"/>
  <c r="J4615" i="64" s="1"/>
  <c r="C4615" i="64"/>
  <c r="B4616" i="64"/>
  <c r="I4616" i="64" s="1"/>
  <c r="J4616" i="64" s="1"/>
  <c r="C4616" i="64"/>
  <c r="B4617" i="64"/>
  <c r="I4617" i="64" s="1"/>
  <c r="C4617" i="64"/>
  <c r="J4617" i="64"/>
  <c r="B4618" i="64"/>
  <c r="I4618" i="64" s="1"/>
  <c r="C4618" i="64"/>
  <c r="J4618" i="64"/>
  <c r="B4619" i="64"/>
  <c r="I4619" i="64" s="1"/>
  <c r="J4619" i="64" s="1"/>
  <c r="C4619" i="64"/>
  <c r="B4620" i="64"/>
  <c r="I4620" i="64" s="1"/>
  <c r="J4620" i="64" s="1"/>
  <c r="C4620" i="64"/>
  <c r="B4621" i="64"/>
  <c r="I4621" i="64" s="1"/>
  <c r="C4621" i="64"/>
  <c r="J4621" i="64"/>
  <c r="B4622" i="64"/>
  <c r="I4622" i="64" s="1"/>
  <c r="C4622" i="64"/>
  <c r="J4622" i="64"/>
  <c r="B4623" i="64"/>
  <c r="I4623" i="64" s="1"/>
  <c r="J4623" i="64" s="1"/>
  <c r="C4623" i="64"/>
  <c r="B4624" i="64"/>
  <c r="I4624" i="64" s="1"/>
  <c r="J4624" i="64" s="1"/>
  <c r="C4624" i="64"/>
  <c r="B4625" i="64"/>
  <c r="I4625" i="64" s="1"/>
  <c r="C4625" i="64"/>
  <c r="J4625" i="64"/>
  <c r="B4626" i="64"/>
  <c r="I4626" i="64" s="1"/>
  <c r="C4626" i="64"/>
  <c r="J4626" i="64"/>
  <c r="B4627" i="64"/>
  <c r="I4627" i="64" s="1"/>
  <c r="J4627" i="64" s="1"/>
  <c r="C4627" i="64"/>
  <c r="B4628" i="64"/>
  <c r="I4628" i="64" s="1"/>
  <c r="J4628" i="64" s="1"/>
  <c r="C4628" i="64"/>
  <c r="B4629" i="64"/>
  <c r="I4629" i="64" s="1"/>
  <c r="C4629" i="64"/>
  <c r="J4629" i="64"/>
  <c r="B4630" i="64"/>
  <c r="I4630" i="64" s="1"/>
  <c r="C4630" i="64"/>
  <c r="J4630" i="64"/>
  <c r="B4631" i="64"/>
  <c r="I4631" i="64" s="1"/>
  <c r="J4631" i="64" s="1"/>
  <c r="C4631" i="64"/>
  <c r="B4632" i="64"/>
  <c r="I4632" i="64" s="1"/>
  <c r="J4632" i="64" s="1"/>
  <c r="C4632" i="64"/>
  <c r="B4633" i="64"/>
  <c r="I4633" i="64" s="1"/>
  <c r="C4633" i="64"/>
  <c r="J4633" i="64"/>
  <c r="B4634" i="64"/>
  <c r="I4634" i="64" s="1"/>
  <c r="C4634" i="64"/>
  <c r="J4634" i="64"/>
  <c r="B4635" i="64"/>
  <c r="I4635" i="64" s="1"/>
  <c r="J4635" i="64" s="1"/>
  <c r="C4635" i="64"/>
  <c r="B4636" i="64"/>
  <c r="I4636" i="64" s="1"/>
  <c r="J4636" i="64" s="1"/>
  <c r="C4636" i="64"/>
  <c r="B4637" i="64"/>
  <c r="I4637" i="64" s="1"/>
  <c r="C4637" i="64"/>
  <c r="J4637" i="64"/>
  <c r="B4638" i="64"/>
  <c r="I4638" i="64" s="1"/>
  <c r="C4638" i="64"/>
  <c r="J4638" i="64"/>
  <c r="B4639" i="64"/>
  <c r="I4639" i="64" s="1"/>
  <c r="J4639" i="64" s="1"/>
  <c r="C4639" i="64"/>
  <c r="B4640" i="64"/>
  <c r="I4640" i="64" s="1"/>
  <c r="J4640" i="64" s="1"/>
  <c r="C4640" i="64"/>
  <c r="B4641" i="64"/>
  <c r="I4641" i="64" s="1"/>
  <c r="C4641" i="64"/>
  <c r="J4641" i="64"/>
  <c r="B4642" i="64"/>
  <c r="I4642" i="64" s="1"/>
  <c r="C4642" i="64"/>
  <c r="J4642" i="64"/>
  <c r="B4643" i="64"/>
  <c r="I4643" i="64" s="1"/>
  <c r="J4643" i="64" s="1"/>
  <c r="C4643" i="64"/>
  <c r="B4644" i="64"/>
  <c r="I4644" i="64" s="1"/>
  <c r="J4644" i="64" s="1"/>
  <c r="C4644" i="64"/>
  <c r="B4645" i="64"/>
  <c r="I4645" i="64" s="1"/>
  <c r="C4645" i="64"/>
  <c r="J4645" i="64"/>
  <c r="B4646" i="64"/>
  <c r="I4646" i="64" s="1"/>
  <c r="C4646" i="64"/>
  <c r="J4646" i="64"/>
  <c r="B4647" i="64"/>
  <c r="I4647" i="64" s="1"/>
  <c r="J4647" i="64" s="1"/>
  <c r="C4647" i="64"/>
  <c r="B4648" i="64"/>
  <c r="I4648" i="64" s="1"/>
  <c r="J4648" i="64" s="1"/>
  <c r="C4648" i="64"/>
  <c r="B4649" i="64"/>
  <c r="I4649" i="64" s="1"/>
  <c r="C4649" i="64"/>
  <c r="J4649" i="64"/>
  <c r="B4650" i="64"/>
  <c r="I4650" i="64" s="1"/>
  <c r="C4650" i="64"/>
  <c r="J4650" i="64"/>
  <c r="B4651" i="64"/>
  <c r="I4651" i="64" s="1"/>
  <c r="J4651" i="64" s="1"/>
  <c r="C4651" i="64"/>
  <c r="B4652" i="64"/>
  <c r="I4652" i="64" s="1"/>
  <c r="J4652" i="64" s="1"/>
  <c r="C4652" i="64"/>
  <c r="B4653" i="64"/>
  <c r="I4653" i="64" s="1"/>
  <c r="C4653" i="64"/>
  <c r="J4653" i="64"/>
  <c r="B4654" i="64"/>
  <c r="I4654" i="64" s="1"/>
  <c r="C4654" i="64"/>
  <c r="J4654" i="64"/>
  <c r="B4655" i="64"/>
  <c r="I4655" i="64" s="1"/>
  <c r="J4655" i="64" s="1"/>
  <c r="C4655" i="64"/>
  <c r="B4656" i="64"/>
  <c r="I4656" i="64" s="1"/>
  <c r="J4656" i="64" s="1"/>
  <c r="C4656" i="64"/>
  <c r="B4657" i="64"/>
  <c r="I4657" i="64" s="1"/>
  <c r="C4657" i="64"/>
  <c r="J4657" i="64"/>
  <c r="B4658" i="64"/>
  <c r="I4658" i="64" s="1"/>
  <c r="C4658" i="64"/>
  <c r="J4658" i="64"/>
  <c r="B4659" i="64"/>
  <c r="I4659" i="64" s="1"/>
  <c r="J4659" i="64" s="1"/>
  <c r="C4659" i="64"/>
  <c r="B4660" i="64"/>
  <c r="I4660" i="64" s="1"/>
  <c r="J4660" i="64" s="1"/>
  <c r="C4660" i="64"/>
  <c r="B4661" i="64"/>
  <c r="I4661" i="64" s="1"/>
  <c r="C4661" i="64"/>
  <c r="J4661" i="64"/>
  <c r="B4662" i="64"/>
  <c r="I4662" i="64" s="1"/>
  <c r="C4662" i="64"/>
  <c r="J4662" i="64"/>
  <c r="B4663" i="64"/>
  <c r="I4663" i="64" s="1"/>
  <c r="J4663" i="64" s="1"/>
  <c r="C4663" i="64"/>
  <c r="B4664" i="64"/>
  <c r="I4664" i="64" s="1"/>
  <c r="J4664" i="64" s="1"/>
  <c r="C4664" i="64"/>
  <c r="B4665" i="64"/>
  <c r="I4665" i="64" s="1"/>
  <c r="C4665" i="64"/>
  <c r="J4665" i="64"/>
  <c r="B4666" i="64"/>
  <c r="I4666" i="64" s="1"/>
  <c r="C4666" i="64"/>
  <c r="J4666" i="64"/>
  <c r="B4667" i="64"/>
  <c r="I4667" i="64" s="1"/>
  <c r="J4667" i="64" s="1"/>
  <c r="C4667" i="64"/>
  <c r="B4668" i="64"/>
  <c r="I4668" i="64" s="1"/>
  <c r="J4668" i="64" s="1"/>
  <c r="C4668" i="64"/>
  <c r="B4669" i="64"/>
  <c r="I4669" i="64" s="1"/>
  <c r="C4669" i="64"/>
  <c r="J4669" i="64"/>
  <c r="B4670" i="64"/>
  <c r="I4670" i="64" s="1"/>
  <c r="C4670" i="64"/>
  <c r="J4670" i="64"/>
  <c r="B4671" i="64"/>
  <c r="I4671" i="64" s="1"/>
  <c r="J4671" i="64" s="1"/>
  <c r="C4671" i="64"/>
  <c r="B4672" i="64"/>
  <c r="I4672" i="64" s="1"/>
  <c r="J4672" i="64" s="1"/>
  <c r="C4672" i="64"/>
  <c r="B4673" i="64"/>
  <c r="I4673" i="64" s="1"/>
  <c r="C4673" i="64"/>
  <c r="J4673" i="64"/>
  <c r="B4674" i="64"/>
  <c r="I4674" i="64" s="1"/>
  <c r="C4674" i="64"/>
  <c r="J4674" i="64"/>
  <c r="B4675" i="64"/>
  <c r="I4675" i="64" s="1"/>
  <c r="J4675" i="64" s="1"/>
  <c r="C4675" i="64"/>
  <c r="B4676" i="64"/>
  <c r="I4676" i="64" s="1"/>
  <c r="J4676" i="64" s="1"/>
  <c r="C4676" i="64"/>
  <c r="B4677" i="64"/>
  <c r="I4677" i="64" s="1"/>
  <c r="C4677" i="64"/>
  <c r="J4677" i="64"/>
  <c r="B4678" i="64"/>
  <c r="I4678" i="64" s="1"/>
  <c r="C4678" i="64"/>
  <c r="J4678" i="64"/>
  <c r="B4679" i="64"/>
  <c r="I4679" i="64" s="1"/>
  <c r="J4679" i="64" s="1"/>
  <c r="C4679" i="64"/>
  <c r="B4680" i="64"/>
  <c r="I4680" i="64" s="1"/>
  <c r="J4680" i="64" s="1"/>
  <c r="C4680" i="64"/>
  <c r="B4681" i="64"/>
  <c r="I4681" i="64" s="1"/>
  <c r="C4681" i="64"/>
  <c r="J4681" i="64"/>
  <c r="B4682" i="64"/>
  <c r="I4682" i="64" s="1"/>
  <c r="C4682" i="64"/>
  <c r="J4682" i="64"/>
  <c r="B4683" i="64"/>
  <c r="I4683" i="64" s="1"/>
  <c r="J4683" i="64" s="1"/>
  <c r="C4683" i="64"/>
  <c r="B4684" i="64"/>
  <c r="I4684" i="64" s="1"/>
  <c r="J4684" i="64" s="1"/>
  <c r="C4684" i="64"/>
  <c r="B4685" i="64"/>
  <c r="I4685" i="64" s="1"/>
  <c r="C4685" i="64"/>
  <c r="J4685" i="64"/>
  <c r="B4686" i="64"/>
  <c r="I4686" i="64" s="1"/>
  <c r="C4686" i="64"/>
  <c r="J4686" i="64"/>
  <c r="B4687" i="64"/>
  <c r="I4687" i="64" s="1"/>
  <c r="J4687" i="64" s="1"/>
  <c r="C4687" i="64"/>
  <c r="B4688" i="64"/>
  <c r="I4688" i="64" s="1"/>
  <c r="J4688" i="64" s="1"/>
  <c r="C4688" i="64"/>
  <c r="B4689" i="64"/>
  <c r="I4689" i="64" s="1"/>
  <c r="C4689" i="64"/>
  <c r="J4689" i="64"/>
  <c r="B4690" i="64"/>
  <c r="I4690" i="64" s="1"/>
  <c r="C4690" i="64"/>
  <c r="J4690" i="64"/>
  <c r="B4691" i="64"/>
  <c r="I4691" i="64" s="1"/>
  <c r="J4691" i="64" s="1"/>
  <c r="C4691" i="64"/>
  <c r="B4692" i="64"/>
  <c r="I4692" i="64" s="1"/>
  <c r="J4692" i="64" s="1"/>
  <c r="C4692" i="64"/>
  <c r="B4693" i="64"/>
  <c r="I4693" i="64" s="1"/>
  <c r="C4693" i="64"/>
  <c r="J4693" i="64"/>
  <c r="B4694" i="64"/>
  <c r="I4694" i="64" s="1"/>
  <c r="C4694" i="64"/>
  <c r="J4694" i="64"/>
  <c r="B4695" i="64"/>
  <c r="I4695" i="64" s="1"/>
  <c r="J4695" i="64" s="1"/>
  <c r="C4695" i="64"/>
  <c r="B4696" i="64"/>
  <c r="I4696" i="64" s="1"/>
  <c r="J4696" i="64" s="1"/>
  <c r="C4696" i="64"/>
  <c r="B4697" i="64"/>
  <c r="I4697" i="64" s="1"/>
  <c r="C4697" i="64"/>
  <c r="J4697" i="64"/>
  <c r="B4698" i="64"/>
  <c r="I4698" i="64" s="1"/>
  <c r="C4698" i="64"/>
  <c r="J4698" i="64"/>
  <c r="B4699" i="64"/>
  <c r="I4699" i="64" s="1"/>
  <c r="J4699" i="64" s="1"/>
  <c r="C4699" i="64"/>
  <c r="B4700" i="64"/>
  <c r="I4700" i="64" s="1"/>
  <c r="J4700" i="64" s="1"/>
  <c r="C4700" i="64"/>
  <c r="B4701" i="64"/>
  <c r="I4701" i="64" s="1"/>
  <c r="C4701" i="64"/>
  <c r="J4701" i="64"/>
  <c r="B4702" i="64"/>
  <c r="I4702" i="64" s="1"/>
  <c r="C4702" i="64"/>
  <c r="J4702" i="64"/>
  <c r="B4703" i="64"/>
  <c r="I4703" i="64" s="1"/>
  <c r="J4703" i="64" s="1"/>
  <c r="C4703" i="64"/>
  <c r="B4704" i="64"/>
  <c r="I4704" i="64" s="1"/>
  <c r="J4704" i="64" s="1"/>
  <c r="C4704" i="64"/>
  <c r="B4705" i="64"/>
  <c r="I4705" i="64" s="1"/>
  <c r="C4705" i="64"/>
  <c r="J4705" i="64"/>
  <c r="B4706" i="64"/>
  <c r="I4706" i="64" s="1"/>
  <c r="C4706" i="64"/>
  <c r="J4706" i="64"/>
  <c r="B4707" i="64"/>
  <c r="I4707" i="64" s="1"/>
  <c r="J4707" i="64" s="1"/>
  <c r="C4707" i="64"/>
  <c r="B4708" i="64"/>
  <c r="I4708" i="64" s="1"/>
  <c r="J4708" i="64" s="1"/>
  <c r="C4708" i="64"/>
  <c r="B4709" i="64"/>
  <c r="I4709" i="64" s="1"/>
  <c r="J4709" i="64" s="1"/>
  <c r="C4709" i="64"/>
  <c r="B4710" i="64"/>
  <c r="I4710" i="64" s="1"/>
  <c r="J4710" i="64" s="1"/>
  <c r="C4710" i="64"/>
  <c r="B4711" i="64"/>
  <c r="I4711" i="64" s="1"/>
  <c r="J4711" i="64" s="1"/>
  <c r="C4711" i="64"/>
  <c r="B4712" i="64"/>
  <c r="I4712" i="64" s="1"/>
  <c r="C4712" i="64"/>
  <c r="J4712" i="64"/>
  <c r="B4713" i="64"/>
  <c r="I4713" i="64" s="1"/>
  <c r="J4713" i="64" s="1"/>
  <c r="C4713" i="64"/>
  <c r="B4714" i="64"/>
  <c r="I4714" i="64" s="1"/>
  <c r="J4714" i="64" s="1"/>
  <c r="C4714" i="64"/>
  <c r="B4715" i="64"/>
  <c r="I4715" i="64" s="1"/>
  <c r="J4715" i="64" s="1"/>
  <c r="C4715" i="64"/>
  <c r="B4716" i="64"/>
  <c r="I4716" i="64" s="1"/>
  <c r="C4716" i="64"/>
  <c r="J4716" i="64"/>
  <c r="B4717" i="64"/>
  <c r="I4717" i="64" s="1"/>
  <c r="J4717" i="64" s="1"/>
  <c r="C4717" i="64"/>
  <c r="B4718" i="64"/>
  <c r="I4718" i="64" s="1"/>
  <c r="J4718" i="64" s="1"/>
  <c r="C4718" i="64"/>
  <c r="B4719" i="64"/>
  <c r="I4719" i="64" s="1"/>
  <c r="J4719" i="64" s="1"/>
  <c r="C4719" i="64"/>
  <c r="B4720" i="64"/>
  <c r="I4720" i="64" s="1"/>
  <c r="C4720" i="64"/>
  <c r="J4720" i="64"/>
  <c r="B4721" i="64"/>
  <c r="I4721" i="64" s="1"/>
  <c r="J4721" i="64" s="1"/>
  <c r="C4721" i="64"/>
  <c r="B4722" i="64"/>
  <c r="I4722" i="64" s="1"/>
  <c r="J4722" i="64" s="1"/>
  <c r="C4722" i="64"/>
  <c r="B4723" i="64"/>
  <c r="I4723" i="64" s="1"/>
  <c r="J4723" i="64" s="1"/>
  <c r="C4723" i="64"/>
  <c r="B4724" i="64"/>
  <c r="I4724" i="64" s="1"/>
  <c r="C4724" i="64"/>
  <c r="J4724" i="64"/>
  <c r="B4725" i="64"/>
  <c r="I4725" i="64" s="1"/>
  <c r="J4725" i="64" s="1"/>
  <c r="C4725" i="64"/>
  <c r="B4726" i="64"/>
  <c r="I4726" i="64" s="1"/>
  <c r="J4726" i="64" s="1"/>
  <c r="C4726" i="64"/>
  <c r="B4727" i="64"/>
  <c r="I4727" i="64" s="1"/>
  <c r="J4727" i="64" s="1"/>
  <c r="C4727" i="64"/>
  <c r="B4728" i="64"/>
  <c r="I4728" i="64" s="1"/>
  <c r="C4728" i="64"/>
  <c r="J4728" i="64"/>
  <c r="B4729" i="64"/>
  <c r="I4729" i="64" s="1"/>
  <c r="J4729" i="64" s="1"/>
  <c r="C4729" i="64"/>
  <c r="B4730" i="64"/>
  <c r="I4730" i="64" s="1"/>
  <c r="J4730" i="64" s="1"/>
  <c r="C4730" i="64"/>
  <c r="B4731" i="64"/>
  <c r="I4731" i="64" s="1"/>
  <c r="J4731" i="64" s="1"/>
  <c r="C4731" i="64"/>
  <c r="B4732" i="64"/>
  <c r="I4732" i="64" s="1"/>
  <c r="C4732" i="64"/>
  <c r="J4732" i="64"/>
  <c r="B4733" i="64"/>
  <c r="I4733" i="64" s="1"/>
  <c r="J4733" i="64" s="1"/>
  <c r="C4733" i="64"/>
  <c r="B4734" i="64"/>
  <c r="I4734" i="64" s="1"/>
  <c r="J4734" i="64" s="1"/>
  <c r="C4734" i="64"/>
  <c r="B4735" i="64"/>
  <c r="I4735" i="64" s="1"/>
  <c r="J4735" i="64" s="1"/>
  <c r="C4735" i="64"/>
  <c r="B4736" i="64"/>
  <c r="I4736" i="64" s="1"/>
  <c r="C4736" i="64"/>
  <c r="J4736" i="64"/>
  <c r="B4737" i="64"/>
  <c r="I4737" i="64" s="1"/>
  <c r="J4737" i="64" s="1"/>
  <c r="C4737" i="64"/>
  <c r="B4738" i="64"/>
  <c r="I4738" i="64" s="1"/>
  <c r="J4738" i="64" s="1"/>
  <c r="C4738" i="64"/>
  <c r="B4739" i="64"/>
  <c r="I4739" i="64" s="1"/>
  <c r="J4739" i="64" s="1"/>
  <c r="C4739" i="64"/>
  <c r="B4740" i="64"/>
  <c r="I4740" i="64" s="1"/>
  <c r="C4740" i="64"/>
  <c r="J4740" i="64"/>
  <c r="B4741" i="64"/>
  <c r="I4741" i="64" s="1"/>
  <c r="J4741" i="64" s="1"/>
  <c r="C4741" i="64"/>
  <c r="B4742" i="64"/>
  <c r="I4742" i="64" s="1"/>
  <c r="J4742" i="64" s="1"/>
  <c r="C4742" i="64"/>
  <c r="B4743" i="64"/>
  <c r="I4743" i="64" s="1"/>
  <c r="J4743" i="64" s="1"/>
  <c r="C4743" i="64"/>
  <c r="B4744" i="64"/>
  <c r="I4744" i="64" s="1"/>
  <c r="C4744" i="64"/>
  <c r="J4744" i="64"/>
  <c r="B4745" i="64"/>
  <c r="I4745" i="64" s="1"/>
  <c r="J4745" i="64" s="1"/>
  <c r="C4745" i="64"/>
  <c r="B4746" i="64"/>
  <c r="I4746" i="64" s="1"/>
  <c r="J4746" i="64" s="1"/>
  <c r="C4746" i="64"/>
  <c r="B4747" i="64"/>
  <c r="I4747" i="64" s="1"/>
  <c r="J4747" i="64" s="1"/>
  <c r="C4747" i="64"/>
  <c r="B4748" i="64"/>
  <c r="I4748" i="64" s="1"/>
  <c r="C4748" i="64"/>
  <c r="J4748" i="64"/>
  <c r="B4749" i="64"/>
  <c r="I4749" i="64" s="1"/>
  <c r="J4749" i="64" s="1"/>
  <c r="C4749" i="64"/>
  <c r="B4750" i="64"/>
  <c r="I4750" i="64" s="1"/>
  <c r="J4750" i="64" s="1"/>
  <c r="C4750" i="64"/>
  <c r="B4751" i="64"/>
  <c r="I4751" i="64" s="1"/>
  <c r="J4751" i="64" s="1"/>
  <c r="C4751" i="64"/>
  <c r="B4752" i="64"/>
  <c r="I4752" i="64" s="1"/>
  <c r="C4752" i="64"/>
  <c r="J4752" i="64"/>
  <c r="B4753" i="64"/>
  <c r="I4753" i="64" s="1"/>
  <c r="J4753" i="64" s="1"/>
  <c r="C4753" i="64"/>
  <c r="B4754" i="64"/>
  <c r="I4754" i="64" s="1"/>
  <c r="J4754" i="64" s="1"/>
  <c r="C4754" i="64"/>
  <c r="B4755" i="64"/>
  <c r="I4755" i="64" s="1"/>
  <c r="J4755" i="64" s="1"/>
  <c r="C4755" i="64"/>
  <c r="B4756" i="64"/>
  <c r="I4756" i="64" s="1"/>
  <c r="C4756" i="64"/>
  <c r="J4756" i="64"/>
  <c r="B4757" i="64"/>
  <c r="I4757" i="64" s="1"/>
  <c r="J4757" i="64" s="1"/>
  <c r="C4757" i="64"/>
  <c r="B4758" i="64"/>
  <c r="I4758" i="64" s="1"/>
  <c r="J4758" i="64" s="1"/>
  <c r="C4758" i="64"/>
  <c r="B4759" i="64"/>
  <c r="I4759" i="64" s="1"/>
  <c r="J4759" i="64" s="1"/>
  <c r="C4759" i="64"/>
  <c r="B4760" i="64"/>
  <c r="I4760" i="64" s="1"/>
  <c r="C4760" i="64"/>
  <c r="J4760" i="64"/>
  <c r="B4761" i="64"/>
  <c r="I4761" i="64" s="1"/>
  <c r="J4761" i="64" s="1"/>
  <c r="C4761" i="64"/>
  <c r="B4762" i="64"/>
  <c r="I4762" i="64" s="1"/>
  <c r="J4762" i="64" s="1"/>
  <c r="C4762" i="64"/>
  <c r="B4763" i="64"/>
  <c r="I4763" i="64" s="1"/>
  <c r="J4763" i="64" s="1"/>
  <c r="C4763" i="64"/>
  <c r="B4764" i="64"/>
  <c r="I4764" i="64" s="1"/>
  <c r="C4764" i="64"/>
  <c r="J4764" i="64"/>
  <c r="B4765" i="64"/>
  <c r="I4765" i="64" s="1"/>
  <c r="J4765" i="64" s="1"/>
  <c r="C4765" i="64"/>
  <c r="B4766" i="64"/>
  <c r="I4766" i="64" s="1"/>
  <c r="J4766" i="64" s="1"/>
  <c r="C4766" i="64"/>
  <c r="B4767" i="64"/>
  <c r="I4767" i="64" s="1"/>
  <c r="J4767" i="64" s="1"/>
  <c r="C4767" i="64"/>
  <c r="B4768" i="64"/>
  <c r="I4768" i="64" s="1"/>
  <c r="C4768" i="64"/>
  <c r="J4768" i="64"/>
  <c r="B4769" i="64"/>
  <c r="I4769" i="64" s="1"/>
  <c r="J4769" i="64" s="1"/>
  <c r="C4769" i="64"/>
  <c r="B4770" i="64"/>
  <c r="I4770" i="64" s="1"/>
  <c r="J4770" i="64" s="1"/>
  <c r="C4770" i="64"/>
  <c r="B4771" i="64"/>
  <c r="I4771" i="64" s="1"/>
  <c r="J4771" i="64" s="1"/>
  <c r="C4771" i="64"/>
  <c r="B4772" i="64"/>
  <c r="I4772" i="64" s="1"/>
  <c r="C4772" i="64"/>
  <c r="J4772" i="64"/>
  <c r="B4773" i="64"/>
  <c r="I4773" i="64" s="1"/>
  <c r="J4773" i="64" s="1"/>
  <c r="C4773" i="64"/>
  <c r="B4774" i="64"/>
  <c r="I4774" i="64" s="1"/>
  <c r="J4774" i="64" s="1"/>
  <c r="C4774" i="64"/>
  <c r="B4775" i="64"/>
  <c r="I4775" i="64" s="1"/>
  <c r="J4775" i="64" s="1"/>
  <c r="C4775" i="64"/>
  <c r="B4776" i="64"/>
  <c r="I4776" i="64" s="1"/>
  <c r="C4776" i="64"/>
  <c r="J4776" i="64"/>
  <c r="B4777" i="64"/>
  <c r="I4777" i="64" s="1"/>
  <c r="C4777" i="64"/>
  <c r="J4777" i="64"/>
  <c r="B4778" i="64"/>
  <c r="I4778" i="64" s="1"/>
  <c r="J4778" i="64" s="1"/>
  <c r="C4778" i="64"/>
  <c r="B4779" i="64"/>
  <c r="I4779" i="64" s="1"/>
  <c r="J4779" i="64" s="1"/>
  <c r="C4779" i="64"/>
  <c r="B4780" i="64"/>
  <c r="I4780" i="64" s="1"/>
  <c r="C4780" i="64"/>
  <c r="J4780" i="64"/>
  <c r="B4781" i="64"/>
  <c r="I4781" i="64" s="1"/>
  <c r="C4781" i="64"/>
  <c r="J4781" i="64"/>
  <c r="B4782" i="64"/>
  <c r="I4782" i="64" s="1"/>
  <c r="J4782" i="64" s="1"/>
  <c r="C4782" i="64"/>
  <c r="B4783" i="64"/>
  <c r="I4783" i="64" s="1"/>
  <c r="J4783" i="64" s="1"/>
  <c r="C4783" i="64"/>
  <c r="B4784" i="64"/>
  <c r="I4784" i="64" s="1"/>
  <c r="C4784" i="64"/>
  <c r="J4784" i="64"/>
  <c r="B4785" i="64"/>
  <c r="I4785" i="64" s="1"/>
  <c r="C4785" i="64"/>
  <c r="J4785" i="64"/>
  <c r="B4786" i="64"/>
  <c r="I4786" i="64" s="1"/>
  <c r="J4786" i="64" s="1"/>
  <c r="C4786" i="64"/>
  <c r="B4787" i="64"/>
  <c r="I4787" i="64" s="1"/>
  <c r="J4787" i="64" s="1"/>
  <c r="C4787" i="64"/>
  <c r="B4788" i="64"/>
  <c r="I4788" i="64" s="1"/>
  <c r="C4788" i="64"/>
  <c r="J4788" i="64"/>
  <c r="B4789" i="64"/>
  <c r="I4789" i="64" s="1"/>
  <c r="C4789" i="64"/>
  <c r="J4789" i="64"/>
  <c r="B4790" i="64"/>
  <c r="I4790" i="64" s="1"/>
  <c r="J4790" i="64" s="1"/>
  <c r="C4790" i="64"/>
  <c r="B4791" i="64"/>
  <c r="I4791" i="64" s="1"/>
  <c r="J4791" i="64" s="1"/>
  <c r="C4791" i="64"/>
  <c r="B4792" i="64"/>
  <c r="I4792" i="64" s="1"/>
  <c r="C4792" i="64"/>
  <c r="J4792" i="64"/>
  <c r="B4793" i="64"/>
  <c r="I4793" i="64" s="1"/>
  <c r="C4793" i="64"/>
  <c r="J4793" i="64"/>
  <c r="B4794" i="64"/>
  <c r="I4794" i="64" s="1"/>
  <c r="J4794" i="64" s="1"/>
  <c r="C4794" i="64"/>
  <c r="B4795" i="64"/>
  <c r="I4795" i="64" s="1"/>
  <c r="J4795" i="64" s="1"/>
  <c r="C4795" i="64"/>
  <c r="B4796" i="64"/>
  <c r="I4796" i="64" s="1"/>
  <c r="C4796" i="64"/>
  <c r="J4796" i="64"/>
  <c r="B4797" i="64"/>
  <c r="I4797" i="64" s="1"/>
  <c r="C4797" i="64"/>
  <c r="J4797" i="64"/>
  <c r="B4798" i="64"/>
  <c r="I4798" i="64" s="1"/>
  <c r="J4798" i="64" s="1"/>
  <c r="C4798" i="64"/>
  <c r="B4799" i="64"/>
  <c r="I4799" i="64" s="1"/>
  <c r="J4799" i="64" s="1"/>
  <c r="C4799" i="64"/>
  <c r="B4800" i="64"/>
  <c r="I4800" i="64" s="1"/>
  <c r="C4800" i="64"/>
  <c r="J4800" i="64"/>
  <c r="B4801" i="64"/>
  <c r="I4801" i="64" s="1"/>
  <c r="C4801" i="64"/>
  <c r="J4801" i="64"/>
  <c r="B4802" i="64"/>
  <c r="I4802" i="64" s="1"/>
  <c r="J4802" i="64" s="1"/>
  <c r="C4802" i="64"/>
  <c r="B4803" i="64"/>
  <c r="I4803" i="64" s="1"/>
  <c r="J4803" i="64" s="1"/>
  <c r="C4803" i="64"/>
  <c r="B4804" i="64"/>
  <c r="I4804" i="64" s="1"/>
  <c r="C4804" i="64"/>
  <c r="J4804" i="64"/>
  <c r="B4805" i="64"/>
  <c r="I4805" i="64" s="1"/>
  <c r="C4805" i="64"/>
  <c r="J4805" i="64"/>
  <c r="B4806" i="64"/>
  <c r="I4806" i="64" s="1"/>
  <c r="J4806" i="64" s="1"/>
  <c r="C4806" i="64"/>
  <c r="B4807" i="64"/>
  <c r="I4807" i="64" s="1"/>
  <c r="J4807" i="64" s="1"/>
  <c r="C4807" i="64"/>
  <c r="B4808" i="64"/>
  <c r="I4808" i="64" s="1"/>
  <c r="C4808" i="64"/>
  <c r="J4808" i="64"/>
  <c r="B4809" i="64"/>
  <c r="I4809" i="64" s="1"/>
  <c r="C4809" i="64"/>
  <c r="J4809" i="64"/>
  <c r="B4810" i="64"/>
  <c r="I4810" i="64" s="1"/>
  <c r="J4810" i="64" s="1"/>
  <c r="C4810" i="64"/>
  <c r="B4811" i="64"/>
  <c r="I4811" i="64" s="1"/>
  <c r="J4811" i="64" s="1"/>
  <c r="C4811" i="64"/>
  <c r="B4812" i="64"/>
  <c r="I4812" i="64" s="1"/>
  <c r="C4812" i="64"/>
  <c r="J4812" i="64"/>
  <c r="B4813" i="64"/>
  <c r="I4813" i="64" s="1"/>
  <c r="C4813" i="64"/>
  <c r="J4813" i="64"/>
  <c r="B4814" i="64"/>
  <c r="I4814" i="64" s="1"/>
  <c r="J4814" i="64" s="1"/>
  <c r="C4814" i="64"/>
  <c r="B4815" i="64"/>
  <c r="I4815" i="64" s="1"/>
  <c r="J4815" i="64" s="1"/>
  <c r="C4815" i="64"/>
  <c r="B4816" i="64"/>
  <c r="I4816" i="64" s="1"/>
  <c r="C4816" i="64"/>
  <c r="J4816" i="64"/>
  <c r="B4817" i="64"/>
  <c r="I4817" i="64" s="1"/>
  <c r="C4817" i="64"/>
  <c r="J4817" i="64"/>
  <c r="B4818" i="64"/>
  <c r="I4818" i="64" s="1"/>
  <c r="J4818" i="64" s="1"/>
  <c r="C4818" i="64"/>
  <c r="B4819" i="64"/>
  <c r="I4819" i="64" s="1"/>
  <c r="J4819" i="64" s="1"/>
  <c r="C4819" i="64"/>
  <c r="B4820" i="64"/>
  <c r="I4820" i="64" s="1"/>
  <c r="C4820" i="64"/>
  <c r="J4820" i="64"/>
  <c r="B4821" i="64"/>
  <c r="I4821" i="64" s="1"/>
  <c r="C4821" i="64"/>
  <c r="J4821" i="64"/>
  <c r="B4822" i="64"/>
  <c r="I4822" i="64" s="1"/>
  <c r="J4822" i="64" s="1"/>
  <c r="C4822" i="64"/>
  <c r="B4823" i="64"/>
  <c r="I4823" i="64" s="1"/>
  <c r="J4823" i="64" s="1"/>
  <c r="C4823" i="64"/>
  <c r="B4824" i="64"/>
  <c r="I4824" i="64" s="1"/>
  <c r="C4824" i="64"/>
  <c r="J4824" i="64"/>
  <c r="B4825" i="64"/>
  <c r="I4825" i="64" s="1"/>
  <c r="C4825" i="64"/>
  <c r="J4825" i="64"/>
  <c r="B4826" i="64"/>
  <c r="I4826" i="64" s="1"/>
  <c r="J4826" i="64" s="1"/>
  <c r="C4826" i="64"/>
  <c r="B4827" i="64"/>
  <c r="I4827" i="64" s="1"/>
  <c r="J4827" i="64" s="1"/>
  <c r="C4827" i="64"/>
  <c r="B4828" i="64"/>
  <c r="I4828" i="64" s="1"/>
  <c r="C4828" i="64"/>
  <c r="J4828" i="64"/>
  <c r="B4829" i="64"/>
  <c r="I4829" i="64" s="1"/>
  <c r="C4829" i="64"/>
  <c r="J4829" i="64"/>
  <c r="B4830" i="64"/>
  <c r="I4830" i="64" s="1"/>
  <c r="J4830" i="64" s="1"/>
  <c r="C4830" i="64"/>
  <c r="B4831" i="64"/>
  <c r="I4831" i="64" s="1"/>
  <c r="J4831" i="64" s="1"/>
  <c r="C4831" i="64"/>
  <c r="B4832" i="64"/>
  <c r="I4832" i="64" s="1"/>
  <c r="C4832" i="64"/>
  <c r="J4832" i="64"/>
  <c r="B4833" i="64"/>
  <c r="I4833" i="64" s="1"/>
  <c r="C4833" i="64"/>
  <c r="J4833" i="64"/>
  <c r="B4834" i="64"/>
  <c r="I4834" i="64" s="1"/>
  <c r="J4834" i="64" s="1"/>
  <c r="C4834" i="64"/>
  <c r="B4835" i="64"/>
  <c r="I4835" i="64" s="1"/>
  <c r="J4835" i="64" s="1"/>
  <c r="C4835" i="64"/>
  <c r="B4836" i="64"/>
  <c r="I4836" i="64" s="1"/>
  <c r="C4836" i="64"/>
  <c r="J4836" i="64"/>
  <c r="B4837" i="64"/>
  <c r="I4837" i="64" s="1"/>
  <c r="C4837" i="64"/>
  <c r="J4837" i="64"/>
  <c r="B4838" i="64"/>
  <c r="I4838" i="64" s="1"/>
  <c r="J4838" i="64" s="1"/>
  <c r="C4838" i="64"/>
  <c r="B4839" i="64"/>
  <c r="I4839" i="64" s="1"/>
  <c r="J4839" i="64" s="1"/>
  <c r="C4839" i="64"/>
  <c r="B4840" i="64"/>
  <c r="I4840" i="64" s="1"/>
  <c r="C4840" i="64"/>
  <c r="J4840" i="64"/>
  <c r="B4841" i="64"/>
  <c r="I4841" i="64" s="1"/>
  <c r="C4841" i="64"/>
  <c r="J4841" i="64"/>
  <c r="B4842" i="64"/>
  <c r="I4842" i="64" s="1"/>
  <c r="J4842" i="64" s="1"/>
  <c r="C4842" i="64"/>
  <c r="B4843" i="64"/>
  <c r="I4843" i="64" s="1"/>
  <c r="J4843" i="64" s="1"/>
  <c r="C4843" i="64"/>
  <c r="B4844" i="64"/>
  <c r="I4844" i="64" s="1"/>
  <c r="C4844" i="64"/>
  <c r="J4844" i="64"/>
  <c r="B4845" i="64"/>
  <c r="I4845" i="64" s="1"/>
  <c r="C4845" i="64"/>
  <c r="J4845" i="64"/>
  <c r="B4846" i="64"/>
  <c r="I4846" i="64" s="1"/>
  <c r="J4846" i="64" s="1"/>
  <c r="C4846" i="64"/>
  <c r="B4847" i="64"/>
  <c r="I4847" i="64" s="1"/>
  <c r="J4847" i="64" s="1"/>
  <c r="C4847" i="64"/>
  <c r="B4848" i="64"/>
  <c r="I4848" i="64" s="1"/>
  <c r="C4848" i="64"/>
  <c r="J4848" i="64"/>
  <c r="B4849" i="64"/>
  <c r="I4849" i="64" s="1"/>
  <c r="C4849" i="64"/>
  <c r="J4849" i="64"/>
  <c r="B4850" i="64"/>
  <c r="I4850" i="64" s="1"/>
  <c r="J4850" i="64" s="1"/>
  <c r="C4850" i="64"/>
  <c r="B4851" i="64"/>
  <c r="I4851" i="64" s="1"/>
  <c r="J4851" i="64" s="1"/>
  <c r="C4851" i="64"/>
  <c r="B4852" i="64"/>
  <c r="I4852" i="64" s="1"/>
  <c r="C4852" i="64"/>
  <c r="J4852" i="64"/>
  <c r="B4853" i="64"/>
  <c r="I4853" i="64" s="1"/>
  <c r="C4853" i="64"/>
  <c r="J4853" i="64"/>
  <c r="B4854" i="64"/>
  <c r="I4854" i="64" s="1"/>
  <c r="J4854" i="64" s="1"/>
  <c r="C4854" i="64"/>
  <c r="B4855" i="64"/>
  <c r="I4855" i="64" s="1"/>
  <c r="J4855" i="64" s="1"/>
  <c r="C4855" i="64"/>
  <c r="B4856" i="64"/>
  <c r="I4856" i="64" s="1"/>
  <c r="C4856" i="64"/>
  <c r="J4856" i="64"/>
  <c r="B4857" i="64"/>
  <c r="I4857" i="64" s="1"/>
  <c r="C4857" i="64"/>
  <c r="J4857" i="64"/>
  <c r="B4858" i="64"/>
  <c r="I4858" i="64" s="1"/>
  <c r="J4858" i="64" s="1"/>
  <c r="C4858" i="64"/>
  <c r="B4859" i="64"/>
  <c r="I4859" i="64" s="1"/>
  <c r="J4859" i="64" s="1"/>
  <c r="C4859" i="64"/>
  <c r="B4860" i="64"/>
  <c r="I4860" i="64" s="1"/>
  <c r="C4860" i="64"/>
  <c r="J4860" i="64"/>
  <c r="B4861" i="64"/>
  <c r="I4861" i="64" s="1"/>
  <c r="C4861" i="64"/>
  <c r="J4861" i="64"/>
  <c r="B4862" i="64"/>
  <c r="I4862" i="64" s="1"/>
  <c r="J4862" i="64" s="1"/>
  <c r="C4862" i="64"/>
  <c r="B4863" i="64"/>
  <c r="I4863" i="64" s="1"/>
  <c r="J4863" i="64" s="1"/>
  <c r="C4863" i="64"/>
  <c r="B4864" i="64"/>
  <c r="I4864" i="64" s="1"/>
  <c r="C4864" i="64"/>
  <c r="J4864" i="64"/>
  <c r="B4865" i="64"/>
  <c r="I4865" i="64" s="1"/>
  <c r="C4865" i="64"/>
  <c r="J4865" i="64"/>
  <c r="B4866" i="64"/>
  <c r="I4866" i="64" s="1"/>
  <c r="J4866" i="64" s="1"/>
  <c r="C4866" i="64"/>
  <c r="B4867" i="64"/>
  <c r="I4867" i="64" s="1"/>
  <c r="J4867" i="64" s="1"/>
  <c r="C4867" i="64"/>
  <c r="B4868" i="64"/>
  <c r="I4868" i="64" s="1"/>
  <c r="C4868" i="64"/>
  <c r="J4868" i="64"/>
  <c r="B4869" i="64"/>
  <c r="I4869" i="64" s="1"/>
  <c r="C4869" i="64"/>
  <c r="J4869" i="64"/>
  <c r="B4870" i="64"/>
  <c r="I4870" i="64" s="1"/>
  <c r="J4870" i="64" s="1"/>
  <c r="C4870" i="64"/>
  <c r="B4871" i="64"/>
  <c r="I4871" i="64" s="1"/>
  <c r="J4871" i="64" s="1"/>
  <c r="C4871" i="64"/>
  <c r="B4872" i="64"/>
  <c r="I4872" i="64" s="1"/>
  <c r="C4872" i="64"/>
  <c r="J4872" i="64"/>
  <c r="B4873" i="64"/>
  <c r="I4873" i="64" s="1"/>
  <c r="C4873" i="64"/>
  <c r="J4873" i="64"/>
  <c r="B4874" i="64"/>
  <c r="I4874" i="64" s="1"/>
  <c r="J4874" i="64" s="1"/>
  <c r="C4874" i="64"/>
  <c r="B4875" i="64"/>
  <c r="I4875" i="64" s="1"/>
  <c r="J4875" i="64" s="1"/>
  <c r="C4875" i="64"/>
  <c r="B4876" i="64"/>
  <c r="I4876" i="64" s="1"/>
  <c r="C4876" i="64"/>
  <c r="J4876" i="64"/>
  <c r="B4877" i="64"/>
  <c r="I4877" i="64" s="1"/>
  <c r="C4877" i="64"/>
  <c r="J4877" i="64"/>
  <c r="B4878" i="64"/>
  <c r="I4878" i="64" s="1"/>
  <c r="J4878" i="64" s="1"/>
  <c r="C4878" i="64"/>
  <c r="B4879" i="64"/>
  <c r="I4879" i="64" s="1"/>
  <c r="J4879" i="64" s="1"/>
  <c r="C4879" i="64"/>
  <c r="B4880" i="64"/>
  <c r="I4880" i="64" s="1"/>
  <c r="C4880" i="64"/>
  <c r="J4880" i="64"/>
  <c r="B4881" i="64"/>
  <c r="I4881" i="64" s="1"/>
  <c r="C4881" i="64"/>
  <c r="J4881" i="64"/>
  <c r="B4882" i="64"/>
  <c r="I4882" i="64" s="1"/>
  <c r="J4882" i="64" s="1"/>
  <c r="C4882" i="64"/>
  <c r="B4883" i="64"/>
  <c r="I4883" i="64" s="1"/>
  <c r="J4883" i="64" s="1"/>
  <c r="C4883" i="64"/>
  <c r="B4884" i="64"/>
  <c r="I4884" i="64" s="1"/>
  <c r="C4884" i="64"/>
  <c r="J4884" i="64"/>
  <c r="B4885" i="64"/>
  <c r="I4885" i="64" s="1"/>
  <c r="C4885" i="64"/>
  <c r="J4885" i="64"/>
  <c r="B4886" i="64"/>
  <c r="I4886" i="64" s="1"/>
  <c r="J4886" i="64" s="1"/>
  <c r="C4886" i="64"/>
  <c r="B4887" i="64"/>
  <c r="I4887" i="64" s="1"/>
  <c r="J4887" i="64" s="1"/>
  <c r="C4887" i="64"/>
  <c r="B4888" i="64"/>
  <c r="I4888" i="64" s="1"/>
  <c r="C4888" i="64"/>
  <c r="J4888" i="64"/>
  <c r="B4889" i="64"/>
  <c r="I4889" i="64" s="1"/>
  <c r="C4889" i="64"/>
  <c r="J4889" i="64"/>
  <c r="B4890" i="64"/>
  <c r="I4890" i="64" s="1"/>
  <c r="J4890" i="64" s="1"/>
  <c r="C4890" i="64"/>
  <c r="B4891" i="64"/>
  <c r="I4891" i="64" s="1"/>
  <c r="J4891" i="64" s="1"/>
  <c r="C4891" i="64"/>
  <c r="B4892" i="64"/>
  <c r="I4892" i="64" s="1"/>
  <c r="C4892" i="64"/>
  <c r="J4892" i="64"/>
  <c r="B4893" i="64"/>
  <c r="I4893" i="64" s="1"/>
  <c r="C4893" i="64"/>
  <c r="J4893" i="64"/>
  <c r="B4894" i="64"/>
  <c r="I4894" i="64" s="1"/>
  <c r="J4894" i="64" s="1"/>
  <c r="C4894" i="64"/>
  <c r="B4895" i="64"/>
  <c r="I4895" i="64" s="1"/>
  <c r="J4895" i="64" s="1"/>
  <c r="C4895" i="64"/>
  <c r="B4896" i="64"/>
  <c r="I4896" i="64" s="1"/>
  <c r="C4896" i="64"/>
  <c r="J4896" i="64"/>
  <c r="B4897" i="64"/>
  <c r="I4897" i="64" s="1"/>
  <c r="C4897" i="64"/>
  <c r="J4897" i="64"/>
  <c r="B4898" i="64"/>
  <c r="I4898" i="64" s="1"/>
  <c r="J4898" i="64" s="1"/>
  <c r="C4898" i="64"/>
  <c r="B4899" i="64"/>
  <c r="I4899" i="64" s="1"/>
  <c r="J4899" i="64" s="1"/>
  <c r="C4899" i="64"/>
  <c r="B4900" i="64"/>
  <c r="I4900" i="64" s="1"/>
  <c r="C4900" i="64"/>
  <c r="J4900" i="64"/>
  <c r="B4901" i="64"/>
  <c r="I4901" i="64" s="1"/>
  <c r="C4901" i="64"/>
  <c r="J4901" i="64"/>
  <c r="B4902" i="64"/>
  <c r="I4902" i="64" s="1"/>
  <c r="J4902" i="64" s="1"/>
  <c r="C4902" i="64"/>
  <c r="B4903" i="64"/>
  <c r="I4903" i="64" s="1"/>
  <c r="J4903" i="64" s="1"/>
  <c r="C4903" i="64"/>
  <c r="B4904" i="64"/>
  <c r="I4904" i="64" s="1"/>
  <c r="C4904" i="64"/>
  <c r="J4904" i="64"/>
  <c r="B4905" i="64"/>
  <c r="I4905" i="64" s="1"/>
  <c r="C4905" i="64"/>
  <c r="J4905" i="64"/>
  <c r="B4906" i="64"/>
  <c r="I4906" i="64" s="1"/>
  <c r="J4906" i="64" s="1"/>
  <c r="C4906" i="64"/>
  <c r="B4907" i="64"/>
  <c r="I4907" i="64" s="1"/>
  <c r="J4907" i="64" s="1"/>
  <c r="C4907" i="64"/>
  <c r="B4908" i="64"/>
  <c r="I4908" i="64" s="1"/>
  <c r="C4908" i="64"/>
  <c r="J4908" i="64"/>
  <c r="B4909" i="64"/>
  <c r="I4909" i="64" s="1"/>
  <c r="C4909" i="64"/>
  <c r="J4909" i="64"/>
  <c r="B4910" i="64"/>
  <c r="I4910" i="64" s="1"/>
  <c r="J4910" i="64" s="1"/>
  <c r="C4910" i="64"/>
  <c r="B4911" i="64"/>
  <c r="I4911" i="64" s="1"/>
  <c r="J4911" i="64" s="1"/>
  <c r="C4911" i="64"/>
  <c r="B4912" i="64"/>
  <c r="I4912" i="64" s="1"/>
  <c r="C4912" i="64"/>
  <c r="J4912" i="64"/>
  <c r="B4913" i="64"/>
  <c r="I4913" i="64" s="1"/>
  <c r="C4913" i="64"/>
  <c r="J4913" i="64"/>
  <c r="B4914" i="64"/>
  <c r="I4914" i="64" s="1"/>
  <c r="J4914" i="64" s="1"/>
  <c r="C4914" i="64"/>
  <c r="B4915" i="64"/>
  <c r="I4915" i="64" s="1"/>
  <c r="J4915" i="64" s="1"/>
  <c r="C4915" i="64"/>
  <c r="B4916" i="64"/>
  <c r="I4916" i="64" s="1"/>
  <c r="C4916" i="64"/>
  <c r="J4916" i="64"/>
  <c r="B4917" i="64"/>
  <c r="I4917" i="64" s="1"/>
  <c r="C4917" i="64"/>
  <c r="J4917" i="64"/>
  <c r="B4918" i="64"/>
  <c r="I4918" i="64" s="1"/>
  <c r="J4918" i="64" s="1"/>
  <c r="C4918" i="64"/>
  <c r="B4919" i="64"/>
  <c r="I4919" i="64" s="1"/>
  <c r="J4919" i="64" s="1"/>
  <c r="C4919" i="64"/>
  <c r="B4920" i="64"/>
  <c r="I4920" i="64" s="1"/>
  <c r="C4920" i="64"/>
  <c r="J4920" i="64"/>
  <c r="B4921" i="64"/>
  <c r="I4921" i="64" s="1"/>
  <c r="C4921" i="64"/>
  <c r="J4921" i="64"/>
  <c r="B4922" i="64"/>
  <c r="I4922" i="64" s="1"/>
  <c r="J4922" i="64" s="1"/>
  <c r="C4922" i="64"/>
  <c r="B4923" i="64"/>
  <c r="I4923" i="64" s="1"/>
  <c r="J4923" i="64" s="1"/>
  <c r="C4923" i="64"/>
  <c r="B4924" i="64"/>
  <c r="I4924" i="64" s="1"/>
  <c r="C4924" i="64"/>
  <c r="J4924" i="64"/>
  <c r="B4925" i="64"/>
  <c r="I4925" i="64" s="1"/>
  <c r="C4925" i="64"/>
  <c r="J4925" i="64"/>
  <c r="B4926" i="64"/>
  <c r="I4926" i="64" s="1"/>
  <c r="J4926" i="64" s="1"/>
  <c r="C4926" i="64"/>
  <c r="B4927" i="64"/>
  <c r="I4927" i="64" s="1"/>
  <c r="J4927" i="64" s="1"/>
  <c r="C4927" i="64"/>
  <c r="B4928" i="64"/>
  <c r="I4928" i="64" s="1"/>
  <c r="C4928" i="64"/>
  <c r="J4928" i="64"/>
  <c r="B4929" i="64"/>
  <c r="I4929" i="64" s="1"/>
  <c r="C4929" i="64"/>
  <c r="J4929" i="64"/>
  <c r="B4930" i="64"/>
  <c r="I4930" i="64" s="1"/>
  <c r="J4930" i="64" s="1"/>
  <c r="C4930" i="64"/>
  <c r="B4931" i="64"/>
  <c r="I4931" i="64" s="1"/>
  <c r="J4931" i="64" s="1"/>
  <c r="C4931" i="64"/>
  <c r="B4932" i="64"/>
  <c r="I4932" i="64" s="1"/>
  <c r="C4932" i="64"/>
  <c r="J4932" i="64"/>
  <c r="B4933" i="64"/>
  <c r="I4933" i="64" s="1"/>
  <c r="C4933" i="64"/>
  <c r="J4933" i="64"/>
  <c r="B4934" i="64"/>
  <c r="I4934" i="64" s="1"/>
  <c r="J4934" i="64" s="1"/>
  <c r="C4934" i="64"/>
  <c r="B4935" i="64"/>
  <c r="I4935" i="64" s="1"/>
  <c r="J4935" i="64" s="1"/>
  <c r="C4935" i="64"/>
  <c r="B4936" i="64"/>
  <c r="I4936" i="64" s="1"/>
  <c r="C4936" i="64"/>
  <c r="J4936" i="64"/>
  <c r="B4937" i="64"/>
  <c r="I4937" i="64" s="1"/>
  <c r="C4937" i="64"/>
  <c r="J4937" i="64"/>
  <c r="B4938" i="64"/>
  <c r="I4938" i="64" s="1"/>
  <c r="J4938" i="64" s="1"/>
  <c r="C4938" i="64"/>
  <c r="B4939" i="64"/>
  <c r="I4939" i="64" s="1"/>
  <c r="J4939" i="64" s="1"/>
  <c r="C4939" i="64"/>
  <c r="B4940" i="64"/>
  <c r="I4940" i="64" s="1"/>
  <c r="C4940" i="64"/>
  <c r="J4940" i="64"/>
  <c r="B4941" i="64"/>
  <c r="I4941" i="64" s="1"/>
  <c r="C4941" i="64"/>
  <c r="J4941" i="64"/>
  <c r="B4942" i="64"/>
  <c r="I4942" i="64" s="1"/>
  <c r="J4942" i="64" s="1"/>
  <c r="C4942" i="64"/>
  <c r="B4943" i="64"/>
  <c r="I4943" i="64" s="1"/>
  <c r="J4943" i="64" s="1"/>
  <c r="C4943" i="64"/>
  <c r="B4944" i="64"/>
  <c r="I4944" i="64" s="1"/>
  <c r="C4944" i="64"/>
  <c r="J4944" i="64"/>
  <c r="B4945" i="64"/>
  <c r="I4945" i="64" s="1"/>
  <c r="C4945" i="64"/>
  <c r="J4945" i="64"/>
  <c r="B4946" i="64"/>
  <c r="I4946" i="64" s="1"/>
  <c r="J4946" i="64" s="1"/>
  <c r="C4946" i="64"/>
  <c r="B4947" i="64"/>
  <c r="I4947" i="64" s="1"/>
  <c r="J4947" i="64" s="1"/>
  <c r="C4947" i="64"/>
  <c r="B4948" i="64"/>
  <c r="I4948" i="64" s="1"/>
  <c r="C4948" i="64"/>
  <c r="J4948" i="64"/>
  <c r="B4949" i="64"/>
  <c r="I4949" i="64" s="1"/>
  <c r="C4949" i="64"/>
  <c r="J4949" i="64"/>
  <c r="B4950" i="64"/>
  <c r="I4950" i="64" s="1"/>
  <c r="J4950" i="64" s="1"/>
  <c r="C4950" i="64"/>
  <c r="B4951" i="64"/>
  <c r="I4951" i="64" s="1"/>
  <c r="J4951" i="64" s="1"/>
  <c r="C4951" i="64"/>
  <c r="B4952" i="64"/>
  <c r="I4952" i="64" s="1"/>
  <c r="C4952" i="64"/>
  <c r="J4952" i="64"/>
  <c r="B4953" i="64"/>
  <c r="I4953" i="64" s="1"/>
  <c r="C4953" i="64"/>
  <c r="J4953" i="64"/>
  <c r="B4954" i="64"/>
  <c r="I4954" i="64" s="1"/>
  <c r="J4954" i="64" s="1"/>
  <c r="C4954" i="64"/>
  <c r="B4955" i="64"/>
  <c r="I4955" i="64" s="1"/>
  <c r="J4955" i="64" s="1"/>
  <c r="C4955" i="64"/>
  <c r="B4956" i="64"/>
  <c r="I4956" i="64" s="1"/>
  <c r="C4956" i="64"/>
  <c r="J4956" i="64"/>
  <c r="B4957" i="64"/>
  <c r="I4957" i="64" s="1"/>
  <c r="C4957" i="64"/>
  <c r="J4957" i="64"/>
  <c r="B4958" i="64"/>
  <c r="I4958" i="64" s="1"/>
  <c r="J4958" i="64" s="1"/>
  <c r="C4958" i="64"/>
  <c r="B4959" i="64"/>
  <c r="I4959" i="64" s="1"/>
  <c r="J4959" i="64" s="1"/>
  <c r="C4959" i="64"/>
  <c r="B4960" i="64"/>
  <c r="I4960" i="64" s="1"/>
  <c r="C4960" i="64"/>
  <c r="J4960" i="64"/>
  <c r="B4961" i="64"/>
  <c r="I4961" i="64" s="1"/>
  <c r="C4961" i="64"/>
  <c r="J4961" i="64"/>
  <c r="B4962" i="64"/>
  <c r="I4962" i="64" s="1"/>
  <c r="J4962" i="64" s="1"/>
  <c r="C4962" i="64"/>
  <c r="B4963" i="64"/>
  <c r="I4963" i="64" s="1"/>
  <c r="J4963" i="64" s="1"/>
  <c r="C4963" i="64"/>
  <c r="B4964" i="64"/>
  <c r="I4964" i="64" s="1"/>
  <c r="C4964" i="64"/>
  <c r="J4964" i="64"/>
  <c r="B4965" i="64"/>
  <c r="I4965" i="64" s="1"/>
  <c r="C4965" i="64"/>
  <c r="J4965" i="64"/>
  <c r="B4966" i="64"/>
  <c r="I4966" i="64" s="1"/>
  <c r="J4966" i="64" s="1"/>
  <c r="C4966" i="64"/>
  <c r="B4967" i="64"/>
  <c r="I4967" i="64" s="1"/>
  <c r="J4967" i="64" s="1"/>
  <c r="C4967" i="64"/>
  <c r="B4968" i="64"/>
  <c r="I4968" i="64" s="1"/>
  <c r="C4968" i="64"/>
  <c r="J4968" i="64"/>
  <c r="B4969" i="64"/>
  <c r="I4969" i="64" s="1"/>
  <c r="C4969" i="64"/>
  <c r="J4969" i="64"/>
  <c r="B4970" i="64"/>
  <c r="I4970" i="64" s="1"/>
  <c r="J4970" i="64" s="1"/>
  <c r="C4970" i="64"/>
  <c r="B4971" i="64"/>
  <c r="I4971" i="64" s="1"/>
  <c r="J4971" i="64" s="1"/>
  <c r="C4971" i="64"/>
  <c r="B4972" i="64"/>
  <c r="I4972" i="64" s="1"/>
  <c r="C4972" i="64"/>
  <c r="J4972" i="64"/>
  <c r="B4973" i="64"/>
  <c r="I4973" i="64" s="1"/>
  <c r="C4973" i="64"/>
  <c r="J4973" i="64"/>
  <c r="B4974" i="64"/>
  <c r="I4974" i="64" s="1"/>
  <c r="J4974" i="64" s="1"/>
  <c r="C4974" i="64"/>
  <c r="B4975" i="64"/>
  <c r="I4975" i="64" s="1"/>
  <c r="J4975" i="64" s="1"/>
  <c r="C4975" i="64"/>
  <c r="B4976" i="64"/>
  <c r="I4976" i="64" s="1"/>
  <c r="C4976" i="64"/>
  <c r="J4976" i="64"/>
  <c r="B4977" i="64"/>
  <c r="I4977" i="64" s="1"/>
  <c r="C4977" i="64"/>
  <c r="J4977" i="64"/>
  <c r="B4978" i="64"/>
  <c r="I4978" i="64" s="1"/>
  <c r="J4978" i="64" s="1"/>
  <c r="C4978" i="64"/>
  <c r="B4979" i="64"/>
  <c r="I4979" i="64" s="1"/>
  <c r="J4979" i="64" s="1"/>
  <c r="C4979" i="64"/>
  <c r="B4980" i="64"/>
  <c r="I4980" i="64" s="1"/>
  <c r="C4980" i="64"/>
  <c r="J4980" i="64"/>
  <c r="B4981" i="64"/>
  <c r="I4981" i="64" s="1"/>
  <c r="C4981" i="64"/>
  <c r="J4981" i="64"/>
  <c r="B4982" i="64"/>
  <c r="I4982" i="64" s="1"/>
  <c r="J4982" i="64" s="1"/>
  <c r="C4982" i="64"/>
  <c r="B4983" i="64"/>
  <c r="I4983" i="64" s="1"/>
  <c r="J4983" i="64" s="1"/>
  <c r="C4983" i="64"/>
  <c r="B4984" i="64"/>
  <c r="I4984" i="64" s="1"/>
  <c r="C4984" i="64"/>
  <c r="J4984" i="64"/>
  <c r="B4985" i="64"/>
  <c r="I4985" i="64" s="1"/>
  <c r="C4985" i="64"/>
  <c r="J4985" i="64"/>
  <c r="B4986" i="64"/>
  <c r="I4986" i="64" s="1"/>
  <c r="J4986" i="64" s="1"/>
  <c r="C4986" i="64"/>
  <c r="B4987" i="64"/>
  <c r="I4987" i="64" s="1"/>
  <c r="J4987" i="64" s="1"/>
  <c r="C4987" i="64"/>
  <c r="B4988" i="64"/>
  <c r="I4988" i="64" s="1"/>
  <c r="C4988" i="64"/>
  <c r="J4988" i="64"/>
  <c r="B4989" i="64"/>
  <c r="I4989" i="64" s="1"/>
  <c r="C4989" i="64"/>
  <c r="J4989" i="64"/>
  <c r="B4990" i="64"/>
  <c r="I4990" i="64" s="1"/>
  <c r="J4990" i="64" s="1"/>
  <c r="C4990" i="64"/>
  <c r="B4991" i="64"/>
  <c r="I4991" i="64" s="1"/>
  <c r="J4991" i="64" s="1"/>
  <c r="C4991" i="64"/>
  <c r="B4992" i="64"/>
  <c r="I4992" i="64" s="1"/>
  <c r="C4992" i="64"/>
  <c r="J4992" i="64"/>
  <c r="B4993" i="64"/>
  <c r="I4993" i="64" s="1"/>
  <c r="C4993" i="64"/>
  <c r="J4993" i="64"/>
  <c r="B4994" i="64"/>
  <c r="I4994" i="64" s="1"/>
  <c r="J4994" i="64" s="1"/>
  <c r="C4994" i="64"/>
  <c r="B4995" i="64"/>
  <c r="I4995" i="64" s="1"/>
  <c r="J4995" i="64" s="1"/>
  <c r="C4995" i="64"/>
  <c r="B4996" i="64"/>
  <c r="I4996" i="64" s="1"/>
  <c r="C4996" i="64"/>
  <c r="J4996" i="64"/>
  <c r="B4997" i="64"/>
  <c r="I4997" i="64" s="1"/>
  <c r="C4997" i="64"/>
  <c r="J4997" i="64"/>
  <c r="B4998" i="64"/>
  <c r="I4998" i="64" s="1"/>
  <c r="J4998" i="64" s="1"/>
  <c r="C4998" i="64"/>
  <c r="B4999" i="64"/>
  <c r="I4999" i="64" s="1"/>
  <c r="J4999" i="64" s="1"/>
  <c r="C4999" i="64"/>
  <c r="B5000" i="64"/>
  <c r="I5000" i="64" s="1"/>
  <c r="C5000" i="64"/>
  <c r="J5000" i="64"/>
  <c r="B5001" i="64"/>
  <c r="I5001" i="64" s="1"/>
  <c r="C5001" i="64"/>
  <c r="J5001" i="64"/>
  <c r="B5002" i="64"/>
  <c r="I5002" i="64" s="1"/>
  <c r="J5002" i="64" s="1"/>
  <c r="C5002" i="64"/>
  <c r="B5003" i="64"/>
  <c r="I5003" i="64" s="1"/>
  <c r="J5003" i="64" s="1"/>
  <c r="C5003" i="64"/>
  <c r="B5004" i="64"/>
  <c r="I5004" i="64" s="1"/>
  <c r="C5004" i="64"/>
  <c r="J5004" i="64"/>
  <c r="B5005" i="64"/>
  <c r="I5005" i="64" s="1"/>
  <c r="C5005" i="64"/>
  <c r="J5005" i="64"/>
  <c r="B5006" i="64"/>
  <c r="I5006" i="64" s="1"/>
  <c r="J5006" i="64" s="1"/>
  <c r="C5006" i="64"/>
  <c r="B5007" i="64"/>
  <c r="I5007" i="64" s="1"/>
  <c r="J5007" i="64" s="1"/>
  <c r="C5007" i="64"/>
  <c r="B5008" i="64"/>
  <c r="I5008" i="64" s="1"/>
  <c r="C5008" i="64"/>
  <c r="J5008" i="64"/>
  <c r="B5009" i="64"/>
  <c r="I5009" i="64" s="1"/>
  <c r="C5009" i="64"/>
  <c r="J5009" i="64"/>
  <c r="B5010" i="64"/>
  <c r="I5010" i="64" s="1"/>
  <c r="J5010" i="64" s="1"/>
  <c r="C5010" i="64"/>
  <c r="B5011" i="64"/>
  <c r="I5011" i="64" s="1"/>
  <c r="J5011" i="64" s="1"/>
  <c r="C5011" i="64"/>
  <c r="B5012" i="64"/>
  <c r="I5012" i="64" s="1"/>
  <c r="C5012" i="64"/>
  <c r="J5012" i="64"/>
  <c r="B5013" i="64"/>
  <c r="I5013" i="64" s="1"/>
  <c r="C5013" i="64"/>
  <c r="J5013" i="64"/>
  <c r="B5014" i="64"/>
  <c r="I5014" i="64" s="1"/>
  <c r="J5014" i="64" s="1"/>
  <c r="C5014" i="64"/>
  <c r="B5015" i="64"/>
  <c r="I5015" i="64" s="1"/>
  <c r="J5015" i="64" s="1"/>
  <c r="C5015" i="64"/>
  <c r="B5016" i="64"/>
  <c r="I5016" i="64" s="1"/>
  <c r="C5016" i="64"/>
  <c r="J5016" i="64"/>
  <c r="B5017" i="64"/>
  <c r="I5017" i="64" s="1"/>
  <c r="C5017" i="64"/>
  <c r="J5017" i="64"/>
  <c r="B5018" i="64"/>
  <c r="I5018" i="64" s="1"/>
  <c r="J5018" i="64" s="1"/>
  <c r="C5018" i="64"/>
  <c r="B5019" i="64"/>
  <c r="I5019" i="64" s="1"/>
  <c r="J5019" i="64" s="1"/>
  <c r="C5019" i="64"/>
  <c r="B5020" i="64"/>
  <c r="I5020" i="64" s="1"/>
  <c r="C5020" i="64"/>
  <c r="J5020" i="64"/>
  <c r="B5021" i="64"/>
  <c r="I5021" i="64" s="1"/>
  <c r="C5021" i="64"/>
  <c r="J5021" i="64"/>
  <c r="B5022" i="64"/>
  <c r="I5022" i="64" s="1"/>
  <c r="J5022" i="64" s="1"/>
  <c r="C5022" i="64"/>
  <c r="B5023" i="64"/>
  <c r="I5023" i="64" s="1"/>
  <c r="J5023" i="64" s="1"/>
  <c r="C5023" i="64"/>
  <c r="B5024" i="64"/>
  <c r="I5024" i="64" s="1"/>
  <c r="C5024" i="64"/>
  <c r="J5024" i="64"/>
  <c r="B5025" i="64"/>
  <c r="I5025" i="64" s="1"/>
  <c r="C5025" i="64"/>
  <c r="J5025" i="64"/>
  <c r="B5026" i="64"/>
  <c r="I5026" i="64" s="1"/>
  <c r="J5026" i="64" s="1"/>
  <c r="C5026" i="64"/>
  <c r="B5027" i="64"/>
  <c r="I5027" i="64" s="1"/>
  <c r="J5027" i="64" s="1"/>
  <c r="C5027" i="64"/>
  <c r="B5028" i="64"/>
  <c r="I5028" i="64" s="1"/>
  <c r="C5028" i="64"/>
  <c r="J5028" i="64"/>
  <c r="B5029" i="64"/>
  <c r="I5029" i="64" s="1"/>
  <c r="C5029" i="64"/>
  <c r="J5029" i="64"/>
  <c r="B5030" i="64"/>
  <c r="I5030" i="64" s="1"/>
  <c r="J5030" i="64" s="1"/>
  <c r="C5030" i="64"/>
  <c r="B5031" i="64"/>
  <c r="I5031" i="64" s="1"/>
  <c r="J5031" i="64" s="1"/>
  <c r="C5031" i="64"/>
  <c r="B5032" i="64"/>
  <c r="I5032" i="64" s="1"/>
  <c r="C5032" i="64"/>
  <c r="J5032" i="64"/>
  <c r="B5033" i="64"/>
  <c r="I5033" i="64" s="1"/>
  <c r="C5033" i="64"/>
  <c r="J5033" i="64"/>
  <c r="B5034" i="64"/>
  <c r="I5034" i="64" s="1"/>
  <c r="J5034" i="64" s="1"/>
  <c r="C5034" i="64"/>
  <c r="B5035" i="64"/>
  <c r="I5035" i="64" s="1"/>
  <c r="J5035" i="64" s="1"/>
  <c r="C5035" i="64"/>
  <c r="B5036" i="64"/>
  <c r="I5036" i="64" s="1"/>
  <c r="C5036" i="64"/>
  <c r="J5036" i="64"/>
  <c r="B5037" i="64"/>
  <c r="I5037" i="64" s="1"/>
  <c r="C5037" i="64"/>
  <c r="J5037" i="64"/>
  <c r="B5038" i="64"/>
  <c r="I5038" i="64" s="1"/>
  <c r="J5038" i="64" s="1"/>
  <c r="C5038" i="64"/>
  <c r="B5039" i="64"/>
  <c r="I5039" i="64" s="1"/>
  <c r="J5039" i="64" s="1"/>
  <c r="C5039" i="64"/>
  <c r="B5040" i="64"/>
  <c r="I5040" i="64" s="1"/>
  <c r="C5040" i="64"/>
  <c r="J5040" i="64"/>
  <c r="B5041" i="64"/>
  <c r="I5041" i="64" s="1"/>
  <c r="C5041" i="64"/>
  <c r="J5041" i="64"/>
  <c r="B5042" i="64"/>
  <c r="I5042" i="64" s="1"/>
  <c r="J5042" i="64" s="1"/>
  <c r="C5042" i="64"/>
  <c r="B5043" i="64"/>
  <c r="I5043" i="64" s="1"/>
  <c r="J5043" i="64" s="1"/>
  <c r="C5043" i="64"/>
  <c r="B5044" i="64"/>
  <c r="I5044" i="64" s="1"/>
  <c r="C5044" i="64"/>
  <c r="J5044" i="64"/>
  <c r="B5045" i="64"/>
  <c r="I5045" i="64" s="1"/>
  <c r="C5045" i="64"/>
  <c r="J5045" i="64"/>
  <c r="B5046" i="64"/>
  <c r="I5046" i="64" s="1"/>
  <c r="J5046" i="64" s="1"/>
  <c r="C5046" i="64"/>
  <c r="B5047" i="64"/>
  <c r="I5047" i="64" s="1"/>
  <c r="J5047" i="64" s="1"/>
  <c r="C5047" i="64"/>
  <c r="B5048" i="64"/>
  <c r="I5048" i="64" s="1"/>
  <c r="C5048" i="64"/>
  <c r="J5048" i="64"/>
  <c r="B5049" i="64"/>
  <c r="I5049" i="64" s="1"/>
  <c r="C5049" i="64"/>
  <c r="J5049" i="64"/>
  <c r="B5050" i="64"/>
  <c r="I5050" i="64" s="1"/>
  <c r="J5050" i="64" s="1"/>
  <c r="C5050" i="64"/>
  <c r="B5051" i="64"/>
  <c r="I5051" i="64" s="1"/>
  <c r="J5051" i="64" s="1"/>
  <c r="C5051" i="64"/>
  <c r="B5052" i="64"/>
  <c r="I5052" i="64" s="1"/>
  <c r="C5052" i="64"/>
  <c r="J5052" i="64"/>
  <c r="B5053" i="64"/>
  <c r="I5053" i="64" s="1"/>
  <c r="C5053" i="64"/>
  <c r="J5053" i="64"/>
  <c r="B5054" i="64"/>
  <c r="I5054" i="64" s="1"/>
  <c r="J5054" i="64" s="1"/>
  <c r="C5054" i="64"/>
  <c r="B5055" i="64"/>
  <c r="I5055" i="64" s="1"/>
  <c r="J5055" i="64" s="1"/>
  <c r="C5055" i="64"/>
  <c r="B5056" i="64"/>
  <c r="I5056" i="64" s="1"/>
  <c r="C5056" i="64"/>
  <c r="J5056" i="64"/>
  <c r="B5057" i="64"/>
  <c r="I5057" i="64" s="1"/>
  <c r="C5057" i="64"/>
  <c r="J5057" i="64"/>
  <c r="B5058" i="64"/>
  <c r="I5058" i="64" s="1"/>
  <c r="J5058" i="64" s="1"/>
  <c r="C5058" i="64"/>
  <c r="B5059" i="64"/>
  <c r="I5059" i="64" s="1"/>
  <c r="J5059" i="64" s="1"/>
  <c r="C5059" i="64"/>
  <c r="B5060" i="64"/>
  <c r="I5060" i="64" s="1"/>
  <c r="C5060" i="64"/>
  <c r="J5060" i="64"/>
  <c r="B5061" i="64"/>
  <c r="I5061" i="64" s="1"/>
  <c r="C5061" i="64"/>
  <c r="J5061" i="64"/>
  <c r="B5062" i="64"/>
  <c r="I5062" i="64" s="1"/>
  <c r="J5062" i="64" s="1"/>
  <c r="C5062" i="64"/>
  <c r="B5063" i="64"/>
  <c r="I5063" i="64" s="1"/>
  <c r="J5063" i="64" s="1"/>
  <c r="C5063" i="64"/>
  <c r="B5064" i="64"/>
  <c r="I5064" i="64" s="1"/>
  <c r="C5064" i="64"/>
  <c r="J5064" i="64"/>
  <c r="B5065" i="64"/>
  <c r="I5065" i="64" s="1"/>
  <c r="C5065" i="64"/>
  <c r="J5065" i="64"/>
  <c r="B5066" i="64"/>
  <c r="I5066" i="64" s="1"/>
  <c r="J5066" i="64" s="1"/>
  <c r="C5066" i="64"/>
  <c r="B5067" i="64"/>
  <c r="I5067" i="64" s="1"/>
  <c r="J5067" i="64" s="1"/>
  <c r="C5067" i="64"/>
  <c r="B5068" i="64"/>
  <c r="I5068" i="64" s="1"/>
  <c r="C5068" i="64"/>
  <c r="J5068" i="64"/>
  <c r="B5069" i="64"/>
  <c r="I5069" i="64" s="1"/>
  <c r="C5069" i="64"/>
  <c r="J5069" i="64"/>
  <c r="B5070" i="64"/>
  <c r="I5070" i="64" s="1"/>
  <c r="J5070" i="64" s="1"/>
  <c r="C5070" i="64"/>
  <c r="B5071" i="64"/>
  <c r="I5071" i="64" s="1"/>
  <c r="J5071" i="64" s="1"/>
  <c r="C5071" i="64"/>
  <c r="B5072" i="64"/>
  <c r="I5072" i="64" s="1"/>
  <c r="C5072" i="64"/>
  <c r="J5072" i="64"/>
  <c r="B5073" i="64"/>
  <c r="I5073" i="64" s="1"/>
  <c r="C5073" i="64"/>
  <c r="J5073" i="64"/>
  <c r="B5074" i="64"/>
  <c r="I5074" i="64" s="1"/>
  <c r="J5074" i="64" s="1"/>
  <c r="C5074" i="64"/>
  <c r="B5075" i="64"/>
  <c r="I5075" i="64" s="1"/>
  <c r="J5075" i="64" s="1"/>
  <c r="C5075" i="64"/>
  <c r="B5076" i="64"/>
  <c r="I5076" i="64" s="1"/>
  <c r="C5076" i="64"/>
  <c r="J5076" i="64"/>
  <c r="B5077" i="64"/>
  <c r="I5077" i="64" s="1"/>
  <c r="C5077" i="64"/>
  <c r="J5077" i="64"/>
  <c r="B5078" i="64"/>
  <c r="I5078" i="64" s="1"/>
  <c r="J5078" i="64" s="1"/>
  <c r="C5078" i="64"/>
  <c r="B5079" i="64"/>
  <c r="I5079" i="64" s="1"/>
  <c r="J5079" i="64" s="1"/>
  <c r="C5079" i="64"/>
  <c r="B5080" i="64"/>
  <c r="I5080" i="64" s="1"/>
  <c r="C5080" i="64"/>
  <c r="J5080" i="64"/>
  <c r="B5081" i="64"/>
  <c r="I5081" i="64" s="1"/>
  <c r="C5081" i="64"/>
  <c r="J5081" i="64"/>
  <c r="B5082" i="64"/>
  <c r="I5082" i="64" s="1"/>
  <c r="J5082" i="64" s="1"/>
  <c r="C5082" i="64"/>
  <c r="B5083" i="64"/>
  <c r="I5083" i="64" s="1"/>
  <c r="J5083" i="64" s="1"/>
  <c r="C5083" i="64"/>
  <c r="B5084" i="64"/>
  <c r="I5084" i="64" s="1"/>
  <c r="C5084" i="64"/>
  <c r="J5084" i="64"/>
  <c r="B5085" i="64"/>
  <c r="I5085" i="64" s="1"/>
  <c r="C5085" i="64"/>
  <c r="J5085" i="64"/>
  <c r="B5086" i="64"/>
  <c r="I5086" i="64" s="1"/>
  <c r="J5086" i="64" s="1"/>
  <c r="C5086" i="64"/>
  <c r="B5087" i="64"/>
  <c r="I5087" i="64" s="1"/>
  <c r="J5087" i="64" s="1"/>
  <c r="C5087" i="64"/>
  <c r="B5088" i="64"/>
  <c r="I5088" i="64" s="1"/>
  <c r="C5088" i="64"/>
  <c r="J5088" i="64"/>
  <c r="B5089" i="64"/>
  <c r="I5089" i="64" s="1"/>
  <c r="C5089" i="64"/>
  <c r="J5089" i="64"/>
  <c r="B5090" i="64"/>
  <c r="I5090" i="64" s="1"/>
  <c r="J5090" i="64" s="1"/>
  <c r="C5090" i="64"/>
  <c r="B5091" i="64"/>
  <c r="I5091" i="64" s="1"/>
  <c r="J5091" i="64" s="1"/>
  <c r="C5091" i="64"/>
  <c r="B5092" i="64"/>
  <c r="I5092" i="64" s="1"/>
  <c r="C5092" i="64"/>
  <c r="J5092" i="64"/>
  <c r="B5093" i="64"/>
  <c r="I5093" i="64" s="1"/>
  <c r="C5093" i="64"/>
  <c r="J5093" i="64"/>
  <c r="B5094" i="64"/>
  <c r="I5094" i="64" s="1"/>
  <c r="J5094" i="64" s="1"/>
  <c r="C5094" i="64"/>
  <c r="B5095" i="64"/>
  <c r="I5095" i="64" s="1"/>
  <c r="J5095" i="64" s="1"/>
  <c r="C5095" i="64"/>
  <c r="B5096" i="64"/>
  <c r="I5096" i="64" s="1"/>
  <c r="C5096" i="64"/>
  <c r="J5096" i="64"/>
  <c r="B5097" i="64"/>
  <c r="I5097" i="64" s="1"/>
  <c r="C5097" i="64"/>
  <c r="J5097" i="64"/>
  <c r="B5098" i="64"/>
  <c r="I5098" i="64" s="1"/>
  <c r="J5098" i="64" s="1"/>
  <c r="C5098" i="64"/>
  <c r="B5099" i="64"/>
  <c r="I5099" i="64" s="1"/>
  <c r="J5099" i="64" s="1"/>
  <c r="C5099" i="64"/>
  <c r="B5100" i="64"/>
  <c r="I5100" i="64" s="1"/>
  <c r="C5100" i="64"/>
  <c r="J5100" i="64"/>
  <c r="B5101" i="64"/>
  <c r="I5101" i="64" s="1"/>
  <c r="C5101" i="64"/>
  <c r="J5101" i="64"/>
  <c r="B5102" i="64"/>
  <c r="I5102" i="64" s="1"/>
  <c r="J5102" i="64" s="1"/>
  <c r="C5102" i="64"/>
  <c r="B5103" i="64"/>
  <c r="I5103" i="64" s="1"/>
  <c r="J5103" i="64" s="1"/>
  <c r="C5103" i="64"/>
  <c r="B5104" i="64"/>
  <c r="I5104" i="64" s="1"/>
  <c r="C5104" i="64"/>
  <c r="J5104" i="64"/>
  <c r="B5105" i="64"/>
  <c r="I5105" i="64" s="1"/>
  <c r="C5105" i="64"/>
  <c r="J5105" i="64"/>
  <c r="B5106" i="64"/>
  <c r="I5106" i="64" s="1"/>
  <c r="J5106" i="64" s="1"/>
  <c r="C5106" i="64"/>
  <c r="B5107" i="64"/>
  <c r="I5107" i="64" s="1"/>
  <c r="J5107" i="64" s="1"/>
  <c r="C5107" i="64"/>
  <c r="B5108" i="64"/>
  <c r="I5108" i="64" s="1"/>
  <c r="C5108" i="64"/>
  <c r="J5108" i="64"/>
  <c r="B5109" i="64"/>
  <c r="I5109" i="64" s="1"/>
  <c r="C5109" i="64"/>
  <c r="J5109" i="64"/>
  <c r="B5110" i="64"/>
  <c r="I5110" i="64" s="1"/>
  <c r="J5110" i="64" s="1"/>
  <c r="C5110" i="64"/>
  <c r="B5111" i="64"/>
  <c r="I5111" i="64" s="1"/>
  <c r="J5111" i="64" s="1"/>
  <c r="C5111" i="64"/>
  <c r="B5112" i="64"/>
  <c r="I5112" i="64" s="1"/>
  <c r="C5112" i="64"/>
  <c r="J5112" i="64"/>
  <c r="B5113" i="64"/>
  <c r="I5113" i="64" s="1"/>
  <c r="C5113" i="64"/>
  <c r="J5113" i="64"/>
  <c r="B5114" i="64"/>
  <c r="I5114" i="64" s="1"/>
  <c r="J5114" i="64" s="1"/>
  <c r="C5114" i="64"/>
  <c r="B5115" i="64"/>
  <c r="I5115" i="64" s="1"/>
  <c r="J5115" i="64" s="1"/>
  <c r="C5115" i="64"/>
  <c r="B5116" i="64"/>
  <c r="I5116" i="64" s="1"/>
  <c r="C5116" i="64"/>
  <c r="J5116" i="64"/>
  <c r="B5117" i="64"/>
  <c r="I5117" i="64" s="1"/>
  <c r="C5117" i="64"/>
  <c r="J5117" i="64"/>
  <c r="B5118" i="64"/>
  <c r="I5118" i="64" s="1"/>
  <c r="J5118" i="64" s="1"/>
  <c r="C5118" i="64"/>
  <c r="B5119" i="64"/>
  <c r="I5119" i="64" s="1"/>
  <c r="J5119" i="64" s="1"/>
  <c r="C5119" i="64"/>
  <c r="B5120" i="64"/>
  <c r="I5120" i="64" s="1"/>
  <c r="C5120" i="64"/>
  <c r="J5120" i="64"/>
  <c r="B5121" i="64"/>
  <c r="I5121" i="64" s="1"/>
  <c r="C5121" i="64"/>
  <c r="J5121" i="64"/>
  <c r="B5122" i="64"/>
  <c r="I5122" i="64" s="1"/>
  <c r="J5122" i="64" s="1"/>
  <c r="C5122" i="64"/>
  <c r="B5123" i="64"/>
  <c r="I5123" i="64" s="1"/>
  <c r="J5123" i="64" s="1"/>
  <c r="C5123" i="64"/>
  <c r="B5124" i="64"/>
  <c r="I5124" i="64" s="1"/>
  <c r="C5124" i="64"/>
  <c r="J5124" i="64"/>
  <c r="B5125" i="64"/>
  <c r="I5125" i="64" s="1"/>
  <c r="C5125" i="64"/>
  <c r="J5125" i="64"/>
  <c r="B5126" i="64"/>
  <c r="I5126" i="64" s="1"/>
  <c r="J5126" i="64" s="1"/>
  <c r="C5126" i="64"/>
  <c r="B5127" i="64"/>
  <c r="I5127" i="64" s="1"/>
  <c r="J5127" i="64" s="1"/>
  <c r="C5127" i="64"/>
  <c r="B5128" i="64"/>
  <c r="I5128" i="64" s="1"/>
  <c r="C5128" i="64"/>
  <c r="J5128" i="64"/>
  <c r="B5129" i="64"/>
  <c r="I5129" i="64" s="1"/>
  <c r="C5129" i="64"/>
  <c r="J5129" i="64"/>
  <c r="B5130" i="64"/>
  <c r="I5130" i="64" s="1"/>
  <c r="J5130" i="64" s="1"/>
  <c r="C5130" i="64"/>
  <c r="B5131" i="64"/>
  <c r="I5131" i="64" s="1"/>
  <c r="J5131" i="64" s="1"/>
  <c r="C5131" i="64"/>
  <c r="B5132" i="64"/>
  <c r="I5132" i="64" s="1"/>
  <c r="C5132" i="64"/>
  <c r="J5132" i="64"/>
  <c r="B5133" i="64"/>
  <c r="I5133" i="64" s="1"/>
  <c r="C5133" i="64"/>
  <c r="J5133" i="64"/>
  <c r="B5134" i="64"/>
  <c r="I5134" i="64" s="1"/>
  <c r="J5134" i="64" s="1"/>
  <c r="C5134" i="64"/>
  <c r="B5135" i="64"/>
  <c r="I5135" i="64" s="1"/>
  <c r="J5135" i="64" s="1"/>
  <c r="C5135" i="64"/>
  <c r="B5136" i="64"/>
  <c r="I5136" i="64" s="1"/>
  <c r="C5136" i="64"/>
  <c r="J5136" i="64"/>
  <c r="B5137" i="64"/>
  <c r="I5137" i="64" s="1"/>
  <c r="C5137" i="64"/>
  <c r="J5137" i="64"/>
  <c r="B5138" i="64"/>
  <c r="I5138" i="64" s="1"/>
  <c r="J5138" i="64" s="1"/>
  <c r="C5138" i="64"/>
  <c r="B5139" i="64"/>
  <c r="I5139" i="64" s="1"/>
  <c r="J5139" i="64" s="1"/>
  <c r="C5139" i="64"/>
  <c r="B5140" i="64"/>
  <c r="I5140" i="64" s="1"/>
  <c r="C5140" i="64"/>
  <c r="J5140" i="64"/>
  <c r="B5141" i="64"/>
  <c r="I5141" i="64" s="1"/>
  <c r="C5141" i="64"/>
  <c r="J5141" i="64"/>
  <c r="B5142" i="64"/>
  <c r="I5142" i="64" s="1"/>
  <c r="J5142" i="64" s="1"/>
  <c r="C5142" i="64"/>
  <c r="B5143" i="64"/>
  <c r="I5143" i="64" s="1"/>
  <c r="J5143" i="64" s="1"/>
  <c r="C5143" i="64"/>
  <c r="B5144" i="64"/>
  <c r="I5144" i="64" s="1"/>
  <c r="C5144" i="64"/>
  <c r="J5144" i="64"/>
  <c r="B5145" i="64"/>
  <c r="I5145" i="64" s="1"/>
  <c r="C5145" i="64"/>
  <c r="J5145" i="64"/>
  <c r="B5146" i="64"/>
  <c r="I5146" i="64" s="1"/>
  <c r="J5146" i="64" s="1"/>
  <c r="C5146" i="64"/>
  <c r="B5147" i="64"/>
  <c r="I5147" i="64" s="1"/>
  <c r="J5147" i="64" s="1"/>
  <c r="C5147" i="64"/>
  <c r="B5148" i="64"/>
  <c r="I5148" i="64" s="1"/>
  <c r="C5148" i="64"/>
  <c r="J5148" i="64"/>
  <c r="B5149" i="64"/>
  <c r="I5149" i="64" s="1"/>
  <c r="C5149" i="64"/>
  <c r="J5149" i="64"/>
  <c r="B5150" i="64"/>
  <c r="I5150" i="64" s="1"/>
  <c r="J5150" i="64" s="1"/>
  <c r="C5150" i="64"/>
  <c r="B5151" i="64"/>
  <c r="I5151" i="64" s="1"/>
  <c r="J5151" i="64" s="1"/>
  <c r="C5151" i="64"/>
  <c r="B5152" i="64"/>
  <c r="I5152" i="64" s="1"/>
  <c r="C5152" i="64"/>
  <c r="J5152" i="64"/>
  <c r="B5153" i="64"/>
  <c r="I5153" i="64" s="1"/>
  <c r="C5153" i="64"/>
  <c r="J5153" i="64"/>
  <c r="B5154" i="64"/>
  <c r="I5154" i="64" s="1"/>
  <c r="J5154" i="64" s="1"/>
  <c r="C5154" i="64"/>
  <c r="B5155" i="64"/>
  <c r="I5155" i="64" s="1"/>
  <c r="J5155" i="64" s="1"/>
  <c r="C5155" i="64"/>
  <c r="B5156" i="64"/>
  <c r="I5156" i="64" s="1"/>
  <c r="C5156" i="64"/>
  <c r="J5156" i="64"/>
  <c r="B5157" i="64"/>
  <c r="I5157" i="64" s="1"/>
  <c r="C5157" i="64"/>
  <c r="J5157" i="64"/>
  <c r="B5158" i="64"/>
  <c r="I5158" i="64" s="1"/>
  <c r="J5158" i="64" s="1"/>
  <c r="C5158" i="64"/>
  <c r="B5159" i="64"/>
  <c r="I5159" i="64" s="1"/>
  <c r="J5159" i="64" s="1"/>
  <c r="C5159" i="64"/>
  <c r="B5160" i="64"/>
  <c r="I5160" i="64" s="1"/>
  <c r="C5160" i="64"/>
  <c r="J5160" i="64"/>
  <c r="B5161" i="64"/>
  <c r="I5161" i="64" s="1"/>
  <c r="C5161" i="64"/>
  <c r="J5161" i="64"/>
  <c r="B5162" i="64"/>
  <c r="I5162" i="64" s="1"/>
  <c r="J5162" i="64" s="1"/>
  <c r="C5162" i="64"/>
  <c r="B5163" i="64"/>
  <c r="I5163" i="64" s="1"/>
  <c r="J5163" i="64" s="1"/>
  <c r="C5163" i="64"/>
  <c r="B5164" i="64"/>
  <c r="I5164" i="64" s="1"/>
  <c r="C5164" i="64"/>
  <c r="J5164" i="64"/>
  <c r="B5165" i="64"/>
  <c r="I5165" i="64" s="1"/>
  <c r="C5165" i="64"/>
  <c r="J5165" i="64"/>
  <c r="B5166" i="64"/>
  <c r="I5166" i="64" s="1"/>
  <c r="J5166" i="64" s="1"/>
  <c r="C5166" i="64"/>
  <c r="B5167" i="64"/>
  <c r="I5167" i="64" s="1"/>
  <c r="J5167" i="64" s="1"/>
  <c r="C5167" i="64"/>
  <c r="B5168" i="64"/>
  <c r="I5168" i="64" s="1"/>
  <c r="C5168" i="64"/>
  <c r="J5168" i="64"/>
  <c r="B5169" i="64"/>
  <c r="I5169" i="64" s="1"/>
  <c r="C5169" i="64"/>
  <c r="J5169" i="64"/>
  <c r="B5170" i="64"/>
  <c r="I5170" i="64" s="1"/>
  <c r="J5170" i="64" s="1"/>
  <c r="C5170" i="64"/>
  <c r="B5171" i="64"/>
  <c r="I5171" i="64" s="1"/>
  <c r="J5171" i="64" s="1"/>
  <c r="C5171" i="64"/>
  <c r="B5172" i="64"/>
  <c r="I5172" i="64" s="1"/>
  <c r="C5172" i="64"/>
  <c r="J5172" i="64"/>
  <c r="B5173" i="64"/>
  <c r="I5173" i="64" s="1"/>
  <c r="C5173" i="64"/>
  <c r="J5173" i="64"/>
  <c r="B5174" i="64"/>
  <c r="I5174" i="64" s="1"/>
  <c r="J5174" i="64" s="1"/>
  <c r="C5174" i="64"/>
  <c r="B5175" i="64"/>
  <c r="I5175" i="64" s="1"/>
  <c r="J5175" i="64" s="1"/>
  <c r="C5175" i="64"/>
  <c r="B5176" i="64"/>
  <c r="I5176" i="64" s="1"/>
  <c r="C5176" i="64"/>
  <c r="J5176" i="64"/>
  <c r="B5177" i="64"/>
  <c r="I5177" i="64" s="1"/>
  <c r="C5177" i="64"/>
  <c r="J5177" i="64"/>
  <c r="B5178" i="64"/>
  <c r="I5178" i="64" s="1"/>
  <c r="J5178" i="64" s="1"/>
  <c r="C5178" i="64"/>
  <c r="B5179" i="64"/>
  <c r="I5179" i="64" s="1"/>
  <c r="J5179" i="64" s="1"/>
  <c r="C5179" i="64"/>
  <c r="B5180" i="64"/>
  <c r="I5180" i="64" s="1"/>
  <c r="C5180" i="64"/>
  <c r="J5180" i="64"/>
  <c r="B5181" i="64"/>
  <c r="I5181" i="64" s="1"/>
  <c r="C5181" i="64"/>
  <c r="J5181" i="64"/>
  <c r="B5182" i="64"/>
  <c r="I5182" i="64" s="1"/>
  <c r="J5182" i="64" s="1"/>
  <c r="C5182" i="64"/>
  <c r="B5183" i="64"/>
  <c r="I5183" i="64" s="1"/>
  <c r="J5183" i="64" s="1"/>
  <c r="C5183" i="64"/>
  <c r="B5184" i="64"/>
  <c r="I5184" i="64" s="1"/>
  <c r="C5184" i="64"/>
  <c r="J5184" i="64"/>
  <c r="B5185" i="64"/>
  <c r="I5185" i="64" s="1"/>
  <c r="C5185" i="64"/>
  <c r="J5185" i="64"/>
  <c r="B5186" i="64"/>
  <c r="I5186" i="64" s="1"/>
  <c r="J5186" i="64" s="1"/>
  <c r="C5186" i="64"/>
  <c r="B5187" i="64"/>
  <c r="I5187" i="64" s="1"/>
  <c r="J5187" i="64" s="1"/>
  <c r="C5187" i="64"/>
  <c r="B5188" i="64"/>
  <c r="I5188" i="64" s="1"/>
  <c r="C5188" i="64"/>
  <c r="J5188" i="64"/>
  <c r="B5189" i="64"/>
  <c r="I5189" i="64" s="1"/>
  <c r="C5189" i="64"/>
  <c r="J5189" i="64"/>
  <c r="B5190" i="64"/>
  <c r="I5190" i="64" s="1"/>
  <c r="J5190" i="64" s="1"/>
  <c r="C5190" i="64"/>
  <c r="B5191" i="64"/>
  <c r="I5191" i="64" s="1"/>
  <c r="J5191" i="64" s="1"/>
  <c r="C5191" i="64"/>
  <c r="B5192" i="64"/>
  <c r="I5192" i="64" s="1"/>
  <c r="C5192" i="64"/>
  <c r="J5192" i="64"/>
  <c r="B5193" i="64"/>
  <c r="I5193" i="64" s="1"/>
  <c r="C5193" i="64"/>
  <c r="J5193" i="64"/>
  <c r="B5194" i="64"/>
  <c r="I5194" i="64" s="1"/>
  <c r="J5194" i="64" s="1"/>
  <c r="C5194" i="64"/>
  <c r="B5195" i="64"/>
  <c r="I5195" i="64" s="1"/>
  <c r="J5195" i="64" s="1"/>
  <c r="C5195" i="64"/>
  <c r="B5196" i="64"/>
  <c r="I5196" i="64" s="1"/>
  <c r="C5196" i="64"/>
  <c r="J5196" i="64"/>
  <c r="B5197" i="64"/>
  <c r="I5197" i="64" s="1"/>
  <c r="C5197" i="64"/>
  <c r="J5197" i="64"/>
  <c r="B5198" i="64"/>
  <c r="I5198" i="64" s="1"/>
  <c r="J5198" i="64" s="1"/>
  <c r="C5198" i="64"/>
  <c r="B5199" i="64"/>
  <c r="I5199" i="64" s="1"/>
  <c r="J5199" i="64" s="1"/>
  <c r="C5199" i="64"/>
  <c r="B5200" i="64"/>
  <c r="I5200" i="64" s="1"/>
  <c r="C5200" i="64"/>
  <c r="J5200" i="64"/>
  <c r="B5201" i="64"/>
  <c r="I5201" i="64" s="1"/>
  <c r="C5201" i="64"/>
  <c r="J5201" i="64"/>
  <c r="B5202" i="64"/>
  <c r="I5202" i="64" s="1"/>
  <c r="J5202" i="64" s="1"/>
  <c r="C5202" i="64"/>
  <c r="B5203" i="64"/>
  <c r="I5203" i="64" s="1"/>
  <c r="J5203" i="64" s="1"/>
  <c r="C5203" i="64"/>
  <c r="B5204" i="64"/>
  <c r="I5204" i="64" s="1"/>
  <c r="C5204" i="64"/>
  <c r="J5204" i="64"/>
  <c r="B5205" i="64"/>
  <c r="I5205" i="64" s="1"/>
  <c r="C5205" i="64"/>
  <c r="J5205" i="64"/>
  <c r="B5206" i="64"/>
  <c r="I5206" i="64" s="1"/>
  <c r="J5206" i="64" s="1"/>
  <c r="C5206" i="64"/>
  <c r="B5207" i="64"/>
  <c r="I5207" i="64" s="1"/>
  <c r="J5207" i="64" s="1"/>
  <c r="C5207" i="64"/>
  <c r="B5208" i="64"/>
  <c r="I5208" i="64" s="1"/>
  <c r="C5208" i="64"/>
  <c r="J5208" i="64"/>
  <c r="B5209" i="64"/>
  <c r="I5209" i="64" s="1"/>
  <c r="C5209" i="64"/>
  <c r="J5209" i="64"/>
  <c r="B5210" i="64"/>
  <c r="I5210" i="64" s="1"/>
  <c r="J5210" i="64" s="1"/>
  <c r="C5210" i="64"/>
  <c r="B5211" i="64"/>
  <c r="I5211" i="64" s="1"/>
  <c r="J5211" i="64" s="1"/>
  <c r="C5211" i="64"/>
  <c r="B5212" i="64"/>
  <c r="I5212" i="64" s="1"/>
  <c r="C5212" i="64"/>
  <c r="J5212" i="64"/>
  <c r="B5213" i="64"/>
  <c r="I5213" i="64" s="1"/>
  <c r="C5213" i="64"/>
  <c r="J5213" i="64"/>
  <c r="B5214" i="64"/>
  <c r="I5214" i="64" s="1"/>
  <c r="J5214" i="64" s="1"/>
  <c r="C5214" i="64"/>
  <c r="B5215" i="64"/>
  <c r="I5215" i="64" s="1"/>
  <c r="J5215" i="64" s="1"/>
  <c r="C5215" i="64"/>
  <c r="B5216" i="64"/>
  <c r="I5216" i="64" s="1"/>
  <c r="C5216" i="64"/>
  <c r="J5216" i="64"/>
  <c r="B5217" i="64"/>
  <c r="I5217" i="64" s="1"/>
  <c r="C5217" i="64"/>
  <c r="J5217" i="64"/>
  <c r="B5218" i="64"/>
  <c r="I5218" i="64" s="1"/>
  <c r="J5218" i="64" s="1"/>
  <c r="C5218" i="64"/>
  <c r="B5219" i="64"/>
  <c r="I5219" i="64" s="1"/>
  <c r="J5219" i="64" s="1"/>
  <c r="C5219" i="64"/>
  <c r="B5220" i="64"/>
  <c r="I5220" i="64" s="1"/>
  <c r="C5220" i="64"/>
  <c r="J5220" i="64"/>
  <c r="B5221" i="64"/>
  <c r="I5221" i="64" s="1"/>
  <c r="C5221" i="64"/>
  <c r="J5221" i="64"/>
  <c r="B5222" i="64"/>
  <c r="I5222" i="64" s="1"/>
  <c r="J5222" i="64" s="1"/>
  <c r="C5222" i="64"/>
  <c r="B5223" i="64"/>
  <c r="I5223" i="64" s="1"/>
  <c r="J5223" i="64" s="1"/>
  <c r="C5223" i="64"/>
  <c r="B5224" i="64"/>
  <c r="I5224" i="64" s="1"/>
  <c r="C5224" i="64"/>
  <c r="J5224" i="64"/>
  <c r="B5225" i="64"/>
  <c r="I5225" i="64" s="1"/>
  <c r="C5225" i="64"/>
  <c r="J5225" i="64"/>
  <c r="B5226" i="64"/>
  <c r="I5226" i="64" s="1"/>
  <c r="J5226" i="64" s="1"/>
  <c r="C5226" i="64"/>
  <c r="B5227" i="64"/>
  <c r="I5227" i="64" s="1"/>
  <c r="J5227" i="64" s="1"/>
  <c r="C5227" i="64"/>
  <c r="B5228" i="64"/>
  <c r="I5228" i="64" s="1"/>
  <c r="C5228" i="64"/>
  <c r="J5228" i="64"/>
  <c r="B5229" i="64"/>
  <c r="I5229" i="64" s="1"/>
  <c r="C5229" i="64"/>
  <c r="J5229" i="64"/>
  <c r="B5230" i="64"/>
  <c r="I5230" i="64" s="1"/>
  <c r="J5230" i="64" s="1"/>
  <c r="C5230" i="64"/>
  <c r="B5231" i="64"/>
  <c r="I5231" i="64" s="1"/>
  <c r="J5231" i="64" s="1"/>
  <c r="C5231" i="64"/>
  <c r="B5232" i="64"/>
  <c r="I5232" i="64" s="1"/>
  <c r="C5232" i="64"/>
  <c r="J5232" i="64"/>
  <c r="B5233" i="64"/>
  <c r="I5233" i="64" s="1"/>
  <c r="C5233" i="64"/>
  <c r="J5233" i="64"/>
  <c r="B5234" i="64"/>
  <c r="I5234" i="64" s="1"/>
  <c r="J5234" i="64" s="1"/>
  <c r="C5234" i="64"/>
  <c r="B5235" i="64"/>
  <c r="I5235" i="64" s="1"/>
  <c r="J5235" i="64" s="1"/>
  <c r="C5235" i="64"/>
  <c r="B5236" i="64"/>
  <c r="I5236" i="64" s="1"/>
  <c r="C5236" i="64"/>
  <c r="J5236" i="64"/>
  <c r="B5237" i="64"/>
  <c r="I5237" i="64" s="1"/>
  <c r="C5237" i="64"/>
  <c r="J5237" i="64"/>
  <c r="B5238" i="64"/>
  <c r="I5238" i="64" s="1"/>
  <c r="J5238" i="64" s="1"/>
  <c r="C5238" i="64"/>
  <c r="B5239" i="64"/>
  <c r="I5239" i="64" s="1"/>
  <c r="J5239" i="64" s="1"/>
  <c r="C5239" i="64"/>
  <c r="B5240" i="64"/>
  <c r="I5240" i="64" s="1"/>
  <c r="C5240" i="64"/>
  <c r="J5240" i="64"/>
  <c r="B5241" i="64"/>
  <c r="I5241" i="64" s="1"/>
  <c r="C5241" i="64"/>
  <c r="J5241" i="64"/>
  <c r="B5242" i="64"/>
  <c r="I5242" i="64" s="1"/>
  <c r="J5242" i="64" s="1"/>
  <c r="C5242" i="64"/>
  <c r="B5243" i="64"/>
  <c r="I5243" i="64" s="1"/>
  <c r="J5243" i="64" s="1"/>
  <c r="C5243" i="64"/>
  <c r="B5244" i="64"/>
  <c r="I5244" i="64" s="1"/>
  <c r="C5244" i="64"/>
  <c r="J5244" i="64"/>
  <c r="B5245" i="64"/>
  <c r="I5245" i="64" s="1"/>
  <c r="C5245" i="64"/>
  <c r="J5245" i="64"/>
  <c r="B5246" i="64"/>
  <c r="I5246" i="64" s="1"/>
  <c r="J5246" i="64" s="1"/>
  <c r="C5246" i="64"/>
  <c r="B5247" i="64"/>
  <c r="I5247" i="64" s="1"/>
  <c r="J5247" i="64" s="1"/>
  <c r="C5247" i="64"/>
  <c r="B5248" i="64"/>
  <c r="I5248" i="64" s="1"/>
  <c r="C5248" i="64"/>
  <c r="J5248" i="64"/>
  <c r="B5249" i="64"/>
  <c r="I5249" i="64" s="1"/>
  <c r="C5249" i="64"/>
  <c r="J5249" i="64"/>
  <c r="B5250" i="64"/>
  <c r="I5250" i="64" s="1"/>
  <c r="J5250" i="64" s="1"/>
  <c r="C5250" i="64"/>
  <c r="B5251" i="64"/>
  <c r="I5251" i="64" s="1"/>
  <c r="J5251" i="64" s="1"/>
  <c r="C5251" i="64"/>
  <c r="B5252" i="64"/>
  <c r="I5252" i="64" s="1"/>
  <c r="C5252" i="64"/>
  <c r="J5252" i="64"/>
  <c r="B5253" i="64"/>
  <c r="I5253" i="64" s="1"/>
  <c r="C5253" i="64"/>
  <c r="J5253" i="64"/>
  <c r="B5254" i="64"/>
  <c r="I5254" i="64" s="1"/>
  <c r="J5254" i="64" s="1"/>
  <c r="C5254" i="64"/>
  <c r="B5255" i="64"/>
  <c r="I5255" i="64" s="1"/>
  <c r="J5255" i="64" s="1"/>
  <c r="C5255" i="64"/>
  <c r="B5256" i="64"/>
  <c r="I5256" i="64" s="1"/>
  <c r="C5256" i="64"/>
  <c r="J5256" i="64"/>
  <c r="B5257" i="64"/>
  <c r="I5257" i="64" s="1"/>
  <c r="C5257" i="64"/>
  <c r="J5257" i="64"/>
  <c r="B5258" i="64"/>
  <c r="I5258" i="64" s="1"/>
  <c r="J5258" i="64" s="1"/>
  <c r="C5258" i="64"/>
  <c r="B5259" i="64"/>
  <c r="I5259" i="64" s="1"/>
  <c r="J5259" i="64" s="1"/>
  <c r="C5259" i="64"/>
  <c r="B5260" i="64"/>
  <c r="I5260" i="64" s="1"/>
  <c r="C5260" i="64"/>
  <c r="J5260" i="64"/>
  <c r="B5261" i="64"/>
  <c r="I5261" i="64" s="1"/>
  <c r="C5261" i="64"/>
  <c r="J5261" i="64"/>
  <c r="B5262" i="64"/>
  <c r="I5262" i="64" s="1"/>
  <c r="J5262" i="64" s="1"/>
  <c r="C5262" i="64"/>
  <c r="B5263" i="64"/>
  <c r="I5263" i="64" s="1"/>
  <c r="J5263" i="64" s="1"/>
  <c r="C5263" i="64"/>
  <c r="B5264" i="64"/>
  <c r="I5264" i="64" s="1"/>
  <c r="C5264" i="64"/>
  <c r="J5264" i="64"/>
  <c r="B5265" i="64"/>
  <c r="I5265" i="64" s="1"/>
  <c r="C5265" i="64"/>
  <c r="J5265" i="64"/>
  <c r="B5266" i="64"/>
  <c r="I5266" i="64" s="1"/>
  <c r="J5266" i="64" s="1"/>
  <c r="C5266" i="64"/>
  <c r="B5267" i="64"/>
  <c r="I5267" i="64" s="1"/>
  <c r="J5267" i="64" s="1"/>
  <c r="C5267" i="64"/>
  <c r="B5268" i="64"/>
  <c r="I5268" i="64" s="1"/>
  <c r="C5268" i="64"/>
  <c r="J5268" i="64"/>
  <c r="B5269" i="64"/>
  <c r="I5269" i="64" s="1"/>
  <c r="C5269" i="64"/>
  <c r="J5269" i="64"/>
  <c r="B5270" i="64"/>
  <c r="I5270" i="64" s="1"/>
  <c r="J5270" i="64" s="1"/>
  <c r="C5270" i="64"/>
  <c r="B5271" i="64"/>
  <c r="I5271" i="64" s="1"/>
  <c r="J5271" i="64" s="1"/>
  <c r="C5271" i="64"/>
  <c r="B5272" i="64"/>
  <c r="I5272" i="64" s="1"/>
  <c r="C5272" i="64"/>
  <c r="J5272" i="64"/>
  <c r="B5273" i="64"/>
  <c r="I5273" i="64" s="1"/>
  <c r="C5273" i="64"/>
  <c r="J5273" i="64"/>
  <c r="B5274" i="64"/>
  <c r="I5274" i="64" s="1"/>
  <c r="J5274" i="64" s="1"/>
  <c r="C5274" i="64"/>
  <c r="B5275" i="64"/>
  <c r="I5275" i="64" s="1"/>
  <c r="J5275" i="64" s="1"/>
  <c r="C5275" i="64"/>
  <c r="B5276" i="64"/>
  <c r="I5276" i="64" s="1"/>
  <c r="C5276" i="64"/>
  <c r="J5276" i="64"/>
  <c r="B5277" i="64"/>
  <c r="I5277" i="64" s="1"/>
  <c r="C5277" i="64"/>
  <c r="J5277" i="64"/>
  <c r="B5278" i="64"/>
  <c r="I5278" i="64" s="1"/>
  <c r="J5278" i="64" s="1"/>
  <c r="C5278" i="64"/>
  <c r="B5279" i="64"/>
  <c r="I5279" i="64" s="1"/>
  <c r="J5279" i="64" s="1"/>
  <c r="C5279" i="64"/>
  <c r="B5280" i="64"/>
  <c r="I5280" i="64" s="1"/>
  <c r="C5280" i="64"/>
  <c r="J5280" i="64"/>
  <c r="B5281" i="64"/>
  <c r="I5281" i="64" s="1"/>
  <c r="C5281" i="64"/>
  <c r="J5281" i="64"/>
  <c r="B5282" i="64"/>
  <c r="I5282" i="64" s="1"/>
  <c r="J5282" i="64" s="1"/>
  <c r="C5282" i="64"/>
  <c r="B5283" i="64"/>
  <c r="I5283" i="64" s="1"/>
  <c r="J5283" i="64" s="1"/>
  <c r="C5283" i="64"/>
  <c r="B5284" i="64"/>
  <c r="I5284" i="64" s="1"/>
  <c r="C5284" i="64"/>
  <c r="J5284" i="64"/>
  <c r="B5285" i="64"/>
  <c r="I5285" i="64" s="1"/>
  <c r="C5285" i="64"/>
  <c r="J5285" i="64"/>
  <c r="B5286" i="64"/>
  <c r="I5286" i="64" s="1"/>
  <c r="J5286" i="64" s="1"/>
  <c r="C5286" i="64"/>
  <c r="B5287" i="64"/>
  <c r="I5287" i="64" s="1"/>
  <c r="J5287" i="64" s="1"/>
  <c r="C5287" i="64"/>
  <c r="B5288" i="64"/>
  <c r="I5288" i="64" s="1"/>
  <c r="C5288" i="64"/>
  <c r="J5288" i="64"/>
  <c r="B5289" i="64"/>
  <c r="I5289" i="64" s="1"/>
  <c r="C5289" i="64"/>
  <c r="J5289" i="64"/>
  <c r="B5290" i="64"/>
  <c r="I5290" i="64" s="1"/>
  <c r="J5290" i="64" s="1"/>
  <c r="C5290" i="64"/>
  <c r="B5291" i="64"/>
  <c r="I5291" i="64" s="1"/>
  <c r="J5291" i="64" s="1"/>
  <c r="C5291" i="64"/>
  <c r="B5292" i="64"/>
  <c r="I5292" i="64" s="1"/>
  <c r="C5292" i="64"/>
  <c r="J5292" i="64"/>
  <c r="B5293" i="64"/>
  <c r="I5293" i="64" s="1"/>
  <c r="C5293" i="64"/>
  <c r="J5293" i="64"/>
  <c r="B5294" i="64"/>
  <c r="I5294" i="64" s="1"/>
  <c r="J5294" i="64" s="1"/>
  <c r="C5294" i="64"/>
  <c r="B5295" i="64"/>
  <c r="I5295" i="64" s="1"/>
  <c r="J5295" i="64" s="1"/>
  <c r="C5295" i="64"/>
  <c r="B5296" i="64"/>
  <c r="I5296" i="64" s="1"/>
  <c r="C5296" i="64"/>
  <c r="J5296" i="64"/>
  <c r="B5297" i="64"/>
  <c r="I5297" i="64" s="1"/>
  <c r="C5297" i="64"/>
  <c r="J5297" i="64"/>
  <c r="B5298" i="64"/>
  <c r="I5298" i="64" s="1"/>
  <c r="J5298" i="64" s="1"/>
  <c r="C5298" i="64"/>
  <c r="B5299" i="64"/>
  <c r="I5299" i="64" s="1"/>
  <c r="J5299" i="64" s="1"/>
  <c r="C5299" i="64"/>
  <c r="B5300" i="64"/>
  <c r="I5300" i="64" s="1"/>
  <c r="C5300" i="64"/>
  <c r="J5300" i="64"/>
  <c r="B5301" i="64"/>
  <c r="I5301" i="64" s="1"/>
  <c r="C5301" i="64"/>
  <c r="J5301" i="64"/>
  <c r="B5302" i="64"/>
  <c r="I5302" i="64" s="1"/>
  <c r="J5302" i="64" s="1"/>
  <c r="C5302" i="64"/>
  <c r="B5303" i="64"/>
  <c r="I5303" i="64" s="1"/>
  <c r="J5303" i="64" s="1"/>
  <c r="C5303" i="64"/>
  <c r="B5304" i="64"/>
  <c r="I5304" i="64" s="1"/>
  <c r="C5304" i="64"/>
  <c r="J5304" i="64"/>
  <c r="B5305" i="64"/>
  <c r="I5305" i="64" s="1"/>
  <c r="C5305" i="64"/>
  <c r="J5305" i="64"/>
  <c r="B5306" i="64"/>
  <c r="I5306" i="64" s="1"/>
  <c r="J5306" i="64" s="1"/>
  <c r="C5306" i="64"/>
  <c r="B5307" i="64"/>
  <c r="I5307" i="64" s="1"/>
  <c r="J5307" i="64" s="1"/>
  <c r="C5307" i="64"/>
  <c r="B5308" i="64"/>
  <c r="I5308" i="64" s="1"/>
  <c r="C5308" i="64"/>
  <c r="J5308" i="64"/>
  <c r="B5309" i="64"/>
  <c r="I5309" i="64" s="1"/>
  <c r="C5309" i="64"/>
  <c r="J5309" i="64"/>
  <c r="B5310" i="64"/>
  <c r="I5310" i="64" s="1"/>
  <c r="J5310" i="64" s="1"/>
  <c r="C5310" i="64"/>
  <c r="B5311" i="64"/>
  <c r="I5311" i="64" s="1"/>
  <c r="J5311" i="64" s="1"/>
  <c r="C5311" i="64"/>
  <c r="B5312" i="64"/>
  <c r="I5312" i="64" s="1"/>
  <c r="C5312" i="64"/>
  <c r="J5312" i="64"/>
  <c r="B5313" i="64"/>
  <c r="I5313" i="64" s="1"/>
  <c r="C5313" i="64"/>
  <c r="J5313" i="64"/>
  <c r="B5314" i="64"/>
  <c r="I5314" i="64" s="1"/>
  <c r="J5314" i="64" s="1"/>
  <c r="C5314" i="64"/>
  <c r="B5315" i="64"/>
  <c r="I5315" i="64" s="1"/>
  <c r="J5315" i="64" s="1"/>
  <c r="C5315" i="64"/>
  <c r="B5316" i="64"/>
  <c r="I5316" i="64" s="1"/>
  <c r="C5316" i="64"/>
  <c r="J5316" i="64"/>
  <c r="B5317" i="64"/>
  <c r="I5317" i="64" s="1"/>
  <c r="C5317" i="64"/>
  <c r="J5317" i="64"/>
  <c r="B5318" i="64"/>
  <c r="I5318" i="64" s="1"/>
  <c r="J5318" i="64" s="1"/>
  <c r="C5318" i="64"/>
  <c r="B5319" i="64"/>
  <c r="I5319" i="64" s="1"/>
  <c r="J5319" i="64" s="1"/>
  <c r="C5319" i="64"/>
  <c r="B5320" i="64"/>
  <c r="I5320" i="64" s="1"/>
  <c r="C5320" i="64"/>
  <c r="J5320" i="64"/>
  <c r="B5321" i="64"/>
  <c r="I5321" i="64" s="1"/>
  <c r="C5321" i="64"/>
  <c r="J5321" i="64"/>
  <c r="B5322" i="64"/>
  <c r="I5322" i="64" s="1"/>
  <c r="J5322" i="64" s="1"/>
  <c r="C5322" i="64"/>
  <c r="B5323" i="64"/>
  <c r="I5323" i="64" s="1"/>
  <c r="J5323" i="64" s="1"/>
  <c r="C5323" i="64"/>
  <c r="B5324" i="64"/>
  <c r="I5324" i="64" s="1"/>
  <c r="C5324" i="64"/>
  <c r="J5324" i="64"/>
  <c r="B5325" i="64"/>
  <c r="I5325" i="64" s="1"/>
  <c r="C5325" i="64"/>
  <c r="J5325" i="64"/>
  <c r="B5326" i="64"/>
  <c r="I5326" i="64" s="1"/>
  <c r="J5326" i="64" s="1"/>
  <c r="C5326" i="64"/>
  <c r="B5327" i="64"/>
  <c r="I5327" i="64" s="1"/>
  <c r="J5327" i="64" s="1"/>
  <c r="C5327" i="64"/>
  <c r="B5328" i="64"/>
  <c r="I5328" i="64" s="1"/>
  <c r="C5328" i="64"/>
  <c r="J5328" i="64"/>
  <c r="B5329" i="64"/>
  <c r="I5329" i="64" s="1"/>
  <c r="C5329" i="64"/>
  <c r="J5329" i="64"/>
  <c r="B5330" i="64"/>
  <c r="I5330" i="64" s="1"/>
  <c r="J5330" i="64" s="1"/>
  <c r="C5330" i="64"/>
  <c r="B5331" i="64"/>
  <c r="I5331" i="64" s="1"/>
  <c r="J5331" i="64" s="1"/>
  <c r="C5331" i="64"/>
  <c r="B5332" i="64"/>
  <c r="I5332" i="64" s="1"/>
  <c r="C5332" i="64"/>
  <c r="J5332" i="64"/>
  <c r="B5333" i="64"/>
  <c r="I5333" i="64" s="1"/>
  <c r="C5333" i="64"/>
  <c r="J5333" i="64"/>
  <c r="B5334" i="64"/>
  <c r="I5334" i="64" s="1"/>
  <c r="J5334" i="64" s="1"/>
  <c r="C5334" i="64"/>
  <c r="B5335" i="64"/>
  <c r="I5335" i="64" s="1"/>
  <c r="J5335" i="64" s="1"/>
  <c r="C5335" i="64"/>
  <c r="B5336" i="64"/>
  <c r="I5336" i="64" s="1"/>
  <c r="C5336" i="64"/>
  <c r="J5336" i="64"/>
  <c r="B5337" i="64"/>
  <c r="I5337" i="64" s="1"/>
  <c r="C5337" i="64"/>
  <c r="J5337" i="64"/>
  <c r="B5338" i="64"/>
  <c r="I5338" i="64" s="1"/>
  <c r="J5338" i="64" s="1"/>
  <c r="C5338" i="64"/>
  <c r="B5339" i="64"/>
  <c r="I5339" i="64" s="1"/>
  <c r="J5339" i="64" s="1"/>
  <c r="C5339" i="64"/>
  <c r="B5340" i="64"/>
  <c r="I5340" i="64" s="1"/>
  <c r="C5340" i="64"/>
  <c r="J5340" i="64"/>
  <c r="B5341" i="64"/>
  <c r="I5341" i="64" s="1"/>
  <c r="C5341" i="64"/>
  <c r="J5341" i="64"/>
  <c r="B5342" i="64"/>
  <c r="I5342" i="64" s="1"/>
  <c r="C5342" i="64"/>
  <c r="J5342" i="64"/>
  <c r="B5343" i="64"/>
  <c r="I5343" i="64" s="1"/>
  <c r="J5343" i="64" s="1"/>
  <c r="C5343" i="64"/>
  <c r="B5344" i="64"/>
  <c r="I5344" i="64" s="1"/>
  <c r="J5344" i="64" s="1"/>
  <c r="C5344" i="64"/>
  <c r="B5345" i="64"/>
  <c r="I5345" i="64" s="1"/>
  <c r="C5345" i="64"/>
  <c r="J5345" i="64"/>
  <c r="B5346" i="64"/>
  <c r="I5346" i="64" s="1"/>
  <c r="C5346" i="64"/>
  <c r="J5346" i="64"/>
  <c r="B5347" i="64"/>
  <c r="I5347" i="64" s="1"/>
  <c r="J5347" i="64" s="1"/>
  <c r="C5347" i="64"/>
  <c r="B5348" i="64"/>
  <c r="I5348" i="64" s="1"/>
  <c r="J5348" i="64" s="1"/>
  <c r="C5348" i="64"/>
  <c r="B5349" i="64"/>
  <c r="I5349" i="64" s="1"/>
  <c r="C5349" i="64"/>
  <c r="J5349" i="64"/>
  <c r="B5350" i="64"/>
  <c r="I5350" i="64" s="1"/>
  <c r="C5350" i="64"/>
  <c r="J5350" i="64"/>
  <c r="B5351" i="64"/>
  <c r="I5351" i="64" s="1"/>
  <c r="J5351" i="64" s="1"/>
  <c r="C5351" i="64"/>
  <c r="B5352" i="64"/>
  <c r="I5352" i="64" s="1"/>
  <c r="J5352" i="64" s="1"/>
  <c r="C5352" i="64"/>
  <c r="B5353" i="64"/>
  <c r="I5353" i="64" s="1"/>
  <c r="C5353" i="64"/>
  <c r="J5353" i="64"/>
  <c r="B5354" i="64"/>
  <c r="I5354" i="64" s="1"/>
  <c r="C5354" i="64"/>
  <c r="J5354" i="64"/>
  <c r="B5355" i="64"/>
  <c r="I5355" i="64" s="1"/>
  <c r="J5355" i="64" s="1"/>
  <c r="C5355" i="64"/>
  <c r="B5356" i="64"/>
  <c r="I5356" i="64" s="1"/>
  <c r="J5356" i="64" s="1"/>
  <c r="C5356" i="64"/>
  <c r="B5357" i="64"/>
  <c r="I5357" i="64" s="1"/>
  <c r="C5357" i="64"/>
  <c r="J5357" i="64"/>
  <c r="B5358" i="64"/>
  <c r="I5358" i="64" s="1"/>
  <c r="C5358" i="64"/>
  <c r="J5358" i="64"/>
  <c r="B5359" i="64"/>
  <c r="I5359" i="64" s="1"/>
  <c r="J5359" i="64" s="1"/>
  <c r="C5359" i="64"/>
  <c r="B5360" i="64"/>
  <c r="I5360" i="64" s="1"/>
  <c r="J5360" i="64" s="1"/>
  <c r="C5360" i="64"/>
  <c r="B5361" i="64"/>
  <c r="I5361" i="64" s="1"/>
  <c r="C5361" i="64"/>
  <c r="J5361" i="64"/>
  <c r="B5362" i="64"/>
  <c r="I5362" i="64" s="1"/>
  <c r="C5362" i="64"/>
  <c r="J5362" i="64"/>
  <c r="B5363" i="64"/>
  <c r="I5363" i="64" s="1"/>
  <c r="J5363" i="64" s="1"/>
  <c r="C5363" i="64"/>
  <c r="B5364" i="64"/>
  <c r="I5364" i="64" s="1"/>
  <c r="J5364" i="64" s="1"/>
  <c r="C5364" i="64"/>
  <c r="B5365" i="64"/>
  <c r="I5365" i="64" s="1"/>
  <c r="C5365" i="64"/>
  <c r="J5365" i="64"/>
  <c r="B5366" i="64"/>
  <c r="I5366" i="64" s="1"/>
  <c r="C5366" i="64"/>
  <c r="J5366" i="64"/>
  <c r="B5367" i="64"/>
  <c r="I5367" i="64" s="1"/>
  <c r="J5367" i="64" s="1"/>
  <c r="C5367" i="64"/>
  <c r="B5368" i="64"/>
  <c r="I5368" i="64" s="1"/>
  <c r="J5368" i="64" s="1"/>
  <c r="C5368" i="64"/>
  <c r="B5369" i="64"/>
  <c r="I5369" i="64" s="1"/>
  <c r="C5369" i="64"/>
  <c r="J5369" i="64"/>
  <c r="B5370" i="64"/>
  <c r="I5370" i="64" s="1"/>
  <c r="C5370" i="64"/>
  <c r="J5370" i="64"/>
  <c r="B5371" i="64"/>
  <c r="I5371" i="64" s="1"/>
  <c r="J5371" i="64" s="1"/>
  <c r="C5371" i="64"/>
  <c r="B5372" i="64"/>
  <c r="I5372" i="64" s="1"/>
  <c r="J5372" i="64" s="1"/>
  <c r="C5372" i="64"/>
  <c r="B5373" i="64"/>
  <c r="I5373" i="64" s="1"/>
  <c r="C5373" i="64"/>
  <c r="J5373" i="64"/>
  <c r="B5374" i="64"/>
  <c r="I5374" i="64" s="1"/>
  <c r="C5374" i="64"/>
  <c r="J5374" i="64"/>
  <c r="B5375" i="64"/>
  <c r="I5375" i="64" s="1"/>
  <c r="J5375" i="64" s="1"/>
  <c r="C5375" i="64"/>
  <c r="B5376" i="64"/>
  <c r="I5376" i="64" s="1"/>
  <c r="J5376" i="64" s="1"/>
  <c r="C5376" i="64"/>
  <c r="B5377" i="64"/>
  <c r="I5377" i="64" s="1"/>
  <c r="C5377" i="64"/>
  <c r="J5377" i="64"/>
  <c r="B5378" i="64"/>
  <c r="I5378" i="64" s="1"/>
  <c r="C5378" i="64"/>
  <c r="J5378" i="64"/>
  <c r="B5379" i="64"/>
  <c r="I5379" i="64" s="1"/>
  <c r="J5379" i="64" s="1"/>
  <c r="C5379" i="64"/>
  <c r="B5380" i="64"/>
  <c r="I5380" i="64" s="1"/>
  <c r="J5380" i="64" s="1"/>
  <c r="C5380" i="64"/>
  <c r="B5381" i="64"/>
  <c r="I5381" i="64" s="1"/>
  <c r="C5381" i="64"/>
  <c r="J5381" i="64"/>
  <c r="B5382" i="64"/>
  <c r="I5382" i="64" s="1"/>
  <c r="C5382" i="64"/>
  <c r="J5382" i="64"/>
  <c r="B5383" i="64"/>
  <c r="I5383" i="64" s="1"/>
  <c r="J5383" i="64" s="1"/>
  <c r="C5383" i="64"/>
  <c r="B5384" i="64"/>
  <c r="I5384" i="64" s="1"/>
  <c r="J5384" i="64" s="1"/>
  <c r="C5384" i="64"/>
  <c r="B5385" i="64"/>
  <c r="I5385" i="64" s="1"/>
  <c r="C5385" i="64"/>
  <c r="J5385" i="64"/>
  <c r="B5386" i="64"/>
  <c r="I5386" i="64" s="1"/>
  <c r="C5386" i="64"/>
  <c r="J5386" i="64"/>
  <c r="B5387" i="64"/>
  <c r="I5387" i="64" s="1"/>
  <c r="J5387" i="64" s="1"/>
  <c r="C5387" i="64"/>
  <c r="B5388" i="64"/>
  <c r="I5388" i="64" s="1"/>
  <c r="J5388" i="64" s="1"/>
  <c r="C5388" i="64"/>
  <c r="B5389" i="64"/>
  <c r="I5389" i="64" s="1"/>
  <c r="C5389" i="64"/>
  <c r="J5389" i="64"/>
  <c r="B5390" i="64"/>
  <c r="I5390" i="64" s="1"/>
  <c r="C5390" i="64"/>
  <c r="J5390" i="64"/>
  <c r="B5391" i="64"/>
  <c r="I5391" i="64" s="1"/>
  <c r="J5391" i="64" s="1"/>
  <c r="C5391" i="64"/>
  <c r="B5392" i="64"/>
  <c r="I5392" i="64" s="1"/>
  <c r="J5392" i="64" s="1"/>
  <c r="C5392" i="64"/>
  <c r="B5393" i="64"/>
  <c r="I5393" i="64" s="1"/>
  <c r="C5393" i="64"/>
  <c r="J5393" i="64"/>
  <c r="B5394" i="64"/>
  <c r="I5394" i="64" s="1"/>
  <c r="C5394" i="64"/>
  <c r="J5394" i="64"/>
  <c r="B5395" i="64"/>
  <c r="I5395" i="64" s="1"/>
  <c r="J5395" i="64" s="1"/>
  <c r="C5395" i="64"/>
  <c r="B5396" i="64"/>
  <c r="I5396" i="64" s="1"/>
  <c r="J5396" i="64" s="1"/>
  <c r="C5396" i="64"/>
  <c r="B5397" i="64"/>
  <c r="I5397" i="64" s="1"/>
  <c r="C5397" i="64"/>
  <c r="J5397" i="64"/>
  <c r="B5398" i="64"/>
  <c r="I5398" i="64" s="1"/>
  <c r="C5398" i="64"/>
  <c r="J5398" i="64"/>
  <c r="B5399" i="64"/>
  <c r="I5399" i="64" s="1"/>
  <c r="J5399" i="64" s="1"/>
  <c r="C5399" i="64"/>
  <c r="B5400" i="64"/>
  <c r="I5400" i="64" s="1"/>
  <c r="J5400" i="64" s="1"/>
  <c r="C5400" i="64"/>
  <c r="B5401" i="64"/>
  <c r="I5401" i="64" s="1"/>
  <c r="C5401" i="64"/>
  <c r="J5401" i="64"/>
  <c r="B5402" i="64"/>
  <c r="I5402" i="64" s="1"/>
  <c r="C5402" i="64"/>
  <c r="J5402" i="64"/>
  <c r="B5403" i="64"/>
  <c r="I5403" i="64" s="1"/>
  <c r="J5403" i="64" s="1"/>
  <c r="C5403" i="64"/>
  <c r="B5404" i="64"/>
  <c r="I5404" i="64" s="1"/>
  <c r="J5404" i="64" s="1"/>
  <c r="C5404" i="64"/>
  <c r="B5405" i="64"/>
  <c r="I5405" i="64" s="1"/>
  <c r="C5405" i="64"/>
  <c r="J5405" i="64"/>
  <c r="B5406" i="64"/>
  <c r="I5406" i="64" s="1"/>
  <c r="C5406" i="64"/>
  <c r="J5406" i="64"/>
  <c r="B5407" i="64"/>
  <c r="I5407" i="64" s="1"/>
  <c r="J5407" i="64" s="1"/>
  <c r="C5407" i="64"/>
  <c r="B5408" i="64"/>
  <c r="I5408" i="64" s="1"/>
  <c r="J5408" i="64" s="1"/>
  <c r="C5408" i="64"/>
  <c r="B5409" i="64"/>
  <c r="I5409" i="64" s="1"/>
  <c r="C5409" i="64"/>
  <c r="J5409" i="64"/>
  <c r="B5410" i="64"/>
  <c r="I5410" i="64" s="1"/>
  <c r="C5410" i="64"/>
  <c r="J5410" i="64"/>
  <c r="B5411" i="64"/>
  <c r="I5411" i="64" s="1"/>
  <c r="J5411" i="64" s="1"/>
  <c r="C5411" i="64"/>
  <c r="B5412" i="64"/>
  <c r="I5412" i="64" s="1"/>
  <c r="J5412" i="64" s="1"/>
  <c r="C5412" i="64"/>
  <c r="B5413" i="64"/>
  <c r="I5413" i="64" s="1"/>
  <c r="C5413" i="64"/>
  <c r="J5413" i="64"/>
  <c r="B5414" i="64"/>
  <c r="I5414" i="64" s="1"/>
  <c r="C5414" i="64"/>
  <c r="J5414" i="64"/>
  <c r="B5415" i="64"/>
  <c r="I5415" i="64" s="1"/>
  <c r="J5415" i="64" s="1"/>
  <c r="C5415" i="64"/>
  <c r="B5416" i="64"/>
  <c r="I5416" i="64" s="1"/>
  <c r="J5416" i="64" s="1"/>
  <c r="C5416" i="64"/>
  <c r="B5417" i="64"/>
  <c r="I5417" i="64" s="1"/>
  <c r="C5417" i="64"/>
  <c r="J5417" i="64"/>
  <c r="B5418" i="64"/>
  <c r="I5418" i="64" s="1"/>
  <c r="C5418" i="64"/>
  <c r="J5418" i="64"/>
  <c r="B5419" i="64"/>
  <c r="I5419" i="64" s="1"/>
  <c r="J5419" i="64" s="1"/>
  <c r="C5419" i="64"/>
  <c r="B5420" i="64"/>
  <c r="I5420" i="64" s="1"/>
  <c r="J5420" i="64" s="1"/>
  <c r="C5420" i="64"/>
  <c r="B5421" i="64"/>
  <c r="I5421" i="64" s="1"/>
  <c r="C5421" i="64"/>
  <c r="J5421" i="64"/>
  <c r="B5422" i="64"/>
  <c r="I5422" i="64" s="1"/>
  <c r="C5422" i="64"/>
  <c r="J5422" i="64"/>
  <c r="B5423" i="64"/>
  <c r="I5423" i="64" s="1"/>
  <c r="J5423" i="64" s="1"/>
  <c r="C5423" i="64"/>
  <c r="B5424" i="64"/>
  <c r="I5424" i="64" s="1"/>
  <c r="J5424" i="64" s="1"/>
  <c r="C5424" i="64"/>
  <c r="B5425" i="64"/>
  <c r="I5425" i="64" s="1"/>
  <c r="C5425" i="64"/>
  <c r="J5425" i="64"/>
  <c r="B5426" i="64"/>
  <c r="I5426" i="64" s="1"/>
  <c r="C5426" i="64"/>
  <c r="J5426" i="64"/>
  <c r="B5427" i="64"/>
  <c r="I5427" i="64" s="1"/>
  <c r="J5427" i="64" s="1"/>
  <c r="C5427" i="64"/>
  <c r="B5428" i="64"/>
  <c r="I5428" i="64" s="1"/>
  <c r="J5428" i="64" s="1"/>
  <c r="C5428" i="64"/>
  <c r="B5429" i="64"/>
  <c r="I5429" i="64" s="1"/>
  <c r="C5429" i="64"/>
  <c r="J5429" i="64"/>
  <c r="B5430" i="64"/>
  <c r="I5430" i="64" s="1"/>
  <c r="C5430" i="64"/>
  <c r="J5430" i="64"/>
  <c r="B5431" i="64"/>
  <c r="I5431" i="64" s="1"/>
  <c r="J5431" i="64" s="1"/>
  <c r="C5431" i="64"/>
  <c r="B5432" i="64"/>
  <c r="I5432" i="64" s="1"/>
  <c r="J5432" i="64" s="1"/>
  <c r="C5432" i="64"/>
  <c r="B5433" i="64"/>
  <c r="I5433" i="64" s="1"/>
  <c r="C5433" i="64"/>
  <c r="J5433" i="64"/>
  <c r="B5434" i="64"/>
  <c r="I5434" i="64" s="1"/>
  <c r="C5434" i="64"/>
  <c r="J5434" i="64"/>
  <c r="B5435" i="64"/>
  <c r="I5435" i="64" s="1"/>
  <c r="J5435" i="64" s="1"/>
  <c r="C5435" i="64"/>
  <c r="B5436" i="64"/>
  <c r="I5436" i="64" s="1"/>
  <c r="J5436" i="64" s="1"/>
  <c r="C5436" i="64"/>
  <c r="B5437" i="64"/>
  <c r="I5437" i="64" s="1"/>
  <c r="C5437" i="64"/>
  <c r="J5437" i="64"/>
  <c r="B5438" i="64"/>
  <c r="I5438" i="64" s="1"/>
  <c r="C5438" i="64"/>
  <c r="J5438" i="64"/>
  <c r="B5439" i="64"/>
  <c r="I5439" i="64" s="1"/>
  <c r="J5439" i="64" s="1"/>
  <c r="C5439" i="64"/>
  <c r="B5440" i="64"/>
  <c r="I5440" i="64" s="1"/>
  <c r="J5440" i="64" s="1"/>
  <c r="C5440" i="64"/>
  <c r="B5441" i="64"/>
  <c r="I5441" i="64" s="1"/>
  <c r="C5441" i="64"/>
  <c r="J5441" i="64"/>
  <c r="B5442" i="64"/>
  <c r="I5442" i="64" s="1"/>
  <c r="C5442" i="64"/>
  <c r="J5442" i="64"/>
  <c r="B5443" i="64"/>
  <c r="I5443" i="64" s="1"/>
  <c r="J5443" i="64" s="1"/>
  <c r="C5443" i="64"/>
  <c r="B5444" i="64"/>
  <c r="I5444" i="64" s="1"/>
  <c r="J5444" i="64" s="1"/>
  <c r="C5444" i="64"/>
  <c r="B5445" i="64"/>
  <c r="I5445" i="64" s="1"/>
  <c r="C5445" i="64"/>
  <c r="J5445" i="64"/>
  <c r="B5446" i="64"/>
  <c r="I5446" i="64" s="1"/>
  <c r="C5446" i="64"/>
  <c r="J5446" i="64"/>
  <c r="B5447" i="64"/>
  <c r="I5447" i="64" s="1"/>
  <c r="J5447" i="64" s="1"/>
  <c r="C5447" i="64"/>
  <c r="B5448" i="64"/>
  <c r="I5448" i="64" s="1"/>
  <c r="J5448" i="64" s="1"/>
  <c r="C5448" i="64"/>
  <c r="B5449" i="64"/>
  <c r="I5449" i="64" s="1"/>
  <c r="C5449" i="64"/>
  <c r="J5449" i="64"/>
  <c r="B5450" i="64"/>
  <c r="I5450" i="64" s="1"/>
  <c r="C5450" i="64"/>
  <c r="J5450" i="64"/>
  <c r="B5451" i="64"/>
  <c r="I5451" i="64" s="1"/>
  <c r="J5451" i="64" s="1"/>
  <c r="C5451" i="64"/>
  <c r="B5452" i="64"/>
  <c r="I5452" i="64" s="1"/>
  <c r="J5452" i="64" s="1"/>
  <c r="C5452" i="64"/>
  <c r="B5453" i="64"/>
  <c r="I5453" i="64" s="1"/>
  <c r="C5453" i="64"/>
  <c r="J5453" i="64"/>
  <c r="B5454" i="64"/>
  <c r="I5454" i="64" s="1"/>
  <c r="C5454" i="64"/>
  <c r="J5454" i="64"/>
  <c r="B5455" i="64"/>
  <c r="I5455" i="64" s="1"/>
  <c r="J5455" i="64" s="1"/>
  <c r="C5455" i="64"/>
  <c r="B5456" i="64"/>
  <c r="I5456" i="64" s="1"/>
  <c r="J5456" i="64" s="1"/>
  <c r="C5456" i="64"/>
  <c r="B5457" i="64"/>
  <c r="I5457" i="64" s="1"/>
  <c r="C5457" i="64"/>
  <c r="J5457" i="64"/>
  <c r="B5458" i="64"/>
  <c r="I5458" i="64" s="1"/>
  <c r="C5458" i="64"/>
  <c r="J5458" i="64"/>
  <c r="B5459" i="64"/>
  <c r="I5459" i="64" s="1"/>
  <c r="J5459" i="64" s="1"/>
  <c r="C5459" i="64"/>
  <c r="B5460" i="64"/>
  <c r="I5460" i="64" s="1"/>
  <c r="J5460" i="64" s="1"/>
  <c r="C5460" i="64"/>
  <c r="B5461" i="64"/>
  <c r="I5461" i="64" s="1"/>
  <c r="C5461" i="64"/>
  <c r="J5461" i="64"/>
  <c r="B5462" i="64"/>
  <c r="I5462" i="64" s="1"/>
  <c r="C5462" i="64"/>
  <c r="J5462" i="64"/>
  <c r="B5463" i="64"/>
  <c r="I5463" i="64" s="1"/>
  <c r="J5463" i="64" s="1"/>
  <c r="C5463" i="64"/>
  <c r="B5464" i="64"/>
  <c r="I5464" i="64" s="1"/>
  <c r="J5464" i="64" s="1"/>
  <c r="C5464" i="64"/>
  <c r="B5465" i="64"/>
  <c r="I5465" i="64" s="1"/>
  <c r="C5465" i="64"/>
  <c r="J5465" i="64"/>
  <c r="B5466" i="64"/>
  <c r="I5466" i="64" s="1"/>
  <c r="C5466" i="64"/>
  <c r="J5466" i="64"/>
  <c r="B5467" i="64"/>
  <c r="I5467" i="64" s="1"/>
  <c r="J5467" i="64" s="1"/>
  <c r="C5467" i="64"/>
  <c r="B5468" i="64"/>
  <c r="I5468" i="64" s="1"/>
  <c r="J5468" i="64" s="1"/>
  <c r="C5468" i="64"/>
  <c r="B5469" i="64"/>
  <c r="I5469" i="64" s="1"/>
  <c r="C5469" i="64"/>
  <c r="J5469" i="64"/>
  <c r="B5470" i="64"/>
  <c r="I5470" i="64" s="1"/>
  <c r="C5470" i="64"/>
  <c r="J5470" i="64"/>
  <c r="B5471" i="64"/>
  <c r="I5471" i="64" s="1"/>
  <c r="J5471" i="64" s="1"/>
  <c r="C5471" i="64"/>
  <c r="B5472" i="64"/>
  <c r="I5472" i="64" s="1"/>
  <c r="J5472" i="64" s="1"/>
  <c r="C5472" i="64"/>
  <c r="B5473" i="64"/>
  <c r="I5473" i="64" s="1"/>
  <c r="C5473" i="64"/>
  <c r="J5473" i="64"/>
  <c r="B5474" i="64"/>
  <c r="I5474" i="64" s="1"/>
  <c r="C5474" i="64"/>
  <c r="J5474" i="64"/>
  <c r="B5475" i="64"/>
  <c r="I5475" i="64" s="1"/>
  <c r="J5475" i="64" s="1"/>
  <c r="C5475" i="64"/>
  <c r="B5476" i="64"/>
  <c r="I5476" i="64" s="1"/>
  <c r="J5476" i="64" s="1"/>
  <c r="C5476" i="64"/>
  <c r="B5477" i="64"/>
  <c r="I5477" i="64" s="1"/>
  <c r="C5477" i="64"/>
  <c r="J5477" i="64"/>
  <c r="B5478" i="64"/>
  <c r="I5478" i="64" s="1"/>
  <c r="C5478" i="64"/>
  <c r="J5478" i="64"/>
  <c r="B5479" i="64"/>
  <c r="I5479" i="64" s="1"/>
  <c r="J5479" i="64" s="1"/>
  <c r="C5479" i="64"/>
  <c r="B5480" i="64"/>
  <c r="I5480" i="64" s="1"/>
  <c r="J5480" i="64" s="1"/>
  <c r="C5480" i="64"/>
  <c r="B5481" i="64"/>
  <c r="I5481" i="64" s="1"/>
  <c r="C5481" i="64"/>
  <c r="J5481" i="64"/>
  <c r="B5482" i="64"/>
  <c r="I5482" i="64" s="1"/>
  <c r="C5482" i="64"/>
  <c r="J5482" i="64"/>
  <c r="B5483" i="64"/>
  <c r="I5483" i="64" s="1"/>
  <c r="J5483" i="64" s="1"/>
  <c r="C5483" i="64"/>
  <c r="B5484" i="64"/>
  <c r="I5484" i="64" s="1"/>
  <c r="J5484" i="64" s="1"/>
  <c r="C5484" i="64"/>
  <c r="B5485" i="64"/>
  <c r="I5485" i="64" s="1"/>
  <c r="C5485" i="64"/>
  <c r="J5485" i="64"/>
  <c r="B5486" i="64"/>
  <c r="I5486" i="64" s="1"/>
  <c r="C5486" i="64"/>
  <c r="J5486" i="64"/>
  <c r="B5487" i="64"/>
  <c r="I5487" i="64" s="1"/>
  <c r="J5487" i="64" s="1"/>
  <c r="C5487" i="64"/>
  <c r="B5488" i="64"/>
  <c r="I5488" i="64" s="1"/>
  <c r="J5488" i="64" s="1"/>
  <c r="C5488" i="64"/>
  <c r="B5489" i="64"/>
  <c r="I5489" i="64" s="1"/>
  <c r="C5489" i="64"/>
  <c r="J5489" i="64"/>
  <c r="B5490" i="64"/>
  <c r="I5490" i="64" s="1"/>
  <c r="C5490" i="64"/>
  <c r="J5490" i="64"/>
  <c r="B5491" i="64"/>
  <c r="I5491" i="64" s="1"/>
  <c r="J5491" i="64" s="1"/>
  <c r="C5491" i="64"/>
  <c r="B5492" i="64"/>
  <c r="I5492" i="64" s="1"/>
  <c r="J5492" i="64" s="1"/>
  <c r="C5492" i="64"/>
  <c r="B5493" i="64"/>
  <c r="I5493" i="64" s="1"/>
  <c r="C5493" i="64"/>
  <c r="J5493" i="64"/>
  <c r="B5494" i="64"/>
  <c r="I5494" i="64" s="1"/>
  <c r="C5494" i="64"/>
  <c r="J5494" i="64"/>
  <c r="B5495" i="64"/>
  <c r="I5495" i="64" s="1"/>
  <c r="J5495" i="64" s="1"/>
  <c r="C5495" i="64"/>
  <c r="B5496" i="64"/>
  <c r="I5496" i="64" s="1"/>
  <c r="J5496" i="64" s="1"/>
  <c r="C5496" i="64"/>
  <c r="B5497" i="64"/>
  <c r="I5497" i="64" s="1"/>
  <c r="C5497" i="64"/>
  <c r="J5497" i="64"/>
  <c r="B5498" i="64"/>
  <c r="I5498" i="64" s="1"/>
  <c r="C5498" i="64"/>
  <c r="J5498" i="64"/>
  <c r="B5499" i="64"/>
  <c r="I5499" i="64" s="1"/>
  <c r="J5499" i="64" s="1"/>
  <c r="C5499" i="64"/>
  <c r="B5500" i="64"/>
  <c r="I5500" i="64" s="1"/>
  <c r="J5500" i="64" s="1"/>
  <c r="C5500" i="64"/>
  <c r="B5501" i="64"/>
  <c r="I5501" i="64" s="1"/>
  <c r="C5501" i="64"/>
  <c r="J5501" i="64"/>
  <c r="B5502" i="64"/>
  <c r="I5502" i="64" s="1"/>
  <c r="C5502" i="64"/>
  <c r="J5502" i="64"/>
  <c r="B5503" i="64"/>
  <c r="I5503" i="64" s="1"/>
  <c r="J5503" i="64" s="1"/>
  <c r="C5503" i="64"/>
  <c r="B5504" i="64"/>
  <c r="I5504" i="64" s="1"/>
  <c r="J5504" i="64" s="1"/>
  <c r="C5504" i="64"/>
  <c r="B5505" i="64"/>
  <c r="I5505" i="64" s="1"/>
  <c r="C5505" i="64"/>
  <c r="J5505" i="64"/>
  <c r="B5506" i="64"/>
  <c r="I5506" i="64" s="1"/>
  <c r="C5506" i="64"/>
  <c r="J5506" i="64"/>
  <c r="B5507" i="64"/>
  <c r="I5507" i="64" s="1"/>
  <c r="J5507" i="64" s="1"/>
  <c r="C5507" i="64"/>
  <c r="B5508" i="64"/>
  <c r="I5508" i="64" s="1"/>
  <c r="J5508" i="64" s="1"/>
  <c r="C5508" i="64"/>
  <c r="B5509" i="64"/>
  <c r="I5509" i="64" s="1"/>
  <c r="C5509" i="64"/>
  <c r="J5509" i="64"/>
  <c r="B5510" i="64"/>
  <c r="I5510" i="64" s="1"/>
  <c r="C5510" i="64"/>
  <c r="J5510" i="64"/>
  <c r="B5511" i="64"/>
  <c r="I5511" i="64" s="1"/>
  <c r="J5511" i="64" s="1"/>
  <c r="C5511" i="64"/>
  <c r="B5512" i="64"/>
  <c r="I5512" i="64" s="1"/>
  <c r="J5512" i="64" s="1"/>
  <c r="C5512" i="64"/>
  <c r="B5513" i="64"/>
  <c r="I5513" i="64" s="1"/>
  <c r="C5513" i="64"/>
  <c r="J5513" i="64"/>
  <c r="B5514" i="64"/>
  <c r="I5514" i="64" s="1"/>
  <c r="C5514" i="64"/>
  <c r="J5514" i="64"/>
  <c r="B5515" i="64"/>
  <c r="I5515" i="64" s="1"/>
  <c r="J5515" i="64" s="1"/>
  <c r="C5515" i="64"/>
  <c r="B5516" i="64"/>
  <c r="I5516" i="64" s="1"/>
  <c r="J5516" i="64" s="1"/>
  <c r="C5516" i="64"/>
  <c r="B5517" i="64"/>
  <c r="I5517" i="64" s="1"/>
  <c r="C5517" i="64"/>
  <c r="J5517" i="64"/>
  <c r="B5518" i="64"/>
  <c r="I5518" i="64" s="1"/>
  <c r="C5518" i="64"/>
  <c r="J5518" i="64"/>
  <c r="B5519" i="64"/>
  <c r="I5519" i="64" s="1"/>
  <c r="J5519" i="64" s="1"/>
  <c r="C5519" i="64"/>
  <c r="B5520" i="64"/>
  <c r="I5520" i="64" s="1"/>
  <c r="J5520" i="64" s="1"/>
  <c r="C5520" i="64"/>
  <c r="B5521" i="64"/>
  <c r="I5521" i="64" s="1"/>
  <c r="C5521" i="64"/>
  <c r="J5521" i="64"/>
  <c r="B5522" i="64"/>
  <c r="I5522" i="64" s="1"/>
  <c r="C5522" i="64"/>
  <c r="J5522" i="64"/>
  <c r="B5523" i="64"/>
  <c r="I5523" i="64" s="1"/>
  <c r="J5523" i="64" s="1"/>
  <c r="C5523" i="64"/>
  <c r="B5524" i="64"/>
  <c r="I5524" i="64" s="1"/>
  <c r="J5524" i="64" s="1"/>
  <c r="C5524" i="64"/>
  <c r="B5525" i="64"/>
  <c r="C5525" i="64"/>
  <c r="I5525" i="64"/>
  <c r="J5525" i="64"/>
  <c r="B5526" i="64"/>
  <c r="C5526" i="64"/>
  <c r="I5526" i="64"/>
  <c r="J5526" i="64"/>
  <c r="B5527" i="64"/>
  <c r="C5527" i="64"/>
  <c r="I5527" i="64"/>
  <c r="J5527" i="64"/>
  <c r="B5528" i="64"/>
  <c r="C5528" i="64"/>
  <c r="I5528" i="64"/>
  <c r="J5528" i="64"/>
  <c r="B5529" i="64"/>
  <c r="C5529" i="64"/>
  <c r="I5529" i="64"/>
  <c r="J5529" i="64"/>
  <c r="B5530" i="64"/>
  <c r="C5530" i="64"/>
  <c r="I5530" i="64"/>
  <c r="J5530" i="64"/>
  <c r="B5531" i="64"/>
  <c r="C5531" i="64"/>
  <c r="I5531" i="64"/>
  <c r="J5531" i="64"/>
  <c r="B5532" i="64"/>
  <c r="C5532" i="64"/>
  <c r="I5532" i="64"/>
  <c r="J5532" i="64"/>
  <c r="B5533" i="64"/>
  <c r="C5533" i="64"/>
  <c r="I5533" i="64"/>
  <c r="J5533" i="64"/>
  <c r="B5534" i="64"/>
  <c r="C5534" i="64"/>
  <c r="I5534" i="64"/>
  <c r="J5534" i="64"/>
  <c r="B5535" i="64"/>
  <c r="C5535" i="64"/>
  <c r="I5535" i="64"/>
  <c r="J5535" i="64"/>
  <c r="B5536" i="64"/>
  <c r="C5536" i="64"/>
  <c r="I5536" i="64"/>
  <c r="J5536" i="64"/>
  <c r="B5537" i="64"/>
  <c r="C5537" i="64"/>
  <c r="I5537" i="64"/>
  <c r="J5537" i="64"/>
  <c r="B5538" i="64"/>
  <c r="C5538" i="64"/>
  <c r="I5538" i="64"/>
  <c r="J5538" i="64"/>
  <c r="B5539" i="64"/>
  <c r="C5539" i="64"/>
  <c r="I5539" i="64"/>
  <c r="J5539" i="64"/>
  <c r="B5540" i="64"/>
  <c r="C5540" i="64"/>
  <c r="I5540" i="64"/>
  <c r="J5540" i="64"/>
  <c r="B5541" i="64"/>
  <c r="C5541" i="64"/>
  <c r="I5541" i="64"/>
  <c r="J5541" i="64"/>
  <c r="B5542" i="64"/>
  <c r="C5542" i="64"/>
  <c r="I5542" i="64"/>
  <c r="J5542" i="64"/>
  <c r="B5543" i="64"/>
  <c r="C5543" i="64"/>
  <c r="I5543" i="64"/>
  <c r="J5543" i="64"/>
  <c r="B5544" i="64"/>
  <c r="C5544" i="64"/>
  <c r="I5544" i="64"/>
  <c r="J5544" i="64"/>
  <c r="B5545" i="64"/>
  <c r="C5545" i="64"/>
  <c r="I5545" i="64"/>
  <c r="J5545" i="64"/>
  <c r="B5546" i="64"/>
  <c r="C5546" i="64"/>
  <c r="I5546" i="64"/>
  <c r="J5546" i="64"/>
  <c r="B5547" i="64"/>
  <c r="C5547" i="64"/>
  <c r="I5547" i="64"/>
  <c r="J5547" i="64"/>
  <c r="B5548" i="64"/>
  <c r="C5548" i="64"/>
  <c r="I5548" i="64"/>
  <c r="J5548" i="64"/>
  <c r="B5549" i="64"/>
  <c r="C5549" i="64"/>
  <c r="I5549" i="64"/>
  <c r="J5549" i="64"/>
  <c r="B5550" i="64"/>
  <c r="C5550" i="64"/>
  <c r="I5550" i="64"/>
  <c r="J5550" i="64"/>
  <c r="B5551" i="64"/>
  <c r="C5551" i="64"/>
  <c r="I5551" i="64"/>
  <c r="J5551" i="64"/>
  <c r="B5552" i="64"/>
  <c r="C5552" i="64"/>
  <c r="I5552" i="64"/>
  <c r="J5552" i="64"/>
  <c r="B5553" i="64"/>
  <c r="C5553" i="64"/>
  <c r="I5553" i="64"/>
  <c r="J5553" i="64"/>
  <c r="B5554" i="64"/>
  <c r="C5554" i="64"/>
  <c r="I5554" i="64"/>
  <c r="J5554" i="64"/>
  <c r="B5555" i="64"/>
  <c r="C5555" i="64"/>
  <c r="I5555" i="64"/>
  <c r="J5555" i="64"/>
  <c r="B5556" i="64"/>
  <c r="C5556" i="64"/>
  <c r="I5556" i="64"/>
  <c r="J5556" i="64"/>
  <c r="B5557" i="64"/>
  <c r="C5557" i="64"/>
  <c r="I5557" i="64"/>
  <c r="J5557" i="64"/>
  <c r="B5558" i="64"/>
  <c r="C5558" i="64"/>
  <c r="I5558" i="64"/>
  <c r="J5558" i="64"/>
  <c r="B5559" i="64"/>
  <c r="C5559" i="64"/>
  <c r="I5559" i="64"/>
  <c r="J5559" i="64"/>
  <c r="B5560" i="64"/>
  <c r="C5560" i="64"/>
  <c r="I5560" i="64"/>
  <c r="J5560" i="64"/>
  <c r="B5561" i="64"/>
  <c r="C5561" i="64"/>
  <c r="I5561" i="64"/>
  <c r="J5561" i="64"/>
  <c r="B5562" i="64"/>
  <c r="C5562" i="64"/>
  <c r="I5562" i="64"/>
  <c r="J5562" i="64"/>
  <c r="B5563" i="64"/>
  <c r="C5563" i="64"/>
  <c r="I5563" i="64"/>
  <c r="J5563" i="64"/>
  <c r="B5564" i="64"/>
  <c r="C5564" i="64"/>
  <c r="I5564" i="64"/>
  <c r="J5564" i="64"/>
  <c r="B5565" i="64"/>
  <c r="C5565" i="64"/>
  <c r="I5565" i="64"/>
  <c r="J5565" i="64"/>
  <c r="B5566" i="64"/>
  <c r="C5566" i="64"/>
  <c r="I5566" i="64"/>
  <c r="J5566" i="64"/>
  <c r="B5567" i="64"/>
  <c r="C5567" i="64"/>
  <c r="I5567" i="64"/>
  <c r="J5567" i="64"/>
  <c r="B5568" i="64"/>
  <c r="C5568" i="64"/>
  <c r="I5568" i="64"/>
  <c r="J5568" i="64"/>
  <c r="B5569" i="64"/>
  <c r="C5569" i="64"/>
  <c r="I5569" i="64"/>
  <c r="J5569" i="64"/>
  <c r="B5570" i="64"/>
  <c r="C5570" i="64"/>
  <c r="I5570" i="64"/>
  <c r="J5570" i="64"/>
  <c r="B5571" i="64"/>
  <c r="C5571" i="64"/>
  <c r="I5571" i="64"/>
  <c r="J5571" i="64"/>
  <c r="B5572" i="64"/>
  <c r="C5572" i="64"/>
  <c r="I5572" i="64"/>
  <c r="J5572" i="64"/>
  <c r="B5573" i="64"/>
  <c r="C5573" i="64"/>
  <c r="I5573" i="64"/>
  <c r="J5573" i="64"/>
  <c r="B5574" i="64"/>
  <c r="C5574" i="64"/>
  <c r="I5574" i="64"/>
  <c r="J5574" i="64"/>
  <c r="B5575" i="64"/>
  <c r="C5575" i="64"/>
  <c r="I5575" i="64"/>
  <c r="J5575" i="64"/>
  <c r="B5576" i="64"/>
  <c r="C5576" i="64"/>
  <c r="I5576" i="64"/>
  <c r="J5576" i="64"/>
  <c r="B5577" i="64"/>
  <c r="C5577" i="64"/>
  <c r="I5577" i="64"/>
  <c r="J5577" i="64"/>
  <c r="B5578" i="64"/>
  <c r="C5578" i="64"/>
  <c r="I5578" i="64"/>
  <c r="J5578" i="64"/>
  <c r="B5579" i="64"/>
  <c r="C5579" i="64"/>
  <c r="I5579" i="64"/>
  <c r="J5579" i="64"/>
  <c r="B5580" i="64"/>
  <c r="C5580" i="64"/>
  <c r="I5580" i="64"/>
  <c r="J5580" i="64"/>
  <c r="B5581" i="64"/>
  <c r="C5581" i="64"/>
  <c r="I5581" i="64"/>
  <c r="J5581" i="64"/>
  <c r="B5582" i="64"/>
  <c r="C5582" i="64"/>
  <c r="I5582" i="64"/>
  <c r="J5582" i="64"/>
  <c r="B5583" i="64"/>
  <c r="C5583" i="64"/>
  <c r="I5583" i="64"/>
  <c r="J5583" i="64"/>
  <c r="B5584" i="64"/>
  <c r="C5584" i="64"/>
  <c r="I5584" i="64"/>
  <c r="J5584" i="64"/>
  <c r="B5585" i="64"/>
  <c r="C5585" i="64"/>
  <c r="I5585" i="64"/>
  <c r="J5585" i="64"/>
  <c r="B5586" i="64"/>
  <c r="C5586" i="64"/>
  <c r="I5586" i="64"/>
  <c r="J5586" i="64"/>
  <c r="B5587" i="64"/>
  <c r="C5587" i="64"/>
  <c r="I5587" i="64"/>
  <c r="J5587" i="64"/>
  <c r="B5588" i="64"/>
  <c r="C5588" i="64"/>
  <c r="I5588" i="64"/>
  <c r="J5588" i="64"/>
  <c r="B5589" i="64"/>
  <c r="C5589" i="64"/>
  <c r="I5589" i="64"/>
  <c r="J5589" i="64"/>
  <c r="B5590" i="64"/>
  <c r="C5590" i="64"/>
  <c r="I5590" i="64"/>
  <c r="J5590" i="64"/>
  <c r="B5591" i="64"/>
  <c r="C5591" i="64"/>
  <c r="I5591" i="64"/>
  <c r="J5591" i="64"/>
  <c r="B5592" i="64"/>
  <c r="C5592" i="64"/>
  <c r="I5592" i="64"/>
  <c r="J5592" i="64"/>
  <c r="B5593" i="64"/>
  <c r="C5593" i="64"/>
  <c r="I5593" i="64"/>
  <c r="J5593" i="64"/>
  <c r="B5594" i="64"/>
  <c r="C5594" i="64"/>
  <c r="I5594" i="64"/>
  <c r="J5594" i="64"/>
  <c r="B5595" i="64"/>
  <c r="C5595" i="64"/>
  <c r="I5595" i="64"/>
  <c r="J5595" i="64"/>
  <c r="B5596" i="64"/>
  <c r="C5596" i="64"/>
  <c r="I5596" i="64"/>
  <c r="J5596" i="64"/>
  <c r="B5597" i="64"/>
  <c r="C5597" i="64"/>
  <c r="I5597" i="64"/>
  <c r="J5597" i="64"/>
  <c r="B5598" i="64"/>
  <c r="C5598" i="64"/>
  <c r="I5598" i="64"/>
  <c r="J5598" i="64"/>
  <c r="B5599" i="64"/>
  <c r="C5599" i="64"/>
  <c r="I5599" i="64"/>
  <c r="J5599" i="64"/>
  <c r="B5600" i="64"/>
  <c r="C5600" i="64"/>
  <c r="I5600" i="64"/>
  <c r="J5600" i="64"/>
  <c r="B5601" i="64"/>
  <c r="C5601" i="64"/>
  <c r="I5601" i="64"/>
  <c r="J5601" i="64"/>
  <c r="B5602" i="64"/>
  <c r="C5602" i="64"/>
  <c r="I5602" i="64"/>
  <c r="J5602" i="64"/>
  <c r="B5603" i="64"/>
  <c r="C5603" i="64"/>
  <c r="I5603" i="64"/>
  <c r="J5603" i="64"/>
  <c r="B5604" i="64"/>
  <c r="C5604" i="64"/>
  <c r="I5604" i="64"/>
  <c r="J5604" i="64"/>
  <c r="B5605" i="64"/>
  <c r="C5605" i="64"/>
  <c r="I5605" i="64"/>
  <c r="J5605" i="64"/>
  <c r="B5606" i="64"/>
  <c r="C5606" i="64"/>
  <c r="I5606" i="64"/>
  <c r="J5606" i="64"/>
  <c r="B5607" i="64"/>
  <c r="C5607" i="64"/>
  <c r="I5607" i="64"/>
  <c r="J5607" i="64"/>
  <c r="B5608" i="64"/>
  <c r="C5608" i="64"/>
  <c r="I5608" i="64"/>
  <c r="J5608" i="64"/>
  <c r="B5609" i="64"/>
  <c r="C5609" i="64"/>
  <c r="I5609" i="64"/>
  <c r="J5609" i="64"/>
  <c r="B5610" i="64"/>
  <c r="C5610" i="64"/>
  <c r="I5610" i="64"/>
  <c r="J5610" i="64"/>
  <c r="B5611" i="64"/>
  <c r="C5611" i="64"/>
  <c r="I5611" i="64"/>
  <c r="J5611" i="64"/>
  <c r="B5612" i="64"/>
  <c r="C5612" i="64"/>
  <c r="I5612" i="64"/>
  <c r="J5612" i="64"/>
  <c r="B5613" i="64"/>
  <c r="C5613" i="64"/>
  <c r="I5613" i="64"/>
  <c r="J5613" i="64"/>
  <c r="B5614" i="64"/>
  <c r="C5614" i="64"/>
  <c r="I5614" i="64"/>
  <c r="J5614" i="64"/>
  <c r="B5615" i="64"/>
  <c r="C5615" i="64"/>
  <c r="I5615" i="64"/>
  <c r="J5615" i="64"/>
  <c r="B5616" i="64"/>
  <c r="C5616" i="64"/>
  <c r="I5616" i="64"/>
  <c r="J5616" i="64"/>
  <c r="B5617" i="64"/>
  <c r="C5617" i="64"/>
  <c r="I5617" i="64"/>
  <c r="J5617" i="64"/>
  <c r="B5618" i="64"/>
  <c r="C5618" i="64"/>
  <c r="I5618" i="64"/>
  <c r="J5618" i="64"/>
  <c r="B5619" i="64"/>
  <c r="C5619" i="64"/>
  <c r="I5619" i="64"/>
  <c r="J5619" i="64"/>
  <c r="B5620" i="64"/>
  <c r="C5620" i="64"/>
  <c r="I5620" i="64"/>
  <c r="J5620" i="64"/>
  <c r="B5621" i="64"/>
  <c r="C5621" i="64"/>
  <c r="I5621" i="64"/>
  <c r="J5621" i="64"/>
  <c r="B5622" i="64"/>
  <c r="C5622" i="64"/>
  <c r="I5622" i="64"/>
  <c r="J5622" i="64"/>
  <c r="B5623" i="64"/>
  <c r="C5623" i="64"/>
  <c r="I5623" i="64"/>
  <c r="J5623" i="64"/>
  <c r="B5624" i="64"/>
  <c r="C5624" i="64"/>
  <c r="I5624" i="64"/>
  <c r="J5624" i="64"/>
  <c r="B5625" i="64"/>
  <c r="C5625" i="64"/>
  <c r="I5625" i="64"/>
  <c r="J5625" i="64"/>
  <c r="B5626" i="64"/>
  <c r="C5626" i="64"/>
  <c r="I5626" i="64"/>
  <c r="J5626" i="64"/>
  <c r="B5627" i="64"/>
  <c r="C5627" i="64"/>
  <c r="I5627" i="64"/>
  <c r="J5627" i="64"/>
  <c r="B5628" i="64"/>
  <c r="C5628" i="64"/>
  <c r="I5628" i="64"/>
  <c r="J5628" i="64"/>
  <c r="B5629" i="64"/>
  <c r="C5629" i="64"/>
  <c r="I5629" i="64"/>
  <c r="J5629" i="64"/>
  <c r="B5630" i="64"/>
  <c r="C5630" i="64"/>
  <c r="I5630" i="64"/>
  <c r="J5630" i="64"/>
  <c r="B5631" i="64"/>
  <c r="C5631" i="64"/>
  <c r="I5631" i="64"/>
  <c r="J5631" i="64"/>
  <c r="B5632" i="64"/>
  <c r="C5632" i="64"/>
  <c r="I5632" i="64"/>
  <c r="J5632" i="64"/>
  <c r="B5633" i="64"/>
  <c r="C5633" i="64"/>
  <c r="I5633" i="64"/>
  <c r="J5633" i="64"/>
  <c r="B5634" i="64"/>
  <c r="C5634" i="64"/>
  <c r="I5634" i="64"/>
  <c r="J5634" i="64"/>
  <c r="B5635" i="64"/>
  <c r="C5635" i="64"/>
  <c r="I5635" i="64"/>
  <c r="J5635" i="64"/>
  <c r="B5636" i="64"/>
  <c r="C5636" i="64"/>
  <c r="I5636" i="64"/>
  <c r="J5636" i="64"/>
  <c r="B5637" i="64"/>
  <c r="C5637" i="64"/>
  <c r="I5637" i="64"/>
  <c r="J5637" i="64"/>
  <c r="B5638" i="64"/>
  <c r="C5638" i="64"/>
  <c r="I5638" i="64"/>
  <c r="J5638" i="64"/>
  <c r="B5639" i="64"/>
  <c r="C5639" i="64"/>
  <c r="I5639" i="64"/>
  <c r="J5639" i="64"/>
  <c r="B5640" i="64"/>
  <c r="C5640" i="64"/>
  <c r="I5640" i="64"/>
  <c r="J5640" i="64"/>
  <c r="B5641" i="64"/>
  <c r="C5641" i="64"/>
  <c r="I5641" i="64"/>
  <c r="J5641" i="64"/>
  <c r="B5642" i="64"/>
  <c r="C5642" i="64"/>
  <c r="I5642" i="64"/>
  <c r="J5642" i="64"/>
  <c r="B5643" i="64"/>
  <c r="C5643" i="64"/>
  <c r="I5643" i="64"/>
  <c r="J5643" i="64"/>
  <c r="B5644" i="64"/>
  <c r="C5644" i="64"/>
  <c r="I5644" i="64"/>
  <c r="J5644" i="64"/>
  <c r="B5645" i="64"/>
  <c r="C5645" i="64"/>
  <c r="I5645" i="64"/>
  <c r="J5645" i="64"/>
  <c r="B5646" i="64"/>
  <c r="C5646" i="64"/>
  <c r="I5646" i="64"/>
  <c r="J5646" i="64"/>
  <c r="B5647" i="64"/>
  <c r="C5647" i="64"/>
  <c r="I5647" i="64"/>
  <c r="J5647" i="64"/>
  <c r="B5648" i="64"/>
  <c r="C5648" i="64"/>
  <c r="I5648" i="64"/>
  <c r="J5648" i="64"/>
  <c r="B5649" i="64"/>
  <c r="C5649" i="64"/>
  <c r="I5649" i="64"/>
  <c r="J5649" i="64"/>
  <c r="B5650" i="64"/>
  <c r="C5650" i="64"/>
  <c r="I5650" i="64"/>
  <c r="J5650" i="64"/>
  <c r="B5651" i="64"/>
  <c r="C5651" i="64"/>
  <c r="I5651" i="64"/>
  <c r="J5651" i="64"/>
  <c r="B5652" i="64"/>
  <c r="C5652" i="64"/>
  <c r="I5652" i="64"/>
  <c r="J5652" i="64"/>
  <c r="B5653" i="64"/>
  <c r="C5653" i="64"/>
  <c r="I5653" i="64"/>
  <c r="J5653" i="64"/>
  <c r="B5654" i="64"/>
  <c r="C5654" i="64"/>
  <c r="I5654" i="64"/>
  <c r="J5654" i="64"/>
  <c r="B5655" i="64"/>
  <c r="C5655" i="64"/>
  <c r="I5655" i="64"/>
  <c r="J5655" i="64"/>
  <c r="B5656" i="64"/>
  <c r="C5656" i="64"/>
  <c r="I5656" i="64"/>
  <c r="J5656" i="64"/>
  <c r="B5657" i="64"/>
  <c r="C5657" i="64"/>
  <c r="I5657" i="64"/>
  <c r="J5657" i="64"/>
  <c r="B5658" i="64"/>
  <c r="C5658" i="64"/>
  <c r="I5658" i="64"/>
  <c r="J5658" i="64"/>
  <c r="B5659" i="64"/>
  <c r="C5659" i="64"/>
  <c r="I5659" i="64"/>
  <c r="J5659" i="64"/>
  <c r="B5660" i="64"/>
  <c r="C5660" i="64"/>
  <c r="I5660" i="64"/>
  <c r="J5660" i="64"/>
  <c r="B5661" i="64"/>
  <c r="C5661" i="64"/>
  <c r="I5661" i="64"/>
  <c r="J5661" i="64"/>
  <c r="B5662" i="64"/>
  <c r="C5662" i="64"/>
  <c r="I5662" i="64"/>
  <c r="J5662" i="64"/>
  <c r="B5663" i="64"/>
  <c r="C5663" i="64"/>
  <c r="I5663" i="64"/>
  <c r="J5663" i="64"/>
  <c r="B5664" i="64"/>
  <c r="C5664" i="64"/>
  <c r="I5664" i="64"/>
  <c r="J5664" i="64"/>
  <c r="B5665" i="64"/>
  <c r="C5665" i="64"/>
  <c r="I5665" i="64"/>
  <c r="J5665" i="64"/>
  <c r="B5666" i="64"/>
  <c r="C5666" i="64"/>
  <c r="I5666" i="64"/>
  <c r="J5666" i="64"/>
  <c r="B5667" i="64"/>
  <c r="C5667" i="64"/>
  <c r="I5667" i="64"/>
  <c r="J5667" i="64"/>
  <c r="B5668" i="64"/>
  <c r="C5668" i="64"/>
  <c r="I5668" i="64"/>
  <c r="J5668" i="64"/>
  <c r="B5669" i="64"/>
  <c r="C5669" i="64"/>
  <c r="I5669" i="64"/>
  <c r="J5669" i="64"/>
  <c r="B5670" i="64"/>
  <c r="C5670" i="64"/>
  <c r="I5670" i="64"/>
  <c r="J5670" i="64"/>
  <c r="B5671" i="64"/>
  <c r="C5671" i="64"/>
  <c r="I5671" i="64"/>
  <c r="J5671" i="64"/>
  <c r="B5672" i="64"/>
  <c r="C5672" i="64"/>
  <c r="I5672" i="64"/>
  <c r="J5672" i="64"/>
  <c r="B5673" i="64"/>
  <c r="C5673" i="64"/>
  <c r="I5673" i="64"/>
  <c r="J5673" i="64"/>
  <c r="B5674" i="64"/>
  <c r="C5674" i="64"/>
  <c r="I5674" i="64"/>
  <c r="J5674" i="64"/>
  <c r="B5675" i="64"/>
  <c r="C5675" i="64"/>
  <c r="I5675" i="64"/>
  <c r="J5675" i="64"/>
  <c r="B5676" i="64"/>
  <c r="C5676" i="64"/>
  <c r="I5676" i="64"/>
  <c r="J5676" i="64"/>
  <c r="B5677" i="64"/>
  <c r="C5677" i="64"/>
  <c r="I5677" i="64"/>
  <c r="J5677" i="64"/>
  <c r="B5678" i="64"/>
  <c r="C5678" i="64"/>
  <c r="I5678" i="64"/>
  <c r="J5678" i="64"/>
  <c r="B5679" i="64"/>
  <c r="C5679" i="64"/>
  <c r="I5679" i="64"/>
  <c r="J5679" i="64"/>
  <c r="B5680" i="64"/>
  <c r="C5680" i="64"/>
  <c r="I5680" i="64"/>
  <c r="J5680" i="64"/>
  <c r="B5681" i="64"/>
  <c r="C5681" i="64"/>
  <c r="I5681" i="64"/>
  <c r="J5681" i="64"/>
  <c r="B5682" i="64"/>
  <c r="C5682" i="64"/>
  <c r="I5682" i="64"/>
  <c r="J5682" i="64"/>
  <c r="B5683" i="64"/>
  <c r="C5683" i="64"/>
  <c r="I5683" i="64"/>
  <c r="J5683" i="64"/>
  <c r="B5684" i="64"/>
  <c r="C5684" i="64"/>
  <c r="I5684" i="64"/>
  <c r="J5684" i="64"/>
  <c r="B5685" i="64"/>
  <c r="C5685" i="64"/>
  <c r="I5685" i="64"/>
  <c r="J5685" i="64"/>
  <c r="B5686" i="64"/>
  <c r="C5686" i="64"/>
  <c r="I5686" i="64"/>
  <c r="J5686" i="64"/>
  <c r="B5687" i="64"/>
  <c r="C5687" i="64"/>
  <c r="I5687" i="64"/>
  <c r="J5687" i="64"/>
  <c r="B5688" i="64"/>
  <c r="C5688" i="64"/>
  <c r="I5688" i="64"/>
  <c r="J5688" i="64"/>
  <c r="B5689" i="64"/>
  <c r="C5689" i="64"/>
  <c r="I5689" i="64"/>
  <c r="J5689" i="64"/>
  <c r="B5690" i="64"/>
  <c r="C5690" i="64"/>
  <c r="I5690" i="64"/>
  <c r="J5690" i="64"/>
  <c r="B5691" i="64"/>
  <c r="C5691" i="64"/>
  <c r="I5691" i="64"/>
  <c r="J5691" i="64"/>
  <c r="B5692" i="64"/>
  <c r="C5692" i="64"/>
  <c r="I5692" i="64"/>
  <c r="J5692" i="64"/>
  <c r="B5693" i="64"/>
  <c r="C5693" i="64"/>
  <c r="I5693" i="64"/>
  <c r="J5693" i="64"/>
  <c r="B5694" i="64"/>
  <c r="C5694" i="64"/>
  <c r="I5694" i="64"/>
  <c r="J5694" i="64"/>
  <c r="B5695" i="64"/>
  <c r="C5695" i="64"/>
  <c r="I5695" i="64"/>
  <c r="J5695" i="64"/>
  <c r="B5696" i="64"/>
  <c r="C5696" i="64"/>
  <c r="I5696" i="64"/>
  <c r="J5696" i="64"/>
  <c r="B5697" i="64"/>
  <c r="C5697" i="64"/>
  <c r="I5697" i="64"/>
  <c r="J5697" i="64"/>
  <c r="B5698" i="64"/>
  <c r="C5698" i="64"/>
  <c r="I5698" i="64"/>
  <c r="J5698" i="64" s="1"/>
  <c r="B5699" i="64"/>
  <c r="C5699" i="64"/>
  <c r="I5699" i="64"/>
  <c r="J5699" i="64" s="1"/>
  <c r="B5700" i="64"/>
  <c r="C5700" i="64"/>
  <c r="I5700" i="64"/>
  <c r="J5700" i="64" s="1"/>
  <c r="B5701" i="64"/>
  <c r="C5701" i="64"/>
  <c r="I5701" i="64"/>
  <c r="J5701" i="64" s="1"/>
  <c r="B5702" i="64"/>
  <c r="C5702" i="64"/>
  <c r="I5702" i="64"/>
  <c r="J5702" i="64" s="1"/>
  <c r="B5703" i="64"/>
  <c r="C5703" i="64"/>
  <c r="I5703" i="64"/>
  <c r="J5703" i="64" s="1"/>
  <c r="B5704" i="64"/>
  <c r="C5704" i="64"/>
  <c r="I5704" i="64"/>
  <c r="J5704" i="64" s="1"/>
  <c r="B5705" i="64"/>
  <c r="C5705" i="64"/>
  <c r="I5705" i="64"/>
  <c r="J5705" i="64" s="1"/>
  <c r="B5706" i="64"/>
  <c r="C5706" i="64"/>
  <c r="I5706" i="64"/>
  <c r="J5706" i="64" s="1"/>
  <c r="B5707" i="64"/>
  <c r="C5707" i="64"/>
  <c r="I5707" i="64"/>
  <c r="J5707" i="64" s="1"/>
  <c r="B5708" i="64"/>
  <c r="C5708" i="64"/>
  <c r="I5708" i="64"/>
  <c r="J5708" i="64" s="1"/>
  <c r="B5709" i="64"/>
  <c r="C5709" i="64"/>
  <c r="I5709" i="64"/>
  <c r="J5709" i="64" s="1"/>
  <c r="B5710" i="64"/>
  <c r="C5710" i="64"/>
  <c r="I5710" i="64"/>
  <c r="J5710" i="64" s="1"/>
  <c r="B5711" i="64"/>
  <c r="C5711" i="64"/>
  <c r="I5711" i="64"/>
  <c r="J5711" i="64" s="1"/>
  <c r="B5712" i="64"/>
  <c r="C5712" i="64"/>
  <c r="I5712" i="64"/>
  <c r="J5712" i="64" s="1"/>
  <c r="B5713" i="64"/>
  <c r="C5713" i="64"/>
  <c r="I5713" i="64"/>
  <c r="J5713" i="64" s="1"/>
  <c r="B5714" i="64"/>
  <c r="C5714" i="64"/>
  <c r="I5714" i="64"/>
  <c r="J5714" i="64" s="1"/>
  <c r="B5715" i="64"/>
  <c r="C5715" i="64"/>
  <c r="I5715" i="64"/>
  <c r="J5715" i="64" s="1"/>
  <c r="B5716" i="64"/>
  <c r="C5716" i="64"/>
  <c r="I5716" i="64"/>
  <c r="J5716" i="64" s="1"/>
  <c r="B5717" i="64"/>
  <c r="C5717" i="64"/>
  <c r="I5717" i="64"/>
  <c r="J5717" i="64" s="1"/>
  <c r="B5718" i="64"/>
  <c r="C5718" i="64"/>
  <c r="I5718" i="64"/>
  <c r="J5718" i="64" s="1"/>
  <c r="B5719" i="64"/>
  <c r="C5719" i="64"/>
  <c r="I5719" i="64"/>
  <c r="J5719" i="64" s="1"/>
  <c r="B5720" i="64"/>
  <c r="C5720" i="64"/>
  <c r="I5720" i="64"/>
  <c r="J5720" i="64" s="1"/>
  <c r="B5721" i="64"/>
  <c r="C5721" i="64"/>
  <c r="I5721" i="64"/>
  <c r="J5721" i="64" s="1"/>
  <c r="B5722" i="64"/>
  <c r="C5722" i="64"/>
  <c r="I5722" i="64"/>
  <c r="J5722" i="64" s="1"/>
  <c r="B5723" i="64"/>
  <c r="C5723" i="64"/>
  <c r="I5723" i="64"/>
  <c r="J5723" i="64" s="1"/>
  <c r="B5724" i="64"/>
  <c r="C5724" i="64"/>
  <c r="I5724" i="64"/>
  <c r="J5724" i="64" s="1"/>
  <c r="B5725" i="64"/>
  <c r="C5725" i="64"/>
  <c r="I5725" i="64"/>
  <c r="J5725" i="64" s="1"/>
  <c r="B5726" i="64"/>
  <c r="C5726" i="64"/>
  <c r="I5726" i="64"/>
  <c r="J5726" i="64" s="1"/>
  <c r="B5727" i="64"/>
  <c r="C5727" i="64"/>
  <c r="I5727" i="64"/>
  <c r="J5727" i="64" s="1"/>
  <c r="B5728" i="64"/>
  <c r="C5728" i="64"/>
  <c r="I5728" i="64"/>
  <c r="J5728" i="64" s="1"/>
  <c r="B5729" i="64"/>
  <c r="C5729" i="64"/>
  <c r="I5729" i="64"/>
  <c r="J5729" i="64" s="1"/>
  <c r="B5730" i="64"/>
  <c r="C5730" i="64"/>
  <c r="I5730" i="64"/>
  <c r="J5730" i="64" s="1"/>
  <c r="B5731" i="64"/>
  <c r="C5731" i="64"/>
  <c r="I5731" i="64"/>
  <c r="J5731" i="64" s="1"/>
  <c r="B5732" i="64"/>
  <c r="C5732" i="64"/>
  <c r="I5732" i="64"/>
  <c r="J5732" i="64" s="1"/>
  <c r="B5733" i="64"/>
  <c r="C5733" i="64"/>
  <c r="I5733" i="64"/>
  <c r="J5733" i="64" s="1"/>
  <c r="B5734" i="64"/>
  <c r="C5734" i="64"/>
  <c r="I5734" i="64"/>
  <c r="J5734" i="64" s="1"/>
  <c r="B5735" i="64"/>
  <c r="C5735" i="64"/>
  <c r="I5735" i="64"/>
  <c r="J5735" i="64" s="1"/>
  <c r="B5736" i="64"/>
  <c r="C5736" i="64"/>
  <c r="I5736" i="64"/>
  <c r="J5736" i="64" s="1"/>
  <c r="B5737" i="64"/>
  <c r="C5737" i="64"/>
  <c r="I5737" i="64"/>
  <c r="J5737" i="64" s="1"/>
  <c r="B5738" i="64"/>
  <c r="C5738" i="64"/>
  <c r="I5738" i="64"/>
  <c r="J5738" i="64" s="1"/>
  <c r="B5739" i="64"/>
  <c r="C5739" i="64"/>
  <c r="I5739" i="64"/>
  <c r="J5739" i="64" s="1"/>
  <c r="B5740" i="64"/>
  <c r="C5740" i="64"/>
  <c r="I5740" i="64"/>
  <c r="J5740" i="64" s="1"/>
  <c r="B5741" i="64"/>
  <c r="C5741" i="64"/>
  <c r="I5741" i="64"/>
  <c r="J5741" i="64" s="1"/>
  <c r="B5742" i="64"/>
  <c r="C5742" i="64"/>
  <c r="I5742" i="64"/>
  <c r="J5742" i="64" s="1"/>
  <c r="B5743" i="64"/>
  <c r="C5743" i="64"/>
  <c r="I5743" i="64"/>
  <c r="J5743" i="64" s="1"/>
  <c r="B5744" i="64"/>
  <c r="C5744" i="64"/>
  <c r="I5744" i="64"/>
  <c r="J5744" i="64" s="1"/>
  <c r="B5745" i="64"/>
  <c r="C5745" i="64"/>
  <c r="I5745" i="64"/>
  <c r="J5745" i="64" s="1"/>
  <c r="B5746" i="64"/>
  <c r="C5746" i="64"/>
  <c r="I5746" i="64"/>
  <c r="J5746" i="64" s="1"/>
  <c r="B5747" i="64"/>
  <c r="C5747" i="64"/>
  <c r="I5747" i="64"/>
  <c r="J5747" i="64" s="1"/>
  <c r="B5748" i="64"/>
  <c r="C5748" i="64"/>
  <c r="I5748" i="64"/>
  <c r="J5748" i="64" s="1"/>
  <c r="B5749" i="64"/>
  <c r="C5749" i="64"/>
  <c r="I5749" i="64"/>
  <c r="J5749" i="64" s="1"/>
  <c r="B5750" i="64"/>
  <c r="C5750" i="64"/>
  <c r="I5750" i="64"/>
  <c r="J5750" i="64" s="1"/>
  <c r="B5751" i="64"/>
  <c r="C5751" i="64"/>
  <c r="I5751" i="64"/>
  <c r="J5751" i="64" s="1"/>
  <c r="B5752" i="64"/>
  <c r="C5752" i="64"/>
  <c r="I5752" i="64"/>
  <c r="J5752" i="64" s="1"/>
  <c r="B5753" i="64"/>
  <c r="C5753" i="64"/>
  <c r="I5753" i="64"/>
  <c r="J5753" i="64" s="1"/>
  <c r="B5754" i="64"/>
  <c r="C5754" i="64"/>
  <c r="I5754" i="64"/>
  <c r="J5754" i="64" s="1"/>
  <c r="B5755" i="64"/>
  <c r="C5755" i="64"/>
  <c r="I5755" i="64"/>
  <c r="J5755" i="64" s="1"/>
  <c r="B5756" i="64"/>
  <c r="C5756" i="64"/>
  <c r="I5756" i="64"/>
  <c r="J5756" i="64" s="1"/>
  <c r="B5757" i="64"/>
  <c r="C5757" i="64"/>
  <c r="I5757" i="64"/>
  <c r="J5757" i="64" s="1"/>
  <c r="B5758" i="64"/>
  <c r="C5758" i="64"/>
  <c r="I5758" i="64"/>
  <c r="J5758" i="64" s="1"/>
  <c r="B5759" i="64"/>
  <c r="C5759" i="64"/>
  <c r="I5759" i="64"/>
  <c r="J5759" i="64" s="1"/>
  <c r="B5760" i="64"/>
  <c r="C5760" i="64"/>
  <c r="I5760" i="64"/>
  <c r="J5760" i="64" s="1"/>
  <c r="B5761" i="64"/>
  <c r="C5761" i="64"/>
  <c r="I5761" i="64"/>
  <c r="J5761" i="64" s="1"/>
  <c r="B5762" i="64"/>
  <c r="C5762" i="64"/>
  <c r="I5762" i="64"/>
  <c r="J5762" i="64" s="1"/>
  <c r="B5763" i="64"/>
  <c r="C5763" i="64"/>
  <c r="I5763" i="64"/>
  <c r="J5763" i="64" s="1"/>
  <c r="B5764" i="64"/>
  <c r="C5764" i="64"/>
  <c r="I5764" i="64"/>
  <c r="J5764" i="64" s="1"/>
  <c r="B5765" i="64"/>
  <c r="C5765" i="64"/>
  <c r="I5765" i="64"/>
  <c r="J5765" i="64" s="1"/>
  <c r="B5766" i="64"/>
  <c r="C5766" i="64"/>
  <c r="I5766" i="64"/>
  <c r="J5766" i="64" s="1"/>
  <c r="B5767" i="64"/>
  <c r="C5767" i="64"/>
  <c r="I5767" i="64"/>
  <c r="J5767" i="64" s="1"/>
  <c r="B5768" i="64"/>
  <c r="C5768" i="64"/>
  <c r="I5768" i="64"/>
  <c r="J5768" i="64" s="1"/>
  <c r="B5769" i="64"/>
  <c r="C5769" i="64"/>
  <c r="I5769" i="64"/>
  <c r="J5769" i="64" s="1"/>
  <c r="B5770" i="64"/>
  <c r="C5770" i="64"/>
  <c r="I5770" i="64"/>
  <c r="J5770" i="64" s="1"/>
  <c r="B5771" i="64"/>
  <c r="C5771" i="64"/>
  <c r="I5771" i="64"/>
  <c r="J5771" i="64" s="1"/>
  <c r="B5772" i="64"/>
  <c r="C5772" i="64"/>
  <c r="I5772" i="64"/>
  <c r="J5772" i="64" s="1"/>
  <c r="B5773" i="64"/>
  <c r="C5773" i="64"/>
  <c r="I5773" i="64"/>
  <c r="J5773" i="64" s="1"/>
  <c r="B5774" i="64"/>
  <c r="C5774" i="64"/>
  <c r="I5774" i="64"/>
  <c r="J5774" i="64" s="1"/>
  <c r="B5775" i="64"/>
  <c r="C5775" i="64"/>
  <c r="I5775" i="64"/>
  <c r="J5775" i="64" s="1"/>
  <c r="B5776" i="64"/>
  <c r="C5776" i="64"/>
  <c r="I5776" i="64"/>
  <c r="J5776" i="64" s="1"/>
  <c r="B5777" i="64"/>
  <c r="C5777" i="64"/>
  <c r="I5777" i="64"/>
  <c r="J5777" i="64" s="1"/>
  <c r="B5778" i="64"/>
  <c r="C5778" i="64"/>
  <c r="I5778" i="64"/>
  <c r="J5778" i="64" s="1"/>
  <c r="B5779" i="64"/>
  <c r="C5779" i="64"/>
  <c r="I5779" i="64"/>
  <c r="J5779" i="64" s="1"/>
  <c r="B5780" i="64"/>
  <c r="C5780" i="64"/>
  <c r="I5780" i="64"/>
  <c r="J5780" i="64" s="1"/>
  <c r="B5781" i="64"/>
  <c r="C5781" i="64"/>
  <c r="I5781" i="64"/>
  <c r="J5781" i="64" s="1"/>
  <c r="B5782" i="64"/>
  <c r="C5782" i="64"/>
  <c r="I5782" i="64"/>
  <c r="J5782" i="64" s="1"/>
  <c r="B5783" i="64"/>
  <c r="C5783" i="64"/>
  <c r="I5783" i="64"/>
  <c r="J5783" i="64" s="1"/>
  <c r="B5784" i="64"/>
  <c r="C5784" i="64"/>
  <c r="I5784" i="64"/>
  <c r="J5784" i="64" s="1"/>
  <c r="B5785" i="64"/>
  <c r="C5785" i="64"/>
  <c r="I5785" i="64"/>
  <c r="J5785" i="64" s="1"/>
  <c r="B5786" i="64"/>
  <c r="C5786" i="64"/>
  <c r="I5786" i="64"/>
  <c r="J5786" i="64" s="1"/>
  <c r="B5787" i="64"/>
  <c r="C5787" i="64"/>
  <c r="I5787" i="64"/>
  <c r="J5787" i="64" s="1"/>
  <c r="B5788" i="64"/>
  <c r="C5788" i="64"/>
  <c r="I5788" i="64"/>
  <c r="J5788" i="64" s="1"/>
  <c r="B5789" i="64"/>
  <c r="C5789" i="64"/>
  <c r="I5789" i="64"/>
  <c r="J5789" i="64" s="1"/>
  <c r="B5790" i="64"/>
  <c r="C5790" i="64"/>
  <c r="I5790" i="64"/>
  <c r="J5790" i="64" s="1"/>
  <c r="B5791" i="64"/>
  <c r="C5791" i="64"/>
  <c r="I5791" i="64"/>
  <c r="J5791" i="64" s="1"/>
  <c r="B5792" i="64"/>
  <c r="C5792" i="64"/>
  <c r="I5792" i="64"/>
  <c r="J5792" i="64" s="1"/>
  <c r="B5793" i="64"/>
  <c r="C5793" i="64"/>
  <c r="I5793" i="64"/>
  <c r="J5793" i="64" s="1"/>
  <c r="B5794" i="64"/>
  <c r="C5794" i="64"/>
  <c r="I5794" i="64"/>
  <c r="J5794" i="64" s="1"/>
  <c r="B5795" i="64"/>
  <c r="C5795" i="64"/>
  <c r="I5795" i="64"/>
  <c r="J5795" i="64" s="1"/>
  <c r="B5796" i="64"/>
  <c r="C5796" i="64"/>
  <c r="I5796" i="64"/>
  <c r="J5796" i="64" s="1"/>
  <c r="B5797" i="64"/>
  <c r="C5797" i="64"/>
  <c r="I5797" i="64"/>
  <c r="J5797" i="64" s="1"/>
  <c r="B5798" i="64"/>
  <c r="C5798" i="64"/>
  <c r="I5798" i="64"/>
  <c r="J5798" i="64" s="1"/>
  <c r="B5799" i="64"/>
  <c r="C5799" i="64"/>
  <c r="I5799" i="64"/>
  <c r="J5799" i="64" s="1"/>
  <c r="B5800" i="64"/>
  <c r="C5800" i="64"/>
  <c r="I5800" i="64"/>
  <c r="J5800" i="64" s="1"/>
  <c r="B5801" i="64"/>
  <c r="C5801" i="64"/>
  <c r="I5801" i="64"/>
  <c r="J5801" i="64" s="1"/>
  <c r="B5802" i="64"/>
  <c r="C5802" i="64"/>
  <c r="I5802" i="64"/>
  <c r="J5802" i="64" s="1"/>
  <c r="B5803" i="64"/>
  <c r="C5803" i="64"/>
  <c r="I5803" i="64"/>
  <c r="J5803" i="64" s="1"/>
  <c r="B5804" i="64"/>
  <c r="C5804" i="64"/>
  <c r="I5804" i="64"/>
  <c r="J5804" i="64" s="1"/>
  <c r="B5805" i="64"/>
  <c r="C5805" i="64"/>
  <c r="I5805" i="64"/>
  <c r="J5805" i="64" s="1"/>
  <c r="B5806" i="64"/>
  <c r="C5806" i="64"/>
  <c r="I5806" i="64"/>
  <c r="J5806" i="64" s="1"/>
  <c r="B5807" i="64"/>
  <c r="C5807" i="64"/>
  <c r="I5807" i="64"/>
  <c r="J5807" i="64" s="1"/>
  <c r="B5808" i="64"/>
  <c r="C5808" i="64"/>
  <c r="I5808" i="64"/>
  <c r="J5808" i="64" s="1"/>
  <c r="B5809" i="64"/>
  <c r="C5809" i="64"/>
  <c r="I5809" i="64"/>
  <c r="J5809" i="64" s="1"/>
  <c r="B5810" i="64"/>
  <c r="C5810" i="64"/>
  <c r="I5810" i="64"/>
  <c r="J5810" i="64" s="1"/>
  <c r="B5811" i="64"/>
  <c r="C5811" i="64"/>
  <c r="I5811" i="64"/>
  <c r="J5811" i="64" s="1"/>
  <c r="B5812" i="64"/>
  <c r="C5812" i="64"/>
  <c r="I5812" i="64"/>
  <c r="J5812" i="64" s="1"/>
  <c r="B5813" i="64"/>
  <c r="C5813" i="64"/>
  <c r="I5813" i="64"/>
  <c r="J5813" i="64" s="1"/>
  <c r="B5814" i="64"/>
  <c r="C5814" i="64"/>
  <c r="I5814" i="64"/>
  <c r="J5814" i="64" s="1"/>
  <c r="B5815" i="64"/>
  <c r="C5815" i="64"/>
  <c r="I5815" i="64"/>
  <c r="J5815" i="64" s="1"/>
  <c r="B5816" i="64"/>
  <c r="C5816" i="64"/>
  <c r="I5816" i="64"/>
  <c r="J5816" i="64" s="1"/>
  <c r="B5817" i="64"/>
  <c r="C5817" i="64"/>
  <c r="I5817" i="64"/>
  <c r="J5817" i="64" s="1"/>
  <c r="B5818" i="64"/>
  <c r="C5818" i="64"/>
  <c r="I5818" i="64"/>
  <c r="J5818" i="64" s="1"/>
  <c r="B5819" i="64"/>
  <c r="C5819" i="64"/>
  <c r="I5819" i="64"/>
  <c r="J5819" i="64" s="1"/>
  <c r="B5820" i="64"/>
  <c r="C5820" i="64"/>
  <c r="I5820" i="64"/>
  <c r="J5820" i="64" s="1"/>
  <c r="B5821" i="64"/>
  <c r="C5821" i="64"/>
  <c r="I5821" i="64"/>
  <c r="J5821" i="64" s="1"/>
  <c r="B5822" i="64"/>
  <c r="C5822" i="64"/>
  <c r="I5822" i="64"/>
  <c r="J5822" i="64" s="1"/>
  <c r="B5823" i="64"/>
  <c r="C5823" i="64"/>
  <c r="I5823" i="64"/>
  <c r="J5823" i="64" s="1"/>
  <c r="B5824" i="64"/>
  <c r="C5824" i="64"/>
  <c r="I5824" i="64"/>
  <c r="J5824" i="64" s="1"/>
  <c r="B5825" i="64"/>
  <c r="C5825" i="64"/>
  <c r="I5825" i="64"/>
  <c r="J5825" i="64" s="1"/>
  <c r="B5826" i="64"/>
  <c r="C5826" i="64"/>
  <c r="I5826" i="64"/>
  <c r="J5826" i="64" s="1"/>
  <c r="B5827" i="64"/>
  <c r="C5827" i="64"/>
  <c r="I5827" i="64"/>
  <c r="J5827" i="64" s="1"/>
  <c r="B5828" i="64"/>
  <c r="C5828" i="64"/>
  <c r="I5828" i="64"/>
  <c r="J5828" i="64" s="1"/>
  <c r="B5829" i="64"/>
  <c r="C5829" i="64"/>
  <c r="I5829" i="64"/>
  <c r="J5829" i="64" s="1"/>
  <c r="B5830" i="64"/>
  <c r="C5830" i="64"/>
  <c r="I5830" i="64"/>
  <c r="J5830" i="64" s="1"/>
  <c r="B5831" i="64"/>
  <c r="C5831" i="64"/>
  <c r="I5831" i="64"/>
  <c r="J5831" i="64" s="1"/>
  <c r="B5832" i="64"/>
  <c r="C5832" i="64"/>
  <c r="I5832" i="64"/>
  <c r="J5832" i="64" s="1"/>
  <c r="B5833" i="64"/>
  <c r="C5833" i="64"/>
  <c r="I5833" i="64"/>
  <c r="J5833" i="64" s="1"/>
  <c r="B5834" i="64"/>
  <c r="C5834" i="64"/>
  <c r="I5834" i="64"/>
  <c r="J5834" i="64" s="1"/>
  <c r="B5835" i="64"/>
  <c r="C5835" i="64"/>
  <c r="I5835" i="64"/>
  <c r="J5835" i="64" s="1"/>
  <c r="B5836" i="64"/>
  <c r="C5836" i="64"/>
  <c r="I5836" i="64"/>
  <c r="J5836" i="64" s="1"/>
  <c r="B5837" i="64"/>
  <c r="C5837" i="64"/>
  <c r="I5837" i="64"/>
  <c r="J5837" i="64" s="1"/>
  <c r="B5838" i="64"/>
  <c r="C5838" i="64"/>
  <c r="I5838" i="64"/>
  <c r="J5838" i="64" s="1"/>
  <c r="B5839" i="64"/>
  <c r="C5839" i="64"/>
  <c r="I5839" i="64"/>
  <c r="J5839" i="64" s="1"/>
  <c r="B5840" i="64"/>
  <c r="C5840" i="64"/>
  <c r="I5840" i="64"/>
  <c r="J5840" i="64" s="1"/>
  <c r="B5841" i="64"/>
  <c r="C5841" i="64"/>
  <c r="I5841" i="64"/>
  <c r="J5841" i="64" s="1"/>
  <c r="B5842" i="64"/>
  <c r="C5842" i="64"/>
  <c r="I5842" i="64"/>
  <c r="J5842" i="64" s="1"/>
  <c r="B5843" i="64"/>
  <c r="C5843" i="64"/>
  <c r="I5843" i="64"/>
  <c r="J5843" i="64" s="1"/>
  <c r="B5844" i="64"/>
  <c r="C5844" i="64"/>
  <c r="I5844" i="64"/>
  <c r="J5844" i="64" s="1"/>
  <c r="B5845" i="64"/>
  <c r="C5845" i="64"/>
  <c r="I5845" i="64"/>
  <c r="J5845" i="64" s="1"/>
  <c r="B5846" i="64"/>
  <c r="C5846" i="64"/>
  <c r="I5846" i="64"/>
  <c r="J5846" i="64" s="1"/>
  <c r="B5847" i="64"/>
  <c r="C5847" i="64"/>
  <c r="I5847" i="64"/>
  <c r="J5847" i="64" s="1"/>
  <c r="B5848" i="64"/>
  <c r="C5848" i="64"/>
  <c r="I5848" i="64"/>
  <c r="J5848" i="64" s="1"/>
  <c r="B5849" i="64"/>
  <c r="C5849" i="64"/>
  <c r="I5849" i="64"/>
  <c r="J5849" i="64" s="1"/>
  <c r="B5850" i="64"/>
  <c r="C5850" i="64"/>
  <c r="I5850" i="64"/>
  <c r="J5850" i="64" s="1"/>
  <c r="B5851" i="64"/>
  <c r="C5851" i="64"/>
  <c r="I5851" i="64"/>
  <c r="J5851" i="64" s="1"/>
  <c r="B5852" i="64"/>
  <c r="C5852" i="64"/>
  <c r="I5852" i="64"/>
  <c r="J5852" i="64" s="1"/>
  <c r="B5853" i="64"/>
  <c r="C5853" i="64"/>
  <c r="I5853" i="64"/>
  <c r="J5853" i="64" s="1"/>
  <c r="B5854" i="64"/>
  <c r="C5854" i="64"/>
  <c r="I5854" i="64"/>
  <c r="J5854" i="64" s="1"/>
  <c r="B5855" i="64"/>
  <c r="C5855" i="64"/>
  <c r="I5855" i="64"/>
  <c r="J5855" i="64" s="1"/>
  <c r="B5856" i="64"/>
  <c r="C5856" i="64"/>
  <c r="I5856" i="64"/>
  <c r="J5856" i="64" s="1"/>
  <c r="B5857" i="64"/>
  <c r="C5857" i="64"/>
  <c r="I5857" i="64"/>
  <c r="J5857" i="64" s="1"/>
  <c r="B5858" i="64"/>
  <c r="C5858" i="64"/>
  <c r="I5858" i="64"/>
  <c r="J5858" i="64" s="1"/>
  <c r="B5859" i="64"/>
  <c r="C5859" i="64"/>
  <c r="I5859" i="64"/>
  <c r="J5859" i="64" s="1"/>
  <c r="B5860" i="64"/>
  <c r="C5860" i="64"/>
  <c r="I5860" i="64"/>
  <c r="J5860" i="64" s="1"/>
  <c r="B5861" i="64"/>
  <c r="C5861" i="64"/>
  <c r="I5861" i="64"/>
  <c r="J5861" i="64" s="1"/>
  <c r="B5862" i="64"/>
  <c r="C5862" i="64"/>
  <c r="I5862" i="64"/>
  <c r="J5862" i="64" s="1"/>
  <c r="B5863" i="64"/>
  <c r="C5863" i="64"/>
  <c r="I5863" i="64"/>
  <c r="J5863" i="64" s="1"/>
  <c r="B5864" i="64"/>
  <c r="C5864" i="64"/>
  <c r="I5864" i="64"/>
  <c r="J5864" i="64" s="1"/>
  <c r="B5865" i="64"/>
  <c r="C5865" i="64"/>
  <c r="I5865" i="64"/>
  <c r="J5865" i="64" s="1"/>
  <c r="B5866" i="64"/>
  <c r="C5866" i="64"/>
  <c r="I5866" i="64"/>
  <c r="J5866" i="64" s="1"/>
  <c r="B5867" i="64"/>
  <c r="C5867" i="64"/>
  <c r="I5867" i="64"/>
  <c r="J5867" i="64" s="1"/>
  <c r="B5868" i="64"/>
  <c r="C5868" i="64"/>
  <c r="I5868" i="64"/>
  <c r="J5868" i="64" s="1"/>
  <c r="B5869" i="64"/>
  <c r="C5869" i="64"/>
  <c r="I5869" i="64"/>
  <c r="J5869" i="64" s="1"/>
  <c r="B5870" i="64"/>
  <c r="C5870" i="64"/>
  <c r="I5870" i="64"/>
  <c r="J5870" i="64" s="1"/>
  <c r="B5871" i="64"/>
  <c r="C5871" i="64"/>
  <c r="I5871" i="64"/>
  <c r="J5871" i="64" s="1"/>
  <c r="B5872" i="64"/>
  <c r="C5872" i="64"/>
  <c r="I5872" i="64"/>
  <c r="J5872" i="64" s="1"/>
  <c r="B5873" i="64"/>
  <c r="C5873" i="64"/>
  <c r="I5873" i="64"/>
  <c r="J5873" i="64" s="1"/>
  <c r="B5874" i="64"/>
  <c r="C5874" i="64"/>
  <c r="I5874" i="64"/>
  <c r="J5874" i="64" s="1"/>
  <c r="B5875" i="64"/>
  <c r="C5875" i="64"/>
  <c r="I5875" i="64"/>
  <c r="J5875" i="64" s="1"/>
  <c r="B5876" i="64"/>
  <c r="C5876" i="64"/>
  <c r="I5876" i="64"/>
  <c r="J5876" i="64" s="1"/>
  <c r="B5877" i="64"/>
  <c r="C5877" i="64"/>
  <c r="I5877" i="64"/>
  <c r="J5877" i="64" s="1"/>
  <c r="B5878" i="64"/>
  <c r="C5878" i="64"/>
  <c r="I5878" i="64"/>
  <c r="J5878" i="64" s="1"/>
  <c r="B5879" i="64"/>
  <c r="C5879" i="64"/>
  <c r="I5879" i="64"/>
  <c r="J5879" i="64" s="1"/>
  <c r="B5880" i="64"/>
  <c r="C5880" i="64"/>
  <c r="I5880" i="64"/>
  <c r="J5880" i="64" s="1"/>
  <c r="B5881" i="64"/>
  <c r="C5881" i="64"/>
  <c r="I5881" i="64"/>
  <c r="J5881" i="64" s="1"/>
  <c r="B5882" i="64"/>
  <c r="C5882" i="64"/>
  <c r="I5882" i="64"/>
  <c r="J5882" i="64" s="1"/>
  <c r="B5883" i="64"/>
  <c r="C5883" i="64"/>
  <c r="I5883" i="64"/>
  <c r="J5883" i="64" s="1"/>
  <c r="B5884" i="64"/>
  <c r="C5884" i="64"/>
  <c r="I5884" i="64"/>
  <c r="J5884" i="64" s="1"/>
  <c r="B5885" i="64"/>
  <c r="C5885" i="64"/>
  <c r="I5885" i="64"/>
  <c r="J5885" i="64" s="1"/>
  <c r="B5886" i="64"/>
  <c r="C5886" i="64"/>
  <c r="I5886" i="64"/>
  <c r="J5886" i="64" s="1"/>
  <c r="B5887" i="64"/>
  <c r="C5887" i="64"/>
  <c r="I5887" i="64"/>
  <c r="J5887" i="64" s="1"/>
  <c r="B5888" i="64"/>
  <c r="C5888" i="64"/>
  <c r="I5888" i="64"/>
  <c r="J5888" i="64" s="1"/>
  <c r="B5889" i="64"/>
  <c r="C5889" i="64"/>
  <c r="I5889" i="64"/>
  <c r="J5889" i="64" s="1"/>
  <c r="B5890" i="64"/>
  <c r="C5890" i="64"/>
  <c r="I5890" i="64"/>
  <c r="J5890" i="64" s="1"/>
  <c r="B5891" i="64"/>
  <c r="C5891" i="64"/>
  <c r="I5891" i="64"/>
  <c r="J5891" i="64" s="1"/>
  <c r="B5892" i="64"/>
  <c r="C5892" i="64"/>
  <c r="I5892" i="64"/>
  <c r="J5892" i="64" s="1"/>
  <c r="B5893" i="64"/>
  <c r="C5893" i="64"/>
  <c r="I5893" i="64"/>
  <c r="J5893" i="64" s="1"/>
  <c r="B5894" i="64"/>
  <c r="C5894" i="64"/>
  <c r="I5894" i="64"/>
  <c r="J5894" i="64" s="1"/>
  <c r="B5895" i="64"/>
  <c r="C5895" i="64"/>
  <c r="I5895" i="64"/>
  <c r="J5895" i="64" s="1"/>
  <c r="B5896" i="64"/>
  <c r="C5896" i="64"/>
  <c r="I5896" i="64"/>
  <c r="J5896" i="64" s="1"/>
  <c r="B5897" i="64"/>
  <c r="C5897" i="64"/>
  <c r="I5897" i="64"/>
  <c r="J5897" i="64" s="1"/>
  <c r="B5898" i="64"/>
  <c r="C5898" i="64"/>
  <c r="I5898" i="64"/>
  <c r="J5898" i="64" s="1"/>
  <c r="B5899" i="64"/>
  <c r="C5899" i="64"/>
  <c r="I5899" i="64"/>
  <c r="J5899" i="64" s="1"/>
  <c r="B5900" i="64"/>
  <c r="C5900" i="64"/>
  <c r="I5900" i="64"/>
  <c r="J5900" i="64" s="1"/>
  <c r="B5901" i="64"/>
  <c r="C5901" i="64"/>
  <c r="I5901" i="64"/>
  <c r="J5901" i="64" s="1"/>
  <c r="B5902" i="64"/>
  <c r="C5902" i="64"/>
  <c r="I5902" i="64"/>
  <c r="J5902" i="64" s="1"/>
  <c r="B5903" i="64"/>
  <c r="C5903" i="64"/>
  <c r="I5903" i="64"/>
  <c r="J5903" i="64" s="1"/>
  <c r="B5904" i="64"/>
  <c r="C5904" i="64"/>
  <c r="I5904" i="64"/>
  <c r="J5904" i="64" s="1"/>
  <c r="B5905" i="64"/>
  <c r="C5905" i="64"/>
  <c r="I5905" i="64"/>
  <c r="J5905" i="64" s="1"/>
  <c r="B5906" i="64"/>
  <c r="C5906" i="64"/>
  <c r="I5906" i="64"/>
  <c r="J5906" i="64" s="1"/>
  <c r="B5907" i="64"/>
  <c r="C5907" i="64"/>
  <c r="I5907" i="64"/>
  <c r="J5907" i="64" s="1"/>
  <c r="B5908" i="64"/>
  <c r="C5908" i="64"/>
  <c r="I5908" i="64"/>
  <c r="J5908" i="64" s="1"/>
  <c r="B5909" i="64"/>
  <c r="C5909" i="64"/>
  <c r="I5909" i="64"/>
  <c r="J5909" i="64" s="1"/>
  <c r="B5910" i="64"/>
  <c r="C5910" i="64"/>
  <c r="I5910" i="64"/>
  <c r="J5910" i="64" s="1"/>
  <c r="B5911" i="64"/>
  <c r="C5911" i="64"/>
  <c r="I5911" i="64"/>
  <c r="J5911" i="64" s="1"/>
  <c r="B5912" i="64"/>
  <c r="C5912" i="64"/>
  <c r="I5912" i="64"/>
  <c r="J5912" i="64" s="1"/>
  <c r="B5913" i="64"/>
  <c r="C5913" i="64"/>
  <c r="I5913" i="64"/>
  <c r="J5913" i="64" s="1"/>
  <c r="B5914" i="64"/>
  <c r="C5914" i="64"/>
  <c r="I5914" i="64"/>
  <c r="J5914" i="64" s="1"/>
  <c r="B5915" i="64"/>
  <c r="C5915" i="64"/>
  <c r="I5915" i="64"/>
  <c r="J5915" i="64" s="1"/>
  <c r="B5916" i="64"/>
  <c r="C5916" i="64"/>
  <c r="I5916" i="64"/>
  <c r="J5916" i="64" s="1"/>
  <c r="B5917" i="64"/>
  <c r="C5917" i="64"/>
  <c r="I5917" i="64"/>
  <c r="J5917" i="64" s="1"/>
  <c r="B5918" i="64"/>
  <c r="C5918" i="64"/>
  <c r="I5918" i="64"/>
  <c r="J5918" i="64" s="1"/>
  <c r="B5919" i="64"/>
  <c r="C5919" i="64"/>
  <c r="I5919" i="64"/>
  <c r="J5919" i="64" s="1"/>
  <c r="B5920" i="64"/>
  <c r="C5920" i="64"/>
  <c r="I5920" i="64"/>
  <c r="J5920" i="64" s="1"/>
  <c r="B5921" i="64"/>
  <c r="C5921" i="64"/>
  <c r="I5921" i="64"/>
  <c r="J5921" i="64" s="1"/>
  <c r="B5922" i="64"/>
  <c r="C5922" i="64"/>
  <c r="I5922" i="64"/>
  <c r="J5922" i="64" s="1"/>
  <c r="B5923" i="64"/>
  <c r="C5923" i="64"/>
  <c r="I5923" i="64"/>
  <c r="J5923" i="64" s="1"/>
  <c r="B5924" i="64"/>
  <c r="C5924" i="64"/>
  <c r="I5924" i="64"/>
  <c r="J5924" i="64" s="1"/>
  <c r="B5925" i="64"/>
  <c r="C5925" i="64"/>
  <c r="I5925" i="64"/>
  <c r="J5925" i="64" s="1"/>
  <c r="B5926" i="64"/>
  <c r="C5926" i="64"/>
  <c r="I5926" i="64"/>
  <c r="J5926" i="64" s="1"/>
  <c r="B5927" i="64"/>
  <c r="C5927" i="64"/>
  <c r="I5927" i="64"/>
  <c r="J5927" i="64" s="1"/>
  <c r="B5928" i="64"/>
  <c r="C5928" i="64"/>
  <c r="I5928" i="64"/>
  <c r="J5928" i="64" s="1"/>
  <c r="B5929" i="64"/>
  <c r="C5929" i="64"/>
  <c r="I5929" i="64"/>
  <c r="J5929" i="64" s="1"/>
  <c r="B5930" i="64"/>
  <c r="C5930" i="64"/>
  <c r="I5930" i="64"/>
  <c r="J5930" i="64" s="1"/>
  <c r="B5931" i="64"/>
  <c r="C5931" i="64"/>
  <c r="I5931" i="64"/>
  <c r="J5931" i="64" s="1"/>
  <c r="B5932" i="64"/>
  <c r="C5932" i="64"/>
  <c r="I5932" i="64"/>
  <c r="J5932" i="64" s="1"/>
  <c r="B5933" i="64"/>
  <c r="C5933" i="64"/>
  <c r="I5933" i="64"/>
  <c r="J5933" i="64" s="1"/>
  <c r="B5934" i="64"/>
  <c r="C5934" i="64"/>
  <c r="I5934" i="64"/>
  <c r="J5934" i="64" s="1"/>
  <c r="B5935" i="64"/>
  <c r="C5935" i="64"/>
  <c r="I5935" i="64"/>
  <c r="J5935" i="64" s="1"/>
  <c r="B5936" i="64"/>
  <c r="C5936" i="64"/>
  <c r="I5936" i="64"/>
  <c r="J5936" i="64" s="1"/>
  <c r="B5937" i="64"/>
  <c r="C5937" i="64"/>
  <c r="I5937" i="64"/>
  <c r="J5937" i="64" s="1"/>
  <c r="B5938" i="64"/>
  <c r="C5938" i="64"/>
  <c r="I5938" i="64"/>
  <c r="J5938" i="64" s="1"/>
  <c r="B5939" i="64"/>
  <c r="C5939" i="64"/>
  <c r="I5939" i="64"/>
  <c r="J5939" i="64" s="1"/>
  <c r="B5940" i="64"/>
  <c r="C5940" i="64"/>
  <c r="I5940" i="64"/>
  <c r="J5940" i="64" s="1"/>
  <c r="B5941" i="64"/>
  <c r="C5941" i="64"/>
  <c r="I5941" i="64"/>
  <c r="J5941" i="64" s="1"/>
  <c r="B5942" i="64"/>
  <c r="C5942" i="64"/>
  <c r="I5942" i="64"/>
  <c r="J5942" i="64" s="1"/>
  <c r="B5943" i="64"/>
  <c r="C5943" i="64"/>
  <c r="I5943" i="64"/>
  <c r="J5943" i="64" s="1"/>
  <c r="B5944" i="64"/>
  <c r="C5944" i="64"/>
  <c r="I5944" i="64"/>
  <c r="J5944" i="64" s="1"/>
  <c r="B5945" i="64"/>
  <c r="C5945" i="64"/>
  <c r="I5945" i="64"/>
  <c r="J5945" i="64" s="1"/>
  <c r="B5946" i="64"/>
  <c r="C5946" i="64"/>
  <c r="I5946" i="64"/>
  <c r="J5946" i="64" s="1"/>
  <c r="B5947" i="64"/>
  <c r="C5947" i="64"/>
  <c r="I5947" i="64"/>
  <c r="J5947" i="64" s="1"/>
  <c r="B5948" i="64"/>
  <c r="C5948" i="64"/>
  <c r="I5948" i="64"/>
  <c r="J5948" i="64" s="1"/>
  <c r="B5949" i="64"/>
  <c r="C5949" i="64"/>
  <c r="I5949" i="64"/>
  <c r="J5949" i="64" s="1"/>
  <c r="B5950" i="64"/>
  <c r="C5950" i="64"/>
  <c r="I5950" i="64"/>
  <c r="J5950" i="64" s="1"/>
  <c r="B5951" i="64"/>
  <c r="C5951" i="64"/>
  <c r="I5951" i="64"/>
  <c r="J5951" i="64" s="1"/>
  <c r="B5952" i="64"/>
  <c r="C5952" i="64"/>
  <c r="I5952" i="64"/>
  <c r="J5952" i="64" s="1"/>
  <c r="B5953" i="64"/>
  <c r="C5953" i="64"/>
  <c r="I5953" i="64"/>
  <c r="J5953" i="64" s="1"/>
  <c r="B5954" i="64"/>
  <c r="C5954" i="64"/>
  <c r="I5954" i="64"/>
  <c r="J5954" i="64" s="1"/>
  <c r="B5955" i="64"/>
  <c r="C5955" i="64"/>
  <c r="I5955" i="64"/>
  <c r="J5955" i="64" s="1"/>
  <c r="B5956" i="64"/>
  <c r="C5956" i="64"/>
  <c r="I5956" i="64"/>
  <c r="J5956" i="64" s="1"/>
  <c r="B5957" i="64"/>
  <c r="C5957" i="64"/>
  <c r="I5957" i="64"/>
  <c r="J5957" i="64" s="1"/>
  <c r="B5958" i="64"/>
  <c r="C5958" i="64"/>
  <c r="I5958" i="64"/>
  <c r="J5958" i="64" s="1"/>
  <c r="B5959" i="64"/>
  <c r="C5959" i="64"/>
  <c r="I5959" i="64"/>
  <c r="J5959" i="64" s="1"/>
  <c r="B5960" i="64"/>
  <c r="C5960" i="64"/>
  <c r="I5960" i="64"/>
  <c r="J5960" i="64" s="1"/>
  <c r="B5961" i="64"/>
  <c r="C5961" i="64"/>
  <c r="I5961" i="64"/>
  <c r="J5961" i="64" s="1"/>
  <c r="B5962" i="64"/>
  <c r="C5962" i="64"/>
  <c r="I5962" i="64"/>
  <c r="J5962" i="64" s="1"/>
  <c r="B5963" i="64"/>
  <c r="C5963" i="64"/>
  <c r="I5963" i="64"/>
  <c r="J5963" i="64" s="1"/>
  <c r="B5964" i="64"/>
  <c r="C5964" i="64"/>
  <c r="I5964" i="64"/>
  <c r="J5964" i="64" s="1"/>
  <c r="B5965" i="64"/>
  <c r="C5965" i="64"/>
  <c r="I5965" i="64"/>
  <c r="J5965" i="64" s="1"/>
  <c r="B5966" i="64"/>
  <c r="C5966" i="64"/>
  <c r="I5966" i="64"/>
  <c r="J5966" i="64" s="1"/>
  <c r="B5967" i="64"/>
  <c r="C5967" i="64"/>
  <c r="I5967" i="64"/>
  <c r="J5967" i="64" s="1"/>
  <c r="B5968" i="64"/>
  <c r="C5968" i="64"/>
  <c r="I5968" i="64"/>
  <c r="J5968" i="64" s="1"/>
  <c r="B5969" i="64"/>
  <c r="C5969" i="64"/>
  <c r="I5969" i="64"/>
  <c r="J5969" i="64" s="1"/>
  <c r="B5970" i="64"/>
  <c r="C5970" i="64"/>
  <c r="I5970" i="64"/>
  <c r="J5970" i="64" s="1"/>
  <c r="B5971" i="64"/>
  <c r="C5971" i="64"/>
  <c r="I5971" i="64"/>
  <c r="J5971" i="64" s="1"/>
  <c r="B5972" i="64"/>
  <c r="C5972" i="64"/>
  <c r="I5972" i="64"/>
  <c r="J5972" i="64" s="1"/>
  <c r="B5973" i="64"/>
  <c r="C5973" i="64"/>
  <c r="I5973" i="64"/>
  <c r="J5973" i="64" s="1"/>
  <c r="B5974" i="64"/>
  <c r="C5974" i="64"/>
  <c r="I5974" i="64"/>
  <c r="J5974" i="64" s="1"/>
  <c r="B5975" i="64"/>
  <c r="C5975" i="64"/>
  <c r="I5975" i="64"/>
  <c r="J5975" i="64" s="1"/>
  <c r="B5976" i="64"/>
  <c r="C5976" i="64"/>
  <c r="I5976" i="64"/>
  <c r="J5976" i="64" s="1"/>
  <c r="B5977" i="64"/>
  <c r="C5977" i="64"/>
  <c r="I5977" i="64"/>
  <c r="J5977" i="64" s="1"/>
  <c r="B5978" i="64"/>
  <c r="C5978" i="64"/>
  <c r="I5978" i="64"/>
  <c r="J5978" i="64" s="1"/>
  <c r="B5979" i="64"/>
  <c r="C5979" i="64"/>
  <c r="I5979" i="64"/>
  <c r="J5979" i="64" s="1"/>
  <c r="B5980" i="64"/>
  <c r="C5980" i="64"/>
  <c r="I5980" i="64"/>
  <c r="J5980" i="64" s="1"/>
  <c r="B5981" i="64"/>
  <c r="C5981" i="64"/>
  <c r="I5981" i="64"/>
  <c r="J5981" i="64" s="1"/>
  <c r="B5982" i="64"/>
  <c r="C5982" i="64"/>
  <c r="I5982" i="64"/>
  <c r="J5982" i="64" s="1"/>
  <c r="B5983" i="64"/>
  <c r="C5983" i="64"/>
  <c r="I5983" i="64"/>
  <c r="J5983" i="64" s="1"/>
  <c r="B5984" i="64"/>
  <c r="C5984" i="64"/>
  <c r="I5984" i="64"/>
  <c r="J5984" i="64" s="1"/>
  <c r="B5985" i="64"/>
  <c r="C5985" i="64"/>
  <c r="I5985" i="64"/>
  <c r="J5985" i="64" s="1"/>
  <c r="B5986" i="64"/>
  <c r="C5986" i="64"/>
  <c r="I5986" i="64"/>
  <c r="J5986" i="64" s="1"/>
  <c r="B5987" i="64"/>
  <c r="C5987" i="64"/>
  <c r="I5987" i="64"/>
  <c r="J5987" i="64" s="1"/>
  <c r="B5988" i="64"/>
  <c r="C5988" i="64"/>
  <c r="I5988" i="64"/>
  <c r="J5988" i="64" s="1"/>
  <c r="B5989" i="64"/>
  <c r="C5989" i="64"/>
  <c r="I5989" i="64"/>
  <c r="J5989" i="64" s="1"/>
  <c r="B5990" i="64"/>
  <c r="C5990" i="64"/>
  <c r="I5990" i="64"/>
  <c r="J5990" i="64" s="1"/>
  <c r="B5991" i="64"/>
  <c r="C5991" i="64"/>
  <c r="I5991" i="64"/>
  <c r="J5991" i="64" s="1"/>
  <c r="B5992" i="64"/>
  <c r="C5992" i="64"/>
  <c r="I5992" i="64"/>
  <c r="J5992" i="64" s="1"/>
  <c r="B5993" i="64"/>
  <c r="C5993" i="64"/>
  <c r="I5993" i="64"/>
  <c r="J5993" i="64" s="1"/>
  <c r="B5994" i="64"/>
  <c r="C5994" i="64"/>
  <c r="I5994" i="64"/>
  <c r="J5994" i="64" s="1"/>
  <c r="B5995" i="64"/>
  <c r="C5995" i="64"/>
  <c r="I5995" i="64"/>
  <c r="J5995" i="64" s="1"/>
  <c r="B5996" i="64"/>
  <c r="C5996" i="64"/>
  <c r="I5996" i="64"/>
  <c r="J5996" i="64" s="1"/>
  <c r="B5997" i="64"/>
  <c r="C5997" i="64"/>
  <c r="I5997" i="64"/>
  <c r="J5997" i="64" s="1"/>
  <c r="B5998" i="64"/>
  <c r="C5998" i="64"/>
  <c r="I5998" i="64"/>
  <c r="J5998" i="64" s="1"/>
  <c r="B5999" i="64"/>
  <c r="C5999" i="64"/>
  <c r="I5999" i="64"/>
  <c r="J5999" i="64" s="1"/>
  <c r="B6000" i="64"/>
  <c r="C6000" i="64"/>
  <c r="I6000" i="64"/>
  <c r="J6000" i="64" s="1"/>
  <c r="B6001" i="64"/>
  <c r="C6001" i="64"/>
  <c r="I6001" i="64"/>
  <c r="J6001" i="64" s="1"/>
  <c r="B6002" i="64"/>
  <c r="C6002" i="64"/>
  <c r="I6002" i="64"/>
  <c r="J6002" i="64" s="1"/>
  <c r="B6003" i="64"/>
  <c r="C6003" i="64"/>
  <c r="I6003" i="64"/>
  <c r="J6003" i="64" s="1"/>
  <c r="B6004" i="64"/>
  <c r="C6004" i="64"/>
  <c r="I6004" i="64"/>
  <c r="J6004" i="64" s="1"/>
  <c r="B6005" i="64"/>
  <c r="C6005" i="64"/>
  <c r="I6005" i="64"/>
  <c r="J6005" i="64" s="1"/>
  <c r="B6006" i="64"/>
  <c r="C6006" i="64"/>
  <c r="I6006" i="64"/>
  <c r="J6006" i="64" s="1"/>
  <c r="B6007" i="64"/>
  <c r="C6007" i="64"/>
  <c r="I6007" i="64"/>
  <c r="J6007" i="64" s="1"/>
  <c r="B6008" i="64"/>
  <c r="C6008" i="64"/>
  <c r="I6008" i="64"/>
  <c r="J6008" i="64" s="1"/>
  <c r="B6009" i="64"/>
  <c r="C6009" i="64"/>
  <c r="I6009" i="64"/>
  <c r="J6009" i="64" s="1"/>
  <c r="B6010" i="64"/>
  <c r="C6010" i="64"/>
  <c r="I6010" i="64"/>
  <c r="J6010" i="64" s="1"/>
  <c r="B6011" i="64"/>
  <c r="C6011" i="64"/>
  <c r="I6011" i="64"/>
  <c r="J6011" i="64" s="1"/>
  <c r="B6012" i="64"/>
  <c r="C6012" i="64"/>
  <c r="I6012" i="64"/>
  <c r="J6012" i="64" s="1"/>
  <c r="B6013" i="64"/>
  <c r="C6013" i="64"/>
  <c r="I6013" i="64"/>
  <c r="J6013" i="64" s="1"/>
  <c r="B6014" i="64"/>
  <c r="C6014" i="64"/>
  <c r="I6014" i="64"/>
  <c r="J6014" i="64" s="1"/>
  <c r="B6015" i="64"/>
  <c r="C6015" i="64"/>
  <c r="I6015" i="64"/>
  <c r="J6015" i="64" s="1"/>
  <c r="B6016" i="64"/>
  <c r="C6016" i="64"/>
  <c r="I6016" i="64"/>
  <c r="J6016" i="64" s="1"/>
  <c r="B6017" i="64"/>
  <c r="C6017" i="64"/>
  <c r="I6017" i="64"/>
  <c r="J6017" i="64" s="1"/>
  <c r="B6018" i="64"/>
  <c r="C6018" i="64"/>
  <c r="I6018" i="64"/>
  <c r="J6018" i="64" s="1"/>
  <c r="B6019" i="64"/>
  <c r="C6019" i="64"/>
  <c r="I6019" i="64"/>
  <c r="J6019" i="64" s="1"/>
  <c r="B6020" i="64"/>
  <c r="C6020" i="64"/>
  <c r="I6020" i="64"/>
  <c r="J6020" i="64" s="1"/>
  <c r="B6021" i="64"/>
  <c r="C6021" i="64"/>
  <c r="I6021" i="64"/>
  <c r="J6021" i="64" s="1"/>
  <c r="B6022" i="64"/>
  <c r="C6022" i="64"/>
  <c r="I6022" i="64"/>
  <c r="J6022" i="64" s="1"/>
  <c r="B6023" i="64"/>
  <c r="C6023" i="64"/>
  <c r="I6023" i="64"/>
  <c r="J6023" i="64" s="1"/>
  <c r="B6024" i="64"/>
  <c r="C6024" i="64"/>
  <c r="I6024" i="64"/>
  <c r="J6024" i="64" s="1"/>
  <c r="B6025" i="64"/>
  <c r="C6025" i="64"/>
  <c r="I6025" i="64"/>
  <c r="J6025" i="64" s="1"/>
  <c r="B6026" i="64"/>
  <c r="C6026" i="64"/>
  <c r="I6026" i="64"/>
  <c r="J6026" i="64" s="1"/>
  <c r="B6027" i="64"/>
  <c r="C6027" i="64"/>
  <c r="I6027" i="64"/>
  <c r="J6027" i="64" s="1"/>
  <c r="B6028" i="64"/>
  <c r="C6028" i="64"/>
  <c r="I6028" i="64"/>
  <c r="J6028" i="64" s="1"/>
  <c r="B6029" i="64"/>
  <c r="C6029" i="64"/>
  <c r="I6029" i="64"/>
  <c r="J6029" i="64" s="1"/>
  <c r="B6030" i="64"/>
  <c r="C6030" i="64"/>
  <c r="I6030" i="64"/>
  <c r="J6030" i="64" s="1"/>
  <c r="B6031" i="64"/>
  <c r="C6031" i="64"/>
  <c r="I6031" i="64"/>
  <c r="J6031" i="64" s="1"/>
  <c r="B6032" i="64"/>
  <c r="C6032" i="64"/>
  <c r="I6032" i="64"/>
  <c r="J6032" i="64" s="1"/>
  <c r="B6033" i="64"/>
  <c r="C6033" i="64"/>
  <c r="I6033" i="64"/>
  <c r="J6033" i="64" s="1"/>
  <c r="B6034" i="64"/>
  <c r="C6034" i="64"/>
  <c r="I6034" i="64"/>
  <c r="J6034" i="64" s="1"/>
  <c r="B6035" i="64"/>
  <c r="C6035" i="64"/>
  <c r="I6035" i="64"/>
  <c r="J6035" i="64" s="1"/>
  <c r="B6036" i="64"/>
  <c r="C6036" i="64"/>
  <c r="I6036" i="64"/>
  <c r="J6036" i="64" s="1"/>
  <c r="B6037" i="64"/>
  <c r="C6037" i="64"/>
  <c r="I6037" i="64"/>
  <c r="J6037" i="64" s="1"/>
  <c r="B6038" i="64"/>
  <c r="C6038" i="64"/>
  <c r="I6038" i="64"/>
  <c r="J6038" i="64" s="1"/>
  <c r="B6039" i="64"/>
  <c r="C6039" i="64"/>
  <c r="I6039" i="64"/>
  <c r="J6039" i="64" s="1"/>
  <c r="B6040" i="64"/>
  <c r="C6040" i="64"/>
  <c r="I6040" i="64"/>
  <c r="J6040" i="64" s="1"/>
  <c r="B6041" i="64"/>
  <c r="C6041" i="64"/>
  <c r="I6041" i="64"/>
  <c r="J6041" i="64" s="1"/>
  <c r="B6042" i="64"/>
  <c r="C6042" i="64"/>
  <c r="I6042" i="64"/>
  <c r="J6042" i="64" s="1"/>
  <c r="B6043" i="64"/>
  <c r="C6043" i="64"/>
  <c r="I6043" i="64"/>
  <c r="J6043" i="64" s="1"/>
  <c r="B6044" i="64"/>
  <c r="C6044" i="64"/>
  <c r="I6044" i="64"/>
  <c r="J6044" i="64" s="1"/>
  <c r="B6045" i="64"/>
  <c r="C6045" i="64"/>
  <c r="I6045" i="64"/>
  <c r="J6045" i="64" s="1"/>
  <c r="B6046" i="64"/>
  <c r="C6046" i="64"/>
  <c r="I6046" i="64"/>
  <c r="J6046" i="64" s="1"/>
  <c r="B6047" i="64"/>
  <c r="C6047" i="64"/>
  <c r="I6047" i="64"/>
  <c r="J6047" i="64" s="1"/>
  <c r="B6048" i="64"/>
  <c r="C6048" i="64"/>
  <c r="I6048" i="64"/>
  <c r="J6048" i="64" s="1"/>
  <c r="B6049" i="64"/>
  <c r="C6049" i="64"/>
  <c r="I6049" i="64"/>
  <c r="J6049" i="64" s="1"/>
  <c r="B6050" i="64"/>
  <c r="C6050" i="64"/>
  <c r="I6050" i="64"/>
  <c r="J6050" i="64" s="1"/>
  <c r="B6051" i="64"/>
  <c r="C6051" i="64"/>
  <c r="I6051" i="64"/>
  <c r="J6051" i="64" s="1"/>
  <c r="B6052" i="64"/>
  <c r="C6052" i="64"/>
  <c r="I6052" i="64"/>
  <c r="J6052" i="64" s="1"/>
  <c r="B6053" i="64"/>
  <c r="C6053" i="64"/>
  <c r="I6053" i="64"/>
  <c r="J6053" i="64" s="1"/>
  <c r="B6054" i="64"/>
  <c r="C6054" i="64"/>
  <c r="I6054" i="64"/>
  <c r="J6054" i="64" s="1"/>
  <c r="B6055" i="64"/>
  <c r="C6055" i="64"/>
  <c r="I6055" i="64"/>
  <c r="J6055" i="64" s="1"/>
  <c r="B6056" i="64"/>
  <c r="C6056" i="64"/>
  <c r="I6056" i="64"/>
  <c r="J6056" i="64" s="1"/>
  <c r="B6057" i="64"/>
  <c r="C6057" i="64"/>
  <c r="I6057" i="64"/>
  <c r="J6057" i="64" s="1"/>
  <c r="B6058" i="64"/>
  <c r="C6058" i="64"/>
  <c r="I6058" i="64"/>
  <c r="J6058" i="64" s="1"/>
  <c r="B6059" i="64"/>
  <c r="C6059" i="64"/>
  <c r="I6059" i="64"/>
  <c r="J6059" i="64" s="1"/>
  <c r="B6060" i="64"/>
  <c r="C6060" i="64"/>
  <c r="I6060" i="64"/>
  <c r="J6060" i="64" s="1"/>
  <c r="B6061" i="64"/>
  <c r="C6061" i="64"/>
  <c r="I6061" i="64"/>
  <c r="J6061" i="64" s="1"/>
  <c r="B6062" i="64"/>
  <c r="C6062" i="64"/>
  <c r="I6062" i="64"/>
  <c r="J6062" i="64" s="1"/>
  <c r="B6063" i="64"/>
  <c r="C6063" i="64"/>
  <c r="I6063" i="64"/>
  <c r="J6063" i="64" s="1"/>
  <c r="B6064" i="64"/>
  <c r="C6064" i="64"/>
  <c r="I6064" i="64"/>
  <c r="J6064" i="64" s="1"/>
  <c r="B6065" i="64"/>
  <c r="C6065" i="64"/>
  <c r="I6065" i="64"/>
  <c r="J6065" i="64" s="1"/>
  <c r="B6066" i="64"/>
  <c r="C6066" i="64"/>
  <c r="I6066" i="64"/>
  <c r="J6066" i="64" s="1"/>
  <c r="B6067" i="64"/>
  <c r="C6067" i="64"/>
  <c r="I6067" i="64"/>
  <c r="J6067" i="64" s="1"/>
  <c r="B6068" i="64"/>
  <c r="C6068" i="64"/>
  <c r="I6068" i="64"/>
  <c r="J6068" i="64" s="1"/>
  <c r="B6069" i="64"/>
  <c r="C6069" i="64"/>
  <c r="I6069" i="64"/>
  <c r="J6069" i="64" s="1"/>
  <c r="B6070" i="64"/>
  <c r="C6070" i="64"/>
  <c r="I6070" i="64"/>
  <c r="J6070" i="64" s="1"/>
  <c r="B6071" i="64"/>
  <c r="C6071" i="64"/>
  <c r="I6071" i="64"/>
  <c r="J6071" i="64" s="1"/>
  <c r="B6072" i="64"/>
  <c r="C6072" i="64"/>
  <c r="I6072" i="64"/>
  <c r="J6072" i="64" s="1"/>
  <c r="B6073" i="64"/>
  <c r="C6073" i="64"/>
  <c r="I6073" i="64"/>
  <c r="J6073" i="64" s="1"/>
  <c r="B6074" i="64"/>
  <c r="C6074" i="64"/>
  <c r="I6074" i="64"/>
  <c r="J6074" i="64" s="1"/>
  <c r="B6075" i="64"/>
  <c r="C6075" i="64"/>
  <c r="I6075" i="64"/>
  <c r="J6075" i="64" s="1"/>
  <c r="B6076" i="64"/>
  <c r="C6076" i="64"/>
  <c r="I6076" i="64"/>
  <c r="J6076" i="64" s="1"/>
  <c r="B6077" i="64"/>
  <c r="C6077" i="64"/>
  <c r="I6077" i="64"/>
  <c r="J6077" i="64" s="1"/>
  <c r="B6078" i="64"/>
  <c r="C6078" i="64"/>
  <c r="I6078" i="64"/>
  <c r="J6078" i="64" s="1"/>
  <c r="B6079" i="64"/>
  <c r="C6079" i="64"/>
  <c r="I6079" i="64"/>
  <c r="J6079" i="64" s="1"/>
  <c r="B6080" i="64"/>
  <c r="C6080" i="64"/>
  <c r="I6080" i="64"/>
  <c r="J6080" i="64" s="1"/>
  <c r="B6081" i="64"/>
  <c r="C6081" i="64"/>
  <c r="I6081" i="64"/>
  <c r="J6081" i="64" s="1"/>
  <c r="B6082" i="64"/>
  <c r="C6082" i="64"/>
  <c r="I6082" i="64"/>
  <c r="J6082" i="64" s="1"/>
  <c r="B6083" i="64"/>
  <c r="C6083" i="64"/>
  <c r="I6083" i="64"/>
  <c r="J6083" i="64" s="1"/>
  <c r="B6084" i="64"/>
  <c r="C6084" i="64"/>
  <c r="I6084" i="64"/>
  <c r="J6084" i="64" s="1"/>
  <c r="B6085" i="64"/>
  <c r="C6085" i="64"/>
  <c r="I6085" i="64"/>
  <c r="J6085" i="64" s="1"/>
  <c r="B6086" i="64"/>
  <c r="C6086" i="64"/>
  <c r="I6086" i="64"/>
  <c r="J6086" i="64" s="1"/>
  <c r="B6087" i="64"/>
  <c r="C6087" i="64"/>
  <c r="I6087" i="64"/>
  <c r="J6087" i="64" s="1"/>
  <c r="B6088" i="64"/>
  <c r="C6088" i="64"/>
  <c r="I6088" i="64"/>
  <c r="J6088" i="64" s="1"/>
  <c r="B6089" i="64"/>
  <c r="C6089" i="64"/>
  <c r="I6089" i="64"/>
  <c r="J6089" i="64" s="1"/>
  <c r="B6090" i="64"/>
  <c r="C6090" i="64"/>
  <c r="I6090" i="64"/>
  <c r="J6090" i="64" s="1"/>
  <c r="B6091" i="64"/>
  <c r="C6091" i="64"/>
  <c r="I6091" i="64"/>
  <c r="J6091" i="64" s="1"/>
  <c r="B6092" i="64"/>
  <c r="C6092" i="64"/>
  <c r="I6092" i="64"/>
  <c r="J6092" i="64" s="1"/>
  <c r="B6093" i="64"/>
  <c r="C6093" i="64"/>
  <c r="I6093" i="64"/>
  <c r="J6093" i="64" s="1"/>
  <c r="B6094" i="64"/>
  <c r="C6094" i="64"/>
  <c r="I6094" i="64"/>
  <c r="J6094" i="64" s="1"/>
  <c r="B6095" i="64"/>
  <c r="C6095" i="64"/>
  <c r="I6095" i="64"/>
  <c r="J6095" i="64" s="1"/>
  <c r="B6096" i="64"/>
  <c r="C6096" i="64"/>
  <c r="I6096" i="64"/>
  <c r="J6096" i="64" s="1"/>
  <c r="B6097" i="64"/>
  <c r="C6097" i="64"/>
  <c r="I6097" i="64"/>
  <c r="J6097" i="64" s="1"/>
  <c r="B6098" i="64"/>
  <c r="C6098" i="64"/>
  <c r="I6098" i="64"/>
  <c r="J6098" i="64" s="1"/>
  <c r="B6099" i="64"/>
  <c r="C6099" i="64"/>
  <c r="I6099" i="64"/>
  <c r="J6099" i="64" s="1"/>
  <c r="B6100" i="64"/>
  <c r="C6100" i="64"/>
  <c r="I6100" i="64"/>
  <c r="J6100" i="64" s="1"/>
  <c r="B6101" i="64"/>
  <c r="C6101" i="64"/>
  <c r="I6101" i="64"/>
  <c r="J6101" i="64" s="1"/>
  <c r="B6102" i="64"/>
  <c r="C6102" i="64"/>
  <c r="I6102" i="64"/>
  <c r="J6102" i="64" s="1"/>
  <c r="B6103" i="64"/>
  <c r="C6103" i="64"/>
  <c r="I6103" i="64"/>
  <c r="J6103" i="64" s="1"/>
  <c r="B6104" i="64"/>
  <c r="C6104" i="64"/>
  <c r="I6104" i="64"/>
  <c r="J6104" i="64" s="1"/>
  <c r="B6105" i="64"/>
  <c r="C6105" i="64"/>
  <c r="I6105" i="64"/>
  <c r="J6105" i="64" s="1"/>
  <c r="B6106" i="64"/>
  <c r="C6106" i="64"/>
  <c r="I6106" i="64"/>
  <c r="J6106" i="64" s="1"/>
  <c r="B6107" i="64"/>
  <c r="C6107" i="64"/>
  <c r="I6107" i="64"/>
  <c r="J6107" i="64" s="1"/>
  <c r="B6108" i="64"/>
  <c r="C6108" i="64"/>
  <c r="I6108" i="64"/>
  <c r="J6108" i="64" s="1"/>
  <c r="B6109" i="64"/>
  <c r="C6109" i="64"/>
  <c r="I6109" i="64"/>
  <c r="J6109" i="64" s="1"/>
  <c r="B6110" i="64"/>
  <c r="C6110" i="64"/>
  <c r="I6110" i="64"/>
  <c r="J6110" i="64" s="1"/>
  <c r="B6111" i="64"/>
  <c r="C6111" i="64"/>
  <c r="I6111" i="64"/>
  <c r="J6111" i="64" s="1"/>
  <c r="B6112" i="64"/>
  <c r="C6112" i="64"/>
  <c r="I6112" i="64"/>
  <c r="J6112" i="64" s="1"/>
  <c r="B6113" i="64"/>
  <c r="C6113" i="64"/>
  <c r="I6113" i="64"/>
  <c r="J6113" i="64" s="1"/>
  <c r="B6114" i="64"/>
  <c r="C6114" i="64"/>
  <c r="I6114" i="64"/>
  <c r="J6114" i="64" s="1"/>
  <c r="B6115" i="64"/>
  <c r="C6115" i="64"/>
  <c r="I6115" i="64"/>
  <c r="J6115" i="64" s="1"/>
  <c r="B6116" i="64"/>
  <c r="C6116" i="64"/>
  <c r="I6116" i="64"/>
  <c r="J6116" i="64" s="1"/>
  <c r="B6117" i="64"/>
  <c r="C6117" i="64"/>
  <c r="I6117" i="64"/>
  <c r="J6117" i="64" s="1"/>
  <c r="B6118" i="64"/>
  <c r="C6118" i="64"/>
  <c r="I6118" i="64"/>
  <c r="J6118" i="64" s="1"/>
  <c r="B6119" i="64"/>
  <c r="C6119" i="64"/>
  <c r="I6119" i="64"/>
  <c r="J6119" i="64" s="1"/>
  <c r="B6120" i="64"/>
  <c r="C6120" i="64"/>
  <c r="I6120" i="64"/>
  <c r="J6120" i="64" s="1"/>
  <c r="B6121" i="64"/>
  <c r="C6121" i="64"/>
  <c r="I6121" i="64"/>
  <c r="J6121" i="64" s="1"/>
  <c r="B6122" i="64"/>
  <c r="C6122" i="64"/>
  <c r="I6122" i="64"/>
  <c r="J6122" i="64" s="1"/>
  <c r="B6123" i="64"/>
  <c r="C6123" i="64"/>
  <c r="I6123" i="64"/>
  <c r="J6123" i="64" s="1"/>
  <c r="B6124" i="64"/>
  <c r="C6124" i="64"/>
  <c r="I6124" i="64"/>
  <c r="J6124" i="64" s="1"/>
  <c r="B6125" i="64"/>
  <c r="C6125" i="64"/>
  <c r="I6125" i="64"/>
  <c r="J6125" i="64" s="1"/>
  <c r="B6126" i="64"/>
  <c r="C6126" i="64"/>
  <c r="I6126" i="64"/>
  <c r="J6126" i="64" s="1"/>
  <c r="B6127" i="64"/>
  <c r="C6127" i="64"/>
  <c r="I6127" i="64"/>
  <c r="J6127" i="64" s="1"/>
  <c r="B6128" i="64"/>
  <c r="C6128" i="64"/>
  <c r="I6128" i="64"/>
  <c r="J6128" i="64" s="1"/>
  <c r="B6129" i="64"/>
  <c r="C6129" i="64"/>
  <c r="I6129" i="64"/>
  <c r="J6129" i="64" s="1"/>
  <c r="B6130" i="64"/>
  <c r="C6130" i="64"/>
  <c r="I6130" i="64"/>
  <c r="J6130" i="64" s="1"/>
  <c r="B6131" i="64"/>
  <c r="C6131" i="64"/>
  <c r="I6131" i="64"/>
  <c r="J6131" i="64" s="1"/>
  <c r="B6132" i="64"/>
  <c r="C6132" i="64"/>
  <c r="I6132" i="64"/>
  <c r="J6132" i="64" s="1"/>
  <c r="B6133" i="64"/>
  <c r="C6133" i="64"/>
  <c r="I6133" i="64"/>
  <c r="J6133" i="64" s="1"/>
  <c r="B6134" i="64"/>
  <c r="C6134" i="64"/>
  <c r="I6134" i="64"/>
  <c r="J6134" i="64" s="1"/>
  <c r="B6135" i="64"/>
  <c r="C6135" i="64"/>
  <c r="I6135" i="64"/>
  <c r="J6135" i="64" s="1"/>
  <c r="B6136" i="64"/>
  <c r="C6136" i="64"/>
  <c r="I6136" i="64"/>
  <c r="J6136" i="64" s="1"/>
  <c r="B6137" i="64"/>
  <c r="C6137" i="64"/>
  <c r="I6137" i="64"/>
  <c r="J6137" i="64" s="1"/>
  <c r="B6138" i="64"/>
  <c r="C6138" i="64"/>
  <c r="I6138" i="64"/>
  <c r="J6138" i="64" s="1"/>
  <c r="B6139" i="64"/>
  <c r="C6139" i="64"/>
  <c r="I6139" i="64"/>
  <c r="J6139" i="64" s="1"/>
  <c r="B6140" i="64"/>
  <c r="C6140" i="64"/>
  <c r="I6140" i="64"/>
  <c r="J6140" i="64" s="1"/>
  <c r="B6141" i="64"/>
  <c r="C6141" i="64"/>
  <c r="I6141" i="64"/>
  <c r="J6141" i="64" s="1"/>
  <c r="B6142" i="64"/>
  <c r="C6142" i="64"/>
  <c r="I6142" i="64"/>
  <c r="J6142" i="64" s="1"/>
  <c r="B6143" i="64"/>
  <c r="C6143" i="64"/>
  <c r="I6143" i="64"/>
  <c r="J6143" i="64" s="1"/>
  <c r="B6144" i="64"/>
  <c r="C6144" i="64"/>
  <c r="I6144" i="64"/>
  <c r="J6144" i="64" s="1"/>
  <c r="B6145" i="64"/>
  <c r="C6145" i="64"/>
  <c r="I6145" i="64"/>
  <c r="J6145" i="64" s="1"/>
  <c r="B6146" i="64"/>
  <c r="C6146" i="64"/>
  <c r="I6146" i="64"/>
  <c r="J6146" i="64" s="1"/>
  <c r="B6147" i="64"/>
  <c r="C6147" i="64"/>
  <c r="I6147" i="64"/>
  <c r="J6147" i="64" s="1"/>
  <c r="B6148" i="64"/>
  <c r="C6148" i="64"/>
  <c r="I6148" i="64"/>
  <c r="J6148" i="64" s="1"/>
  <c r="B6149" i="64"/>
  <c r="C6149" i="64"/>
  <c r="I6149" i="64"/>
  <c r="J6149" i="64" s="1"/>
  <c r="B6150" i="64"/>
  <c r="C6150" i="64"/>
  <c r="I6150" i="64"/>
  <c r="J6150" i="64" s="1"/>
  <c r="B6151" i="64"/>
  <c r="C6151" i="64"/>
  <c r="I6151" i="64"/>
  <c r="J6151" i="64" s="1"/>
  <c r="B6152" i="64"/>
  <c r="C6152" i="64"/>
  <c r="I6152" i="64"/>
  <c r="J6152" i="64" s="1"/>
  <c r="B6153" i="64"/>
  <c r="C6153" i="64"/>
  <c r="I6153" i="64"/>
  <c r="J6153" i="64" s="1"/>
  <c r="B6154" i="64"/>
  <c r="C6154" i="64"/>
  <c r="I6154" i="64"/>
  <c r="J6154" i="64" s="1"/>
  <c r="B6155" i="64"/>
  <c r="C6155" i="64"/>
  <c r="I6155" i="64"/>
  <c r="J6155" i="64" s="1"/>
  <c r="B6156" i="64"/>
  <c r="C6156" i="64"/>
  <c r="I6156" i="64"/>
  <c r="J6156" i="64" s="1"/>
  <c r="B6157" i="64"/>
  <c r="C6157" i="64"/>
  <c r="I6157" i="64"/>
  <c r="J6157" i="64" s="1"/>
  <c r="B6158" i="64"/>
  <c r="C6158" i="64"/>
  <c r="I6158" i="64"/>
  <c r="J6158" i="64" s="1"/>
  <c r="B6159" i="64"/>
  <c r="C6159" i="64"/>
  <c r="I6159" i="64"/>
  <c r="J6159" i="64" s="1"/>
  <c r="B6160" i="64"/>
  <c r="C6160" i="64"/>
  <c r="I6160" i="64"/>
  <c r="J6160" i="64" s="1"/>
  <c r="B6161" i="64"/>
  <c r="C6161" i="64"/>
  <c r="I6161" i="64"/>
  <c r="J6161" i="64" s="1"/>
  <c r="B6162" i="64"/>
  <c r="C6162" i="64"/>
  <c r="I6162" i="64"/>
  <c r="J6162" i="64" s="1"/>
  <c r="B6163" i="64"/>
  <c r="C6163" i="64"/>
  <c r="I6163" i="64"/>
  <c r="J6163" i="64" s="1"/>
  <c r="B6164" i="64"/>
  <c r="C6164" i="64"/>
  <c r="I6164" i="64"/>
  <c r="J6164" i="64" s="1"/>
  <c r="B6165" i="64"/>
  <c r="C6165" i="64"/>
  <c r="I6165" i="64"/>
  <c r="J6165" i="64" s="1"/>
  <c r="B6166" i="64"/>
  <c r="C6166" i="64"/>
  <c r="I6166" i="64"/>
  <c r="J6166" i="64" s="1"/>
  <c r="B6167" i="64"/>
  <c r="C6167" i="64"/>
  <c r="I6167" i="64"/>
  <c r="J6167" i="64" s="1"/>
  <c r="B6168" i="64"/>
  <c r="C6168" i="64"/>
  <c r="I6168" i="64"/>
  <c r="J6168" i="64" s="1"/>
  <c r="B6169" i="64"/>
  <c r="C6169" i="64"/>
  <c r="I6169" i="64"/>
  <c r="J6169" i="64" s="1"/>
  <c r="B6170" i="64"/>
  <c r="C6170" i="64"/>
  <c r="I6170" i="64"/>
  <c r="J6170" i="64" s="1"/>
  <c r="B6171" i="64"/>
  <c r="C6171" i="64"/>
  <c r="I6171" i="64"/>
  <c r="J6171" i="64" s="1"/>
  <c r="B6172" i="64"/>
  <c r="C6172" i="64"/>
  <c r="I6172" i="64"/>
  <c r="J6172" i="64" s="1"/>
  <c r="B6173" i="64"/>
  <c r="C6173" i="64"/>
  <c r="I6173" i="64"/>
  <c r="J6173" i="64" s="1"/>
  <c r="B6174" i="64"/>
  <c r="C6174" i="64"/>
  <c r="I6174" i="64"/>
  <c r="J6174" i="64" s="1"/>
  <c r="B6175" i="64"/>
  <c r="C6175" i="64"/>
  <c r="I6175" i="64"/>
  <c r="J6175" i="64" s="1"/>
  <c r="B6176" i="64"/>
  <c r="C6176" i="64"/>
  <c r="I6176" i="64"/>
  <c r="J6176" i="64" s="1"/>
  <c r="B6177" i="64"/>
  <c r="C6177" i="64"/>
  <c r="I6177" i="64"/>
  <c r="J6177" i="64" s="1"/>
  <c r="B6178" i="64"/>
  <c r="C6178" i="64"/>
  <c r="I6178" i="64"/>
  <c r="J6178" i="64" s="1"/>
  <c r="B6179" i="64"/>
  <c r="C6179" i="64"/>
  <c r="I6179" i="64"/>
  <c r="J6179" i="64" s="1"/>
  <c r="B6180" i="64"/>
  <c r="C6180" i="64"/>
  <c r="I6180" i="64"/>
  <c r="J6180" i="64" s="1"/>
  <c r="B6181" i="64"/>
  <c r="C6181" i="64"/>
  <c r="I6181" i="64"/>
  <c r="J6181" i="64" s="1"/>
  <c r="B6182" i="64"/>
  <c r="C6182" i="64"/>
  <c r="I6182" i="64"/>
  <c r="J6182" i="64" s="1"/>
  <c r="B6183" i="64"/>
  <c r="C6183" i="64"/>
  <c r="I6183" i="64"/>
  <c r="J6183" i="64" s="1"/>
  <c r="B6184" i="64"/>
  <c r="C6184" i="64"/>
  <c r="I6184" i="64"/>
  <c r="J6184" i="64" s="1"/>
  <c r="B6185" i="64"/>
  <c r="C6185" i="64"/>
  <c r="I6185" i="64"/>
  <c r="J6185" i="64" s="1"/>
  <c r="B6186" i="64"/>
  <c r="C6186" i="64"/>
  <c r="I6186" i="64"/>
  <c r="J6186" i="64" s="1"/>
  <c r="B6187" i="64"/>
  <c r="C6187" i="64"/>
  <c r="I6187" i="64"/>
  <c r="J6187" i="64" s="1"/>
  <c r="B6188" i="64"/>
  <c r="C6188" i="64"/>
  <c r="I6188" i="64"/>
  <c r="J6188" i="64" s="1"/>
  <c r="B6189" i="64"/>
  <c r="C6189" i="64"/>
  <c r="I6189" i="64"/>
  <c r="J6189" i="64" s="1"/>
  <c r="B6190" i="64"/>
  <c r="C6190" i="64"/>
  <c r="I6190" i="64"/>
  <c r="J6190" i="64" s="1"/>
  <c r="B6191" i="64"/>
  <c r="C6191" i="64"/>
  <c r="I6191" i="64"/>
  <c r="J6191" i="64" s="1"/>
  <c r="B6192" i="64"/>
  <c r="C6192" i="64"/>
  <c r="I6192" i="64"/>
  <c r="J6192" i="64" s="1"/>
  <c r="B6193" i="64"/>
  <c r="C6193" i="64"/>
  <c r="I6193" i="64"/>
  <c r="J6193" i="64" s="1"/>
  <c r="B6194" i="64"/>
  <c r="C6194" i="64"/>
  <c r="I6194" i="64"/>
  <c r="J6194" i="64" s="1"/>
  <c r="B6195" i="64"/>
  <c r="I6195" i="64" s="1"/>
  <c r="J6195" i="64" s="1"/>
  <c r="C6195" i="64"/>
  <c r="B6196" i="64"/>
  <c r="C6196" i="64"/>
  <c r="I6196" i="64"/>
  <c r="J6196" i="64" s="1"/>
  <c r="B6197" i="64"/>
  <c r="C6197" i="64"/>
  <c r="I6197" i="64"/>
  <c r="J6197" i="64" s="1"/>
  <c r="B6198" i="64"/>
  <c r="I6198" i="64" s="1"/>
  <c r="J6198" i="64" s="1"/>
  <c r="C6198" i="64"/>
  <c r="B6199" i="64"/>
  <c r="I6199" i="64" s="1"/>
  <c r="J6199" i="64" s="1"/>
  <c r="C6199" i="64"/>
  <c r="B6200" i="64"/>
  <c r="C6200" i="64"/>
  <c r="I6200" i="64"/>
  <c r="J6200" i="64" s="1"/>
  <c r="B6201" i="64"/>
  <c r="C6201" i="64"/>
  <c r="I6201" i="64"/>
  <c r="J6201" i="64" s="1"/>
  <c r="B6202" i="64"/>
  <c r="I6202" i="64" s="1"/>
  <c r="J6202" i="64" s="1"/>
  <c r="C6202" i="64"/>
  <c r="B6203" i="64"/>
  <c r="I6203" i="64" s="1"/>
  <c r="J6203" i="64" s="1"/>
  <c r="C6203" i="64"/>
  <c r="B6204" i="64"/>
  <c r="C6204" i="64"/>
  <c r="I6204" i="64"/>
  <c r="J6204" i="64" s="1"/>
  <c r="B6205" i="64"/>
  <c r="C6205" i="64"/>
  <c r="I6205" i="64"/>
  <c r="J6205" i="64" s="1"/>
  <c r="B6206" i="64"/>
  <c r="I6206" i="64" s="1"/>
  <c r="J6206" i="64" s="1"/>
  <c r="C6206" i="64"/>
  <c r="B6207" i="64"/>
  <c r="I6207" i="64" s="1"/>
  <c r="J6207" i="64" s="1"/>
  <c r="C6207" i="64"/>
  <c r="B6208" i="64"/>
  <c r="C6208" i="64"/>
  <c r="I6208" i="64"/>
  <c r="J6208" i="64" s="1"/>
  <c r="B6209" i="64"/>
  <c r="C6209" i="64"/>
  <c r="I6209" i="64"/>
  <c r="J6209" i="64" s="1"/>
  <c r="B6210" i="64"/>
  <c r="I6210" i="64" s="1"/>
  <c r="J6210" i="64" s="1"/>
  <c r="C6210" i="64"/>
  <c r="B6211" i="64"/>
  <c r="I6211" i="64" s="1"/>
  <c r="J6211" i="64" s="1"/>
  <c r="C6211" i="64"/>
  <c r="B6212" i="64"/>
  <c r="C6212" i="64"/>
  <c r="I6212" i="64"/>
  <c r="J6212" i="64" s="1"/>
  <c r="B6213" i="64"/>
  <c r="C6213" i="64"/>
  <c r="I6213" i="64"/>
  <c r="J6213" i="64" s="1"/>
  <c r="B6214" i="64"/>
  <c r="I6214" i="64" s="1"/>
  <c r="J6214" i="64" s="1"/>
  <c r="C6214" i="64"/>
  <c r="B6215" i="64"/>
  <c r="I6215" i="64" s="1"/>
  <c r="J6215" i="64" s="1"/>
  <c r="C6215" i="64"/>
  <c r="B6216" i="64"/>
  <c r="C6216" i="64"/>
  <c r="I6216" i="64"/>
  <c r="J6216" i="64" s="1"/>
  <c r="B6217" i="64"/>
  <c r="C6217" i="64"/>
  <c r="I6217" i="64"/>
  <c r="J6217" i="64" s="1"/>
  <c r="B6218" i="64"/>
  <c r="I6218" i="64" s="1"/>
  <c r="J6218" i="64" s="1"/>
  <c r="C6218" i="64"/>
  <c r="B6219" i="64"/>
  <c r="I6219" i="64" s="1"/>
  <c r="J6219" i="64" s="1"/>
  <c r="C6219" i="64"/>
  <c r="B6220" i="64"/>
  <c r="C6220" i="64"/>
  <c r="I6220" i="64"/>
  <c r="J6220" i="64" s="1"/>
  <c r="B6221" i="64"/>
  <c r="C6221" i="64"/>
  <c r="I6221" i="64"/>
  <c r="J6221" i="64" s="1"/>
  <c r="B6222" i="64"/>
  <c r="I6222" i="64" s="1"/>
  <c r="J6222" i="64" s="1"/>
  <c r="C6222" i="64"/>
  <c r="B6223" i="64"/>
  <c r="I6223" i="64" s="1"/>
  <c r="J6223" i="64" s="1"/>
  <c r="C6223" i="64"/>
  <c r="B6224" i="64"/>
  <c r="C6224" i="64"/>
  <c r="I6224" i="64"/>
  <c r="J6224" i="64" s="1"/>
  <c r="B6225" i="64"/>
  <c r="C6225" i="64"/>
  <c r="I6225" i="64"/>
  <c r="J6225" i="64" s="1"/>
  <c r="B6226" i="64"/>
  <c r="I6226" i="64" s="1"/>
  <c r="J6226" i="64" s="1"/>
  <c r="C6226" i="64"/>
  <c r="B6227" i="64"/>
  <c r="I6227" i="64" s="1"/>
  <c r="J6227" i="64" s="1"/>
  <c r="C6227" i="64"/>
  <c r="B6228" i="64"/>
  <c r="C6228" i="64"/>
  <c r="I6228" i="64"/>
  <c r="J6228" i="64" s="1"/>
  <c r="B6229" i="64"/>
  <c r="C6229" i="64"/>
  <c r="I6229" i="64"/>
  <c r="J6229" i="64" s="1"/>
  <c r="B6230" i="64"/>
  <c r="I6230" i="64" s="1"/>
  <c r="J6230" i="64" s="1"/>
  <c r="C6230" i="64"/>
  <c r="B6231" i="64"/>
  <c r="I6231" i="64" s="1"/>
  <c r="J6231" i="64" s="1"/>
  <c r="C6231" i="64"/>
  <c r="B6232" i="64"/>
  <c r="C6232" i="64"/>
  <c r="I6232" i="64"/>
  <c r="J6232" i="64" s="1"/>
  <c r="B6233" i="64"/>
  <c r="C6233" i="64"/>
  <c r="I6233" i="64"/>
  <c r="J6233" i="64" s="1"/>
  <c r="B6234" i="64"/>
  <c r="I6234" i="64" s="1"/>
  <c r="J6234" i="64" s="1"/>
  <c r="C6234" i="64"/>
  <c r="B6235" i="64"/>
  <c r="I6235" i="64" s="1"/>
  <c r="J6235" i="64" s="1"/>
  <c r="C6235" i="64"/>
  <c r="B6236" i="64"/>
  <c r="C6236" i="64"/>
  <c r="I6236" i="64"/>
  <c r="J6236" i="64" s="1"/>
  <c r="B6237" i="64"/>
  <c r="C6237" i="64"/>
  <c r="I6237" i="64"/>
  <c r="J6237" i="64" s="1"/>
  <c r="B6238" i="64"/>
  <c r="I6238" i="64" s="1"/>
  <c r="J6238" i="64" s="1"/>
  <c r="C6238" i="64"/>
  <c r="B6239" i="64"/>
  <c r="I6239" i="64" s="1"/>
  <c r="J6239" i="64" s="1"/>
  <c r="C6239" i="64"/>
  <c r="B6240" i="64"/>
  <c r="C6240" i="64"/>
  <c r="I6240" i="64"/>
  <c r="J6240" i="64" s="1"/>
  <c r="B6241" i="64"/>
  <c r="C6241" i="64"/>
  <c r="I6241" i="64"/>
  <c r="J6241" i="64" s="1"/>
  <c r="B6242" i="64"/>
  <c r="I6242" i="64" s="1"/>
  <c r="J6242" i="64" s="1"/>
  <c r="C6242" i="64"/>
  <c r="B6243" i="64"/>
  <c r="I6243" i="64" s="1"/>
  <c r="J6243" i="64" s="1"/>
  <c r="C6243" i="64"/>
  <c r="B6244" i="64"/>
  <c r="C6244" i="64"/>
  <c r="I6244" i="64"/>
  <c r="J6244" i="64" s="1"/>
  <c r="B6245" i="64"/>
  <c r="C6245" i="64"/>
  <c r="I6245" i="64"/>
  <c r="J6245" i="64" s="1"/>
  <c r="B6246" i="64"/>
  <c r="I6246" i="64" s="1"/>
  <c r="J6246" i="64" s="1"/>
  <c r="C6246" i="64"/>
  <c r="B6247" i="64"/>
  <c r="I6247" i="64" s="1"/>
  <c r="J6247" i="64" s="1"/>
  <c r="C6247" i="64"/>
  <c r="B6248" i="64"/>
  <c r="C6248" i="64"/>
  <c r="I6248" i="64"/>
  <c r="J6248" i="64" s="1"/>
  <c r="B6249" i="64"/>
  <c r="C6249" i="64"/>
  <c r="I6249" i="64"/>
  <c r="J6249" i="64" s="1"/>
  <c r="B6250" i="64"/>
  <c r="I6250" i="64" s="1"/>
  <c r="J6250" i="64" s="1"/>
  <c r="C6250" i="64"/>
  <c r="B6251" i="64"/>
  <c r="I6251" i="64" s="1"/>
  <c r="J6251" i="64" s="1"/>
  <c r="C6251" i="64"/>
  <c r="B6252" i="64"/>
  <c r="C6252" i="64"/>
  <c r="I6252" i="64"/>
  <c r="J6252" i="64" s="1"/>
  <c r="B6253" i="64"/>
  <c r="C6253" i="64"/>
  <c r="I6253" i="64"/>
  <c r="J6253" i="64" s="1"/>
  <c r="B6254" i="64"/>
  <c r="I6254" i="64" s="1"/>
  <c r="J6254" i="64" s="1"/>
  <c r="C6254" i="64"/>
  <c r="B6255" i="64"/>
  <c r="I6255" i="64" s="1"/>
  <c r="J6255" i="64" s="1"/>
  <c r="C6255" i="64"/>
  <c r="B6256" i="64"/>
  <c r="C6256" i="64"/>
  <c r="I6256" i="64"/>
  <c r="J6256" i="64" s="1"/>
  <c r="B6257" i="64"/>
  <c r="C6257" i="64"/>
  <c r="I6257" i="64"/>
  <c r="J6257" i="64" s="1"/>
  <c r="B6258" i="64"/>
  <c r="I6258" i="64" s="1"/>
  <c r="J6258" i="64" s="1"/>
  <c r="C6258" i="64"/>
  <c r="B6259" i="64"/>
  <c r="I6259" i="64" s="1"/>
  <c r="J6259" i="64" s="1"/>
  <c r="C6259" i="64"/>
  <c r="B6260" i="64"/>
  <c r="C6260" i="64"/>
  <c r="I6260" i="64"/>
  <c r="J6260" i="64" s="1"/>
  <c r="B6261" i="64"/>
  <c r="C6261" i="64"/>
  <c r="I6261" i="64"/>
  <c r="J6261" i="64" s="1"/>
  <c r="B6262" i="64"/>
  <c r="I6262" i="64" s="1"/>
  <c r="J6262" i="64" s="1"/>
  <c r="C6262" i="64"/>
  <c r="B6263" i="64"/>
  <c r="I6263" i="64" s="1"/>
  <c r="J6263" i="64" s="1"/>
  <c r="C6263" i="64"/>
  <c r="B6264" i="64"/>
  <c r="C6264" i="64"/>
  <c r="I6264" i="64"/>
  <c r="J6264" i="64" s="1"/>
  <c r="B6265" i="64"/>
  <c r="C6265" i="64"/>
  <c r="I6265" i="64"/>
  <c r="J6265" i="64" s="1"/>
  <c r="B6266" i="64"/>
  <c r="I6266" i="64" s="1"/>
  <c r="J6266" i="64" s="1"/>
  <c r="C6266" i="64"/>
  <c r="B6267" i="64"/>
  <c r="I6267" i="64" s="1"/>
  <c r="J6267" i="64" s="1"/>
  <c r="C6267" i="64"/>
  <c r="B6268" i="64"/>
  <c r="C6268" i="64"/>
  <c r="I6268" i="64"/>
  <c r="J6268" i="64" s="1"/>
  <c r="B6269" i="64"/>
  <c r="C6269" i="64"/>
  <c r="I6269" i="64"/>
  <c r="J6269" i="64" s="1"/>
  <c r="B6270" i="64"/>
  <c r="I6270" i="64" s="1"/>
  <c r="J6270" i="64" s="1"/>
  <c r="C6270" i="64"/>
  <c r="B6271" i="64"/>
  <c r="I6271" i="64" s="1"/>
  <c r="J6271" i="64" s="1"/>
  <c r="C6271" i="64"/>
  <c r="B6272" i="64"/>
  <c r="C6272" i="64"/>
  <c r="I6272" i="64"/>
  <c r="J6272" i="64" s="1"/>
  <c r="B6273" i="64"/>
  <c r="C6273" i="64"/>
  <c r="I6273" i="64"/>
  <c r="J6273" i="64" s="1"/>
  <c r="B6274" i="64"/>
  <c r="I6274" i="64" s="1"/>
  <c r="J6274" i="64" s="1"/>
  <c r="C6274" i="64"/>
  <c r="B6275" i="64"/>
  <c r="I6275" i="64" s="1"/>
  <c r="J6275" i="64" s="1"/>
  <c r="C6275" i="64"/>
  <c r="B6276" i="64"/>
  <c r="C6276" i="64"/>
  <c r="I6276" i="64"/>
  <c r="J6276" i="64" s="1"/>
  <c r="B6277" i="64"/>
  <c r="C6277" i="64"/>
  <c r="I6277" i="64"/>
  <c r="J6277" i="64" s="1"/>
  <c r="B6278" i="64"/>
  <c r="I6278" i="64" s="1"/>
  <c r="J6278" i="64" s="1"/>
  <c r="C6278" i="64"/>
  <c r="B6279" i="64"/>
  <c r="I6279" i="64" s="1"/>
  <c r="J6279" i="64" s="1"/>
  <c r="C6279" i="64"/>
  <c r="B6280" i="64"/>
  <c r="C6280" i="64"/>
  <c r="I6280" i="64"/>
  <c r="J6280" i="64" s="1"/>
  <c r="B6281" i="64"/>
  <c r="C6281" i="64"/>
  <c r="I6281" i="64"/>
  <c r="J6281" i="64" s="1"/>
  <c r="B6282" i="64"/>
  <c r="I6282" i="64" s="1"/>
  <c r="J6282" i="64" s="1"/>
  <c r="C6282" i="64"/>
  <c r="B6283" i="64"/>
  <c r="I6283" i="64" s="1"/>
  <c r="J6283" i="64" s="1"/>
  <c r="C6283" i="64"/>
  <c r="B6284" i="64"/>
  <c r="C6284" i="64"/>
  <c r="I6284" i="64"/>
  <c r="J6284" i="64" s="1"/>
  <c r="B6285" i="64"/>
  <c r="C6285" i="64"/>
  <c r="I6285" i="64"/>
  <c r="J6285" i="64" s="1"/>
  <c r="B6286" i="64"/>
  <c r="I6286" i="64" s="1"/>
  <c r="J6286" i="64" s="1"/>
  <c r="C6286" i="64"/>
  <c r="B6287" i="64"/>
  <c r="I6287" i="64" s="1"/>
  <c r="J6287" i="64" s="1"/>
  <c r="C6287" i="64"/>
  <c r="B6288" i="64"/>
  <c r="C6288" i="64"/>
  <c r="I6288" i="64"/>
  <c r="J6288" i="64" s="1"/>
  <c r="B6289" i="64"/>
  <c r="C6289" i="64"/>
  <c r="I6289" i="64"/>
  <c r="J6289" i="64" s="1"/>
  <c r="B6290" i="64"/>
  <c r="I6290" i="64" s="1"/>
  <c r="J6290" i="64" s="1"/>
  <c r="C6290" i="64"/>
  <c r="B6291" i="64"/>
  <c r="I6291" i="64" s="1"/>
  <c r="J6291" i="64" s="1"/>
  <c r="C6291" i="64"/>
  <c r="B6292" i="64"/>
  <c r="C6292" i="64"/>
  <c r="I6292" i="64"/>
  <c r="J6292" i="64" s="1"/>
  <c r="B6293" i="64"/>
  <c r="C6293" i="64"/>
  <c r="I6293" i="64"/>
  <c r="J6293" i="64" s="1"/>
  <c r="B6294" i="64"/>
  <c r="I6294" i="64" s="1"/>
  <c r="J6294" i="64" s="1"/>
  <c r="C6294" i="64"/>
  <c r="B6295" i="64"/>
  <c r="I6295" i="64" s="1"/>
  <c r="J6295" i="64" s="1"/>
  <c r="C6295" i="64"/>
  <c r="B6296" i="64"/>
  <c r="C6296" i="64"/>
  <c r="I6296" i="64"/>
  <c r="J6296" i="64" s="1"/>
  <c r="B6297" i="64"/>
  <c r="C6297" i="64"/>
  <c r="I6297" i="64"/>
  <c r="J6297" i="64" s="1"/>
  <c r="B6298" i="64"/>
  <c r="I6298" i="64" s="1"/>
  <c r="J6298" i="64" s="1"/>
  <c r="C6298" i="64"/>
  <c r="B6299" i="64"/>
  <c r="I6299" i="64" s="1"/>
  <c r="J6299" i="64" s="1"/>
  <c r="C6299" i="64"/>
  <c r="B6300" i="64"/>
  <c r="C6300" i="64"/>
  <c r="I6300" i="64"/>
  <c r="J6300" i="64" s="1"/>
  <c r="B6301" i="64"/>
  <c r="C6301" i="64"/>
  <c r="I6301" i="64"/>
  <c r="J6301" i="64" s="1"/>
  <c r="B6302" i="64"/>
  <c r="I6302" i="64" s="1"/>
  <c r="J6302" i="64" s="1"/>
  <c r="C6302" i="64"/>
  <c r="B6303" i="64"/>
  <c r="I6303" i="64" s="1"/>
  <c r="J6303" i="64" s="1"/>
  <c r="C6303" i="64"/>
  <c r="B6304" i="64"/>
  <c r="C6304" i="64"/>
  <c r="I6304" i="64"/>
  <c r="J6304" i="64" s="1"/>
  <c r="B6305" i="64"/>
  <c r="C6305" i="64"/>
  <c r="I6305" i="64"/>
  <c r="J6305" i="64" s="1"/>
  <c r="B6306" i="64"/>
  <c r="I6306" i="64" s="1"/>
  <c r="J6306" i="64" s="1"/>
  <c r="C6306" i="64"/>
  <c r="B6307" i="64"/>
  <c r="I6307" i="64" s="1"/>
  <c r="J6307" i="64" s="1"/>
  <c r="C6307" i="64"/>
  <c r="B6308" i="64"/>
  <c r="C6308" i="64"/>
  <c r="I6308" i="64"/>
  <c r="J6308" i="64" s="1"/>
  <c r="B6309" i="64"/>
  <c r="C6309" i="64"/>
  <c r="I6309" i="64"/>
  <c r="J6309" i="64" s="1"/>
  <c r="B6310" i="64"/>
  <c r="I6310" i="64" s="1"/>
  <c r="J6310" i="64" s="1"/>
  <c r="C6310" i="64"/>
  <c r="B6311" i="64"/>
  <c r="I6311" i="64" s="1"/>
  <c r="J6311" i="64" s="1"/>
  <c r="C6311" i="64"/>
  <c r="B6312" i="64"/>
  <c r="C6312" i="64"/>
  <c r="I6312" i="64"/>
  <c r="J6312" i="64" s="1"/>
  <c r="B6313" i="64"/>
  <c r="C6313" i="64"/>
  <c r="I6313" i="64"/>
  <c r="J6313" i="64" s="1"/>
  <c r="B6314" i="64"/>
  <c r="I6314" i="64" s="1"/>
  <c r="J6314" i="64" s="1"/>
  <c r="C6314" i="64"/>
  <c r="B6315" i="64"/>
  <c r="I6315" i="64" s="1"/>
  <c r="J6315" i="64" s="1"/>
  <c r="C6315" i="64"/>
  <c r="B6316" i="64"/>
  <c r="C6316" i="64"/>
  <c r="I6316" i="64"/>
  <c r="J6316" i="64" s="1"/>
  <c r="B6317" i="64"/>
  <c r="C6317" i="64"/>
  <c r="I6317" i="64"/>
  <c r="J6317" i="64" s="1"/>
  <c r="B6318" i="64"/>
  <c r="I6318" i="64" s="1"/>
  <c r="J6318" i="64" s="1"/>
  <c r="C6318" i="64"/>
  <c r="B6319" i="64"/>
  <c r="I6319" i="64" s="1"/>
  <c r="J6319" i="64" s="1"/>
  <c r="C6319" i="64"/>
  <c r="B6320" i="64"/>
  <c r="C6320" i="64"/>
  <c r="I6320" i="64"/>
  <c r="J6320" i="64" s="1"/>
  <c r="B6321" i="64"/>
  <c r="C6321" i="64"/>
  <c r="I6321" i="64"/>
  <c r="J6321" i="64" s="1"/>
  <c r="B6322" i="64"/>
  <c r="I6322" i="64" s="1"/>
  <c r="J6322" i="64" s="1"/>
  <c r="C6322" i="64"/>
  <c r="B6323" i="64"/>
  <c r="I6323" i="64" s="1"/>
  <c r="J6323" i="64" s="1"/>
  <c r="C6323" i="64"/>
  <c r="B6324" i="64"/>
  <c r="C6324" i="64"/>
  <c r="I6324" i="64"/>
  <c r="J6324" i="64" s="1"/>
  <c r="B6325" i="64"/>
  <c r="C6325" i="64"/>
  <c r="I6325" i="64"/>
  <c r="J6325" i="64" s="1"/>
  <c r="B6326" i="64"/>
  <c r="I6326" i="64" s="1"/>
  <c r="J6326" i="64" s="1"/>
  <c r="C6326" i="64"/>
  <c r="B6327" i="64"/>
  <c r="I6327" i="64" s="1"/>
  <c r="J6327" i="64" s="1"/>
  <c r="C6327" i="64"/>
  <c r="B6328" i="64"/>
  <c r="C6328" i="64"/>
  <c r="I6328" i="64"/>
  <c r="J6328" i="64" s="1"/>
  <c r="B6329" i="64"/>
  <c r="C6329" i="64"/>
  <c r="I6329" i="64"/>
  <c r="J6329" i="64" s="1"/>
  <c r="B6330" i="64"/>
  <c r="I6330" i="64" s="1"/>
  <c r="J6330" i="64" s="1"/>
  <c r="C6330" i="64"/>
  <c r="B6331" i="64"/>
  <c r="I6331" i="64" s="1"/>
  <c r="J6331" i="64" s="1"/>
  <c r="C6331" i="64"/>
  <c r="B6332" i="64"/>
  <c r="C6332" i="64"/>
  <c r="I6332" i="64"/>
  <c r="J6332" i="64" s="1"/>
  <c r="B6333" i="64"/>
  <c r="C6333" i="64"/>
  <c r="I6333" i="64"/>
  <c r="J6333" i="64" s="1"/>
  <c r="B6334" i="64"/>
  <c r="I6334" i="64" s="1"/>
  <c r="J6334" i="64" s="1"/>
  <c r="C6334" i="64"/>
  <c r="B6335" i="64"/>
  <c r="I6335" i="64" s="1"/>
  <c r="J6335" i="64" s="1"/>
  <c r="C6335" i="64"/>
  <c r="B6336" i="64"/>
  <c r="C6336" i="64"/>
  <c r="I6336" i="64"/>
  <c r="J6336" i="64" s="1"/>
  <c r="B6337" i="64"/>
  <c r="C6337" i="64"/>
  <c r="I6337" i="64"/>
  <c r="J6337" i="64" s="1"/>
  <c r="B6338" i="64"/>
  <c r="I6338" i="64" s="1"/>
  <c r="J6338" i="64" s="1"/>
  <c r="C6338" i="64"/>
  <c r="B6339" i="64"/>
  <c r="I6339" i="64" s="1"/>
  <c r="J6339" i="64" s="1"/>
  <c r="C6339" i="64"/>
  <c r="B6340" i="64"/>
  <c r="C6340" i="64"/>
  <c r="I6340" i="64"/>
  <c r="J6340" i="64" s="1"/>
  <c r="B6341" i="64"/>
  <c r="C6341" i="64"/>
  <c r="I6341" i="64"/>
  <c r="J6341" i="64" s="1"/>
  <c r="B6342" i="64"/>
  <c r="I6342" i="64" s="1"/>
  <c r="J6342" i="64" s="1"/>
  <c r="C6342" i="64"/>
  <c r="B6343" i="64"/>
  <c r="I6343" i="64" s="1"/>
  <c r="J6343" i="64" s="1"/>
  <c r="C6343" i="64"/>
  <c r="B6344" i="64"/>
  <c r="C6344" i="64"/>
  <c r="I6344" i="64"/>
  <c r="J6344" i="64" s="1"/>
  <c r="B6345" i="64"/>
  <c r="C6345" i="64"/>
  <c r="I6345" i="64"/>
  <c r="J6345" i="64" s="1"/>
  <c r="B6346" i="64"/>
  <c r="I6346" i="64" s="1"/>
  <c r="J6346" i="64" s="1"/>
  <c r="C6346" i="64"/>
  <c r="B6347" i="64"/>
  <c r="I6347" i="64" s="1"/>
  <c r="J6347" i="64" s="1"/>
  <c r="C6347" i="64"/>
  <c r="B6348" i="64"/>
  <c r="C6348" i="64"/>
  <c r="I6348" i="64"/>
  <c r="J6348" i="64" s="1"/>
  <c r="B6349" i="64"/>
  <c r="C6349" i="64"/>
  <c r="I6349" i="64"/>
  <c r="J6349" i="64" s="1"/>
  <c r="B6350" i="64"/>
  <c r="I6350" i="64" s="1"/>
  <c r="J6350" i="64" s="1"/>
  <c r="C6350" i="64"/>
  <c r="B6351" i="64"/>
  <c r="I6351" i="64" s="1"/>
  <c r="J6351" i="64" s="1"/>
  <c r="C6351" i="64"/>
  <c r="B6352" i="64"/>
  <c r="C6352" i="64"/>
  <c r="I6352" i="64"/>
  <c r="J6352" i="64" s="1"/>
  <c r="B6353" i="64"/>
  <c r="C6353" i="64"/>
  <c r="I6353" i="64"/>
  <c r="J6353" i="64" s="1"/>
  <c r="B6354" i="64"/>
  <c r="I6354" i="64" s="1"/>
  <c r="J6354" i="64" s="1"/>
  <c r="C6354" i="64"/>
  <c r="B6355" i="64"/>
  <c r="I6355" i="64" s="1"/>
  <c r="J6355" i="64" s="1"/>
  <c r="C6355" i="64"/>
  <c r="B6356" i="64"/>
  <c r="C6356" i="64"/>
  <c r="I6356" i="64"/>
  <c r="J6356" i="64" s="1"/>
  <c r="B6357" i="64"/>
  <c r="C6357" i="64"/>
  <c r="I6357" i="64"/>
  <c r="J6357" i="64" s="1"/>
  <c r="B6358" i="64"/>
  <c r="I6358" i="64" s="1"/>
  <c r="J6358" i="64" s="1"/>
  <c r="C6358" i="64"/>
  <c r="B6359" i="64"/>
  <c r="I6359" i="64" s="1"/>
  <c r="J6359" i="64" s="1"/>
  <c r="C6359" i="64"/>
  <c r="B6360" i="64"/>
  <c r="C6360" i="64"/>
  <c r="I6360" i="64"/>
  <c r="J6360" i="64" s="1"/>
  <c r="B6361" i="64"/>
  <c r="C6361" i="64"/>
  <c r="I6361" i="64"/>
  <c r="J6361" i="64" s="1"/>
  <c r="B6362" i="64"/>
  <c r="I6362" i="64" s="1"/>
  <c r="J6362" i="64" s="1"/>
  <c r="C6362" i="64"/>
  <c r="B6363" i="64"/>
  <c r="I6363" i="64" s="1"/>
  <c r="J6363" i="64" s="1"/>
  <c r="C6363" i="64"/>
  <c r="B6364" i="64"/>
  <c r="C6364" i="64"/>
  <c r="I6364" i="64"/>
  <c r="J6364" i="64" s="1"/>
  <c r="B6365" i="64"/>
  <c r="C6365" i="64"/>
  <c r="I6365" i="64"/>
  <c r="J6365" i="64" s="1"/>
  <c r="B6366" i="64"/>
  <c r="I6366" i="64" s="1"/>
  <c r="J6366" i="64" s="1"/>
  <c r="C6366" i="64"/>
  <c r="B6367" i="64"/>
  <c r="I6367" i="64" s="1"/>
  <c r="J6367" i="64" s="1"/>
  <c r="C6367" i="64"/>
  <c r="B6368" i="64"/>
  <c r="C6368" i="64"/>
  <c r="I6368" i="64"/>
  <c r="J6368" i="64" s="1"/>
  <c r="B6369" i="64"/>
  <c r="C6369" i="64"/>
  <c r="I6369" i="64"/>
  <c r="J6369" i="64" s="1"/>
  <c r="B6370" i="64"/>
  <c r="I6370" i="64" s="1"/>
  <c r="J6370" i="64" s="1"/>
  <c r="C6370" i="64"/>
  <c r="B6371" i="64"/>
  <c r="I6371" i="64" s="1"/>
  <c r="J6371" i="64" s="1"/>
  <c r="C6371" i="64"/>
  <c r="B6372" i="64"/>
  <c r="C6372" i="64"/>
  <c r="I6372" i="64"/>
  <c r="J6372" i="64" s="1"/>
  <c r="B6373" i="64"/>
  <c r="C6373" i="64"/>
  <c r="I6373" i="64"/>
  <c r="J6373" i="64" s="1"/>
  <c r="B6374" i="64"/>
  <c r="I6374" i="64" s="1"/>
  <c r="J6374" i="64" s="1"/>
  <c r="C6374" i="64"/>
  <c r="B6375" i="64"/>
  <c r="I6375" i="64" s="1"/>
  <c r="J6375" i="64" s="1"/>
  <c r="C6375" i="64"/>
  <c r="B6376" i="64"/>
  <c r="C6376" i="64"/>
  <c r="I6376" i="64"/>
  <c r="J6376" i="64" s="1"/>
  <c r="B6377" i="64"/>
  <c r="C6377" i="64"/>
  <c r="I6377" i="64"/>
  <c r="J6377" i="64" s="1"/>
  <c r="B6378" i="64"/>
  <c r="I6378" i="64" s="1"/>
  <c r="J6378" i="64" s="1"/>
  <c r="C6378" i="64"/>
  <c r="B6379" i="64"/>
  <c r="I6379" i="64" s="1"/>
  <c r="J6379" i="64" s="1"/>
  <c r="C6379" i="64"/>
  <c r="B6380" i="64"/>
  <c r="C6380" i="64"/>
  <c r="I6380" i="64"/>
  <c r="J6380" i="64" s="1"/>
  <c r="B6381" i="64"/>
  <c r="C6381" i="64"/>
  <c r="I6381" i="64"/>
  <c r="J6381" i="64" s="1"/>
  <c r="B6382" i="64"/>
  <c r="I6382" i="64" s="1"/>
  <c r="J6382" i="64" s="1"/>
  <c r="C6382" i="64"/>
  <c r="B6383" i="64"/>
  <c r="I6383" i="64" s="1"/>
  <c r="J6383" i="64" s="1"/>
  <c r="C6383" i="64"/>
  <c r="B6384" i="64"/>
  <c r="C6384" i="64"/>
  <c r="I6384" i="64"/>
  <c r="J6384" i="64" s="1"/>
  <c r="B6385" i="64"/>
  <c r="C6385" i="64"/>
  <c r="I6385" i="64"/>
  <c r="J6385" i="64" s="1"/>
  <c r="B6386" i="64"/>
  <c r="I6386" i="64" s="1"/>
  <c r="J6386" i="64" s="1"/>
  <c r="C6386" i="64"/>
  <c r="B6387" i="64"/>
  <c r="I6387" i="64" s="1"/>
  <c r="J6387" i="64" s="1"/>
  <c r="C6387" i="64"/>
  <c r="B6388" i="64"/>
  <c r="C6388" i="64"/>
  <c r="I6388" i="64"/>
  <c r="J6388" i="64" s="1"/>
  <c r="B6389" i="64"/>
  <c r="C6389" i="64"/>
  <c r="I6389" i="64"/>
  <c r="J6389" i="64" s="1"/>
  <c r="B6390" i="64"/>
  <c r="I6390" i="64" s="1"/>
  <c r="J6390" i="64" s="1"/>
  <c r="C6390" i="64"/>
  <c r="B6391" i="64"/>
  <c r="I6391" i="64" s="1"/>
  <c r="J6391" i="64" s="1"/>
  <c r="C6391" i="64"/>
  <c r="B6392" i="64"/>
  <c r="C6392" i="64"/>
  <c r="I6392" i="64"/>
  <c r="J6392" i="64" s="1"/>
  <c r="B6393" i="64"/>
  <c r="C6393" i="64"/>
  <c r="I6393" i="64"/>
  <c r="J6393" i="64" s="1"/>
  <c r="B6394" i="64"/>
  <c r="I6394" i="64" s="1"/>
  <c r="J6394" i="64" s="1"/>
  <c r="C6394" i="64"/>
  <c r="B6395" i="64"/>
  <c r="I6395" i="64" s="1"/>
  <c r="J6395" i="64" s="1"/>
  <c r="C6395" i="64"/>
  <c r="B6396" i="64"/>
  <c r="C6396" i="64"/>
  <c r="I6396" i="64"/>
  <c r="J6396" i="64" s="1"/>
  <c r="B6397" i="64"/>
  <c r="C6397" i="64"/>
  <c r="I6397" i="64"/>
  <c r="J6397" i="64" s="1"/>
  <c r="B6398" i="64"/>
  <c r="I6398" i="64" s="1"/>
  <c r="J6398" i="64" s="1"/>
  <c r="C6398" i="64"/>
  <c r="B6399" i="64"/>
  <c r="I6399" i="64" s="1"/>
  <c r="J6399" i="64" s="1"/>
  <c r="C6399" i="64"/>
  <c r="B6400" i="64"/>
  <c r="C6400" i="64"/>
  <c r="I6400" i="64"/>
  <c r="J6400" i="64" s="1"/>
  <c r="B6401" i="64"/>
  <c r="C6401" i="64"/>
  <c r="I6401" i="64"/>
  <c r="J6401" i="64" s="1"/>
  <c r="B6402" i="64"/>
  <c r="I6402" i="64" s="1"/>
  <c r="J6402" i="64" s="1"/>
  <c r="C6402" i="64"/>
  <c r="B6403" i="64"/>
  <c r="I6403" i="64" s="1"/>
  <c r="J6403" i="64" s="1"/>
  <c r="C6403" i="64"/>
  <c r="B6404" i="64"/>
  <c r="C6404" i="64"/>
  <c r="I6404" i="64"/>
  <c r="J6404" i="64" s="1"/>
  <c r="B6405" i="64"/>
  <c r="C6405" i="64"/>
  <c r="I6405" i="64"/>
  <c r="J6405" i="64" s="1"/>
  <c r="B6406" i="64"/>
  <c r="I6406" i="64" s="1"/>
  <c r="J6406" i="64" s="1"/>
  <c r="C6406" i="64"/>
  <c r="B6407" i="64"/>
  <c r="I6407" i="64" s="1"/>
  <c r="J6407" i="64" s="1"/>
  <c r="C6407" i="64"/>
  <c r="B6408" i="64"/>
  <c r="C6408" i="64"/>
  <c r="I6408" i="64"/>
  <c r="J6408" i="64" s="1"/>
  <c r="B6409" i="64"/>
  <c r="C6409" i="64"/>
  <c r="I6409" i="64"/>
  <c r="J6409" i="64" s="1"/>
  <c r="B6410" i="64"/>
  <c r="I6410" i="64" s="1"/>
  <c r="J6410" i="64" s="1"/>
  <c r="C6410" i="64"/>
  <c r="B6411" i="64"/>
  <c r="I6411" i="64" s="1"/>
  <c r="J6411" i="64" s="1"/>
  <c r="C6411" i="64"/>
  <c r="B6412" i="64"/>
  <c r="C6412" i="64"/>
  <c r="I6412" i="64"/>
  <c r="J6412" i="64" s="1"/>
  <c r="B6413" i="64"/>
  <c r="C6413" i="64"/>
  <c r="I6413" i="64"/>
  <c r="J6413" i="64" s="1"/>
  <c r="B6414" i="64"/>
  <c r="I6414" i="64" s="1"/>
  <c r="J6414" i="64" s="1"/>
  <c r="C6414" i="64"/>
  <c r="B6415" i="64"/>
  <c r="I6415" i="64" s="1"/>
  <c r="J6415" i="64" s="1"/>
  <c r="C6415" i="64"/>
  <c r="B6416" i="64"/>
  <c r="C6416" i="64"/>
  <c r="I6416" i="64"/>
  <c r="J6416" i="64" s="1"/>
  <c r="B6417" i="64"/>
  <c r="C6417" i="64"/>
  <c r="I6417" i="64"/>
  <c r="J6417" i="64" s="1"/>
  <c r="B6418" i="64"/>
  <c r="I6418" i="64" s="1"/>
  <c r="J6418" i="64" s="1"/>
  <c r="C6418" i="64"/>
  <c r="B6419" i="64"/>
  <c r="I6419" i="64" s="1"/>
  <c r="J6419" i="64" s="1"/>
  <c r="C6419" i="64"/>
  <c r="B6420" i="64"/>
  <c r="C6420" i="64"/>
  <c r="I6420" i="64"/>
  <c r="J6420" i="64" s="1"/>
  <c r="B6421" i="64"/>
  <c r="C6421" i="64"/>
  <c r="I6421" i="64"/>
  <c r="J6421" i="64" s="1"/>
  <c r="B6422" i="64"/>
  <c r="I6422" i="64" s="1"/>
  <c r="J6422" i="64" s="1"/>
  <c r="C6422" i="64"/>
  <c r="B6423" i="64"/>
  <c r="I6423" i="64" s="1"/>
  <c r="J6423" i="64" s="1"/>
  <c r="C6423" i="64"/>
  <c r="B6424" i="64"/>
  <c r="C6424" i="64"/>
  <c r="I6424" i="64"/>
  <c r="J6424" i="64" s="1"/>
  <c r="B6425" i="64"/>
  <c r="C6425" i="64"/>
  <c r="I6425" i="64"/>
  <c r="J6425" i="64" s="1"/>
  <c r="B6426" i="64"/>
  <c r="I6426" i="64" s="1"/>
  <c r="J6426" i="64" s="1"/>
  <c r="C6426" i="64"/>
  <c r="B6427" i="64"/>
  <c r="I6427" i="64" s="1"/>
  <c r="J6427" i="64" s="1"/>
  <c r="C6427" i="64"/>
  <c r="B6428" i="64"/>
  <c r="C6428" i="64"/>
  <c r="I6428" i="64"/>
  <c r="J6428" i="64" s="1"/>
  <c r="B6429" i="64"/>
  <c r="C6429" i="64"/>
  <c r="I6429" i="64"/>
  <c r="J6429" i="64" s="1"/>
  <c r="B6430" i="64"/>
  <c r="I6430" i="64" s="1"/>
  <c r="J6430" i="64" s="1"/>
  <c r="C6430" i="64"/>
  <c r="B6431" i="64"/>
  <c r="I6431" i="64" s="1"/>
  <c r="J6431" i="64" s="1"/>
  <c r="C6431" i="64"/>
  <c r="B6432" i="64"/>
  <c r="C6432" i="64"/>
  <c r="I6432" i="64"/>
  <c r="J6432" i="64" s="1"/>
  <c r="B6433" i="64"/>
  <c r="C6433" i="64"/>
  <c r="I6433" i="64"/>
  <c r="J6433" i="64" s="1"/>
  <c r="B6434" i="64"/>
  <c r="I6434" i="64" s="1"/>
  <c r="J6434" i="64" s="1"/>
  <c r="C6434" i="64"/>
  <c r="B6435" i="64"/>
  <c r="I6435" i="64" s="1"/>
  <c r="J6435" i="64" s="1"/>
  <c r="C6435" i="64"/>
  <c r="B6436" i="64"/>
  <c r="C6436" i="64"/>
  <c r="I6436" i="64"/>
  <c r="J6436" i="64" s="1"/>
  <c r="B6437" i="64"/>
  <c r="C6437" i="64"/>
  <c r="I6437" i="64"/>
  <c r="J6437" i="64" s="1"/>
  <c r="B6438" i="64"/>
  <c r="I6438" i="64" s="1"/>
  <c r="J6438" i="64" s="1"/>
  <c r="C6438" i="64"/>
  <c r="B6439" i="64"/>
  <c r="I6439" i="64" s="1"/>
  <c r="J6439" i="64" s="1"/>
  <c r="C6439" i="64"/>
  <c r="B6440" i="64"/>
  <c r="C6440" i="64"/>
  <c r="I6440" i="64"/>
  <c r="J6440" i="64" s="1"/>
  <c r="B6441" i="64"/>
  <c r="C6441" i="64"/>
  <c r="I6441" i="64"/>
  <c r="J6441" i="64" s="1"/>
  <c r="B6442" i="64"/>
  <c r="I6442" i="64" s="1"/>
  <c r="J6442" i="64" s="1"/>
  <c r="C6442" i="64"/>
  <c r="B6443" i="64"/>
  <c r="I6443" i="64" s="1"/>
  <c r="J6443" i="64" s="1"/>
  <c r="C6443" i="64"/>
  <c r="B6444" i="64"/>
  <c r="C6444" i="64"/>
  <c r="I6444" i="64"/>
  <c r="J6444" i="64" s="1"/>
  <c r="B6445" i="64"/>
  <c r="C6445" i="64"/>
  <c r="I6445" i="64"/>
  <c r="J6445" i="64" s="1"/>
  <c r="B6446" i="64"/>
  <c r="I6446" i="64" s="1"/>
  <c r="J6446" i="64" s="1"/>
  <c r="C6446" i="64"/>
  <c r="B6447" i="64"/>
  <c r="I6447" i="64" s="1"/>
  <c r="J6447" i="64" s="1"/>
  <c r="C6447" i="64"/>
  <c r="B6448" i="64"/>
  <c r="C6448" i="64"/>
  <c r="I6448" i="64"/>
  <c r="J6448" i="64" s="1"/>
  <c r="B6449" i="64"/>
  <c r="C6449" i="64"/>
  <c r="I6449" i="64"/>
  <c r="J6449" i="64" s="1"/>
  <c r="B6450" i="64"/>
  <c r="I6450" i="64" s="1"/>
  <c r="J6450" i="64" s="1"/>
  <c r="C6450" i="64"/>
  <c r="B6451" i="64"/>
  <c r="I6451" i="64" s="1"/>
  <c r="J6451" i="64" s="1"/>
  <c r="C6451" i="64"/>
  <c r="B6452" i="64"/>
  <c r="C6452" i="64"/>
  <c r="I6452" i="64"/>
  <c r="J6452" i="64" s="1"/>
  <c r="B6453" i="64"/>
  <c r="C6453" i="64"/>
  <c r="I6453" i="64"/>
  <c r="J6453" i="64" s="1"/>
  <c r="B6454" i="64"/>
  <c r="I6454" i="64" s="1"/>
  <c r="J6454" i="64" s="1"/>
  <c r="C6454" i="64"/>
  <c r="B6455" i="64"/>
  <c r="I6455" i="64" s="1"/>
  <c r="J6455" i="64" s="1"/>
  <c r="C6455" i="64"/>
  <c r="B6456" i="64"/>
  <c r="C6456" i="64"/>
  <c r="I6456" i="64"/>
  <c r="J6456" i="64" s="1"/>
  <c r="B6457" i="64"/>
  <c r="C6457" i="64"/>
  <c r="I6457" i="64"/>
  <c r="J6457" i="64" s="1"/>
  <c r="B6458" i="64"/>
  <c r="I6458" i="64" s="1"/>
  <c r="J6458" i="64" s="1"/>
  <c r="C6458" i="64"/>
  <c r="B6459" i="64"/>
  <c r="I6459" i="64" s="1"/>
  <c r="J6459" i="64" s="1"/>
  <c r="C6459" i="64"/>
  <c r="B6460" i="64"/>
  <c r="C6460" i="64"/>
  <c r="I6460" i="64"/>
  <c r="J6460" i="64" s="1"/>
  <c r="B6461" i="64"/>
  <c r="C6461" i="64"/>
  <c r="I6461" i="64"/>
  <c r="J6461" i="64" s="1"/>
  <c r="B6462" i="64"/>
  <c r="I6462" i="64" s="1"/>
  <c r="J6462" i="64" s="1"/>
  <c r="C6462" i="64"/>
  <c r="B6463" i="64"/>
  <c r="I6463" i="64" s="1"/>
  <c r="J6463" i="64" s="1"/>
  <c r="C6463" i="64"/>
  <c r="B6464" i="64"/>
  <c r="C6464" i="64"/>
  <c r="I6464" i="64"/>
  <c r="J6464" i="64" s="1"/>
  <c r="B6465" i="64"/>
  <c r="C6465" i="64"/>
  <c r="I6465" i="64"/>
  <c r="J6465" i="64" s="1"/>
  <c r="B6466" i="64"/>
  <c r="I6466" i="64" s="1"/>
  <c r="J6466" i="64" s="1"/>
  <c r="C6466" i="64"/>
  <c r="B6467" i="64"/>
  <c r="I6467" i="64" s="1"/>
  <c r="J6467" i="64" s="1"/>
  <c r="C6467" i="64"/>
  <c r="B6468" i="64"/>
  <c r="C6468" i="64"/>
  <c r="I6468" i="64"/>
  <c r="J6468" i="64" s="1"/>
  <c r="B6469" i="64"/>
  <c r="C6469" i="64"/>
  <c r="I6469" i="64"/>
  <c r="J6469" i="64" s="1"/>
  <c r="B6470" i="64"/>
  <c r="I6470" i="64" s="1"/>
  <c r="J6470" i="64" s="1"/>
  <c r="C6470" i="64"/>
  <c r="B6471" i="64"/>
  <c r="I6471" i="64" s="1"/>
  <c r="J6471" i="64" s="1"/>
  <c r="C6471" i="64"/>
  <c r="B6472" i="64"/>
  <c r="C6472" i="64"/>
  <c r="I6472" i="64"/>
  <c r="J6472" i="64" s="1"/>
  <c r="B6473" i="64"/>
  <c r="C6473" i="64"/>
  <c r="I6473" i="64"/>
  <c r="J6473" i="64" s="1"/>
  <c r="B6474" i="64"/>
  <c r="I6474" i="64" s="1"/>
  <c r="J6474" i="64" s="1"/>
  <c r="C6474" i="64"/>
  <c r="B6475" i="64"/>
  <c r="I6475" i="64" s="1"/>
  <c r="J6475" i="64" s="1"/>
  <c r="C6475" i="64"/>
  <c r="B6476" i="64"/>
  <c r="C6476" i="64"/>
  <c r="I6476" i="64"/>
  <c r="J6476" i="64" s="1"/>
  <c r="B6477" i="64"/>
  <c r="C6477" i="64"/>
  <c r="I6477" i="64"/>
  <c r="J6477" i="64" s="1"/>
  <c r="B6478" i="64"/>
  <c r="I6478" i="64" s="1"/>
  <c r="J6478" i="64" s="1"/>
  <c r="C6478" i="64"/>
  <c r="B6479" i="64"/>
  <c r="I6479" i="64" s="1"/>
  <c r="J6479" i="64" s="1"/>
  <c r="C6479" i="64"/>
  <c r="B6480" i="64"/>
  <c r="C6480" i="64"/>
  <c r="I6480" i="64"/>
  <c r="J6480" i="64" s="1"/>
  <c r="B6481" i="64"/>
  <c r="C6481" i="64"/>
  <c r="I6481" i="64"/>
  <c r="J6481" i="64" s="1"/>
  <c r="B6482" i="64"/>
  <c r="I6482" i="64" s="1"/>
  <c r="J6482" i="64" s="1"/>
  <c r="C6482" i="64"/>
  <c r="B6483" i="64"/>
  <c r="I6483" i="64" s="1"/>
  <c r="J6483" i="64" s="1"/>
  <c r="C6483" i="64"/>
  <c r="B6484" i="64"/>
  <c r="C6484" i="64"/>
  <c r="I6484" i="64"/>
  <c r="J6484" i="64" s="1"/>
  <c r="B6485" i="64"/>
  <c r="C6485" i="64"/>
  <c r="I6485" i="64"/>
  <c r="J6485" i="64" s="1"/>
  <c r="B6486" i="64"/>
  <c r="I6486" i="64" s="1"/>
  <c r="J6486" i="64" s="1"/>
  <c r="C6486" i="64"/>
  <c r="B6487" i="64"/>
  <c r="I6487" i="64" s="1"/>
  <c r="J6487" i="64" s="1"/>
  <c r="C6487" i="64"/>
  <c r="B6488" i="64"/>
  <c r="C6488" i="64"/>
  <c r="I6488" i="64"/>
  <c r="J6488" i="64" s="1"/>
  <c r="B6489" i="64"/>
  <c r="C6489" i="64"/>
  <c r="I6489" i="64"/>
  <c r="J6489" i="64" s="1"/>
  <c r="B6490" i="64"/>
  <c r="I6490" i="64" s="1"/>
  <c r="J6490" i="64" s="1"/>
  <c r="C6490" i="64"/>
  <c r="B6491" i="64"/>
  <c r="I6491" i="64" s="1"/>
  <c r="J6491" i="64" s="1"/>
  <c r="C6491" i="64"/>
  <c r="B6492" i="64"/>
  <c r="C6492" i="64"/>
  <c r="I6492" i="64"/>
  <c r="J6492" i="64" s="1"/>
  <c r="B6493" i="64"/>
  <c r="C6493" i="64"/>
  <c r="I6493" i="64"/>
  <c r="J6493" i="64" s="1"/>
  <c r="B6494" i="64"/>
  <c r="I6494" i="64" s="1"/>
  <c r="J6494" i="64" s="1"/>
  <c r="C6494" i="64"/>
  <c r="B6495" i="64"/>
  <c r="I6495" i="64" s="1"/>
  <c r="J6495" i="64" s="1"/>
  <c r="C6495" i="64"/>
  <c r="B6496" i="64"/>
  <c r="C6496" i="64"/>
  <c r="I6496" i="64"/>
  <c r="J6496" i="64" s="1"/>
  <c r="B6497" i="64"/>
  <c r="C6497" i="64"/>
  <c r="I6497" i="64"/>
  <c r="J6497" i="64" s="1"/>
  <c r="B6498" i="64"/>
  <c r="I6498" i="64" s="1"/>
  <c r="J6498" i="64" s="1"/>
  <c r="C6498" i="64"/>
  <c r="B6499" i="64"/>
  <c r="I6499" i="64" s="1"/>
  <c r="J6499" i="64" s="1"/>
  <c r="C6499" i="64"/>
  <c r="B6500" i="64"/>
  <c r="C6500" i="64"/>
  <c r="I6500" i="64"/>
  <c r="J6500" i="64" s="1"/>
  <c r="B6501" i="64"/>
  <c r="C6501" i="64"/>
  <c r="I6501" i="64"/>
  <c r="J6501" i="64" s="1"/>
  <c r="B6502" i="64"/>
  <c r="I6502" i="64" s="1"/>
  <c r="J6502" i="64" s="1"/>
  <c r="C6502" i="64"/>
  <c r="B6503" i="64"/>
  <c r="I6503" i="64" s="1"/>
  <c r="J6503" i="64" s="1"/>
  <c r="C6503" i="64"/>
  <c r="B6504" i="64"/>
  <c r="C6504" i="64"/>
  <c r="I6504" i="64"/>
  <c r="J6504" i="64" s="1"/>
  <c r="B6505" i="64"/>
  <c r="C6505" i="64"/>
  <c r="I6505" i="64"/>
  <c r="J6505" i="64" s="1"/>
  <c r="B6506" i="64"/>
  <c r="I6506" i="64" s="1"/>
  <c r="J6506" i="64" s="1"/>
  <c r="C6506" i="64"/>
  <c r="B6507" i="64"/>
  <c r="I6507" i="64" s="1"/>
  <c r="J6507" i="64" s="1"/>
  <c r="C6507" i="64"/>
  <c r="B6508" i="64"/>
  <c r="C6508" i="64"/>
  <c r="I6508" i="64"/>
  <c r="J6508" i="64" s="1"/>
  <c r="B6509" i="64"/>
  <c r="C6509" i="64"/>
  <c r="I6509" i="64"/>
  <c r="J6509" i="64" s="1"/>
  <c r="B6510" i="64"/>
  <c r="I6510" i="64" s="1"/>
  <c r="J6510" i="64" s="1"/>
  <c r="C6510" i="64"/>
  <c r="B6511" i="64"/>
  <c r="I6511" i="64" s="1"/>
  <c r="J6511" i="64" s="1"/>
  <c r="C6511" i="64"/>
  <c r="B6512" i="64"/>
  <c r="C6512" i="64"/>
  <c r="I6512" i="64"/>
  <c r="J6512" i="64" s="1"/>
  <c r="B6513" i="64"/>
  <c r="C6513" i="64"/>
  <c r="I6513" i="64"/>
  <c r="J6513" i="64" s="1"/>
  <c r="B6514" i="64"/>
  <c r="I6514" i="64" s="1"/>
  <c r="J6514" i="64" s="1"/>
  <c r="C6514" i="64"/>
  <c r="B6515" i="64"/>
  <c r="I6515" i="64" s="1"/>
  <c r="J6515" i="64" s="1"/>
  <c r="C6515" i="64"/>
  <c r="B6516" i="64"/>
  <c r="C6516" i="64"/>
  <c r="I6516" i="64"/>
  <c r="J6516" i="64" s="1"/>
  <c r="B6517" i="64"/>
  <c r="C6517" i="64"/>
  <c r="I6517" i="64"/>
  <c r="J6517" i="64" s="1"/>
  <c r="B6518" i="64"/>
  <c r="I6518" i="64" s="1"/>
  <c r="J6518" i="64" s="1"/>
  <c r="C6518" i="64"/>
  <c r="B6519" i="64"/>
  <c r="I6519" i="64" s="1"/>
  <c r="J6519" i="64" s="1"/>
  <c r="C6519" i="64"/>
  <c r="B6520" i="64"/>
  <c r="C6520" i="64"/>
  <c r="I6520" i="64"/>
  <c r="J6520" i="64" s="1"/>
  <c r="B6521" i="64"/>
  <c r="C6521" i="64"/>
  <c r="I6521" i="64"/>
  <c r="J6521" i="64" s="1"/>
  <c r="B6522" i="64"/>
  <c r="I6522" i="64" s="1"/>
  <c r="J6522" i="64" s="1"/>
  <c r="C6522" i="64"/>
  <c r="B6523" i="64"/>
  <c r="I6523" i="64" s="1"/>
  <c r="J6523" i="64" s="1"/>
  <c r="C6523" i="64"/>
  <c r="B6524" i="64"/>
  <c r="C6524" i="64"/>
  <c r="I6524" i="64"/>
  <c r="J6524" i="64" s="1"/>
  <c r="B6525" i="64"/>
  <c r="C6525" i="64"/>
  <c r="I6525" i="64"/>
  <c r="J6525" i="64" s="1"/>
  <c r="B6526" i="64"/>
  <c r="I6526" i="64" s="1"/>
  <c r="J6526" i="64" s="1"/>
  <c r="C6526" i="64"/>
  <c r="B6527" i="64"/>
  <c r="I6527" i="64" s="1"/>
  <c r="J6527" i="64" s="1"/>
  <c r="C6527" i="64"/>
  <c r="B6528" i="64"/>
  <c r="C6528" i="64"/>
  <c r="I6528" i="64"/>
  <c r="J6528" i="64" s="1"/>
  <c r="B6529" i="64"/>
  <c r="C6529" i="64"/>
  <c r="I6529" i="64"/>
  <c r="J6529" i="64" s="1"/>
  <c r="B6530" i="64"/>
  <c r="I6530" i="64" s="1"/>
  <c r="J6530" i="64" s="1"/>
  <c r="C6530" i="64"/>
  <c r="B6531" i="64"/>
  <c r="I6531" i="64" s="1"/>
  <c r="J6531" i="64" s="1"/>
  <c r="C6531" i="64"/>
  <c r="B6532" i="64"/>
  <c r="C6532" i="64"/>
  <c r="I6532" i="64"/>
  <c r="J6532" i="64" s="1"/>
  <c r="B6533" i="64"/>
  <c r="C6533" i="64"/>
  <c r="I6533" i="64"/>
  <c r="J6533" i="64" s="1"/>
  <c r="B6534" i="64"/>
  <c r="I6534" i="64" s="1"/>
  <c r="J6534" i="64" s="1"/>
  <c r="C6534" i="64"/>
  <c r="B6535" i="64"/>
  <c r="I6535" i="64" s="1"/>
  <c r="J6535" i="64" s="1"/>
  <c r="C6535" i="64"/>
  <c r="B6536" i="64"/>
  <c r="C6536" i="64"/>
  <c r="I6536" i="64"/>
  <c r="J6536" i="64" s="1"/>
  <c r="B6537" i="64"/>
  <c r="C6537" i="64"/>
  <c r="I6537" i="64"/>
  <c r="J6537" i="64" s="1"/>
  <c r="B6538" i="64"/>
  <c r="I6538" i="64" s="1"/>
  <c r="J6538" i="64" s="1"/>
  <c r="C6538" i="64"/>
  <c r="B6539" i="64"/>
  <c r="I6539" i="64" s="1"/>
  <c r="J6539" i="64" s="1"/>
  <c r="C6539" i="64"/>
  <c r="B6540" i="64"/>
  <c r="C6540" i="64"/>
  <c r="I6540" i="64"/>
  <c r="J6540" i="64" s="1"/>
  <c r="B6541" i="64"/>
  <c r="C6541" i="64"/>
  <c r="I6541" i="64"/>
  <c r="J6541" i="64" s="1"/>
  <c r="B6542" i="64"/>
  <c r="I6542" i="64" s="1"/>
  <c r="J6542" i="64" s="1"/>
  <c r="C6542" i="64"/>
  <c r="B6543" i="64"/>
  <c r="I6543" i="64" s="1"/>
  <c r="J6543" i="64" s="1"/>
  <c r="C6543" i="64"/>
  <c r="B6544" i="64"/>
  <c r="C6544" i="64"/>
  <c r="I6544" i="64"/>
  <c r="J6544" i="64" s="1"/>
  <c r="B6545" i="64"/>
  <c r="C6545" i="64"/>
  <c r="I6545" i="64"/>
  <c r="J6545" i="64" s="1"/>
  <c r="B6546" i="64"/>
  <c r="I6546" i="64" s="1"/>
  <c r="J6546" i="64" s="1"/>
  <c r="C6546" i="64"/>
  <c r="B6547" i="64"/>
  <c r="I6547" i="64" s="1"/>
  <c r="J6547" i="64" s="1"/>
  <c r="C6547" i="64"/>
  <c r="B6548" i="64"/>
  <c r="C6548" i="64"/>
  <c r="I6548" i="64"/>
  <c r="J6548" i="64" s="1"/>
  <c r="B6549" i="64"/>
  <c r="C6549" i="64"/>
  <c r="I6549" i="64"/>
  <c r="J6549" i="64" s="1"/>
  <c r="B6550" i="64"/>
  <c r="I6550" i="64" s="1"/>
  <c r="J6550" i="64" s="1"/>
  <c r="C6550" i="64"/>
  <c r="B6551" i="64"/>
  <c r="I6551" i="64" s="1"/>
  <c r="J6551" i="64" s="1"/>
  <c r="C6551" i="64"/>
  <c r="B6552" i="64"/>
  <c r="C6552" i="64"/>
  <c r="I6552" i="64"/>
  <c r="J6552" i="64" s="1"/>
  <c r="B6553" i="64"/>
  <c r="C6553" i="64"/>
  <c r="I6553" i="64"/>
  <c r="J6553" i="64" s="1"/>
  <c r="B6554" i="64"/>
  <c r="I6554" i="64" s="1"/>
  <c r="J6554" i="64" s="1"/>
  <c r="C6554" i="64"/>
  <c r="B6555" i="64"/>
  <c r="I6555" i="64" s="1"/>
  <c r="J6555" i="64" s="1"/>
  <c r="C6555" i="64"/>
  <c r="B6556" i="64"/>
  <c r="C6556" i="64"/>
  <c r="I6556" i="64"/>
  <c r="J6556" i="64" s="1"/>
  <c r="B6557" i="64"/>
  <c r="C6557" i="64"/>
  <c r="I6557" i="64"/>
  <c r="J6557" i="64" s="1"/>
  <c r="B6558" i="64"/>
  <c r="I6558" i="64" s="1"/>
  <c r="J6558" i="64" s="1"/>
  <c r="C6558" i="64"/>
  <c r="B6559" i="64"/>
  <c r="I6559" i="64" s="1"/>
  <c r="J6559" i="64" s="1"/>
  <c r="C6559" i="64"/>
  <c r="B6560" i="64"/>
  <c r="C6560" i="64"/>
  <c r="I6560" i="64"/>
  <c r="J6560" i="64" s="1"/>
  <c r="B6561" i="64"/>
  <c r="C6561" i="64"/>
  <c r="I6561" i="64"/>
  <c r="J6561" i="64" s="1"/>
  <c r="B6562" i="64"/>
  <c r="I6562" i="64" s="1"/>
  <c r="J6562" i="64" s="1"/>
  <c r="C6562" i="64"/>
  <c r="B6563" i="64"/>
  <c r="I6563" i="64" s="1"/>
  <c r="J6563" i="64" s="1"/>
  <c r="C6563" i="64"/>
  <c r="B6564" i="64"/>
  <c r="C6564" i="64"/>
  <c r="I6564" i="64"/>
  <c r="J6564" i="64" s="1"/>
  <c r="B6565" i="64"/>
  <c r="C6565" i="64"/>
  <c r="I6565" i="64"/>
  <c r="J6565" i="64" s="1"/>
  <c r="B6566" i="64"/>
  <c r="I6566" i="64" s="1"/>
  <c r="J6566" i="64" s="1"/>
  <c r="C6566" i="64"/>
  <c r="B6567" i="64"/>
  <c r="I6567" i="64" s="1"/>
  <c r="J6567" i="64" s="1"/>
  <c r="C6567" i="64"/>
  <c r="B6568" i="64"/>
  <c r="C6568" i="64"/>
  <c r="I6568" i="64"/>
  <c r="J6568" i="64" s="1"/>
  <c r="B6569" i="64"/>
  <c r="C6569" i="64"/>
  <c r="I6569" i="64"/>
  <c r="J6569" i="64" s="1"/>
  <c r="B6570" i="64"/>
  <c r="I6570" i="64" s="1"/>
  <c r="J6570" i="64" s="1"/>
  <c r="C6570" i="64"/>
  <c r="B6571" i="64"/>
  <c r="I6571" i="64" s="1"/>
  <c r="J6571" i="64" s="1"/>
  <c r="C6571" i="64"/>
  <c r="B6572" i="64"/>
  <c r="C6572" i="64"/>
  <c r="I6572" i="64"/>
  <c r="J6572" i="64" s="1"/>
  <c r="B6573" i="64"/>
  <c r="C6573" i="64"/>
  <c r="I6573" i="64"/>
  <c r="J6573" i="64" s="1"/>
  <c r="B6574" i="64"/>
  <c r="I6574" i="64" s="1"/>
  <c r="J6574" i="64" s="1"/>
  <c r="C6574" i="64"/>
  <c r="B6575" i="64"/>
  <c r="I6575" i="64" s="1"/>
  <c r="J6575" i="64" s="1"/>
  <c r="C6575" i="64"/>
  <c r="B6576" i="64"/>
  <c r="C6576" i="64"/>
  <c r="I6576" i="64"/>
  <c r="J6576" i="64" s="1"/>
  <c r="B6577" i="64"/>
  <c r="C6577" i="64"/>
  <c r="I6577" i="64"/>
  <c r="J6577" i="64" s="1"/>
  <c r="B6578" i="64"/>
  <c r="I6578" i="64" s="1"/>
  <c r="J6578" i="64" s="1"/>
  <c r="C6578" i="64"/>
  <c r="B6579" i="64"/>
  <c r="I6579" i="64" s="1"/>
  <c r="J6579" i="64" s="1"/>
  <c r="C6579" i="64"/>
  <c r="B6580" i="64"/>
  <c r="C6580" i="64"/>
  <c r="I6580" i="64"/>
  <c r="J6580" i="64" s="1"/>
  <c r="B6581" i="64"/>
  <c r="C6581" i="64"/>
  <c r="I6581" i="64"/>
  <c r="J6581" i="64" s="1"/>
  <c r="B6582" i="64"/>
  <c r="I6582" i="64" s="1"/>
  <c r="J6582" i="64" s="1"/>
  <c r="C6582" i="64"/>
  <c r="B6583" i="64"/>
  <c r="I6583" i="64" s="1"/>
  <c r="J6583" i="64" s="1"/>
  <c r="C6583" i="64"/>
  <c r="B6584" i="64"/>
  <c r="C6584" i="64"/>
  <c r="I6584" i="64"/>
  <c r="J6584" i="64" s="1"/>
  <c r="B6585" i="64"/>
  <c r="C6585" i="64"/>
  <c r="I6585" i="64"/>
  <c r="J6585" i="64" s="1"/>
  <c r="B6586" i="64"/>
  <c r="I6586" i="64" s="1"/>
  <c r="J6586" i="64" s="1"/>
  <c r="C6586" i="64"/>
  <c r="B6587" i="64"/>
  <c r="I6587" i="64" s="1"/>
  <c r="J6587" i="64" s="1"/>
  <c r="C6587" i="64"/>
  <c r="B6588" i="64"/>
  <c r="C6588" i="64"/>
  <c r="I6588" i="64"/>
  <c r="J6588" i="64" s="1"/>
  <c r="B6589" i="64"/>
  <c r="C6589" i="64"/>
  <c r="I6589" i="64"/>
  <c r="J6589" i="64" s="1"/>
  <c r="B6590" i="64"/>
  <c r="I6590" i="64" s="1"/>
  <c r="J6590" i="64" s="1"/>
  <c r="C6590" i="64"/>
  <c r="B6591" i="64"/>
  <c r="I6591" i="64" s="1"/>
  <c r="J6591" i="64" s="1"/>
  <c r="C6591" i="64"/>
  <c r="B6592" i="64"/>
  <c r="C6592" i="64"/>
  <c r="I6592" i="64"/>
  <c r="J6592" i="64" s="1"/>
  <c r="B6593" i="64"/>
  <c r="C6593" i="64"/>
  <c r="I6593" i="64"/>
  <c r="J6593" i="64" s="1"/>
  <c r="B6594" i="64"/>
  <c r="I6594" i="64" s="1"/>
  <c r="J6594" i="64" s="1"/>
  <c r="C6594" i="64"/>
  <c r="B6595" i="64"/>
  <c r="I6595" i="64" s="1"/>
  <c r="J6595" i="64" s="1"/>
  <c r="C6595" i="64"/>
  <c r="B6596" i="64"/>
  <c r="C6596" i="64"/>
  <c r="I6596" i="64"/>
  <c r="J6596" i="64" s="1"/>
  <c r="B6597" i="64"/>
  <c r="C6597" i="64"/>
  <c r="I6597" i="64"/>
  <c r="J6597" i="64" s="1"/>
  <c r="B6598" i="64"/>
  <c r="I6598" i="64" s="1"/>
  <c r="J6598" i="64" s="1"/>
  <c r="C6598" i="64"/>
  <c r="B6599" i="64"/>
  <c r="I6599" i="64" s="1"/>
  <c r="J6599" i="64" s="1"/>
  <c r="C6599" i="64"/>
  <c r="B6600" i="64"/>
  <c r="C6600" i="64"/>
  <c r="I6600" i="64"/>
  <c r="J6600" i="64" s="1"/>
  <c r="B6601" i="64"/>
  <c r="C6601" i="64"/>
  <c r="I6601" i="64"/>
  <c r="J6601" i="64" s="1"/>
  <c r="B6602" i="64"/>
  <c r="I6602" i="64" s="1"/>
  <c r="J6602" i="64" s="1"/>
  <c r="C6602" i="64"/>
  <c r="B6603" i="64"/>
  <c r="I6603" i="64" s="1"/>
  <c r="J6603" i="64" s="1"/>
  <c r="C6603" i="64"/>
  <c r="B6604" i="64"/>
  <c r="C6604" i="64"/>
  <c r="I6604" i="64"/>
  <c r="J6604" i="64" s="1"/>
  <c r="B6605" i="64"/>
  <c r="C6605" i="64"/>
  <c r="I6605" i="64"/>
  <c r="J6605" i="64" s="1"/>
  <c r="B6606" i="64"/>
  <c r="I6606" i="64" s="1"/>
  <c r="J6606" i="64" s="1"/>
  <c r="C6606" i="64"/>
  <c r="B6607" i="64"/>
  <c r="I6607" i="64" s="1"/>
  <c r="J6607" i="64" s="1"/>
  <c r="C6607" i="64"/>
  <c r="B6608" i="64"/>
  <c r="C6608" i="64"/>
  <c r="I6608" i="64"/>
  <c r="J6608" i="64" s="1"/>
  <c r="B6609" i="64"/>
  <c r="C6609" i="64"/>
  <c r="I6609" i="64"/>
  <c r="J6609" i="64" s="1"/>
  <c r="B6610" i="64"/>
  <c r="I6610" i="64" s="1"/>
  <c r="J6610" i="64" s="1"/>
  <c r="C6610" i="64"/>
  <c r="B6611" i="64"/>
  <c r="I6611" i="64" s="1"/>
  <c r="J6611" i="64" s="1"/>
  <c r="C6611" i="64"/>
  <c r="B6612" i="64"/>
  <c r="C6612" i="64"/>
  <c r="I6612" i="64"/>
  <c r="J6612" i="64" s="1"/>
  <c r="B6613" i="64"/>
  <c r="C6613" i="64"/>
  <c r="I6613" i="64"/>
  <c r="J6613" i="64" s="1"/>
  <c r="B6614" i="64"/>
  <c r="I6614" i="64" s="1"/>
  <c r="J6614" i="64" s="1"/>
  <c r="C6614" i="64"/>
  <c r="B6615" i="64"/>
  <c r="I6615" i="64" s="1"/>
  <c r="J6615" i="64" s="1"/>
  <c r="C6615" i="64"/>
  <c r="B6616" i="64"/>
  <c r="C6616" i="64"/>
  <c r="I6616" i="64"/>
  <c r="J6616" i="64" s="1"/>
  <c r="B6617" i="64"/>
  <c r="C6617" i="64"/>
  <c r="I6617" i="64"/>
  <c r="J6617" i="64" s="1"/>
  <c r="B6618" i="64"/>
  <c r="I6618" i="64" s="1"/>
  <c r="J6618" i="64" s="1"/>
  <c r="C6618" i="64"/>
  <c r="B6619" i="64"/>
  <c r="I6619" i="64" s="1"/>
  <c r="J6619" i="64" s="1"/>
  <c r="C6619" i="64"/>
  <c r="B6620" i="64"/>
  <c r="C6620" i="64"/>
  <c r="I6620" i="64"/>
  <c r="J6620" i="64" s="1"/>
  <c r="B6621" i="64"/>
  <c r="C6621" i="64"/>
  <c r="I6621" i="64"/>
  <c r="J6621" i="64" s="1"/>
  <c r="B6622" i="64"/>
  <c r="I6622" i="64" s="1"/>
  <c r="J6622" i="64" s="1"/>
  <c r="C6622" i="64"/>
  <c r="B6623" i="64"/>
  <c r="I6623" i="64" s="1"/>
  <c r="J6623" i="64" s="1"/>
  <c r="C6623" i="64"/>
  <c r="B6624" i="64"/>
  <c r="C6624" i="64"/>
  <c r="I6624" i="64"/>
  <c r="J6624" i="64" s="1"/>
  <c r="B6625" i="64"/>
  <c r="C6625" i="64"/>
  <c r="I6625" i="64"/>
  <c r="J6625" i="64" s="1"/>
  <c r="B6626" i="64"/>
  <c r="I6626" i="64" s="1"/>
  <c r="J6626" i="64" s="1"/>
  <c r="C6626" i="64"/>
  <c r="B6627" i="64"/>
  <c r="I6627" i="64" s="1"/>
  <c r="J6627" i="64" s="1"/>
  <c r="C6627" i="64"/>
  <c r="B6628" i="64"/>
  <c r="C6628" i="64"/>
  <c r="I6628" i="64"/>
  <c r="J6628" i="64" s="1"/>
  <c r="B6629" i="64"/>
  <c r="C6629" i="64"/>
  <c r="I6629" i="64"/>
  <c r="J6629" i="64" s="1"/>
  <c r="B6630" i="64"/>
  <c r="I6630" i="64" s="1"/>
  <c r="J6630" i="64" s="1"/>
  <c r="C6630" i="64"/>
  <c r="B6631" i="64"/>
  <c r="I6631" i="64" s="1"/>
  <c r="J6631" i="64" s="1"/>
  <c r="C6631" i="64"/>
  <c r="B6632" i="64"/>
  <c r="C6632" i="64"/>
  <c r="I6632" i="64"/>
  <c r="J6632" i="64" s="1"/>
  <c r="B6633" i="64"/>
  <c r="C6633" i="64"/>
  <c r="I6633" i="64"/>
  <c r="J6633" i="64" s="1"/>
  <c r="B6634" i="64"/>
  <c r="I6634" i="64" s="1"/>
  <c r="J6634" i="64" s="1"/>
  <c r="C6634" i="64"/>
  <c r="B6635" i="64"/>
  <c r="I6635" i="64" s="1"/>
  <c r="J6635" i="64" s="1"/>
  <c r="C6635" i="64"/>
  <c r="B6636" i="64"/>
  <c r="C6636" i="64"/>
  <c r="I6636" i="64"/>
  <c r="J6636" i="64" s="1"/>
  <c r="B6637" i="64"/>
  <c r="C6637" i="64"/>
  <c r="I6637" i="64"/>
  <c r="J6637" i="64" s="1"/>
  <c r="B6638" i="64"/>
  <c r="I6638" i="64" s="1"/>
  <c r="J6638" i="64" s="1"/>
  <c r="C6638" i="64"/>
  <c r="B6639" i="64"/>
  <c r="I6639" i="64" s="1"/>
  <c r="J6639" i="64" s="1"/>
  <c r="C6639" i="64"/>
  <c r="B6640" i="64"/>
  <c r="C6640" i="64"/>
  <c r="I6640" i="64"/>
  <c r="J6640" i="64" s="1"/>
  <c r="B6641" i="64"/>
  <c r="C6641" i="64"/>
  <c r="I6641" i="64"/>
  <c r="J6641" i="64" s="1"/>
  <c r="B6642" i="64"/>
  <c r="I6642" i="64" s="1"/>
  <c r="J6642" i="64" s="1"/>
  <c r="C6642" i="64"/>
  <c r="B6643" i="64"/>
  <c r="I6643" i="64" s="1"/>
  <c r="J6643" i="64" s="1"/>
  <c r="C6643" i="64"/>
  <c r="B6644" i="64"/>
  <c r="C6644" i="64"/>
  <c r="I6644" i="64"/>
  <c r="J6644" i="64" s="1"/>
  <c r="B6645" i="64"/>
  <c r="C6645" i="64"/>
  <c r="I6645" i="64"/>
  <c r="J6645" i="64" s="1"/>
  <c r="B6646" i="64"/>
  <c r="I6646" i="64" s="1"/>
  <c r="J6646" i="64" s="1"/>
  <c r="C6646" i="64"/>
  <c r="B6647" i="64"/>
  <c r="I6647" i="64" s="1"/>
  <c r="J6647" i="64" s="1"/>
  <c r="C6647" i="64"/>
  <c r="B6648" i="64"/>
  <c r="C6648" i="64"/>
  <c r="I6648" i="64"/>
  <c r="J6648" i="64" s="1"/>
  <c r="B6649" i="64"/>
  <c r="C6649" i="64"/>
  <c r="I6649" i="64"/>
  <c r="J6649" i="64" s="1"/>
  <c r="B6650" i="64"/>
  <c r="I6650" i="64" s="1"/>
  <c r="J6650" i="64" s="1"/>
  <c r="C6650" i="64"/>
  <c r="B6651" i="64"/>
  <c r="I6651" i="64" s="1"/>
  <c r="J6651" i="64" s="1"/>
  <c r="C6651" i="64"/>
  <c r="B6652" i="64"/>
  <c r="C6652" i="64"/>
  <c r="I6652" i="64"/>
  <c r="J6652" i="64" s="1"/>
  <c r="B6653" i="64"/>
  <c r="C6653" i="64"/>
  <c r="I6653" i="64"/>
  <c r="J6653" i="64" s="1"/>
  <c r="B6654" i="64"/>
  <c r="I6654" i="64" s="1"/>
  <c r="J6654" i="64" s="1"/>
  <c r="C6654" i="64"/>
  <c r="B6655" i="64"/>
  <c r="I6655" i="64" s="1"/>
  <c r="J6655" i="64" s="1"/>
  <c r="C6655" i="64"/>
  <c r="B6656" i="64"/>
  <c r="C6656" i="64"/>
  <c r="I6656" i="64"/>
  <c r="J6656" i="64" s="1"/>
  <c r="B6657" i="64"/>
  <c r="C6657" i="64"/>
  <c r="I6657" i="64"/>
  <c r="J6657" i="64" s="1"/>
  <c r="B6658" i="64"/>
  <c r="I6658" i="64" s="1"/>
  <c r="J6658" i="64" s="1"/>
  <c r="C6658" i="64"/>
  <c r="B6659" i="64"/>
  <c r="I6659" i="64" s="1"/>
  <c r="J6659" i="64" s="1"/>
  <c r="C6659" i="64"/>
  <c r="B6660" i="64"/>
  <c r="C6660" i="64"/>
  <c r="I6660" i="64"/>
  <c r="J6660" i="64" s="1"/>
  <c r="B6661" i="64"/>
  <c r="C6661" i="64"/>
  <c r="I6661" i="64"/>
  <c r="J6661" i="64" s="1"/>
  <c r="B6662" i="64"/>
  <c r="I6662" i="64" s="1"/>
  <c r="J6662" i="64" s="1"/>
  <c r="C6662" i="64"/>
  <c r="B6663" i="64"/>
  <c r="I6663" i="64" s="1"/>
  <c r="J6663" i="64" s="1"/>
  <c r="C6663" i="64"/>
  <c r="B6664" i="64"/>
  <c r="C6664" i="64"/>
  <c r="I6664" i="64"/>
  <c r="J6664" i="64" s="1"/>
  <c r="B6665" i="64"/>
  <c r="C6665" i="64"/>
  <c r="I6665" i="64"/>
  <c r="J6665" i="64" s="1"/>
  <c r="B6666" i="64"/>
  <c r="I6666" i="64" s="1"/>
  <c r="J6666" i="64" s="1"/>
  <c r="C6666" i="64"/>
  <c r="B6667" i="64"/>
  <c r="I6667" i="64" s="1"/>
  <c r="J6667" i="64" s="1"/>
  <c r="C6667" i="64"/>
  <c r="B6668" i="64"/>
  <c r="C6668" i="64"/>
  <c r="I6668" i="64"/>
  <c r="J6668" i="64" s="1"/>
  <c r="B6669" i="64"/>
  <c r="C6669" i="64"/>
  <c r="I6669" i="64"/>
  <c r="J6669" i="64" s="1"/>
  <c r="B6670" i="64"/>
  <c r="I6670" i="64" s="1"/>
  <c r="J6670" i="64" s="1"/>
  <c r="C6670" i="64"/>
  <c r="B6671" i="64"/>
  <c r="I6671" i="64" s="1"/>
  <c r="J6671" i="64" s="1"/>
  <c r="C6671" i="64"/>
  <c r="B6672" i="64"/>
  <c r="C6672" i="64"/>
  <c r="I6672" i="64"/>
  <c r="J6672" i="64" s="1"/>
  <c r="B6673" i="64"/>
  <c r="C6673" i="64"/>
  <c r="I6673" i="64"/>
  <c r="J6673" i="64" s="1"/>
  <c r="B6674" i="64"/>
  <c r="I6674" i="64" s="1"/>
  <c r="J6674" i="64" s="1"/>
  <c r="C6674" i="64"/>
  <c r="B6675" i="64"/>
  <c r="I6675" i="64" s="1"/>
  <c r="J6675" i="64" s="1"/>
  <c r="C6675" i="64"/>
  <c r="B6676" i="64"/>
  <c r="C6676" i="64"/>
  <c r="I6676" i="64"/>
  <c r="J6676" i="64" s="1"/>
  <c r="B6677" i="64"/>
  <c r="C6677" i="64"/>
  <c r="I6677" i="64"/>
  <c r="J6677" i="64" s="1"/>
  <c r="B6678" i="64"/>
  <c r="I6678" i="64" s="1"/>
  <c r="J6678" i="64" s="1"/>
  <c r="C6678" i="64"/>
  <c r="B6679" i="64"/>
  <c r="I6679" i="64" s="1"/>
  <c r="J6679" i="64" s="1"/>
  <c r="C6679" i="64"/>
  <c r="B6680" i="64"/>
  <c r="C6680" i="64"/>
  <c r="I6680" i="64"/>
  <c r="J6680" i="64" s="1"/>
  <c r="B6681" i="64"/>
  <c r="C6681" i="64"/>
  <c r="I6681" i="64"/>
  <c r="J6681" i="64" s="1"/>
  <c r="B6682" i="64"/>
  <c r="I6682" i="64" s="1"/>
  <c r="J6682" i="64" s="1"/>
  <c r="C6682" i="64"/>
  <c r="B6683" i="64"/>
  <c r="I6683" i="64" s="1"/>
  <c r="J6683" i="64" s="1"/>
  <c r="C6683" i="64"/>
  <c r="B6684" i="64"/>
  <c r="C6684" i="64"/>
  <c r="I6684" i="64"/>
  <c r="J6684" i="64" s="1"/>
  <c r="B6685" i="64"/>
  <c r="C6685" i="64"/>
  <c r="I6685" i="64"/>
  <c r="J6685" i="64" s="1"/>
  <c r="B6686" i="64"/>
  <c r="I6686" i="64" s="1"/>
  <c r="J6686" i="64" s="1"/>
  <c r="C6686" i="64"/>
  <c r="B6687" i="64"/>
  <c r="I6687" i="64" s="1"/>
  <c r="J6687" i="64" s="1"/>
  <c r="C6687" i="64"/>
  <c r="B6688" i="64"/>
  <c r="C6688" i="64"/>
  <c r="I6688" i="64"/>
  <c r="J6688" i="64" s="1"/>
  <c r="B6689" i="64"/>
  <c r="C6689" i="64"/>
  <c r="I6689" i="64"/>
  <c r="J6689" i="64" s="1"/>
  <c r="B6690" i="64"/>
  <c r="I6690" i="64" s="1"/>
  <c r="J6690" i="64" s="1"/>
  <c r="C6690" i="64"/>
  <c r="B6691" i="64"/>
  <c r="I6691" i="64" s="1"/>
  <c r="J6691" i="64" s="1"/>
  <c r="C6691" i="64"/>
  <c r="B6692" i="64"/>
  <c r="C6692" i="64"/>
  <c r="I6692" i="64"/>
  <c r="J6692" i="64" s="1"/>
  <c r="B6693" i="64"/>
  <c r="C6693" i="64"/>
  <c r="I6693" i="64"/>
  <c r="J6693" i="64" s="1"/>
  <c r="B6694" i="64"/>
  <c r="I6694" i="64" s="1"/>
  <c r="J6694" i="64" s="1"/>
  <c r="C6694" i="64"/>
  <c r="B6695" i="64"/>
  <c r="I6695" i="64" s="1"/>
  <c r="J6695" i="64" s="1"/>
  <c r="C6695" i="64"/>
  <c r="B6696" i="64"/>
  <c r="C6696" i="64"/>
  <c r="I6696" i="64"/>
  <c r="J6696" i="64" s="1"/>
  <c r="B6697" i="64"/>
  <c r="C6697" i="64"/>
  <c r="I6697" i="64"/>
  <c r="J6697" i="64" s="1"/>
  <c r="B6698" i="64"/>
  <c r="I6698" i="64" s="1"/>
  <c r="J6698" i="64" s="1"/>
  <c r="C6698" i="64"/>
  <c r="B6699" i="64"/>
  <c r="I6699" i="64" s="1"/>
  <c r="J6699" i="64" s="1"/>
  <c r="C6699" i="64"/>
  <c r="B6700" i="64"/>
  <c r="C6700" i="64"/>
  <c r="I6700" i="64"/>
  <c r="J6700" i="64" s="1"/>
  <c r="B6701" i="64"/>
  <c r="C6701" i="64"/>
  <c r="I6701" i="64"/>
  <c r="J6701" i="64" s="1"/>
  <c r="B6702" i="64"/>
  <c r="I6702" i="64" s="1"/>
  <c r="J6702" i="64" s="1"/>
  <c r="C6702" i="64"/>
  <c r="B6703" i="64"/>
  <c r="I6703" i="64" s="1"/>
  <c r="J6703" i="64" s="1"/>
  <c r="C6703" i="64"/>
  <c r="B6704" i="64"/>
  <c r="C6704" i="64"/>
  <c r="I6704" i="64"/>
  <c r="J6704" i="64" s="1"/>
  <c r="B6705" i="64"/>
  <c r="C6705" i="64"/>
  <c r="I6705" i="64"/>
  <c r="J6705" i="64" s="1"/>
  <c r="B6706" i="64"/>
  <c r="I6706" i="64" s="1"/>
  <c r="J6706" i="64" s="1"/>
  <c r="C6706" i="64"/>
  <c r="B6707" i="64"/>
  <c r="I6707" i="64" s="1"/>
  <c r="J6707" i="64" s="1"/>
  <c r="C6707" i="64"/>
  <c r="B6708" i="64"/>
  <c r="C6708" i="64"/>
  <c r="I6708" i="64"/>
  <c r="J6708" i="64" s="1"/>
  <c r="B6709" i="64"/>
  <c r="C6709" i="64"/>
  <c r="I6709" i="64"/>
  <c r="J6709" i="64" s="1"/>
  <c r="B6710" i="64"/>
  <c r="I6710" i="64" s="1"/>
  <c r="J6710" i="64" s="1"/>
  <c r="C6710" i="64"/>
  <c r="B6711" i="64"/>
  <c r="I6711" i="64" s="1"/>
  <c r="J6711" i="64" s="1"/>
  <c r="C6711" i="64"/>
  <c r="B6712" i="64"/>
  <c r="C6712" i="64"/>
  <c r="I6712" i="64"/>
  <c r="J6712" i="64" s="1"/>
  <c r="B6713" i="64"/>
  <c r="C6713" i="64"/>
  <c r="I6713" i="64"/>
  <c r="J6713" i="64" s="1"/>
  <c r="B6714" i="64"/>
  <c r="I6714" i="64" s="1"/>
  <c r="J6714" i="64" s="1"/>
  <c r="C6714" i="64"/>
  <c r="B6715" i="64"/>
  <c r="I6715" i="64" s="1"/>
  <c r="J6715" i="64" s="1"/>
  <c r="C6715" i="64"/>
  <c r="B6716" i="64"/>
  <c r="C6716" i="64"/>
  <c r="I6716" i="64"/>
  <c r="J6716" i="64" s="1"/>
  <c r="B6717" i="64"/>
  <c r="C6717" i="64"/>
  <c r="I6717" i="64"/>
  <c r="J6717" i="64" s="1"/>
  <c r="B6718" i="64"/>
  <c r="I6718" i="64" s="1"/>
  <c r="J6718" i="64" s="1"/>
  <c r="C6718" i="64"/>
  <c r="B6719" i="64"/>
  <c r="I6719" i="64" s="1"/>
  <c r="J6719" i="64" s="1"/>
  <c r="C6719" i="64"/>
  <c r="B6720" i="64"/>
  <c r="C6720" i="64"/>
  <c r="I6720" i="64"/>
  <c r="J6720" i="64" s="1"/>
  <c r="B6721" i="64"/>
  <c r="C6721" i="64"/>
  <c r="I6721" i="64"/>
  <c r="J6721" i="64" s="1"/>
  <c r="B6722" i="64"/>
  <c r="I6722" i="64" s="1"/>
  <c r="J6722" i="64" s="1"/>
  <c r="C6722" i="64"/>
  <c r="B6723" i="64"/>
  <c r="I6723" i="64" s="1"/>
  <c r="J6723" i="64" s="1"/>
  <c r="C6723" i="64"/>
  <c r="B6724" i="64"/>
  <c r="C6724" i="64"/>
  <c r="I6724" i="64"/>
  <c r="J6724" i="64" s="1"/>
  <c r="B6725" i="64"/>
  <c r="C6725" i="64"/>
  <c r="I6725" i="64"/>
  <c r="J6725" i="64" s="1"/>
  <c r="B6726" i="64"/>
  <c r="I6726" i="64" s="1"/>
  <c r="J6726" i="64" s="1"/>
  <c r="C6726" i="64"/>
  <c r="B6727" i="64"/>
  <c r="I6727" i="64" s="1"/>
  <c r="J6727" i="64" s="1"/>
  <c r="C6727" i="64"/>
  <c r="B6728" i="64"/>
  <c r="C6728" i="64"/>
  <c r="I6728" i="64"/>
  <c r="J6728" i="64" s="1"/>
  <c r="B6729" i="64"/>
  <c r="C6729" i="64"/>
  <c r="I6729" i="64"/>
  <c r="J6729" i="64" s="1"/>
  <c r="B6730" i="64"/>
  <c r="I6730" i="64" s="1"/>
  <c r="J6730" i="64" s="1"/>
  <c r="C6730" i="64"/>
  <c r="B6731" i="64"/>
  <c r="I6731" i="64" s="1"/>
  <c r="J6731" i="64" s="1"/>
  <c r="C6731" i="64"/>
  <c r="B6732" i="64"/>
  <c r="C6732" i="64"/>
  <c r="I6732" i="64"/>
  <c r="J6732" i="64" s="1"/>
  <c r="B6733" i="64"/>
  <c r="C6733" i="64"/>
  <c r="I6733" i="64"/>
  <c r="J6733" i="64" s="1"/>
  <c r="B6734" i="64"/>
  <c r="I6734" i="64" s="1"/>
  <c r="J6734" i="64" s="1"/>
  <c r="C6734" i="64"/>
  <c r="B6735" i="64"/>
  <c r="I6735" i="64" s="1"/>
  <c r="J6735" i="64" s="1"/>
  <c r="C6735" i="64"/>
  <c r="B6736" i="64"/>
  <c r="C6736" i="64"/>
  <c r="I6736" i="64"/>
  <c r="J6736" i="64" s="1"/>
  <c r="B6737" i="64"/>
  <c r="C6737" i="64"/>
  <c r="I6737" i="64"/>
  <c r="J6737" i="64" s="1"/>
  <c r="B6738" i="64"/>
  <c r="I6738" i="64" s="1"/>
  <c r="J6738" i="64" s="1"/>
  <c r="C6738" i="64"/>
  <c r="B6739" i="64"/>
  <c r="I6739" i="64" s="1"/>
  <c r="J6739" i="64" s="1"/>
  <c r="C6739" i="64"/>
  <c r="B6740" i="64"/>
  <c r="C6740" i="64"/>
  <c r="I6740" i="64"/>
  <c r="J6740" i="64" s="1"/>
  <c r="B6741" i="64"/>
  <c r="C6741" i="64"/>
  <c r="I6741" i="64"/>
  <c r="J6741" i="64" s="1"/>
  <c r="B6742" i="64"/>
  <c r="I6742" i="64" s="1"/>
  <c r="J6742" i="64" s="1"/>
  <c r="C6742" i="64"/>
  <c r="B6743" i="64"/>
  <c r="I6743" i="64" s="1"/>
  <c r="J6743" i="64" s="1"/>
  <c r="C6743" i="64"/>
  <c r="B6744" i="64"/>
  <c r="C6744" i="64"/>
  <c r="I6744" i="64"/>
  <c r="J6744" i="64" s="1"/>
  <c r="B6745" i="64"/>
  <c r="C6745" i="64"/>
  <c r="I6745" i="64"/>
  <c r="J6745" i="64" s="1"/>
  <c r="B6746" i="64"/>
  <c r="I6746" i="64" s="1"/>
  <c r="J6746" i="64" s="1"/>
  <c r="C6746" i="64"/>
  <c r="B6747" i="64"/>
  <c r="I6747" i="64" s="1"/>
  <c r="J6747" i="64" s="1"/>
  <c r="C6747" i="64"/>
  <c r="B6748" i="64"/>
  <c r="C6748" i="64"/>
  <c r="I6748" i="64"/>
  <c r="J6748" i="64" s="1"/>
  <c r="B6749" i="64"/>
  <c r="C6749" i="64"/>
  <c r="I6749" i="64"/>
  <c r="J6749" i="64" s="1"/>
  <c r="B6750" i="64"/>
  <c r="I6750" i="64" s="1"/>
  <c r="J6750" i="64" s="1"/>
  <c r="C6750" i="64"/>
  <c r="B6751" i="64"/>
  <c r="I6751" i="64" s="1"/>
  <c r="J6751" i="64" s="1"/>
  <c r="C6751" i="64"/>
  <c r="B6752" i="64"/>
  <c r="C6752" i="64"/>
  <c r="I6752" i="64"/>
  <c r="J6752" i="64" s="1"/>
  <c r="B6753" i="64"/>
  <c r="C6753" i="64"/>
  <c r="I6753" i="64"/>
  <c r="J6753" i="64" s="1"/>
  <c r="B6754" i="64"/>
  <c r="I6754" i="64" s="1"/>
  <c r="J6754" i="64" s="1"/>
  <c r="C6754" i="64"/>
  <c r="B6755" i="64"/>
  <c r="I6755" i="64" s="1"/>
  <c r="J6755" i="64" s="1"/>
  <c r="C6755" i="64"/>
  <c r="B6756" i="64"/>
  <c r="C6756" i="64"/>
  <c r="I6756" i="64"/>
  <c r="J6756" i="64" s="1"/>
  <c r="B6757" i="64"/>
  <c r="C6757" i="64"/>
  <c r="I6757" i="64"/>
  <c r="J6757" i="64" s="1"/>
  <c r="B6758" i="64"/>
  <c r="I6758" i="64" s="1"/>
  <c r="J6758" i="64" s="1"/>
  <c r="C6758" i="64"/>
  <c r="B6759" i="64"/>
  <c r="I6759" i="64" s="1"/>
  <c r="J6759" i="64" s="1"/>
  <c r="C6759" i="64"/>
  <c r="B6760" i="64"/>
  <c r="C6760" i="64"/>
  <c r="I6760" i="64"/>
  <c r="J6760" i="64" s="1"/>
  <c r="B6761" i="64"/>
  <c r="C6761" i="64"/>
  <c r="I6761" i="64"/>
  <c r="J6761" i="64" s="1"/>
  <c r="B6762" i="64"/>
  <c r="I6762" i="64" s="1"/>
  <c r="J6762" i="64" s="1"/>
  <c r="C6762" i="64"/>
  <c r="B6763" i="64"/>
  <c r="I6763" i="64" s="1"/>
  <c r="J6763" i="64" s="1"/>
  <c r="C6763" i="64"/>
  <c r="B6764" i="64"/>
  <c r="C6764" i="64"/>
  <c r="I6764" i="64"/>
  <c r="J6764" i="64" s="1"/>
  <c r="B6765" i="64"/>
  <c r="C6765" i="64"/>
  <c r="I6765" i="64"/>
  <c r="J6765" i="64" s="1"/>
  <c r="B6766" i="64"/>
  <c r="I6766" i="64" s="1"/>
  <c r="J6766" i="64" s="1"/>
  <c r="C6766" i="64"/>
  <c r="B6767" i="64"/>
  <c r="I6767" i="64" s="1"/>
  <c r="J6767" i="64" s="1"/>
  <c r="C6767" i="64"/>
  <c r="B6768" i="64"/>
  <c r="C6768" i="64"/>
  <c r="I6768" i="64"/>
  <c r="J6768" i="64" s="1"/>
  <c r="B6769" i="64"/>
  <c r="C6769" i="64"/>
  <c r="I6769" i="64"/>
  <c r="J6769" i="64" s="1"/>
  <c r="B6770" i="64"/>
  <c r="I6770" i="64" s="1"/>
  <c r="J6770" i="64" s="1"/>
  <c r="C6770" i="64"/>
  <c r="B6771" i="64"/>
  <c r="I6771" i="64" s="1"/>
  <c r="J6771" i="64" s="1"/>
  <c r="C6771" i="64"/>
  <c r="B6772" i="64"/>
  <c r="C6772" i="64"/>
  <c r="I6772" i="64"/>
  <c r="J6772" i="64" s="1"/>
  <c r="B6773" i="64"/>
  <c r="C6773" i="64"/>
  <c r="I6773" i="64"/>
  <c r="J6773" i="64" s="1"/>
  <c r="B6774" i="64"/>
  <c r="I6774" i="64" s="1"/>
  <c r="J6774" i="64" s="1"/>
  <c r="C6774" i="64"/>
  <c r="B6775" i="64"/>
  <c r="I6775" i="64" s="1"/>
  <c r="J6775" i="64" s="1"/>
  <c r="C6775" i="64"/>
  <c r="B6776" i="64"/>
  <c r="C6776" i="64"/>
  <c r="I6776" i="64"/>
  <c r="J6776" i="64" s="1"/>
  <c r="B6777" i="64"/>
  <c r="C6777" i="64"/>
  <c r="I6777" i="64"/>
  <c r="J6777" i="64" s="1"/>
  <c r="B6778" i="64"/>
  <c r="I6778" i="64" s="1"/>
  <c r="J6778" i="64" s="1"/>
  <c r="C6778" i="64"/>
  <c r="B6779" i="64"/>
  <c r="I6779" i="64" s="1"/>
  <c r="J6779" i="64" s="1"/>
  <c r="C6779" i="64"/>
  <c r="B6780" i="64"/>
  <c r="C6780" i="64"/>
  <c r="I6780" i="64"/>
  <c r="J6780" i="64" s="1"/>
  <c r="B6781" i="64"/>
  <c r="C6781" i="64"/>
  <c r="I6781" i="64"/>
  <c r="J6781" i="64" s="1"/>
  <c r="B6782" i="64"/>
  <c r="I6782" i="64" s="1"/>
  <c r="J6782" i="64" s="1"/>
  <c r="C6782" i="64"/>
  <c r="B6783" i="64"/>
  <c r="I6783" i="64" s="1"/>
  <c r="J6783" i="64" s="1"/>
  <c r="C6783" i="64"/>
  <c r="B6784" i="64"/>
  <c r="C6784" i="64"/>
  <c r="I6784" i="64"/>
  <c r="J6784" i="64" s="1"/>
  <c r="B6785" i="64"/>
  <c r="C6785" i="64"/>
  <c r="I6785" i="64"/>
  <c r="J6785" i="64" s="1"/>
  <c r="B6786" i="64"/>
  <c r="I6786" i="64" s="1"/>
  <c r="J6786" i="64" s="1"/>
  <c r="C6786" i="64"/>
  <c r="B6787" i="64"/>
  <c r="I6787" i="64" s="1"/>
  <c r="J6787" i="64" s="1"/>
  <c r="C6787" i="64"/>
  <c r="B6788" i="64"/>
  <c r="C6788" i="64"/>
  <c r="I6788" i="64"/>
  <c r="J6788" i="64" s="1"/>
  <c r="B6789" i="64"/>
  <c r="C6789" i="64"/>
  <c r="I6789" i="64"/>
  <c r="J6789" i="64" s="1"/>
  <c r="B6790" i="64"/>
  <c r="I6790" i="64" s="1"/>
  <c r="J6790" i="64" s="1"/>
  <c r="C6790" i="64"/>
  <c r="B6791" i="64"/>
  <c r="I6791" i="64" s="1"/>
  <c r="J6791" i="64" s="1"/>
  <c r="C6791" i="64"/>
  <c r="B6792" i="64"/>
  <c r="C6792" i="64"/>
  <c r="I6792" i="64"/>
  <c r="J6792" i="64" s="1"/>
  <c r="B6793" i="64"/>
  <c r="C6793" i="64"/>
  <c r="I6793" i="64"/>
  <c r="J6793" i="64" s="1"/>
  <c r="B6794" i="64"/>
  <c r="I6794" i="64" s="1"/>
  <c r="J6794" i="64" s="1"/>
  <c r="C6794" i="64"/>
  <c r="B6795" i="64"/>
  <c r="I6795" i="64" s="1"/>
  <c r="J6795" i="64" s="1"/>
  <c r="C6795" i="64"/>
  <c r="B6796" i="64"/>
  <c r="C6796" i="64"/>
  <c r="I6796" i="64"/>
  <c r="J6796" i="64" s="1"/>
  <c r="B6797" i="64"/>
  <c r="C6797" i="64"/>
  <c r="I6797" i="64"/>
  <c r="J6797" i="64" s="1"/>
  <c r="B6798" i="64"/>
  <c r="I6798" i="64" s="1"/>
  <c r="J6798" i="64" s="1"/>
  <c r="C6798" i="64"/>
  <c r="B6799" i="64"/>
  <c r="I6799" i="64" s="1"/>
  <c r="J6799" i="64" s="1"/>
  <c r="C6799" i="64"/>
  <c r="B6800" i="64"/>
  <c r="C6800" i="64"/>
  <c r="I6800" i="64"/>
  <c r="J6800" i="64" s="1"/>
  <c r="B6801" i="64"/>
  <c r="C6801" i="64"/>
  <c r="I6801" i="64"/>
  <c r="J6801" i="64" s="1"/>
  <c r="B6802" i="64"/>
  <c r="I6802" i="64" s="1"/>
  <c r="J6802" i="64" s="1"/>
  <c r="C6802" i="64"/>
  <c r="B6803" i="64"/>
  <c r="I6803" i="64" s="1"/>
  <c r="J6803" i="64" s="1"/>
  <c r="C6803" i="64"/>
  <c r="B6804" i="64"/>
  <c r="C6804" i="64"/>
  <c r="I6804" i="64"/>
  <c r="J6804" i="64" s="1"/>
  <c r="B6805" i="64"/>
  <c r="C6805" i="64"/>
  <c r="I6805" i="64"/>
  <c r="J6805" i="64" s="1"/>
  <c r="B6806" i="64"/>
  <c r="I6806" i="64" s="1"/>
  <c r="J6806" i="64" s="1"/>
  <c r="C6806" i="64"/>
  <c r="B6807" i="64"/>
  <c r="I6807" i="64" s="1"/>
  <c r="J6807" i="64" s="1"/>
  <c r="C6807" i="64"/>
  <c r="B6808" i="64"/>
  <c r="C6808" i="64"/>
  <c r="I6808" i="64"/>
  <c r="J6808" i="64" s="1"/>
  <c r="B6809" i="64"/>
  <c r="C6809" i="64"/>
  <c r="I6809" i="64"/>
  <c r="J6809" i="64" s="1"/>
  <c r="B6810" i="64"/>
  <c r="I6810" i="64" s="1"/>
  <c r="J6810" i="64" s="1"/>
  <c r="C6810" i="64"/>
  <c r="B6811" i="64"/>
  <c r="I6811" i="64" s="1"/>
  <c r="J6811" i="64" s="1"/>
  <c r="C6811" i="64"/>
  <c r="B6812" i="64"/>
  <c r="C6812" i="64"/>
  <c r="I6812" i="64"/>
  <c r="J6812" i="64" s="1"/>
  <c r="B6813" i="64"/>
  <c r="C6813" i="64"/>
  <c r="I6813" i="64"/>
  <c r="J6813" i="64" s="1"/>
  <c r="B6814" i="64"/>
  <c r="I6814" i="64" s="1"/>
  <c r="J6814" i="64" s="1"/>
  <c r="C6814" i="64"/>
  <c r="B6815" i="64"/>
  <c r="I6815" i="64" s="1"/>
  <c r="J6815" i="64" s="1"/>
  <c r="C6815" i="64"/>
  <c r="B6816" i="64"/>
  <c r="C6816" i="64"/>
  <c r="I6816" i="64"/>
  <c r="J6816" i="64" s="1"/>
  <c r="B6817" i="64"/>
  <c r="C6817" i="64"/>
  <c r="I6817" i="64"/>
  <c r="J6817" i="64" s="1"/>
  <c r="B6818" i="64"/>
  <c r="I6818" i="64" s="1"/>
  <c r="J6818" i="64" s="1"/>
  <c r="C6818" i="64"/>
  <c r="B6819" i="64"/>
  <c r="I6819" i="64" s="1"/>
  <c r="J6819" i="64" s="1"/>
  <c r="C6819" i="64"/>
  <c r="B6820" i="64"/>
  <c r="C6820" i="64"/>
  <c r="I6820" i="64"/>
  <c r="J6820" i="64" s="1"/>
  <c r="B6821" i="64"/>
  <c r="C6821" i="64"/>
  <c r="I6821" i="64"/>
  <c r="J6821" i="64" s="1"/>
  <c r="B6822" i="64"/>
  <c r="I6822" i="64" s="1"/>
  <c r="J6822" i="64" s="1"/>
  <c r="C6822" i="64"/>
  <c r="B6823" i="64"/>
  <c r="I6823" i="64" s="1"/>
  <c r="J6823" i="64" s="1"/>
  <c r="C6823" i="64"/>
  <c r="B6824" i="64"/>
  <c r="C6824" i="64"/>
  <c r="I6824" i="64"/>
  <c r="J6824" i="64" s="1"/>
  <c r="B6825" i="64"/>
  <c r="C6825" i="64"/>
  <c r="I6825" i="64"/>
  <c r="J6825" i="64" s="1"/>
  <c r="B6826" i="64"/>
  <c r="I6826" i="64" s="1"/>
  <c r="J6826" i="64" s="1"/>
  <c r="C6826" i="64"/>
  <c r="B6827" i="64"/>
  <c r="I6827" i="64" s="1"/>
  <c r="J6827" i="64" s="1"/>
  <c r="C6827" i="64"/>
  <c r="B6828" i="64"/>
  <c r="C6828" i="64"/>
  <c r="I6828" i="64"/>
  <c r="J6828" i="64" s="1"/>
  <c r="B6829" i="64"/>
  <c r="C6829" i="64"/>
  <c r="I6829" i="64"/>
  <c r="J6829" i="64" s="1"/>
  <c r="B6830" i="64"/>
  <c r="I6830" i="64" s="1"/>
  <c r="J6830" i="64" s="1"/>
  <c r="C6830" i="64"/>
  <c r="B6831" i="64"/>
  <c r="I6831" i="64" s="1"/>
  <c r="J6831" i="64" s="1"/>
  <c r="C6831" i="64"/>
  <c r="B6832" i="64"/>
  <c r="C6832" i="64"/>
  <c r="I6832" i="64"/>
  <c r="J6832" i="64" s="1"/>
  <c r="B6833" i="64"/>
  <c r="C6833" i="64"/>
  <c r="I6833" i="64"/>
  <c r="J6833" i="64" s="1"/>
  <c r="B6834" i="64"/>
  <c r="I6834" i="64" s="1"/>
  <c r="J6834" i="64" s="1"/>
  <c r="C6834" i="64"/>
  <c r="B6835" i="64"/>
  <c r="I6835" i="64" s="1"/>
  <c r="J6835" i="64" s="1"/>
  <c r="C6835" i="64"/>
  <c r="B6836" i="64"/>
  <c r="C6836" i="64"/>
  <c r="I6836" i="64"/>
  <c r="J6836" i="64" s="1"/>
  <c r="B6837" i="64"/>
  <c r="C6837" i="64"/>
  <c r="I6837" i="64"/>
  <c r="J6837" i="64" s="1"/>
  <c r="B6838" i="64"/>
  <c r="I6838" i="64" s="1"/>
  <c r="J6838" i="64" s="1"/>
  <c r="C6838" i="64"/>
  <c r="B6839" i="64"/>
  <c r="I6839" i="64" s="1"/>
  <c r="J6839" i="64" s="1"/>
  <c r="C6839" i="64"/>
  <c r="B6840" i="64"/>
  <c r="C6840" i="64"/>
  <c r="I6840" i="64"/>
  <c r="J6840" i="64" s="1"/>
  <c r="B6841" i="64"/>
  <c r="C6841" i="64"/>
  <c r="I6841" i="64"/>
  <c r="J6841" i="64" s="1"/>
  <c r="B6842" i="64"/>
  <c r="I6842" i="64" s="1"/>
  <c r="J6842" i="64" s="1"/>
  <c r="C6842" i="64"/>
  <c r="B6843" i="64"/>
  <c r="I6843" i="64" s="1"/>
  <c r="J6843" i="64" s="1"/>
  <c r="C6843" i="64"/>
  <c r="B6844" i="64"/>
  <c r="C6844" i="64"/>
  <c r="I6844" i="64"/>
  <c r="J6844" i="64" s="1"/>
  <c r="B6845" i="64"/>
  <c r="C6845" i="64"/>
  <c r="I6845" i="64"/>
  <c r="J6845" i="64" s="1"/>
  <c r="B6846" i="64"/>
  <c r="I6846" i="64" s="1"/>
  <c r="J6846" i="64" s="1"/>
  <c r="C6846" i="64"/>
  <c r="B6847" i="64"/>
  <c r="I6847" i="64" s="1"/>
  <c r="J6847" i="64" s="1"/>
  <c r="C6847" i="64"/>
  <c r="B6848" i="64"/>
  <c r="C6848" i="64"/>
  <c r="I6848" i="64"/>
  <c r="J6848" i="64" s="1"/>
  <c r="B6849" i="64"/>
  <c r="C6849" i="64"/>
  <c r="I6849" i="64"/>
  <c r="J6849" i="64" s="1"/>
  <c r="B6850" i="64"/>
  <c r="I6850" i="64" s="1"/>
  <c r="J6850" i="64" s="1"/>
  <c r="C6850" i="64"/>
  <c r="B6851" i="64"/>
  <c r="I6851" i="64" s="1"/>
  <c r="J6851" i="64" s="1"/>
  <c r="C6851" i="64"/>
  <c r="B6852" i="64"/>
  <c r="C6852" i="64"/>
  <c r="I6852" i="64"/>
  <c r="J6852" i="64" s="1"/>
  <c r="B6853" i="64"/>
  <c r="C6853" i="64"/>
  <c r="I6853" i="64"/>
  <c r="J6853" i="64" s="1"/>
  <c r="B6854" i="64"/>
  <c r="I6854" i="64" s="1"/>
  <c r="J6854" i="64" s="1"/>
  <c r="C6854" i="64"/>
  <c r="B6855" i="64"/>
  <c r="I6855" i="64" s="1"/>
  <c r="J6855" i="64" s="1"/>
  <c r="C6855" i="64"/>
  <c r="B6856" i="64"/>
  <c r="C6856" i="64"/>
  <c r="I6856" i="64"/>
  <c r="J6856" i="64" s="1"/>
  <c r="B6857" i="64"/>
  <c r="C6857" i="64"/>
  <c r="I6857" i="64"/>
  <c r="J6857" i="64" s="1"/>
  <c r="B6858" i="64"/>
  <c r="I6858" i="64" s="1"/>
  <c r="J6858" i="64" s="1"/>
  <c r="C6858" i="64"/>
  <c r="B6859" i="64"/>
  <c r="I6859" i="64" s="1"/>
  <c r="J6859" i="64" s="1"/>
  <c r="C6859" i="64"/>
  <c r="B6860" i="64"/>
  <c r="C6860" i="64"/>
  <c r="I6860" i="64"/>
  <c r="J6860" i="64" s="1"/>
  <c r="B6861" i="64"/>
  <c r="C6861" i="64"/>
  <c r="I6861" i="64"/>
  <c r="J6861" i="64" s="1"/>
  <c r="B6862" i="64"/>
  <c r="I6862" i="64" s="1"/>
  <c r="J6862" i="64" s="1"/>
  <c r="C6862" i="64"/>
  <c r="B6863" i="64"/>
  <c r="I6863" i="64" s="1"/>
  <c r="J6863" i="64" s="1"/>
  <c r="C6863" i="64"/>
  <c r="B6864" i="64"/>
  <c r="C6864" i="64"/>
  <c r="I6864" i="64"/>
  <c r="J6864" i="64" s="1"/>
  <c r="B6865" i="64"/>
  <c r="C6865" i="64"/>
  <c r="I6865" i="64"/>
  <c r="J6865" i="64" s="1"/>
  <c r="B6866" i="64"/>
  <c r="I6866" i="64" s="1"/>
  <c r="J6866" i="64" s="1"/>
  <c r="C6866" i="64"/>
  <c r="B6867" i="64"/>
  <c r="I6867" i="64" s="1"/>
  <c r="J6867" i="64" s="1"/>
  <c r="C6867" i="64"/>
  <c r="B6868" i="64"/>
  <c r="C6868" i="64"/>
  <c r="I6868" i="64"/>
  <c r="J6868" i="64" s="1"/>
  <c r="B6869" i="64"/>
  <c r="C6869" i="64"/>
  <c r="I6869" i="64"/>
  <c r="J6869" i="64" s="1"/>
  <c r="B6870" i="64"/>
  <c r="I6870" i="64" s="1"/>
  <c r="J6870" i="64" s="1"/>
  <c r="C6870" i="64"/>
  <c r="B6871" i="64"/>
  <c r="I6871" i="64" s="1"/>
  <c r="J6871" i="64" s="1"/>
  <c r="C6871" i="64"/>
  <c r="B6872" i="64"/>
  <c r="C6872" i="64"/>
  <c r="I6872" i="64"/>
  <c r="J6872" i="64" s="1"/>
  <c r="B6873" i="64"/>
  <c r="C6873" i="64"/>
  <c r="I6873" i="64"/>
  <c r="J6873" i="64" s="1"/>
  <c r="B6874" i="64"/>
  <c r="I6874" i="64" s="1"/>
  <c r="J6874" i="64" s="1"/>
  <c r="C6874" i="64"/>
  <c r="B6875" i="64"/>
  <c r="I6875" i="64" s="1"/>
  <c r="J6875" i="64" s="1"/>
  <c r="C6875" i="64"/>
  <c r="B6876" i="64"/>
  <c r="C6876" i="64"/>
  <c r="I6876" i="64"/>
  <c r="J6876" i="64" s="1"/>
  <c r="B6877" i="64"/>
  <c r="C6877" i="64"/>
  <c r="I6877" i="64"/>
  <c r="J6877" i="64" s="1"/>
  <c r="B6878" i="64"/>
  <c r="I6878" i="64" s="1"/>
  <c r="J6878" i="64" s="1"/>
  <c r="C6878" i="64"/>
  <c r="B6879" i="64"/>
  <c r="I6879" i="64" s="1"/>
  <c r="J6879" i="64" s="1"/>
  <c r="C6879" i="64"/>
  <c r="B6880" i="64"/>
  <c r="C6880" i="64"/>
  <c r="I6880" i="64"/>
  <c r="J6880" i="64" s="1"/>
  <c r="B6881" i="64"/>
  <c r="C6881" i="64"/>
  <c r="I6881" i="64"/>
  <c r="J6881" i="64" s="1"/>
  <c r="B6882" i="64"/>
  <c r="I6882" i="64" s="1"/>
  <c r="J6882" i="64" s="1"/>
  <c r="C6882" i="64"/>
  <c r="B6883" i="64"/>
  <c r="I6883" i="64" s="1"/>
  <c r="J6883" i="64" s="1"/>
  <c r="C6883" i="64"/>
  <c r="B6884" i="64"/>
  <c r="C6884" i="64"/>
  <c r="I6884" i="64"/>
  <c r="J6884" i="64" s="1"/>
  <c r="B6885" i="64"/>
  <c r="C6885" i="64"/>
  <c r="I6885" i="64"/>
  <c r="J6885" i="64" s="1"/>
  <c r="B6886" i="64"/>
  <c r="I6886" i="64" s="1"/>
  <c r="J6886" i="64" s="1"/>
  <c r="C6886" i="64"/>
  <c r="B6887" i="64"/>
  <c r="I6887" i="64" s="1"/>
  <c r="J6887" i="64" s="1"/>
  <c r="C6887" i="64"/>
  <c r="B6888" i="64"/>
  <c r="C6888" i="64"/>
  <c r="I6888" i="64"/>
  <c r="J6888" i="64" s="1"/>
  <c r="B6889" i="64"/>
  <c r="C6889" i="64"/>
  <c r="I6889" i="64"/>
  <c r="J6889" i="64" s="1"/>
  <c r="B6890" i="64"/>
  <c r="I6890" i="64" s="1"/>
  <c r="J6890" i="64" s="1"/>
  <c r="C6890" i="64"/>
  <c r="B6891" i="64"/>
  <c r="I6891" i="64" s="1"/>
  <c r="J6891" i="64" s="1"/>
  <c r="C6891" i="64"/>
  <c r="B6892" i="64"/>
  <c r="C6892" i="64"/>
  <c r="I6892" i="64"/>
  <c r="J6892" i="64" s="1"/>
  <c r="B6893" i="64"/>
  <c r="C6893" i="64"/>
  <c r="I6893" i="64"/>
  <c r="J6893" i="64" s="1"/>
  <c r="B6894" i="64"/>
  <c r="I6894" i="64" s="1"/>
  <c r="J6894" i="64" s="1"/>
  <c r="C6894" i="64"/>
  <c r="B6895" i="64"/>
  <c r="I6895" i="64" s="1"/>
  <c r="J6895" i="64" s="1"/>
  <c r="C6895" i="64"/>
  <c r="B6896" i="64"/>
  <c r="C6896" i="64"/>
  <c r="I6896" i="64"/>
  <c r="J6896" i="64" s="1"/>
  <c r="B6897" i="64"/>
  <c r="C6897" i="64"/>
  <c r="I6897" i="64"/>
  <c r="J6897" i="64" s="1"/>
  <c r="B6898" i="64"/>
  <c r="I6898" i="64" s="1"/>
  <c r="J6898" i="64" s="1"/>
  <c r="C6898" i="64"/>
  <c r="B6899" i="64"/>
  <c r="I6899" i="64" s="1"/>
  <c r="J6899" i="64" s="1"/>
  <c r="C6899" i="64"/>
  <c r="B6900" i="64"/>
  <c r="C6900" i="64"/>
  <c r="I6900" i="64"/>
  <c r="J6900" i="64" s="1"/>
  <c r="B6901" i="64"/>
  <c r="C6901" i="64"/>
  <c r="I6901" i="64"/>
  <c r="J6901" i="64" s="1"/>
  <c r="B6902" i="64"/>
  <c r="I6902" i="64" s="1"/>
  <c r="J6902" i="64" s="1"/>
  <c r="C6902" i="64"/>
  <c r="B6903" i="64"/>
  <c r="I6903" i="64" s="1"/>
  <c r="J6903" i="64" s="1"/>
  <c r="C6903" i="64"/>
  <c r="B6904" i="64"/>
  <c r="C6904" i="64"/>
  <c r="I6904" i="64"/>
  <c r="J6904" i="64" s="1"/>
  <c r="B6905" i="64"/>
  <c r="C6905" i="64"/>
  <c r="I6905" i="64"/>
  <c r="J6905" i="64" s="1"/>
  <c r="B6906" i="64"/>
  <c r="I6906" i="64" s="1"/>
  <c r="J6906" i="64" s="1"/>
  <c r="C6906" i="64"/>
  <c r="B6907" i="64"/>
  <c r="I6907" i="64" s="1"/>
  <c r="J6907" i="64" s="1"/>
  <c r="C6907" i="64"/>
  <c r="B6908" i="64"/>
  <c r="C6908" i="64"/>
  <c r="I6908" i="64"/>
  <c r="J6908" i="64" s="1"/>
  <c r="B6909" i="64"/>
  <c r="C6909" i="64"/>
  <c r="I6909" i="64"/>
  <c r="J6909" i="64" s="1"/>
  <c r="B6910" i="64"/>
  <c r="I6910" i="64" s="1"/>
  <c r="J6910" i="64" s="1"/>
  <c r="C6910" i="64"/>
  <c r="B6911" i="64"/>
  <c r="I6911" i="64" s="1"/>
  <c r="J6911" i="64" s="1"/>
  <c r="C6911" i="64"/>
  <c r="B6912" i="64"/>
  <c r="C6912" i="64"/>
  <c r="I6912" i="64"/>
  <c r="J6912" i="64" s="1"/>
  <c r="B6913" i="64"/>
  <c r="C6913" i="64"/>
  <c r="I6913" i="64"/>
  <c r="J6913" i="64" s="1"/>
  <c r="B6914" i="64"/>
  <c r="I6914" i="64" s="1"/>
  <c r="J6914" i="64" s="1"/>
  <c r="C6914" i="64"/>
  <c r="B6915" i="64"/>
  <c r="I6915" i="64" s="1"/>
  <c r="J6915" i="64" s="1"/>
  <c r="C6915" i="64"/>
  <c r="B6916" i="64"/>
  <c r="C6916" i="64"/>
  <c r="I6916" i="64"/>
  <c r="J6916" i="64" s="1"/>
  <c r="B6917" i="64"/>
  <c r="C6917" i="64"/>
  <c r="I6917" i="64"/>
  <c r="J6917" i="64" s="1"/>
  <c r="B6918" i="64"/>
  <c r="I6918" i="64" s="1"/>
  <c r="J6918" i="64" s="1"/>
  <c r="C6918" i="64"/>
  <c r="B6919" i="64"/>
  <c r="I6919" i="64" s="1"/>
  <c r="J6919" i="64" s="1"/>
  <c r="C6919" i="64"/>
  <c r="B6920" i="64"/>
  <c r="C6920" i="64"/>
  <c r="I6920" i="64"/>
  <c r="J6920" i="64" s="1"/>
  <c r="B6921" i="64"/>
  <c r="C6921" i="64"/>
  <c r="I6921" i="64"/>
  <c r="J6921" i="64" s="1"/>
  <c r="B6922" i="64"/>
  <c r="I6922" i="64" s="1"/>
  <c r="J6922" i="64" s="1"/>
  <c r="C6922" i="64"/>
  <c r="B6923" i="64"/>
  <c r="I6923" i="64" s="1"/>
  <c r="J6923" i="64" s="1"/>
  <c r="C6923" i="64"/>
  <c r="B6924" i="64"/>
  <c r="C6924" i="64"/>
  <c r="I6924" i="64"/>
  <c r="J6924" i="64" s="1"/>
  <c r="B6925" i="64"/>
  <c r="C6925" i="64"/>
  <c r="I6925" i="64"/>
  <c r="J6925" i="64" s="1"/>
  <c r="B6926" i="64"/>
  <c r="I6926" i="64" s="1"/>
  <c r="J6926" i="64" s="1"/>
  <c r="C6926" i="64"/>
  <c r="B6927" i="64"/>
  <c r="I6927" i="64" s="1"/>
  <c r="J6927" i="64" s="1"/>
  <c r="C6927" i="64"/>
  <c r="B6928" i="64"/>
  <c r="C6928" i="64"/>
  <c r="I6928" i="64"/>
  <c r="J6928" i="64" s="1"/>
  <c r="B6929" i="64"/>
  <c r="C6929" i="64"/>
  <c r="I6929" i="64"/>
  <c r="J6929" i="64" s="1"/>
  <c r="B6930" i="64"/>
  <c r="I6930" i="64" s="1"/>
  <c r="J6930" i="64" s="1"/>
  <c r="C6930" i="64"/>
  <c r="B6931" i="64"/>
  <c r="I6931" i="64" s="1"/>
  <c r="J6931" i="64" s="1"/>
  <c r="C6931" i="64"/>
  <c r="B6932" i="64"/>
  <c r="C6932" i="64"/>
  <c r="I6932" i="64"/>
  <c r="J6932" i="64" s="1"/>
  <c r="B6933" i="64"/>
  <c r="C6933" i="64"/>
  <c r="I6933" i="64"/>
  <c r="J6933" i="64" s="1"/>
  <c r="B6934" i="64"/>
  <c r="I6934" i="64" s="1"/>
  <c r="J6934" i="64" s="1"/>
  <c r="C6934" i="64"/>
  <c r="B6935" i="64"/>
  <c r="I6935" i="64" s="1"/>
  <c r="J6935" i="64" s="1"/>
  <c r="C6935" i="64"/>
  <c r="B6936" i="64"/>
  <c r="C6936" i="64"/>
  <c r="I6936" i="64"/>
  <c r="J6936" i="64" s="1"/>
  <c r="B6937" i="64"/>
  <c r="C6937" i="64"/>
  <c r="I6937" i="64"/>
  <c r="J6937" i="64" s="1"/>
  <c r="B6938" i="64"/>
  <c r="I6938" i="64" s="1"/>
  <c r="J6938" i="64" s="1"/>
  <c r="C6938" i="64"/>
  <c r="B6939" i="64"/>
  <c r="I6939" i="64" s="1"/>
  <c r="J6939" i="64" s="1"/>
  <c r="C6939" i="64"/>
  <c r="B6940" i="64"/>
  <c r="C6940" i="64"/>
  <c r="I6940" i="64"/>
  <c r="J6940" i="64" s="1"/>
  <c r="B6941" i="64"/>
  <c r="C6941" i="64"/>
  <c r="I6941" i="64"/>
  <c r="J6941" i="64" s="1"/>
  <c r="B6942" i="64"/>
  <c r="I6942" i="64" s="1"/>
  <c r="J6942" i="64" s="1"/>
  <c r="C6942" i="64"/>
  <c r="B6943" i="64"/>
  <c r="I6943" i="64" s="1"/>
  <c r="J6943" i="64" s="1"/>
  <c r="C6943" i="64"/>
  <c r="B6944" i="64"/>
  <c r="C6944" i="64"/>
  <c r="I6944" i="64"/>
  <c r="J6944" i="64" s="1"/>
  <c r="B6945" i="64"/>
  <c r="C6945" i="64"/>
  <c r="I6945" i="64"/>
  <c r="J6945" i="64" s="1"/>
  <c r="B6946" i="64"/>
  <c r="I6946" i="64" s="1"/>
  <c r="J6946" i="64" s="1"/>
  <c r="C6946" i="64"/>
  <c r="B6947" i="64"/>
  <c r="I6947" i="64" s="1"/>
  <c r="J6947" i="64" s="1"/>
  <c r="C6947" i="64"/>
  <c r="B6948" i="64"/>
  <c r="C6948" i="64"/>
  <c r="I6948" i="64"/>
  <c r="J6948" i="64" s="1"/>
  <c r="B6949" i="64"/>
  <c r="C6949" i="64"/>
  <c r="I6949" i="64"/>
  <c r="J6949" i="64" s="1"/>
  <c r="B6950" i="64"/>
  <c r="I6950" i="64" s="1"/>
  <c r="J6950" i="64" s="1"/>
  <c r="C6950" i="64"/>
  <c r="B6951" i="64"/>
  <c r="I6951" i="64" s="1"/>
  <c r="J6951" i="64" s="1"/>
  <c r="C6951" i="64"/>
  <c r="B6952" i="64"/>
  <c r="C6952" i="64"/>
  <c r="I6952" i="64"/>
  <c r="J6952" i="64" s="1"/>
  <c r="B6953" i="64"/>
  <c r="C6953" i="64"/>
  <c r="I6953" i="64"/>
  <c r="J6953" i="64" s="1"/>
  <c r="B6954" i="64"/>
  <c r="I6954" i="64" s="1"/>
  <c r="J6954" i="64" s="1"/>
  <c r="C6954" i="64"/>
  <c r="B6955" i="64"/>
  <c r="I6955" i="64" s="1"/>
  <c r="J6955" i="64" s="1"/>
  <c r="C6955" i="64"/>
  <c r="B6956" i="64"/>
  <c r="C6956" i="64"/>
  <c r="I6956" i="64"/>
  <c r="J6956" i="64" s="1"/>
  <c r="B6957" i="64"/>
  <c r="C6957" i="64"/>
  <c r="I6957" i="64"/>
  <c r="J6957" i="64" s="1"/>
  <c r="B6958" i="64"/>
  <c r="I6958" i="64" s="1"/>
  <c r="J6958" i="64" s="1"/>
  <c r="C6958" i="64"/>
  <c r="B6959" i="64"/>
  <c r="I6959" i="64" s="1"/>
  <c r="J6959" i="64" s="1"/>
  <c r="C6959" i="64"/>
  <c r="B6960" i="64"/>
  <c r="C6960" i="64"/>
  <c r="I6960" i="64"/>
  <c r="J6960" i="64" s="1"/>
  <c r="B6961" i="64"/>
  <c r="C6961" i="64"/>
  <c r="I6961" i="64"/>
  <c r="J6961" i="64" s="1"/>
  <c r="B6962" i="64"/>
  <c r="I6962" i="64" s="1"/>
  <c r="J6962" i="64" s="1"/>
  <c r="C6962" i="64"/>
  <c r="B6963" i="64"/>
  <c r="I6963" i="64" s="1"/>
  <c r="J6963" i="64" s="1"/>
  <c r="C6963" i="64"/>
  <c r="B6964" i="64"/>
  <c r="C6964" i="64"/>
  <c r="I6964" i="64"/>
  <c r="J6964" i="64" s="1"/>
  <c r="B6965" i="64"/>
  <c r="C6965" i="64"/>
  <c r="I6965" i="64"/>
  <c r="J6965" i="64" s="1"/>
  <c r="B6966" i="64"/>
  <c r="I6966" i="64" s="1"/>
  <c r="J6966" i="64" s="1"/>
  <c r="C6966" i="64"/>
  <c r="B6967" i="64"/>
  <c r="I6967" i="64" s="1"/>
  <c r="J6967" i="64" s="1"/>
  <c r="C6967" i="64"/>
  <c r="B6968" i="64"/>
  <c r="C6968" i="64"/>
  <c r="I6968" i="64"/>
  <c r="J6968" i="64" s="1"/>
  <c r="B6969" i="64"/>
  <c r="C6969" i="64"/>
  <c r="I6969" i="64"/>
  <c r="J6969" i="64" s="1"/>
  <c r="B6970" i="64"/>
  <c r="I6970" i="64" s="1"/>
  <c r="J6970" i="64" s="1"/>
  <c r="C6970" i="64"/>
  <c r="B6971" i="64"/>
  <c r="I6971" i="64" s="1"/>
  <c r="J6971" i="64" s="1"/>
  <c r="C6971" i="64"/>
  <c r="B6972" i="64"/>
  <c r="C6972" i="64"/>
  <c r="I6972" i="64"/>
  <c r="J6972" i="64" s="1"/>
  <c r="B6973" i="64"/>
  <c r="C6973" i="64"/>
  <c r="I6973" i="64"/>
  <c r="J6973" i="64" s="1"/>
  <c r="B6974" i="64"/>
  <c r="I6974" i="64" s="1"/>
  <c r="J6974" i="64" s="1"/>
  <c r="C6974" i="64"/>
  <c r="B6975" i="64"/>
  <c r="I6975" i="64" s="1"/>
  <c r="J6975" i="64" s="1"/>
  <c r="C6975" i="64"/>
  <c r="B6976" i="64"/>
  <c r="C6976" i="64"/>
  <c r="I6976" i="64"/>
  <c r="J6976" i="64" s="1"/>
  <c r="B6977" i="64"/>
  <c r="C6977" i="64"/>
  <c r="I6977" i="64"/>
  <c r="J6977" i="64" s="1"/>
  <c r="B6978" i="64"/>
  <c r="I6978" i="64" s="1"/>
  <c r="J6978" i="64" s="1"/>
  <c r="C6978" i="64"/>
  <c r="B6979" i="64"/>
  <c r="I6979" i="64" s="1"/>
  <c r="J6979" i="64" s="1"/>
  <c r="C6979" i="64"/>
  <c r="B6980" i="64"/>
  <c r="C6980" i="64"/>
  <c r="I6980" i="64"/>
  <c r="J6980" i="64" s="1"/>
  <c r="B6981" i="64"/>
  <c r="C6981" i="64"/>
  <c r="I6981" i="64"/>
  <c r="J6981" i="64" s="1"/>
  <c r="B6982" i="64"/>
  <c r="I6982" i="64" s="1"/>
  <c r="J6982" i="64" s="1"/>
  <c r="C6982" i="64"/>
  <c r="B6983" i="64"/>
  <c r="I6983" i="64" s="1"/>
  <c r="J6983" i="64" s="1"/>
  <c r="C6983" i="64"/>
  <c r="B6984" i="64"/>
  <c r="C6984" i="64"/>
  <c r="I6984" i="64"/>
  <c r="J6984" i="64" s="1"/>
  <c r="B6985" i="64"/>
  <c r="C6985" i="64"/>
  <c r="I6985" i="64"/>
  <c r="J6985" i="64" s="1"/>
  <c r="B6986" i="64"/>
  <c r="I6986" i="64" s="1"/>
  <c r="J6986" i="64" s="1"/>
  <c r="C6986" i="64"/>
  <c r="B6987" i="64"/>
  <c r="I6987" i="64" s="1"/>
  <c r="J6987" i="64" s="1"/>
  <c r="C6987" i="64"/>
  <c r="B6988" i="64"/>
  <c r="C6988" i="64"/>
  <c r="I6988" i="64"/>
  <c r="J6988" i="64" s="1"/>
  <c r="B6989" i="64"/>
  <c r="C6989" i="64"/>
  <c r="I6989" i="64"/>
  <c r="J6989" i="64" s="1"/>
  <c r="B6990" i="64"/>
  <c r="I6990" i="64" s="1"/>
  <c r="J6990" i="64" s="1"/>
  <c r="C6990" i="64"/>
  <c r="B6991" i="64"/>
  <c r="I6991" i="64" s="1"/>
  <c r="J6991" i="64" s="1"/>
  <c r="C6991" i="64"/>
  <c r="B6992" i="64"/>
  <c r="C6992" i="64"/>
  <c r="I6992" i="64"/>
  <c r="J6992" i="64" s="1"/>
  <c r="B6993" i="64"/>
  <c r="C6993" i="64"/>
  <c r="I6993" i="64"/>
  <c r="J6993" i="64" s="1"/>
  <c r="B6994" i="64"/>
  <c r="I6994" i="64" s="1"/>
  <c r="J6994" i="64" s="1"/>
  <c r="C6994" i="64"/>
  <c r="B6995" i="64"/>
  <c r="I6995" i="64" s="1"/>
  <c r="J6995" i="64" s="1"/>
  <c r="C6995" i="64"/>
  <c r="B6996" i="64"/>
  <c r="C6996" i="64"/>
  <c r="I6996" i="64"/>
  <c r="J6996" i="64" s="1"/>
  <c r="B6997" i="64"/>
  <c r="C6997" i="64"/>
  <c r="I6997" i="64"/>
  <c r="J6997" i="64" s="1"/>
  <c r="B6998" i="64"/>
  <c r="I6998" i="64" s="1"/>
  <c r="J6998" i="64" s="1"/>
  <c r="C6998" i="64"/>
  <c r="B6999" i="64"/>
  <c r="I6999" i="64" s="1"/>
  <c r="J6999" i="64" s="1"/>
  <c r="C6999" i="64"/>
  <c r="B7000" i="64"/>
  <c r="C7000" i="64"/>
  <c r="I7000" i="64"/>
  <c r="J7000" i="64" s="1"/>
  <c r="B7001" i="64"/>
  <c r="C7001" i="64"/>
  <c r="I7001" i="64"/>
  <c r="J7001" i="64" s="1"/>
  <c r="B7002" i="64"/>
  <c r="I7002" i="64" s="1"/>
  <c r="J7002" i="64" s="1"/>
  <c r="C7002" i="64"/>
  <c r="B7003" i="64"/>
  <c r="I7003" i="64" s="1"/>
  <c r="J7003" i="64" s="1"/>
  <c r="C7003" i="64"/>
  <c r="B7004" i="64"/>
  <c r="C7004" i="64"/>
  <c r="I7004" i="64"/>
  <c r="J7004" i="64" s="1"/>
  <c r="B7005" i="64"/>
  <c r="C7005" i="64"/>
  <c r="I7005" i="64"/>
  <c r="J7005" i="64" s="1"/>
  <c r="B7006" i="64"/>
  <c r="I7006" i="64" s="1"/>
  <c r="J7006" i="64" s="1"/>
  <c r="C7006" i="64"/>
  <c r="B7007" i="64"/>
  <c r="I7007" i="64" s="1"/>
  <c r="J7007" i="64" s="1"/>
  <c r="C7007" i="64"/>
  <c r="B7008" i="64"/>
  <c r="C7008" i="64"/>
  <c r="I7008" i="64"/>
  <c r="J7008" i="64" s="1"/>
  <c r="B7009" i="64"/>
  <c r="C7009" i="64"/>
  <c r="I7009" i="64"/>
  <c r="J7009" i="64" s="1"/>
  <c r="B7010" i="64"/>
  <c r="I7010" i="64" s="1"/>
  <c r="J7010" i="64" s="1"/>
  <c r="C7010" i="64"/>
  <c r="B7011" i="64"/>
  <c r="I7011" i="64" s="1"/>
  <c r="J7011" i="64" s="1"/>
  <c r="C7011" i="64"/>
  <c r="B7012" i="64"/>
  <c r="C7012" i="64"/>
  <c r="I7012" i="64"/>
  <c r="J7012" i="64" s="1"/>
  <c r="B7013" i="64"/>
  <c r="C7013" i="64"/>
  <c r="I7013" i="64"/>
  <c r="J7013" i="64" s="1"/>
  <c r="B7014" i="64"/>
  <c r="I7014" i="64" s="1"/>
  <c r="J7014" i="64" s="1"/>
  <c r="C7014" i="64"/>
  <c r="B7015" i="64"/>
  <c r="I7015" i="64" s="1"/>
  <c r="J7015" i="64" s="1"/>
  <c r="C7015" i="64"/>
  <c r="B7016" i="64"/>
  <c r="C7016" i="64"/>
  <c r="I7016" i="64"/>
  <c r="J7016" i="64" s="1"/>
  <c r="B7017" i="64"/>
  <c r="C7017" i="64"/>
  <c r="I7017" i="64"/>
  <c r="J7017" i="64" s="1"/>
  <c r="B7018" i="64"/>
  <c r="I7018" i="64" s="1"/>
  <c r="J7018" i="64" s="1"/>
  <c r="C7018" i="64"/>
  <c r="B7019" i="64"/>
  <c r="I7019" i="64" s="1"/>
  <c r="J7019" i="64" s="1"/>
  <c r="C7019" i="64"/>
  <c r="B7020" i="64"/>
  <c r="C7020" i="64"/>
  <c r="I7020" i="64"/>
  <c r="J7020" i="64" s="1"/>
  <c r="B7021" i="64"/>
  <c r="C7021" i="64"/>
  <c r="I7021" i="64"/>
  <c r="J7021" i="64" s="1"/>
  <c r="B7022" i="64"/>
  <c r="I7022" i="64" s="1"/>
  <c r="J7022" i="64" s="1"/>
  <c r="C7022" i="64"/>
  <c r="B7023" i="64"/>
  <c r="I7023" i="64" s="1"/>
  <c r="J7023" i="64" s="1"/>
  <c r="C7023" i="64"/>
  <c r="B7024" i="64"/>
  <c r="C7024" i="64"/>
  <c r="I7024" i="64"/>
  <c r="J7024" i="64" s="1"/>
  <c r="B7025" i="64"/>
  <c r="C7025" i="64"/>
  <c r="I7025" i="64"/>
  <c r="J7025" i="64" s="1"/>
  <c r="B7026" i="64"/>
  <c r="I7026" i="64" s="1"/>
  <c r="J7026" i="64" s="1"/>
  <c r="C7026" i="64"/>
  <c r="B7027" i="64"/>
  <c r="I7027" i="64" s="1"/>
  <c r="J7027" i="64" s="1"/>
  <c r="C7027" i="64"/>
  <c r="B7028" i="64"/>
  <c r="C7028" i="64"/>
  <c r="I7028" i="64"/>
  <c r="J7028" i="64" s="1"/>
  <c r="B7029" i="64"/>
  <c r="C7029" i="64"/>
  <c r="I7029" i="64"/>
  <c r="J7029" i="64" s="1"/>
  <c r="B7030" i="64"/>
  <c r="I7030" i="64" s="1"/>
  <c r="J7030" i="64" s="1"/>
  <c r="C7030" i="64"/>
  <c r="B7031" i="64"/>
  <c r="I7031" i="64" s="1"/>
  <c r="J7031" i="64" s="1"/>
  <c r="C7031" i="64"/>
  <c r="B7032" i="64"/>
  <c r="C7032" i="64"/>
  <c r="I7032" i="64"/>
  <c r="J7032" i="64" s="1"/>
  <c r="B7033" i="64"/>
  <c r="C7033" i="64"/>
  <c r="I7033" i="64"/>
  <c r="J7033" i="64" s="1"/>
  <c r="B7034" i="64"/>
  <c r="I7034" i="64" s="1"/>
  <c r="J7034" i="64" s="1"/>
  <c r="C7034" i="64"/>
  <c r="B7035" i="64"/>
  <c r="I7035" i="64" s="1"/>
  <c r="J7035" i="64" s="1"/>
  <c r="C7035" i="64"/>
  <c r="B7036" i="64"/>
  <c r="C7036" i="64"/>
  <c r="I7036" i="64"/>
  <c r="J7036" i="64" s="1"/>
  <c r="B7037" i="64"/>
  <c r="C7037" i="64"/>
  <c r="I7037" i="64"/>
  <c r="J7037" i="64" s="1"/>
  <c r="B7038" i="64"/>
  <c r="I7038" i="64" s="1"/>
  <c r="J7038" i="64" s="1"/>
  <c r="C7038" i="64"/>
  <c r="B7039" i="64"/>
  <c r="I7039" i="64" s="1"/>
  <c r="J7039" i="64" s="1"/>
  <c r="C7039" i="64"/>
  <c r="B7040" i="64"/>
  <c r="C7040" i="64"/>
  <c r="I7040" i="64"/>
  <c r="J7040" i="64" s="1"/>
  <c r="B7041" i="64"/>
  <c r="C7041" i="64"/>
  <c r="I7041" i="64"/>
  <c r="J7041" i="64" s="1"/>
  <c r="B7042" i="64"/>
  <c r="I7042" i="64" s="1"/>
  <c r="J7042" i="64" s="1"/>
  <c r="C7042" i="64"/>
  <c r="B7043" i="64"/>
  <c r="I7043" i="64" s="1"/>
  <c r="J7043" i="64" s="1"/>
  <c r="C7043" i="64"/>
  <c r="B7044" i="64"/>
  <c r="C7044" i="64"/>
  <c r="I7044" i="64"/>
  <c r="J7044" i="64" s="1"/>
  <c r="B7045" i="64"/>
  <c r="C7045" i="64"/>
  <c r="I7045" i="64"/>
  <c r="J7045" i="64" s="1"/>
  <c r="B7046" i="64"/>
  <c r="I7046" i="64" s="1"/>
  <c r="J7046" i="64" s="1"/>
  <c r="C7046" i="64"/>
  <c r="B7047" i="64"/>
  <c r="I7047" i="64" s="1"/>
  <c r="J7047" i="64" s="1"/>
  <c r="C7047" i="64"/>
  <c r="B7048" i="64"/>
  <c r="C7048" i="64"/>
  <c r="I7048" i="64"/>
  <c r="J7048" i="64" s="1"/>
  <c r="B7049" i="64"/>
  <c r="C7049" i="64"/>
  <c r="I7049" i="64"/>
  <c r="J7049" i="64" s="1"/>
  <c r="B7050" i="64"/>
  <c r="I7050" i="64" s="1"/>
  <c r="J7050" i="64" s="1"/>
  <c r="C7050" i="64"/>
  <c r="B7051" i="64"/>
  <c r="I7051" i="64" s="1"/>
  <c r="J7051" i="64" s="1"/>
  <c r="C7051" i="64"/>
  <c r="B7052" i="64"/>
  <c r="C7052" i="64"/>
  <c r="I7052" i="64"/>
  <c r="J7052" i="64" s="1"/>
  <c r="B7053" i="64"/>
  <c r="C7053" i="64"/>
  <c r="I7053" i="64"/>
  <c r="J7053" i="64" s="1"/>
  <c r="B7054" i="64"/>
  <c r="I7054" i="64" s="1"/>
  <c r="J7054" i="64" s="1"/>
  <c r="C7054" i="64"/>
  <c r="B7055" i="64"/>
  <c r="I7055" i="64" s="1"/>
  <c r="J7055" i="64" s="1"/>
  <c r="C7055" i="64"/>
  <c r="B7056" i="64"/>
  <c r="C7056" i="64"/>
  <c r="I7056" i="64"/>
  <c r="J7056" i="64" s="1"/>
  <c r="B7057" i="64"/>
  <c r="C7057" i="64"/>
  <c r="I7057" i="64"/>
  <c r="J7057" i="64" s="1"/>
  <c r="B7058" i="64"/>
  <c r="I7058" i="64" s="1"/>
  <c r="J7058" i="64" s="1"/>
  <c r="C7058" i="64"/>
  <c r="B7059" i="64"/>
  <c r="I7059" i="64" s="1"/>
  <c r="J7059" i="64" s="1"/>
  <c r="C7059" i="64"/>
  <c r="B7060" i="64"/>
  <c r="C7060" i="64"/>
  <c r="I7060" i="64"/>
  <c r="J7060" i="64" s="1"/>
  <c r="B7061" i="64"/>
  <c r="C7061" i="64"/>
  <c r="I7061" i="64"/>
  <c r="J7061" i="64" s="1"/>
  <c r="B7062" i="64"/>
  <c r="I7062" i="64" s="1"/>
  <c r="J7062" i="64" s="1"/>
  <c r="C7062" i="64"/>
  <c r="B7063" i="64"/>
  <c r="I7063" i="64" s="1"/>
  <c r="J7063" i="64" s="1"/>
  <c r="C7063" i="64"/>
  <c r="B7064" i="64"/>
  <c r="C7064" i="64"/>
  <c r="I7064" i="64"/>
  <c r="J7064" i="64" s="1"/>
  <c r="B7065" i="64"/>
  <c r="C7065" i="64"/>
  <c r="I7065" i="64"/>
  <c r="J7065" i="64" s="1"/>
  <c r="B7066" i="64"/>
  <c r="I7066" i="64" s="1"/>
  <c r="J7066" i="64" s="1"/>
  <c r="C7066" i="64"/>
  <c r="B7067" i="64"/>
  <c r="I7067" i="64" s="1"/>
  <c r="J7067" i="64" s="1"/>
  <c r="C7067" i="64"/>
  <c r="B7068" i="64"/>
  <c r="C7068" i="64"/>
  <c r="I7068" i="64"/>
  <c r="J7068" i="64" s="1"/>
  <c r="B7069" i="64"/>
  <c r="C7069" i="64"/>
  <c r="I7069" i="64"/>
  <c r="J7069" i="64" s="1"/>
  <c r="B7070" i="64"/>
  <c r="I7070" i="64" s="1"/>
  <c r="J7070" i="64" s="1"/>
  <c r="C7070" i="64"/>
  <c r="B7071" i="64"/>
  <c r="I7071" i="64" s="1"/>
  <c r="J7071" i="64" s="1"/>
  <c r="C7071" i="64"/>
  <c r="B7072" i="64"/>
  <c r="C7072" i="64"/>
  <c r="I7072" i="64"/>
  <c r="J7072" i="64" s="1"/>
  <c r="B7073" i="64"/>
  <c r="C7073" i="64"/>
  <c r="I7073" i="64"/>
  <c r="J7073" i="64" s="1"/>
  <c r="B7074" i="64"/>
  <c r="I7074" i="64" s="1"/>
  <c r="J7074" i="64" s="1"/>
  <c r="C7074" i="64"/>
  <c r="B7075" i="64"/>
  <c r="I7075" i="64" s="1"/>
  <c r="J7075" i="64" s="1"/>
  <c r="C7075" i="64"/>
  <c r="B7076" i="64"/>
  <c r="C7076" i="64"/>
  <c r="I7076" i="64"/>
  <c r="J7076" i="64" s="1"/>
  <c r="B7077" i="64"/>
  <c r="C7077" i="64"/>
  <c r="I7077" i="64"/>
  <c r="J7077" i="64" s="1"/>
  <c r="B7078" i="64"/>
  <c r="I7078" i="64" s="1"/>
  <c r="J7078" i="64" s="1"/>
  <c r="C7078" i="64"/>
  <c r="B7079" i="64"/>
  <c r="I7079" i="64" s="1"/>
  <c r="J7079" i="64" s="1"/>
  <c r="C7079" i="64"/>
  <c r="B7080" i="64"/>
  <c r="C7080" i="64"/>
  <c r="I7080" i="64"/>
  <c r="J7080" i="64" s="1"/>
  <c r="B7081" i="64"/>
  <c r="C7081" i="64"/>
  <c r="I7081" i="64"/>
  <c r="J7081" i="64" s="1"/>
  <c r="B7082" i="64"/>
  <c r="I7082" i="64" s="1"/>
  <c r="J7082" i="64" s="1"/>
  <c r="C7082" i="64"/>
  <c r="B7083" i="64"/>
  <c r="I7083" i="64" s="1"/>
  <c r="J7083" i="64" s="1"/>
  <c r="C7083" i="64"/>
  <c r="B7084" i="64"/>
  <c r="C7084" i="64"/>
  <c r="I7084" i="64"/>
  <c r="J7084" i="64" s="1"/>
  <c r="B7085" i="64"/>
  <c r="C7085" i="64"/>
  <c r="I7085" i="64"/>
  <c r="J7085" i="64" s="1"/>
  <c r="B7086" i="64"/>
  <c r="I7086" i="64" s="1"/>
  <c r="J7086" i="64" s="1"/>
  <c r="C7086" i="64"/>
  <c r="B7087" i="64"/>
  <c r="I7087" i="64" s="1"/>
  <c r="J7087" i="64" s="1"/>
  <c r="C7087" i="64"/>
  <c r="B7088" i="64"/>
  <c r="C7088" i="64"/>
  <c r="I7088" i="64"/>
  <c r="J7088" i="64" s="1"/>
  <c r="B7089" i="64"/>
  <c r="C7089" i="64"/>
  <c r="I7089" i="64"/>
  <c r="J7089" i="64" s="1"/>
  <c r="B7090" i="64"/>
  <c r="I7090" i="64" s="1"/>
  <c r="J7090" i="64" s="1"/>
  <c r="C7090" i="64"/>
  <c r="B7091" i="64"/>
  <c r="I7091" i="64" s="1"/>
  <c r="J7091" i="64" s="1"/>
  <c r="C7091" i="64"/>
  <c r="B7092" i="64"/>
  <c r="C7092" i="64"/>
  <c r="I7092" i="64"/>
  <c r="J7092" i="64" s="1"/>
  <c r="B7093" i="64"/>
  <c r="C7093" i="64"/>
  <c r="I7093" i="64"/>
  <c r="J7093" i="64" s="1"/>
  <c r="B7094" i="64"/>
  <c r="I7094" i="64" s="1"/>
  <c r="J7094" i="64" s="1"/>
  <c r="C7094" i="64"/>
  <c r="B7095" i="64"/>
  <c r="I7095" i="64" s="1"/>
  <c r="J7095" i="64" s="1"/>
  <c r="C7095" i="64"/>
  <c r="B7096" i="64"/>
  <c r="C7096" i="64"/>
  <c r="I7096" i="64"/>
  <c r="J7096" i="64" s="1"/>
  <c r="B7097" i="64"/>
  <c r="C7097" i="64"/>
  <c r="I7097" i="64"/>
  <c r="J7097" i="64" s="1"/>
  <c r="B7098" i="64"/>
  <c r="I7098" i="64" s="1"/>
  <c r="J7098" i="64" s="1"/>
  <c r="C7098" i="64"/>
  <c r="B7099" i="64"/>
  <c r="I7099" i="64" s="1"/>
  <c r="J7099" i="64" s="1"/>
  <c r="C7099" i="64"/>
  <c r="B7100" i="64"/>
  <c r="C7100" i="64"/>
  <c r="I7100" i="64"/>
  <c r="J7100" i="64" s="1"/>
  <c r="B7101" i="64"/>
  <c r="C7101" i="64"/>
  <c r="I7101" i="64"/>
  <c r="J7101" i="64" s="1"/>
  <c r="B7102" i="64"/>
  <c r="I7102" i="64" s="1"/>
  <c r="J7102" i="64" s="1"/>
  <c r="C7102" i="64"/>
  <c r="B7103" i="64"/>
  <c r="I7103" i="64" s="1"/>
  <c r="J7103" i="64" s="1"/>
  <c r="C7103" i="64"/>
  <c r="B7104" i="64"/>
  <c r="C7104" i="64"/>
  <c r="I7104" i="64"/>
  <c r="J7104" i="64" s="1"/>
  <c r="B7105" i="64"/>
  <c r="C7105" i="64"/>
  <c r="I7105" i="64"/>
  <c r="J7105" i="64" s="1"/>
  <c r="B7106" i="64"/>
  <c r="I7106" i="64" s="1"/>
  <c r="J7106" i="64" s="1"/>
  <c r="C7106" i="64"/>
  <c r="B7107" i="64"/>
  <c r="I7107" i="64" s="1"/>
  <c r="J7107" i="64" s="1"/>
  <c r="C7107" i="64"/>
  <c r="B7108" i="64"/>
  <c r="C7108" i="64"/>
  <c r="I7108" i="64"/>
  <c r="J7108" i="64" s="1"/>
  <c r="B7109" i="64"/>
  <c r="C7109" i="64"/>
  <c r="I7109" i="64"/>
  <c r="J7109" i="64" s="1"/>
  <c r="B7110" i="64"/>
  <c r="I7110" i="64" s="1"/>
  <c r="J7110" i="64" s="1"/>
  <c r="C7110" i="64"/>
  <c r="B7111" i="64"/>
  <c r="I7111" i="64" s="1"/>
  <c r="J7111" i="64" s="1"/>
  <c r="C7111" i="64"/>
  <c r="B7112" i="64"/>
  <c r="C7112" i="64"/>
  <c r="I7112" i="64"/>
  <c r="J7112" i="64" s="1"/>
  <c r="B7113" i="64"/>
  <c r="C7113" i="64"/>
  <c r="I7113" i="64"/>
  <c r="J7113" i="64" s="1"/>
  <c r="B7114" i="64"/>
  <c r="I7114" i="64" s="1"/>
  <c r="J7114" i="64" s="1"/>
  <c r="C7114" i="64"/>
  <c r="B7115" i="64"/>
  <c r="I7115" i="64" s="1"/>
  <c r="J7115" i="64" s="1"/>
  <c r="C7115" i="64"/>
  <c r="B7116" i="64"/>
  <c r="C7116" i="64"/>
  <c r="I7116" i="64"/>
  <c r="J7116" i="64" s="1"/>
  <c r="B7117" i="64"/>
  <c r="C7117" i="64"/>
  <c r="I7117" i="64"/>
  <c r="J7117" i="64" s="1"/>
  <c r="B7118" i="64"/>
  <c r="I7118" i="64" s="1"/>
  <c r="J7118" i="64" s="1"/>
  <c r="C7118" i="64"/>
  <c r="B7119" i="64"/>
  <c r="I7119" i="64" s="1"/>
  <c r="J7119" i="64" s="1"/>
  <c r="C7119" i="64"/>
  <c r="B7120" i="64"/>
  <c r="C7120" i="64"/>
  <c r="I7120" i="64"/>
  <c r="J7120" i="64" s="1"/>
  <c r="B7121" i="64"/>
  <c r="C7121" i="64"/>
  <c r="I7121" i="64"/>
  <c r="J7121" i="64" s="1"/>
  <c r="B7122" i="64"/>
  <c r="I7122" i="64" s="1"/>
  <c r="J7122" i="64" s="1"/>
  <c r="C7122" i="64"/>
  <c r="B7123" i="64"/>
  <c r="I7123" i="64" s="1"/>
  <c r="J7123" i="64" s="1"/>
  <c r="C7123" i="64"/>
  <c r="B7124" i="64"/>
  <c r="C7124" i="64"/>
  <c r="I7124" i="64"/>
  <c r="J7124" i="64" s="1"/>
  <c r="B7125" i="64"/>
  <c r="C7125" i="64"/>
  <c r="I7125" i="64"/>
  <c r="J7125" i="64" s="1"/>
  <c r="B7126" i="64"/>
  <c r="I7126" i="64" s="1"/>
  <c r="J7126" i="64" s="1"/>
  <c r="C7126" i="64"/>
  <c r="B7127" i="64"/>
  <c r="I7127" i="64" s="1"/>
  <c r="J7127" i="64" s="1"/>
  <c r="C7127" i="64"/>
  <c r="B7128" i="64"/>
  <c r="C7128" i="64"/>
  <c r="I7128" i="64"/>
  <c r="J7128" i="64" s="1"/>
  <c r="B7129" i="64"/>
  <c r="C7129" i="64"/>
  <c r="I7129" i="64"/>
  <c r="J7129" i="64" s="1"/>
  <c r="B7130" i="64"/>
  <c r="I7130" i="64" s="1"/>
  <c r="J7130" i="64" s="1"/>
  <c r="C7130" i="64"/>
  <c r="B7131" i="64"/>
  <c r="I7131" i="64" s="1"/>
  <c r="J7131" i="64" s="1"/>
  <c r="C7131" i="64"/>
  <c r="B7132" i="64"/>
  <c r="C7132" i="64"/>
  <c r="I7132" i="64"/>
  <c r="J7132" i="64" s="1"/>
  <c r="B7133" i="64"/>
  <c r="C7133" i="64"/>
  <c r="I7133" i="64"/>
  <c r="J7133" i="64" s="1"/>
  <c r="B7134" i="64"/>
  <c r="I7134" i="64" s="1"/>
  <c r="J7134" i="64" s="1"/>
  <c r="C7134" i="64"/>
  <c r="B7135" i="64"/>
  <c r="I7135" i="64" s="1"/>
  <c r="J7135" i="64" s="1"/>
  <c r="C7135" i="64"/>
  <c r="B7136" i="64"/>
  <c r="C7136" i="64"/>
  <c r="I7136" i="64"/>
  <c r="J7136" i="64" s="1"/>
  <c r="B7137" i="64"/>
  <c r="C7137" i="64"/>
  <c r="I7137" i="64"/>
  <c r="J7137" i="64" s="1"/>
  <c r="B7138" i="64"/>
  <c r="I7138" i="64" s="1"/>
  <c r="J7138" i="64" s="1"/>
  <c r="C7138" i="64"/>
  <c r="B7139" i="64"/>
  <c r="I7139" i="64" s="1"/>
  <c r="J7139" i="64" s="1"/>
  <c r="C7139" i="64"/>
  <c r="B7140" i="64"/>
  <c r="C7140" i="64"/>
  <c r="I7140" i="64"/>
  <c r="J7140" i="64" s="1"/>
  <c r="B7141" i="64"/>
  <c r="C7141" i="64"/>
  <c r="I7141" i="64"/>
  <c r="J7141" i="64" s="1"/>
  <c r="B7142" i="64"/>
  <c r="I7142" i="64" s="1"/>
  <c r="J7142" i="64" s="1"/>
  <c r="C7142" i="64"/>
  <c r="B7143" i="64"/>
  <c r="I7143" i="64" s="1"/>
  <c r="J7143" i="64" s="1"/>
  <c r="C7143" i="64"/>
  <c r="B7144" i="64"/>
  <c r="C7144" i="64"/>
  <c r="I7144" i="64"/>
  <c r="J7144" i="64" s="1"/>
  <c r="B7145" i="64"/>
  <c r="C7145" i="64"/>
  <c r="I7145" i="64"/>
  <c r="J7145" i="64" s="1"/>
  <c r="B7146" i="64"/>
  <c r="I7146" i="64" s="1"/>
  <c r="J7146" i="64" s="1"/>
  <c r="C7146" i="64"/>
  <c r="B7147" i="64"/>
  <c r="I7147" i="64" s="1"/>
  <c r="J7147" i="64" s="1"/>
  <c r="C7147" i="64"/>
  <c r="B7148" i="64"/>
  <c r="C7148" i="64"/>
  <c r="I7148" i="64"/>
  <c r="J7148" i="64" s="1"/>
  <c r="B7149" i="64"/>
  <c r="C7149" i="64"/>
  <c r="I7149" i="64"/>
  <c r="J7149" i="64" s="1"/>
  <c r="B7150" i="64"/>
  <c r="I7150" i="64" s="1"/>
  <c r="J7150" i="64" s="1"/>
  <c r="C7150" i="64"/>
  <c r="B7151" i="64"/>
  <c r="I7151" i="64" s="1"/>
  <c r="J7151" i="64" s="1"/>
  <c r="C7151" i="64"/>
  <c r="B7152" i="64"/>
  <c r="C7152" i="64"/>
  <c r="I7152" i="64"/>
  <c r="J7152" i="64" s="1"/>
  <c r="B7153" i="64"/>
  <c r="C7153" i="64"/>
  <c r="I7153" i="64"/>
  <c r="J7153" i="64" s="1"/>
  <c r="B7154" i="64"/>
  <c r="I7154" i="64" s="1"/>
  <c r="J7154" i="64" s="1"/>
  <c r="C7154" i="64"/>
  <c r="B7155" i="64"/>
  <c r="I7155" i="64" s="1"/>
  <c r="J7155" i="64" s="1"/>
  <c r="C7155" i="64"/>
  <c r="B7156" i="64"/>
  <c r="C7156" i="64"/>
  <c r="I7156" i="64"/>
  <c r="J7156" i="64" s="1"/>
  <c r="B7157" i="64"/>
  <c r="C7157" i="64"/>
  <c r="I7157" i="64"/>
  <c r="J7157" i="64" s="1"/>
  <c r="B7158" i="64"/>
  <c r="I7158" i="64" s="1"/>
  <c r="J7158" i="64" s="1"/>
  <c r="C7158" i="64"/>
  <c r="B7159" i="64"/>
  <c r="I7159" i="64" s="1"/>
  <c r="J7159" i="64" s="1"/>
  <c r="C7159" i="64"/>
  <c r="B7160" i="64"/>
  <c r="C7160" i="64"/>
  <c r="I7160" i="64"/>
  <c r="J7160" i="64" s="1"/>
  <c r="B7161" i="64"/>
  <c r="C7161" i="64"/>
  <c r="I7161" i="64"/>
  <c r="J7161" i="64" s="1"/>
  <c r="B7162" i="64"/>
  <c r="I7162" i="64" s="1"/>
  <c r="J7162" i="64" s="1"/>
  <c r="C7162" i="64"/>
  <c r="B7163" i="64"/>
  <c r="I7163" i="64" s="1"/>
  <c r="J7163" i="64" s="1"/>
  <c r="C7163" i="64"/>
  <c r="B7164" i="64"/>
  <c r="C7164" i="64"/>
  <c r="I7164" i="64"/>
  <c r="J7164" i="64" s="1"/>
  <c r="B7165" i="64"/>
  <c r="C7165" i="64"/>
  <c r="I7165" i="64"/>
  <c r="J7165" i="64" s="1"/>
  <c r="B7166" i="64"/>
  <c r="I7166" i="64" s="1"/>
  <c r="J7166" i="64" s="1"/>
  <c r="C7166" i="64"/>
  <c r="B7167" i="64"/>
  <c r="I7167" i="64" s="1"/>
  <c r="J7167" i="64" s="1"/>
  <c r="C7167" i="64"/>
  <c r="B7168" i="64"/>
  <c r="C7168" i="64"/>
  <c r="I7168" i="64"/>
  <c r="J7168" i="64" s="1"/>
  <c r="B7169" i="64"/>
  <c r="C7169" i="64"/>
  <c r="I7169" i="64"/>
  <c r="J7169" i="64" s="1"/>
  <c r="B7170" i="64"/>
  <c r="I7170" i="64" s="1"/>
  <c r="J7170" i="64" s="1"/>
  <c r="C7170" i="64"/>
  <c r="B7171" i="64"/>
  <c r="I7171" i="64" s="1"/>
  <c r="J7171" i="64" s="1"/>
  <c r="C7171" i="64"/>
  <c r="B7172" i="64"/>
  <c r="C7172" i="64"/>
  <c r="I7172" i="64"/>
  <c r="J7172" i="64" s="1"/>
  <c r="B7173" i="64"/>
  <c r="C7173" i="64"/>
  <c r="I7173" i="64"/>
  <c r="J7173" i="64" s="1"/>
  <c r="B7174" i="64"/>
  <c r="I7174" i="64" s="1"/>
  <c r="J7174" i="64" s="1"/>
  <c r="C7174" i="64"/>
  <c r="B7175" i="64"/>
  <c r="I7175" i="64" s="1"/>
  <c r="J7175" i="64" s="1"/>
  <c r="C7175" i="64"/>
  <c r="B7176" i="64"/>
  <c r="C7176" i="64"/>
  <c r="I7176" i="64"/>
  <c r="J7176" i="64" s="1"/>
  <c r="B7177" i="64"/>
  <c r="C7177" i="64"/>
  <c r="I7177" i="64"/>
  <c r="J7177" i="64" s="1"/>
  <c r="B7178" i="64"/>
  <c r="I7178" i="64" s="1"/>
  <c r="J7178" i="64" s="1"/>
  <c r="C7178" i="64"/>
  <c r="B7179" i="64"/>
  <c r="I7179" i="64" s="1"/>
  <c r="J7179" i="64" s="1"/>
  <c r="C7179" i="64"/>
  <c r="B7180" i="64"/>
  <c r="C7180" i="64"/>
  <c r="I7180" i="64"/>
  <c r="J7180" i="64" s="1"/>
  <c r="B7181" i="64"/>
  <c r="C7181" i="64"/>
  <c r="I7181" i="64"/>
  <c r="J7181" i="64" s="1"/>
  <c r="B7182" i="64"/>
  <c r="I7182" i="64" s="1"/>
  <c r="J7182" i="64" s="1"/>
  <c r="C7182" i="64"/>
  <c r="B7183" i="64"/>
  <c r="I7183" i="64" s="1"/>
  <c r="J7183" i="64" s="1"/>
  <c r="C7183" i="64"/>
  <c r="B7184" i="64"/>
  <c r="C7184" i="64"/>
  <c r="I7184" i="64"/>
  <c r="J7184" i="64" s="1"/>
  <c r="B7185" i="64"/>
  <c r="C7185" i="64"/>
  <c r="I7185" i="64"/>
  <c r="J7185" i="64" s="1"/>
  <c r="B7186" i="64"/>
  <c r="I7186" i="64" s="1"/>
  <c r="J7186" i="64" s="1"/>
  <c r="C7186" i="64"/>
  <c r="B7187" i="64"/>
  <c r="I7187" i="64" s="1"/>
  <c r="J7187" i="64" s="1"/>
  <c r="C7187" i="64"/>
  <c r="B7188" i="64"/>
  <c r="C7188" i="64"/>
  <c r="I7188" i="64"/>
  <c r="J7188" i="64" s="1"/>
  <c r="B7189" i="64"/>
  <c r="C7189" i="64"/>
  <c r="I7189" i="64"/>
  <c r="J7189" i="64" s="1"/>
  <c r="B7190" i="64"/>
  <c r="I7190" i="64" s="1"/>
  <c r="J7190" i="64" s="1"/>
  <c r="C7190" i="64"/>
  <c r="B7191" i="64"/>
  <c r="I7191" i="64" s="1"/>
  <c r="J7191" i="64" s="1"/>
  <c r="C7191" i="64"/>
  <c r="B7192" i="64"/>
  <c r="C7192" i="64"/>
  <c r="I7192" i="64"/>
  <c r="J7192" i="64" s="1"/>
  <c r="B7193" i="64"/>
  <c r="C7193" i="64"/>
  <c r="I7193" i="64"/>
  <c r="J7193" i="64" s="1"/>
  <c r="B7194" i="64"/>
  <c r="I7194" i="64" s="1"/>
  <c r="J7194" i="64" s="1"/>
  <c r="C7194" i="64"/>
  <c r="B7195" i="64"/>
  <c r="I7195" i="64" s="1"/>
  <c r="J7195" i="64" s="1"/>
  <c r="C7195" i="64"/>
  <c r="B7196" i="64"/>
  <c r="C7196" i="64"/>
  <c r="I7196" i="64"/>
  <c r="J7196" i="64" s="1"/>
  <c r="B7197" i="64"/>
  <c r="C7197" i="64"/>
  <c r="I7197" i="64"/>
  <c r="J7197" i="64" s="1"/>
  <c r="B7198" i="64"/>
  <c r="I7198" i="64" s="1"/>
  <c r="J7198" i="64" s="1"/>
  <c r="C7198" i="64"/>
  <c r="B7199" i="64"/>
  <c r="I7199" i="64" s="1"/>
  <c r="J7199" i="64" s="1"/>
  <c r="C7199" i="64"/>
  <c r="B7200" i="64"/>
  <c r="C7200" i="64"/>
  <c r="I7200" i="64"/>
  <c r="J7200" i="64" s="1"/>
  <c r="B7201" i="64"/>
  <c r="C7201" i="64"/>
  <c r="I7201" i="64"/>
  <c r="J7201" i="64" s="1"/>
  <c r="B7202" i="64"/>
  <c r="I7202" i="64" s="1"/>
  <c r="J7202" i="64" s="1"/>
  <c r="C7202" i="64"/>
  <c r="B7203" i="64"/>
  <c r="I7203" i="64" s="1"/>
  <c r="J7203" i="64" s="1"/>
  <c r="C7203" i="64"/>
  <c r="B7204" i="64"/>
  <c r="C7204" i="64"/>
  <c r="I7204" i="64"/>
  <c r="J7204" i="64" s="1"/>
  <c r="B7205" i="64"/>
  <c r="C7205" i="64"/>
  <c r="I7205" i="64"/>
  <c r="J7205" i="64" s="1"/>
  <c r="B7206" i="64"/>
  <c r="I7206" i="64" s="1"/>
  <c r="J7206" i="64" s="1"/>
  <c r="C7206" i="64"/>
  <c r="B7207" i="64"/>
  <c r="I7207" i="64" s="1"/>
  <c r="J7207" i="64" s="1"/>
  <c r="C7207" i="64"/>
  <c r="B7208" i="64"/>
  <c r="C7208" i="64"/>
  <c r="I7208" i="64"/>
  <c r="J7208" i="64" s="1"/>
  <c r="B7209" i="64"/>
  <c r="C7209" i="64"/>
  <c r="I7209" i="64"/>
  <c r="J7209" i="64" s="1"/>
  <c r="B7210" i="64"/>
  <c r="I7210" i="64" s="1"/>
  <c r="J7210" i="64" s="1"/>
  <c r="C7210" i="64"/>
  <c r="B7211" i="64"/>
  <c r="I7211" i="64" s="1"/>
  <c r="J7211" i="64" s="1"/>
  <c r="C7211" i="64"/>
  <c r="B7212" i="64"/>
  <c r="C7212" i="64"/>
  <c r="I7212" i="64"/>
  <c r="J7212" i="64" s="1"/>
  <c r="B7213" i="64"/>
  <c r="C7213" i="64"/>
  <c r="I7213" i="64"/>
  <c r="J7213" i="64" s="1"/>
  <c r="B7214" i="64"/>
  <c r="I7214" i="64" s="1"/>
  <c r="J7214" i="64" s="1"/>
  <c r="C7214" i="64"/>
  <c r="B7215" i="64"/>
  <c r="I7215" i="64" s="1"/>
  <c r="J7215" i="64" s="1"/>
  <c r="C7215" i="64"/>
  <c r="B7216" i="64"/>
  <c r="C7216" i="64"/>
  <c r="I7216" i="64"/>
  <c r="J7216" i="64" s="1"/>
  <c r="B7217" i="64"/>
  <c r="C7217" i="64"/>
  <c r="I7217" i="64"/>
  <c r="J7217" i="64" s="1"/>
  <c r="B7218" i="64"/>
  <c r="I7218" i="64" s="1"/>
  <c r="J7218" i="64" s="1"/>
  <c r="C7218" i="64"/>
  <c r="B7219" i="64"/>
  <c r="I7219" i="64" s="1"/>
  <c r="J7219" i="64" s="1"/>
  <c r="C7219" i="64"/>
  <c r="B7220" i="64"/>
  <c r="C7220" i="64"/>
  <c r="I7220" i="64"/>
  <c r="J7220" i="64" s="1"/>
  <c r="B7221" i="64"/>
  <c r="C7221" i="64"/>
  <c r="I7221" i="64"/>
  <c r="J7221" i="64" s="1"/>
  <c r="B7222" i="64"/>
  <c r="I7222" i="64" s="1"/>
  <c r="J7222" i="64" s="1"/>
  <c r="C7222" i="64"/>
  <c r="B7223" i="64"/>
  <c r="I7223" i="64" s="1"/>
  <c r="J7223" i="64" s="1"/>
  <c r="C7223" i="64"/>
  <c r="B7224" i="64"/>
  <c r="C7224" i="64"/>
  <c r="I7224" i="64"/>
  <c r="J7224" i="64" s="1"/>
  <c r="B7225" i="64"/>
  <c r="C7225" i="64"/>
  <c r="I7225" i="64"/>
  <c r="J7225" i="64" s="1"/>
  <c r="B7226" i="64"/>
  <c r="I7226" i="64" s="1"/>
  <c r="J7226" i="64" s="1"/>
  <c r="C7226" i="64"/>
  <c r="B7227" i="64"/>
  <c r="I7227" i="64" s="1"/>
  <c r="J7227" i="64" s="1"/>
  <c r="C7227" i="64"/>
  <c r="B7228" i="64"/>
  <c r="C7228" i="64"/>
  <c r="I7228" i="64"/>
  <c r="J7228" i="64" s="1"/>
  <c r="B7229" i="64"/>
  <c r="C7229" i="64"/>
  <c r="I7229" i="64"/>
  <c r="J7229" i="64" s="1"/>
  <c r="B7230" i="64"/>
  <c r="I7230" i="64" s="1"/>
  <c r="J7230" i="64" s="1"/>
  <c r="C7230" i="64"/>
  <c r="B7231" i="64"/>
  <c r="I7231" i="64" s="1"/>
  <c r="J7231" i="64" s="1"/>
  <c r="C7231" i="64"/>
  <c r="B7232" i="64"/>
  <c r="C7232" i="64"/>
  <c r="I7232" i="64"/>
  <c r="J7232" i="64" s="1"/>
  <c r="B7233" i="64"/>
  <c r="C7233" i="64"/>
  <c r="I7233" i="64"/>
  <c r="J7233" i="64" s="1"/>
  <c r="B7234" i="64"/>
  <c r="I7234" i="64" s="1"/>
  <c r="J7234" i="64" s="1"/>
  <c r="C7234" i="64"/>
  <c r="B7235" i="64"/>
  <c r="I7235" i="64" s="1"/>
  <c r="J7235" i="64" s="1"/>
  <c r="C7235" i="64"/>
  <c r="B7236" i="64"/>
  <c r="C7236" i="64"/>
  <c r="I7236" i="64"/>
  <c r="J7236" i="64" s="1"/>
  <c r="B7237" i="64"/>
  <c r="C7237" i="64"/>
  <c r="I7237" i="64"/>
  <c r="J7237" i="64" s="1"/>
  <c r="B7238" i="64"/>
  <c r="I7238" i="64" s="1"/>
  <c r="J7238" i="64" s="1"/>
  <c r="C7238" i="64"/>
  <c r="B7239" i="64"/>
  <c r="I7239" i="64" s="1"/>
  <c r="J7239" i="64" s="1"/>
  <c r="C7239" i="64"/>
  <c r="B7240" i="64"/>
  <c r="C7240" i="64"/>
  <c r="I7240" i="64"/>
  <c r="J7240" i="64" s="1"/>
  <c r="B7241" i="64"/>
  <c r="C7241" i="64"/>
  <c r="I7241" i="64"/>
  <c r="J7241" i="64" s="1"/>
  <c r="B7242" i="64"/>
  <c r="I7242" i="64" s="1"/>
  <c r="J7242" i="64" s="1"/>
  <c r="C7242" i="64"/>
  <c r="B7243" i="64"/>
  <c r="I7243" i="64" s="1"/>
  <c r="J7243" i="64" s="1"/>
  <c r="C7243" i="64"/>
  <c r="B7244" i="64"/>
  <c r="C7244" i="64"/>
  <c r="I7244" i="64"/>
  <c r="J7244" i="64" s="1"/>
  <c r="B7245" i="64"/>
  <c r="C7245" i="64"/>
  <c r="I7245" i="64"/>
  <c r="J7245" i="64" s="1"/>
  <c r="B7246" i="64"/>
  <c r="I7246" i="64" s="1"/>
  <c r="J7246" i="64" s="1"/>
  <c r="C7246" i="64"/>
  <c r="B7247" i="64"/>
  <c r="I7247" i="64" s="1"/>
  <c r="J7247" i="64" s="1"/>
  <c r="C7247" i="64"/>
  <c r="B7248" i="64"/>
  <c r="C7248" i="64"/>
  <c r="I7248" i="64"/>
  <c r="J7248" i="64" s="1"/>
  <c r="B7249" i="64"/>
  <c r="C7249" i="64"/>
  <c r="I7249" i="64"/>
  <c r="J7249" i="64" s="1"/>
  <c r="B7250" i="64"/>
  <c r="I7250" i="64" s="1"/>
  <c r="J7250" i="64" s="1"/>
  <c r="C7250" i="64"/>
  <c r="B7251" i="64"/>
  <c r="I7251" i="64" s="1"/>
  <c r="J7251" i="64" s="1"/>
  <c r="C7251" i="64"/>
  <c r="B7252" i="64"/>
  <c r="C7252" i="64"/>
  <c r="I7252" i="64"/>
  <c r="J7252" i="64" s="1"/>
  <c r="B7253" i="64"/>
  <c r="C7253" i="64"/>
  <c r="I7253" i="64"/>
  <c r="J7253" i="64" s="1"/>
  <c r="B7254" i="64"/>
  <c r="I7254" i="64" s="1"/>
  <c r="J7254" i="64" s="1"/>
  <c r="C7254" i="64"/>
  <c r="B7255" i="64"/>
  <c r="I7255" i="64" s="1"/>
  <c r="J7255" i="64" s="1"/>
  <c r="C7255" i="64"/>
  <c r="B7256" i="64"/>
  <c r="C7256" i="64"/>
  <c r="I7256" i="64"/>
  <c r="J7256" i="64" s="1"/>
  <c r="B7257" i="64"/>
  <c r="C7257" i="64"/>
  <c r="I7257" i="64"/>
  <c r="J7257" i="64" s="1"/>
  <c r="B7258" i="64"/>
  <c r="I7258" i="64" s="1"/>
  <c r="J7258" i="64" s="1"/>
  <c r="C7258" i="64"/>
  <c r="B7259" i="64"/>
  <c r="I7259" i="64" s="1"/>
  <c r="J7259" i="64" s="1"/>
  <c r="C7259" i="64"/>
  <c r="B7260" i="64"/>
  <c r="C7260" i="64"/>
  <c r="I7260" i="64"/>
  <c r="J7260" i="64" s="1"/>
  <c r="B7261" i="64"/>
  <c r="C7261" i="64"/>
  <c r="I7261" i="64"/>
  <c r="J7261" i="64" s="1"/>
  <c r="B7262" i="64"/>
  <c r="I7262" i="64" s="1"/>
  <c r="J7262" i="64" s="1"/>
  <c r="C7262" i="64"/>
  <c r="B7263" i="64"/>
  <c r="I7263" i="64" s="1"/>
  <c r="J7263" i="64" s="1"/>
  <c r="C7263" i="64"/>
  <c r="B7264" i="64"/>
  <c r="C7264" i="64"/>
  <c r="I7264" i="64"/>
  <c r="J7264" i="64" s="1"/>
  <c r="B7265" i="64"/>
  <c r="C7265" i="64"/>
  <c r="I7265" i="64"/>
  <c r="J7265" i="64" s="1"/>
  <c r="B7266" i="64"/>
  <c r="I7266" i="64" s="1"/>
  <c r="J7266" i="64" s="1"/>
  <c r="C7266" i="64"/>
  <c r="B7267" i="64"/>
  <c r="I7267" i="64" s="1"/>
  <c r="J7267" i="64" s="1"/>
  <c r="C7267" i="64"/>
  <c r="B7268" i="64"/>
  <c r="C7268" i="64"/>
  <c r="I7268" i="64"/>
  <c r="J7268" i="64" s="1"/>
  <c r="B7269" i="64"/>
  <c r="C7269" i="64"/>
  <c r="I7269" i="64"/>
  <c r="J7269" i="64" s="1"/>
  <c r="B7270" i="64"/>
  <c r="I7270" i="64" s="1"/>
  <c r="J7270" i="64" s="1"/>
  <c r="C7270" i="64"/>
  <c r="B7271" i="64"/>
  <c r="I7271" i="64" s="1"/>
  <c r="J7271" i="64" s="1"/>
  <c r="C7271" i="64"/>
  <c r="B7272" i="64"/>
  <c r="C7272" i="64"/>
  <c r="I7272" i="64"/>
  <c r="J7272" i="64" s="1"/>
  <c r="B7273" i="64"/>
  <c r="C7273" i="64"/>
  <c r="I7273" i="64"/>
  <c r="J7273" i="64" s="1"/>
  <c r="B7274" i="64"/>
  <c r="I7274" i="64" s="1"/>
  <c r="J7274" i="64" s="1"/>
  <c r="C7274" i="64"/>
  <c r="B7275" i="64"/>
  <c r="I7275" i="64" s="1"/>
  <c r="J7275" i="64" s="1"/>
  <c r="C7275" i="64"/>
  <c r="B7276" i="64"/>
  <c r="C7276" i="64"/>
  <c r="I7276" i="64"/>
  <c r="J7276" i="64" s="1"/>
  <c r="B7277" i="64"/>
  <c r="C7277" i="64"/>
  <c r="I7277" i="64"/>
  <c r="J7277" i="64" s="1"/>
  <c r="B7278" i="64"/>
  <c r="I7278" i="64" s="1"/>
  <c r="J7278" i="64" s="1"/>
  <c r="C7278" i="64"/>
  <c r="B7279" i="64"/>
  <c r="I7279" i="64" s="1"/>
  <c r="J7279" i="64" s="1"/>
  <c r="C7279" i="64"/>
  <c r="B7280" i="64"/>
  <c r="C7280" i="64"/>
  <c r="I7280" i="64"/>
  <c r="J7280" i="64" s="1"/>
  <c r="B7281" i="64"/>
  <c r="C7281" i="64"/>
  <c r="I7281" i="64"/>
  <c r="J7281" i="64" s="1"/>
  <c r="B7282" i="64"/>
  <c r="I7282" i="64" s="1"/>
  <c r="J7282" i="64" s="1"/>
  <c r="C7282" i="64"/>
  <c r="B7283" i="64"/>
  <c r="I7283" i="64" s="1"/>
  <c r="J7283" i="64" s="1"/>
  <c r="C7283" i="64"/>
  <c r="B7284" i="64"/>
  <c r="C7284" i="64"/>
  <c r="I7284" i="64"/>
  <c r="J7284" i="64" s="1"/>
  <c r="B7285" i="64"/>
  <c r="C7285" i="64"/>
  <c r="I7285" i="64"/>
  <c r="J7285" i="64" s="1"/>
  <c r="B7286" i="64"/>
  <c r="I7286" i="64" s="1"/>
  <c r="J7286" i="64" s="1"/>
  <c r="C7286" i="64"/>
  <c r="B7287" i="64"/>
  <c r="I7287" i="64" s="1"/>
  <c r="J7287" i="64" s="1"/>
  <c r="C7287" i="64"/>
  <c r="B7288" i="64"/>
  <c r="C7288" i="64"/>
  <c r="I7288" i="64"/>
  <c r="J7288" i="64" s="1"/>
  <c r="B7289" i="64"/>
  <c r="C7289" i="64"/>
  <c r="I7289" i="64"/>
  <c r="J7289" i="64" s="1"/>
  <c r="B7290" i="64"/>
  <c r="I7290" i="64" s="1"/>
  <c r="J7290" i="64" s="1"/>
  <c r="C7290" i="64"/>
  <c r="B7291" i="64"/>
  <c r="I7291" i="64" s="1"/>
  <c r="J7291" i="64" s="1"/>
  <c r="C7291" i="64"/>
  <c r="B7292" i="64"/>
  <c r="C7292" i="64"/>
  <c r="I7292" i="64"/>
  <c r="J7292" i="64" s="1"/>
  <c r="B7293" i="64"/>
  <c r="C7293" i="64"/>
  <c r="I7293" i="64"/>
  <c r="J7293" i="64" s="1"/>
  <c r="B7294" i="64"/>
  <c r="I7294" i="64" s="1"/>
  <c r="J7294" i="64" s="1"/>
  <c r="C7294" i="64"/>
  <c r="B7295" i="64"/>
  <c r="I7295" i="64" s="1"/>
  <c r="J7295" i="64" s="1"/>
  <c r="C7295" i="64"/>
  <c r="B7296" i="64"/>
  <c r="C7296" i="64"/>
  <c r="I7296" i="64"/>
  <c r="J7296" i="64" s="1"/>
  <c r="B7297" i="64"/>
  <c r="C7297" i="64"/>
  <c r="I7297" i="64"/>
  <c r="J7297" i="64" s="1"/>
  <c r="B7298" i="64"/>
  <c r="I7298" i="64" s="1"/>
  <c r="J7298" i="64" s="1"/>
  <c r="C7298" i="64"/>
  <c r="B7299" i="64"/>
  <c r="I7299" i="64" s="1"/>
  <c r="J7299" i="64" s="1"/>
  <c r="C7299" i="64"/>
  <c r="B7300" i="64"/>
  <c r="C7300" i="64"/>
  <c r="I7300" i="64"/>
  <c r="J7300" i="64" s="1"/>
  <c r="B7301" i="64"/>
  <c r="C7301" i="64"/>
  <c r="I7301" i="64"/>
  <c r="J7301" i="64" s="1"/>
  <c r="B7302" i="64"/>
  <c r="I7302" i="64" s="1"/>
  <c r="J7302" i="64" s="1"/>
  <c r="C7302" i="64"/>
  <c r="B7303" i="64"/>
  <c r="I7303" i="64" s="1"/>
  <c r="J7303" i="64" s="1"/>
  <c r="C7303" i="64"/>
  <c r="B7304" i="64"/>
  <c r="C7304" i="64"/>
  <c r="I7304" i="64"/>
  <c r="J7304" i="64" s="1"/>
  <c r="B7305" i="64"/>
  <c r="C7305" i="64"/>
  <c r="I7305" i="64"/>
  <c r="J7305" i="64" s="1"/>
  <c r="B7306" i="64"/>
  <c r="I7306" i="64" s="1"/>
  <c r="J7306" i="64" s="1"/>
  <c r="C7306" i="64"/>
  <c r="B7307" i="64"/>
  <c r="I7307" i="64" s="1"/>
  <c r="J7307" i="64" s="1"/>
  <c r="C7307" i="64"/>
  <c r="B7308" i="64"/>
  <c r="C7308" i="64"/>
  <c r="I7308" i="64"/>
  <c r="J7308" i="64" s="1"/>
  <c r="B7309" i="64"/>
  <c r="C7309" i="64"/>
  <c r="I7309" i="64"/>
  <c r="J7309" i="64" s="1"/>
  <c r="B7310" i="64"/>
  <c r="I7310" i="64" s="1"/>
  <c r="J7310" i="64" s="1"/>
  <c r="C7310" i="64"/>
  <c r="B7311" i="64"/>
  <c r="I7311" i="64" s="1"/>
  <c r="J7311" i="64" s="1"/>
  <c r="C7311" i="64"/>
  <c r="B7312" i="64"/>
  <c r="C7312" i="64"/>
  <c r="I7312" i="64"/>
  <c r="J7312" i="64" s="1"/>
  <c r="B7313" i="64"/>
  <c r="C7313" i="64"/>
  <c r="I7313" i="64"/>
  <c r="J7313" i="64" s="1"/>
  <c r="B7314" i="64"/>
  <c r="I7314" i="64" s="1"/>
  <c r="J7314" i="64" s="1"/>
  <c r="C7314" i="64"/>
  <c r="B7315" i="64"/>
  <c r="I7315" i="64" s="1"/>
  <c r="J7315" i="64" s="1"/>
  <c r="C7315" i="64"/>
  <c r="B7316" i="64"/>
  <c r="C7316" i="64"/>
  <c r="I7316" i="64"/>
  <c r="J7316" i="64" s="1"/>
  <c r="B7317" i="64"/>
  <c r="C7317" i="64"/>
  <c r="I7317" i="64"/>
  <c r="J7317" i="64" s="1"/>
  <c r="B7318" i="64"/>
  <c r="I7318" i="64" s="1"/>
  <c r="J7318" i="64" s="1"/>
  <c r="C7318" i="64"/>
  <c r="B7319" i="64"/>
  <c r="I7319" i="64" s="1"/>
  <c r="J7319" i="64" s="1"/>
  <c r="C7319" i="64"/>
  <c r="B7320" i="64"/>
  <c r="C7320" i="64"/>
  <c r="I7320" i="64"/>
  <c r="J7320" i="64" s="1"/>
  <c r="B7321" i="64"/>
  <c r="C7321" i="64"/>
  <c r="I7321" i="64"/>
  <c r="J7321" i="64" s="1"/>
  <c r="B7322" i="64"/>
  <c r="I7322" i="64" s="1"/>
  <c r="J7322" i="64" s="1"/>
  <c r="C7322" i="64"/>
  <c r="B7323" i="64"/>
  <c r="I7323" i="64" s="1"/>
  <c r="J7323" i="64" s="1"/>
  <c r="C7323" i="64"/>
  <c r="B7324" i="64"/>
  <c r="C7324" i="64"/>
  <c r="I7324" i="64"/>
  <c r="J7324" i="64" s="1"/>
  <c r="B7325" i="64"/>
  <c r="C7325" i="64"/>
  <c r="I7325" i="64"/>
  <c r="J7325" i="64" s="1"/>
  <c r="B7326" i="64"/>
  <c r="I7326" i="64" s="1"/>
  <c r="J7326" i="64" s="1"/>
  <c r="C7326" i="64"/>
  <c r="B7327" i="64"/>
  <c r="I7327" i="64" s="1"/>
  <c r="J7327" i="64" s="1"/>
  <c r="C7327" i="64"/>
  <c r="B7328" i="64"/>
  <c r="C7328" i="64"/>
  <c r="I7328" i="64"/>
  <c r="J7328" i="64" s="1"/>
  <c r="B7329" i="64"/>
  <c r="C7329" i="64"/>
  <c r="I7329" i="64"/>
  <c r="J7329" i="64" s="1"/>
  <c r="B7330" i="64"/>
  <c r="I7330" i="64" s="1"/>
  <c r="J7330" i="64" s="1"/>
  <c r="C7330" i="64"/>
  <c r="B7331" i="64"/>
  <c r="I7331" i="64" s="1"/>
  <c r="J7331" i="64" s="1"/>
  <c r="C7331" i="64"/>
  <c r="B7332" i="64"/>
  <c r="C7332" i="64"/>
  <c r="I7332" i="64"/>
  <c r="J7332" i="64" s="1"/>
  <c r="B7333" i="64"/>
  <c r="C7333" i="64"/>
  <c r="I7333" i="64"/>
  <c r="J7333" i="64" s="1"/>
  <c r="B7334" i="64"/>
  <c r="I7334" i="64" s="1"/>
  <c r="J7334" i="64" s="1"/>
  <c r="C7334" i="64"/>
  <c r="B7335" i="64"/>
  <c r="I7335" i="64" s="1"/>
  <c r="J7335" i="64" s="1"/>
  <c r="C7335" i="64"/>
  <c r="B7336" i="64"/>
  <c r="C7336" i="64"/>
  <c r="I7336" i="64"/>
  <c r="J7336" i="64" s="1"/>
  <c r="B7337" i="64"/>
  <c r="C7337" i="64"/>
  <c r="I7337" i="64"/>
  <c r="J7337" i="64" s="1"/>
  <c r="B7338" i="64"/>
  <c r="I7338" i="64" s="1"/>
  <c r="J7338" i="64" s="1"/>
  <c r="C7338" i="64"/>
  <c r="B7339" i="64"/>
  <c r="I7339" i="64" s="1"/>
  <c r="J7339" i="64" s="1"/>
  <c r="C7339" i="64"/>
  <c r="B7340" i="64"/>
  <c r="C7340" i="64"/>
  <c r="I7340" i="64"/>
  <c r="J7340" i="64" s="1"/>
  <c r="B7341" i="64"/>
  <c r="C7341" i="64"/>
  <c r="I7341" i="64"/>
  <c r="J7341" i="64" s="1"/>
  <c r="B7342" i="64"/>
  <c r="I7342" i="64" s="1"/>
  <c r="J7342" i="64" s="1"/>
  <c r="C7342" i="64"/>
  <c r="B7343" i="64"/>
  <c r="I7343" i="64" s="1"/>
  <c r="J7343" i="64" s="1"/>
  <c r="C7343" i="64"/>
  <c r="B7344" i="64"/>
  <c r="C7344" i="64"/>
  <c r="I7344" i="64"/>
  <c r="J7344" i="64" s="1"/>
  <c r="B7345" i="64"/>
  <c r="C7345" i="64"/>
  <c r="I7345" i="64"/>
  <c r="J7345" i="64" s="1"/>
  <c r="B7346" i="64"/>
  <c r="I7346" i="64" s="1"/>
  <c r="J7346" i="64" s="1"/>
  <c r="C7346" i="64"/>
  <c r="B7347" i="64"/>
  <c r="I7347" i="64" s="1"/>
  <c r="J7347" i="64" s="1"/>
  <c r="C7347" i="64"/>
  <c r="B7348" i="64"/>
  <c r="C7348" i="64"/>
  <c r="I7348" i="64"/>
  <c r="J7348" i="64" s="1"/>
  <c r="B7349" i="64"/>
  <c r="C7349" i="64"/>
  <c r="I7349" i="64"/>
  <c r="J7349" i="64" s="1"/>
  <c r="B7350" i="64"/>
  <c r="I7350" i="64" s="1"/>
  <c r="J7350" i="64" s="1"/>
  <c r="C7350" i="64"/>
  <c r="B7351" i="64"/>
  <c r="I7351" i="64" s="1"/>
  <c r="J7351" i="64" s="1"/>
  <c r="C7351" i="64"/>
  <c r="B7352" i="64"/>
  <c r="C7352" i="64"/>
  <c r="I7352" i="64"/>
  <c r="J7352" i="64" s="1"/>
  <c r="B7353" i="64"/>
  <c r="C7353" i="64"/>
  <c r="I7353" i="64"/>
  <c r="J7353" i="64" s="1"/>
  <c r="B7354" i="64"/>
  <c r="I7354" i="64" s="1"/>
  <c r="J7354" i="64" s="1"/>
  <c r="C7354" i="64"/>
  <c r="B7355" i="64"/>
  <c r="I7355" i="64" s="1"/>
  <c r="J7355" i="64" s="1"/>
  <c r="C7355" i="64"/>
  <c r="B7356" i="64"/>
  <c r="C7356" i="64"/>
  <c r="I7356" i="64"/>
  <c r="J7356" i="64" s="1"/>
  <c r="B7357" i="64"/>
  <c r="C7357" i="64"/>
  <c r="I7357" i="64"/>
  <c r="J7357" i="64" s="1"/>
  <c r="B7358" i="64"/>
  <c r="I7358" i="64" s="1"/>
  <c r="J7358" i="64" s="1"/>
  <c r="C7358" i="64"/>
  <c r="B7359" i="64"/>
  <c r="I7359" i="64" s="1"/>
  <c r="J7359" i="64" s="1"/>
  <c r="C7359" i="64"/>
  <c r="B7360" i="64"/>
  <c r="C7360" i="64"/>
  <c r="I7360" i="64"/>
  <c r="J7360" i="64" s="1"/>
  <c r="B7361" i="64"/>
  <c r="C7361" i="64"/>
  <c r="I7361" i="64"/>
  <c r="J7361" i="64" s="1"/>
  <c r="B7362" i="64"/>
  <c r="I7362" i="64" s="1"/>
  <c r="J7362" i="64" s="1"/>
  <c r="C7362" i="64"/>
  <c r="B7363" i="64"/>
  <c r="I7363" i="64" s="1"/>
  <c r="J7363" i="64" s="1"/>
  <c r="C7363" i="64"/>
  <c r="B7364" i="64"/>
  <c r="C7364" i="64"/>
  <c r="I7364" i="64"/>
  <c r="J7364" i="64" s="1"/>
  <c r="B7365" i="64"/>
  <c r="C7365" i="64"/>
  <c r="I7365" i="64"/>
  <c r="J7365" i="64" s="1"/>
  <c r="B7366" i="64"/>
  <c r="I7366" i="64" s="1"/>
  <c r="J7366" i="64" s="1"/>
  <c r="C7366" i="64"/>
  <c r="B7367" i="64"/>
  <c r="I7367" i="64" s="1"/>
  <c r="J7367" i="64" s="1"/>
  <c r="C7367" i="64"/>
  <c r="B7368" i="64"/>
  <c r="C7368" i="64"/>
  <c r="I7368" i="64"/>
  <c r="J7368" i="64" s="1"/>
  <c r="B7369" i="64"/>
  <c r="C7369" i="64"/>
  <c r="I7369" i="64"/>
  <c r="J7369" i="64" s="1"/>
  <c r="B7370" i="64"/>
  <c r="I7370" i="64" s="1"/>
  <c r="J7370" i="64" s="1"/>
  <c r="C7370" i="64"/>
  <c r="B7371" i="64"/>
  <c r="I7371" i="64" s="1"/>
  <c r="J7371" i="64" s="1"/>
  <c r="C7371" i="64"/>
  <c r="B7372" i="64"/>
  <c r="C7372" i="64"/>
  <c r="I7372" i="64"/>
  <c r="J7372" i="64" s="1"/>
  <c r="B7373" i="64"/>
  <c r="C7373" i="64"/>
  <c r="I7373" i="64"/>
  <c r="J7373" i="64" s="1"/>
  <c r="B7374" i="64"/>
  <c r="I7374" i="64" s="1"/>
  <c r="J7374" i="64" s="1"/>
  <c r="C7374" i="64"/>
  <c r="B7375" i="64"/>
  <c r="I7375" i="64" s="1"/>
  <c r="J7375" i="64" s="1"/>
  <c r="C7375" i="64"/>
  <c r="B7376" i="64"/>
  <c r="C7376" i="64"/>
  <c r="I7376" i="64"/>
  <c r="J7376" i="64" s="1"/>
  <c r="B7377" i="64"/>
  <c r="C7377" i="64"/>
  <c r="I7377" i="64"/>
  <c r="J7377" i="64" s="1"/>
  <c r="B7378" i="64"/>
  <c r="I7378" i="64" s="1"/>
  <c r="J7378" i="64" s="1"/>
  <c r="C7378" i="64"/>
  <c r="B7379" i="64"/>
  <c r="I7379" i="64" s="1"/>
  <c r="J7379" i="64" s="1"/>
  <c r="C7379" i="64"/>
  <c r="B7380" i="64"/>
  <c r="C7380" i="64"/>
  <c r="I7380" i="64"/>
  <c r="J7380" i="64" s="1"/>
  <c r="B7381" i="64"/>
  <c r="C7381" i="64"/>
  <c r="I7381" i="64"/>
  <c r="J7381" i="64" s="1"/>
  <c r="B7382" i="64"/>
  <c r="I7382" i="64" s="1"/>
  <c r="J7382" i="64" s="1"/>
  <c r="C7382" i="64"/>
  <c r="B7383" i="64"/>
  <c r="I7383" i="64" s="1"/>
  <c r="J7383" i="64" s="1"/>
  <c r="C7383" i="64"/>
  <c r="B7384" i="64"/>
  <c r="C7384" i="64"/>
  <c r="I7384" i="64"/>
  <c r="J7384" i="64" s="1"/>
  <c r="B7385" i="64"/>
  <c r="C7385" i="64"/>
  <c r="I7385" i="64"/>
  <c r="J7385" i="64" s="1"/>
  <c r="B7386" i="64"/>
  <c r="I7386" i="64" s="1"/>
  <c r="J7386" i="64" s="1"/>
  <c r="C7386" i="64"/>
  <c r="B7387" i="64"/>
  <c r="I7387" i="64" s="1"/>
  <c r="J7387" i="64" s="1"/>
  <c r="C7387" i="64"/>
  <c r="B7388" i="64"/>
  <c r="C7388" i="64"/>
  <c r="I7388" i="64"/>
  <c r="J7388" i="64" s="1"/>
  <c r="B7389" i="64"/>
  <c r="C7389" i="64"/>
  <c r="I7389" i="64"/>
  <c r="J7389" i="64" s="1"/>
  <c r="B7390" i="64"/>
  <c r="I7390" i="64" s="1"/>
  <c r="J7390" i="64" s="1"/>
  <c r="C7390" i="64"/>
  <c r="B7391" i="64"/>
  <c r="I7391" i="64" s="1"/>
  <c r="J7391" i="64" s="1"/>
  <c r="C7391" i="64"/>
  <c r="B7392" i="64"/>
  <c r="C7392" i="64"/>
  <c r="I7392" i="64"/>
  <c r="J7392" i="64" s="1"/>
  <c r="B7393" i="64"/>
  <c r="C7393" i="64"/>
  <c r="I7393" i="64"/>
  <c r="J7393" i="64" s="1"/>
  <c r="B7394" i="64"/>
  <c r="I7394" i="64" s="1"/>
  <c r="J7394" i="64" s="1"/>
  <c r="C7394" i="64"/>
  <c r="B7395" i="64"/>
  <c r="I7395" i="64" s="1"/>
  <c r="J7395" i="64" s="1"/>
  <c r="C7395" i="64"/>
  <c r="B7396" i="64"/>
  <c r="C7396" i="64"/>
  <c r="I7396" i="64"/>
  <c r="J7396" i="64" s="1"/>
  <c r="B7397" i="64"/>
  <c r="C7397" i="64"/>
  <c r="I7397" i="64"/>
  <c r="J7397" i="64" s="1"/>
  <c r="B7398" i="64"/>
  <c r="I7398" i="64" s="1"/>
  <c r="J7398" i="64" s="1"/>
  <c r="C7398" i="64"/>
  <c r="B7399" i="64"/>
  <c r="I7399" i="64" s="1"/>
  <c r="J7399" i="64" s="1"/>
  <c r="C7399" i="64"/>
  <c r="B7400" i="64"/>
  <c r="C7400" i="64"/>
  <c r="I7400" i="64"/>
  <c r="J7400" i="64" s="1"/>
  <c r="B7401" i="64"/>
  <c r="C7401" i="64"/>
  <c r="I7401" i="64"/>
  <c r="J7401" i="64" s="1"/>
  <c r="B7402" i="64"/>
  <c r="I7402" i="64" s="1"/>
  <c r="J7402" i="64" s="1"/>
  <c r="C7402" i="64"/>
  <c r="B7403" i="64"/>
  <c r="I7403" i="64" s="1"/>
  <c r="J7403" i="64" s="1"/>
  <c r="C7403" i="64"/>
  <c r="B7404" i="64"/>
  <c r="C7404" i="64"/>
  <c r="I7404" i="64"/>
  <c r="J7404" i="64" s="1"/>
  <c r="B7405" i="64"/>
  <c r="C7405" i="64"/>
  <c r="I7405" i="64"/>
  <c r="J7405" i="64" s="1"/>
  <c r="B7406" i="64"/>
  <c r="I7406" i="64" s="1"/>
  <c r="J7406" i="64" s="1"/>
  <c r="C7406" i="64"/>
  <c r="B7407" i="64"/>
  <c r="I7407" i="64" s="1"/>
  <c r="J7407" i="64" s="1"/>
  <c r="C7407" i="64"/>
  <c r="B7408" i="64"/>
  <c r="C7408" i="64"/>
  <c r="I7408" i="64"/>
  <c r="J7408" i="64" s="1"/>
  <c r="B7409" i="64"/>
  <c r="C7409" i="64"/>
  <c r="I7409" i="64"/>
  <c r="J7409" i="64" s="1"/>
  <c r="B7410" i="64"/>
  <c r="I7410" i="64" s="1"/>
  <c r="J7410" i="64" s="1"/>
  <c r="C7410" i="64"/>
  <c r="B7411" i="64"/>
  <c r="I7411" i="64" s="1"/>
  <c r="J7411" i="64" s="1"/>
  <c r="C7411" i="64"/>
  <c r="B7412" i="64"/>
  <c r="C7412" i="64"/>
  <c r="I7412" i="64"/>
  <c r="J7412" i="64" s="1"/>
  <c r="B7413" i="64"/>
  <c r="C7413" i="64"/>
  <c r="I7413" i="64"/>
  <c r="J7413" i="64" s="1"/>
  <c r="B7414" i="64"/>
  <c r="I7414" i="64" s="1"/>
  <c r="J7414" i="64" s="1"/>
  <c r="C7414" i="64"/>
  <c r="B7415" i="64"/>
  <c r="I7415" i="64" s="1"/>
  <c r="J7415" i="64" s="1"/>
  <c r="C7415" i="64"/>
  <c r="B7416" i="64"/>
  <c r="C7416" i="64"/>
  <c r="I7416" i="64"/>
  <c r="J7416" i="64" s="1"/>
  <c r="B7417" i="64"/>
  <c r="C7417" i="64"/>
  <c r="I7417" i="64"/>
  <c r="J7417" i="64" s="1"/>
  <c r="B7418" i="64"/>
  <c r="I7418" i="64" s="1"/>
  <c r="J7418" i="64" s="1"/>
  <c r="C7418" i="64"/>
  <c r="B7419" i="64"/>
  <c r="I7419" i="64" s="1"/>
  <c r="J7419" i="64" s="1"/>
  <c r="C7419" i="64"/>
  <c r="B7420" i="64"/>
  <c r="C7420" i="64"/>
  <c r="I7420" i="64"/>
  <c r="J7420" i="64" s="1"/>
  <c r="B7421" i="64"/>
  <c r="C7421" i="64"/>
  <c r="I7421" i="64"/>
  <c r="J7421" i="64" s="1"/>
  <c r="B7422" i="64"/>
  <c r="I7422" i="64" s="1"/>
  <c r="J7422" i="64" s="1"/>
  <c r="C7422" i="64"/>
  <c r="B7423" i="64"/>
  <c r="I7423" i="64" s="1"/>
  <c r="J7423" i="64" s="1"/>
  <c r="C7423" i="64"/>
  <c r="B7424" i="64"/>
  <c r="C7424" i="64"/>
  <c r="I7424" i="64"/>
  <c r="J7424" i="64" s="1"/>
  <c r="B7425" i="64"/>
  <c r="C7425" i="64"/>
  <c r="I7425" i="64"/>
  <c r="J7425" i="64" s="1"/>
  <c r="B7426" i="64"/>
  <c r="I7426" i="64" s="1"/>
  <c r="J7426" i="64" s="1"/>
  <c r="C7426" i="64"/>
  <c r="B7427" i="64"/>
  <c r="I7427" i="64" s="1"/>
  <c r="J7427" i="64" s="1"/>
  <c r="C7427" i="64"/>
  <c r="B7428" i="64"/>
  <c r="C7428" i="64"/>
  <c r="I7428" i="64"/>
  <c r="J7428" i="64" s="1"/>
  <c r="B7429" i="64"/>
  <c r="C7429" i="64"/>
  <c r="I7429" i="64"/>
  <c r="J7429" i="64" s="1"/>
  <c r="B7430" i="64"/>
  <c r="I7430" i="64" s="1"/>
  <c r="J7430" i="64" s="1"/>
  <c r="C7430" i="64"/>
  <c r="B7431" i="64"/>
  <c r="I7431" i="64" s="1"/>
  <c r="J7431" i="64" s="1"/>
  <c r="C7431" i="64"/>
  <c r="B7432" i="64"/>
  <c r="C7432" i="64"/>
  <c r="I7432" i="64"/>
  <c r="J7432" i="64" s="1"/>
  <c r="B7433" i="64"/>
  <c r="C7433" i="64"/>
  <c r="I7433" i="64"/>
  <c r="J7433" i="64" s="1"/>
  <c r="B7434" i="64"/>
  <c r="I7434" i="64" s="1"/>
  <c r="J7434" i="64" s="1"/>
  <c r="C7434" i="64"/>
  <c r="B7435" i="64"/>
  <c r="I7435" i="64" s="1"/>
  <c r="J7435" i="64" s="1"/>
  <c r="C7435" i="64"/>
  <c r="B7436" i="64"/>
  <c r="C7436" i="64"/>
  <c r="I7436" i="64"/>
  <c r="J7436" i="64" s="1"/>
  <c r="B7437" i="64"/>
  <c r="C7437" i="64"/>
  <c r="I7437" i="64"/>
  <c r="J7437" i="64" s="1"/>
  <c r="B7438" i="64"/>
  <c r="I7438" i="64" s="1"/>
  <c r="J7438" i="64" s="1"/>
  <c r="C7438" i="64"/>
  <c r="B7439" i="64"/>
  <c r="I7439" i="64" s="1"/>
  <c r="J7439" i="64" s="1"/>
  <c r="C7439" i="64"/>
  <c r="B7440" i="64"/>
  <c r="C7440" i="64"/>
  <c r="I7440" i="64"/>
  <c r="J7440" i="64" s="1"/>
  <c r="B7441" i="64"/>
  <c r="C7441" i="64"/>
  <c r="I7441" i="64"/>
  <c r="J7441" i="64" s="1"/>
  <c r="B7442" i="64"/>
  <c r="I7442" i="64" s="1"/>
  <c r="J7442" i="64" s="1"/>
  <c r="C7442" i="64"/>
  <c r="B7443" i="64"/>
  <c r="I7443" i="64" s="1"/>
  <c r="J7443" i="64" s="1"/>
  <c r="C7443" i="64"/>
  <c r="B7444" i="64"/>
  <c r="C7444" i="64"/>
  <c r="I7444" i="64"/>
  <c r="J7444" i="64" s="1"/>
  <c r="B7445" i="64"/>
  <c r="C7445" i="64"/>
  <c r="I7445" i="64"/>
  <c r="J7445" i="64" s="1"/>
  <c r="B7446" i="64"/>
  <c r="I7446" i="64" s="1"/>
  <c r="J7446" i="64" s="1"/>
  <c r="C7446" i="64"/>
  <c r="B7447" i="64"/>
  <c r="I7447" i="64" s="1"/>
  <c r="J7447" i="64" s="1"/>
  <c r="C7447" i="64"/>
  <c r="B7448" i="64"/>
  <c r="C7448" i="64"/>
  <c r="I7448" i="64"/>
  <c r="J7448" i="64" s="1"/>
  <c r="B7449" i="64"/>
  <c r="C7449" i="64"/>
  <c r="I7449" i="64"/>
  <c r="J7449" i="64" s="1"/>
  <c r="B7450" i="64"/>
  <c r="I7450" i="64" s="1"/>
  <c r="J7450" i="64" s="1"/>
  <c r="C7450" i="64"/>
  <c r="B7451" i="64"/>
  <c r="I7451" i="64" s="1"/>
  <c r="J7451" i="64" s="1"/>
  <c r="C7451" i="64"/>
  <c r="B7452" i="64"/>
  <c r="C7452" i="64"/>
  <c r="I7452" i="64"/>
  <c r="J7452" i="64" s="1"/>
  <c r="B7453" i="64"/>
  <c r="C7453" i="64"/>
  <c r="I7453" i="64"/>
  <c r="J7453" i="64" s="1"/>
  <c r="B7454" i="64"/>
  <c r="I7454" i="64" s="1"/>
  <c r="J7454" i="64" s="1"/>
  <c r="C7454" i="64"/>
  <c r="B7455" i="64"/>
  <c r="I7455" i="64" s="1"/>
  <c r="J7455" i="64" s="1"/>
  <c r="C7455" i="64"/>
  <c r="B7456" i="64"/>
  <c r="C7456" i="64"/>
  <c r="I7456" i="64"/>
  <c r="J7456" i="64" s="1"/>
  <c r="B7457" i="64"/>
  <c r="C7457" i="64"/>
  <c r="I7457" i="64"/>
  <c r="J7457" i="64" s="1"/>
  <c r="B7458" i="64"/>
  <c r="I7458" i="64" s="1"/>
  <c r="J7458" i="64" s="1"/>
  <c r="C7458" i="64"/>
  <c r="B7459" i="64"/>
  <c r="I7459" i="64" s="1"/>
  <c r="J7459" i="64" s="1"/>
  <c r="C7459" i="64"/>
  <c r="B7460" i="64"/>
  <c r="C7460" i="64"/>
  <c r="I7460" i="64"/>
  <c r="J7460" i="64" s="1"/>
  <c r="B7461" i="64"/>
  <c r="C7461" i="64"/>
  <c r="I7461" i="64"/>
  <c r="J7461" i="64" s="1"/>
  <c r="B7462" i="64"/>
  <c r="I7462" i="64" s="1"/>
  <c r="J7462" i="64" s="1"/>
  <c r="C7462" i="64"/>
  <c r="B7463" i="64"/>
  <c r="I7463" i="64" s="1"/>
  <c r="J7463" i="64" s="1"/>
  <c r="C7463" i="64"/>
  <c r="B7464" i="64"/>
  <c r="C7464" i="64"/>
  <c r="I7464" i="64"/>
  <c r="J7464" i="64" s="1"/>
  <c r="B7465" i="64"/>
  <c r="C7465" i="64"/>
  <c r="I7465" i="64"/>
  <c r="J7465" i="64" s="1"/>
  <c r="B7466" i="64"/>
  <c r="I7466" i="64" s="1"/>
  <c r="J7466" i="64" s="1"/>
  <c r="C7466" i="64"/>
  <c r="B7467" i="64"/>
  <c r="I7467" i="64" s="1"/>
  <c r="J7467" i="64" s="1"/>
  <c r="C7467" i="64"/>
  <c r="B7468" i="64"/>
  <c r="C7468" i="64"/>
  <c r="I7468" i="64"/>
  <c r="J7468" i="64" s="1"/>
  <c r="B7469" i="64"/>
  <c r="C7469" i="64"/>
  <c r="I7469" i="64"/>
  <c r="J7469" i="64" s="1"/>
  <c r="B7470" i="64"/>
  <c r="I7470" i="64" s="1"/>
  <c r="J7470" i="64" s="1"/>
  <c r="C7470" i="64"/>
  <c r="B7471" i="64"/>
  <c r="I7471" i="64" s="1"/>
  <c r="J7471" i="64" s="1"/>
  <c r="C7471" i="64"/>
  <c r="B7472" i="64"/>
  <c r="C7472" i="64"/>
  <c r="I7472" i="64"/>
  <c r="J7472" i="64" s="1"/>
  <c r="B7473" i="64"/>
  <c r="C7473" i="64"/>
  <c r="I7473" i="64"/>
  <c r="J7473" i="64" s="1"/>
  <c r="B7474" i="64"/>
  <c r="I7474" i="64" s="1"/>
  <c r="J7474" i="64" s="1"/>
  <c r="C7474" i="64"/>
  <c r="B7475" i="64"/>
  <c r="I7475" i="64" s="1"/>
  <c r="J7475" i="64" s="1"/>
  <c r="C7475" i="64"/>
  <c r="B7476" i="64"/>
  <c r="C7476" i="64"/>
  <c r="I7476" i="64"/>
  <c r="J7476" i="64" s="1"/>
  <c r="B7477" i="64"/>
  <c r="C7477" i="64"/>
  <c r="I7477" i="64"/>
  <c r="J7477" i="64" s="1"/>
  <c r="B7478" i="64"/>
  <c r="I7478" i="64" s="1"/>
  <c r="J7478" i="64" s="1"/>
  <c r="C7478" i="64"/>
  <c r="B7479" i="64"/>
  <c r="I7479" i="64" s="1"/>
  <c r="J7479" i="64" s="1"/>
  <c r="C7479" i="64"/>
  <c r="B7480" i="64"/>
  <c r="C7480" i="64"/>
  <c r="I7480" i="64"/>
  <c r="J7480" i="64" s="1"/>
  <c r="B7481" i="64"/>
  <c r="C7481" i="64"/>
  <c r="I7481" i="64"/>
  <c r="J7481" i="64" s="1"/>
  <c r="B7482" i="64"/>
  <c r="I7482" i="64" s="1"/>
  <c r="J7482" i="64" s="1"/>
  <c r="C7482" i="64"/>
  <c r="B7483" i="64"/>
  <c r="I7483" i="64" s="1"/>
  <c r="J7483" i="64" s="1"/>
  <c r="C7483" i="64"/>
  <c r="B7484" i="64"/>
  <c r="C7484" i="64"/>
  <c r="I7484" i="64"/>
  <c r="J7484" i="64" s="1"/>
  <c r="B7485" i="64"/>
  <c r="C7485" i="64"/>
  <c r="I7485" i="64"/>
  <c r="J7485" i="64" s="1"/>
  <c r="B7486" i="64"/>
  <c r="I7486" i="64" s="1"/>
  <c r="J7486" i="64" s="1"/>
  <c r="C7486" i="64"/>
  <c r="B7487" i="64"/>
  <c r="I7487" i="64" s="1"/>
  <c r="J7487" i="64" s="1"/>
  <c r="C7487" i="64"/>
  <c r="B7488" i="64"/>
  <c r="C7488" i="64"/>
  <c r="I7488" i="64"/>
  <c r="J7488" i="64" s="1"/>
  <c r="B7489" i="64"/>
  <c r="C7489" i="64"/>
  <c r="I7489" i="64"/>
  <c r="J7489" i="64" s="1"/>
  <c r="B7490" i="64"/>
  <c r="I7490" i="64" s="1"/>
  <c r="J7490" i="64" s="1"/>
  <c r="C7490" i="64"/>
  <c r="B7491" i="64"/>
  <c r="I7491" i="64" s="1"/>
  <c r="J7491" i="64" s="1"/>
  <c r="C7491" i="64"/>
  <c r="B7492" i="64"/>
  <c r="C7492" i="64"/>
  <c r="I7492" i="64"/>
  <c r="J7492" i="64" s="1"/>
  <c r="B7493" i="64"/>
  <c r="C7493" i="64"/>
  <c r="I7493" i="64"/>
  <c r="J7493" i="64" s="1"/>
  <c r="B7494" i="64"/>
  <c r="I7494" i="64" s="1"/>
  <c r="J7494" i="64" s="1"/>
  <c r="C7494" i="64"/>
  <c r="B7495" i="64"/>
  <c r="I7495" i="64" s="1"/>
  <c r="J7495" i="64" s="1"/>
  <c r="C7495" i="64"/>
  <c r="B7496" i="64"/>
  <c r="C7496" i="64"/>
  <c r="I7496" i="64"/>
  <c r="J7496" i="64" s="1"/>
  <c r="B7497" i="64"/>
  <c r="C7497" i="64"/>
  <c r="I7497" i="64"/>
  <c r="J7497" i="64" s="1"/>
  <c r="B7498" i="64"/>
  <c r="I7498" i="64" s="1"/>
  <c r="J7498" i="64" s="1"/>
  <c r="C7498" i="64"/>
  <c r="B7499" i="64"/>
  <c r="I7499" i="64" s="1"/>
  <c r="J7499" i="64" s="1"/>
  <c r="C7499" i="64"/>
  <c r="B7500" i="64"/>
  <c r="C7500" i="64"/>
  <c r="I7500" i="64"/>
  <c r="J7500" i="64" s="1"/>
  <c r="B7501" i="64"/>
  <c r="C7501" i="64"/>
  <c r="I7501" i="64"/>
  <c r="J7501" i="64" s="1"/>
  <c r="B7502" i="64"/>
  <c r="I7502" i="64" s="1"/>
  <c r="J7502" i="64" s="1"/>
  <c r="C7502" i="64"/>
  <c r="B7503" i="64"/>
  <c r="I7503" i="64" s="1"/>
  <c r="J7503" i="64" s="1"/>
  <c r="C7503" i="64"/>
  <c r="B7504" i="64"/>
  <c r="C7504" i="64"/>
  <c r="I7504" i="64"/>
  <c r="J7504" i="64" s="1"/>
  <c r="B7505" i="64"/>
  <c r="C7505" i="64"/>
  <c r="I7505" i="64"/>
  <c r="J7505" i="64" s="1"/>
  <c r="B7506" i="64"/>
  <c r="I7506" i="64" s="1"/>
  <c r="J7506" i="64" s="1"/>
  <c r="C7506" i="64"/>
  <c r="B7507" i="64"/>
  <c r="I7507" i="64" s="1"/>
  <c r="J7507" i="64" s="1"/>
  <c r="C7507" i="64"/>
  <c r="B7508" i="64"/>
  <c r="C7508" i="64"/>
  <c r="I7508" i="64"/>
  <c r="J7508" i="64" s="1"/>
  <c r="B7509" i="64"/>
  <c r="C7509" i="64"/>
  <c r="I7509" i="64"/>
  <c r="J7509" i="64" s="1"/>
  <c r="B7510" i="64"/>
  <c r="I7510" i="64" s="1"/>
  <c r="J7510" i="64" s="1"/>
  <c r="C7510" i="64"/>
  <c r="B7511" i="64"/>
  <c r="I7511" i="64" s="1"/>
  <c r="J7511" i="64" s="1"/>
  <c r="C7511" i="64"/>
  <c r="B7512" i="64"/>
  <c r="C7512" i="64"/>
  <c r="I7512" i="64"/>
  <c r="J7512" i="64" s="1"/>
  <c r="B7513" i="64"/>
  <c r="C7513" i="64"/>
  <c r="I7513" i="64"/>
  <c r="J7513" i="64" s="1"/>
  <c r="B7514" i="64"/>
  <c r="I7514" i="64" s="1"/>
  <c r="J7514" i="64" s="1"/>
  <c r="C7514" i="64"/>
  <c r="B7515" i="64"/>
  <c r="I7515" i="64" s="1"/>
  <c r="J7515" i="64" s="1"/>
  <c r="C7515" i="64"/>
  <c r="B7516" i="64"/>
  <c r="C7516" i="64"/>
  <c r="I7516" i="64"/>
  <c r="J7516" i="64" s="1"/>
  <c r="B7517" i="64"/>
  <c r="C7517" i="64"/>
  <c r="I7517" i="64"/>
  <c r="J7517" i="64" s="1"/>
  <c r="B7518" i="64"/>
  <c r="I7518" i="64" s="1"/>
  <c r="J7518" i="64" s="1"/>
  <c r="C7518" i="64"/>
  <c r="B7519" i="64"/>
  <c r="I7519" i="64" s="1"/>
  <c r="J7519" i="64" s="1"/>
  <c r="C7519" i="64"/>
  <c r="B7520" i="64"/>
  <c r="C7520" i="64"/>
  <c r="I7520" i="64"/>
  <c r="J7520" i="64" s="1"/>
  <c r="B7521" i="64"/>
  <c r="C7521" i="64"/>
  <c r="I7521" i="64"/>
  <c r="J7521" i="64" s="1"/>
  <c r="B7522" i="64"/>
  <c r="I7522" i="64" s="1"/>
  <c r="J7522" i="64" s="1"/>
  <c r="C7522" i="64"/>
  <c r="B7523" i="64"/>
  <c r="I7523" i="64" s="1"/>
  <c r="J7523" i="64" s="1"/>
  <c r="C7523" i="64"/>
  <c r="B7524" i="64"/>
  <c r="C7524" i="64"/>
  <c r="I7524" i="64"/>
  <c r="J7524" i="64" s="1"/>
  <c r="B7525" i="64"/>
  <c r="C7525" i="64"/>
  <c r="I7525" i="64"/>
  <c r="J7525" i="64" s="1"/>
  <c r="B7526" i="64"/>
  <c r="I7526" i="64" s="1"/>
  <c r="J7526" i="64" s="1"/>
  <c r="C7526" i="64"/>
  <c r="B7527" i="64"/>
  <c r="I7527" i="64" s="1"/>
  <c r="J7527" i="64" s="1"/>
  <c r="C7527" i="64"/>
  <c r="B7528" i="64"/>
  <c r="C7528" i="64"/>
  <c r="I7528" i="64"/>
  <c r="J7528" i="64" s="1"/>
  <c r="B7529" i="64"/>
  <c r="C7529" i="64"/>
  <c r="I7529" i="64"/>
  <c r="J7529" i="64" s="1"/>
  <c r="B7530" i="64"/>
  <c r="I7530" i="64" s="1"/>
  <c r="J7530" i="64" s="1"/>
  <c r="C7530" i="64"/>
  <c r="B7531" i="64"/>
  <c r="I7531" i="64" s="1"/>
  <c r="J7531" i="64" s="1"/>
  <c r="C7531" i="64"/>
  <c r="B7532" i="64"/>
  <c r="C7532" i="64"/>
  <c r="I7532" i="64"/>
  <c r="J7532" i="64" s="1"/>
  <c r="B7533" i="64"/>
  <c r="C7533" i="64"/>
  <c r="I7533" i="64"/>
  <c r="J7533" i="64" s="1"/>
  <c r="B7534" i="64"/>
  <c r="I7534" i="64" s="1"/>
  <c r="J7534" i="64" s="1"/>
  <c r="C7534" i="64"/>
  <c r="B7535" i="64"/>
  <c r="I7535" i="64" s="1"/>
  <c r="J7535" i="64" s="1"/>
  <c r="C7535" i="64"/>
  <c r="B7536" i="64"/>
  <c r="C7536" i="64"/>
  <c r="I7536" i="64"/>
  <c r="J7536" i="64" s="1"/>
  <c r="B7537" i="64"/>
  <c r="C7537" i="64"/>
  <c r="I7537" i="64"/>
  <c r="J7537" i="64" s="1"/>
  <c r="B7538" i="64"/>
  <c r="I7538" i="64" s="1"/>
  <c r="J7538" i="64" s="1"/>
  <c r="C7538" i="64"/>
  <c r="B7539" i="64"/>
  <c r="I7539" i="64" s="1"/>
  <c r="J7539" i="64" s="1"/>
  <c r="C7539" i="64"/>
  <c r="B7540" i="64"/>
  <c r="C7540" i="64"/>
  <c r="I7540" i="64"/>
  <c r="J7540" i="64" s="1"/>
  <c r="B7541" i="64"/>
  <c r="C7541" i="64"/>
  <c r="I7541" i="64"/>
  <c r="J7541" i="64" s="1"/>
  <c r="B7542" i="64"/>
  <c r="I7542" i="64" s="1"/>
  <c r="J7542" i="64" s="1"/>
  <c r="C7542" i="64"/>
  <c r="B7543" i="64"/>
  <c r="I7543" i="64" s="1"/>
  <c r="J7543" i="64" s="1"/>
  <c r="C7543" i="64"/>
  <c r="B7544" i="64"/>
  <c r="C7544" i="64"/>
  <c r="I7544" i="64"/>
  <c r="J7544" i="64" s="1"/>
  <c r="B7545" i="64"/>
  <c r="C7545" i="64"/>
  <c r="I7545" i="64"/>
  <c r="J7545" i="64" s="1"/>
  <c r="B7546" i="64"/>
  <c r="I7546" i="64" s="1"/>
  <c r="J7546" i="64" s="1"/>
  <c r="C7546" i="64"/>
  <c r="B7547" i="64"/>
  <c r="I7547" i="64" s="1"/>
  <c r="J7547" i="64" s="1"/>
  <c r="C7547" i="64"/>
  <c r="B7548" i="64"/>
  <c r="C7548" i="64"/>
  <c r="I7548" i="64"/>
  <c r="J7548" i="64" s="1"/>
  <c r="B7549" i="64"/>
  <c r="C7549" i="64"/>
  <c r="I7549" i="64"/>
  <c r="J7549" i="64" s="1"/>
  <c r="B7550" i="64"/>
  <c r="I7550" i="64" s="1"/>
  <c r="J7550" i="64" s="1"/>
  <c r="C7550" i="64"/>
  <c r="B7551" i="64"/>
  <c r="I7551" i="64" s="1"/>
  <c r="J7551" i="64" s="1"/>
  <c r="C7551" i="64"/>
  <c r="B7552" i="64"/>
  <c r="C7552" i="64"/>
  <c r="I7552" i="64"/>
  <c r="J7552" i="64" s="1"/>
  <c r="B7553" i="64"/>
  <c r="C7553" i="64"/>
  <c r="I7553" i="64"/>
  <c r="J7553" i="64" s="1"/>
  <c r="B7554" i="64"/>
  <c r="I7554" i="64" s="1"/>
  <c r="J7554" i="64" s="1"/>
  <c r="C7554" i="64"/>
  <c r="B7555" i="64"/>
  <c r="I7555" i="64" s="1"/>
  <c r="J7555" i="64" s="1"/>
  <c r="C7555" i="64"/>
  <c r="B7556" i="64"/>
  <c r="C7556" i="64"/>
  <c r="I7556" i="64"/>
  <c r="J7556" i="64" s="1"/>
  <c r="B7557" i="64"/>
  <c r="C7557" i="64"/>
  <c r="I7557" i="64"/>
  <c r="J7557" i="64" s="1"/>
  <c r="B7558" i="64"/>
  <c r="I7558" i="64" s="1"/>
  <c r="J7558" i="64" s="1"/>
  <c r="C7558" i="64"/>
  <c r="B7559" i="64"/>
  <c r="I7559" i="64" s="1"/>
  <c r="J7559" i="64" s="1"/>
  <c r="C7559" i="64"/>
  <c r="B7560" i="64"/>
  <c r="C7560" i="64"/>
  <c r="I7560" i="64"/>
  <c r="J7560" i="64" s="1"/>
  <c r="B7561" i="64"/>
  <c r="C7561" i="64"/>
  <c r="I7561" i="64"/>
  <c r="J7561" i="64" s="1"/>
  <c r="B7562" i="64"/>
  <c r="I7562" i="64" s="1"/>
  <c r="J7562" i="64" s="1"/>
  <c r="C7562" i="64"/>
  <c r="B7563" i="64"/>
  <c r="I7563" i="64" s="1"/>
  <c r="J7563" i="64" s="1"/>
  <c r="C7563" i="64"/>
  <c r="B7564" i="64"/>
  <c r="C7564" i="64"/>
  <c r="I7564" i="64"/>
  <c r="J7564" i="64" s="1"/>
  <c r="B7565" i="64"/>
  <c r="C7565" i="64"/>
  <c r="I7565" i="64"/>
  <c r="J7565" i="64" s="1"/>
  <c r="B7566" i="64"/>
  <c r="I7566" i="64" s="1"/>
  <c r="J7566" i="64" s="1"/>
  <c r="C7566" i="64"/>
  <c r="B7567" i="64"/>
  <c r="I7567" i="64" s="1"/>
  <c r="J7567" i="64" s="1"/>
  <c r="C7567" i="64"/>
  <c r="B7568" i="64"/>
  <c r="C7568" i="64"/>
  <c r="I7568" i="64"/>
  <c r="J7568" i="64" s="1"/>
  <c r="B7569" i="64"/>
  <c r="C7569" i="64"/>
  <c r="I7569" i="64"/>
  <c r="J7569" i="64" s="1"/>
  <c r="B7570" i="64"/>
  <c r="I7570" i="64" s="1"/>
  <c r="J7570" i="64" s="1"/>
  <c r="C7570" i="64"/>
  <c r="B7571" i="64"/>
  <c r="I7571" i="64" s="1"/>
  <c r="J7571" i="64" s="1"/>
  <c r="C7571" i="64"/>
  <c r="B7572" i="64"/>
  <c r="C7572" i="64"/>
  <c r="I7572" i="64"/>
  <c r="J7572" i="64" s="1"/>
  <c r="B7573" i="64"/>
  <c r="C7573" i="64"/>
  <c r="I7573" i="64"/>
  <c r="J7573" i="64" s="1"/>
  <c r="B7574" i="64"/>
  <c r="I7574" i="64" s="1"/>
  <c r="J7574" i="64" s="1"/>
  <c r="C7574" i="64"/>
  <c r="B7575" i="64"/>
  <c r="I7575" i="64" s="1"/>
  <c r="J7575" i="64" s="1"/>
  <c r="C7575" i="64"/>
  <c r="B7576" i="64"/>
  <c r="C7576" i="64"/>
  <c r="I7576" i="64"/>
  <c r="J7576" i="64" s="1"/>
  <c r="B7577" i="64"/>
  <c r="C7577" i="64"/>
  <c r="I7577" i="64"/>
  <c r="J7577" i="64" s="1"/>
  <c r="B7578" i="64"/>
  <c r="I7578" i="64" s="1"/>
  <c r="J7578" i="64" s="1"/>
  <c r="C7578" i="64"/>
  <c r="B7579" i="64"/>
  <c r="I7579" i="64" s="1"/>
  <c r="J7579" i="64" s="1"/>
  <c r="C7579" i="64"/>
  <c r="B7580" i="64"/>
  <c r="C7580" i="64"/>
  <c r="I7580" i="64"/>
  <c r="J7580" i="64" s="1"/>
  <c r="B7581" i="64"/>
  <c r="C7581" i="64"/>
  <c r="I7581" i="64"/>
  <c r="J7581" i="64" s="1"/>
  <c r="B7582" i="64"/>
  <c r="I7582" i="64" s="1"/>
  <c r="J7582" i="64" s="1"/>
  <c r="C7582" i="64"/>
  <c r="B7583" i="64"/>
  <c r="I7583" i="64" s="1"/>
  <c r="J7583" i="64" s="1"/>
  <c r="C7583" i="64"/>
  <c r="B7584" i="64"/>
  <c r="C7584" i="64"/>
  <c r="I7584" i="64"/>
  <c r="J7584" i="64" s="1"/>
  <c r="B7585" i="64"/>
  <c r="C7585" i="64"/>
  <c r="I7585" i="64"/>
  <c r="J7585" i="64" s="1"/>
  <c r="B7586" i="64"/>
  <c r="I7586" i="64" s="1"/>
  <c r="J7586" i="64" s="1"/>
  <c r="C7586" i="64"/>
  <c r="B7587" i="64"/>
  <c r="I7587" i="64" s="1"/>
  <c r="J7587" i="64" s="1"/>
  <c r="C7587" i="64"/>
  <c r="B7588" i="64"/>
  <c r="C7588" i="64"/>
  <c r="I7588" i="64"/>
  <c r="J7588" i="64" s="1"/>
  <c r="B7589" i="64"/>
  <c r="C7589" i="64"/>
  <c r="I7589" i="64"/>
  <c r="J7589" i="64" s="1"/>
  <c r="B7590" i="64"/>
  <c r="I7590" i="64" s="1"/>
  <c r="J7590" i="64" s="1"/>
  <c r="C7590" i="64"/>
  <c r="B7591" i="64"/>
  <c r="I7591" i="64" s="1"/>
  <c r="J7591" i="64" s="1"/>
  <c r="C7591" i="64"/>
  <c r="B7592" i="64"/>
  <c r="C7592" i="64"/>
  <c r="I7592" i="64"/>
  <c r="J7592" i="64" s="1"/>
  <c r="B7593" i="64"/>
  <c r="C7593" i="64"/>
  <c r="I7593" i="64"/>
  <c r="J7593" i="64" s="1"/>
  <c r="B7594" i="64"/>
  <c r="I7594" i="64" s="1"/>
  <c r="J7594" i="64" s="1"/>
  <c r="C7594" i="64"/>
  <c r="B7595" i="64"/>
  <c r="I7595" i="64" s="1"/>
  <c r="J7595" i="64" s="1"/>
  <c r="C7595" i="64"/>
  <c r="B7596" i="64"/>
  <c r="C7596" i="64"/>
  <c r="I7596" i="64"/>
  <c r="J7596" i="64" s="1"/>
  <c r="B7597" i="64"/>
  <c r="C7597" i="64"/>
  <c r="I7597" i="64"/>
  <c r="J7597" i="64" s="1"/>
  <c r="B7598" i="64"/>
  <c r="I7598" i="64" s="1"/>
  <c r="J7598" i="64" s="1"/>
  <c r="C7598" i="64"/>
  <c r="B7599" i="64"/>
  <c r="I7599" i="64" s="1"/>
  <c r="J7599" i="64" s="1"/>
  <c r="C7599" i="64"/>
  <c r="B7600" i="64"/>
  <c r="C7600" i="64"/>
  <c r="I7600" i="64"/>
  <c r="J7600" i="64" s="1"/>
  <c r="B7601" i="64"/>
  <c r="C7601" i="64"/>
  <c r="I7601" i="64"/>
  <c r="J7601" i="64" s="1"/>
  <c r="B7602" i="64"/>
  <c r="I7602" i="64" s="1"/>
  <c r="J7602" i="64" s="1"/>
  <c r="C7602" i="64"/>
  <c r="B7603" i="64"/>
  <c r="I7603" i="64" s="1"/>
  <c r="J7603" i="64" s="1"/>
  <c r="C7603" i="64"/>
  <c r="B7604" i="64"/>
  <c r="C7604" i="64"/>
  <c r="I7604" i="64"/>
  <c r="J7604" i="64" s="1"/>
  <c r="B7605" i="64"/>
  <c r="C7605" i="64"/>
  <c r="I7605" i="64"/>
  <c r="J7605" i="64" s="1"/>
  <c r="B7606" i="64"/>
  <c r="I7606" i="64" s="1"/>
  <c r="J7606" i="64" s="1"/>
  <c r="C7606" i="64"/>
  <c r="B7607" i="64"/>
  <c r="I7607" i="64" s="1"/>
  <c r="J7607" i="64" s="1"/>
  <c r="C7607" i="64"/>
  <c r="B7608" i="64"/>
  <c r="C7608" i="64"/>
  <c r="I7608" i="64"/>
  <c r="J7608" i="64" s="1"/>
  <c r="B7609" i="64"/>
  <c r="C7609" i="64"/>
  <c r="I7609" i="64"/>
  <c r="J7609" i="64" s="1"/>
  <c r="B7610" i="64"/>
  <c r="I7610" i="64" s="1"/>
  <c r="J7610" i="64" s="1"/>
  <c r="C7610" i="64"/>
  <c r="B7611" i="64"/>
  <c r="I7611" i="64" s="1"/>
  <c r="J7611" i="64" s="1"/>
  <c r="C7611" i="64"/>
  <c r="B7612" i="64"/>
  <c r="C7612" i="64"/>
  <c r="I7612" i="64"/>
  <c r="J7612" i="64" s="1"/>
  <c r="B7613" i="64"/>
  <c r="C7613" i="64"/>
  <c r="I7613" i="64"/>
  <c r="J7613" i="64" s="1"/>
  <c r="B7614" i="64"/>
  <c r="I7614" i="64" s="1"/>
  <c r="J7614" i="64" s="1"/>
  <c r="C7614" i="64"/>
  <c r="B7615" i="64"/>
  <c r="I7615" i="64" s="1"/>
  <c r="J7615" i="64" s="1"/>
  <c r="C7615" i="64"/>
  <c r="B7616" i="64"/>
  <c r="C7616" i="64"/>
  <c r="I7616" i="64"/>
  <c r="J7616" i="64" s="1"/>
  <c r="B7617" i="64"/>
  <c r="C7617" i="64"/>
  <c r="I7617" i="64"/>
  <c r="J7617" i="64" s="1"/>
  <c r="B7618" i="64"/>
  <c r="I7618" i="64" s="1"/>
  <c r="J7618" i="64" s="1"/>
  <c r="C7618" i="64"/>
  <c r="B7619" i="64"/>
  <c r="I7619" i="64" s="1"/>
  <c r="J7619" i="64" s="1"/>
  <c r="C7619" i="64"/>
  <c r="B7620" i="64"/>
  <c r="C7620" i="64"/>
  <c r="I7620" i="64"/>
  <c r="J7620" i="64" s="1"/>
  <c r="B7621" i="64"/>
  <c r="C7621" i="64"/>
  <c r="I7621" i="64"/>
  <c r="J7621" i="64" s="1"/>
  <c r="B7622" i="64"/>
  <c r="I7622" i="64" s="1"/>
  <c r="J7622" i="64" s="1"/>
  <c r="C7622" i="64"/>
  <c r="B7623" i="64"/>
  <c r="I7623" i="64" s="1"/>
  <c r="J7623" i="64" s="1"/>
  <c r="C7623" i="64"/>
  <c r="B7624" i="64"/>
  <c r="C7624" i="64"/>
  <c r="I7624" i="64"/>
  <c r="J7624" i="64" s="1"/>
  <c r="B7625" i="64"/>
  <c r="C7625" i="64"/>
  <c r="I7625" i="64"/>
  <c r="J7625" i="64" s="1"/>
  <c r="B7626" i="64"/>
  <c r="I7626" i="64" s="1"/>
  <c r="J7626" i="64" s="1"/>
  <c r="C7626" i="64"/>
  <c r="B7627" i="64"/>
  <c r="I7627" i="64" s="1"/>
  <c r="J7627" i="64" s="1"/>
  <c r="C7627" i="64"/>
  <c r="B7628" i="64"/>
  <c r="C7628" i="64"/>
  <c r="I7628" i="64"/>
  <c r="J7628" i="64" s="1"/>
  <c r="B7629" i="64"/>
  <c r="C7629" i="64"/>
  <c r="I7629" i="64"/>
  <c r="J7629" i="64" s="1"/>
  <c r="B7630" i="64"/>
  <c r="I7630" i="64" s="1"/>
  <c r="J7630" i="64" s="1"/>
  <c r="C7630" i="64"/>
  <c r="B7631" i="64"/>
  <c r="I7631" i="64" s="1"/>
  <c r="J7631" i="64" s="1"/>
  <c r="C7631" i="64"/>
  <c r="B7632" i="64"/>
  <c r="C7632" i="64"/>
  <c r="I7632" i="64"/>
  <c r="J7632" i="64" s="1"/>
  <c r="B7633" i="64"/>
  <c r="C7633" i="64"/>
  <c r="I7633" i="64"/>
  <c r="J7633" i="64" s="1"/>
  <c r="B7634" i="64"/>
  <c r="I7634" i="64" s="1"/>
  <c r="J7634" i="64" s="1"/>
  <c r="C7634" i="64"/>
  <c r="B7635" i="64"/>
  <c r="I7635" i="64" s="1"/>
  <c r="J7635" i="64" s="1"/>
  <c r="C7635" i="64"/>
  <c r="B7636" i="64"/>
  <c r="C7636" i="64"/>
  <c r="I7636" i="64"/>
  <c r="J7636" i="64" s="1"/>
  <c r="B7637" i="64"/>
  <c r="C7637" i="64"/>
  <c r="I7637" i="64"/>
  <c r="J7637" i="64" s="1"/>
  <c r="B7638" i="64"/>
  <c r="I7638" i="64" s="1"/>
  <c r="J7638" i="64" s="1"/>
  <c r="C7638" i="64"/>
  <c r="B7639" i="64"/>
  <c r="I7639" i="64" s="1"/>
  <c r="J7639" i="64" s="1"/>
  <c r="C7639" i="64"/>
  <c r="B7640" i="64"/>
  <c r="C7640" i="64"/>
  <c r="I7640" i="64"/>
  <c r="J7640" i="64" s="1"/>
  <c r="B7641" i="64"/>
  <c r="C7641" i="64"/>
  <c r="I7641" i="64"/>
  <c r="J7641" i="64" s="1"/>
  <c r="B7642" i="64"/>
  <c r="I7642" i="64" s="1"/>
  <c r="J7642" i="64" s="1"/>
  <c r="C7642" i="64"/>
  <c r="B7643" i="64"/>
  <c r="I7643" i="64" s="1"/>
  <c r="J7643" i="64" s="1"/>
  <c r="C7643" i="64"/>
  <c r="B7644" i="64"/>
  <c r="C7644" i="64"/>
  <c r="I7644" i="64"/>
  <c r="J7644" i="64" s="1"/>
  <c r="B7645" i="64"/>
  <c r="C7645" i="64"/>
  <c r="I7645" i="64"/>
  <c r="J7645" i="64" s="1"/>
  <c r="B7646" i="64"/>
  <c r="I7646" i="64" s="1"/>
  <c r="J7646" i="64" s="1"/>
  <c r="C7646" i="64"/>
  <c r="B7647" i="64"/>
  <c r="I7647" i="64" s="1"/>
  <c r="J7647" i="64" s="1"/>
  <c r="C7647" i="64"/>
  <c r="B7648" i="64"/>
  <c r="C7648" i="64"/>
  <c r="I7648" i="64"/>
  <c r="J7648" i="64" s="1"/>
  <c r="B7649" i="64"/>
  <c r="C7649" i="64"/>
  <c r="I7649" i="64"/>
  <c r="J7649" i="64" s="1"/>
  <c r="B7650" i="64"/>
  <c r="I7650" i="64" s="1"/>
  <c r="J7650" i="64" s="1"/>
  <c r="C7650" i="64"/>
  <c r="B7651" i="64"/>
  <c r="I7651" i="64" s="1"/>
  <c r="J7651" i="64" s="1"/>
  <c r="C7651" i="64"/>
  <c r="B7652" i="64"/>
  <c r="C7652" i="64"/>
  <c r="I7652" i="64"/>
  <c r="J7652" i="64" s="1"/>
  <c r="B7653" i="64"/>
  <c r="C7653" i="64"/>
  <c r="I7653" i="64"/>
  <c r="J7653" i="64" s="1"/>
  <c r="B7654" i="64"/>
  <c r="I7654" i="64" s="1"/>
  <c r="J7654" i="64" s="1"/>
  <c r="C7654" i="64"/>
  <c r="B7655" i="64"/>
  <c r="I7655" i="64" s="1"/>
  <c r="J7655" i="64" s="1"/>
  <c r="C7655" i="64"/>
  <c r="B7656" i="64"/>
  <c r="C7656" i="64"/>
  <c r="I7656" i="64"/>
  <c r="J7656" i="64" s="1"/>
  <c r="B7657" i="64"/>
  <c r="C7657" i="64"/>
  <c r="I7657" i="64"/>
  <c r="J7657" i="64" s="1"/>
  <c r="B7658" i="64"/>
  <c r="I7658" i="64" s="1"/>
  <c r="J7658" i="64" s="1"/>
  <c r="C7658" i="64"/>
  <c r="B7659" i="64"/>
  <c r="I7659" i="64" s="1"/>
  <c r="J7659" i="64" s="1"/>
  <c r="C7659" i="64"/>
  <c r="B7660" i="64"/>
  <c r="C7660" i="64"/>
  <c r="I7660" i="64"/>
  <c r="J7660" i="64" s="1"/>
  <c r="B7661" i="64"/>
  <c r="C7661" i="64"/>
  <c r="I7661" i="64"/>
  <c r="J7661" i="64" s="1"/>
  <c r="B7662" i="64"/>
  <c r="I7662" i="64" s="1"/>
  <c r="J7662" i="64" s="1"/>
  <c r="C7662" i="64"/>
  <c r="B7663" i="64"/>
  <c r="I7663" i="64" s="1"/>
  <c r="J7663" i="64" s="1"/>
  <c r="C7663" i="64"/>
  <c r="B7664" i="64"/>
  <c r="C7664" i="64"/>
  <c r="I7664" i="64"/>
  <c r="J7664" i="64" s="1"/>
  <c r="B7665" i="64"/>
  <c r="C7665" i="64"/>
  <c r="I7665" i="64"/>
  <c r="J7665" i="64" s="1"/>
  <c r="B7666" i="64"/>
  <c r="I7666" i="64" s="1"/>
  <c r="J7666" i="64" s="1"/>
  <c r="C7666" i="64"/>
  <c r="B7667" i="64"/>
  <c r="I7667" i="64" s="1"/>
  <c r="J7667" i="64" s="1"/>
  <c r="C7667" i="64"/>
  <c r="B7668" i="64"/>
  <c r="C7668" i="64"/>
  <c r="I7668" i="64"/>
  <c r="J7668" i="64" s="1"/>
  <c r="B7669" i="64"/>
  <c r="C7669" i="64"/>
  <c r="I7669" i="64"/>
  <c r="J7669" i="64" s="1"/>
  <c r="B7670" i="64"/>
  <c r="I7670" i="64" s="1"/>
  <c r="J7670" i="64" s="1"/>
  <c r="C7670" i="64"/>
  <c r="B7671" i="64"/>
  <c r="I7671" i="64" s="1"/>
  <c r="J7671" i="64" s="1"/>
  <c r="C7671" i="64"/>
  <c r="B7672" i="64"/>
  <c r="C7672" i="64"/>
  <c r="I7672" i="64"/>
  <c r="J7672" i="64" s="1"/>
  <c r="B7673" i="64"/>
  <c r="C7673" i="64"/>
  <c r="I7673" i="64"/>
  <c r="J7673" i="64" s="1"/>
  <c r="B7674" i="64"/>
  <c r="I7674" i="64" s="1"/>
  <c r="J7674" i="64" s="1"/>
  <c r="C7674" i="64"/>
  <c r="B7675" i="64"/>
  <c r="I7675" i="64" s="1"/>
  <c r="J7675" i="64" s="1"/>
  <c r="C7675" i="64"/>
  <c r="B7676" i="64"/>
  <c r="C7676" i="64"/>
  <c r="I7676" i="64"/>
  <c r="J7676" i="64" s="1"/>
  <c r="B7677" i="64"/>
  <c r="C7677" i="64"/>
  <c r="I7677" i="64"/>
  <c r="J7677" i="64" s="1"/>
  <c r="B7678" i="64"/>
  <c r="I7678" i="64" s="1"/>
  <c r="J7678" i="64" s="1"/>
  <c r="C7678" i="64"/>
  <c r="B7679" i="64"/>
  <c r="I7679" i="64" s="1"/>
  <c r="J7679" i="64" s="1"/>
  <c r="C7679" i="64"/>
  <c r="B7680" i="64"/>
  <c r="C7680" i="64"/>
  <c r="I7680" i="64"/>
  <c r="J7680" i="64" s="1"/>
  <c r="B7681" i="64"/>
  <c r="C7681" i="64"/>
  <c r="I7681" i="64"/>
  <c r="J7681" i="64" s="1"/>
  <c r="B7682" i="64"/>
  <c r="I7682" i="64" s="1"/>
  <c r="J7682" i="64" s="1"/>
  <c r="C7682" i="64"/>
  <c r="B7683" i="64"/>
  <c r="I7683" i="64" s="1"/>
  <c r="J7683" i="64" s="1"/>
  <c r="C7683" i="64"/>
  <c r="B7684" i="64"/>
  <c r="C7684" i="64"/>
  <c r="I7684" i="64"/>
  <c r="J7684" i="64" s="1"/>
  <c r="B7685" i="64"/>
  <c r="C7685" i="64"/>
  <c r="I7685" i="64"/>
  <c r="J7685" i="64" s="1"/>
  <c r="B7686" i="64"/>
  <c r="I7686" i="64" s="1"/>
  <c r="J7686" i="64" s="1"/>
  <c r="C7686" i="64"/>
  <c r="B7687" i="64"/>
  <c r="I7687" i="64" s="1"/>
  <c r="J7687" i="64" s="1"/>
  <c r="C7687" i="64"/>
  <c r="B7688" i="64"/>
  <c r="C7688" i="64"/>
  <c r="I7688" i="64"/>
  <c r="J7688" i="64" s="1"/>
  <c r="B7689" i="64"/>
  <c r="C7689" i="64"/>
  <c r="I7689" i="64"/>
  <c r="J7689" i="64" s="1"/>
  <c r="B7690" i="64"/>
  <c r="I7690" i="64" s="1"/>
  <c r="J7690" i="64" s="1"/>
  <c r="C7690" i="64"/>
  <c r="B7691" i="64"/>
  <c r="I7691" i="64" s="1"/>
  <c r="J7691" i="64" s="1"/>
  <c r="C7691" i="64"/>
  <c r="B7692" i="64"/>
  <c r="C7692" i="64"/>
  <c r="I7692" i="64"/>
  <c r="J7692" i="64" s="1"/>
  <c r="B7693" i="64"/>
  <c r="C7693" i="64"/>
  <c r="I7693" i="64"/>
  <c r="J7693" i="64" s="1"/>
  <c r="B7694" i="64"/>
  <c r="I7694" i="64" s="1"/>
  <c r="J7694" i="64" s="1"/>
  <c r="C7694" i="64"/>
  <c r="B7695" i="64"/>
  <c r="I7695" i="64" s="1"/>
  <c r="J7695" i="64" s="1"/>
  <c r="C7695" i="64"/>
  <c r="B7696" i="64"/>
  <c r="C7696" i="64"/>
  <c r="I7696" i="64"/>
  <c r="J7696" i="64" s="1"/>
  <c r="B7697" i="64"/>
  <c r="C7697" i="64"/>
  <c r="I7697" i="64"/>
  <c r="J7697" i="64" s="1"/>
  <c r="B7698" i="64"/>
  <c r="I7698" i="64" s="1"/>
  <c r="J7698" i="64" s="1"/>
  <c r="C7698" i="64"/>
  <c r="B7699" i="64"/>
  <c r="I7699" i="64" s="1"/>
  <c r="J7699" i="64" s="1"/>
  <c r="C7699" i="64"/>
  <c r="B7700" i="64"/>
  <c r="C7700" i="64"/>
  <c r="I7700" i="64"/>
  <c r="J7700" i="64" s="1"/>
  <c r="B7701" i="64"/>
  <c r="C7701" i="64"/>
  <c r="I7701" i="64"/>
  <c r="J7701" i="64" s="1"/>
  <c r="B7702" i="64"/>
  <c r="I7702" i="64" s="1"/>
  <c r="J7702" i="64" s="1"/>
  <c r="C7702" i="64"/>
  <c r="B7703" i="64"/>
  <c r="I7703" i="64" s="1"/>
  <c r="J7703" i="64" s="1"/>
  <c r="C7703" i="64"/>
  <c r="B7704" i="64"/>
  <c r="C7704" i="64"/>
  <c r="I7704" i="64"/>
  <c r="J7704" i="64" s="1"/>
  <c r="B7705" i="64"/>
  <c r="C7705" i="64"/>
  <c r="I7705" i="64"/>
  <c r="J7705" i="64" s="1"/>
  <c r="B7706" i="64"/>
  <c r="I7706" i="64" s="1"/>
  <c r="J7706" i="64" s="1"/>
  <c r="C7706" i="64"/>
  <c r="B7707" i="64"/>
  <c r="I7707" i="64" s="1"/>
  <c r="J7707" i="64" s="1"/>
  <c r="C7707" i="64"/>
  <c r="B7708" i="64"/>
  <c r="C7708" i="64"/>
  <c r="I7708" i="64"/>
  <c r="J7708" i="64" s="1"/>
  <c r="B7709" i="64"/>
  <c r="C7709" i="64"/>
  <c r="I7709" i="64"/>
  <c r="J7709" i="64" s="1"/>
  <c r="B7710" i="64"/>
  <c r="I7710" i="64" s="1"/>
  <c r="J7710" i="64" s="1"/>
  <c r="C7710" i="64"/>
  <c r="B7711" i="64"/>
  <c r="I7711" i="64" s="1"/>
  <c r="J7711" i="64" s="1"/>
  <c r="C7711" i="64"/>
  <c r="B7712" i="64"/>
  <c r="C7712" i="64"/>
  <c r="I7712" i="64"/>
  <c r="J7712" i="64" s="1"/>
  <c r="B7713" i="64"/>
  <c r="C7713" i="64"/>
  <c r="I7713" i="64"/>
  <c r="J7713" i="64" s="1"/>
  <c r="B7714" i="64"/>
  <c r="I7714" i="64" s="1"/>
  <c r="J7714" i="64" s="1"/>
  <c r="C7714" i="64"/>
  <c r="B7715" i="64"/>
  <c r="I7715" i="64" s="1"/>
  <c r="J7715" i="64" s="1"/>
  <c r="C7715" i="64"/>
  <c r="B7716" i="64"/>
  <c r="C7716" i="64"/>
  <c r="I7716" i="64"/>
  <c r="J7716" i="64" s="1"/>
  <c r="B7717" i="64"/>
  <c r="C7717" i="64"/>
  <c r="I7717" i="64"/>
  <c r="J7717" i="64" s="1"/>
  <c r="B7718" i="64"/>
  <c r="I7718" i="64" s="1"/>
  <c r="J7718" i="64" s="1"/>
  <c r="C7718" i="64"/>
  <c r="B7719" i="64"/>
  <c r="I7719" i="64" s="1"/>
  <c r="J7719" i="64" s="1"/>
  <c r="C7719" i="64"/>
  <c r="B7720" i="64"/>
  <c r="C7720" i="64"/>
  <c r="I7720" i="64"/>
  <c r="J7720" i="64" s="1"/>
  <c r="B7721" i="64"/>
  <c r="C7721" i="64"/>
  <c r="I7721" i="64"/>
  <c r="J7721" i="64" s="1"/>
  <c r="B7722" i="64"/>
  <c r="I7722" i="64" s="1"/>
  <c r="J7722" i="64" s="1"/>
  <c r="C7722" i="64"/>
  <c r="B7723" i="64"/>
  <c r="I7723" i="64" s="1"/>
  <c r="J7723" i="64" s="1"/>
  <c r="C7723" i="64"/>
  <c r="B7724" i="64"/>
  <c r="C7724" i="64"/>
  <c r="I7724" i="64"/>
  <c r="J7724" i="64" s="1"/>
  <c r="B7725" i="64"/>
  <c r="C7725" i="64"/>
  <c r="I7725" i="64"/>
  <c r="J7725" i="64" s="1"/>
  <c r="B7726" i="64"/>
  <c r="I7726" i="64" s="1"/>
  <c r="J7726" i="64" s="1"/>
  <c r="C7726" i="64"/>
  <c r="B7727" i="64"/>
  <c r="I7727" i="64" s="1"/>
  <c r="J7727" i="64" s="1"/>
  <c r="C7727" i="64"/>
  <c r="B7728" i="64"/>
  <c r="C7728" i="64"/>
  <c r="I7728" i="64"/>
  <c r="J7728" i="64" s="1"/>
  <c r="B7729" i="64"/>
  <c r="C7729" i="64"/>
  <c r="I7729" i="64"/>
  <c r="J7729" i="64" s="1"/>
  <c r="B7730" i="64"/>
  <c r="I7730" i="64" s="1"/>
  <c r="J7730" i="64" s="1"/>
  <c r="C7730" i="64"/>
  <c r="B7731" i="64"/>
  <c r="I7731" i="64" s="1"/>
  <c r="J7731" i="64" s="1"/>
  <c r="C7731" i="64"/>
  <c r="B7732" i="64"/>
  <c r="C7732" i="64"/>
  <c r="I7732" i="64"/>
  <c r="J7732" i="64" s="1"/>
  <c r="B7733" i="64"/>
  <c r="C7733" i="64"/>
  <c r="I7733" i="64"/>
  <c r="J7733" i="64" s="1"/>
  <c r="B7734" i="64"/>
  <c r="I7734" i="64" s="1"/>
  <c r="J7734" i="64" s="1"/>
  <c r="C7734" i="64"/>
  <c r="B7735" i="64"/>
  <c r="I7735" i="64" s="1"/>
  <c r="J7735" i="64" s="1"/>
  <c r="C7735" i="64"/>
  <c r="B7736" i="64"/>
  <c r="C7736" i="64"/>
  <c r="I7736" i="64"/>
  <c r="J7736" i="64" s="1"/>
  <c r="B7737" i="64"/>
  <c r="C7737" i="64"/>
  <c r="I7737" i="64"/>
  <c r="J7737" i="64" s="1"/>
  <c r="B7738" i="64"/>
  <c r="I7738" i="64" s="1"/>
  <c r="J7738" i="64" s="1"/>
  <c r="C7738" i="64"/>
  <c r="B7739" i="64"/>
  <c r="I7739" i="64" s="1"/>
  <c r="J7739" i="64" s="1"/>
  <c r="C7739" i="64"/>
  <c r="B7740" i="64"/>
  <c r="C7740" i="64"/>
  <c r="I7740" i="64"/>
  <c r="J7740" i="64" s="1"/>
  <c r="B7741" i="64"/>
  <c r="C7741" i="64"/>
  <c r="I7741" i="64"/>
  <c r="J7741" i="64" s="1"/>
  <c r="B7742" i="64"/>
  <c r="I7742" i="64" s="1"/>
  <c r="J7742" i="64" s="1"/>
  <c r="C7742" i="64"/>
  <c r="B7743" i="64"/>
  <c r="I7743" i="64" s="1"/>
  <c r="J7743" i="64" s="1"/>
  <c r="C7743" i="64"/>
  <c r="B7744" i="64"/>
  <c r="C7744" i="64"/>
  <c r="I7744" i="64"/>
  <c r="J7744" i="64" s="1"/>
  <c r="B7745" i="64"/>
  <c r="C7745" i="64"/>
  <c r="I7745" i="64"/>
  <c r="J7745" i="64" s="1"/>
  <c r="B7746" i="64"/>
  <c r="I7746" i="64" s="1"/>
  <c r="J7746" i="64" s="1"/>
  <c r="C7746" i="64"/>
  <c r="B7747" i="64"/>
  <c r="I7747" i="64" s="1"/>
  <c r="J7747" i="64" s="1"/>
  <c r="C7747" i="64"/>
  <c r="B7748" i="64"/>
  <c r="C7748" i="64"/>
  <c r="I7748" i="64"/>
  <c r="J7748" i="64" s="1"/>
  <c r="B7749" i="64"/>
  <c r="C7749" i="64"/>
  <c r="I7749" i="64"/>
  <c r="J7749" i="64" s="1"/>
  <c r="B7750" i="64"/>
  <c r="I7750" i="64" s="1"/>
  <c r="J7750" i="64" s="1"/>
  <c r="C7750" i="64"/>
  <c r="B7751" i="64"/>
  <c r="I7751" i="64" s="1"/>
  <c r="J7751" i="64" s="1"/>
  <c r="C7751" i="64"/>
  <c r="B7752" i="64"/>
  <c r="C7752" i="64"/>
  <c r="I7752" i="64"/>
  <c r="J7752" i="64" s="1"/>
  <c r="B7753" i="64"/>
  <c r="C7753" i="64"/>
  <c r="I7753" i="64"/>
  <c r="J7753" i="64" s="1"/>
  <c r="B7754" i="64"/>
  <c r="I7754" i="64" s="1"/>
  <c r="J7754" i="64" s="1"/>
  <c r="C7754" i="64"/>
  <c r="B7755" i="64"/>
  <c r="I7755" i="64" s="1"/>
  <c r="J7755" i="64" s="1"/>
  <c r="C7755" i="64"/>
  <c r="B7756" i="64"/>
  <c r="C7756" i="64"/>
  <c r="I7756" i="64"/>
  <c r="J7756" i="64" s="1"/>
  <c r="B7757" i="64"/>
  <c r="C7757" i="64"/>
  <c r="I7757" i="64"/>
  <c r="J7757" i="64" s="1"/>
  <c r="B7758" i="64"/>
  <c r="I7758" i="64" s="1"/>
  <c r="J7758" i="64" s="1"/>
  <c r="C7758" i="64"/>
  <c r="B7759" i="64"/>
  <c r="I7759" i="64" s="1"/>
  <c r="J7759" i="64" s="1"/>
  <c r="C7759" i="64"/>
  <c r="B7760" i="64"/>
  <c r="C7760" i="64"/>
  <c r="I7760" i="64"/>
  <c r="J7760" i="64" s="1"/>
  <c r="B7761" i="64"/>
  <c r="C7761" i="64"/>
  <c r="I7761" i="64"/>
  <c r="J7761" i="64" s="1"/>
  <c r="B7762" i="64"/>
  <c r="I7762" i="64" s="1"/>
  <c r="J7762" i="64" s="1"/>
  <c r="C7762" i="64"/>
  <c r="B7763" i="64"/>
  <c r="I7763" i="64" s="1"/>
  <c r="J7763" i="64" s="1"/>
  <c r="C7763" i="64"/>
  <c r="B7764" i="64"/>
  <c r="C7764" i="64"/>
  <c r="I7764" i="64"/>
  <c r="J7764" i="64" s="1"/>
  <c r="B7765" i="64"/>
  <c r="C7765" i="64"/>
  <c r="I7765" i="64"/>
  <c r="J7765" i="64" s="1"/>
  <c r="B7766" i="64"/>
  <c r="I7766" i="64" s="1"/>
  <c r="J7766" i="64" s="1"/>
  <c r="C7766" i="64"/>
  <c r="B7767" i="64"/>
  <c r="I7767" i="64" s="1"/>
  <c r="J7767" i="64" s="1"/>
  <c r="C7767" i="64"/>
  <c r="B7768" i="64"/>
  <c r="C7768" i="64"/>
  <c r="I7768" i="64"/>
  <c r="J7768" i="64" s="1"/>
  <c r="B7769" i="64"/>
  <c r="C7769" i="64"/>
  <c r="I7769" i="64"/>
  <c r="J7769" i="64" s="1"/>
  <c r="B7770" i="64"/>
  <c r="I7770" i="64" s="1"/>
  <c r="J7770" i="64" s="1"/>
  <c r="C7770" i="64"/>
  <c r="B7771" i="64"/>
  <c r="I7771" i="64" s="1"/>
  <c r="J7771" i="64" s="1"/>
  <c r="C7771" i="64"/>
  <c r="B7772" i="64"/>
  <c r="C7772" i="64"/>
  <c r="I7772" i="64"/>
  <c r="J7772" i="64" s="1"/>
  <c r="B7773" i="64"/>
  <c r="C7773" i="64"/>
  <c r="I7773" i="64"/>
  <c r="J7773" i="64" s="1"/>
  <c r="B7774" i="64"/>
  <c r="I7774" i="64" s="1"/>
  <c r="J7774" i="64" s="1"/>
  <c r="C7774" i="64"/>
  <c r="B7775" i="64"/>
  <c r="I7775" i="64" s="1"/>
  <c r="J7775" i="64" s="1"/>
  <c r="C7775" i="64"/>
  <c r="B7776" i="64"/>
  <c r="C7776" i="64"/>
  <c r="I7776" i="64"/>
  <c r="J7776" i="64" s="1"/>
  <c r="B7777" i="64"/>
  <c r="C7777" i="64"/>
  <c r="I7777" i="64"/>
  <c r="J7777" i="64" s="1"/>
  <c r="B7778" i="64"/>
  <c r="I7778" i="64" s="1"/>
  <c r="J7778" i="64" s="1"/>
  <c r="C7778" i="64"/>
  <c r="B7779" i="64"/>
  <c r="I7779" i="64" s="1"/>
  <c r="J7779" i="64" s="1"/>
  <c r="C7779" i="64"/>
  <c r="B7780" i="64"/>
  <c r="C7780" i="64"/>
  <c r="I7780" i="64"/>
  <c r="J7780" i="64" s="1"/>
  <c r="B7781" i="64"/>
  <c r="C7781" i="64"/>
  <c r="I7781" i="64"/>
  <c r="J7781" i="64" s="1"/>
  <c r="B7782" i="64"/>
  <c r="I7782" i="64" s="1"/>
  <c r="J7782" i="64" s="1"/>
  <c r="C7782" i="64"/>
  <c r="B7783" i="64"/>
  <c r="I7783" i="64" s="1"/>
  <c r="J7783" i="64" s="1"/>
  <c r="C7783" i="64"/>
  <c r="B7784" i="64"/>
  <c r="C7784" i="64"/>
  <c r="I7784" i="64"/>
  <c r="J7784" i="64" s="1"/>
  <c r="B7785" i="64"/>
  <c r="C7785" i="64"/>
  <c r="I7785" i="64"/>
  <c r="J7785" i="64" s="1"/>
  <c r="B7786" i="64"/>
  <c r="I7786" i="64" s="1"/>
  <c r="J7786" i="64" s="1"/>
  <c r="C7786" i="64"/>
  <c r="B7787" i="64"/>
  <c r="I7787" i="64" s="1"/>
  <c r="J7787" i="64" s="1"/>
  <c r="C7787" i="64"/>
  <c r="B7788" i="64"/>
  <c r="C7788" i="64"/>
  <c r="I7788" i="64"/>
  <c r="J7788" i="64" s="1"/>
  <c r="B7789" i="64"/>
  <c r="C7789" i="64"/>
  <c r="I7789" i="64"/>
  <c r="J7789" i="64" s="1"/>
  <c r="B7790" i="64"/>
  <c r="I7790" i="64" s="1"/>
  <c r="J7790" i="64" s="1"/>
  <c r="C7790" i="64"/>
  <c r="B7791" i="64"/>
  <c r="I7791" i="64" s="1"/>
  <c r="J7791" i="64" s="1"/>
  <c r="C7791" i="64"/>
  <c r="B7792" i="64"/>
  <c r="C7792" i="64"/>
  <c r="I7792" i="64"/>
  <c r="J7792" i="64" s="1"/>
  <c r="B7793" i="64"/>
  <c r="C7793" i="64"/>
  <c r="I7793" i="64"/>
  <c r="J7793" i="64" s="1"/>
  <c r="B7794" i="64"/>
  <c r="I7794" i="64" s="1"/>
  <c r="J7794" i="64" s="1"/>
  <c r="C7794" i="64"/>
  <c r="B7795" i="64"/>
  <c r="I7795" i="64" s="1"/>
  <c r="J7795" i="64" s="1"/>
  <c r="C7795" i="64"/>
  <c r="B7796" i="64"/>
  <c r="C7796" i="64"/>
  <c r="I7796" i="64"/>
  <c r="J7796" i="64" s="1"/>
  <c r="B7797" i="64"/>
  <c r="C7797" i="64"/>
  <c r="I7797" i="64"/>
  <c r="J7797" i="64" s="1"/>
  <c r="B7798" i="64"/>
  <c r="I7798" i="64" s="1"/>
  <c r="J7798" i="64" s="1"/>
  <c r="C7798" i="64"/>
  <c r="B7799" i="64"/>
  <c r="I7799" i="64" s="1"/>
  <c r="J7799" i="64" s="1"/>
  <c r="C7799" i="64"/>
  <c r="B7800" i="64"/>
  <c r="C7800" i="64"/>
  <c r="I7800" i="64"/>
  <c r="J7800" i="64" s="1"/>
  <c r="B7801" i="64"/>
  <c r="C7801" i="64"/>
  <c r="I7801" i="64"/>
  <c r="J7801" i="64" s="1"/>
  <c r="B7802" i="64"/>
  <c r="I7802" i="64" s="1"/>
  <c r="J7802" i="64" s="1"/>
  <c r="C7802" i="64"/>
  <c r="B7803" i="64"/>
  <c r="I7803" i="64" s="1"/>
  <c r="J7803" i="64" s="1"/>
  <c r="C7803" i="64"/>
  <c r="B7804" i="64"/>
  <c r="C7804" i="64"/>
  <c r="I7804" i="64"/>
  <c r="J7804" i="64" s="1"/>
  <c r="B7805" i="64"/>
  <c r="C7805" i="64"/>
  <c r="I7805" i="64"/>
  <c r="J7805" i="64" s="1"/>
  <c r="B7806" i="64"/>
  <c r="I7806" i="64" s="1"/>
  <c r="J7806" i="64" s="1"/>
  <c r="C7806" i="64"/>
  <c r="B7807" i="64"/>
  <c r="I7807" i="64" s="1"/>
  <c r="J7807" i="64" s="1"/>
  <c r="C7807" i="64"/>
  <c r="B7808" i="64"/>
  <c r="C7808" i="64"/>
  <c r="I7808" i="64"/>
  <c r="J7808" i="64" s="1"/>
  <c r="B7809" i="64"/>
  <c r="C7809" i="64"/>
  <c r="I7809" i="64"/>
  <c r="J7809" i="64" s="1"/>
  <c r="B7810" i="64"/>
  <c r="I7810" i="64" s="1"/>
  <c r="J7810" i="64" s="1"/>
  <c r="C7810" i="64"/>
  <c r="B7811" i="64"/>
  <c r="I7811" i="64" s="1"/>
  <c r="J7811" i="64" s="1"/>
  <c r="C7811" i="64"/>
  <c r="B7812" i="64"/>
  <c r="C7812" i="64"/>
  <c r="I7812" i="64"/>
  <c r="J7812" i="64" s="1"/>
  <c r="B7813" i="64"/>
  <c r="C7813" i="64"/>
  <c r="I7813" i="64"/>
  <c r="J7813" i="64" s="1"/>
  <c r="B7814" i="64"/>
  <c r="I7814" i="64" s="1"/>
  <c r="J7814" i="64" s="1"/>
  <c r="C7814" i="64"/>
  <c r="B7815" i="64"/>
  <c r="I7815" i="64" s="1"/>
  <c r="J7815" i="64" s="1"/>
  <c r="C7815" i="64"/>
  <c r="B7816" i="64"/>
  <c r="C7816" i="64"/>
  <c r="I7816" i="64"/>
  <c r="J7816" i="64" s="1"/>
  <c r="B7817" i="64"/>
  <c r="C7817" i="64"/>
  <c r="I7817" i="64"/>
  <c r="J7817" i="64" s="1"/>
  <c r="B7818" i="64"/>
  <c r="I7818" i="64" s="1"/>
  <c r="J7818" i="64" s="1"/>
  <c r="C7818" i="64"/>
  <c r="B7819" i="64"/>
  <c r="I7819" i="64" s="1"/>
  <c r="J7819" i="64" s="1"/>
  <c r="C7819" i="64"/>
  <c r="B7820" i="64"/>
  <c r="C7820" i="64"/>
  <c r="I7820" i="64"/>
  <c r="J7820" i="64" s="1"/>
  <c r="B7821" i="64"/>
  <c r="C7821" i="64"/>
  <c r="I7821" i="64"/>
  <c r="J7821" i="64" s="1"/>
  <c r="B7822" i="64"/>
  <c r="I7822" i="64" s="1"/>
  <c r="J7822" i="64" s="1"/>
  <c r="C7822" i="64"/>
  <c r="B7823" i="64"/>
  <c r="I7823" i="64" s="1"/>
  <c r="J7823" i="64" s="1"/>
  <c r="C7823" i="64"/>
  <c r="B7824" i="64"/>
  <c r="C7824" i="64"/>
  <c r="I7824" i="64"/>
  <c r="J7824" i="64" s="1"/>
  <c r="B7825" i="64"/>
  <c r="C7825" i="64"/>
  <c r="I7825" i="64"/>
  <c r="J7825" i="64" s="1"/>
  <c r="B7826" i="64"/>
  <c r="I7826" i="64" s="1"/>
  <c r="J7826" i="64" s="1"/>
  <c r="C7826" i="64"/>
  <c r="B7827" i="64"/>
  <c r="I7827" i="64" s="1"/>
  <c r="J7827" i="64" s="1"/>
  <c r="C7827" i="64"/>
  <c r="B7828" i="64"/>
  <c r="C7828" i="64"/>
  <c r="I7828" i="64"/>
  <c r="J7828" i="64" s="1"/>
  <c r="B7829" i="64"/>
  <c r="C7829" i="64"/>
  <c r="I7829" i="64"/>
  <c r="J7829" i="64" s="1"/>
  <c r="B7830" i="64"/>
  <c r="I7830" i="64" s="1"/>
  <c r="J7830" i="64" s="1"/>
  <c r="C7830" i="64"/>
  <c r="B7831" i="64"/>
  <c r="I7831" i="64" s="1"/>
  <c r="J7831" i="64" s="1"/>
  <c r="C7831" i="64"/>
  <c r="B7832" i="64"/>
  <c r="C7832" i="64"/>
  <c r="I7832" i="64"/>
  <c r="J7832" i="64" s="1"/>
  <c r="B7833" i="64"/>
  <c r="C7833" i="64"/>
  <c r="I7833" i="64"/>
  <c r="J7833" i="64" s="1"/>
  <c r="B7834" i="64"/>
  <c r="I7834" i="64" s="1"/>
  <c r="J7834" i="64" s="1"/>
  <c r="C7834" i="64"/>
  <c r="B7835" i="64"/>
  <c r="I7835" i="64" s="1"/>
  <c r="J7835" i="64" s="1"/>
  <c r="C7835" i="64"/>
  <c r="B7836" i="64"/>
  <c r="C7836" i="64"/>
  <c r="I7836" i="64"/>
  <c r="J7836" i="64" s="1"/>
  <c r="B7837" i="64"/>
  <c r="C7837" i="64"/>
  <c r="I7837" i="64"/>
  <c r="J7837" i="64" s="1"/>
  <c r="B7838" i="64"/>
  <c r="I7838" i="64" s="1"/>
  <c r="J7838" i="64" s="1"/>
  <c r="C7838" i="64"/>
  <c r="B7839" i="64"/>
  <c r="I7839" i="64" s="1"/>
  <c r="J7839" i="64" s="1"/>
  <c r="C7839" i="64"/>
  <c r="B7840" i="64"/>
  <c r="C7840" i="64"/>
  <c r="I7840" i="64"/>
  <c r="J7840" i="64" s="1"/>
  <c r="B7841" i="64"/>
  <c r="C7841" i="64"/>
  <c r="I7841" i="64"/>
  <c r="J7841" i="64" s="1"/>
  <c r="B7842" i="64"/>
  <c r="I7842" i="64" s="1"/>
  <c r="J7842" i="64" s="1"/>
  <c r="C7842" i="64"/>
  <c r="B7843" i="64"/>
  <c r="I7843" i="64" s="1"/>
  <c r="J7843" i="64" s="1"/>
  <c r="C7843" i="64"/>
  <c r="B7844" i="64"/>
  <c r="C7844" i="64"/>
  <c r="I7844" i="64"/>
  <c r="J7844" i="64" s="1"/>
  <c r="B7845" i="64"/>
  <c r="C7845" i="64"/>
  <c r="I7845" i="64"/>
  <c r="J7845" i="64" s="1"/>
  <c r="B7846" i="64"/>
  <c r="I7846" i="64" s="1"/>
  <c r="J7846" i="64" s="1"/>
  <c r="C7846" i="64"/>
  <c r="B7847" i="64"/>
  <c r="I7847" i="64" s="1"/>
  <c r="J7847" i="64" s="1"/>
  <c r="C7847" i="64"/>
  <c r="B7848" i="64"/>
  <c r="C7848" i="64"/>
  <c r="I7848" i="64"/>
  <c r="J7848" i="64" s="1"/>
  <c r="B7849" i="64"/>
  <c r="C7849" i="64"/>
  <c r="I7849" i="64"/>
  <c r="J7849" i="64" s="1"/>
  <c r="B7850" i="64"/>
  <c r="I7850" i="64" s="1"/>
  <c r="J7850" i="64" s="1"/>
  <c r="C7850" i="64"/>
  <c r="B7851" i="64"/>
  <c r="I7851" i="64" s="1"/>
  <c r="J7851" i="64" s="1"/>
  <c r="C7851" i="64"/>
  <c r="B7852" i="64"/>
  <c r="C7852" i="64"/>
  <c r="I7852" i="64"/>
  <c r="J7852" i="64" s="1"/>
  <c r="B7853" i="64"/>
  <c r="C7853" i="64"/>
  <c r="I7853" i="64"/>
  <c r="J7853" i="64" s="1"/>
  <c r="B7854" i="64"/>
  <c r="I7854" i="64" s="1"/>
  <c r="J7854" i="64" s="1"/>
  <c r="C7854" i="64"/>
  <c r="B7855" i="64"/>
  <c r="I7855" i="64" s="1"/>
  <c r="J7855" i="64" s="1"/>
  <c r="C7855" i="64"/>
  <c r="B7856" i="64"/>
  <c r="C7856" i="64"/>
  <c r="I7856" i="64"/>
  <c r="J7856" i="64" s="1"/>
  <c r="B7857" i="64"/>
  <c r="C7857" i="64"/>
  <c r="I7857" i="64"/>
  <c r="J7857" i="64" s="1"/>
  <c r="B7858" i="64"/>
  <c r="I7858" i="64" s="1"/>
  <c r="J7858" i="64" s="1"/>
  <c r="C7858" i="64"/>
  <c r="B7859" i="64"/>
  <c r="I7859" i="64" s="1"/>
  <c r="J7859" i="64" s="1"/>
  <c r="C7859" i="64"/>
  <c r="B7860" i="64"/>
  <c r="C7860" i="64"/>
  <c r="I7860" i="64"/>
  <c r="J7860" i="64" s="1"/>
  <c r="B7861" i="64"/>
  <c r="C7861" i="64"/>
  <c r="I7861" i="64"/>
  <c r="J7861" i="64" s="1"/>
  <c r="B7862" i="64"/>
  <c r="I7862" i="64" s="1"/>
  <c r="J7862" i="64" s="1"/>
  <c r="C7862" i="64"/>
  <c r="B7863" i="64"/>
  <c r="I7863" i="64" s="1"/>
  <c r="J7863" i="64" s="1"/>
  <c r="C7863" i="64"/>
  <c r="B7864" i="64"/>
  <c r="C7864" i="64"/>
  <c r="I7864" i="64"/>
  <c r="J7864" i="64" s="1"/>
  <c r="B7865" i="64"/>
  <c r="C7865" i="64"/>
  <c r="I7865" i="64"/>
  <c r="J7865" i="64" s="1"/>
  <c r="B7866" i="64"/>
  <c r="I7866" i="64" s="1"/>
  <c r="J7866" i="64" s="1"/>
  <c r="C7866" i="64"/>
  <c r="B7867" i="64"/>
  <c r="I7867" i="64" s="1"/>
  <c r="J7867" i="64" s="1"/>
  <c r="C7867" i="64"/>
  <c r="B7868" i="64"/>
  <c r="C7868" i="64"/>
  <c r="I7868" i="64"/>
  <c r="J7868" i="64" s="1"/>
  <c r="B7869" i="64"/>
  <c r="C7869" i="64"/>
  <c r="I7869" i="64"/>
  <c r="J7869" i="64" s="1"/>
  <c r="B7870" i="64"/>
  <c r="I7870" i="64" s="1"/>
  <c r="J7870" i="64" s="1"/>
  <c r="C7870" i="64"/>
  <c r="B7871" i="64"/>
  <c r="I7871" i="64" s="1"/>
  <c r="J7871" i="64" s="1"/>
  <c r="C7871" i="64"/>
  <c r="B7872" i="64"/>
  <c r="C7872" i="64"/>
  <c r="I7872" i="64"/>
  <c r="J7872" i="64" s="1"/>
  <c r="B7873" i="64"/>
  <c r="C7873" i="64"/>
  <c r="I7873" i="64"/>
  <c r="J7873" i="64" s="1"/>
  <c r="B7874" i="64"/>
  <c r="I7874" i="64" s="1"/>
  <c r="J7874" i="64" s="1"/>
  <c r="C7874" i="64"/>
  <c r="B7875" i="64"/>
  <c r="I7875" i="64" s="1"/>
  <c r="J7875" i="64" s="1"/>
  <c r="C7875" i="64"/>
  <c r="B7876" i="64"/>
  <c r="C7876" i="64"/>
  <c r="I7876" i="64"/>
  <c r="J7876" i="64" s="1"/>
  <c r="B7877" i="64"/>
  <c r="C7877" i="64"/>
  <c r="I7877" i="64"/>
  <c r="J7877" i="64" s="1"/>
  <c r="B7878" i="64"/>
  <c r="I7878" i="64" s="1"/>
  <c r="J7878" i="64" s="1"/>
  <c r="C7878" i="64"/>
  <c r="B7879" i="64"/>
  <c r="I7879" i="64" s="1"/>
  <c r="J7879" i="64" s="1"/>
  <c r="C7879" i="64"/>
  <c r="B7880" i="64"/>
  <c r="C7880" i="64"/>
  <c r="I7880" i="64"/>
  <c r="J7880" i="64" s="1"/>
  <c r="B7881" i="64"/>
  <c r="C7881" i="64"/>
  <c r="I7881" i="64"/>
  <c r="J7881" i="64" s="1"/>
  <c r="B7882" i="64"/>
  <c r="I7882" i="64" s="1"/>
  <c r="J7882" i="64" s="1"/>
  <c r="C7882" i="64"/>
  <c r="B7883" i="64"/>
  <c r="I7883" i="64" s="1"/>
  <c r="J7883" i="64" s="1"/>
  <c r="C7883" i="64"/>
  <c r="B7884" i="64"/>
  <c r="C7884" i="64"/>
  <c r="I7884" i="64"/>
  <c r="J7884" i="64" s="1"/>
  <c r="B7885" i="64"/>
  <c r="C7885" i="64"/>
  <c r="I7885" i="64"/>
  <c r="J7885" i="64" s="1"/>
  <c r="B7886" i="64"/>
  <c r="I7886" i="64" s="1"/>
  <c r="J7886" i="64" s="1"/>
  <c r="C7886" i="64"/>
  <c r="B7887" i="64"/>
  <c r="I7887" i="64" s="1"/>
  <c r="J7887" i="64" s="1"/>
  <c r="C7887" i="64"/>
  <c r="B7888" i="64"/>
  <c r="C7888" i="64"/>
  <c r="I7888" i="64"/>
  <c r="J7888" i="64" s="1"/>
  <c r="B7889" i="64"/>
  <c r="C7889" i="64"/>
  <c r="I7889" i="64"/>
  <c r="J7889" i="64" s="1"/>
  <c r="B7890" i="64"/>
  <c r="I7890" i="64" s="1"/>
  <c r="J7890" i="64" s="1"/>
  <c r="C7890" i="64"/>
  <c r="B7891" i="64"/>
  <c r="I7891" i="64" s="1"/>
  <c r="J7891" i="64" s="1"/>
  <c r="C7891" i="64"/>
  <c r="B7892" i="64"/>
  <c r="C7892" i="64"/>
  <c r="I7892" i="64"/>
  <c r="J7892" i="64" s="1"/>
  <c r="B7893" i="64"/>
  <c r="C7893" i="64"/>
  <c r="I7893" i="64"/>
  <c r="J7893" i="64" s="1"/>
  <c r="B7894" i="64"/>
  <c r="I7894" i="64" s="1"/>
  <c r="J7894" i="64" s="1"/>
  <c r="C7894" i="64"/>
  <c r="B7895" i="64"/>
  <c r="I7895" i="64" s="1"/>
  <c r="J7895" i="64" s="1"/>
  <c r="C7895" i="64"/>
  <c r="B7896" i="64"/>
  <c r="C7896" i="64"/>
  <c r="I7896" i="64"/>
  <c r="J7896" i="64" s="1"/>
  <c r="B7897" i="64"/>
  <c r="C7897" i="64"/>
  <c r="I7897" i="64"/>
  <c r="J7897" i="64" s="1"/>
  <c r="B7898" i="64"/>
  <c r="I7898" i="64" s="1"/>
  <c r="J7898" i="64" s="1"/>
  <c r="C7898" i="64"/>
  <c r="B7899" i="64"/>
  <c r="I7899" i="64" s="1"/>
  <c r="J7899" i="64" s="1"/>
  <c r="C7899" i="64"/>
  <c r="B7900" i="64"/>
  <c r="C7900" i="64"/>
  <c r="I7900" i="64"/>
  <c r="J7900" i="64" s="1"/>
  <c r="B7901" i="64"/>
  <c r="C7901" i="64"/>
  <c r="I7901" i="64"/>
  <c r="J7901" i="64" s="1"/>
  <c r="B7902" i="64"/>
  <c r="I7902" i="64" s="1"/>
  <c r="J7902" i="64" s="1"/>
  <c r="C7902" i="64"/>
  <c r="B7903" i="64"/>
  <c r="I7903" i="64" s="1"/>
  <c r="J7903" i="64" s="1"/>
  <c r="C7903" i="64"/>
  <c r="B7904" i="64"/>
  <c r="C7904" i="64"/>
  <c r="I7904" i="64"/>
  <c r="J7904" i="64" s="1"/>
  <c r="B7905" i="64"/>
  <c r="C7905" i="64"/>
  <c r="I7905" i="64"/>
  <c r="J7905" i="64" s="1"/>
  <c r="B7906" i="64"/>
  <c r="I7906" i="64" s="1"/>
  <c r="J7906" i="64" s="1"/>
  <c r="C7906" i="64"/>
  <c r="B7907" i="64"/>
  <c r="I7907" i="64" s="1"/>
  <c r="J7907" i="64" s="1"/>
  <c r="C7907" i="64"/>
  <c r="B7908" i="64"/>
  <c r="C7908" i="64"/>
  <c r="I7908" i="64"/>
  <c r="J7908" i="64" s="1"/>
  <c r="B7909" i="64"/>
  <c r="C7909" i="64"/>
  <c r="I7909" i="64"/>
  <c r="J7909" i="64" s="1"/>
  <c r="B7910" i="64"/>
  <c r="I7910" i="64" s="1"/>
  <c r="J7910" i="64" s="1"/>
  <c r="C7910" i="64"/>
  <c r="B7911" i="64"/>
  <c r="I7911" i="64" s="1"/>
  <c r="J7911" i="64" s="1"/>
  <c r="C7911" i="64"/>
  <c r="B7912" i="64"/>
  <c r="C7912" i="64"/>
  <c r="I7912" i="64"/>
  <c r="J7912" i="64" s="1"/>
  <c r="B7913" i="64"/>
  <c r="C7913" i="64"/>
  <c r="I7913" i="64"/>
  <c r="J7913" i="64" s="1"/>
  <c r="B7914" i="64"/>
  <c r="I7914" i="64" s="1"/>
  <c r="J7914" i="64" s="1"/>
  <c r="C7914" i="64"/>
  <c r="B7915" i="64"/>
  <c r="I7915" i="64" s="1"/>
  <c r="J7915" i="64" s="1"/>
  <c r="C7915" i="64"/>
  <c r="B7916" i="64"/>
  <c r="C7916" i="64"/>
  <c r="I7916" i="64"/>
  <c r="J7916" i="64" s="1"/>
  <c r="B7917" i="64"/>
  <c r="C7917" i="64"/>
  <c r="I7917" i="64"/>
  <c r="J7917" i="64" s="1"/>
  <c r="B7918" i="64"/>
  <c r="I7918" i="64" s="1"/>
  <c r="J7918" i="64" s="1"/>
  <c r="C7918" i="64"/>
  <c r="B7919" i="64"/>
  <c r="I7919" i="64" s="1"/>
  <c r="J7919" i="64" s="1"/>
  <c r="C7919" i="64"/>
  <c r="B7920" i="64"/>
  <c r="C7920" i="64"/>
  <c r="I7920" i="64"/>
  <c r="J7920" i="64" s="1"/>
  <c r="B7921" i="64"/>
  <c r="C7921" i="64"/>
  <c r="I7921" i="64"/>
  <c r="J7921" i="64" s="1"/>
  <c r="B7922" i="64"/>
  <c r="I7922" i="64" s="1"/>
  <c r="J7922" i="64" s="1"/>
  <c r="C7922" i="64"/>
  <c r="B7923" i="64"/>
  <c r="I7923" i="64" s="1"/>
  <c r="J7923" i="64" s="1"/>
  <c r="C7923" i="64"/>
  <c r="B7924" i="64"/>
  <c r="C7924" i="64"/>
  <c r="I7924" i="64"/>
  <c r="J7924" i="64" s="1"/>
  <c r="B7925" i="64"/>
  <c r="C7925" i="64"/>
  <c r="I7925" i="64"/>
  <c r="J7925" i="64" s="1"/>
  <c r="B7926" i="64"/>
  <c r="I7926" i="64" s="1"/>
  <c r="J7926" i="64" s="1"/>
  <c r="C7926" i="64"/>
  <c r="B7927" i="64"/>
  <c r="I7927" i="64" s="1"/>
  <c r="J7927" i="64" s="1"/>
  <c r="C7927" i="64"/>
  <c r="B7928" i="64"/>
  <c r="C7928" i="64"/>
  <c r="I7928" i="64"/>
  <c r="J7928" i="64" s="1"/>
  <c r="B7929" i="64"/>
  <c r="C7929" i="64"/>
  <c r="I7929" i="64"/>
  <c r="J7929" i="64" s="1"/>
  <c r="B7930" i="64"/>
  <c r="I7930" i="64" s="1"/>
  <c r="J7930" i="64" s="1"/>
  <c r="C7930" i="64"/>
  <c r="B7931" i="64"/>
  <c r="I7931" i="64" s="1"/>
  <c r="J7931" i="64" s="1"/>
  <c r="C7931" i="64"/>
  <c r="B7932" i="64"/>
  <c r="C7932" i="64"/>
  <c r="I7932" i="64"/>
  <c r="J7932" i="64" s="1"/>
  <c r="B7933" i="64"/>
  <c r="C7933" i="64"/>
  <c r="I7933" i="64"/>
  <c r="J7933" i="64" s="1"/>
  <c r="B7934" i="64"/>
  <c r="I7934" i="64" s="1"/>
  <c r="J7934" i="64" s="1"/>
  <c r="C7934" i="64"/>
  <c r="B7935" i="64"/>
  <c r="I7935" i="64" s="1"/>
  <c r="J7935" i="64" s="1"/>
  <c r="C7935" i="64"/>
  <c r="B7936" i="64"/>
  <c r="C7936" i="64"/>
  <c r="I7936" i="64"/>
  <c r="J7936" i="64" s="1"/>
  <c r="B7937" i="64"/>
  <c r="C7937" i="64"/>
  <c r="I7937" i="64"/>
  <c r="J7937" i="64" s="1"/>
  <c r="B7938" i="64"/>
  <c r="I7938" i="64" s="1"/>
  <c r="J7938" i="64" s="1"/>
  <c r="C7938" i="64"/>
  <c r="B7939" i="64"/>
  <c r="I7939" i="64" s="1"/>
  <c r="J7939" i="64" s="1"/>
  <c r="C7939" i="64"/>
  <c r="B7940" i="64"/>
  <c r="C7940" i="64"/>
  <c r="I7940" i="64"/>
  <c r="J7940" i="64" s="1"/>
  <c r="B7941" i="64"/>
  <c r="C7941" i="64"/>
  <c r="I7941" i="64"/>
  <c r="J7941" i="64" s="1"/>
  <c r="B7942" i="64"/>
  <c r="I7942" i="64" s="1"/>
  <c r="J7942" i="64" s="1"/>
  <c r="C7942" i="64"/>
  <c r="B7943" i="64"/>
  <c r="I7943" i="64" s="1"/>
  <c r="J7943" i="64" s="1"/>
  <c r="C7943" i="64"/>
  <c r="B7944" i="64"/>
  <c r="C7944" i="64"/>
  <c r="I7944" i="64"/>
  <c r="J7944" i="64" s="1"/>
  <c r="B7945" i="64"/>
  <c r="C7945" i="64"/>
  <c r="I7945" i="64"/>
  <c r="J7945" i="64" s="1"/>
  <c r="B7946" i="64"/>
  <c r="I7946" i="64" s="1"/>
  <c r="J7946" i="64" s="1"/>
  <c r="C7946" i="64"/>
  <c r="B7947" i="64"/>
  <c r="I7947" i="64" s="1"/>
  <c r="J7947" i="64" s="1"/>
  <c r="C7947" i="64"/>
  <c r="B7948" i="64"/>
  <c r="C7948" i="64"/>
  <c r="I7948" i="64"/>
  <c r="J7948" i="64" s="1"/>
  <c r="B7949" i="64"/>
  <c r="C7949" i="64"/>
  <c r="I7949" i="64"/>
  <c r="J7949" i="64" s="1"/>
  <c r="B7950" i="64"/>
  <c r="I7950" i="64" s="1"/>
  <c r="J7950" i="64" s="1"/>
  <c r="C7950" i="64"/>
  <c r="B7951" i="64"/>
  <c r="I7951" i="64" s="1"/>
  <c r="J7951" i="64" s="1"/>
  <c r="C7951" i="64"/>
  <c r="B7952" i="64"/>
  <c r="C7952" i="64"/>
  <c r="I7952" i="64"/>
  <c r="J7952" i="64" s="1"/>
  <c r="B7953" i="64"/>
  <c r="C7953" i="64"/>
  <c r="I7953" i="64"/>
  <c r="J7953" i="64" s="1"/>
  <c r="B7954" i="64"/>
  <c r="I7954" i="64" s="1"/>
  <c r="J7954" i="64" s="1"/>
  <c r="C7954" i="64"/>
  <c r="B7955" i="64"/>
  <c r="I7955" i="64" s="1"/>
  <c r="J7955" i="64" s="1"/>
  <c r="C7955" i="64"/>
  <c r="B7956" i="64"/>
  <c r="C7956" i="64"/>
  <c r="I7956" i="64"/>
  <c r="J7956" i="64" s="1"/>
  <c r="B7957" i="64"/>
  <c r="C7957" i="64"/>
  <c r="I7957" i="64"/>
  <c r="J7957" i="64" s="1"/>
  <c r="B7958" i="64"/>
  <c r="I7958" i="64" s="1"/>
  <c r="J7958" i="64" s="1"/>
  <c r="C7958" i="64"/>
  <c r="B7959" i="64"/>
  <c r="I7959" i="64" s="1"/>
  <c r="J7959" i="64" s="1"/>
  <c r="C7959" i="64"/>
  <c r="B7960" i="64"/>
  <c r="C7960" i="64"/>
  <c r="I7960" i="64"/>
  <c r="J7960" i="64" s="1"/>
  <c r="B7961" i="64"/>
  <c r="C7961" i="64"/>
  <c r="I7961" i="64"/>
  <c r="J7961" i="64" s="1"/>
  <c r="B7962" i="64"/>
  <c r="I7962" i="64" s="1"/>
  <c r="J7962" i="64" s="1"/>
  <c r="C7962" i="64"/>
  <c r="B7963" i="64"/>
  <c r="I7963" i="64" s="1"/>
  <c r="J7963" i="64" s="1"/>
  <c r="C7963" i="64"/>
  <c r="B7964" i="64"/>
  <c r="C7964" i="64"/>
  <c r="I7964" i="64"/>
  <c r="J7964" i="64" s="1"/>
  <c r="B7965" i="64"/>
  <c r="C7965" i="64"/>
  <c r="I7965" i="64"/>
  <c r="J7965" i="64" s="1"/>
  <c r="B7966" i="64"/>
  <c r="I7966" i="64" s="1"/>
  <c r="J7966" i="64" s="1"/>
  <c r="C7966" i="64"/>
  <c r="B7967" i="64"/>
  <c r="I7967" i="64" s="1"/>
  <c r="J7967" i="64" s="1"/>
  <c r="C7967" i="64"/>
  <c r="B7968" i="64"/>
  <c r="C7968" i="64"/>
  <c r="I7968" i="64"/>
  <c r="J7968" i="64" s="1"/>
  <c r="B7969" i="64"/>
  <c r="C7969" i="64"/>
  <c r="I7969" i="64"/>
  <c r="J7969" i="64" s="1"/>
  <c r="B7970" i="64"/>
  <c r="I7970" i="64" s="1"/>
  <c r="J7970" i="64" s="1"/>
  <c r="C7970" i="64"/>
  <c r="B7971" i="64"/>
  <c r="I7971" i="64" s="1"/>
  <c r="J7971" i="64" s="1"/>
  <c r="C7971" i="64"/>
  <c r="B7972" i="64"/>
  <c r="C7972" i="64"/>
  <c r="I7972" i="64"/>
  <c r="J7972" i="64" s="1"/>
  <c r="B7973" i="64"/>
  <c r="C7973" i="64"/>
  <c r="I7973" i="64"/>
  <c r="J7973" i="64" s="1"/>
  <c r="B7974" i="64"/>
  <c r="I7974" i="64" s="1"/>
  <c r="J7974" i="64" s="1"/>
  <c r="C7974" i="64"/>
  <c r="B7975" i="64"/>
  <c r="I7975" i="64" s="1"/>
  <c r="J7975" i="64" s="1"/>
  <c r="C7975" i="64"/>
  <c r="B7976" i="64"/>
  <c r="C7976" i="64"/>
  <c r="I7976" i="64"/>
  <c r="J7976" i="64" s="1"/>
  <c r="B7977" i="64"/>
  <c r="C7977" i="64"/>
  <c r="I7977" i="64"/>
  <c r="J7977" i="64" s="1"/>
  <c r="B7978" i="64"/>
  <c r="I7978" i="64" s="1"/>
  <c r="J7978" i="64" s="1"/>
  <c r="C7978" i="64"/>
  <c r="B7979" i="64"/>
  <c r="I7979" i="64" s="1"/>
  <c r="J7979" i="64" s="1"/>
  <c r="C7979" i="64"/>
  <c r="B7980" i="64"/>
  <c r="C7980" i="64"/>
  <c r="I7980" i="64"/>
  <c r="J7980" i="64" s="1"/>
  <c r="B7981" i="64"/>
  <c r="C7981" i="64"/>
  <c r="I7981" i="64"/>
  <c r="J7981" i="64" s="1"/>
  <c r="B7982" i="64"/>
  <c r="I7982" i="64" s="1"/>
  <c r="J7982" i="64" s="1"/>
  <c r="C7982" i="64"/>
  <c r="B7983" i="64"/>
  <c r="I7983" i="64" s="1"/>
  <c r="J7983" i="64" s="1"/>
  <c r="C7983" i="64"/>
  <c r="B7984" i="64"/>
  <c r="C7984" i="64"/>
  <c r="I7984" i="64"/>
  <c r="J7984" i="64" s="1"/>
  <c r="B7985" i="64"/>
  <c r="C7985" i="64"/>
  <c r="I7985" i="64"/>
  <c r="J7985" i="64" s="1"/>
  <c r="B7986" i="64"/>
  <c r="I7986" i="64" s="1"/>
  <c r="J7986" i="64" s="1"/>
  <c r="C7986" i="64"/>
  <c r="B7987" i="64"/>
  <c r="I7987" i="64" s="1"/>
  <c r="J7987" i="64" s="1"/>
  <c r="C7987" i="64"/>
  <c r="B7988" i="64"/>
  <c r="C7988" i="64"/>
  <c r="I7988" i="64"/>
  <c r="J7988" i="64" s="1"/>
  <c r="B7989" i="64"/>
  <c r="C7989" i="64"/>
  <c r="I7989" i="64"/>
  <c r="J7989" i="64" s="1"/>
  <c r="B7990" i="64"/>
  <c r="I7990" i="64" s="1"/>
  <c r="J7990" i="64" s="1"/>
  <c r="C7990" i="64"/>
  <c r="B7991" i="64"/>
  <c r="I7991" i="64" s="1"/>
  <c r="J7991" i="64" s="1"/>
  <c r="C7991" i="64"/>
  <c r="B7992" i="64"/>
  <c r="C7992" i="64"/>
  <c r="I7992" i="64"/>
  <c r="J7992" i="64" s="1"/>
  <c r="B7993" i="64"/>
  <c r="C7993" i="64"/>
  <c r="I7993" i="64"/>
  <c r="J7993" i="64" s="1"/>
  <c r="B7994" i="64"/>
  <c r="I7994" i="64" s="1"/>
  <c r="J7994" i="64" s="1"/>
  <c r="C7994" i="64"/>
  <c r="B7995" i="64"/>
  <c r="I7995" i="64" s="1"/>
  <c r="J7995" i="64" s="1"/>
  <c r="C7995" i="64"/>
  <c r="B7996" i="64"/>
  <c r="C7996" i="64"/>
  <c r="I7996" i="64"/>
  <c r="J7996" i="64" s="1"/>
  <c r="B7997" i="64"/>
  <c r="C7997" i="64"/>
  <c r="I7997" i="64"/>
  <c r="J7997" i="64" s="1"/>
  <c r="B7998" i="64"/>
  <c r="I7998" i="64" s="1"/>
  <c r="J7998" i="64" s="1"/>
  <c r="C7998" i="64"/>
  <c r="B7999" i="64"/>
  <c r="I7999" i="64" s="1"/>
  <c r="J7999" i="64" s="1"/>
  <c r="C7999" i="64"/>
  <c r="B8000" i="64"/>
  <c r="C8000" i="64"/>
  <c r="I8000" i="64"/>
  <c r="J8000" i="64" s="1"/>
  <c r="B8001" i="64"/>
  <c r="C8001" i="64"/>
  <c r="I8001" i="64"/>
  <c r="J8001" i="64" s="1"/>
  <c r="B8002" i="64"/>
  <c r="I8002" i="64" s="1"/>
  <c r="J8002" i="64" s="1"/>
  <c r="C8002" i="64"/>
  <c r="B8003" i="64"/>
  <c r="I8003" i="64" s="1"/>
  <c r="J8003" i="64" s="1"/>
  <c r="C8003" i="64"/>
  <c r="B8004" i="64"/>
  <c r="C8004" i="64"/>
  <c r="I8004" i="64"/>
  <c r="J8004" i="64" s="1"/>
  <c r="B8005" i="64"/>
  <c r="C8005" i="64"/>
  <c r="I8005" i="64"/>
  <c r="J8005" i="64" s="1"/>
  <c r="B8006" i="64"/>
  <c r="I8006" i="64" s="1"/>
  <c r="J8006" i="64" s="1"/>
  <c r="C8006" i="64"/>
  <c r="B8007" i="64"/>
  <c r="I8007" i="64" s="1"/>
  <c r="J8007" i="64" s="1"/>
  <c r="C8007" i="64"/>
  <c r="B8008" i="64"/>
  <c r="C8008" i="64"/>
  <c r="I8008" i="64"/>
  <c r="J8008" i="64" s="1"/>
  <c r="B8009" i="64"/>
  <c r="C8009" i="64"/>
  <c r="I8009" i="64"/>
  <c r="J8009" i="64" s="1"/>
  <c r="B8010" i="64"/>
  <c r="I8010" i="64" s="1"/>
  <c r="J8010" i="64" s="1"/>
  <c r="C8010" i="64"/>
  <c r="B8011" i="64"/>
  <c r="I8011" i="64" s="1"/>
  <c r="J8011" i="64" s="1"/>
  <c r="C8011" i="64"/>
  <c r="B8012" i="64"/>
  <c r="C8012" i="64"/>
  <c r="I8012" i="64"/>
  <c r="J8012" i="64" s="1"/>
  <c r="B8013" i="64"/>
  <c r="C8013" i="64"/>
  <c r="I8013" i="64"/>
  <c r="J8013" i="64" s="1"/>
  <c r="B8014" i="64"/>
  <c r="I8014" i="64" s="1"/>
  <c r="J8014" i="64" s="1"/>
  <c r="C8014" i="64"/>
  <c r="B8015" i="64"/>
  <c r="I8015" i="64" s="1"/>
  <c r="J8015" i="64" s="1"/>
  <c r="C8015" i="64"/>
  <c r="B8016" i="64"/>
  <c r="C8016" i="64"/>
  <c r="I8016" i="64"/>
  <c r="J8016" i="64" s="1"/>
  <c r="B8017" i="64"/>
  <c r="C8017" i="64"/>
  <c r="I8017" i="64"/>
  <c r="J8017" i="64" s="1"/>
  <c r="B8018" i="64"/>
  <c r="I8018" i="64" s="1"/>
  <c r="J8018" i="64" s="1"/>
  <c r="C8018" i="64"/>
  <c r="B8019" i="64"/>
  <c r="I8019" i="64" s="1"/>
  <c r="J8019" i="64" s="1"/>
  <c r="C8019" i="64"/>
  <c r="B8020" i="64"/>
  <c r="C8020" i="64"/>
  <c r="I8020" i="64"/>
  <c r="J8020" i="64" s="1"/>
  <c r="B8021" i="64"/>
  <c r="C8021" i="64"/>
  <c r="I8021" i="64"/>
  <c r="J8021" i="64" s="1"/>
  <c r="B8022" i="64"/>
  <c r="I8022" i="64" s="1"/>
  <c r="J8022" i="64" s="1"/>
  <c r="C8022" i="64"/>
  <c r="B8023" i="64"/>
  <c r="I8023" i="64" s="1"/>
  <c r="J8023" i="64" s="1"/>
  <c r="C8023" i="64"/>
  <c r="B8024" i="64"/>
  <c r="C8024" i="64"/>
  <c r="I8024" i="64"/>
  <c r="J8024" i="64" s="1"/>
  <c r="B8025" i="64"/>
  <c r="C8025" i="64"/>
  <c r="I8025" i="64"/>
  <c r="J8025" i="64" s="1"/>
  <c r="B8026" i="64"/>
  <c r="I8026" i="64" s="1"/>
  <c r="J8026" i="64" s="1"/>
  <c r="C8026" i="64"/>
  <c r="B8027" i="64"/>
  <c r="I8027" i="64" s="1"/>
  <c r="J8027" i="64" s="1"/>
  <c r="C8027" i="64"/>
  <c r="B8028" i="64"/>
  <c r="C8028" i="64"/>
  <c r="I8028" i="64"/>
  <c r="J8028" i="64" s="1"/>
  <c r="B8029" i="64"/>
  <c r="C8029" i="64"/>
  <c r="I8029" i="64"/>
  <c r="J8029" i="64" s="1"/>
  <c r="B8030" i="64"/>
  <c r="I8030" i="64" s="1"/>
  <c r="J8030" i="64" s="1"/>
  <c r="C8030" i="64"/>
  <c r="B8031" i="64"/>
  <c r="I8031" i="64" s="1"/>
  <c r="J8031" i="64" s="1"/>
  <c r="C8031" i="64"/>
  <c r="B8032" i="64"/>
  <c r="C8032" i="64"/>
  <c r="I8032" i="64"/>
  <c r="J8032" i="64" s="1"/>
  <c r="B8033" i="64"/>
  <c r="C8033" i="64"/>
  <c r="I8033" i="64"/>
  <c r="J8033" i="64" s="1"/>
  <c r="B8034" i="64"/>
  <c r="I8034" i="64" s="1"/>
  <c r="J8034" i="64" s="1"/>
  <c r="C8034" i="64"/>
  <c r="B8035" i="64"/>
  <c r="I8035" i="64" s="1"/>
  <c r="J8035" i="64" s="1"/>
  <c r="C8035" i="64"/>
  <c r="B8036" i="64"/>
  <c r="C8036" i="64"/>
  <c r="I8036" i="64"/>
  <c r="J8036" i="64" s="1"/>
  <c r="B8037" i="64"/>
  <c r="C8037" i="64"/>
  <c r="I8037" i="64"/>
  <c r="J8037" i="64" s="1"/>
  <c r="B8038" i="64"/>
  <c r="I8038" i="64" s="1"/>
  <c r="J8038" i="64" s="1"/>
  <c r="C8038" i="64"/>
  <c r="B8039" i="64"/>
  <c r="I8039" i="64" s="1"/>
  <c r="J8039" i="64" s="1"/>
  <c r="C8039" i="64"/>
  <c r="B8040" i="64"/>
  <c r="C8040" i="64"/>
  <c r="I8040" i="64"/>
  <c r="J8040" i="64" s="1"/>
  <c r="B8041" i="64"/>
  <c r="C8041" i="64"/>
  <c r="I8041" i="64"/>
  <c r="J8041" i="64" s="1"/>
  <c r="B8042" i="64"/>
  <c r="I8042" i="64" s="1"/>
  <c r="J8042" i="64" s="1"/>
  <c r="C8042" i="64"/>
  <c r="B8043" i="64"/>
  <c r="I8043" i="64" s="1"/>
  <c r="J8043" i="64" s="1"/>
  <c r="C8043" i="64"/>
  <c r="B8044" i="64"/>
  <c r="C8044" i="64"/>
  <c r="I8044" i="64"/>
  <c r="J8044" i="64" s="1"/>
  <c r="B8045" i="64"/>
  <c r="C8045" i="64"/>
  <c r="I8045" i="64"/>
  <c r="J8045" i="64" s="1"/>
  <c r="B8046" i="64"/>
  <c r="I8046" i="64" s="1"/>
  <c r="J8046" i="64" s="1"/>
  <c r="C8046" i="64"/>
  <c r="B8047" i="64"/>
  <c r="I8047" i="64" s="1"/>
  <c r="J8047" i="64" s="1"/>
  <c r="C8047" i="64"/>
  <c r="B8048" i="64"/>
  <c r="C8048" i="64"/>
  <c r="I8048" i="64"/>
  <c r="J8048" i="64" s="1"/>
  <c r="B8049" i="64"/>
  <c r="C8049" i="64"/>
  <c r="I8049" i="64"/>
  <c r="J8049" i="64" s="1"/>
  <c r="B8050" i="64"/>
  <c r="I8050" i="64" s="1"/>
  <c r="J8050" i="64" s="1"/>
  <c r="C8050" i="64"/>
  <c r="B8051" i="64"/>
  <c r="I8051" i="64" s="1"/>
  <c r="J8051" i="64" s="1"/>
  <c r="C8051" i="64"/>
  <c r="B8052" i="64"/>
  <c r="C8052" i="64"/>
  <c r="I8052" i="64"/>
  <c r="J8052" i="64" s="1"/>
  <c r="B8053" i="64"/>
  <c r="C8053" i="64"/>
  <c r="I8053" i="64"/>
  <c r="J8053" i="64" s="1"/>
  <c r="B8054" i="64"/>
  <c r="I8054" i="64" s="1"/>
  <c r="J8054" i="64" s="1"/>
  <c r="C8054" i="64"/>
  <c r="B8055" i="64"/>
  <c r="I8055" i="64" s="1"/>
  <c r="J8055" i="64" s="1"/>
  <c r="C8055" i="64"/>
  <c r="B8056" i="64"/>
  <c r="C8056" i="64"/>
  <c r="I8056" i="64"/>
  <c r="J8056" i="64" s="1"/>
  <c r="B8057" i="64"/>
  <c r="C8057" i="64"/>
  <c r="I8057" i="64"/>
  <c r="J8057" i="64" s="1"/>
  <c r="B8058" i="64"/>
  <c r="I8058" i="64" s="1"/>
  <c r="J8058" i="64" s="1"/>
  <c r="C8058" i="64"/>
  <c r="B8059" i="64"/>
  <c r="I8059" i="64" s="1"/>
  <c r="J8059" i="64" s="1"/>
  <c r="C8059" i="64"/>
  <c r="B8060" i="64"/>
  <c r="C8060" i="64"/>
  <c r="I8060" i="64"/>
  <c r="J8060" i="64" s="1"/>
  <c r="B8061" i="64"/>
  <c r="C8061" i="64"/>
  <c r="I8061" i="64"/>
  <c r="J8061" i="64" s="1"/>
  <c r="B8062" i="64"/>
  <c r="I8062" i="64" s="1"/>
  <c r="J8062" i="64" s="1"/>
  <c r="C8062" i="64"/>
  <c r="B8063" i="64"/>
  <c r="I8063" i="64" s="1"/>
  <c r="J8063" i="64" s="1"/>
  <c r="C8063" i="64"/>
  <c r="B8064" i="64"/>
  <c r="C8064" i="64"/>
  <c r="I8064" i="64"/>
  <c r="J8064" i="64" s="1"/>
  <c r="B8065" i="64"/>
  <c r="C8065" i="64"/>
  <c r="I8065" i="64"/>
  <c r="J8065" i="64" s="1"/>
  <c r="B8066" i="64"/>
  <c r="I8066" i="64" s="1"/>
  <c r="J8066" i="64" s="1"/>
  <c r="C8066" i="64"/>
  <c r="B8067" i="64"/>
  <c r="I8067" i="64" s="1"/>
  <c r="J8067" i="64" s="1"/>
  <c r="C8067" i="64"/>
  <c r="B8068" i="64"/>
  <c r="C8068" i="64"/>
  <c r="I8068" i="64"/>
  <c r="J8068" i="64" s="1"/>
  <c r="B8069" i="64"/>
  <c r="C8069" i="64"/>
  <c r="I8069" i="64"/>
  <c r="J8069" i="64" s="1"/>
  <c r="B8070" i="64"/>
  <c r="I8070" i="64" s="1"/>
  <c r="J8070" i="64" s="1"/>
  <c r="C8070" i="64"/>
  <c r="B8071" i="64"/>
  <c r="I8071" i="64" s="1"/>
  <c r="J8071" i="64" s="1"/>
  <c r="C8071" i="64"/>
  <c r="B8072" i="64"/>
  <c r="C8072" i="64"/>
  <c r="I8072" i="64"/>
  <c r="J8072" i="64" s="1"/>
  <c r="B8073" i="64"/>
  <c r="C8073" i="64"/>
  <c r="I8073" i="64"/>
  <c r="J8073" i="64" s="1"/>
  <c r="B8074" i="64"/>
  <c r="I8074" i="64" s="1"/>
  <c r="J8074" i="64" s="1"/>
  <c r="C8074" i="64"/>
  <c r="B8075" i="64"/>
  <c r="I8075" i="64" s="1"/>
  <c r="J8075" i="64" s="1"/>
  <c r="C8075" i="64"/>
  <c r="B8076" i="64"/>
  <c r="C8076" i="64"/>
  <c r="I8076" i="64"/>
  <c r="J8076" i="64" s="1"/>
  <c r="B8077" i="64"/>
  <c r="C8077" i="64"/>
  <c r="I8077" i="64"/>
  <c r="J8077" i="64" s="1"/>
  <c r="B8078" i="64"/>
  <c r="I8078" i="64" s="1"/>
  <c r="J8078" i="64" s="1"/>
  <c r="C8078" i="64"/>
  <c r="B8079" i="64"/>
  <c r="I8079" i="64" s="1"/>
  <c r="J8079" i="64" s="1"/>
  <c r="C8079" i="64"/>
  <c r="B8080" i="64"/>
  <c r="C8080" i="64"/>
  <c r="I8080" i="64"/>
  <c r="J8080" i="64" s="1"/>
  <c r="B8081" i="64"/>
  <c r="C8081" i="64"/>
  <c r="I8081" i="64"/>
  <c r="J8081" i="64" s="1"/>
  <c r="B8082" i="64"/>
  <c r="I8082" i="64" s="1"/>
  <c r="J8082" i="64" s="1"/>
  <c r="C8082" i="64"/>
  <c r="B8083" i="64"/>
  <c r="I8083" i="64" s="1"/>
  <c r="J8083" i="64" s="1"/>
  <c r="C8083" i="64"/>
  <c r="B8084" i="64"/>
  <c r="C8084" i="64"/>
  <c r="I8084" i="64"/>
  <c r="J8084" i="64" s="1"/>
  <c r="B8085" i="64"/>
  <c r="C8085" i="64"/>
  <c r="I8085" i="64"/>
  <c r="J8085" i="64" s="1"/>
  <c r="B8086" i="64"/>
  <c r="I8086" i="64" s="1"/>
  <c r="J8086" i="64" s="1"/>
  <c r="C8086" i="64"/>
  <c r="B8087" i="64"/>
  <c r="I8087" i="64" s="1"/>
  <c r="J8087" i="64" s="1"/>
  <c r="C8087" i="64"/>
  <c r="B8088" i="64"/>
  <c r="C8088" i="64"/>
  <c r="I8088" i="64"/>
  <c r="J8088" i="64" s="1"/>
  <c r="B8089" i="64"/>
  <c r="C8089" i="64"/>
  <c r="I8089" i="64"/>
  <c r="J8089" i="64" s="1"/>
  <c r="B8090" i="64"/>
  <c r="I8090" i="64" s="1"/>
  <c r="J8090" i="64" s="1"/>
  <c r="C8090" i="64"/>
  <c r="B8091" i="64"/>
  <c r="I8091" i="64" s="1"/>
  <c r="J8091" i="64" s="1"/>
  <c r="C8091" i="64"/>
  <c r="B8092" i="64"/>
  <c r="C8092" i="64"/>
  <c r="I8092" i="64"/>
  <c r="J8092" i="64" s="1"/>
  <c r="B8093" i="64"/>
  <c r="C8093" i="64"/>
  <c r="I8093" i="64"/>
  <c r="J8093" i="64" s="1"/>
  <c r="B8094" i="64"/>
  <c r="I8094" i="64" s="1"/>
  <c r="J8094" i="64" s="1"/>
  <c r="C8094" i="64"/>
  <c r="B8095" i="64"/>
  <c r="I8095" i="64" s="1"/>
  <c r="J8095" i="64" s="1"/>
  <c r="C8095" i="64"/>
  <c r="B8096" i="64"/>
  <c r="C8096" i="64"/>
  <c r="I8096" i="64"/>
  <c r="J8096" i="64" s="1"/>
  <c r="B8097" i="64"/>
  <c r="C8097" i="64"/>
  <c r="I8097" i="64"/>
  <c r="J8097" i="64" s="1"/>
  <c r="B8098" i="64"/>
  <c r="I8098" i="64" s="1"/>
  <c r="J8098" i="64" s="1"/>
  <c r="C8098" i="64"/>
  <c r="B8099" i="64"/>
  <c r="I8099" i="64" s="1"/>
  <c r="J8099" i="64" s="1"/>
  <c r="C8099" i="64"/>
  <c r="B8100" i="64"/>
  <c r="C8100" i="64"/>
  <c r="I8100" i="64"/>
  <c r="J8100" i="64" s="1"/>
  <c r="B8101" i="64"/>
  <c r="C8101" i="64"/>
  <c r="I8101" i="64"/>
  <c r="J8101" i="64" s="1"/>
  <c r="B8102" i="64"/>
  <c r="I8102" i="64" s="1"/>
  <c r="J8102" i="64" s="1"/>
  <c r="C8102" i="64"/>
  <c r="B8103" i="64"/>
  <c r="I8103" i="64" s="1"/>
  <c r="J8103" i="64" s="1"/>
  <c r="C8103" i="64"/>
  <c r="B8104" i="64"/>
  <c r="C8104" i="64"/>
  <c r="I8104" i="64"/>
  <c r="J8104" i="64" s="1"/>
  <c r="B8105" i="64"/>
  <c r="C8105" i="64"/>
  <c r="I8105" i="64"/>
  <c r="J8105" i="64" s="1"/>
  <c r="B8106" i="64"/>
  <c r="I8106" i="64" s="1"/>
  <c r="J8106" i="64" s="1"/>
  <c r="C8106" i="64"/>
  <c r="B8107" i="64"/>
  <c r="I8107" i="64" s="1"/>
  <c r="J8107" i="64" s="1"/>
  <c r="C8107" i="64"/>
  <c r="B8108" i="64"/>
  <c r="C8108" i="64"/>
  <c r="I8108" i="64"/>
  <c r="J8108" i="64" s="1"/>
  <c r="B8109" i="64"/>
  <c r="C8109" i="64"/>
  <c r="I8109" i="64"/>
  <c r="J8109" i="64" s="1"/>
  <c r="B8110" i="64"/>
  <c r="I8110" i="64" s="1"/>
  <c r="J8110" i="64" s="1"/>
  <c r="C8110" i="64"/>
  <c r="B8111" i="64"/>
  <c r="I8111" i="64" s="1"/>
  <c r="J8111" i="64" s="1"/>
  <c r="C8111" i="64"/>
  <c r="B8112" i="64"/>
  <c r="C8112" i="64"/>
  <c r="I8112" i="64"/>
  <c r="J8112" i="64" s="1"/>
  <c r="B8113" i="64"/>
  <c r="C8113" i="64"/>
  <c r="I8113" i="64"/>
  <c r="J8113" i="64" s="1"/>
  <c r="B8114" i="64"/>
  <c r="I8114" i="64" s="1"/>
  <c r="J8114" i="64" s="1"/>
  <c r="C8114" i="64"/>
  <c r="B8115" i="64"/>
  <c r="I8115" i="64" s="1"/>
  <c r="J8115" i="64" s="1"/>
  <c r="C8115" i="64"/>
  <c r="B8116" i="64"/>
  <c r="C8116" i="64"/>
  <c r="I8116" i="64"/>
  <c r="J8116" i="64" s="1"/>
  <c r="B8117" i="64"/>
  <c r="C8117" i="64"/>
  <c r="I8117" i="64"/>
  <c r="J8117" i="64" s="1"/>
  <c r="B8118" i="64"/>
  <c r="I8118" i="64" s="1"/>
  <c r="J8118" i="64" s="1"/>
  <c r="C8118" i="64"/>
  <c r="B8119" i="64"/>
  <c r="I8119" i="64" s="1"/>
  <c r="J8119" i="64" s="1"/>
  <c r="C8119" i="64"/>
  <c r="B8120" i="64"/>
  <c r="C8120" i="64"/>
  <c r="I8120" i="64"/>
  <c r="J8120" i="64" s="1"/>
  <c r="B8121" i="64"/>
  <c r="C8121" i="64"/>
  <c r="I8121" i="64"/>
  <c r="J8121" i="64" s="1"/>
  <c r="B8122" i="64"/>
  <c r="I8122" i="64" s="1"/>
  <c r="J8122" i="64" s="1"/>
  <c r="C8122" i="64"/>
  <c r="B8123" i="64"/>
  <c r="I8123" i="64" s="1"/>
  <c r="J8123" i="64" s="1"/>
  <c r="C8123" i="64"/>
  <c r="B8124" i="64"/>
  <c r="C8124" i="64"/>
  <c r="I8124" i="64"/>
  <c r="J8124" i="64" s="1"/>
  <c r="B8125" i="64"/>
  <c r="C8125" i="64"/>
  <c r="I8125" i="64"/>
  <c r="J8125" i="64" s="1"/>
  <c r="B8126" i="64"/>
  <c r="I8126" i="64" s="1"/>
  <c r="J8126" i="64" s="1"/>
  <c r="C8126" i="64"/>
  <c r="B8127" i="64"/>
  <c r="I8127" i="64" s="1"/>
  <c r="J8127" i="64" s="1"/>
  <c r="C8127" i="64"/>
  <c r="B8128" i="64"/>
  <c r="C8128" i="64"/>
  <c r="I8128" i="64"/>
  <c r="J8128" i="64" s="1"/>
  <c r="B8129" i="64"/>
  <c r="C8129" i="64"/>
  <c r="I8129" i="64"/>
  <c r="J8129" i="64" s="1"/>
  <c r="B8130" i="64"/>
  <c r="I8130" i="64" s="1"/>
  <c r="J8130" i="64" s="1"/>
  <c r="C8130" i="64"/>
  <c r="B8131" i="64"/>
  <c r="I8131" i="64" s="1"/>
  <c r="J8131" i="64" s="1"/>
  <c r="C8131" i="64"/>
  <c r="B8132" i="64"/>
  <c r="C8132" i="64"/>
  <c r="I8132" i="64"/>
  <c r="J8132" i="64" s="1"/>
  <c r="B8133" i="64"/>
  <c r="C8133" i="64"/>
  <c r="I8133" i="64"/>
  <c r="J8133" i="64" s="1"/>
  <c r="B8134" i="64"/>
  <c r="I8134" i="64" s="1"/>
  <c r="J8134" i="64" s="1"/>
  <c r="C8134" i="64"/>
  <c r="B8135" i="64"/>
  <c r="I8135" i="64" s="1"/>
  <c r="J8135" i="64" s="1"/>
  <c r="C8135" i="64"/>
  <c r="B8136" i="64"/>
  <c r="C8136" i="64"/>
  <c r="I8136" i="64"/>
  <c r="J8136" i="64" s="1"/>
  <c r="B8137" i="64"/>
  <c r="C8137" i="64"/>
  <c r="I8137" i="64"/>
  <c r="J8137" i="64" s="1"/>
  <c r="B8138" i="64"/>
  <c r="I8138" i="64" s="1"/>
  <c r="J8138" i="64" s="1"/>
  <c r="C8138" i="64"/>
  <c r="B8139" i="64"/>
  <c r="I8139" i="64" s="1"/>
  <c r="J8139" i="64" s="1"/>
  <c r="C8139" i="64"/>
  <c r="B8140" i="64"/>
  <c r="C8140" i="64"/>
  <c r="I8140" i="64"/>
  <c r="J8140" i="64" s="1"/>
  <c r="B8141" i="64"/>
  <c r="C8141" i="64"/>
  <c r="I8141" i="64"/>
  <c r="J8141" i="64" s="1"/>
  <c r="B8142" i="64"/>
  <c r="I8142" i="64" s="1"/>
  <c r="J8142" i="64" s="1"/>
  <c r="C8142" i="64"/>
  <c r="B8143" i="64"/>
  <c r="I8143" i="64" s="1"/>
  <c r="J8143" i="64" s="1"/>
  <c r="C8143" i="64"/>
  <c r="B8144" i="64"/>
  <c r="C8144" i="64"/>
  <c r="I8144" i="64"/>
  <c r="J8144" i="64" s="1"/>
  <c r="B8145" i="64"/>
  <c r="C8145" i="64"/>
  <c r="I8145" i="64"/>
  <c r="J8145" i="64" s="1"/>
  <c r="B8146" i="64"/>
  <c r="I8146" i="64" s="1"/>
  <c r="J8146" i="64" s="1"/>
  <c r="C8146" i="64"/>
  <c r="B8147" i="64"/>
  <c r="I8147" i="64" s="1"/>
  <c r="J8147" i="64" s="1"/>
  <c r="C8147" i="64"/>
  <c r="B8148" i="64"/>
  <c r="C8148" i="64"/>
  <c r="I8148" i="64"/>
  <c r="J8148" i="64" s="1"/>
  <c r="B8149" i="64"/>
  <c r="C8149" i="64"/>
  <c r="I8149" i="64"/>
  <c r="J8149" i="64" s="1"/>
  <c r="B8150" i="64"/>
  <c r="I8150" i="64" s="1"/>
  <c r="J8150" i="64" s="1"/>
  <c r="C8150" i="64"/>
  <c r="B8151" i="64"/>
  <c r="I8151" i="64" s="1"/>
  <c r="J8151" i="64" s="1"/>
  <c r="C8151" i="64"/>
  <c r="B8152" i="64"/>
  <c r="C8152" i="64"/>
  <c r="I8152" i="64"/>
  <c r="J8152" i="64" s="1"/>
  <c r="B8153" i="64"/>
  <c r="C8153" i="64"/>
  <c r="I8153" i="64"/>
  <c r="J8153" i="64" s="1"/>
  <c r="B8154" i="64"/>
  <c r="I8154" i="64" s="1"/>
  <c r="J8154" i="64" s="1"/>
  <c r="C8154" i="64"/>
  <c r="B8155" i="64"/>
  <c r="I8155" i="64" s="1"/>
  <c r="J8155" i="64" s="1"/>
  <c r="C8155" i="64"/>
  <c r="B8156" i="64"/>
  <c r="C8156" i="64"/>
  <c r="I8156" i="64"/>
  <c r="J8156" i="64" s="1"/>
  <c r="B8157" i="64"/>
  <c r="C8157" i="64"/>
  <c r="I8157" i="64"/>
  <c r="J8157" i="64" s="1"/>
  <c r="B8158" i="64"/>
  <c r="I8158" i="64" s="1"/>
  <c r="J8158" i="64" s="1"/>
  <c r="C8158" i="64"/>
  <c r="B8159" i="64"/>
  <c r="I8159" i="64" s="1"/>
  <c r="J8159" i="64" s="1"/>
  <c r="C8159" i="64"/>
  <c r="B8160" i="64"/>
  <c r="C8160" i="64"/>
  <c r="I8160" i="64"/>
  <c r="J8160" i="64" s="1"/>
  <c r="B8161" i="64"/>
  <c r="C8161" i="64"/>
  <c r="I8161" i="64"/>
  <c r="J8161" i="64" s="1"/>
  <c r="B8162" i="64"/>
  <c r="I8162" i="64" s="1"/>
  <c r="J8162" i="64" s="1"/>
  <c r="C8162" i="64"/>
  <c r="B8163" i="64"/>
  <c r="I8163" i="64" s="1"/>
  <c r="J8163" i="64" s="1"/>
  <c r="C8163" i="64"/>
  <c r="B8164" i="64"/>
  <c r="C8164" i="64"/>
  <c r="I8164" i="64"/>
  <c r="J8164" i="64" s="1"/>
  <c r="B8165" i="64"/>
  <c r="C8165" i="64"/>
  <c r="I8165" i="64"/>
  <c r="J8165" i="64" s="1"/>
  <c r="B8166" i="64"/>
  <c r="I8166" i="64" s="1"/>
  <c r="J8166" i="64" s="1"/>
  <c r="C8166" i="64"/>
  <c r="B8167" i="64"/>
  <c r="I8167" i="64" s="1"/>
  <c r="J8167" i="64" s="1"/>
  <c r="C8167" i="64"/>
  <c r="B8168" i="64"/>
  <c r="C8168" i="64"/>
  <c r="I8168" i="64"/>
  <c r="J8168" i="64" s="1"/>
  <c r="B8169" i="64"/>
  <c r="C8169" i="64"/>
  <c r="I8169" i="64"/>
  <c r="J8169" i="64" s="1"/>
  <c r="B8170" i="64"/>
  <c r="I8170" i="64" s="1"/>
  <c r="J8170" i="64" s="1"/>
  <c r="C8170" i="64"/>
  <c r="B8171" i="64"/>
  <c r="I8171" i="64" s="1"/>
  <c r="J8171" i="64" s="1"/>
  <c r="C8171" i="64"/>
  <c r="B8172" i="64"/>
  <c r="C8172" i="64"/>
  <c r="I8172" i="64"/>
  <c r="J8172" i="64" s="1"/>
  <c r="B8173" i="64"/>
  <c r="C8173" i="64"/>
  <c r="I8173" i="64"/>
  <c r="J8173" i="64" s="1"/>
  <c r="B8174" i="64"/>
  <c r="I8174" i="64" s="1"/>
  <c r="J8174" i="64" s="1"/>
  <c r="C8174" i="64"/>
  <c r="B8175" i="64"/>
  <c r="I8175" i="64" s="1"/>
  <c r="J8175" i="64" s="1"/>
  <c r="C8175" i="64"/>
  <c r="B8176" i="64"/>
  <c r="C8176" i="64"/>
  <c r="I8176" i="64"/>
  <c r="J8176" i="64" s="1"/>
  <c r="B8177" i="64"/>
  <c r="C8177" i="64"/>
  <c r="I8177" i="64"/>
  <c r="J8177" i="64" s="1"/>
  <c r="B8178" i="64"/>
  <c r="I8178" i="64" s="1"/>
  <c r="J8178" i="64" s="1"/>
  <c r="C8178" i="64"/>
  <c r="B8179" i="64"/>
  <c r="I8179" i="64" s="1"/>
  <c r="J8179" i="64" s="1"/>
  <c r="C8179" i="64"/>
  <c r="B8180" i="64"/>
  <c r="C8180" i="64"/>
  <c r="I8180" i="64"/>
  <c r="J8180" i="64" s="1"/>
  <c r="B8181" i="64"/>
  <c r="C8181" i="64"/>
  <c r="I8181" i="64"/>
  <c r="J8181" i="64" s="1"/>
  <c r="B8182" i="64"/>
  <c r="I8182" i="64" s="1"/>
  <c r="J8182" i="64" s="1"/>
  <c r="C8182" i="64"/>
  <c r="B8183" i="64"/>
  <c r="I8183" i="64" s="1"/>
  <c r="J8183" i="64" s="1"/>
  <c r="C8183" i="64"/>
  <c r="B8184" i="64"/>
  <c r="C8184" i="64"/>
  <c r="I8184" i="64"/>
  <c r="J8184" i="64" s="1"/>
  <c r="B8185" i="64"/>
  <c r="C8185" i="64"/>
  <c r="I8185" i="64"/>
  <c r="J8185" i="64" s="1"/>
  <c r="B8186" i="64"/>
  <c r="I8186" i="64" s="1"/>
  <c r="J8186" i="64" s="1"/>
  <c r="C8186" i="64"/>
  <c r="B8187" i="64"/>
  <c r="I8187" i="64" s="1"/>
  <c r="J8187" i="64" s="1"/>
  <c r="C8187" i="64"/>
  <c r="B8188" i="64"/>
  <c r="C8188" i="64"/>
  <c r="I8188" i="64"/>
  <c r="J8188" i="64" s="1"/>
  <c r="B8189" i="64"/>
  <c r="C8189" i="64"/>
  <c r="I8189" i="64"/>
  <c r="J8189" i="64" s="1"/>
  <c r="B8190" i="64"/>
  <c r="I8190" i="64" s="1"/>
  <c r="J8190" i="64" s="1"/>
  <c r="C8190" i="64"/>
  <c r="B8191" i="64"/>
  <c r="I8191" i="64" s="1"/>
  <c r="J8191" i="64" s="1"/>
  <c r="C8191" i="64"/>
  <c r="B8192" i="64"/>
  <c r="C8192" i="64"/>
  <c r="I8192" i="64"/>
  <c r="J8192" i="64" s="1"/>
  <c r="B8193" i="64"/>
  <c r="C8193" i="64"/>
  <c r="I8193" i="64"/>
  <c r="J8193" i="64" s="1"/>
  <c r="B8194" i="64"/>
  <c r="I8194" i="64" s="1"/>
  <c r="J8194" i="64" s="1"/>
  <c r="C8194" i="64"/>
  <c r="B8195" i="64"/>
  <c r="I8195" i="64" s="1"/>
  <c r="J8195" i="64" s="1"/>
  <c r="C8195" i="64"/>
  <c r="B8196" i="64"/>
  <c r="C8196" i="64"/>
  <c r="I8196" i="64"/>
  <c r="J8196" i="64" s="1"/>
  <c r="B8197" i="64"/>
  <c r="C8197" i="64"/>
  <c r="I8197" i="64"/>
  <c r="J8197" i="64" s="1"/>
  <c r="B8198" i="64"/>
  <c r="I8198" i="64" s="1"/>
  <c r="J8198" i="64" s="1"/>
  <c r="C8198" i="64"/>
  <c r="B8199" i="64"/>
  <c r="I8199" i="64" s="1"/>
  <c r="J8199" i="64" s="1"/>
  <c r="C8199" i="64"/>
  <c r="B8200" i="64"/>
  <c r="C8200" i="64"/>
  <c r="I8200" i="64"/>
  <c r="J8200" i="64" s="1"/>
  <c r="B8201" i="64"/>
  <c r="C8201" i="64"/>
  <c r="I8201" i="64"/>
  <c r="J8201" i="64" s="1"/>
  <c r="B8202" i="64"/>
  <c r="I8202" i="64" s="1"/>
  <c r="J8202" i="64" s="1"/>
  <c r="C8202" i="64"/>
  <c r="B8203" i="64"/>
  <c r="I8203" i="64" s="1"/>
  <c r="J8203" i="64" s="1"/>
  <c r="C8203" i="64"/>
  <c r="B8204" i="64"/>
  <c r="C8204" i="64"/>
  <c r="I8204" i="64"/>
  <c r="J8204" i="64" s="1"/>
  <c r="B8205" i="64"/>
  <c r="C8205" i="64"/>
  <c r="I8205" i="64"/>
  <c r="J8205" i="64" s="1"/>
  <c r="B8206" i="64"/>
  <c r="I8206" i="64" s="1"/>
  <c r="J8206" i="64" s="1"/>
  <c r="C8206" i="64"/>
  <c r="B8207" i="64"/>
  <c r="I8207" i="64" s="1"/>
  <c r="J8207" i="64" s="1"/>
  <c r="C8207" i="64"/>
  <c r="B8208" i="64"/>
  <c r="C8208" i="64"/>
  <c r="I8208" i="64"/>
  <c r="J8208" i="64" s="1"/>
  <c r="B8209" i="64"/>
  <c r="C8209" i="64"/>
  <c r="I8209" i="64"/>
  <c r="J8209" i="64" s="1"/>
  <c r="B8210" i="64"/>
  <c r="I8210" i="64" s="1"/>
  <c r="J8210" i="64" s="1"/>
  <c r="C8210" i="64"/>
  <c r="B8211" i="64"/>
  <c r="I8211" i="64" s="1"/>
  <c r="J8211" i="64" s="1"/>
  <c r="C8211" i="64"/>
  <c r="B8212" i="64"/>
  <c r="C8212" i="64"/>
  <c r="I8212" i="64"/>
  <c r="J8212" i="64" s="1"/>
  <c r="B8213" i="64"/>
  <c r="C8213" i="64"/>
  <c r="I8213" i="64"/>
  <c r="J8213" i="64" s="1"/>
  <c r="B8214" i="64"/>
  <c r="I8214" i="64" s="1"/>
  <c r="J8214" i="64" s="1"/>
  <c r="C8214" i="64"/>
  <c r="B8215" i="64"/>
  <c r="I8215" i="64" s="1"/>
  <c r="J8215" i="64" s="1"/>
  <c r="C8215" i="64"/>
  <c r="B8216" i="64"/>
  <c r="C8216" i="64"/>
  <c r="I8216" i="64"/>
  <c r="J8216" i="64" s="1"/>
  <c r="B8217" i="64"/>
  <c r="C8217" i="64"/>
  <c r="I8217" i="64"/>
  <c r="J8217" i="64" s="1"/>
  <c r="B8218" i="64"/>
  <c r="I8218" i="64" s="1"/>
  <c r="J8218" i="64" s="1"/>
  <c r="C8218" i="64"/>
  <c r="B8219" i="64"/>
  <c r="I8219" i="64" s="1"/>
  <c r="J8219" i="64" s="1"/>
  <c r="C8219" i="64"/>
  <c r="B8220" i="64"/>
  <c r="C8220" i="64"/>
  <c r="I8220" i="64"/>
  <c r="J8220" i="64" s="1"/>
  <c r="B8221" i="64"/>
  <c r="C8221" i="64"/>
  <c r="I8221" i="64"/>
  <c r="J8221" i="64" s="1"/>
  <c r="B8222" i="64"/>
  <c r="I8222" i="64" s="1"/>
  <c r="J8222" i="64" s="1"/>
  <c r="C8222" i="64"/>
  <c r="B8223" i="64"/>
  <c r="I8223" i="64" s="1"/>
  <c r="J8223" i="64" s="1"/>
  <c r="C8223" i="64"/>
  <c r="B8224" i="64"/>
  <c r="C8224" i="64"/>
  <c r="I8224" i="64"/>
  <c r="J8224" i="64" s="1"/>
  <c r="B8225" i="64"/>
  <c r="C8225" i="64"/>
  <c r="I8225" i="64"/>
  <c r="J8225" i="64" s="1"/>
  <c r="B8226" i="64"/>
  <c r="I8226" i="64" s="1"/>
  <c r="J8226" i="64" s="1"/>
  <c r="C8226" i="64"/>
  <c r="B8227" i="64"/>
  <c r="I8227" i="64" s="1"/>
  <c r="J8227" i="64" s="1"/>
  <c r="C8227" i="64"/>
  <c r="B8228" i="64"/>
  <c r="C8228" i="64"/>
  <c r="I8228" i="64"/>
  <c r="J8228" i="64" s="1"/>
  <c r="B8229" i="64"/>
  <c r="C8229" i="64"/>
  <c r="I8229" i="64"/>
  <c r="J8229" i="64" s="1"/>
  <c r="B8230" i="64"/>
  <c r="I8230" i="64" s="1"/>
  <c r="J8230" i="64" s="1"/>
  <c r="C8230" i="64"/>
  <c r="B8231" i="64"/>
  <c r="I8231" i="64" s="1"/>
  <c r="J8231" i="64" s="1"/>
  <c r="C8231" i="64"/>
  <c r="B8232" i="64"/>
  <c r="C8232" i="64"/>
  <c r="I8232" i="64"/>
  <c r="J8232" i="64" s="1"/>
  <c r="B8233" i="64"/>
  <c r="C8233" i="64"/>
  <c r="I8233" i="64"/>
  <c r="J8233" i="64" s="1"/>
  <c r="B8234" i="64"/>
  <c r="I8234" i="64" s="1"/>
  <c r="J8234" i="64" s="1"/>
  <c r="C8234" i="64"/>
  <c r="B8235" i="64"/>
  <c r="I8235" i="64" s="1"/>
  <c r="J8235" i="64" s="1"/>
  <c r="C8235" i="64"/>
  <c r="B8236" i="64"/>
  <c r="C8236" i="64"/>
  <c r="I8236" i="64"/>
  <c r="J8236" i="64" s="1"/>
  <c r="B8237" i="64"/>
  <c r="C8237" i="64"/>
  <c r="I8237" i="64"/>
  <c r="J8237" i="64" s="1"/>
  <c r="B8238" i="64"/>
  <c r="I8238" i="64" s="1"/>
  <c r="J8238" i="64" s="1"/>
  <c r="C8238" i="64"/>
  <c r="B8239" i="64"/>
  <c r="I8239" i="64" s="1"/>
  <c r="J8239" i="64" s="1"/>
  <c r="C8239" i="64"/>
  <c r="B8240" i="64"/>
  <c r="C8240" i="64"/>
  <c r="I8240" i="64"/>
  <c r="J8240" i="64" s="1"/>
  <c r="B8241" i="64"/>
  <c r="C8241" i="64"/>
  <c r="I8241" i="64"/>
  <c r="J8241" i="64" s="1"/>
  <c r="B8242" i="64"/>
  <c r="I8242" i="64" s="1"/>
  <c r="J8242" i="64" s="1"/>
  <c r="C8242" i="64"/>
  <c r="B8243" i="64"/>
  <c r="I8243" i="64" s="1"/>
  <c r="J8243" i="64" s="1"/>
  <c r="C8243" i="64"/>
  <c r="B8244" i="64"/>
  <c r="C8244" i="64"/>
  <c r="I8244" i="64"/>
  <c r="J8244" i="64" s="1"/>
  <c r="B8245" i="64"/>
  <c r="C8245" i="64"/>
  <c r="I8245" i="64"/>
  <c r="J8245" i="64" s="1"/>
  <c r="B8246" i="64"/>
  <c r="I8246" i="64" s="1"/>
  <c r="J8246" i="64" s="1"/>
  <c r="C8246" i="64"/>
  <c r="B8247" i="64"/>
  <c r="I8247" i="64" s="1"/>
  <c r="J8247" i="64" s="1"/>
  <c r="C8247" i="64"/>
  <c r="B8248" i="64"/>
  <c r="C8248" i="64"/>
  <c r="I8248" i="64"/>
  <c r="J8248" i="64" s="1"/>
  <c r="B8249" i="64"/>
  <c r="C8249" i="64"/>
  <c r="I8249" i="64"/>
  <c r="J8249" i="64" s="1"/>
  <c r="B8250" i="64"/>
  <c r="I8250" i="64" s="1"/>
  <c r="J8250" i="64" s="1"/>
  <c r="C8250" i="64"/>
  <c r="B8251" i="64"/>
  <c r="I8251" i="64" s="1"/>
  <c r="J8251" i="64" s="1"/>
  <c r="C8251" i="64"/>
  <c r="B8252" i="64"/>
  <c r="C8252" i="64"/>
  <c r="I8252" i="64"/>
  <c r="J8252" i="64" s="1"/>
  <c r="B8253" i="64"/>
  <c r="C8253" i="64"/>
  <c r="I8253" i="64"/>
  <c r="J8253" i="64" s="1"/>
  <c r="B8254" i="64"/>
  <c r="I8254" i="64" s="1"/>
  <c r="J8254" i="64" s="1"/>
  <c r="C8254" i="64"/>
  <c r="B8255" i="64"/>
  <c r="I8255" i="64" s="1"/>
  <c r="J8255" i="64" s="1"/>
  <c r="C8255" i="64"/>
  <c r="B8256" i="64"/>
  <c r="C8256" i="64"/>
  <c r="I8256" i="64"/>
  <c r="J8256" i="64" s="1"/>
  <c r="B8257" i="64"/>
  <c r="C8257" i="64"/>
  <c r="I8257" i="64"/>
  <c r="J8257" i="64" s="1"/>
  <c r="B8258" i="64"/>
  <c r="I8258" i="64" s="1"/>
  <c r="J8258" i="64" s="1"/>
  <c r="C8258" i="64"/>
  <c r="B8259" i="64"/>
  <c r="I8259" i="64" s="1"/>
  <c r="J8259" i="64" s="1"/>
  <c r="C8259" i="64"/>
  <c r="B8260" i="64"/>
  <c r="C8260" i="64"/>
  <c r="I8260" i="64"/>
  <c r="J8260" i="64" s="1"/>
  <c r="B8261" i="64"/>
  <c r="C8261" i="64"/>
  <c r="I8261" i="64"/>
  <c r="J8261" i="64" s="1"/>
  <c r="B8262" i="64"/>
  <c r="I8262" i="64" s="1"/>
  <c r="J8262" i="64" s="1"/>
  <c r="C8262" i="64"/>
  <c r="B8263" i="64"/>
  <c r="I8263" i="64" s="1"/>
  <c r="J8263" i="64" s="1"/>
  <c r="C8263" i="64"/>
  <c r="B8264" i="64"/>
  <c r="C8264" i="64"/>
  <c r="I8264" i="64"/>
  <c r="J8264" i="64" s="1"/>
  <c r="B8265" i="64"/>
  <c r="C8265" i="64"/>
  <c r="I8265" i="64"/>
  <c r="J8265" i="64" s="1"/>
  <c r="B8266" i="64"/>
  <c r="I8266" i="64" s="1"/>
  <c r="J8266" i="64" s="1"/>
  <c r="C8266" i="64"/>
  <c r="B8267" i="64"/>
  <c r="I8267" i="64" s="1"/>
  <c r="J8267" i="64" s="1"/>
  <c r="C8267" i="64"/>
  <c r="B8268" i="64"/>
  <c r="C8268" i="64"/>
  <c r="I8268" i="64"/>
  <c r="J8268" i="64" s="1"/>
  <c r="B8269" i="64"/>
  <c r="C8269" i="64"/>
  <c r="I8269" i="64"/>
  <c r="J8269" i="64" s="1"/>
  <c r="B8270" i="64"/>
  <c r="I8270" i="64" s="1"/>
  <c r="J8270" i="64" s="1"/>
  <c r="C8270" i="64"/>
  <c r="B8271" i="64"/>
  <c r="I8271" i="64" s="1"/>
  <c r="J8271" i="64" s="1"/>
  <c r="C8271" i="64"/>
  <c r="B8272" i="64"/>
  <c r="C8272" i="64"/>
  <c r="I8272" i="64"/>
  <c r="J8272" i="64" s="1"/>
  <c r="B8273" i="64"/>
  <c r="C8273" i="64"/>
  <c r="I8273" i="64"/>
  <c r="J8273" i="64" s="1"/>
  <c r="B8274" i="64"/>
  <c r="I8274" i="64" s="1"/>
  <c r="J8274" i="64" s="1"/>
  <c r="C8274" i="64"/>
  <c r="B8275" i="64"/>
  <c r="I8275" i="64" s="1"/>
  <c r="J8275" i="64" s="1"/>
  <c r="C8275" i="64"/>
  <c r="B8276" i="64"/>
  <c r="C8276" i="64"/>
  <c r="I8276" i="64"/>
  <c r="J8276" i="64" s="1"/>
  <c r="B8277" i="64"/>
  <c r="C8277" i="64"/>
  <c r="I8277" i="64"/>
  <c r="J8277" i="64" s="1"/>
  <c r="B8278" i="64"/>
  <c r="I8278" i="64" s="1"/>
  <c r="J8278" i="64" s="1"/>
  <c r="C8278" i="64"/>
  <c r="B8279" i="64"/>
  <c r="I8279" i="64" s="1"/>
  <c r="J8279" i="64" s="1"/>
  <c r="C8279" i="64"/>
  <c r="B8280" i="64"/>
  <c r="C8280" i="64"/>
  <c r="I8280" i="64"/>
  <c r="J8280" i="64" s="1"/>
  <c r="B8281" i="64"/>
  <c r="C8281" i="64"/>
  <c r="I8281" i="64"/>
  <c r="J8281" i="64" s="1"/>
  <c r="B8282" i="64"/>
  <c r="I8282" i="64" s="1"/>
  <c r="J8282" i="64" s="1"/>
  <c r="C8282" i="64"/>
  <c r="B8283" i="64"/>
  <c r="I8283" i="64" s="1"/>
  <c r="J8283" i="64" s="1"/>
  <c r="C8283" i="64"/>
  <c r="B8284" i="64"/>
  <c r="C8284" i="64"/>
  <c r="I8284" i="64"/>
  <c r="J8284" i="64" s="1"/>
  <c r="B8285" i="64"/>
  <c r="C8285" i="64"/>
  <c r="I8285" i="64"/>
  <c r="J8285" i="64" s="1"/>
  <c r="B8286" i="64"/>
  <c r="I8286" i="64" s="1"/>
  <c r="J8286" i="64" s="1"/>
  <c r="C8286" i="64"/>
  <c r="B8287" i="64"/>
  <c r="I8287" i="64" s="1"/>
  <c r="J8287" i="64" s="1"/>
  <c r="C8287" i="64"/>
  <c r="B8288" i="64"/>
  <c r="C8288" i="64"/>
  <c r="I8288" i="64"/>
  <c r="J8288" i="64" s="1"/>
  <c r="B8289" i="64"/>
  <c r="C8289" i="64"/>
  <c r="I8289" i="64"/>
  <c r="J8289" i="64" s="1"/>
  <c r="B8290" i="64"/>
  <c r="I8290" i="64" s="1"/>
  <c r="J8290" i="64" s="1"/>
  <c r="C8290" i="64"/>
  <c r="B8291" i="64"/>
  <c r="I8291" i="64" s="1"/>
  <c r="J8291" i="64" s="1"/>
  <c r="C8291" i="64"/>
  <c r="B8292" i="64"/>
  <c r="C8292" i="64"/>
  <c r="I8292" i="64"/>
  <c r="J8292" i="64" s="1"/>
  <c r="B8293" i="64"/>
  <c r="C8293" i="64"/>
  <c r="I8293" i="64"/>
  <c r="J8293" i="64" s="1"/>
  <c r="B8294" i="64"/>
  <c r="I8294" i="64" s="1"/>
  <c r="J8294" i="64" s="1"/>
  <c r="C8294" i="64"/>
  <c r="B8295" i="64"/>
  <c r="I8295" i="64" s="1"/>
  <c r="J8295" i="64" s="1"/>
  <c r="C8295" i="64"/>
  <c r="B8296" i="64"/>
  <c r="C8296" i="64"/>
  <c r="I8296" i="64"/>
  <c r="J8296" i="64" s="1"/>
  <c r="B8297" i="64"/>
  <c r="C8297" i="64"/>
  <c r="I8297" i="64"/>
  <c r="J8297" i="64" s="1"/>
  <c r="B8298" i="64"/>
  <c r="I8298" i="64" s="1"/>
  <c r="J8298" i="64" s="1"/>
  <c r="C8298" i="64"/>
  <c r="B8299" i="64"/>
  <c r="I8299" i="64" s="1"/>
  <c r="J8299" i="64" s="1"/>
  <c r="C8299" i="64"/>
  <c r="B8300" i="64"/>
  <c r="C8300" i="64"/>
  <c r="I8300" i="64"/>
  <c r="J8300" i="64" s="1"/>
  <c r="B8301" i="64"/>
  <c r="C8301" i="64"/>
  <c r="I8301" i="64"/>
  <c r="J8301" i="64" s="1"/>
  <c r="B8302" i="64"/>
  <c r="I8302" i="64" s="1"/>
  <c r="J8302" i="64" s="1"/>
  <c r="C8302" i="64"/>
  <c r="B8303" i="64"/>
  <c r="I8303" i="64" s="1"/>
  <c r="J8303" i="64" s="1"/>
  <c r="C8303" i="64"/>
  <c r="B8304" i="64"/>
  <c r="C8304" i="64"/>
  <c r="I8304" i="64"/>
  <c r="J8304" i="64" s="1"/>
  <c r="B8305" i="64"/>
  <c r="C8305" i="64"/>
  <c r="I8305" i="64"/>
  <c r="J8305" i="64" s="1"/>
  <c r="B8306" i="64"/>
  <c r="I8306" i="64" s="1"/>
  <c r="J8306" i="64" s="1"/>
  <c r="C8306" i="64"/>
  <c r="B8307" i="64"/>
  <c r="I8307" i="64" s="1"/>
  <c r="J8307" i="64" s="1"/>
  <c r="C8307" i="64"/>
  <c r="B8308" i="64"/>
  <c r="C8308" i="64"/>
  <c r="I8308" i="64"/>
  <c r="J8308" i="64" s="1"/>
  <c r="B8309" i="64"/>
  <c r="C8309" i="64"/>
  <c r="I8309" i="64"/>
  <c r="J8309" i="64" s="1"/>
  <c r="B8310" i="64"/>
  <c r="I8310" i="64" s="1"/>
  <c r="J8310" i="64" s="1"/>
  <c r="C8310" i="64"/>
  <c r="B8311" i="64"/>
  <c r="I8311" i="64" s="1"/>
  <c r="J8311" i="64" s="1"/>
  <c r="C8311" i="64"/>
  <c r="B8312" i="64"/>
  <c r="C8312" i="64"/>
  <c r="I8312" i="64"/>
  <c r="J8312" i="64" s="1"/>
  <c r="B8313" i="64"/>
  <c r="C8313" i="64"/>
  <c r="I8313" i="64"/>
  <c r="J8313" i="64" s="1"/>
  <c r="B8314" i="64"/>
  <c r="I8314" i="64" s="1"/>
  <c r="J8314" i="64" s="1"/>
  <c r="C8314" i="64"/>
  <c r="B8315" i="64"/>
  <c r="I8315" i="64" s="1"/>
  <c r="J8315" i="64" s="1"/>
  <c r="C8315" i="64"/>
  <c r="B8316" i="64"/>
  <c r="C8316" i="64"/>
  <c r="I8316" i="64"/>
  <c r="J8316" i="64" s="1"/>
  <c r="B8317" i="64"/>
  <c r="C8317" i="64"/>
  <c r="I8317" i="64"/>
  <c r="J8317" i="64" s="1"/>
  <c r="B8318" i="64"/>
  <c r="I8318" i="64" s="1"/>
  <c r="J8318" i="64" s="1"/>
  <c r="C8318" i="64"/>
  <c r="B8319" i="64"/>
  <c r="I8319" i="64" s="1"/>
  <c r="J8319" i="64" s="1"/>
  <c r="C8319" i="64"/>
  <c r="B8320" i="64"/>
  <c r="C8320" i="64"/>
  <c r="I8320" i="64"/>
  <c r="J8320" i="64" s="1"/>
  <c r="B8321" i="64"/>
  <c r="C8321" i="64"/>
  <c r="I8321" i="64"/>
  <c r="J8321" i="64" s="1"/>
  <c r="B8322" i="64"/>
  <c r="I8322" i="64" s="1"/>
  <c r="J8322" i="64" s="1"/>
  <c r="C8322" i="64"/>
  <c r="B8323" i="64"/>
  <c r="I8323" i="64" s="1"/>
  <c r="J8323" i="64" s="1"/>
  <c r="C8323" i="64"/>
  <c r="B8324" i="64"/>
  <c r="C8324" i="64"/>
  <c r="I8324" i="64"/>
  <c r="J8324" i="64" s="1"/>
  <c r="B8325" i="64"/>
  <c r="C8325" i="64"/>
  <c r="I8325" i="64"/>
  <c r="J8325" i="64" s="1"/>
  <c r="B8326" i="64"/>
  <c r="I8326" i="64" s="1"/>
  <c r="J8326" i="64" s="1"/>
  <c r="C8326" i="64"/>
  <c r="B8327" i="64"/>
  <c r="I8327" i="64" s="1"/>
  <c r="J8327" i="64" s="1"/>
  <c r="C8327" i="64"/>
  <c r="B8328" i="64"/>
  <c r="C8328" i="64"/>
  <c r="I8328" i="64"/>
  <c r="J8328" i="64" s="1"/>
  <c r="B8329" i="64"/>
  <c r="C8329" i="64"/>
  <c r="I8329" i="64"/>
  <c r="J8329" i="64" s="1"/>
  <c r="B8330" i="64"/>
  <c r="I8330" i="64" s="1"/>
  <c r="J8330" i="64" s="1"/>
  <c r="C8330" i="64"/>
  <c r="B8331" i="64"/>
  <c r="I8331" i="64" s="1"/>
  <c r="J8331" i="64" s="1"/>
  <c r="C8331" i="64"/>
  <c r="B8332" i="64"/>
  <c r="C8332" i="64"/>
  <c r="I8332" i="64"/>
  <c r="J8332" i="64" s="1"/>
  <c r="B8333" i="64"/>
  <c r="C8333" i="64"/>
  <c r="I8333" i="64"/>
  <c r="J8333" i="64" s="1"/>
  <c r="B8334" i="64"/>
  <c r="I8334" i="64" s="1"/>
  <c r="J8334" i="64" s="1"/>
  <c r="C8334" i="64"/>
  <c r="B8335" i="64"/>
  <c r="I8335" i="64" s="1"/>
  <c r="J8335" i="64" s="1"/>
  <c r="C8335" i="64"/>
  <c r="B8336" i="64"/>
  <c r="C8336" i="64"/>
  <c r="I8336" i="64"/>
  <c r="J8336" i="64" s="1"/>
  <c r="B8337" i="64"/>
  <c r="C8337" i="64"/>
  <c r="I8337" i="64"/>
  <c r="J8337" i="64" s="1"/>
  <c r="B8338" i="64"/>
  <c r="I8338" i="64" s="1"/>
  <c r="J8338" i="64" s="1"/>
  <c r="C8338" i="64"/>
  <c r="B8339" i="64"/>
  <c r="I8339" i="64" s="1"/>
  <c r="J8339" i="64" s="1"/>
  <c r="C8339" i="64"/>
  <c r="B8340" i="64"/>
  <c r="C8340" i="64"/>
  <c r="I8340" i="64"/>
  <c r="J8340" i="64" s="1"/>
  <c r="B8341" i="64"/>
  <c r="C8341" i="64"/>
  <c r="I8341" i="64"/>
  <c r="J8341" i="64" s="1"/>
  <c r="B8342" i="64"/>
  <c r="I8342" i="64" s="1"/>
  <c r="J8342" i="64" s="1"/>
  <c r="C8342" i="64"/>
  <c r="B8343" i="64"/>
  <c r="I8343" i="64" s="1"/>
  <c r="J8343" i="64" s="1"/>
  <c r="C8343" i="64"/>
  <c r="B8344" i="64"/>
  <c r="C8344" i="64"/>
  <c r="I8344" i="64"/>
  <c r="J8344" i="64" s="1"/>
  <c r="B8345" i="64"/>
  <c r="C8345" i="64"/>
  <c r="I8345" i="64"/>
  <c r="J8345" i="64" s="1"/>
  <c r="B8346" i="64"/>
  <c r="I8346" i="64" s="1"/>
  <c r="J8346" i="64" s="1"/>
  <c r="C8346" i="64"/>
  <c r="B8347" i="64"/>
  <c r="I8347" i="64" s="1"/>
  <c r="J8347" i="64" s="1"/>
  <c r="C8347" i="64"/>
  <c r="B8348" i="64"/>
  <c r="C8348" i="64"/>
  <c r="I8348" i="64"/>
  <c r="J8348" i="64" s="1"/>
  <c r="B8349" i="64"/>
  <c r="C8349" i="64"/>
  <c r="I8349" i="64"/>
  <c r="J8349" i="64" s="1"/>
  <c r="B8350" i="64"/>
  <c r="I8350" i="64" s="1"/>
  <c r="J8350" i="64" s="1"/>
  <c r="C8350" i="64"/>
  <c r="B8351" i="64"/>
  <c r="I8351" i="64" s="1"/>
  <c r="J8351" i="64" s="1"/>
  <c r="C8351" i="64"/>
  <c r="B8352" i="64"/>
  <c r="C8352" i="64"/>
  <c r="I8352" i="64"/>
  <c r="J8352" i="64" s="1"/>
  <c r="B8353" i="64"/>
  <c r="C8353" i="64"/>
  <c r="I8353" i="64"/>
  <c r="J8353" i="64" s="1"/>
  <c r="B8354" i="64"/>
  <c r="I8354" i="64" s="1"/>
  <c r="J8354" i="64" s="1"/>
  <c r="C8354" i="64"/>
  <c r="B8355" i="64"/>
  <c r="I8355" i="64" s="1"/>
  <c r="J8355" i="64" s="1"/>
  <c r="C8355" i="64"/>
  <c r="B8356" i="64"/>
  <c r="C8356" i="64"/>
  <c r="I8356" i="64"/>
  <c r="J8356" i="64" s="1"/>
  <c r="B8357" i="64"/>
  <c r="C8357" i="64"/>
  <c r="I8357" i="64"/>
  <c r="J8357" i="64" s="1"/>
  <c r="B8358" i="64"/>
  <c r="I8358" i="64" s="1"/>
  <c r="J8358" i="64" s="1"/>
  <c r="C8358" i="64"/>
  <c r="B8359" i="64"/>
  <c r="I8359" i="64" s="1"/>
  <c r="J8359" i="64" s="1"/>
  <c r="C8359" i="64"/>
  <c r="B8360" i="64"/>
  <c r="C8360" i="64"/>
  <c r="I8360" i="64"/>
  <c r="J8360" i="64" s="1"/>
  <c r="B8361" i="64"/>
  <c r="C8361" i="64"/>
  <c r="I8361" i="64"/>
  <c r="J8361" i="64" s="1"/>
  <c r="B8362" i="64"/>
  <c r="I8362" i="64" s="1"/>
  <c r="J8362" i="64" s="1"/>
  <c r="C8362" i="64"/>
  <c r="B8363" i="64"/>
  <c r="I8363" i="64" s="1"/>
  <c r="J8363" i="64" s="1"/>
  <c r="C8363" i="64"/>
  <c r="B8364" i="64"/>
  <c r="C8364" i="64"/>
  <c r="I8364" i="64"/>
  <c r="J8364" i="64" s="1"/>
  <c r="B8365" i="64"/>
  <c r="C8365" i="64"/>
  <c r="I8365" i="64"/>
  <c r="J8365" i="64" s="1"/>
  <c r="B8366" i="64"/>
  <c r="I8366" i="64" s="1"/>
  <c r="J8366" i="64" s="1"/>
  <c r="C8366" i="64"/>
  <c r="B8367" i="64"/>
  <c r="I8367" i="64" s="1"/>
  <c r="J8367" i="64" s="1"/>
  <c r="C8367" i="64"/>
  <c r="B8368" i="64"/>
  <c r="C8368" i="64"/>
  <c r="I8368" i="64"/>
  <c r="J8368" i="64" s="1"/>
  <c r="B8369" i="64"/>
  <c r="C8369" i="64"/>
  <c r="I8369" i="64"/>
  <c r="J8369" i="64" s="1"/>
  <c r="B8370" i="64"/>
  <c r="I8370" i="64" s="1"/>
  <c r="J8370" i="64" s="1"/>
  <c r="C8370" i="64"/>
  <c r="B8371" i="64"/>
  <c r="I8371" i="64" s="1"/>
  <c r="J8371" i="64" s="1"/>
  <c r="C8371" i="64"/>
  <c r="B8372" i="64"/>
  <c r="C8372" i="64"/>
  <c r="I8372" i="64"/>
  <c r="J8372" i="64" s="1"/>
  <c r="B8373" i="64"/>
  <c r="C8373" i="64"/>
  <c r="I8373" i="64"/>
  <c r="J8373" i="64" s="1"/>
  <c r="B8374" i="64"/>
  <c r="I8374" i="64" s="1"/>
  <c r="J8374" i="64" s="1"/>
  <c r="C8374" i="64"/>
  <c r="B8375" i="64"/>
  <c r="I8375" i="64" s="1"/>
  <c r="J8375" i="64" s="1"/>
  <c r="C8375" i="64"/>
  <c r="B8376" i="64"/>
  <c r="C8376" i="64"/>
  <c r="I8376" i="64"/>
  <c r="J8376" i="64" s="1"/>
  <c r="B8377" i="64"/>
  <c r="C8377" i="64"/>
  <c r="I8377" i="64"/>
  <c r="J8377" i="64" s="1"/>
  <c r="B8378" i="64"/>
  <c r="I8378" i="64" s="1"/>
  <c r="J8378" i="64" s="1"/>
  <c r="C8378" i="64"/>
  <c r="B8379" i="64"/>
  <c r="I8379" i="64" s="1"/>
  <c r="J8379" i="64" s="1"/>
  <c r="C8379" i="64"/>
  <c r="B8380" i="64"/>
  <c r="C8380" i="64"/>
  <c r="I8380" i="64"/>
  <c r="J8380" i="64" s="1"/>
  <c r="B8381" i="64"/>
  <c r="C8381" i="64"/>
  <c r="I8381" i="64"/>
  <c r="J8381" i="64" s="1"/>
  <c r="B8382" i="64"/>
  <c r="I8382" i="64" s="1"/>
  <c r="J8382" i="64" s="1"/>
  <c r="C8382" i="64"/>
  <c r="B8383" i="64"/>
  <c r="I8383" i="64" s="1"/>
  <c r="J8383" i="64" s="1"/>
  <c r="C8383" i="64"/>
  <c r="B8384" i="64"/>
  <c r="I8384" i="64" s="1"/>
  <c r="J8384" i="64" s="1"/>
  <c r="C8384" i="64"/>
  <c r="B8385" i="64"/>
  <c r="I8385" i="64" s="1"/>
  <c r="J8385" i="64" s="1"/>
  <c r="C8385" i="64"/>
  <c r="B8386" i="64"/>
  <c r="I8386" i="64" s="1"/>
  <c r="J8386" i="64" s="1"/>
  <c r="C8386" i="64"/>
  <c r="B8387" i="64"/>
  <c r="I8387" i="64" s="1"/>
  <c r="J8387" i="64" s="1"/>
  <c r="C8387" i="64"/>
  <c r="B8388" i="64"/>
  <c r="I8388" i="64" s="1"/>
  <c r="J8388" i="64" s="1"/>
  <c r="C8388" i="64"/>
  <c r="B8389" i="64"/>
  <c r="I8389" i="64" s="1"/>
  <c r="J8389" i="64" s="1"/>
  <c r="C8389" i="64"/>
  <c r="B8390" i="64"/>
  <c r="I8390" i="64" s="1"/>
  <c r="J8390" i="64" s="1"/>
  <c r="C8390" i="64"/>
  <c r="B8391" i="64"/>
  <c r="I8391" i="64" s="1"/>
  <c r="J8391" i="64" s="1"/>
  <c r="C8391" i="64"/>
  <c r="B8392" i="64"/>
  <c r="I8392" i="64" s="1"/>
  <c r="J8392" i="64" s="1"/>
  <c r="C8392" i="64"/>
  <c r="B8393" i="64"/>
  <c r="I8393" i="64" s="1"/>
  <c r="J8393" i="64" s="1"/>
  <c r="C8393" i="64"/>
  <c r="B8394" i="64"/>
  <c r="I8394" i="64" s="1"/>
  <c r="J8394" i="64" s="1"/>
  <c r="C8394" i="64"/>
  <c r="B8395" i="64"/>
  <c r="I8395" i="64" s="1"/>
  <c r="J8395" i="64" s="1"/>
  <c r="C8395" i="64"/>
  <c r="B8396" i="64"/>
  <c r="I8396" i="64" s="1"/>
  <c r="J8396" i="64" s="1"/>
  <c r="C8396" i="64"/>
  <c r="B8397" i="64"/>
  <c r="I8397" i="64" s="1"/>
  <c r="J8397" i="64" s="1"/>
  <c r="C8397" i="64"/>
  <c r="B8398" i="64"/>
  <c r="I8398" i="64" s="1"/>
  <c r="J8398" i="64" s="1"/>
  <c r="C8398" i="64"/>
  <c r="B8399" i="64"/>
  <c r="I8399" i="64" s="1"/>
  <c r="J8399" i="64" s="1"/>
  <c r="C8399" i="64"/>
  <c r="B8400" i="64"/>
  <c r="I8400" i="64" s="1"/>
  <c r="J8400" i="64" s="1"/>
  <c r="C8400" i="64"/>
  <c r="B8401" i="64"/>
  <c r="I8401" i="64" s="1"/>
  <c r="J8401" i="64" s="1"/>
  <c r="C8401" i="64"/>
  <c r="B8402" i="64"/>
  <c r="I8402" i="64" s="1"/>
  <c r="J8402" i="64" s="1"/>
  <c r="C8402" i="64"/>
  <c r="B8403" i="64"/>
  <c r="I8403" i="64" s="1"/>
  <c r="J8403" i="64" s="1"/>
  <c r="C8403" i="64"/>
  <c r="B8404" i="64"/>
  <c r="I8404" i="64" s="1"/>
  <c r="J8404" i="64" s="1"/>
  <c r="C8404" i="64"/>
  <c r="B8405" i="64"/>
  <c r="I8405" i="64" s="1"/>
  <c r="J8405" i="64" s="1"/>
  <c r="C8405" i="64"/>
  <c r="B8406" i="64"/>
  <c r="I8406" i="64" s="1"/>
  <c r="J8406" i="64" s="1"/>
  <c r="C8406" i="64"/>
  <c r="B8407" i="64"/>
  <c r="I8407" i="64" s="1"/>
  <c r="J8407" i="64" s="1"/>
  <c r="C8407" i="64"/>
  <c r="B8408" i="64"/>
  <c r="I8408" i="64" s="1"/>
  <c r="J8408" i="64" s="1"/>
  <c r="C8408" i="64"/>
  <c r="B8409" i="64"/>
  <c r="I8409" i="64" s="1"/>
  <c r="J8409" i="64" s="1"/>
  <c r="C8409" i="64"/>
  <c r="B8410" i="64"/>
  <c r="I8410" i="64" s="1"/>
  <c r="J8410" i="64" s="1"/>
  <c r="C8410" i="64"/>
  <c r="B8411" i="64"/>
  <c r="I8411" i="64" s="1"/>
  <c r="J8411" i="64" s="1"/>
  <c r="C8411" i="64"/>
  <c r="B8412" i="64"/>
  <c r="I8412" i="64" s="1"/>
  <c r="J8412" i="64" s="1"/>
  <c r="C8412" i="64"/>
  <c r="B8413" i="64"/>
  <c r="I8413" i="64" s="1"/>
  <c r="J8413" i="64" s="1"/>
  <c r="C8413" i="64"/>
  <c r="B8414" i="64"/>
  <c r="I8414" i="64" s="1"/>
  <c r="J8414" i="64" s="1"/>
  <c r="C8414" i="64"/>
  <c r="B8415" i="64"/>
  <c r="I8415" i="64" s="1"/>
  <c r="J8415" i="64" s="1"/>
  <c r="C8415" i="64"/>
  <c r="B8416" i="64"/>
  <c r="I8416" i="64" s="1"/>
  <c r="J8416" i="64" s="1"/>
  <c r="C8416" i="64"/>
  <c r="B8417" i="64"/>
  <c r="I8417" i="64" s="1"/>
  <c r="J8417" i="64" s="1"/>
  <c r="C8417" i="64"/>
  <c r="B8418" i="64"/>
  <c r="I8418" i="64" s="1"/>
  <c r="J8418" i="64" s="1"/>
  <c r="C8418" i="64"/>
  <c r="B8419" i="64"/>
  <c r="I8419" i="64" s="1"/>
  <c r="J8419" i="64" s="1"/>
  <c r="C8419" i="64"/>
  <c r="B8420" i="64"/>
  <c r="I8420" i="64" s="1"/>
  <c r="J8420" i="64" s="1"/>
  <c r="C8420" i="64"/>
  <c r="B8421" i="64"/>
  <c r="I8421" i="64" s="1"/>
  <c r="J8421" i="64" s="1"/>
  <c r="C8421" i="64"/>
  <c r="B8422" i="64"/>
  <c r="I8422" i="64" s="1"/>
  <c r="J8422" i="64" s="1"/>
  <c r="C8422" i="64"/>
  <c r="B8423" i="64"/>
  <c r="I8423" i="64" s="1"/>
  <c r="J8423" i="64" s="1"/>
  <c r="C8423" i="64"/>
  <c r="B8424" i="64"/>
  <c r="I8424" i="64" s="1"/>
  <c r="J8424" i="64" s="1"/>
  <c r="C8424" i="64"/>
  <c r="B8425" i="64"/>
  <c r="I8425" i="64" s="1"/>
  <c r="J8425" i="64" s="1"/>
  <c r="C8425" i="64"/>
  <c r="B8426" i="64"/>
  <c r="I8426" i="64" s="1"/>
  <c r="J8426" i="64" s="1"/>
  <c r="C8426" i="64"/>
  <c r="B8427" i="64"/>
  <c r="I8427" i="64" s="1"/>
  <c r="J8427" i="64" s="1"/>
  <c r="C8427" i="64"/>
  <c r="B8428" i="64"/>
  <c r="I8428" i="64" s="1"/>
  <c r="J8428" i="64" s="1"/>
  <c r="C8428" i="64"/>
  <c r="B8429" i="64"/>
  <c r="I8429" i="64" s="1"/>
  <c r="J8429" i="64" s="1"/>
  <c r="C8429" i="64"/>
  <c r="B8430" i="64"/>
  <c r="I8430" i="64" s="1"/>
  <c r="J8430" i="64" s="1"/>
  <c r="C8430" i="64"/>
  <c r="B8431" i="64"/>
  <c r="I8431" i="64" s="1"/>
  <c r="J8431" i="64" s="1"/>
  <c r="C8431" i="64"/>
  <c r="B8432" i="64"/>
  <c r="I8432" i="64" s="1"/>
  <c r="J8432" i="64" s="1"/>
  <c r="C8432" i="64"/>
  <c r="B8433" i="64"/>
  <c r="I8433" i="64" s="1"/>
  <c r="J8433" i="64" s="1"/>
  <c r="C8433" i="64"/>
  <c r="B8434" i="64"/>
  <c r="I8434" i="64" s="1"/>
  <c r="J8434" i="64" s="1"/>
  <c r="C8434" i="64"/>
  <c r="B8435" i="64"/>
  <c r="I8435" i="64" s="1"/>
  <c r="J8435" i="64" s="1"/>
  <c r="C8435" i="64"/>
  <c r="B8436" i="64"/>
  <c r="I8436" i="64" s="1"/>
  <c r="J8436" i="64" s="1"/>
  <c r="C8436" i="64"/>
  <c r="B8437" i="64"/>
  <c r="I8437" i="64" s="1"/>
  <c r="J8437" i="64" s="1"/>
  <c r="C8437" i="64"/>
  <c r="B8438" i="64"/>
  <c r="I8438" i="64" s="1"/>
  <c r="J8438" i="64" s="1"/>
  <c r="C8438" i="64"/>
  <c r="B8439" i="64"/>
  <c r="I8439" i="64" s="1"/>
  <c r="J8439" i="64" s="1"/>
  <c r="C8439" i="64"/>
  <c r="B8440" i="64"/>
  <c r="I8440" i="64" s="1"/>
  <c r="J8440" i="64" s="1"/>
  <c r="C8440" i="64"/>
  <c r="B8441" i="64"/>
  <c r="I8441" i="64" s="1"/>
  <c r="J8441" i="64" s="1"/>
  <c r="C8441" i="64"/>
  <c r="B8442" i="64"/>
  <c r="I8442" i="64" s="1"/>
  <c r="J8442" i="64" s="1"/>
  <c r="C8442" i="64"/>
  <c r="B8443" i="64"/>
  <c r="I8443" i="64" s="1"/>
  <c r="J8443" i="64" s="1"/>
  <c r="C8443" i="64"/>
  <c r="B8444" i="64"/>
  <c r="I8444" i="64" s="1"/>
  <c r="J8444" i="64" s="1"/>
  <c r="C8444" i="64"/>
  <c r="B8445" i="64"/>
  <c r="I8445" i="64" s="1"/>
  <c r="J8445" i="64" s="1"/>
  <c r="C8445" i="64"/>
  <c r="B8446" i="64"/>
  <c r="I8446" i="64" s="1"/>
  <c r="J8446" i="64" s="1"/>
  <c r="C8446" i="64"/>
  <c r="B8447" i="64"/>
  <c r="I8447" i="64" s="1"/>
  <c r="J8447" i="64" s="1"/>
  <c r="C8447" i="64"/>
  <c r="B8448" i="64"/>
  <c r="I8448" i="64" s="1"/>
  <c r="J8448" i="64" s="1"/>
  <c r="C8448" i="64"/>
  <c r="B8449" i="64"/>
  <c r="I8449" i="64" s="1"/>
  <c r="J8449" i="64" s="1"/>
  <c r="C8449" i="64"/>
  <c r="B8450" i="64"/>
  <c r="I8450" i="64" s="1"/>
  <c r="J8450" i="64" s="1"/>
  <c r="C8450" i="64"/>
  <c r="B8451" i="64"/>
  <c r="I8451" i="64" s="1"/>
  <c r="J8451" i="64" s="1"/>
  <c r="C8451" i="64"/>
  <c r="B8452" i="64"/>
  <c r="I8452" i="64" s="1"/>
  <c r="J8452" i="64" s="1"/>
  <c r="C8452" i="64"/>
  <c r="B8453" i="64"/>
  <c r="I8453" i="64" s="1"/>
  <c r="J8453" i="64" s="1"/>
  <c r="C8453" i="64"/>
  <c r="B8454" i="64"/>
  <c r="I8454" i="64" s="1"/>
  <c r="J8454" i="64" s="1"/>
  <c r="C8454" i="64"/>
  <c r="B8455" i="64"/>
  <c r="I8455" i="64" s="1"/>
  <c r="J8455" i="64" s="1"/>
  <c r="C8455" i="64"/>
  <c r="B8456" i="64"/>
  <c r="I8456" i="64" s="1"/>
  <c r="J8456" i="64" s="1"/>
  <c r="C8456" i="64"/>
  <c r="B8457" i="64"/>
  <c r="I8457" i="64" s="1"/>
  <c r="J8457" i="64" s="1"/>
  <c r="C8457" i="64"/>
  <c r="B8458" i="64"/>
  <c r="I8458" i="64" s="1"/>
  <c r="J8458" i="64" s="1"/>
  <c r="C8458" i="64"/>
  <c r="B8459" i="64"/>
  <c r="I8459" i="64" s="1"/>
  <c r="J8459" i="64" s="1"/>
  <c r="C8459" i="64"/>
  <c r="B8460" i="64"/>
  <c r="I8460" i="64" s="1"/>
  <c r="J8460" i="64" s="1"/>
  <c r="C8460" i="64"/>
  <c r="B8461" i="64"/>
  <c r="I8461" i="64" s="1"/>
  <c r="J8461" i="64" s="1"/>
  <c r="C8461" i="64"/>
  <c r="B8462" i="64"/>
  <c r="I8462" i="64" s="1"/>
  <c r="J8462" i="64" s="1"/>
  <c r="C8462" i="64"/>
  <c r="B8463" i="64"/>
  <c r="I8463" i="64" s="1"/>
  <c r="J8463" i="64" s="1"/>
  <c r="C8463" i="64"/>
  <c r="B8464" i="64"/>
  <c r="I8464" i="64" s="1"/>
  <c r="J8464" i="64" s="1"/>
  <c r="C8464" i="64"/>
  <c r="B8465" i="64"/>
  <c r="I8465" i="64" s="1"/>
  <c r="J8465" i="64" s="1"/>
  <c r="C8465" i="64"/>
  <c r="B8466" i="64"/>
  <c r="I8466" i="64" s="1"/>
  <c r="J8466" i="64" s="1"/>
  <c r="C8466" i="64"/>
  <c r="B8467" i="64"/>
  <c r="I8467" i="64" s="1"/>
  <c r="J8467" i="64" s="1"/>
  <c r="C8467" i="64"/>
  <c r="B8468" i="64"/>
  <c r="I8468" i="64" s="1"/>
  <c r="J8468" i="64" s="1"/>
  <c r="C8468" i="64"/>
  <c r="B8469" i="64"/>
  <c r="I8469" i="64" s="1"/>
  <c r="J8469" i="64" s="1"/>
  <c r="C8469" i="64"/>
  <c r="B8470" i="64"/>
  <c r="I8470" i="64" s="1"/>
  <c r="J8470" i="64" s="1"/>
  <c r="C8470" i="64"/>
  <c r="B8471" i="64"/>
  <c r="I8471" i="64" s="1"/>
  <c r="J8471" i="64" s="1"/>
  <c r="C8471" i="64"/>
  <c r="B8472" i="64"/>
  <c r="I8472" i="64" s="1"/>
  <c r="J8472" i="64" s="1"/>
  <c r="C8472" i="64"/>
  <c r="B8473" i="64"/>
  <c r="I8473" i="64" s="1"/>
  <c r="J8473" i="64" s="1"/>
  <c r="C8473" i="64"/>
  <c r="B8474" i="64"/>
  <c r="I8474" i="64" s="1"/>
  <c r="J8474" i="64" s="1"/>
  <c r="C8474" i="64"/>
  <c r="B8475" i="64"/>
  <c r="I8475" i="64" s="1"/>
  <c r="J8475" i="64" s="1"/>
  <c r="C8475" i="64"/>
  <c r="B8476" i="64"/>
  <c r="I8476" i="64" s="1"/>
  <c r="J8476" i="64" s="1"/>
  <c r="C8476" i="64"/>
  <c r="B8477" i="64"/>
  <c r="I8477" i="64" s="1"/>
  <c r="J8477" i="64" s="1"/>
  <c r="C8477" i="64"/>
  <c r="B8478" i="64"/>
  <c r="I8478" i="64" s="1"/>
  <c r="J8478" i="64" s="1"/>
  <c r="C8478" i="64"/>
  <c r="B8479" i="64"/>
  <c r="I8479" i="64" s="1"/>
  <c r="J8479" i="64" s="1"/>
  <c r="C8479" i="64"/>
  <c r="B8480" i="64"/>
  <c r="I8480" i="64" s="1"/>
  <c r="J8480" i="64" s="1"/>
  <c r="C8480" i="64"/>
  <c r="B8481" i="64"/>
  <c r="I8481" i="64" s="1"/>
  <c r="J8481" i="64" s="1"/>
  <c r="C8481" i="64"/>
  <c r="B8482" i="64"/>
  <c r="I8482" i="64" s="1"/>
  <c r="J8482" i="64" s="1"/>
  <c r="C8482" i="64"/>
  <c r="B8483" i="64"/>
  <c r="I8483" i="64" s="1"/>
  <c r="J8483" i="64" s="1"/>
  <c r="C8483" i="64"/>
  <c r="B8484" i="64"/>
  <c r="I8484" i="64" s="1"/>
  <c r="J8484" i="64" s="1"/>
  <c r="C8484" i="64"/>
  <c r="B8485" i="64"/>
  <c r="I8485" i="64" s="1"/>
  <c r="J8485" i="64" s="1"/>
  <c r="C8485" i="64"/>
  <c r="B8486" i="64"/>
  <c r="I8486" i="64" s="1"/>
  <c r="J8486" i="64" s="1"/>
  <c r="C8486" i="64"/>
  <c r="B8487" i="64"/>
  <c r="I8487" i="64" s="1"/>
  <c r="J8487" i="64" s="1"/>
  <c r="C8487" i="64"/>
  <c r="B8488" i="64"/>
  <c r="I8488" i="64" s="1"/>
  <c r="J8488" i="64" s="1"/>
  <c r="C8488" i="64"/>
  <c r="B8489" i="64"/>
  <c r="I8489" i="64" s="1"/>
  <c r="J8489" i="64" s="1"/>
  <c r="C8489" i="64"/>
  <c r="B8490" i="64"/>
  <c r="I8490" i="64" s="1"/>
  <c r="J8490" i="64" s="1"/>
  <c r="C8490" i="64"/>
  <c r="B8491" i="64"/>
  <c r="I8491" i="64" s="1"/>
  <c r="J8491" i="64" s="1"/>
  <c r="C8491" i="64"/>
  <c r="B8492" i="64"/>
  <c r="I8492" i="64" s="1"/>
  <c r="J8492" i="64" s="1"/>
  <c r="C8492" i="64"/>
  <c r="B8493" i="64"/>
  <c r="I8493" i="64" s="1"/>
  <c r="J8493" i="64" s="1"/>
  <c r="C8493" i="64"/>
  <c r="B8494" i="64"/>
  <c r="I8494" i="64" s="1"/>
  <c r="J8494" i="64" s="1"/>
  <c r="C8494" i="64"/>
  <c r="B8495" i="64"/>
  <c r="I8495" i="64" s="1"/>
  <c r="J8495" i="64" s="1"/>
  <c r="C8495" i="64"/>
  <c r="B8496" i="64"/>
  <c r="I8496" i="64" s="1"/>
  <c r="J8496" i="64" s="1"/>
  <c r="C8496" i="64"/>
  <c r="B8497" i="64"/>
  <c r="I8497" i="64" s="1"/>
  <c r="J8497" i="64" s="1"/>
  <c r="C8497" i="64"/>
  <c r="B8498" i="64"/>
  <c r="I8498" i="64" s="1"/>
  <c r="J8498" i="64" s="1"/>
  <c r="C8498" i="64"/>
  <c r="B8499" i="64"/>
  <c r="I8499" i="64" s="1"/>
  <c r="J8499" i="64" s="1"/>
  <c r="C8499" i="64"/>
  <c r="B8500" i="64"/>
  <c r="I8500" i="64" s="1"/>
  <c r="J8500" i="64" s="1"/>
  <c r="C8500" i="64"/>
  <c r="B8501" i="64"/>
  <c r="I8501" i="64" s="1"/>
  <c r="J8501" i="64" s="1"/>
  <c r="C8501" i="64"/>
  <c r="B8502" i="64"/>
  <c r="I8502" i="64" s="1"/>
  <c r="J8502" i="64" s="1"/>
  <c r="C8502" i="64"/>
  <c r="B8503" i="64"/>
  <c r="I8503" i="64" s="1"/>
  <c r="J8503" i="64" s="1"/>
  <c r="C8503" i="64"/>
  <c r="B8504" i="64"/>
  <c r="I8504" i="64" s="1"/>
  <c r="J8504" i="64" s="1"/>
  <c r="C8504" i="64"/>
  <c r="B8505" i="64"/>
  <c r="I8505" i="64" s="1"/>
  <c r="J8505" i="64" s="1"/>
  <c r="C8505" i="64"/>
  <c r="B8506" i="64"/>
  <c r="I8506" i="64" s="1"/>
  <c r="J8506" i="64" s="1"/>
  <c r="C8506" i="64"/>
  <c r="B8507" i="64"/>
  <c r="I8507" i="64" s="1"/>
  <c r="J8507" i="64" s="1"/>
  <c r="C8507" i="64"/>
  <c r="B8508" i="64"/>
  <c r="I8508" i="64" s="1"/>
  <c r="J8508" i="64" s="1"/>
  <c r="C8508" i="64"/>
  <c r="B8509" i="64"/>
  <c r="I8509" i="64" s="1"/>
  <c r="J8509" i="64" s="1"/>
  <c r="C8509" i="64"/>
  <c r="B8510" i="64"/>
  <c r="I8510" i="64" s="1"/>
  <c r="J8510" i="64" s="1"/>
  <c r="C8510" i="64"/>
  <c r="B8511" i="64"/>
  <c r="I8511" i="64" s="1"/>
  <c r="J8511" i="64" s="1"/>
  <c r="C8511" i="64"/>
  <c r="B8512" i="64"/>
  <c r="I8512" i="64" s="1"/>
  <c r="J8512" i="64" s="1"/>
  <c r="C8512" i="64"/>
  <c r="B8513" i="64"/>
  <c r="I8513" i="64" s="1"/>
  <c r="J8513" i="64" s="1"/>
  <c r="C8513" i="64"/>
  <c r="B8514" i="64"/>
  <c r="I8514" i="64" s="1"/>
  <c r="J8514" i="64" s="1"/>
  <c r="C8514" i="64"/>
  <c r="B8515" i="64"/>
  <c r="I8515" i="64" s="1"/>
  <c r="J8515" i="64" s="1"/>
  <c r="C8515" i="64"/>
  <c r="B8516" i="64"/>
  <c r="I8516" i="64" s="1"/>
  <c r="J8516" i="64" s="1"/>
  <c r="C8516" i="64"/>
  <c r="B8517" i="64"/>
  <c r="I8517" i="64" s="1"/>
  <c r="J8517" i="64" s="1"/>
  <c r="C8517" i="64"/>
  <c r="B8518" i="64"/>
  <c r="I8518" i="64" s="1"/>
  <c r="J8518" i="64" s="1"/>
  <c r="C8518" i="64"/>
  <c r="B8519" i="64"/>
  <c r="I8519" i="64" s="1"/>
  <c r="J8519" i="64" s="1"/>
  <c r="C8519" i="64"/>
  <c r="B8520" i="64"/>
  <c r="I8520" i="64" s="1"/>
  <c r="J8520" i="64" s="1"/>
  <c r="C8520" i="64"/>
  <c r="B8521" i="64"/>
  <c r="I8521" i="64" s="1"/>
  <c r="J8521" i="64" s="1"/>
  <c r="C8521" i="64"/>
  <c r="B8522" i="64"/>
  <c r="I8522" i="64" s="1"/>
  <c r="J8522" i="64" s="1"/>
  <c r="C8522" i="64"/>
  <c r="B8523" i="64"/>
  <c r="I8523" i="64" s="1"/>
  <c r="J8523" i="64" s="1"/>
  <c r="C8523" i="64"/>
  <c r="B8524" i="64"/>
  <c r="I8524" i="64" s="1"/>
  <c r="J8524" i="64" s="1"/>
  <c r="C8524" i="64"/>
  <c r="B8525" i="64"/>
  <c r="I8525" i="64" s="1"/>
  <c r="J8525" i="64" s="1"/>
  <c r="C8525" i="64"/>
  <c r="B8526" i="64"/>
  <c r="I8526" i="64" s="1"/>
  <c r="J8526" i="64" s="1"/>
  <c r="C8526" i="64"/>
  <c r="B8527" i="64"/>
  <c r="I8527" i="64" s="1"/>
  <c r="J8527" i="64" s="1"/>
  <c r="C8527" i="64"/>
  <c r="B8528" i="64"/>
  <c r="I8528" i="64" s="1"/>
  <c r="J8528" i="64" s="1"/>
  <c r="C8528" i="64"/>
  <c r="B8529" i="64"/>
  <c r="I8529" i="64" s="1"/>
  <c r="J8529" i="64" s="1"/>
  <c r="C8529" i="64"/>
  <c r="B8530" i="64"/>
  <c r="I8530" i="64" s="1"/>
  <c r="J8530" i="64" s="1"/>
  <c r="C8530" i="64"/>
  <c r="B8531" i="64"/>
  <c r="I8531" i="64" s="1"/>
  <c r="J8531" i="64" s="1"/>
  <c r="C8531" i="64"/>
  <c r="B8532" i="64"/>
  <c r="I8532" i="64" s="1"/>
  <c r="J8532" i="64" s="1"/>
  <c r="C8532" i="64"/>
  <c r="B8533" i="64"/>
  <c r="I8533" i="64" s="1"/>
  <c r="J8533" i="64" s="1"/>
  <c r="C8533" i="64"/>
  <c r="B8534" i="64"/>
  <c r="I8534" i="64" s="1"/>
  <c r="J8534" i="64" s="1"/>
  <c r="C8534" i="64"/>
  <c r="B8535" i="64"/>
  <c r="I8535" i="64" s="1"/>
  <c r="J8535" i="64" s="1"/>
  <c r="C8535" i="64"/>
  <c r="B8536" i="64"/>
  <c r="I8536" i="64" s="1"/>
  <c r="J8536" i="64" s="1"/>
  <c r="C8536" i="64"/>
  <c r="B8537" i="64"/>
  <c r="I8537" i="64" s="1"/>
  <c r="J8537" i="64" s="1"/>
  <c r="C8537" i="64"/>
  <c r="B8538" i="64"/>
  <c r="I8538" i="64" s="1"/>
  <c r="J8538" i="64" s="1"/>
  <c r="C8538" i="64"/>
  <c r="B8539" i="64"/>
  <c r="I8539" i="64" s="1"/>
  <c r="J8539" i="64" s="1"/>
  <c r="C8539" i="64"/>
  <c r="B8540" i="64"/>
  <c r="I8540" i="64" s="1"/>
  <c r="J8540" i="64" s="1"/>
  <c r="C8540" i="64"/>
  <c r="B8541" i="64"/>
  <c r="I8541" i="64" s="1"/>
  <c r="J8541" i="64" s="1"/>
  <c r="C8541" i="64"/>
  <c r="B8542" i="64"/>
  <c r="I8542" i="64" s="1"/>
  <c r="J8542" i="64" s="1"/>
  <c r="C8542" i="64"/>
  <c r="B8543" i="64"/>
  <c r="I8543" i="64" s="1"/>
  <c r="J8543" i="64" s="1"/>
  <c r="C8543" i="64"/>
  <c r="B8544" i="64"/>
  <c r="I8544" i="64" s="1"/>
  <c r="J8544" i="64" s="1"/>
  <c r="C8544" i="64"/>
  <c r="B8545" i="64"/>
  <c r="I8545" i="64" s="1"/>
  <c r="J8545" i="64" s="1"/>
  <c r="C8545" i="64"/>
  <c r="B8546" i="64"/>
  <c r="I8546" i="64" s="1"/>
  <c r="J8546" i="64" s="1"/>
  <c r="C8546" i="64"/>
  <c r="B8547" i="64"/>
  <c r="I8547" i="64" s="1"/>
  <c r="J8547" i="64" s="1"/>
  <c r="C8547" i="64"/>
  <c r="B8548" i="64"/>
  <c r="I8548" i="64" s="1"/>
  <c r="J8548" i="64" s="1"/>
  <c r="C8548" i="64"/>
  <c r="B8549" i="64"/>
  <c r="I8549" i="64" s="1"/>
  <c r="J8549" i="64" s="1"/>
  <c r="C8549" i="64"/>
  <c r="B8550" i="64"/>
  <c r="I8550" i="64" s="1"/>
  <c r="J8550" i="64" s="1"/>
  <c r="C8550" i="64"/>
  <c r="B8551" i="64"/>
  <c r="I8551" i="64" s="1"/>
  <c r="J8551" i="64" s="1"/>
  <c r="C8551" i="64"/>
  <c r="B8552" i="64"/>
  <c r="I8552" i="64" s="1"/>
  <c r="J8552" i="64" s="1"/>
  <c r="C8552" i="64"/>
  <c r="B8553" i="64"/>
  <c r="I8553" i="64" s="1"/>
  <c r="J8553" i="64" s="1"/>
  <c r="C8553" i="64"/>
  <c r="B8554" i="64"/>
  <c r="I8554" i="64" s="1"/>
  <c r="J8554" i="64" s="1"/>
  <c r="C8554" i="64"/>
  <c r="B8555" i="64"/>
  <c r="I8555" i="64" s="1"/>
  <c r="J8555" i="64" s="1"/>
  <c r="C8555" i="64"/>
  <c r="B8556" i="64"/>
  <c r="I8556" i="64" s="1"/>
  <c r="J8556" i="64" s="1"/>
  <c r="C8556" i="64"/>
  <c r="B8557" i="64"/>
  <c r="I8557" i="64" s="1"/>
  <c r="J8557" i="64" s="1"/>
  <c r="C8557" i="64"/>
  <c r="B8558" i="64"/>
  <c r="I8558" i="64" s="1"/>
  <c r="J8558" i="64" s="1"/>
  <c r="C8558" i="64"/>
  <c r="B8559" i="64"/>
  <c r="I8559" i="64" s="1"/>
  <c r="J8559" i="64" s="1"/>
  <c r="C8559" i="64"/>
  <c r="B8560" i="64"/>
  <c r="I8560" i="64" s="1"/>
  <c r="J8560" i="64" s="1"/>
  <c r="C8560" i="64"/>
  <c r="B8561" i="64"/>
  <c r="I8561" i="64" s="1"/>
  <c r="J8561" i="64" s="1"/>
  <c r="C8561" i="64"/>
  <c r="B8562" i="64"/>
  <c r="I8562" i="64" s="1"/>
  <c r="J8562" i="64" s="1"/>
  <c r="C8562" i="64"/>
  <c r="B8563" i="64"/>
  <c r="I8563" i="64" s="1"/>
  <c r="J8563" i="64" s="1"/>
  <c r="C8563" i="64"/>
  <c r="B8564" i="64"/>
  <c r="I8564" i="64" s="1"/>
  <c r="J8564" i="64" s="1"/>
  <c r="C8564" i="64"/>
  <c r="B8565" i="64"/>
  <c r="I8565" i="64" s="1"/>
  <c r="J8565" i="64" s="1"/>
  <c r="C8565" i="64"/>
  <c r="B8566" i="64"/>
  <c r="I8566" i="64" s="1"/>
  <c r="J8566" i="64" s="1"/>
  <c r="C8566" i="64"/>
  <c r="B8567" i="64"/>
  <c r="I8567" i="64" s="1"/>
  <c r="J8567" i="64" s="1"/>
  <c r="C8567" i="64"/>
  <c r="B8568" i="64"/>
  <c r="I8568" i="64" s="1"/>
  <c r="J8568" i="64" s="1"/>
  <c r="C8568" i="64"/>
  <c r="B8569" i="64"/>
  <c r="I8569" i="64" s="1"/>
  <c r="J8569" i="64" s="1"/>
  <c r="C8569" i="64"/>
  <c r="B8570" i="64"/>
  <c r="I8570" i="64" s="1"/>
  <c r="J8570" i="64" s="1"/>
  <c r="C8570" i="64"/>
  <c r="B8571" i="64"/>
  <c r="I8571" i="64" s="1"/>
  <c r="J8571" i="64" s="1"/>
  <c r="C8571" i="64"/>
  <c r="B8572" i="64"/>
  <c r="I8572" i="64" s="1"/>
  <c r="J8572" i="64" s="1"/>
  <c r="C8572" i="64"/>
  <c r="B8573" i="64"/>
  <c r="I8573" i="64" s="1"/>
  <c r="J8573" i="64" s="1"/>
  <c r="C8573" i="64"/>
  <c r="B8574" i="64"/>
  <c r="I8574" i="64" s="1"/>
  <c r="J8574" i="64" s="1"/>
  <c r="C8574" i="64"/>
  <c r="B8575" i="64"/>
  <c r="I8575" i="64" s="1"/>
  <c r="J8575" i="64" s="1"/>
  <c r="C8575" i="64"/>
  <c r="B8576" i="64"/>
  <c r="I8576" i="64" s="1"/>
  <c r="J8576" i="64" s="1"/>
  <c r="C8576" i="64"/>
  <c r="B8577" i="64"/>
  <c r="I8577" i="64" s="1"/>
  <c r="J8577" i="64" s="1"/>
  <c r="C8577" i="64"/>
  <c r="B8578" i="64"/>
  <c r="I8578" i="64" s="1"/>
  <c r="J8578" i="64" s="1"/>
  <c r="C8578" i="64"/>
  <c r="B8579" i="64"/>
  <c r="I8579" i="64" s="1"/>
  <c r="J8579" i="64" s="1"/>
  <c r="C8579" i="64"/>
  <c r="B8580" i="64"/>
  <c r="I8580" i="64" s="1"/>
  <c r="J8580" i="64" s="1"/>
  <c r="C8580" i="64"/>
  <c r="B8581" i="64"/>
  <c r="I8581" i="64" s="1"/>
  <c r="J8581" i="64" s="1"/>
  <c r="C8581" i="64"/>
  <c r="B8582" i="64"/>
  <c r="I8582" i="64" s="1"/>
  <c r="J8582" i="64" s="1"/>
  <c r="C8582" i="64"/>
  <c r="B8583" i="64"/>
  <c r="I8583" i="64" s="1"/>
  <c r="J8583" i="64" s="1"/>
  <c r="C8583" i="64"/>
  <c r="B8584" i="64"/>
  <c r="I8584" i="64" s="1"/>
  <c r="J8584" i="64" s="1"/>
  <c r="C8584" i="64"/>
  <c r="B8585" i="64"/>
  <c r="I8585" i="64" s="1"/>
  <c r="J8585" i="64" s="1"/>
  <c r="C8585" i="64"/>
  <c r="B8586" i="64"/>
  <c r="I8586" i="64" s="1"/>
  <c r="J8586" i="64" s="1"/>
  <c r="C8586" i="64"/>
  <c r="B8587" i="64"/>
  <c r="I8587" i="64" s="1"/>
  <c r="J8587" i="64" s="1"/>
  <c r="C8587" i="64"/>
  <c r="B8588" i="64"/>
  <c r="I8588" i="64" s="1"/>
  <c r="J8588" i="64" s="1"/>
  <c r="C8588" i="64"/>
  <c r="B8589" i="64"/>
  <c r="I8589" i="64" s="1"/>
  <c r="J8589" i="64" s="1"/>
  <c r="C8589" i="64"/>
  <c r="B8590" i="64"/>
  <c r="I8590" i="64" s="1"/>
  <c r="J8590" i="64" s="1"/>
  <c r="C8590" i="64"/>
  <c r="B8591" i="64"/>
  <c r="I8591" i="64" s="1"/>
  <c r="J8591" i="64" s="1"/>
  <c r="C8591" i="64"/>
  <c r="B8592" i="64"/>
  <c r="I8592" i="64" s="1"/>
  <c r="J8592" i="64" s="1"/>
  <c r="C8592" i="64"/>
  <c r="B8593" i="64"/>
  <c r="I8593" i="64" s="1"/>
  <c r="J8593" i="64" s="1"/>
  <c r="C8593" i="64"/>
  <c r="B8594" i="64"/>
  <c r="I8594" i="64" s="1"/>
  <c r="J8594" i="64" s="1"/>
  <c r="C8594" i="64"/>
  <c r="B8595" i="64"/>
  <c r="I8595" i="64" s="1"/>
  <c r="J8595" i="64" s="1"/>
  <c r="C8595" i="64"/>
  <c r="B8596" i="64"/>
  <c r="I8596" i="64" s="1"/>
  <c r="J8596" i="64" s="1"/>
  <c r="C8596" i="64"/>
  <c r="B8597" i="64"/>
  <c r="I8597" i="64" s="1"/>
  <c r="J8597" i="64" s="1"/>
  <c r="C8597" i="64"/>
  <c r="B8598" i="64"/>
  <c r="I8598" i="64" s="1"/>
  <c r="J8598" i="64" s="1"/>
  <c r="C8598" i="64"/>
  <c r="B8599" i="64"/>
  <c r="I8599" i="64" s="1"/>
  <c r="J8599" i="64" s="1"/>
  <c r="C8599" i="64"/>
  <c r="B8600" i="64"/>
  <c r="I8600" i="64" s="1"/>
  <c r="J8600" i="64" s="1"/>
  <c r="C8600" i="64"/>
  <c r="B8601" i="64"/>
  <c r="I8601" i="64" s="1"/>
  <c r="J8601" i="64" s="1"/>
  <c r="C8601" i="64"/>
  <c r="B8602" i="64"/>
  <c r="I8602" i="64" s="1"/>
  <c r="J8602" i="64" s="1"/>
  <c r="C8602" i="64"/>
  <c r="B8603" i="64"/>
  <c r="I8603" i="64" s="1"/>
  <c r="J8603" i="64" s="1"/>
  <c r="C8603" i="64"/>
  <c r="B8604" i="64"/>
  <c r="I8604" i="64" s="1"/>
  <c r="J8604" i="64" s="1"/>
  <c r="C8604" i="64"/>
  <c r="B8605" i="64"/>
  <c r="I8605" i="64" s="1"/>
  <c r="J8605" i="64" s="1"/>
  <c r="C8605" i="64"/>
  <c r="B8606" i="64"/>
  <c r="I8606" i="64" s="1"/>
  <c r="J8606" i="64" s="1"/>
  <c r="C8606" i="64"/>
  <c r="B8607" i="64"/>
  <c r="I8607" i="64" s="1"/>
  <c r="J8607" i="64" s="1"/>
  <c r="C8607" i="64"/>
  <c r="B8608" i="64"/>
  <c r="I8608" i="64" s="1"/>
  <c r="J8608" i="64" s="1"/>
  <c r="C8608" i="64"/>
  <c r="B8609" i="64"/>
  <c r="I8609" i="64" s="1"/>
  <c r="J8609" i="64" s="1"/>
  <c r="C8609" i="64"/>
  <c r="B8610" i="64"/>
  <c r="I8610" i="64" s="1"/>
  <c r="J8610" i="64" s="1"/>
  <c r="C8610" i="64"/>
  <c r="B8611" i="64"/>
  <c r="I8611" i="64" s="1"/>
  <c r="J8611" i="64" s="1"/>
  <c r="C8611" i="64"/>
  <c r="B8612" i="64"/>
  <c r="I8612" i="64" s="1"/>
  <c r="J8612" i="64" s="1"/>
  <c r="C8612" i="64"/>
  <c r="B8613" i="64"/>
  <c r="I8613" i="64" s="1"/>
  <c r="J8613" i="64" s="1"/>
  <c r="C8613" i="64"/>
  <c r="B8614" i="64"/>
  <c r="I8614" i="64" s="1"/>
  <c r="J8614" i="64" s="1"/>
  <c r="C8614" i="64"/>
  <c r="B8615" i="64"/>
  <c r="I8615" i="64" s="1"/>
  <c r="J8615" i="64" s="1"/>
  <c r="C8615" i="64"/>
  <c r="B8616" i="64"/>
  <c r="I8616" i="64" s="1"/>
  <c r="J8616" i="64" s="1"/>
  <c r="C8616" i="64"/>
  <c r="B8617" i="64"/>
  <c r="I8617" i="64" s="1"/>
  <c r="J8617" i="64" s="1"/>
  <c r="C8617" i="64"/>
  <c r="B8618" i="64"/>
  <c r="I8618" i="64" s="1"/>
  <c r="J8618" i="64" s="1"/>
  <c r="C8618" i="64"/>
  <c r="B8619" i="64"/>
  <c r="I8619" i="64" s="1"/>
  <c r="J8619" i="64" s="1"/>
  <c r="C8619" i="64"/>
  <c r="B8620" i="64"/>
  <c r="I8620" i="64" s="1"/>
  <c r="J8620" i="64" s="1"/>
  <c r="C8620" i="64"/>
  <c r="B8621" i="64"/>
  <c r="I8621" i="64" s="1"/>
  <c r="J8621" i="64" s="1"/>
  <c r="C8621" i="64"/>
  <c r="B8622" i="64"/>
  <c r="I8622" i="64" s="1"/>
  <c r="J8622" i="64" s="1"/>
  <c r="C8622" i="64"/>
  <c r="B8623" i="64"/>
  <c r="I8623" i="64" s="1"/>
  <c r="J8623" i="64" s="1"/>
  <c r="C8623" i="64"/>
  <c r="B8624" i="64"/>
  <c r="I8624" i="64" s="1"/>
  <c r="J8624" i="64" s="1"/>
  <c r="C8624" i="64"/>
  <c r="B8625" i="64"/>
  <c r="I8625" i="64" s="1"/>
  <c r="J8625" i="64" s="1"/>
  <c r="C8625" i="64"/>
  <c r="B8626" i="64"/>
  <c r="I8626" i="64" s="1"/>
  <c r="J8626" i="64" s="1"/>
  <c r="C8626" i="64"/>
  <c r="B8627" i="64"/>
  <c r="I8627" i="64" s="1"/>
  <c r="J8627" i="64" s="1"/>
  <c r="C8627" i="64"/>
  <c r="B8628" i="64"/>
  <c r="I8628" i="64" s="1"/>
  <c r="J8628" i="64" s="1"/>
  <c r="C8628" i="64"/>
  <c r="B8629" i="64"/>
  <c r="I8629" i="64" s="1"/>
  <c r="J8629" i="64" s="1"/>
  <c r="C8629" i="64"/>
  <c r="B8630" i="64"/>
  <c r="I8630" i="64" s="1"/>
  <c r="J8630" i="64" s="1"/>
  <c r="C8630" i="64"/>
  <c r="B8631" i="64"/>
  <c r="I8631" i="64" s="1"/>
  <c r="J8631" i="64" s="1"/>
  <c r="C8631" i="64"/>
  <c r="B8632" i="64"/>
  <c r="I8632" i="64" s="1"/>
  <c r="J8632" i="64" s="1"/>
  <c r="C8632" i="64"/>
  <c r="B8633" i="64"/>
  <c r="I8633" i="64" s="1"/>
  <c r="J8633" i="64" s="1"/>
  <c r="C8633" i="64"/>
  <c r="B8634" i="64"/>
  <c r="I8634" i="64" s="1"/>
  <c r="J8634" i="64" s="1"/>
  <c r="C8634" i="64"/>
  <c r="B8635" i="64"/>
  <c r="I8635" i="64" s="1"/>
  <c r="J8635" i="64" s="1"/>
  <c r="C8635" i="64"/>
  <c r="B8636" i="64"/>
  <c r="I8636" i="64" s="1"/>
  <c r="J8636" i="64" s="1"/>
  <c r="C8636" i="64"/>
  <c r="B8637" i="64"/>
  <c r="I8637" i="64" s="1"/>
  <c r="J8637" i="64" s="1"/>
  <c r="C8637" i="64"/>
  <c r="B8638" i="64"/>
  <c r="I8638" i="64" s="1"/>
  <c r="J8638" i="64" s="1"/>
  <c r="C8638" i="64"/>
  <c r="B8639" i="64"/>
  <c r="I8639" i="64" s="1"/>
  <c r="J8639" i="64" s="1"/>
  <c r="C8639" i="64"/>
  <c r="B8640" i="64"/>
  <c r="I8640" i="64" s="1"/>
  <c r="J8640" i="64" s="1"/>
  <c r="C8640" i="64"/>
  <c r="B8641" i="64"/>
  <c r="I8641" i="64" s="1"/>
  <c r="J8641" i="64" s="1"/>
  <c r="C8641" i="64"/>
  <c r="B8642" i="64"/>
  <c r="I8642" i="64" s="1"/>
  <c r="J8642" i="64" s="1"/>
  <c r="C8642" i="64"/>
  <c r="B8643" i="64"/>
  <c r="I8643" i="64" s="1"/>
  <c r="J8643" i="64" s="1"/>
  <c r="C8643" i="64"/>
  <c r="B8644" i="64"/>
  <c r="I8644" i="64" s="1"/>
  <c r="J8644" i="64" s="1"/>
  <c r="C8644" i="64"/>
  <c r="B8645" i="64"/>
  <c r="I8645" i="64" s="1"/>
  <c r="J8645" i="64" s="1"/>
  <c r="C8645" i="64"/>
  <c r="B8646" i="64"/>
  <c r="I8646" i="64" s="1"/>
  <c r="J8646" i="64" s="1"/>
  <c r="C8646" i="64"/>
  <c r="B8647" i="64"/>
  <c r="I8647" i="64" s="1"/>
  <c r="J8647" i="64" s="1"/>
  <c r="C8647" i="64"/>
  <c r="B8648" i="64"/>
  <c r="I8648" i="64" s="1"/>
  <c r="J8648" i="64" s="1"/>
  <c r="C8648" i="64"/>
  <c r="B8649" i="64"/>
  <c r="I8649" i="64" s="1"/>
  <c r="J8649" i="64" s="1"/>
  <c r="C8649" i="64"/>
  <c r="B8650" i="64"/>
  <c r="I8650" i="64" s="1"/>
  <c r="J8650" i="64" s="1"/>
  <c r="C8650" i="64"/>
  <c r="B8651" i="64"/>
  <c r="I8651" i="64" s="1"/>
  <c r="J8651" i="64" s="1"/>
  <c r="C8651" i="64"/>
  <c r="B8652" i="64"/>
  <c r="I8652" i="64" s="1"/>
  <c r="J8652" i="64" s="1"/>
  <c r="C8652" i="64"/>
  <c r="B8653" i="64"/>
  <c r="I8653" i="64" s="1"/>
  <c r="J8653" i="64" s="1"/>
  <c r="C8653" i="64"/>
  <c r="B8654" i="64"/>
  <c r="I8654" i="64" s="1"/>
  <c r="J8654" i="64" s="1"/>
  <c r="C8654" i="64"/>
  <c r="B8655" i="64"/>
  <c r="I8655" i="64" s="1"/>
  <c r="J8655" i="64" s="1"/>
  <c r="C8655" i="64"/>
  <c r="B8656" i="64"/>
  <c r="I8656" i="64" s="1"/>
  <c r="J8656" i="64" s="1"/>
  <c r="C8656" i="64"/>
  <c r="B8657" i="64"/>
  <c r="I8657" i="64" s="1"/>
  <c r="J8657" i="64" s="1"/>
  <c r="C8657" i="64"/>
  <c r="B8658" i="64"/>
  <c r="I8658" i="64" s="1"/>
  <c r="J8658" i="64" s="1"/>
  <c r="C8658" i="64"/>
  <c r="B8659" i="64"/>
  <c r="I8659" i="64" s="1"/>
  <c r="J8659" i="64" s="1"/>
  <c r="C8659" i="64"/>
  <c r="B8660" i="64"/>
  <c r="I8660" i="64" s="1"/>
  <c r="J8660" i="64" s="1"/>
  <c r="C8660" i="64"/>
  <c r="B8661" i="64"/>
  <c r="I8661" i="64" s="1"/>
  <c r="J8661" i="64" s="1"/>
  <c r="C8661" i="64"/>
  <c r="B8662" i="64"/>
  <c r="I8662" i="64" s="1"/>
  <c r="J8662" i="64" s="1"/>
  <c r="C8662" i="64"/>
  <c r="B8663" i="64"/>
  <c r="I8663" i="64" s="1"/>
  <c r="J8663" i="64" s="1"/>
  <c r="C8663" i="64"/>
  <c r="B8664" i="64"/>
  <c r="I8664" i="64" s="1"/>
  <c r="J8664" i="64" s="1"/>
  <c r="C8664" i="64"/>
  <c r="B8665" i="64"/>
  <c r="I8665" i="64" s="1"/>
  <c r="J8665" i="64" s="1"/>
  <c r="C8665" i="64"/>
  <c r="B8666" i="64"/>
  <c r="I8666" i="64" s="1"/>
  <c r="J8666" i="64" s="1"/>
  <c r="C8666" i="64"/>
  <c r="B8667" i="64"/>
  <c r="I8667" i="64" s="1"/>
  <c r="J8667" i="64" s="1"/>
  <c r="C8667" i="64"/>
  <c r="B8668" i="64"/>
  <c r="I8668" i="64" s="1"/>
  <c r="J8668" i="64" s="1"/>
  <c r="C8668" i="64"/>
  <c r="B8669" i="64"/>
  <c r="I8669" i="64" s="1"/>
  <c r="J8669" i="64" s="1"/>
  <c r="C8669" i="64"/>
  <c r="B8670" i="64"/>
  <c r="I8670" i="64" s="1"/>
  <c r="J8670" i="64" s="1"/>
  <c r="C8670" i="64"/>
  <c r="B8671" i="64"/>
  <c r="I8671" i="64" s="1"/>
  <c r="J8671" i="64" s="1"/>
  <c r="C8671" i="64"/>
  <c r="B8672" i="64"/>
  <c r="I8672" i="64" s="1"/>
  <c r="J8672" i="64" s="1"/>
  <c r="C8672" i="64"/>
  <c r="B8673" i="64"/>
  <c r="I8673" i="64" s="1"/>
  <c r="J8673" i="64" s="1"/>
  <c r="C8673" i="64"/>
  <c r="B8674" i="64"/>
  <c r="I8674" i="64" s="1"/>
  <c r="J8674" i="64" s="1"/>
  <c r="C8674" i="64"/>
  <c r="B8675" i="64"/>
  <c r="I8675" i="64" s="1"/>
  <c r="J8675" i="64" s="1"/>
  <c r="C8675" i="64"/>
  <c r="B8676" i="64"/>
  <c r="I8676" i="64" s="1"/>
  <c r="J8676" i="64" s="1"/>
  <c r="C8676" i="64"/>
  <c r="B8677" i="64"/>
  <c r="I8677" i="64" s="1"/>
  <c r="J8677" i="64" s="1"/>
  <c r="C8677" i="64"/>
  <c r="B8678" i="64"/>
  <c r="I8678" i="64" s="1"/>
  <c r="J8678" i="64" s="1"/>
  <c r="C8678" i="64"/>
  <c r="B8679" i="64"/>
  <c r="I8679" i="64" s="1"/>
  <c r="J8679" i="64" s="1"/>
  <c r="C8679" i="64"/>
  <c r="B8680" i="64"/>
  <c r="I8680" i="64" s="1"/>
  <c r="J8680" i="64" s="1"/>
  <c r="C8680" i="64"/>
  <c r="B8681" i="64"/>
  <c r="I8681" i="64" s="1"/>
  <c r="J8681" i="64" s="1"/>
  <c r="C8681" i="64"/>
  <c r="B8682" i="64"/>
  <c r="I8682" i="64" s="1"/>
  <c r="J8682" i="64" s="1"/>
  <c r="C8682" i="64"/>
  <c r="B8683" i="64"/>
  <c r="I8683" i="64" s="1"/>
  <c r="J8683" i="64" s="1"/>
  <c r="C8683" i="64"/>
  <c r="B8684" i="64"/>
  <c r="I8684" i="64" s="1"/>
  <c r="J8684" i="64" s="1"/>
  <c r="C8684" i="64"/>
  <c r="B8685" i="64"/>
  <c r="I8685" i="64" s="1"/>
  <c r="J8685" i="64" s="1"/>
  <c r="C8685" i="64"/>
  <c r="B8686" i="64"/>
  <c r="I8686" i="64" s="1"/>
  <c r="J8686" i="64" s="1"/>
  <c r="C8686" i="64"/>
  <c r="B8687" i="64"/>
  <c r="I8687" i="64" s="1"/>
  <c r="J8687" i="64" s="1"/>
  <c r="C8687" i="64"/>
  <c r="B8688" i="64"/>
  <c r="I8688" i="64" s="1"/>
  <c r="J8688" i="64" s="1"/>
  <c r="C8688" i="64"/>
  <c r="B8689" i="64"/>
  <c r="I8689" i="64" s="1"/>
  <c r="J8689" i="64" s="1"/>
  <c r="C8689" i="64"/>
  <c r="B8690" i="64"/>
  <c r="I8690" i="64" s="1"/>
  <c r="J8690" i="64" s="1"/>
  <c r="C8690" i="64"/>
  <c r="B8691" i="64"/>
  <c r="I8691" i="64" s="1"/>
  <c r="J8691" i="64" s="1"/>
  <c r="C8691" i="64"/>
  <c r="B8692" i="64"/>
  <c r="I8692" i="64" s="1"/>
  <c r="J8692" i="64" s="1"/>
  <c r="C8692" i="64"/>
  <c r="B8693" i="64"/>
  <c r="I8693" i="64" s="1"/>
  <c r="J8693" i="64" s="1"/>
  <c r="C8693" i="64"/>
  <c r="B8694" i="64"/>
  <c r="I8694" i="64" s="1"/>
  <c r="J8694" i="64" s="1"/>
  <c r="C8694" i="64"/>
  <c r="B8695" i="64"/>
  <c r="I8695" i="64" s="1"/>
  <c r="J8695" i="64" s="1"/>
  <c r="C8695" i="64"/>
  <c r="B8696" i="64"/>
  <c r="I8696" i="64" s="1"/>
  <c r="J8696" i="64" s="1"/>
  <c r="C8696" i="64"/>
  <c r="B8697" i="64"/>
  <c r="I8697" i="64" s="1"/>
  <c r="J8697" i="64" s="1"/>
  <c r="C8697" i="64"/>
  <c r="B8698" i="64"/>
  <c r="I8698" i="64" s="1"/>
  <c r="J8698" i="64" s="1"/>
  <c r="C8698" i="64"/>
  <c r="B8699" i="64"/>
  <c r="I8699" i="64" s="1"/>
  <c r="J8699" i="64" s="1"/>
  <c r="C8699" i="64"/>
  <c r="B8700" i="64"/>
  <c r="I8700" i="64" s="1"/>
  <c r="J8700" i="64" s="1"/>
  <c r="C8700" i="64"/>
  <c r="B8701" i="64"/>
  <c r="I8701" i="64" s="1"/>
  <c r="J8701" i="64" s="1"/>
  <c r="C8701" i="64"/>
  <c r="B8702" i="64"/>
  <c r="I8702" i="64" s="1"/>
  <c r="J8702" i="64" s="1"/>
  <c r="C8702" i="64"/>
  <c r="B8703" i="64"/>
  <c r="I8703" i="64" s="1"/>
  <c r="J8703" i="64" s="1"/>
  <c r="C8703" i="64"/>
  <c r="B8704" i="64"/>
  <c r="I8704" i="64" s="1"/>
  <c r="J8704" i="64" s="1"/>
  <c r="C8704" i="64"/>
  <c r="B8705" i="64"/>
  <c r="I8705" i="64" s="1"/>
  <c r="J8705" i="64" s="1"/>
  <c r="C8705" i="64"/>
  <c r="B8706" i="64"/>
  <c r="I8706" i="64" s="1"/>
  <c r="J8706" i="64" s="1"/>
  <c r="C8706" i="64"/>
  <c r="B8707" i="64"/>
  <c r="I8707" i="64" s="1"/>
  <c r="J8707" i="64" s="1"/>
  <c r="C8707" i="64"/>
  <c r="B8708" i="64"/>
  <c r="I8708" i="64" s="1"/>
  <c r="J8708" i="64" s="1"/>
  <c r="C8708" i="64"/>
  <c r="B8709" i="64"/>
  <c r="I8709" i="64" s="1"/>
  <c r="J8709" i="64" s="1"/>
  <c r="C8709" i="64"/>
  <c r="B8710" i="64"/>
  <c r="I8710" i="64" s="1"/>
  <c r="J8710" i="64" s="1"/>
  <c r="C8710" i="64"/>
  <c r="B8711" i="64"/>
  <c r="I8711" i="64" s="1"/>
  <c r="J8711" i="64" s="1"/>
  <c r="C8711" i="64"/>
  <c r="B8712" i="64"/>
  <c r="I8712" i="64" s="1"/>
  <c r="J8712" i="64" s="1"/>
  <c r="C8712" i="64"/>
  <c r="B8713" i="64"/>
  <c r="I8713" i="64" s="1"/>
  <c r="J8713" i="64" s="1"/>
  <c r="C8713" i="64"/>
  <c r="B8714" i="64"/>
  <c r="I8714" i="64" s="1"/>
  <c r="J8714" i="64" s="1"/>
  <c r="C8714" i="64"/>
  <c r="B8715" i="64"/>
  <c r="I8715" i="64" s="1"/>
  <c r="J8715" i="64" s="1"/>
  <c r="C8715" i="64"/>
  <c r="B8716" i="64"/>
  <c r="I8716" i="64" s="1"/>
  <c r="J8716" i="64" s="1"/>
  <c r="C8716" i="64"/>
  <c r="B8717" i="64"/>
  <c r="I8717" i="64" s="1"/>
  <c r="J8717" i="64" s="1"/>
  <c r="C8717" i="64"/>
  <c r="B8718" i="64"/>
  <c r="I8718" i="64" s="1"/>
  <c r="J8718" i="64" s="1"/>
  <c r="C8718" i="64"/>
  <c r="B8719" i="64"/>
  <c r="I8719" i="64" s="1"/>
  <c r="J8719" i="64" s="1"/>
  <c r="C8719" i="64"/>
  <c r="B8720" i="64"/>
  <c r="I8720" i="64" s="1"/>
  <c r="J8720" i="64" s="1"/>
  <c r="C8720" i="64"/>
  <c r="B8721" i="64"/>
  <c r="I8721" i="64" s="1"/>
  <c r="J8721" i="64" s="1"/>
  <c r="C8721" i="64"/>
  <c r="B8722" i="64"/>
  <c r="I8722" i="64" s="1"/>
  <c r="J8722" i="64" s="1"/>
  <c r="C8722" i="64"/>
  <c r="B8723" i="64"/>
  <c r="I8723" i="64" s="1"/>
  <c r="J8723" i="64" s="1"/>
  <c r="C8723" i="64"/>
  <c r="B8724" i="64"/>
  <c r="I8724" i="64" s="1"/>
  <c r="J8724" i="64" s="1"/>
  <c r="C8724" i="64"/>
  <c r="B8725" i="64"/>
  <c r="I8725" i="64" s="1"/>
  <c r="J8725" i="64" s="1"/>
  <c r="C8725" i="64"/>
  <c r="B8726" i="64"/>
  <c r="I8726" i="64" s="1"/>
  <c r="J8726" i="64" s="1"/>
  <c r="C8726" i="64"/>
  <c r="B8727" i="64"/>
  <c r="I8727" i="64" s="1"/>
  <c r="J8727" i="64" s="1"/>
  <c r="C8727" i="64"/>
  <c r="B8728" i="64"/>
  <c r="I8728" i="64" s="1"/>
  <c r="J8728" i="64" s="1"/>
  <c r="C8728" i="64"/>
  <c r="B8729" i="64"/>
  <c r="I8729" i="64" s="1"/>
  <c r="J8729" i="64" s="1"/>
  <c r="C8729" i="64"/>
  <c r="B8730" i="64"/>
  <c r="I8730" i="64" s="1"/>
  <c r="J8730" i="64" s="1"/>
  <c r="C8730" i="64"/>
  <c r="B8731" i="64"/>
  <c r="I8731" i="64" s="1"/>
  <c r="J8731" i="64" s="1"/>
  <c r="C8731" i="64"/>
  <c r="B8732" i="64"/>
  <c r="I8732" i="64" s="1"/>
  <c r="J8732" i="64" s="1"/>
  <c r="C8732" i="64"/>
  <c r="B8733" i="64"/>
  <c r="I8733" i="64" s="1"/>
  <c r="J8733" i="64" s="1"/>
  <c r="C8733" i="64"/>
  <c r="B8734" i="64"/>
  <c r="I8734" i="64" s="1"/>
  <c r="J8734" i="64" s="1"/>
  <c r="C8734" i="64"/>
  <c r="B8735" i="64"/>
  <c r="I8735" i="64" s="1"/>
  <c r="J8735" i="64" s="1"/>
  <c r="C8735" i="64"/>
  <c r="B8736" i="64"/>
  <c r="I8736" i="64" s="1"/>
  <c r="J8736" i="64" s="1"/>
  <c r="C8736" i="64"/>
  <c r="B8737" i="64"/>
  <c r="I8737" i="64" s="1"/>
  <c r="J8737" i="64" s="1"/>
  <c r="C8737" i="64"/>
  <c r="B8738" i="64"/>
  <c r="I8738" i="64" s="1"/>
  <c r="J8738" i="64" s="1"/>
  <c r="C8738" i="64"/>
  <c r="B8739" i="64"/>
  <c r="I8739" i="64" s="1"/>
  <c r="J8739" i="64" s="1"/>
  <c r="C8739" i="64"/>
  <c r="B8740" i="64"/>
  <c r="I8740" i="64" s="1"/>
  <c r="J8740" i="64" s="1"/>
  <c r="C8740" i="64"/>
  <c r="B8741" i="64"/>
  <c r="I8741" i="64" s="1"/>
  <c r="J8741" i="64" s="1"/>
  <c r="C8741" i="64"/>
  <c r="B8742" i="64"/>
  <c r="I8742" i="64" s="1"/>
  <c r="J8742" i="64" s="1"/>
  <c r="C8742" i="64"/>
  <c r="B8743" i="64"/>
  <c r="I8743" i="64" s="1"/>
  <c r="J8743" i="64" s="1"/>
  <c r="C8743" i="64"/>
  <c r="B8744" i="64"/>
  <c r="I8744" i="64" s="1"/>
  <c r="J8744" i="64" s="1"/>
  <c r="C8744" i="64"/>
  <c r="B8745" i="64"/>
  <c r="I8745" i="64" s="1"/>
  <c r="J8745" i="64" s="1"/>
  <c r="C8745" i="64"/>
  <c r="B8746" i="64"/>
  <c r="I8746" i="64" s="1"/>
  <c r="J8746" i="64" s="1"/>
  <c r="C8746" i="64"/>
  <c r="B8747" i="64"/>
  <c r="I8747" i="64" s="1"/>
  <c r="J8747" i="64" s="1"/>
  <c r="C8747" i="64"/>
  <c r="B8748" i="64"/>
  <c r="I8748" i="64" s="1"/>
  <c r="J8748" i="64" s="1"/>
  <c r="C8748" i="64"/>
  <c r="B8749" i="64"/>
  <c r="I8749" i="64" s="1"/>
  <c r="J8749" i="64" s="1"/>
  <c r="C8749" i="64"/>
  <c r="B8750" i="64"/>
  <c r="I8750" i="64" s="1"/>
  <c r="J8750" i="64" s="1"/>
  <c r="C8750" i="64"/>
  <c r="B8751" i="64"/>
  <c r="I8751" i="64" s="1"/>
  <c r="J8751" i="64" s="1"/>
  <c r="C8751" i="64"/>
  <c r="B8752" i="64"/>
  <c r="I8752" i="64" s="1"/>
  <c r="J8752" i="64" s="1"/>
  <c r="C8752" i="64"/>
  <c r="B8753" i="64"/>
  <c r="I8753" i="64" s="1"/>
  <c r="J8753" i="64" s="1"/>
  <c r="C8753" i="64"/>
  <c r="B8754" i="64"/>
  <c r="I8754" i="64" s="1"/>
  <c r="J8754" i="64" s="1"/>
  <c r="C8754" i="64"/>
  <c r="B8755" i="64"/>
  <c r="I8755" i="64" s="1"/>
  <c r="J8755" i="64" s="1"/>
  <c r="C8755" i="64"/>
  <c r="B8756" i="64"/>
  <c r="I8756" i="64" s="1"/>
  <c r="J8756" i="64" s="1"/>
  <c r="C8756" i="64"/>
  <c r="B8757" i="64"/>
  <c r="I8757" i="64" s="1"/>
  <c r="J8757" i="64" s="1"/>
  <c r="C8757" i="64"/>
  <c r="B8758" i="64"/>
  <c r="I8758" i="64" s="1"/>
  <c r="J8758" i="64" s="1"/>
  <c r="C8758" i="64"/>
  <c r="B8759" i="64"/>
  <c r="I8759" i="64" s="1"/>
  <c r="J8759" i="64" s="1"/>
  <c r="C8759" i="64"/>
  <c r="B8760" i="64"/>
  <c r="I8760" i="64" s="1"/>
  <c r="J8760" i="64" s="1"/>
  <c r="C8760" i="64"/>
  <c r="B8761" i="64"/>
  <c r="I8761" i="64" s="1"/>
  <c r="J8761" i="64" s="1"/>
  <c r="C8761" i="64"/>
  <c r="N4" i="33" l="1"/>
  <c r="E17" i="63" l="1"/>
  <c r="D19" i="63"/>
  <c r="E12" i="63"/>
  <c r="E11" i="63" s="1"/>
  <c r="E9" i="63"/>
  <c r="E31" i="33"/>
  <c r="F31" i="33"/>
  <c r="G31" i="33"/>
  <c r="D31" i="33"/>
  <c r="D30" i="33"/>
  <c r="E30" i="33"/>
  <c r="F30" i="33"/>
  <c r="M20" i="33"/>
  <c r="M17" i="33"/>
  <c r="M18" i="33"/>
  <c r="M19" i="33"/>
  <c r="J21" i="33"/>
  <c r="K21" i="33"/>
  <c r="L21" i="33"/>
  <c r="K18" i="33"/>
  <c r="L18" i="33" s="1"/>
  <c r="K19" i="33"/>
  <c r="L19" i="33" s="1"/>
  <c r="K20" i="33"/>
  <c r="L20" i="33" s="1"/>
  <c r="K17" i="33"/>
  <c r="L17" i="33" s="1"/>
  <c r="F11" i="63" l="1"/>
  <c r="F12" i="63"/>
  <c r="F10" i="63"/>
  <c r="M21" i="33"/>
  <c r="D4" i="33"/>
  <c r="E4" i="33"/>
  <c r="I8" i="63"/>
  <c r="F9" i="63" l="1"/>
  <c r="H16" i="30"/>
  <c r="H17" i="30"/>
  <c r="H18" i="30"/>
  <c r="H19" i="30"/>
  <c r="H20" i="30"/>
  <c r="H21" i="30"/>
  <c r="H22" i="30"/>
  <c r="H23" i="30"/>
  <c r="F20" i="30"/>
  <c r="F21" i="30"/>
  <c r="F22" i="30"/>
  <c r="D23" i="30"/>
  <c r="G16" i="30" s="1"/>
  <c r="E23" i="30"/>
  <c r="C23" i="30"/>
  <c r="F23" i="30" s="1"/>
  <c r="U16" i="50"/>
  <c r="U17" i="50"/>
  <c r="U18" i="50"/>
  <c r="U19" i="50"/>
  <c r="U28" i="50" s="1"/>
  <c r="U20" i="50"/>
  <c r="U21" i="50"/>
  <c r="U22" i="50"/>
  <c r="U23" i="50"/>
  <c r="U24" i="50"/>
  <c r="U25" i="50"/>
  <c r="U26" i="50"/>
  <c r="U27" i="50"/>
  <c r="T16" i="50"/>
  <c r="T17" i="50"/>
  <c r="T18" i="50"/>
  <c r="T19" i="50"/>
  <c r="T28" i="50" s="1"/>
  <c r="T20" i="50"/>
  <c r="T21" i="50"/>
  <c r="T22" i="50"/>
  <c r="T23" i="50"/>
  <c r="T24" i="50"/>
  <c r="T25" i="50"/>
  <c r="T26" i="50"/>
  <c r="T27" i="50"/>
  <c r="S28" i="50"/>
  <c r="S17" i="50"/>
  <c r="S18" i="50"/>
  <c r="S19" i="50"/>
  <c r="S20" i="50"/>
  <c r="S21" i="50"/>
  <c r="S22" i="50"/>
  <c r="S23" i="50"/>
  <c r="S24" i="50"/>
  <c r="S25" i="50"/>
  <c r="S26" i="50"/>
  <c r="S27" i="50"/>
  <c r="S16" i="50"/>
  <c r="Q17" i="50"/>
  <c r="Q18" i="50"/>
  <c r="Q19" i="50"/>
  <c r="Q20" i="50"/>
  <c r="Q21" i="50"/>
  <c r="Q22" i="50"/>
  <c r="Q23" i="50"/>
  <c r="Q24" i="50"/>
  <c r="Q25" i="50"/>
  <c r="Q26" i="50"/>
  <c r="Q27" i="50"/>
  <c r="Q16" i="50"/>
  <c r="Q28" i="50" s="1"/>
  <c r="P28" i="50"/>
  <c r="P17" i="50"/>
  <c r="P18" i="50"/>
  <c r="P19" i="50"/>
  <c r="P20" i="50"/>
  <c r="P21" i="50"/>
  <c r="P22" i="50"/>
  <c r="P23" i="50"/>
  <c r="P24" i="50"/>
  <c r="P25" i="50"/>
  <c r="P26" i="50"/>
  <c r="P27" i="50"/>
  <c r="P16" i="50"/>
  <c r="O28" i="50"/>
  <c r="N28" i="50"/>
  <c r="M28" i="50"/>
  <c r="L28" i="50"/>
  <c r="R27" i="50"/>
  <c r="R26" i="50"/>
  <c r="R25" i="50"/>
  <c r="R24" i="50"/>
  <c r="R23" i="50"/>
  <c r="R22" i="50"/>
  <c r="R21" i="50"/>
  <c r="R20" i="50"/>
  <c r="R19" i="50"/>
  <c r="R18" i="50"/>
  <c r="R17" i="50"/>
  <c r="R16" i="50"/>
  <c r="R28" i="50" s="1"/>
  <c r="I28" i="50"/>
  <c r="E28" i="50"/>
  <c r="F28" i="50"/>
  <c r="G28" i="50"/>
  <c r="H28" i="50"/>
  <c r="D28" i="50"/>
  <c r="H17" i="50"/>
  <c r="H18" i="50"/>
  <c r="H19" i="50"/>
  <c r="H20" i="50"/>
  <c r="H21" i="50"/>
  <c r="H22" i="50"/>
  <c r="H23" i="50"/>
  <c r="H24" i="50"/>
  <c r="H25" i="50"/>
  <c r="H26" i="50"/>
  <c r="H27" i="50"/>
  <c r="H16" i="50"/>
  <c r="F3" i="58"/>
  <c r="F2" i="58" s="1"/>
  <c r="F4" i="58"/>
  <c r="F5" i="58"/>
  <c r="F6" i="58"/>
  <c r="F7" i="58"/>
  <c r="F8" i="58"/>
  <c r="F9" i="58"/>
  <c r="F10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49" i="58"/>
  <c r="F50" i="58"/>
  <c r="F51" i="58"/>
  <c r="F52" i="58"/>
  <c r="F53" i="58"/>
  <c r="F54" i="58"/>
  <c r="F55" i="58"/>
  <c r="F56" i="58"/>
  <c r="F57" i="58"/>
  <c r="F58" i="58"/>
  <c r="F59" i="58"/>
  <c r="F60" i="58"/>
  <c r="F61" i="58"/>
  <c r="F62" i="58"/>
  <c r="F63" i="58"/>
  <c r="F64" i="58"/>
  <c r="F65" i="58"/>
  <c r="F66" i="58"/>
  <c r="F67" i="58"/>
  <c r="F68" i="58"/>
  <c r="F69" i="58"/>
  <c r="F70" i="58"/>
  <c r="F71" i="58"/>
  <c r="F72" i="58"/>
  <c r="F73" i="58"/>
  <c r="F74" i="58"/>
  <c r="F75" i="58"/>
  <c r="F76" i="58"/>
  <c r="F77" i="58"/>
  <c r="F78" i="58"/>
  <c r="F79" i="58"/>
  <c r="F80" i="58"/>
  <c r="F81" i="58"/>
  <c r="F82" i="58"/>
  <c r="F83" i="58"/>
  <c r="F84" i="58"/>
  <c r="F85" i="58"/>
  <c r="F86" i="58"/>
  <c r="F87" i="58"/>
  <c r="F88" i="58"/>
  <c r="F89" i="58"/>
  <c r="F90" i="58"/>
  <c r="F91" i="58"/>
  <c r="F92" i="58"/>
  <c r="F93" i="58"/>
  <c r="F94" i="58"/>
  <c r="F95" i="58"/>
  <c r="F96" i="58"/>
  <c r="F97" i="58"/>
  <c r="F98" i="58"/>
  <c r="F99" i="58"/>
  <c r="F100" i="58"/>
  <c r="F101" i="58"/>
  <c r="F102" i="58"/>
  <c r="F103" i="58"/>
  <c r="F104" i="58"/>
  <c r="F105" i="58"/>
  <c r="F106" i="58"/>
  <c r="F107" i="58"/>
  <c r="F108" i="58"/>
  <c r="F109" i="58"/>
  <c r="F110" i="58"/>
  <c r="F111" i="58"/>
  <c r="F112" i="58"/>
  <c r="F113" i="58"/>
  <c r="F114" i="58"/>
  <c r="F115" i="58"/>
  <c r="F116" i="58"/>
  <c r="F117" i="58"/>
  <c r="F118" i="58"/>
  <c r="F119" i="58"/>
  <c r="F120" i="58"/>
  <c r="F121" i="58"/>
  <c r="F122" i="58"/>
  <c r="F123" i="58"/>
  <c r="F124" i="58"/>
  <c r="F125" i="58"/>
  <c r="F126" i="58"/>
  <c r="F127" i="58"/>
  <c r="F128" i="58"/>
  <c r="F129" i="58"/>
  <c r="F130" i="58"/>
  <c r="F131" i="58"/>
  <c r="F132" i="58"/>
  <c r="F133" i="58"/>
  <c r="F134" i="58"/>
  <c r="F135" i="58"/>
  <c r="F136" i="58"/>
  <c r="F137" i="58"/>
  <c r="F138" i="58"/>
  <c r="F139" i="58"/>
  <c r="F140" i="58"/>
  <c r="F141" i="58"/>
  <c r="F142" i="58"/>
  <c r="F143" i="58"/>
  <c r="F144" i="58"/>
  <c r="F145" i="58"/>
  <c r="F146" i="58"/>
  <c r="F147" i="58"/>
  <c r="F148" i="58"/>
  <c r="F149" i="58"/>
  <c r="F150" i="58"/>
  <c r="F151" i="58"/>
  <c r="F152" i="58"/>
  <c r="F153" i="58"/>
  <c r="F154" i="58"/>
  <c r="F155" i="58"/>
  <c r="F156" i="58"/>
  <c r="F157" i="58"/>
  <c r="F158" i="58"/>
  <c r="F159" i="58"/>
  <c r="F160" i="58"/>
  <c r="F161" i="58"/>
  <c r="F162" i="58"/>
  <c r="F163" i="58"/>
  <c r="F164" i="58"/>
  <c r="F165" i="58"/>
  <c r="F166" i="58"/>
  <c r="F167" i="58"/>
  <c r="F168" i="58"/>
  <c r="F169" i="58"/>
  <c r="F170" i="58"/>
  <c r="F171" i="58"/>
  <c r="F172" i="58"/>
  <c r="F173" i="58"/>
  <c r="F174" i="58"/>
  <c r="F175" i="58"/>
  <c r="F176" i="58"/>
  <c r="F177" i="58"/>
  <c r="F178" i="58"/>
  <c r="F179" i="58"/>
  <c r="F180" i="58"/>
  <c r="F181" i="58"/>
  <c r="F182" i="58"/>
  <c r="F183" i="58"/>
  <c r="F184" i="58"/>
  <c r="F185" i="58"/>
  <c r="F186" i="58"/>
  <c r="F187" i="58"/>
  <c r="F188" i="58"/>
  <c r="F189" i="58"/>
  <c r="F190" i="58"/>
  <c r="F191" i="58"/>
  <c r="F192" i="58"/>
  <c r="F193" i="58"/>
  <c r="F194" i="58"/>
  <c r="F195" i="58"/>
  <c r="F196" i="58"/>
  <c r="F197" i="58"/>
  <c r="F198" i="58"/>
  <c r="F199" i="58"/>
  <c r="F200" i="58"/>
  <c r="F201" i="58"/>
  <c r="F202" i="58"/>
  <c r="F203" i="58"/>
  <c r="F204" i="58"/>
  <c r="F205" i="58"/>
  <c r="F206" i="58"/>
  <c r="F207" i="58"/>
  <c r="F208" i="58"/>
  <c r="F209" i="58"/>
  <c r="F210" i="58"/>
  <c r="F211" i="58"/>
  <c r="F212" i="58"/>
  <c r="F213" i="58"/>
  <c r="F214" i="58"/>
  <c r="F215" i="58"/>
  <c r="F216" i="58"/>
  <c r="F217" i="58"/>
  <c r="F218" i="58"/>
  <c r="F219" i="58"/>
  <c r="F220" i="58"/>
  <c r="F221" i="58"/>
  <c r="F222" i="58"/>
  <c r="F223" i="58"/>
  <c r="F224" i="58"/>
  <c r="F225" i="58"/>
  <c r="F226" i="58"/>
  <c r="F227" i="58"/>
  <c r="F228" i="58"/>
  <c r="F229" i="58"/>
  <c r="F230" i="58"/>
  <c r="F231" i="58"/>
  <c r="F232" i="58"/>
  <c r="F233" i="58"/>
  <c r="F234" i="58"/>
  <c r="F235" i="58"/>
  <c r="F236" i="58"/>
  <c r="F237" i="58"/>
  <c r="F238" i="58"/>
  <c r="F239" i="58"/>
  <c r="F240" i="58"/>
  <c r="F241" i="58"/>
  <c r="F242" i="58"/>
  <c r="F243" i="58"/>
  <c r="F244" i="58"/>
  <c r="F245" i="58"/>
  <c r="F246" i="58"/>
  <c r="F247" i="58"/>
  <c r="F248" i="58"/>
  <c r="F249" i="58"/>
  <c r="F250" i="58"/>
  <c r="F251" i="58"/>
  <c r="F252" i="58"/>
  <c r="F253" i="58"/>
  <c r="F254" i="58"/>
  <c r="F255" i="58"/>
  <c r="F256" i="58"/>
  <c r="F257" i="58"/>
  <c r="F258" i="58"/>
  <c r="F259" i="58"/>
  <c r="F260" i="58"/>
  <c r="F261" i="58"/>
  <c r="F262" i="58"/>
  <c r="F263" i="58"/>
  <c r="F264" i="58"/>
  <c r="F265" i="58"/>
  <c r="F266" i="58"/>
  <c r="F267" i="58"/>
  <c r="F268" i="58"/>
  <c r="F269" i="58"/>
  <c r="F270" i="58"/>
  <c r="F271" i="58"/>
  <c r="F272" i="58"/>
  <c r="F273" i="58"/>
  <c r="F274" i="58"/>
  <c r="F275" i="58"/>
  <c r="F276" i="58"/>
  <c r="F277" i="58"/>
  <c r="F278" i="58"/>
  <c r="F279" i="58"/>
  <c r="F280" i="58"/>
  <c r="F281" i="58"/>
  <c r="F282" i="58"/>
  <c r="F283" i="58"/>
  <c r="F284" i="58"/>
  <c r="F285" i="58"/>
  <c r="F286" i="58"/>
  <c r="F287" i="58"/>
  <c r="F288" i="58"/>
  <c r="F289" i="58"/>
  <c r="F290" i="58"/>
  <c r="F291" i="58"/>
  <c r="F292" i="58"/>
  <c r="F293" i="58"/>
  <c r="F294" i="58"/>
  <c r="F295" i="58"/>
  <c r="F296" i="58"/>
  <c r="F297" i="58"/>
  <c r="F298" i="58"/>
  <c r="F299" i="58"/>
  <c r="F300" i="58"/>
  <c r="F301" i="58"/>
  <c r="F302" i="58"/>
  <c r="F303" i="58"/>
  <c r="F304" i="58"/>
  <c r="F305" i="58"/>
  <c r="F306" i="58"/>
  <c r="F307" i="58"/>
  <c r="F308" i="58"/>
  <c r="F309" i="58"/>
  <c r="F310" i="58"/>
  <c r="F311" i="58"/>
  <c r="F312" i="58"/>
  <c r="F313" i="58"/>
  <c r="F314" i="58"/>
  <c r="F315" i="58"/>
  <c r="F316" i="58"/>
  <c r="F317" i="58"/>
  <c r="F318" i="58"/>
  <c r="F319" i="58"/>
  <c r="F320" i="58"/>
  <c r="F321" i="58"/>
  <c r="F322" i="58"/>
  <c r="F323" i="58"/>
  <c r="F324" i="58"/>
  <c r="F325" i="58"/>
  <c r="F326" i="58"/>
  <c r="F327" i="58"/>
  <c r="F328" i="58"/>
  <c r="F329" i="58"/>
  <c r="F330" i="58"/>
  <c r="F331" i="58"/>
  <c r="F332" i="58"/>
  <c r="F333" i="58"/>
  <c r="F334" i="58"/>
  <c r="F335" i="58"/>
  <c r="F336" i="58"/>
  <c r="F337" i="58"/>
  <c r="F338" i="58"/>
  <c r="F339" i="58"/>
  <c r="F340" i="58"/>
  <c r="F341" i="58"/>
  <c r="F342" i="58"/>
  <c r="F343" i="58"/>
  <c r="F344" i="58"/>
  <c r="F345" i="58"/>
  <c r="F346" i="58"/>
  <c r="F347" i="58"/>
  <c r="F348" i="58"/>
  <c r="F349" i="58"/>
  <c r="F350" i="58"/>
  <c r="F351" i="58"/>
  <c r="F352" i="58"/>
  <c r="F353" i="58"/>
  <c r="F354" i="58"/>
  <c r="F355" i="58"/>
  <c r="F356" i="58"/>
  <c r="F357" i="58"/>
  <c r="F358" i="58"/>
  <c r="F359" i="58"/>
  <c r="F360" i="58"/>
  <c r="F361" i="58"/>
  <c r="F362" i="58"/>
  <c r="F363" i="58"/>
  <c r="F364" i="58"/>
  <c r="F365" i="58"/>
  <c r="F366" i="58"/>
  <c r="F367" i="58"/>
  <c r="F11" i="58"/>
  <c r="F18" i="30" l="1"/>
  <c r="F17" i="30"/>
  <c r="F16" i="30"/>
  <c r="F19" i="30"/>
  <c r="G23" i="30"/>
  <c r="G21" i="30"/>
  <c r="G17" i="30"/>
  <c r="G19" i="30"/>
  <c r="G22" i="30"/>
  <c r="G20" i="30"/>
  <c r="G18" i="30"/>
  <c r="H3" i="29" l="1"/>
  <c r="F3" i="29"/>
  <c r="L2" i="29" l="1"/>
  <c r="H5" i="29" s="1"/>
  <c r="D2" i="29"/>
  <c r="F24" i="33"/>
  <c r="G24" i="33" s="1"/>
  <c r="F23" i="33"/>
  <c r="G23" i="33" s="1"/>
  <c r="F18" i="33"/>
  <c r="G18" i="33" s="1"/>
  <c r="F17" i="33"/>
  <c r="G17" i="33" s="1"/>
  <c r="F16" i="33"/>
  <c r="G16" i="33" s="1"/>
  <c r="F15" i="33"/>
  <c r="G15" i="33" s="1"/>
  <c r="F14" i="33"/>
  <c r="G14" i="33" s="1"/>
  <c r="F13" i="33"/>
  <c r="G13" i="33" s="1"/>
  <c r="F12" i="33"/>
  <c r="G12" i="33" s="1"/>
  <c r="F11" i="33"/>
  <c r="G11" i="33" s="1"/>
  <c r="F22" i="33"/>
  <c r="G22" i="33" s="1"/>
  <c r="F10" i="33"/>
  <c r="G10" i="33" s="1"/>
  <c r="F26" i="33"/>
  <c r="G26" i="33" s="1"/>
  <c r="F9" i="33"/>
  <c r="G9" i="33" s="1"/>
  <c r="F21" i="33"/>
  <c r="G21" i="33" s="1"/>
  <c r="F8" i="33"/>
  <c r="G8" i="33" s="1"/>
  <c r="F7" i="33"/>
  <c r="G7" i="33" s="1"/>
  <c r="F20" i="33"/>
  <c r="G20" i="33" s="1"/>
  <c r="F19" i="33"/>
  <c r="F25" i="33"/>
  <c r="F6" i="33"/>
  <c r="G6" i="33" s="1"/>
  <c r="F5" i="33"/>
  <c r="F4" i="33" s="1"/>
  <c r="F5" i="29" l="1"/>
  <c r="I5" i="29"/>
  <c r="G5" i="29"/>
  <c r="E5" i="29"/>
  <c r="J5" i="29"/>
  <c r="K5" i="29"/>
  <c r="G25" i="33"/>
  <c r="G5" i="33"/>
  <c r="G19" i="33"/>
  <c r="G30" i="33" l="1"/>
  <c r="G4" i="33"/>
  <c r="C5" i="63"/>
  <c r="C9" i="63" s="1"/>
  <c r="D4" i="63"/>
  <c r="C4" i="63"/>
  <c r="D5" i="63"/>
  <c r="E5" i="63" l="1"/>
  <c r="E4" i="63"/>
  <c r="D12" i="63"/>
  <c r="C12" i="63"/>
  <c r="C11" i="63" s="1"/>
  <c r="J4" i="29"/>
  <c r="H4" i="29"/>
  <c r="D4" i="29" s="1"/>
  <c r="D11" i="63" l="1"/>
  <c r="C10" i="63"/>
  <c r="E10" i="63" s="1"/>
  <c r="D10" i="63" l="1"/>
  <c r="J3" i="24"/>
  <c r="I3" i="24" s="1"/>
  <c r="H3" i="24" s="1"/>
  <c r="J4" i="24"/>
  <c r="I4" i="24" s="1"/>
  <c r="P4" i="24"/>
  <c r="Q4" i="24"/>
  <c r="P5" i="24"/>
  <c r="Q5" i="24"/>
  <c r="N12" i="24"/>
  <c r="P12" i="24"/>
  <c r="P13" i="24" s="1"/>
  <c r="P14" i="24" s="1"/>
  <c r="P15" i="24" s="1"/>
  <c r="P16" i="24" s="1"/>
  <c r="P17" i="24" s="1"/>
  <c r="Q8" i="24"/>
  <c r="P11" i="24"/>
  <c r="P6" i="24"/>
  <c r="P7" i="24"/>
  <c r="P8" i="24"/>
  <c r="P9" i="24"/>
  <c r="P10" i="24"/>
  <c r="J5" i="24"/>
  <c r="I5" i="24" s="1"/>
  <c r="H5" i="24" s="1"/>
  <c r="J6" i="24"/>
  <c r="I6" i="24" s="1"/>
  <c r="H6" i="24" s="1"/>
  <c r="J7" i="24"/>
  <c r="I7" i="24" s="1"/>
  <c r="H7" i="24" s="1"/>
  <c r="J8" i="24"/>
  <c r="I8" i="24" s="1"/>
  <c r="H8" i="24" s="1"/>
  <c r="J9" i="24"/>
  <c r="I9" i="24" s="1"/>
  <c r="H9" i="24" s="1"/>
  <c r="C11" i="24" s="1"/>
  <c r="C13" i="24" s="1"/>
  <c r="J10" i="24"/>
  <c r="I10" i="24" s="1"/>
  <c r="H10" i="24" s="1"/>
  <c r="J11" i="24"/>
  <c r="I11" i="24" s="1"/>
  <c r="C4" i="24"/>
  <c r="D4" i="24"/>
  <c r="D9" i="63" l="1"/>
  <c r="P3" i="24"/>
  <c r="K3" i="24"/>
  <c r="L3" i="24" s="1"/>
  <c r="O4" i="24"/>
  <c r="K4" i="24"/>
  <c r="L4" i="24" s="1"/>
  <c r="O5" i="24"/>
  <c r="H4" i="24"/>
  <c r="O11" i="24"/>
  <c r="J12" i="24"/>
  <c r="I12" i="24" s="1"/>
  <c r="K5" i="24"/>
  <c r="L5" i="24" s="1"/>
  <c r="O10" i="24"/>
  <c r="H11" i="24"/>
  <c r="D11" i="24" s="1"/>
  <c r="D13" i="24" s="1"/>
  <c r="D7" i="24"/>
  <c r="O9" i="24"/>
  <c r="K11" i="24"/>
  <c r="O6" i="24"/>
  <c r="O8" i="24"/>
  <c r="K8" i="24"/>
  <c r="L8" i="24" s="1"/>
  <c r="O7" i="24"/>
  <c r="K7" i="24"/>
  <c r="L7" i="24" s="1"/>
  <c r="C7" i="24"/>
  <c r="K6" i="24"/>
  <c r="L6" i="24" s="1"/>
  <c r="K10" i="24"/>
  <c r="L10" i="24" s="1"/>
  <c r="K9" i="24"/>
  <c r="O3" i="24" l="1"/>
  <c r="H12" i="24"/>
  <c r="K12" i="24"/>
  <c r="L12" i="24" s="1"/>
  <c r="O12" i="24"/>
  <c r="C9" i="24"/>
  <c r="C16" i="24" s="1"/>
  <c r="L9" i="24"/>
  <c r="L11" i="24"/>
  <c r="D9" i="24"/>
  <c r="D16" i="24" s="1"/>
  <c r="C20" i="24" l="1"/>
  <c r="C10" i="24"/>
  <c r="D10" i="24"/>
  <c r="B2" i="29" s="1"/>
  <c r="C5" i="24"/>
  <c r="C6" i="24" s="1"/>
  <c r="D5" i="24"/>
  <c r="D6" i="24" s="1"/>
  <c r="J10" i="63" l="1"/>
  <c r="D17" i="63" s="1"/>
  <c r="F17" i="63" s="1"/>
  <c r="J9" i="63"/>
  <c r="C18" i="63" s="1"/>
  <c r="D18" i="63" s="1"/>
  <c r="J8" i="63"/>
  <c r="B3" i="29"/>
  <c r="B4" i="29"/>
  <c r="C4" i="29" s="1"/>
  <c r="C2" i="29"/>
  <c r="C12" i="24"/>
  <c r="C14" i="24" s="1"/>
  <c r="D12" i="24"/>
  <c r="D14" i="24" s="1"/>
  <c r="D3" i="29" s="1"/>
  <c r="Q7" i="24"/>
  <c r="E18" i="63" l="1"/>
  <c r="D15" i="63"/>
  <c r="D14" i="63"/>
  <c r="D13" i="63"/>
  <c r="C15" i="63"/>
  <c r="C14" i="63"/>
  <c r="C3" i="29"/>
  <c r="Q10" i="24"/>
  <c r="Q11" i="24"/>
  <c r="Q9" i="24"/>
  <c r="D16" i="63" l="1"/>
  <c r="F18" i="63"/>
  <c r="E14" i="63"/>
  <c r="E15" i="63"/>
  <c r="C16" i="63"/>
  <c r="R11" i="24"/>
  <c r="R10" i="24"/>
  <c r="R9" i="24"/>
  <c r="R8" i="24"/>
  <c r="E16" i="63" l="1"/>
  <c r="F15" i="63"/>
  <c r="F14" i="63"/>
  <c r="F13" i="63"/>
  <c r="F16" i="63" l="1"/>
  <c r="Q6" i="24" l="1"/>
  <c r="Q3" i="24" l="1"/>
  <c r="R4" i="24" s="1"/>
  <c r="R7" i="24"/>
  <c r="R6" i="24"/>
  <c r="R5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www.pxweb.bfs.admin.ch</author>
  </authors>
  <commentList>
    <comment ref="A7" authorId="0" shapeId="0" xr:uid="{DD1E0796-CF65-49FC-A961-AF4F0AE1EA6F}">
      <text>
        <r>
          <rPr>
            <sz val="8"/>
            <color rgb="FF000000"/>
            <rFont val="Tahoma"/>
            <family val="2"/>
          </rPr>
          <t xml:space="preserve">Das Verfahren der Kalenderbereinigung berechnet die Zeitreihen mit jedem zusätzlichen Wert neu. Die bereinigten Zahlen können demnach von Monat zu Monat leicht variieren.
</t>
        </r>
      </text>
    </comment>
    <comment ref="A10" authorId="0" shapeId="0" xr:uid="{0FE39E94-B9D0-48AE-B3CA-FD195BF3922E}">
      <text>
        <r>
          <rPr>
            <sz val="8"/>
            <color rgb="FF000000"/>
            <rFont val="Tahoma"/>
            <family val="2"/>
          </rPr>
          <t xml:space="preserve">Das Verfahren der Kalender- und Saisonbereinigung berechnet die Zeitreihen mit jedem zusätzlichen Wert neu. Die bereinigten Zahlen können demnach von Monat zu Monat leicht variieren.
</t>
        </r>
      </text>
    </comment>
  </commentList>
</comments>
</file>

<file path=xl/sharedStrings.xml><?xml version="1.0" encoding="utf-8"?>
<sst xmlns="http://schemas.openxmlformats.org/spreadsheetml/2006/main" count="270" uniqueCount="200">
  <si>
    <t>Ecublens</t>
  </si>
  <si>
    <t>No.</t>
  </si>
  <si>
    <t>Year</t>
  </si>
  <si>
    <t>https://www.slideshare.net/DimitrisTzanos/prjauebmscleshop15jul2015</t>
  </si>
  <si>
    <t>Deliv./d</t>
  </si>
  <si>
    <t>Customers</t>
  </si>
  <si>
    <t>Daillens Centre/ LeShop</t>
  </si>
  <si>
    <t>Av.Ord./cust.-a</t>
  </si>
  <si>
    <t>Distri.centers</t>
  </si>
  <si>
    <t>Av. Customers</t>
  </si>
  <si>
    <t>Av.basket/cust. [CHF]</t>
  </si>
  <si>
    <t>Turnover/a [MCHF]</t>
  </si>
  <si>
    <t>LeShop</t>
  </si>
  <si>
    <t>Cust.Growth/a [%]</t>
  </si>
  <si>
    <t>Basket Growth/a [%]</t>
  </si>
  <si>
    <t>Total Growth/a [%]</t>
  </si>
  <si>
    <t>Tot. Cust.</t>
  </si>
  <si>
    <t>Tot.Del./a</t>
  </si>
  <si>
    <t>Tot. Del./a</t>
  </si>
  <si>
    <t>Cust.Daillens/a</t>
  </si>
  <si>
    <t>Tot.DaillensDel./a</t>
  </si>
  <si>
    <t>Tot.Ord./cust.-a</t>
  </si>
  <si>
    <t>Daillens Simulation</t>
  </si>
  <si>
    <t>https://info.leshop.ch/de/unternehmen/faktenblatt/</t>
  </si>
  <si>
    <t>ZH</t>
  </si>
  <si>
    <t>GE</t>
  </si>
  <si>
    <t>BE</t>
  </si>
  <si>
    <t>LU</t>
  </si>
  <si>
    <t>Clients/ a</t>
  </si>
  <si>
    <t>AG</t>
  </si>
  <si>
    <t>SO</t>
  </si>
  <si>
    <t>JU</t>
  </si>
  <si>
    <t>VS</t>
  </si>
  <si>
    <t>URI</t>
  </si>
  <si>
    <t>Schwyz</t>
  </si>
  <si>
    <t>GR</t>
  </si>
  <si>
    <t>TG</t>
  </si>
  <si>
    <t>SH</t>
  </si>
  <si>
    <t>ZG</t>
  </si>
  <si>
    <t>VD</t>
  </si>
  <si>
    <t>TI</t>
  </si>
  <si>
    <t>GL</t>
  </si>
  <si>
    <t>OW/NW</t>
  </si>
  <si>
    <t>SG&amp;AP</t>
  </si>
  <si>
    <t>FR</t>
  </si>
  <si>
    <t>NE</t>
  </si>
  <si>
    <t>Tot</t>
  </si>
  <si>
    <t>BS&amp;BL</t>
  </si>
  <si>
    <t>Clients</t>
  </si>
  <si>
    <t>Deliv./d-Customer</t>
  </si>
  <si>
    <t>Rural</t>
  </si>
  <si>
    <t>Av. Daily Orders</t>
  </si>
  <si>
    <t>Canton</t>
  </si>
  <si>
    <t>Av. Client Order/a</t>
  </si>
  <si>
    <t>Delivery/ a</t>
  </si>
  <si>
    <t>Av Delivery/Client-a</t>
  </si>
  <si>
    <t>Sample</t>
  </si>
  <si>
    <t>Total VD</t>
  </si>
  <si>
    <t>ExpectedSample</t>
  </si>
  <si>
    <t>Daily</t>
  </si>
  <si>
    <t>Date</t>
  </si>
  <si>
    <t>Wk</t>
  </si>
  <si>
    <t>M</t>
  </si>
  <si>
    <t>Day</t>
  </si>
  <si>
    <t>https://www.pxweb.bfs.admin.ch/pxweb/de/px-x-0603020000_101/px-x-0603020000_101/px-x-0603020000_101.px</t>
  </si>
  <si>
    <t>Nahrungsmittel, Getränke, Tabak</t>
  </si>
  <si>
    <t>Saisonbereinigt</t>
  </si>
  <si>
    <t>4711, 472: Detailhandel mit Nahrungsmitteln, Getränken, Tabakwaren</t>
  </si>
  <si>
    <t>47: Total Detailhandel</t>
  </si>
  <si>
    <t>Kalenderbereinigt</t>
  </si>
  <si>
    <t>Unbereinigt</t>
  </si>
  <si>
    <t>2019M09</t>
  </si>
  <si>
    <t>2019M08</t>
  </si>
  <si>
    <t>2019M07</t>
  </si>
  <si>
    <t>2019M06</t>
  </si>
  <si>
    <t>2019M05</t>
  </si>
  <si>
    <t>2019M04</t>
  </si>
  <si>
    <t>2019M03</t>
  </si>
  <si>
    <t>2019M02</t>
  </si>
  <si>
    <t>2019M01</t>
  </si>
  <si>
    <t>2018M12</t>
  </si>
  <si>
    <t>2018M11</t>
  </si>
  <si>
    <t>2018M10</t>
  </si>
  <si>
    <t>2018M09</t>
  </si>
  <si>
    <t>2018M08</t>
  </si>
  <si>
    <t>2018M07</t>
  </si>
  <si>
    <t>2018M06</t>
  </si>
  <si>
    <t>2018M05</t>
  </si>
  <si>
    <t>2018M04</t>
  </si>
  <si>
    <t>2018M03</t>
  </si>
  <si>
    <t>2018M02</t>
  </si>
  <si>
    <t>2018M01</t>
  </si>
  <si>
    <t>2017M12</t>
  </si>
  <si>
    <t>2017M11</t>
  </si>
  <si>
    <t>2017M10</t>
  </si>
  <si>
    <t>2017M09</t>
  </si>
  <si>
    <t>2017M08</t>
  </si>
  <si>
    <t>2017M07</t>
  </si>
  <si>
    <t>2017M06</t>
  </si>
  <si>
    <t>2017M05</t>
  </si>
  <si>
    <t>2017M04</t>
  </si>
  <si>
    <t>2017M03</t>
  </si>
  <si>
    <t>2017M02</t>
  </si>
  <si>
    <t>2017M01</t>
  </si>
  <si>
    <t>2016M12</t>
  </si>
  <si>
    <t>2016M11</t>
  </si>
  <si>
    <t>Detailhandelsumsatzstatistik - monatliche Zeitreihen</t>
  </si>
  <si>
    <t>S</t>
  </si>
  <si>
    <t>Yverdon</t>
  </si>
  <si>
    <t>Bremgarten</t>
  </si>
  <si>
    <t>Tot. Picking time [h]/d</t>
  </si>
  <si>
    <t>Center Allocation</t>
  </si>
  <si>
    <t>Orders/Slot</t>
  </si>
  <si>
    <t>Mo</t>
  </si>
  <si>
    <t>moyenne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</si>
  <si>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</si>
  <si>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</si>
  <si>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</si>
  <si>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</si>
  <si>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</si>
  <si>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</si>
  <si>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</si>
  <si>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</si>
  <si>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</si>
  <si>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</si>
  <si>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</si>
  <si>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</si>
  <si>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Month</t>
  </si>
  <si>
    <t>Moy</t>
  </si>
  <si>
    <t>Moyenne</t>
  </si>
  <si>
    <t>Min</t>
  </si>
  <si>
    <t>Max</t>
  </si>
  <si>
    <t>Mon</t>
  </si>
  <si>
    <t>Tue</t>
  </si>
  <si>
    <t>Wed</t>
  </si>
  <si>
    <t>Thu</t>
  </si>
  <si>
    <t>Fri</t>
  </si>
  <si>
    <t>Sat</t>
  </si>
  <si>
    <t>Sun</t>
  </si>
  <si>
    <t>S1</t>
  </si>
  <si>
    <t>S2</t>
  </si>
  <si>
    <t>S3</t>
  </si>
  <si>
    <t>S4</t>
  </si>
  <si>
    <t>Tue-Fri</t>
  </si>
  <si>
    <t>S5</t>
  </si>
  <si>
    <t>S6</t>
  </si>
  <si>
    <t>S7</t>
  </si>
  <si>
    <t>Sa</t>
  </si>
  <si>
    <t>Total Expct Growth/a [%]</t>
  </si>
  <si>
    <t>Cities</t>
  </si>
  <si>
    <t>MA Total Growth/a [%]</t>
  </si>
  <si>
    <t>https://progressivegrocer.com/macro-effects-micro-fulfillment-grocery</t>
  </si>
  <si>
    <t>https://www.dematic.com/en-us/solutions/solutions-by-system/microfulfillment/</t>
  </si>
  <si>
    <t>Micro Fulfillment</t>
  </si>
  <si>
    <t>https://www.mckinsey.com/industries/retail/our-insights/reviving-grocery-retail-six-imperatives</t>
  </si>
  <si>
    <t>Operations</t>
  </si>
  <si>
    <t>Same-Day (Exc.)</t>
  </si>
  <si>
    <t>Next-Day   (As-Is)</t>
  </si>
  <si>
    <t>Av. Orders/d</t>
  </si>
  <si>
    <t>Av. Orders/a</t>
  </si>
  <si>
    <t>Pick&amp;Pack Time</t>
  </si>
  <si>
    <t>Deliv./Slot</t>
  </si>
  <si>
    <t>Customer/distri</t>
  </si>
  <si>
    <t>Slots/d</t>
  </si>
  <si>
    <t>Days/a</t>
  </si>
  <si>
    <t>Av.Value/basket</t>
  </si>
  <si>
    <t>Av.basket Value/cust. [CHF]</t>
  </si>
  <si>
    <t>Regular Hand Pick&amp;Pack</t>
  </si>
  <si>
    <t>Full Autom. Pick&amp;Pack</t>
  </si>
  <si>
    <t>Item/[Min.]</t>
  </si>
  <si>
    <t>Av. Auto Pick&amp;Pack time [Min.]/Order</t>
  </si>
  <si>
    <t>Av. Man. Pick&amp;Pack time [Min.]/Order</t>
  </si>
  <si>
    <t>Current Ecublens Av. Pick&amp;Pack</t>
  </si>
  <si>
    <t>Fresh-Center</t>
  </si>
  <si>
    <t>Nyon</t>
  </si>
  <si>
    <t>Montreux/ Vevey</t>
  </si>
  <si>
    <t>Lausanne Agglo</t>
  </si>
  <si>
    <t>Orders</t>
  </si>
  <si>
    <t>Pop. [k]</t>
  </si>
  <si>
    <t>Tot.</t>
  </si>
  <si>
    <t>Cities Ct. VD</t>
  </si>
  <si>
    <t>Total Ecublens-Center</t>
  </si>
  <si>
    <t>Ecublens-Center/ Lausanne Agglo</t>
  </si>
  <si>
    <t>Same-Day-Orders/d</t>
  </si>
  <si>
    <t>Morning-Orders/d</t>
  </si>
  <si>
    <t>Afternoon-Orders/d</t>
  </si>
  <si>
    <t>Tot. Picking time/Same-Day [h]/d</t>
  </si>
  <si>
    <t>Tot. Picking time/Nex-Day-Afternoon [h]/d</t>
  </si>
  <si>
    <t>Tot. Picking time/Nex-Day-Morning [h]/d</t>
  </si>
  <si>
    <t>Parallel Order Picking Capacity (Pers.&amp;Equip.)</t>
  </si>
  <si>
    <t>Tot. Clients/a</t>
  </si>
  <si>
    <t>Tot. Time [Min.]/Basket</t>
  </si>
  <si>
    <t>Same-Day expected growth potential 25% x cities:</t>
  </si>
  <si>
    <t xml:space="preserve">     </t>
  </si>
  <si>
    <t>factor</t>
  </si>
  <si>
    <t>traffic</t>
  </si>
  <si>
    <t>Av</t>
  </si>
  <si>
    <t>H</t>
  </si>
  <si>
    <t>wk</t>
  </si>
  <si>
    <t>Weekly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</si>
</sst>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0.0%"/>
    <numFmt numFmtId="165" formatCode="_-* #,##0\ [$CHF-100C]_-;\-* #,##0\ [$CHF-100C]_-;_-* &quot;-&quot;??\ [$CHF-100C]_-;_-@_-"/>
    <numFmt numFmtId="166" formatCode="_ * #,##0_ ;_ * \-#,##0_ ;_ * &quot;-&quot;??_ ;_ @_ "/>
    <numFmt numFmtId="167" formatCode="#,##0_ ;\-#,##0\ "/>
    <numFmt numFmtId="168" formatCode="_ * #,##0.0_ ;_ * \-#,##0.0_ ;_ * &quot;-&quot;??_ ;_ @_ "/>
    <numFmt numFmtId="169" formatCode="0.0"/>
    <numFmt numFmtId="170" formatCode="_ * #,##0.0_ ;_ * \-#,##0.0_ ;_ * &quot;-&quot;?_ ;_ @_ 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color rgb="FF000000"/>
      <name val="Calibri"/>
      <family val="2"/>
    </font>
    <font>
      <b/>
      <sz val="8"/>
      <color rgb="FF000000"/>
      <name val="Calibri"/>
      <family val="2"/>
    </font>
    <font>
      <sz val="8"/>
      <color rgb="FF000000"/>
      <name val="Tahoma"/>
      <family val="2"/>
    </font>
    <font>
      <sz val="8"/>
      <name val="Calibri"/>
      <family val="2"/>
      <scheme val="minor"/>
    </font>
    <font>
      <sz val="10"/>
      <color rgb="FF000000"/>
      <name val="Times New Roman"/>
      <family val="1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6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72380748924222"/>
      </left>
      <right style="thin">
        <color theme="0" tint="-0.14972380748924222"/>
      </right>
      <top style="thin">
        <color theme="0" tint="-0.14972380748924222"/>
      </top>
      <bottom style="thin">
        <color theme="0" tint="-0.149723807489242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90691854609822"/>
      </left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 style="thin">
        <color theme="0" tint="-0.149906918546098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 style="medium">
        <color theme="1"/>
      </left>
      <right style="thin">
        <color theme="0" tint="-0.1498764000366222"/>
      </right>
      <top style="medium">
        <color theme="1"/>
      </top>
      <bottom style="thin">
        <color theme="0" tint="-0.1498764000366222"/>
      </bottom>
      <diagonal/>
    </border>
    <border>
      <left style="thin">
        <color theme="0" tint="-0.1498764000366222"/>
      </left>
      <right style="medium">
        <color theme="1"/>
      </right>
      <top style="medium">
        <color theme="1"/>
      </top>
      <bottom style="thin">
        <color theme="0" tint="-0.1498764000366222"/>
      </bottom>
      <diagonal/>
    </border>
    <border>
      <left style="medium">
        <color theme="1"/>
      </left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0691854609822"/>
      </left>
      <right style="medium">
        <color theme="1"/>
      </right>
      <top/>
      <bottom style="thin">
        <color theme="0" tint="-0.14990691854609822"/>
      </bottom>
      <diagonal/>
    </border>
    <border>
      <left style="medium">
        <color theme="1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 style="medium">
        <color theme="1"/>
      </right>
      <top style="thin">
        <color theme="0" tint="-0.14990691854609822"/>
      </top>
      <bottom style="thin">
        <color theme="0" tint="-0.14990691854609822"/>
      </bottom>
      <diagonal/>
    </border>
    <border>
      <left style="medium">
        <color theme="1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medium">
        <color theme="1"/>
      </right>
      <top style="thin">
        <color theme="0" tint="-0.14993743705557422"/>
      </top>
      <bottom style="thin">
        <color theme="0" tint="-0.14993743705557422"/>
      </bottom>
      <diagonal/>
    </border>
    <border>
      <left style="medium">
        <color theme="1"/>
      </left>
      <right style="thin">
        <color theme="0" tint="-0.14993743705557422"/>
      </right>
      <top style="thin">
        <color theme="0" tint="-0.14993743705557422"/>
      </top>
      <bottom style="medium">
        <color theme="1"/>
      </bottom>
      <diagonal/>
    </border>
    <border>
      <left style="thin">
        <color theme="0" tint="-0.14993743705557422"/>
      </left>
      <right style="medium">
        <color theme="1"/>
      </right>
      <top style="thin">
        <color theme="0" tint="-0.14993743705557422"/>
      </top>
      <bottom style="medium">
        <color theme="1"/>
      </bottom>
      <diagonal/>
    </border>
  </borders>
  <cellStyleXfs count="5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1" fillId="0" borderId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4" fillId="0" borderId="0" applyNumberFormat="0" applyBorder="0" applyAlignment="0"/>
    <xf numFmtId="0" fontId="29" fillId="0" borderId="0"/>
  </cellStyleXfs>
  <cellXfs count="175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0" borderId="0" xfId="0" applyAlignment="1">
      <alignment horizontal="center" vertical="center"/>
    </xf>
    <xf numFmtId="166" fontId="16" fillId="34" borderId="12" xfId="0" applyNumberFormat="1" applyFont="1" applyFill="1" applyBorder="1" applyAlignment="1">
      <alignment horizontal="center"/>
    </xf>
    <xf numFmtId="0" fontId="16" fillId="34" borderId="12" xfId="0" applyFont="1" applyFill="1" applyBorder="1" applyAlignment="1">
      <alignment horizontal="right"/>
    </xf>
    <xf numFmtId="166" fontId="0" fillId="0" borderId="12" xfId="0" applyNumberFormat="1" applyBorder="1" applyAlignment="1">
      <alignment horizontal="center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12" xfId="0" applyBorder="1" applyAlignment="1">
      <alignment horizontal="left" vertical="top"/>
    </xf>
    <xf numFmtId="166" fontId="0" fillId="0" borderId="12" xfId="0" applyNumberFormat="1" applyBorder="1" applyAlignment="1">
      <alignment horizontal="center" vertical="top"/>
    </xf>
    <xf numFmtId="166" fontId="0" fillId="0" borderId="12" xfId="1" applyNumberFormat="1" applyFont="1" applyBorder="1" applyAlignment="1">
      <alignment horizontal="center" vertical="top"/>
    </xf>
    <xf numFmtId="165" fontId="0" fillId="0" borderId="12" xfId="0" applyNumberFormat="1" applyBorder="1" applyAlignment="1">
      <alignment horizontal="center" vertical="top"/>
    </xf>
    <xf numFmtId="0" fontId="0" fillId="33" borderId="12" xfId="0" applyFill="1" applyBorder="1" applyAlignment="1">
      <alignment horizontal="center" vertical="top"/>
    </xf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3" xfId="0" applyBorder="1"/>
    <xf numFmtId="0" fontId="0" fillId="0" borderId="11" xfId="0" applyBorder="1"/>
    <xf numFmtId="0" fontId="0" fillId="34" borderId="10" xfId="0" applyFill="1" applyBorder="1" applyAlignment="1">
      <alignment horizontal="center"/>
    </xf>
    <xf numFmtId="0" fontId="0" fillId="0" borderId="14" xfId="0" applyBorder="1" applyAlignment="1">
      <alignment horizontal="center" textRotation="90"/>
    </xf>
    <xf numFmtId="0" fontId="0" fillId="0" borderId="14" xfId="0" applyBorder="1" applyAlignment="1">
      <alignment horizontal="center"/>
    </xf>
    <xf numFmtId="166" fontId="0" fillId="33" borderId="14" xfId="1" applyNumberFormat="1" applyFont="1" applyFill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33" borderId="14" xfId="0" applyFill="1" applyBorder="1" applyAlignment="1">
      <alignment horizontal="center"/>
    </xf>
    <xf numFmtId="166" fontId="0" fillId="0" borderId="14" xfId="1" applyNumberFormat="1" applyFont="1" applyBorder="1" applyAlignment="1">
      <alignment horizontal="center"/>
    </xf>
    <xf numFmtId="3" fontId="0" fillId="0" borderId="14" xfId="0" applyNumberFormat="1" applyBorder="1" applyAlignment="1">
      <alignment horizontal="center"/>
    </xf>
    <xf numFmtId="0" fontId="0" fillId="34" borderId="14" xfId="0" applyFill="1" applyBorder="1"/>
    <xf numFmtId="0" fontId="0" fillId="34" borderId="14" xfId="0" applyFill="1" applyBorder="1" applyAlignment="1">
      <alignment horizontal="center"/>
    </xf>
    <xf numFmtId="0" fontId="0" fillId="0" borderId="14" xfId="0" applyBorder="1"/>
    <xf numFmtId="166" fontId="0" fillId="0" borderId="0" xfId="0" applyNumberFormat="1" applyAlignment="1">
      <alignment horizontal="center"/>
    </xf>
    <xf numFmtId="166" fontId="0" fillId="0" borderId="14" xfId="0" applyNumberFormat="1" applyBorder="1" applyAlignment="1">
      <alignment horizontal="center"/>
    </xf>
    <xf numFmtId="0" fontId="23" fillId="34" borderId="10" xfId="0" applyFont="1" applyFill="1" applyBorder="1" applyAlignment="1">
      <alignment horizontal="center"/>
    </xf>
    <xf numFmtId="166" fontId="23" fillId="34" borderId="1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25" fillId="0" borderId="0" xfId="48" applyFont="1"/>
    <xf numFmtId="169" fontId="25" fillId="0" borderId="0" xfId="48" applyNumberFormat="1" applyFont="1"/>
    <xf numFmtId="0" fontId="26" fillId="0" borderId="0" xfId="48" applyFont="1"/>
    <xf numFmtId="0" fontId="26" fillId="35" borderId="0" xfId="48" applyFont="1" applyFill="1"/>
    <xf numFmtId="168" fontId="18" fillId="0" borderId="0" xfId="1" applyNumberFormat="1" applyFont="1" applyAlignment="1">
      <alignment horizontal="center"/>
    </xf>
    <xf numFmtId="0" fontId="0" fillId="0" borderId="16" xfId="0" applyBorder="1"/>
    <xf numFmtId="0" fontId="0" fillId="34" borderId="17" xfId="0" applyFill="1" applyBorder="1" applyAlignment="1">
      <alignment horizontal="center"/>
    </xf>
    <xf numFmtId="0" fontId="0" fillId="34" borderId="18" xfId="0" applyFill="1" applyBorder="1" applyAlignment="1">
      <alignment horizontal="center"/>
    </xf>
    <xf numFmtId="0" fontId="0" fillId="34" borderId="18" xfId="0" applyFill="1" applyBorder="1"/>
    <xf numFmtId="0" fontId="0" fillId="34" borderId="19" xfId="0" applyFill="1" applyBorder="1"/>
    <xf numFmtId="0" fontId="0" fillId="34" borderId="20" xfId="0" applyFill="1" applyBorder="1" applyAlignment="1">
      <alignment horizontal="center"/>
    </xf>
    <xf numFmtId="0" fontId="0" fillId="34" borderId="0" xfId="0" applyFill="1" applyBorder="1" applyAlignment="1">
      <alignment horizontal="center"/>
    </xf>
    <xf numFmtId="0" fontId="0" fillId="34" borderId="0" xfId="0" applyFill="1" applyBorder="1"/>
    <xf numFmtId="0" fontId="0" fillId="34" borderId="21" xfId="0" applyFill="1" applyBorder="1"/>
    <xf numFmtId="0" fontId="0" fillId="34" borderId="22" xfId="0" applyFill="1" applyBorder="1" applyAlignment="1">
      <alignment horizontal="center"/>
    </xf>
    <xf numFmtId="0" fontId="0" fillId="34" borderId="23" xfId="0" applyFill="1" applyBorder="1" applyAlignment="1">
      <alignment horizontal="center"/>
    </xf>
    <xf numFmtId="0" fontId="0" fillId="34" borderId="23" xfId="0" applyFill="1" applyBorder="1"/>
    <xf numFmtId="0" fontId="0" fillId="34" borderId="24" xfId="0" applyFill="1" applyBorder="1"/>
    <xf numFmtId="14" fontId="18" fillId="35" borderId="0" xfId="0" applyNumberFormat="1" applyFont="1" applyFill="1"/>
    <xf numFmtId="14" fontId="18" fillId="0" borderId="0" xfId="0" applyNumberFormat="1" applyFont="1"/>
    <xf numFmtId="9" fontId="25" fillId="0" borderId="0" xfId="2" applyFont="1"/>
    <xf numFmtId="168" fontId="25" fillId="0" borderId="0" xfId="1" applyNumberFormat="1" applyFont="1"/>
    <xf numFmtId="0" fontId="25" fillId="0" borderId="0" xfId="48" applyFont="1" applyAlignment="1">
      <alignment horizontal="center"/>
    </xf>
    <xf numFmtId="0" fontId="26" fillId="0" borderId="0" xfId="48" applyFont="1" applyAlignment="1">
      <alignment horizontal="center"/>
    </xf>
    <xf numFmtId="169" fontId="25" fillId="0" borderId="0" xfId="48" applyNumberFormat="1" applyFont="1" applyAlignment="1">
      <alignment horizontal="center"/>
    </xf>
    <xf numFmtId="168" fontId="25" fillId="0" borderId="0" xfId="48" applyNumberFormat="1" applyFont="1"/>
    <xf numFmtId="164" fontId="25" fillId="0" borderId="0" xfId="2" applyNumberFormat="1" applyFont="1"/>
    <xf numFmtId="0" fontId="20" fillId="0" borderId="0" xfId="44" applyFont="1"/>
    <xf numFmtId="9" fontId="0" fillId="0" borderId="14" xfId="2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9" fontId="18" fillId="0" borderId="14" xfId="2" applyFont="1" applyBorder="1" applyAlignment="1">
      <alignment horizontal="center"/>
    </xf>
    <xf numFmtId="0" fontId="18" fillId="34" borderId="14" xfId="0" applyFont="1" applyFill="1" applyBorder="1"/>
    <xf numFmtId="0" fontId="23" fillId="0" borderId="14" xfId="0" applyFont="1" applyBorder="1"/>
    <xf numFmtId="0" fontId="23" fillId="0" borderId="14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33" borderId="25" xfId="0" applyFill="1" applyBorder="1" applyAlignment="1">
      <alignment horizontal="center" textRotation="90"/>
    </xf>
    <xf numFmtId="0" fontId="0" fillId="0" borderId="25" xfId="0" applyBorder="1" applyAlignment="1">
      <alignment horizontal="center" textRotation="90" wrapText="1"/>
    </xf>
    <xf numFmtId="0" fontId="0" fillId="33" borderId="25" xfId="0" applyFill="1" applyBorder="1" applyAlignment="1">
      <alignment horizontal="center" textRotation="90" wrapText="1"/>
    </xf>
    <xf numFmtId="0" fontId="0" fillId="0" borderId="25" xfId="0" applyBorder="1" applyAlignment="1">
      <alignment horizontal="center" vertical="center"/>
    </xf>
    <xf numFmtId="168" fontId="18" fillId="0" borderId="25" xfId="1" applyNumberFormat="1" applyFont="1" applyBorder="1" applyAlignment="1">
      <alignment horizontal="center" vertical="center"/>
    </xf>
    <xf numFmtId="166" fontId="18" fillId="0" borderId="25" xfId="1" applyNumberFormat="1" applyFont="1" applyBorder="1" applyAlignment="1">
      <alignment horizontal="center" vertical="center"/>
    </xf>
    <xf numFmtId="167" fontId="18" fillId="0" borderId="25" xfId="0" applyNumberFormat="1" applyFont="1" applyBorder="1" applyAlignment="1">
      <alignment horizontal="center" vertical="center"/>
    </xf>
    <xf numFmtId="165" fontId="18" fillId="0" borderId="25" xfId="0" applyNumberFormat="1" applyFont="1" applyBorder="1" applyAlignment="1">
      <alignment horizontal="center"/>
    </xf>
    <xf numFmtId="164" fontId="18" fillId="0" borderId="25" xfId="2" applyNumberFormat="1" applyFont="1" applyBorder="1" applyAlignment="1">
      <alignment horizontal="center" vertical="center"/>
    </xf>
    <xf numFmtId="165" fontId="18" fillId="0" borderId="25" xfId="1" applyNumberFormat="1" applyFont="1" applyBorder="1" applyAlignment="1">
      <alignment horizontal="center" vertical="center"/>
    </xf>
    <xf numFmtId="165" fontId="18" fillId="0" borderId="25" xfId="0" applyNumberFormat="1" applyFont="1" applyBorder="1" applyAlignment="1">
      <alignment horizontal="center" vertical="center"/>
    </xf>
    <xf numFmtId="165" fontId="18" fillId="34" borderId="25" xfId="1" applyNumberFormat="1" applyFont="1" applyFill="1" applyBorder="1" applyAlignment="1">
      <alignment horizontal="center" vertical="center"/>
    </xf>
    <xf numFmtId="9" fontId="18" fillId="0" borderId="25" xfId="2" applyFont="1" applyBorder="1" applyAlignment="1">
      <alignment horizontal="center" vertical="center"/>
    </xf>
    <xf numFmtId="0" fontId="20" fillId="34" borderId="0" xfId="44" applyFont="1" applyFill="1"/>
    <xf numFmtId="0" fontId="20" fillId="34" borderId="0" xfId="44" applyFont="1" applyFill="1" applyAlignment="1">
      <alignment vertical="center"/>
    </xf>
    <xf numFmtId="0" fontId="0" fillId="0" borderId="15" xfId="0" applyBorder="1"/>
    <xf numFmtId="9" fontId="0" fillId="34" borderId="0" xfId="2" applyFont="1" applyFill="1"/>
    <xf numFmtId="0" fontId="16" fillId="33" borderId="10" xfId="0" applyFont="1" applyFill="1" applyBorder="1" applyAlignment="1">
      <alignment horizontal="center"/>
    </xf>
    <xf numFmtId="0" fontId="16" fillId="33" borderId="10" xfId="0" applyFont="1" applyFill="1" applyBorder="1"/>
    <xf numFmtId="0" fontId="30" fillId="33" borderId="10" xfId="0" applyFont="1" applyFill="1" applyBorder="1" applyAlignment="1">
      <alignment horizontal="center"/>
    </xf>
    <xf numFmtId="166" fontId="30" fillId="33" borderId="10" xfId="0" applyNumberFormat="1" applyFont="1" applyFill="1" applyBorder="1" applyAlignment="1">
      <alignment horizontal="center"/>
    </xf>
    <xf numFmtId="0" fontId="0" fillId="34" borderId="0" xfId="0" applyFont="1" applyFill="1"/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10" xfId="0" applyFont="1" applyBorder="1"/>
    <xf numFmtId="0" fontId="19" fillId="0" borderId="0" xfId="44" applyFont="1"/>
    <xf numFmtId="166" fontId="0" fillId="0" borderId="10" xfId="0" applyNumberFormat="1" applyFont="1" applyBorder="1"/>
    <xf numFmtId="0" fontId="31" fillId="0" borderId="0" xfId="49" applyFont="1" applyAlignment="1">
      <alignment horizontal="center" vertical="top"/>
    </xf>
    <xf numFmtId="0" fontId="32" fillId="0" borderId="0" xfId="0" applyFont="1"/>
    <xf numFmtId="0" fontId="34" fillId="0" borderId="0" xfId="44" applyFont="1"/>
    <xf numFmtId="0" fontId="16" fillId="0" borderId="15" xfId="0" applyFont="1" applyBorder="1" applyAlignment="1"/>
    <xf numFmtId="0" fontId="16" fillId="0" borderId="27" xfId="0" applyFont="1" applyBorder="1" applyAlignment="1">
      <alignment vertical="center"/>
    </xf>
    <xf numFmtId="0" fontId="0" fillId="0" borderId="29" xfId="0" applyBorder="1" applyAlignment="1">
      <alignment horizontal="left" vertical="top"/>
    </xf>
    <xf numFmtId="0" fontId="16" fillId="0" borderId="26" xfId="0" applyFont="1" applyBorder="1"/>
    <xf numFmtId="0" fontId="16" fillId="0" borderId="28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27" xfId="0" applyFont="1" applyBorder="1"/>
    <xf numFmtId="0" fontId="33" fillId="0" borderId="27" xfId="49" applyFont="1" applyBorder="1" applyAlignment="1">
      <alignment horizontal="center" vertical="top"/>
    </xf>
    <xf numFmtId="1" fontId="33" fillId="0" borderId="27" xfId="49" applyNumberFormat="1" applyFont="1" applyBorder="1" applyAlignment="1">
      <alignment horizontal="center" vertical="top"/>
    </xf>
    <xf numFmtId="0" fontId="0" fillId="0" borderId="27" xfId="0" applyFont="1" applyBorder="1" applyAlignment="1">
      <alignment horizontal="center"/>
    </xf>
    <xf numFmtId="0" fontId="0" fillId="0" borderId="14" xfId="0" applyFont="1" applyBorder="1"/>
    <xf numFmtId="0" fontId="35" fillId="0" borderId="10" xfId="0" applyFont="1" applyBorder="1"/>
    <xf numFmtId="0" fontId="35" fillId="0" borderId="27" xfId="0" applyFont="1" applyBorder="1" applyAlignment="1">
      <alignment horizontal="center" vertical="center" wrapText="1"/>
    </xf>
    <xf numFmtId="1" fontId="0" fillId="0" borderId="27" xfId="0" applyNumberFormat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23" fillId="34" borderId="10" xfId="0" applyFont="1" applyFill="1" applyBorder="1" applyAlignment="1">
      <alignment horizontal="center"/>
    </xf>
    <xf numFmtId="166" fontId="30" fillId="33" borderId="14" xfId="0" applyNumberFormat="1" applyFont="1" applyFill="1" applyBorder="1" applyAlignment="1">
      <alignment horizontal="center"/>
    </xf>
    <xf numFmtId="166" fontId="0" fillId="34" borderId="14" xfId="0" applyNumberFormat="1" applyFill="1" applyBorder="1" applyAlignment="1">
      <alignment horizontal="center"/>
    </xf>
    <xf numFmtId="9" fontId="0" fillId="34" borderId="14" xfId="2" applyFont="1" applyFill="1" applyBorder="1" applyAlignment="1">
      <alignment horizontal="center"/>
    </xf>
    <xf numFmtId="0" fontId="23" fillId="34" borderId="0" xfId="0" applyFont="1" applyFill="1" applyBorder="1" applyAlignment="1">
      <alignment horizontal="center"/>
    </xf>
    <xf numFmtId="166" fontId="23" fillId="34" borderId="0" xfId="0" applyNumberFormat="1" applyFont="1" applyFill="1" applyBorder="1" applyAlignment="1">
      <alignment horizontal="center"/>
    </xf>
    <xf numFmtId="0" fontId="36" fillId="0" borderId="10" xfId="0" applyFont="1" applyBorder="1" applyAlignment="1">
      <alignment horizontal="center" vertical="center" wrapText="1"/>
    </xf>
    <xf numFmtId="166" fontId="36" fillId="34" borderId="10" xfId="1" applyNumberFormat="1" applyFont="1" applyFill="1" applyBorder="1" applyAlignment="1">
      <alignment horizontal="center" vertical="center"/>
    </xf>
    <xf numFmtId="1" fontId="0" fillId="34" borderId="11" xfId="0" applyNumberFormat="1" applyFill="1" applyBorder="1" applyAlignment="1">
      <alignment horizontal="center"/>
    </xf>
    <xf numFmtId="166" fontId="23" fillId="34" borderId="14" xfId="0" applyNumberFormat="1" applyFont="1" applyFill="1" applyBorder="1" applyAlignment="1">
      <alignment horizontal="center"/>
    </xf>
    <xf numFmtId="0" fontId="16" fillId="33" borderId="14" xfId="0" applyFont="1" applyFill="1" applyBorder="1"/>
    <xf numFmtId="0" fontId="16" fillId="33" borderId="14" xfId="0" applyFont="1" applyFill="1" applyBorder="1" applyAlignment="1">
      <alignment horizontal="center"/>
    </xf>
    <xf numFmtId="9" fontId="16" fillId="33" borderId="14" xfId="2" applyFont="1" applyFill="1" applyBorder="1" applyAlignment="1">
      <alignment horizontal="center"/>
    </xf>
    <xf numFmtId="166" fontId="16" fillId="33" borderId="14" xfId="1" applyNumberFormat="1" applyFont="1" applyFill="1" applyBorder="1" applyAlignment="1">
      <alignment horizontal="center"/>
    </xf>
    <xf numFmtId="166" fontId="0" fillId="34" borderId="0" xfId="1" applyNumberFormat="1" applyFont="1" applyFill="1"/>
    <xf numFmtId="1" fontId="0" fillId="0" borderId="14" xfId="0" applyNumberFormat="1" applyFont="1" applyBorder="1" applyAlignment="1">
      <alignment horizontal="center"/>
    </xf>
    <xf numFmtId="0" fontId="16" fillId="0" borderId="30" xfId="0" applyFont="1" applyBorder="1" applyAlignment="1">
      <alignment vertical="center"/>
    </xf>
    <xf numFmtId="0" fontId="0" fillId="0" borderId="30" xfId="0" applyFont="1" applyBorder="1"/>
    <xf numFmtId="166" fontId="0" fillId="0" borderId="30" xfId="0" applyNumberFormat="1" applyFont="1" applyBorder="1" applyAlignment="1">
      <alignment horizontal="center"/>
    </xf>
    <xf numFmtId="0" fontId="30" fillId="0" borderId="32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166" fontId="0" fillId="0" borderId="35" xfId="0" applyNumberFormat="1" applyFont="1" applyBorder="1" applyAlignment="1">
      <alignment horizontal="center"/>
    </xf>
    <xf numFmtId="1" fontId="0" fillId="0" borderId="36" xfId="0" applyNumberFormat="1" applyFont="1" applyBorder="1" applyAlignment="1">
      <alignment horizontal="center"/>
    </xf>
    <xf numFmtId="0" fontId="0" fillId="0" borderId="36" xfId="0" applyFont="1" applyBorder="1" applyAlignment="1">
      <alignment horizontal="center"/>
    </xf>
    <xf numFmtId="0" fontId="30" fillId="0" borderId="39" xfId="0" applyFont="1" applyBorder="1" applyAlignment="1">
      <alignment horizontal="center" vertical="center" wrapText="1"/>
    </xf>
    <xf numFmtId="0" fontId="30" fillId="0" borderId="40" xfId="0" applyFont="1" applyBorder="1" applyAlignment="1">
      <alignment horizontal="center" vertical="center" wrapText="1"/>
    </xf>
    <xf numFmtId="1" fontId="0" fillId="34" borderId="41" xfId="0" applyNumberFormat="1" applyFont="1" applyFill="1" applyBorder="1"/>
    <xf numFmtId="166" fontId="0" fillId="0" borderId="42" xfId="0" applyNumberFormat="1" applyFont="1" applyBorder="1" applyAlignment="1">
      <alignment horizontal="center"/>
    </xf>
    <xf numFmtId="166" fontId="0" fillId="34" borderId="41" xfId="0" applyNumberFormat="1" applyFont="1" applyFill="1" applyBorder="1"/>
    <xf numFmtId="166" fontId="0" fillId="34" borderId="42" xfId="0" applyNumberFormat="1" applyFont="1" applyFill="1" applyBorder="1"/>
    <xf numFmtId="166" fontId="0" fillId="0" borderId="41" xfId="0" applyNumberFormat="1" applyFont="1" applyBorder="1" applyAlignment="1">
      <alignment horizontal="center"/>
    </xf>
    <xf numFmtId="1" fontId="0" fillId="34" borderId="43" xfId="0" applyNumberFormat="1" applyFont="1" applyFill="1" applyBorder="1" applyAlignment="1">
      <alignment horizontal="center"/>
    </xf>
    <xf numFmtId="1" fontId="0" fillId="34" borderId="44" xfId="0" applyNumberFormat="1" applyFont="1" applyFill="1" applyBorder="1" applyAlignment="1">
      <alignment horizontal="center"/>
    </xf>
    <xf numFmtId="1" fontId="0" fillId="0" borderId="43" xfId="0" applyNumberFormat="1" applyFont="1" applyBorder="1" applyAlignment="1">
      <alignment horizontal="center"/>
    </xf>
    <xf numFmtId="1" fontId="0" fillId="0" borderId="44" xfId="0" applyNumberFormat="1" applyFont="1" applyBorder="1" applyAlignment="1">
      <alignment horizontal="center"/>
    </xf>
    <xf numFmtId="0" fontId="0" fillId="0" borderId="45" xfId="0" applyFont="1" applyBorder="1" applyAlignment="1">
      <alignment horizontal="center"/>
    </xf>
    <xf numFmtId="0" fontId="0" fillId="0" borderId="46" xfId="0" applyFont="1" applyBorder="1" applyAlignment="1">
      <alignment horizontal="center"/>
    </xf>
    <xf numFmtId="0" fontId="0" fillId="34" borderId="31" xfId="0" applyFont="1" applyFill="1" applyBorder="1" applyAlignment="1">
      <alignment horizontal="center" vertical="top"/>
    </xf>
    <xf numFmtId="0" fontId="0" fillId="34" borderId="33" xfId="0" applyFont="1" applyFill="1" applyBorder="1" applyAlignment="1">
      <alignment horizontal="center" vertical="top"/>
    </xf>
    <xf numFmtId="0" fontId="0" fillId="34" borderId="37" xfId="0" applyFont="1" applyFill="1" applyBorder="1" applyAlignment="1">
      <alignment horizontal="center" vertical="top" wrapText="1"/>
    </xf>
    <xf numFmtId="0" fontId="0" fillId="34" borderId="38" xfId="0" applyFont="1" applyFill="1" applyBorder="1" applyAlignment="1">
      <alignment horizontal="center" vertical="top" wrapText="1"/>
    </xf>
    <xf numFmtId="0" fontId="23" fillId="34" borderId="14" xfId="0" applyFont="1" applyFill="1" applyBorder="1" applyAlignment="1">
      <alignment horizontal="center"/>
    </xf>
    <xf numFmtId="0" fontId="0" fillId="34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43" fontId="18" fillId="0" borderId="10" xfId="0" applyNumberFormat="1" applyFont="1" applyBorder="1" applyAlignment="1">
      <alignment horizontal="center"/>
    </xf>
    <xf numFmtId="164" fontId="37" fillId="0" borderId="10" xfId="2" applyNumberFormat="1" applyFont="1" applyBorder="1" applyAlignment="1">
      <alignment horizontal="center"/>
    </xf>
    <xf numFmtId="168" fontId="18" fillId="0" borderId="10" xfId="1" applyNumberFormat="1" applyFont="1" applyBorder="1" applyAlignment="1">
      <alignment horizontal="center"/>
    </xf>
    <xf numFmtId="166" fontId="18" fillId="0" borderId="10" xfId="1" applyNumberFormat="1" applyFont="1" applyBorder="1" applyAlignment="1">
      <alignment horizontal="center"/>
    </xf>
    <xf numFmtId="22" fontId="18" fillId="0" borderId="10" xfId="0" applyNumberFormat="1" applyFont="1" applyBorder="1" applyAlignment="1">
      <alignment horizontal="center"/>
    </xf>
    <xf numFmtId="170" fontId="18" fillId="0" borderId="10" xfId="0" applyNumberFormat="1" applyFont="1" applyBorder="1" applyAlignment="1">
      <alignment horizontal="center"/>
    </xf>
    <xf numFmtId="1" fontId="18" fillId="0" borderId="10" xfId="0" applyNumberFormat="1" applyFont="1" applyBorder="1" applyAlignment="1">
      <alignment horizontal="center"/>
    </xf>
    <xf numFmtId="167" fontId="18" fillId="0" borderId="10" xfId="0" applyNumberFormat="1" applyFont="1" applyBorder="1" applyAlignment="1">
      <alignment horizontal="center"/>
    </xf>
    <xf numFmtId="0" fontId="18" fillId="35" borderId="0" xfId="0" applyFont="1" applyFill="1"/>
    <xf numFmtId="168" fontId="18" fillId="35" borderId="10" xfId="1" applyNumberFormat="1" applyFont="1" applyFill="1" applyBorder="1" applyAlignment="1">
      <alignment horizontal="center"/>
    </xf>
    <xf numFmtId="166" fontId="18" fillId="35" borderId="10" xfId="1" applyNumberFormat="1" applyFont="1" applyFill="1" applyBorder="1" applyAlignment="1">
      <alignment horizontal="center"/>
    </xf>
    <xf numFmtId="22" fontId="18" fillId="35" borderId="10" xfId="0" applyNumberFormat="1" applyFont="1" applyFill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8" fillId="0" borderId="10" xfId="0" applyFont="1" applyBorder="1" applyAlignment="1">
      <alignment horizontal="left"/>
    </xf>
  </cellXfs>
  <cellStyles count="50">
    <cellStyle name="20 % - Accent1" xfId="21" builtinId="30" customBuiltin="1"/>
    <cellStyle name="20 % - Accent2" xfId="25" builtinId="34" customBuiltin="1"/>
    <cellStyle name="20 % - Accent3" xfId="29" builtinId="38" customBuiltin="1"/>
    <cellStyle name="20 % - Accent4" xfId="33" builtinId="42" customBuiltin="1"/>
    <cellStyle name="20 % - Accent5" xfId="37" builtinId="46" customBuiltin="1"/>
    <cellStyle name="20 % - Accent6" xfId="41" builtinId="50" customBuiltin="1"/>
    <cellStyle name="40 % - Accent1" xfId="22" builtinId="31" customBuiltin="1"/>
    <cellStyle name="40 % - Accent2" xfId="26" builtinId="35" customBuiltin="1"/>
    <cellStyle name="40 % - Accent3" xfId="30" builtinId="39" customBuiltin="1"/>
    <cellStyle name="40 % - Accent4" xfId="34" builtinId="43" customBuiltin="1"/>
    <cellStyle name="40 % - Accent5" xfId="38" builtinId="47" customBuiltin="1"/>
    <cellStyle name="40 % - Accent6" xfId="42" builtinId="51" customBuiltin="1"/>
    <cellStyle name="60 % - Accent1" xfId="23" builtinId="32" customBuiltin="1"/>
    <cellStyle name="60 % - Accent2" xfId="27" builtinId="36" customBuiltin="1"/>
    <cellStyle name="60 % - Accent3" xfId="31" builtinId="40" customBuiltin="1"/>
    <cellStyle name="60 % - Accent4" xfId="35" builtinId="44" customBuiltin="1"/>
    <cellStyle name="60 % - Accent5" xfId="39" builtinId="48" customBuiltin="1"/>
    <cellStyle name="60 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Avertissement" xfId="16" builtinId="11" customBuiltin="1"/>
    <cellStyle name="Calcul" xfId="13" builtinId="22" customBuiltin="1"/>
    <cellStyle name="Cellule liée" xfId="14" builtinId="24" customBuiltin="1"/>
    <cellStyle name="Entrée" xfId="11" builtinId="20" customBuiltin="1"/>
    <cellStyle name="Insatisfaisant" xfId="9" builtinId="27" customBuiltin="1"/>
    <cellStyle name="Lien hypertexte" xfId="44" builtinId="8"/>
    <cellStyle name="Milliers" xfId="1" builtinId="3"/>
    <cellStyle name="Milliers 2" xfId="46" xr:uid="{A5E54457-0309-45AC-80EB-630DC0D88863}"/>
    <cellStyle name="Milliers 2 2" xfId="47" xr:uid="{A8E21D34-3B74-4F3B-988E-2E3CE64C789E}"/>
    <cellStyle name="Neutre" xfId="10" builtinId="28" customBuiltin="1"/>
    <cellStyle name="Normal" xfId="0" builtinId="0"/>
    <cellStyle name="Normal 2" xfId="45" xr:uid="{A048569B-6538-42A8-ABFC-07F881B6E476}"/>
    <cellStyle name="Normal 3" xfId="48" xr:uid="{CF155157-46B7-4477-87D1-8FE81A0F2EAB}"/>
    <cellStyle name="Normal 4" xfId="49" xr:uid="{0F569F8A-76AC-4E33-AA55-9F9F75F165EE}"/>
    <cellStyle name="Note" xfId="17" builtinId="10" customBuiltin="1"/>
    <cellStyle name="Pourcentage" xfId="2" builtinId="5"/>
    <cellStyle name="Satisfaisant" xfId="8" builtinId="26" customBuiltin="1"/>
    <cellStyle name="Sortie" xfId="12" builtinId="21" customBuiltin="1"/>
    <cellStyle name="Texte explicatif" xfId="18" builtinId="53" customBuiltin="1"/>
    <cellStyle name="Titre" xfId="3" builtinId="15" customBuiltin="1"/>
    <cellStyle name="Titre 1" xfId="4" builtinId="16" customBuiltin="1"/>
    <cellStyle name="Titre 2" xfId="5" builtinId="17" customBuiltin="1"/>
    <cellStyle name="Titre 3" xfId="6" builtinId="18" customBuiltin="1"/>
    <cellStyle name="Titre 4" xfId="7" builtinId="19" customBuiltin="1"/>
    <cellStyle name="Total" xfId="19" builtinId="25" customBuiltin="1"/>
    <cellStyle name="Vérification" xfId="15" builtinId="23" customBuiltin="1"/>
  </cellStyles>
  <dxfs count="0"/>
  <tableStyles count="0" defaultTableStyle="TableStyleMedium2" defaultPivotStyle="PivotStyleLight16"/>
  <colors>
    <mruColors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tx1"/>
                </a:solidFill>
              </a:rPr>
              <a:t>Daily Orders</a:t>
            </a:r>
            <a:r>
              <a:rPr lang="en-GB" b="1" baseline="0">
                <a:solidFill>
                  <a:schemeClr val="tx1"/>
                </a:solidFill>
              </a:rPr>
              <a:t> </a:t>
            </a:r>
            <a:endParaRPr lang="en-GB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6569740588333605"/>
          <c:y val="4.37036570428696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3.7453703703703718E-2"/>
          <c:w val="0.89936854768153984"/>
          <c:h val="0.698702502187226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Demand!$B$1</c:f>
              <c:strCache>
                <c:ptCount val="1"/>
                <c:pt idx="0">
                  <c:v>Daily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00CC00"/>
              </a:solidFill>
            </a:ln>
            <a:effectLst/>
          </c:spPr>
          <c:invertIfNegative val="0"/>
          <c:cat>
            <c:numRef>
              <c:f>Demand!$A$2:$A$367</c:f>
              <c:numCache>
                <c:formatCode>m/d/yyyy</c:formatCode>
                <c:ptCount val="366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43106</c:v>
                </c:pt>
                <c:pt idx="6">
                  <c:v>43107</c:v>
                </c:pt>
                <c:pt idx="7">
                  <c:v>43108</c:v>
                </c:pt>
                <c:pt idx="8">
                  <c:v>43109</c:v>
                </c:pt>
                <c:pt idx="9">
                  <c:v>43110</c:v>
                </c:pt>
                <c:pt idx="10">
                  <c:v>43111</c:v>
                </c:pt>
                <c:pt idx="11">
                  <c:v>43112</c:v>
                </c:pt>
                <c:pt idx="12">
                  <c:v>43113</c:v>
                </c:pt>
                <c:pt idx="13">
                  <c:v>43114</c:v>
                </c:pt>
                <c:pt idx="14">
                  <c:v>43115</c:v>
                </c:pt>
                <c:pt idx="15">
                  <c:v>43116</c:v>
                </c:pt>
                <c:pt idx="16">
                  <c:v>43117</c:v>
                </c:pt>
                <c:pt idx="17">
                  <c:v>43118</c:v>
                </c:pt>
                <c:pt idx="18">
                  <c:v>43119</c:v>
                </c:pt>
                <c:pt idx="19">
                  <c:v>43120</c:v>
                </c:pt>
                <c:pt idx="20">
                  <c:v>43121</c:v>
                </c:pt>
                <c:pt idx="21">
                  <c:v>43122</c:v>
                </c:pt>
                <c:pt idx="22">
                  <c:v>43123</c:v>
                </c:pt>
                <c:pt idx="23">
                  <c:v>43124</c:v>
                </c:pt>
                <c:pt idx="24">
                  <c:v>43125</c:v>
                </c:pt>
                <c:pt idx="25">
                  <c:v>43126</c:v>
                </c:pt>
                <c:pt idx="26">
                  <c:v>43127</c:v>
                </c:pt>
                <c:pt idx="27">
                  <c:v>43128</c:v>
                </c:pt>
                <c:pt idx="28">
                  <c:v>43129</c:v>
                </c:pt>
                <c:pt idx="29">
                  <c:v>43130</c:v>
                </c:pt>
                <c:pt idx="30">
                  <c:v>43131</c:v>
                </c:pt>
                <c:pt idx="31">
                  <c:v>43132</c:v>
                </c:pt>
                <c:pt idx="32">
                  <c:v>43133</c:v>
                </c:pt>
                <c:pt idx="33">
                  <c:v>43134</c:v>
                </c:pt>
                <c:pt idx="34">
                  <c:v>43135</c:v>
                </c:pt>
                <c:pt idx="35">
                  <c:v>43136</c:v>
                </c:pt>
                <c:pt idx="36">
                  <c:v>43137</c:v>
                </c:pt>
                <c:pt idx="37">
                  <c:v>43138</c:v>
                </c:pt>
                <c:pt idx="38">
                  <c:v>43139</c:v>
                </c:pt>
                <c:pt idx="39">
                  <c:v>43140</c:v>
                </c:pt>
                <c:pt idx="40">
                  <c:v>43141</c:v>
                </c:pt>
                <c:pt idx="41">
                  <c:v>43142</c:v>
                </c:pt>
                <c:pt idx="42">
                  <c:v>43143</c:v>
                </c:pt>
                <c:pt idx="43">
                  <c:v>43144</c:v>
                </c:pt>
                <c:pt idx="44">
                  <c:v>43145</c:v>
                </c:pt>
                <c:pt idx="45">
                  <c:v>43146</c:v>
                </c:pt>
                <c:pt idx="46">
                  <c:v>43147</c:v>
                </c:pt>
                <c:pt idx="47">
                  <c:v>43148</c:v>
                </c:pt>
                <c:pt idx="48">
                  <c:v>43149</c:v>
                </c:pt>
                <c:pt idx="49">
                  <c:v>43150</c:v>
                </c:pt>
                <c:pt idx="50">
                  <c:v>43151</c:v>
                </c:pt>
                <c:pt idx="51">
                  <c:v>43152</c:v>
                </c:pt>
                <c:pt idx="52">
                  <c:v>43153</c:v>
                </c:pt>
                <c:pt idx="53">
                  <c:v>43154</c:v>
                </c:pt>
                <c:pt idx="54">
                  <c:v>43155</c:v>
                </c:pt>
                <c:pt idx="55">
                  <c:v>43156</c:v>
                </c:pt>
                <c:pt idx="56">
                  <c:v>43157</c:v>
                </c:pt>
                <c:pt idx="57">
                  <c:v>43158</c:v>
                </c:pt>
                <c:pt idx="58">
                  <c:v>43159</c:v>
                </c:pt>
                <c:pt idx="59">
                  <c:v>43160</c:v>
                </c:pt>
                <c:pt idx="60">
                  <c:v>43161</c:v>
                </c:pt>
                <c:pt idx="61">
                  <c:v>43162</c:v>
                </c:pt>
                <c:pt idx="62">
                  <c:v>43163</c:v>
                </c:pt>
                <c:pt idx="63">
                  <c:v>43164</c:v>
                </c:pt>
                <c:pt idx="64">
                  <c:v>43165</c:v>
                </c:pt>
                <c:pt idx="65">
                  <c:v>43166</c:v>
                </c:pt>
                <c:pt idx="66">
                  <c:v>43167</c:v>
                </c:pt>
                <c:pt idx="67">
                  <c:v>43168</c:v>
                </c:pt>
                <c:pt idx="68">
                  <c:v>43169</c:v>
                </c:pt>
                <c:pt idx="69">
                  <c:v>43170</c:v>
                </c:pt>
                <c:pt idx="70">
                  <c:v>43171</c:v>
                </c:pt>
                <c:pt idx="71">
                  <c:v>43172</c:v>
                </c:pt>
                <c:pt idx="72">
                  <c:v>43173</c:v>
                </c:pt>
                <c:pt idx="73">
                  <c:v>43174</c:v>
                </c:pt>
                <c:pt idx="74">
                  <c:v>43175</c:v>
                </c:pt>
                <c:pt idx="75">
                  <c:v>43176</c:v>
                </c:pt>
                <c:pt idx="76">
                  <c:v>43177</c:v>
                </c:pt>
                <c:pt idx="77">
                  <c:v>43178</c:v>
                </c:pt>
                <c:pt idx="78">
                  <c:v>43179</c:v>
                </c:pt>
                <c:pt idx="79">
                  <c:v>43180</c:v>
                </c:pt>
                <c:pt idx="80">
                  <c:v>43181</c:v>
                </c:pt>
                <c:pt idx="81">
                  <c:v>43182</c:v>
                </c:pt>
                <c:pt idx="82">
                  <c:v>43183</c:v>
                </c:pt>
                <c:pt idx="83">
                  <c:v>43184</c:v>
                </c:pt>
                <c:pt idx="84">
                  <c:v>43185</c:v>
                </c:pt>
                <c:pt idx="85">
                  <c:v>43186</c:v>
                </c:pt>
                <c:pt idx="86">
                  <c:v>43187</c:v>
                </c:pt>
                <c:pt idx="87">
                  <c:v>43188</c:v>
                </c:pt>
                <c:pt idx="88">
                  <c:v>43189</c:v>
                </c:pt>
                <c:pt idx="89">
                  <c:v>43190</c:v>
                </c:pt>
                <c:pt idx="90">
                  <c:v>43191</c:v>
                </c:pt>
                <c:pt idx="91">
                  <c:v>43192</c:v>
                </c:pt>
                <c:pt idx="92">
                  <c:v>43193</c:v>
                </c:pt>
                <c:pt idx="93">
                  <c:v>43194</c:v>
                </c:pt>
                <c:pt idx="94">
                  <c:v>43195</c:v>
                </c:pt>
                <c:pt idx="95">
                  <c:v>43196</c:v>
                </c:pt>
                <c:pt idx="96">
                  <c:v>43197</c:v>
                </c:pt>
                <c:pt idx="97">
                  <c:v>43198</c:v>
                </c:pt>
                <c:pt idx="98">
                  <c:v>43199</c:v>
                </c:pt>
                <c:pt idx="99">
                  <c:v>43200</c:v>
                </c:pt>
                <c:pt idx="100">
                  <c:v>43201</c:v>
                </c:pt>
                <c:pt idx="101">
                  <c:v>43202</c:v>
                </c:pt>
                <c:pt idx="102">
                  <c:v>43203</c:v>
                </c:pt>
                <c:pt idx="103">
                  <c:v>43204</c:v>
                </c:pt>
                <c:pt idx="104">
                  <c:v>43205</c:v>
                </c:pt>
                <c:pt idx="105">
                  <c:v>43206</c:v>
                </c:pt>
                <c:pt idx="106">
                  <c:v>43207</c:v>
                </c:pt>
                <c:pt idx="107">
                  <c:v>43208</c:v>
                </c:pt>
                <c:pt idx="108">
                  <c:v>43209</c:v>
                </c:pt>
                <c:pt idx="109">
                  <c:v>43210</c:v>
                </c:pt>
                <c:pt idx="110">
                  <c:v>43211</c:v>
                </c:pt>
                <c:pt idx="111">
                  <c:v>43212</c:v>
                </c:pt>
                <c:pt idx="112">
                  <c:v>43213</c:v>
                </c:pt>
                <c:pt idx="113">
                  <c:v>43214</c:v>
                </c:pt>
                <c:pt idx="114">
                  <c:v>43215</c:v>
                </c:pt>
                <c:pt idx="115">
                  <c:v>43216</c:v>
                </c:pt>
                <c:pt idx="116">
                  <c:v>43217</c:v>
                </c:pt>
                <c:pt idx="117">
                  <c:v>43218</c:v>
                </c:pt>
                <c:pt idx="118">
                  <c:v>43219</c:v>
                </c:pt>
                <c:pt idx="119">
                  <c:v>43220</c:v>
                </c:pt>
                <c:pt idx="120">
                  <c:v>43221</c:v>
                </c:pt>
                <c:pt idx="121">
                  <c:v>43222</c:v>
                </c:pt>
                <c:pt idx="122">
                  <c:v>43223</c:v>
                </c:pt>
                <c:pt idx="123">
                  <c:v>43224</c:v>
                </c:pt>
                <c:pt idx="124">
                  <c:v>43225</c:v>
                </c:pt>
                <c:pt idx="125">
                  <c:v>43226</c:v>
                </c:pt>
                <c:pt idx="126">
                  <c:v>43227</c:v>
                </c:pt>
                <c:pt idx="127">
                  <c:v>43228</c:v>
                </c:pt>
                <c:pt idx="128">
                  <c:v>43229</c:v>
                </c:pt>
                <c:pt idx="129">
                  <c:v>43230</c:v>
                </c:pt>
                <c:pt idx="130">
                  <c:v>43231</c:v>
                </c:pt>
                <c:pt idx="131">
                  <c:v>43232</c:v>
                </c:pt>
                <c:pt idx="132">
                  <c:v>43233</c:v>
                </c:pt>
                <c:pt idx="133">
                  <c:v>43234</c:v>
                </c:pt>
                <c:pt idx="134">
                  <c:v>43235</c:v>
                </c:pt>
                <c:pt idx="135">
                  <c:v>43236</c:v>
                </c:pt>
                <c:pt idx="136">
                  <c:v>43237</c:v>
                </c:pt>
                <c:pt idx="137">
                  <c:v>43238</c:v>
                </c:pt>
                <c:pt idx="138">
                  <c:v>43239</c:v>
                </c:pt>
                <c:pt idx="139">
                  <c:v>43240</c:v>
                </c:pt>
                <c:pt idx="140">
                  <c:v>43241</c:v>
                </c:pt>
                <c:pt idx="141">
                  <c:v>43242</c:v>
                </c:pt>
                <c:pt idx="142">
                  <c:v>43243</c:v>
                </c:pt>
                <c:pt idx="143">
                  <c:v>43244</c:v>
                </c:pt>
                <c:pt idx="144">
                  <c:v>43245</c:v>
                </c:pt>
                <c:pt idx="145">
                  <c:v>43246</c:v>
                </c:pt>
                <c:pt idx="146">
                  <c:v>43247</c:v>
                </c:pt>
                <c:pt idx="147">
                  <c:v>43248</c:v>
                </c:pt>
                <c:pt idx="148">
                  <c:v>43249</c:v>
                </c:pt>
                <c:pt idx="149">
                  <c:v>43250</c:v>
                </c:pt>
                <c:pt idx="150">
                  <c:v>43251</c:v>
                </c:pt>
                <c:pt idx="151">
                  <c:v>43252</c:v>
                </c:pt>
                <c:pt idx="152">
                  <c:v>43253</c:v>
                </c:pt>
                <c:pt idx="153">
                  <c:v>43254</c:v>
                </c:pt>
                <c:pt idx="154">
                  <c:v>43255</c:v>
                </c:pt>
                <c:pt idx="155">
                  <c:v>43256</c:v>
                </c:pt>
                <c:pt idx="156">
                  <c:v>43257</c:v>
                </c:pt>
                <c:pt idx="157">
                  <c:v>43258</c:v>
                </c:pt>
                <c:pt idx="158">
                  <c:v>43259</c:v>
                </c:pt>
                <c:pt idx="159">
                  <c:v>43260</c:v>
                </c:pt>
                <c:pt idx="160">
                  <c:v>43261</c:v>
                </c:pt>
                <c:pt idx="161">
                  <c:v>43262</c:v>
                </c:pt>
                <c:pt idx="162">
                  <c:v>43263</c:v>
                </c:pt>
                <c:pt idx="163">
                  <c:v>43264</c:v>
                </c:pt>
                <c:pt idx="164">
                  <c:v>43265</c:v>
                </c:pt>
                <c:pt idx="165">
                  <c:v>43266</c:v>
                </c:pt>
                <c:pt idx="166">
                  <c:v>43267</c:v>
                </c:pt>
                <c:pt idx="167">
                  <c:v>43268</c:v>
                </c:pt>
                <c:pt idx="168">
                  <c:v>43269</c:v>
                </c:pt>
                <c:pt idx="169">
                  <c:v>43270</c:v>
                </c:pt>
                <c:pt idx="170">
                  <c:v>43271</c:v>
                </c:pt>
                <c:pt idx="171">
                  <c:v>43272</c:v>
                </c:pt>
                <c:pt idx="172">
                  <c:v>43273</c:v>
                </c:pt>
                <c:pt idx="173">
                  <c:v>43274</c:v>
                </c:pt>
                <c:pt idx="174">
                  <c:v>43275</c:v>
                </c:pt>
                <c:pt idx="175">
                  <c:v>43276</c:v>
                </c:pt>
                <c:pt idx="176">
                  <c:v>43277</c:v>
                </c:pt>
                <c:pt idx="177">
                  <c:v>43278</c:v>
                </c:pt>
                <c:pt idx="178">
                  <c:v>43279</c:v>
                </c:pt>
                <c:pt idx="179">
                  <c:v>43280</c:v>
                </c:pt>
                <c:pt idx="180">
                  <c:v>43281</c:v>
                </c:pt>
                <c:pt idx="181">
                  <c:v>43282</c:v>
                </c:pt>
                <c:pt idx="182">
                  <c:v>43283</c:v>
                </c:pt>
                <c:pt idx="183">
                  <c:v>43284</c:v>
                </c:pt>
                <c:pt idx="184">
                  <c:v>43285</c:v>
                </c:pt>
                <c:pt idx="185">
                  <c:v>43286</c:v>
                </c:pt>
                <c:pt idx="186">
                  <c:v>43287</c:v>
                </c:pt>
                <c:pt idx="187">
                  <c:v>43288</c:v>
                </c:pt>
                <c:pt idx="188">
                  <c:v>43289</c:v>
                </c:pt>
                <c:pt idx="189">
                  <c:v>43290</c:v>
                </c:pt>
                <c:pt idx="190">
                  <c:v>43291</c:v>
                </c:pt>
                <c:pt idx="191">
                  <c:v>43292</c:v>
                </c:pt>
                <c:pt idx="192">
                  <c:v>43293</c:v>
                </c:pt>
                <c:pt idx="193">
                  <c:v>43294</c:v>
                </c:pt>
                <c:pt idx="194">
                  <c:v>43295</c:v>
                </c:pt>
                <c:pt idx="195">
                  <c:v>43296</c:v>
                </c:pt>
                <c:pt idx="196">
                  <c:v>43297</c:v>
                </c:pt>
                <c:pt idx="197">
                  <c:v>43298</c:v>
                </c:pt>
                <c:pt idx="198">
                  <c:v>43299</c:v>
                </c:pt>
                <c:pt idx="199">
                  <c:v>43300</c:v>
                </c:pt>
                <c:pt idx="200">
                  <c:v>43301</c:v>
                </c:pt>
                <c:pt idx="201">
                  <c:v>43302</c:v>
                </c:pt>
                <c:pt idx="202">
                  <c:v>43303</c:v>
                </c:pt>
                <c:pt idx="203">
                  <c:v>43304</c:v>
                </c:pt>
                <c:pt idx="204">
                  <c:v>43305</c:v>
                </c:pt>
                <c:pt idx="205">
                  <c:v>43306</c:v>
                </c:pt>
                <c:pt idx="206">
                  <c:v>43307</c:v>
                </c:pt>
                <c:pt idx="207">
                  <c:v>43308</c:v>
                </c:pt>
                <c:pt idx="208">
                  <c:v>43309</c:v>
                </c:pt>
                <c:pt idx="209">
                  <c:v>43310</c:v>
                </c:pt>
                <c:pt idx="210">
                  <c:v>43311</c:v>
                </c:pt>
                <c:pt idx="211">
                  <c:v>43312</c:v>
                </c:pt>
                <c:pt idx="212">
                  <c:v>43313</c:v>
                </c:pt>
                <c:pt idx="213">
                  <c:v>43314</c:v>
                </c:pt>
                <c:pt idx="214">
                  <c:v>43315</c:v>
                </c:pt>
                <c:pt idx="215">
                  <c:v>43316</c:v>
                </c:pt>
                <c:pt idx="216">
                  <c:v>43317</c:v>
                </c:pt>
                <c:pt idx="217">
                  <c:v>43318</c:v>
                </c:pt>
                <c:pt idx="218">
                  <c:v>43319</c:v>
                </c:pt>
                <c:pt idx="219">
                  <c:v>43320</c:v>
                </c:pt>
                <c:pt idx="220">
                  <c:v>43321</c:v>
                </c:pt>
                <c:pt idx="221">
                  <c:v>43322</c:v>
                </c:pt>
                <c:pt idx="222">
                  <c:v>43323</c:v>
                </c:pt>
                <c:pt idx="223">
                  <c:v>43324</c:v>
                </c:pt>
                <c:pt idx="224">
                  <c:v>43325</c:v>
                </c:pt>
                <c:pt idx="225">
                  <c:v>43326</c:v>
                </c:pt>
                <c:pt idx="226">
                  <c:v>43327</c:v>
                </c:pt>
                <c:pt idx="227">
                  <c:v>43328</c:v>
                </c:pt>
                <c:pt idx="228">
                  <c:v>43329</c:v>
                </c:pt>
                <c:pt idx="229">
                  <c:v>43330</c:v>
                </c:pt>
                <c:pt idx="230">
                  <c:v>43331</c:v>
                </c:pt>
                <c:pt idx="231">
                  <c:v>43332</c:v>
                </c:pt>
                <c:pt idx="232">
                  <c:v>43333</c:v>
                </c:pt>
                <c:pt idx="233">
                  <c:v>43334</c:v>
                </c:pt>
                <c:pt idx="234">
                  <c:v>43335</c:v>
                </c:pt>
                <c:pt idx="235">
                  <c:v>43336</c:v>
                </c:pt>
                <c:pt idx="236">
                  <c:v>43337</c:v>
                </c:pt>
                <c:pt idx="237">
                  <c:v>43338</c:v>
                </c:pt>
                <c:pt idx="238">
                  <c:v>43339</c:v>
                </c:pt>
                <c:pt idx="239">
                  <c:v>43340</c:v>
                </c:pt>
                <c:pt idx="240">
                  <c:v>43341</c:v>
                </c:pt>
                <c:pt idx="241">
                  <c:v>43342</c:v>
                </c:pt>
                <c:pt idx="242">
                  <c:v>43343</c:v>
                </c:pt>
                <c:pt idx="243">
                  <c:v>43344</c:v>
                </c:pt>
                <c:pt idx="244">
                  <c:v>43345</c:v>
                </c:pt>
                <c:pt idx="245">
                  <c:v>43346</c:v>
                </c:pt>
                <c:pt idx="246">
                  <c:v>43347</c:v>
                </c:pt>
                <c:pt idx="247">
                  <c:v>43348</c:v>
                </c:pt>
                <c:pt idx="248">
                  <c:v>43349</c:v>
                </c:pt>
                <c:pt idx="249">
                  <c:v>43350</c:v>
                </c:pt>
                <c:pt idx="250">
                  <c:v>43351</c:v>
                </c:pt>
                <c:pt idx="251">
                  <c:v>43352</c:v>
                </c:pt>
                <c:pt idx="252">
                  <c:v>43353</c:v>
                </c:pt>
                <c:pt idx="253">
                  <c:v>43354</c:v>
                </c:pt>
                <c:pt idx="254">
                  <c:v>43355</c:v>
                </c:pt>
                <c:pt idx="255">
                  <c:v>43356</c:v>
                </c:pt>
                <c:pt idx="256">
                  <c:v>43357</c:v>
                </c:pt>
                <c:pt idx="257">
                  <c:v>43358</c:v>
                </c:pt>
                <c:pt idx="258">
                  <c:v>43359</c:v>
                </c:pt>
                <c:pt idx="259">
                  <c:v>43360</c:v>
                </c:pt>
                <c:pt idx="260">
                  <c:v>43361</c:v>
                </c:pt>
                <c:pt idx="261">
                  <c:v>43362</c:v>
                </c:pt>
                <c:pt idx="262">
                  <c:v>43363</c:v>
                </c:pt>
                <c:pt idx="263">
                  <c:v>43364</c:v>
                </c:pt>
                <c:pt idx="264">
                  <c:v>43365</c:v>
                </c:pt>
                <c:pt idx="265">
                  <c:v>43366</c:v>
                </c:pt>
                <c:pt idx="266">
                  <c:v>43367</c:v>
                </c:pt>
                <c:pt idx="267">
                  <c:v>43368</c:v>
                </c:pt>
                <c:pt idx="268">
                  <c:v>43369</c:v>
                </c:pt>
                <c:pt idx="269">
                  <c:v>43370</c:v>
                </c:pt>
                <c:pt idx="270">
                  <c:v>43371</c:v>
                </c:pt>
                <c:pt idx="271">
                  <c:v>43372</c:v>
                </c:pt>
                <c:pt idx="272">
                  <c:v>43373</c:v>
                </c:pt>
                <c:pt idx="273">
                  <c:v>43374</c:v>
                </c:pt>
                <c:pt idx="274">
                  <c:v>43375</c:v>
                </c:pt>
                <c:pt idx="275">
                  <c:v>43376</c:v>
                </c:pt>
                <c:pt idx="276">
                  <c:v>43377</c:v>
                </c:pt>
                <c:pt idx="277">
                  <c:v>43378</c:v>
                </c:pt>
                <c:pt idx="278">
                  <c:v>43379</c:v>
                </c:pt>
                <c:pt idx="279">
                  <c:v>43380</c:v>
                </c:pt>
                <c:pt idx="280">
                  <c:v>43381</c:v>
                </c:pt>
                <c:pt idx="281">
                  <c:v>43382</c:v>
                </c:pt>
                <c:pt idx="282">
                  <c:v>43383</c:v>
                </c:pt>
                <c:pt idx="283">
                  <c:v>43384</c:v>
                </c:pt>
                <c:pt idx="284">
                  <c:v>43385</c:v>
                </c:pt>
                <c:pt idx="285">
                  <c:v>43386</c:v>
                </c:pt>
                <c:pt idx="286">
                  <c:v>43387</c:v>
                </c:pt>
                <c:pt idx="287">
                  <c:v>43388</c:v>
                </c:pt>
                <c:pt idx="288">
                  <c:v>43389</c:v>
                </c:pt>
                <c:pt idx="289">
                  <c:v>43390</c:v>
                </c:pt>
                <c:pt idx="290">
                  <c:v>43391</c:v>
                </c:pt>
                <c:pt idx="291">
                  <c:v>43392</c:v>
                </c:pt>
                <c:pt idx="292">
                  <c:v>43393</c:v>
                </c:pt>
                <c:pt idx="293">
                  <c:v>43394</c:v>
                </c:pt>
                <c:pt idx="294">
                  <c:v>43395</c:v>
                </c:pt>
                <c:pt idx="295">
                  <c:v>43396</c:v>
                </c:pt>
                <c:pt idx="296">
                  <c:v>43397</c:v>
                </c:pt>
                <c:pt idx="297">
                  <c:v>43398</c:v>
                </c:pt>
                <c:pt idx="298">
                  <c:v>43399</c:v>
                </c:pt>
                <c:pt idx="299">
                  <c:v>43400</c:v>
                </c:pt>
                <c:pt idx="300">
                  <c:v>43401</c:v>
                </c:pt>
                <c:pt idx="301">
                  <c:v>43402</c:v>
                </c:pt>
                <c:pt idx="302">
                  <c:v>43403</c:v>
                </c:pt>
                <c:pt idx="303">
                  <c:v>43404</c:v>
                </c:pt>
                <c:pt idx="304">
                  <c:v>43405</c:v>
                </c:pt>
                <c:pt idx="305">
                  <c:v>43406</c:v>
                </c:pt>
                <c:pt idx="306">
                  <c:v>43407</c:v>
                </c:pt>
                <c:pt idx="307">
                  <c:v>43408</c:v>
                </c:pt>
                <c:pt idx="308">
                  <c:v>43409</c:v>
                </c:pt>
                <c:pt idx="309">
                  <c:v>43410</c:v>
                </c:pt>
                <c:pt idx="310">
                  <c:v>43411</c:v>
                </c:pt>
                <c:pt idx="311">
                  <c:v>43412</c:v>
                </c:pt>
                <c:pt idx="312">
                  <c:v>43413</c:v>
                </c:pt>
                <c:pt idx="313">
                  <c:v>43414</c:v>
                </c:pt>
                <c:pt idx="314">
                  <c:v>43415</c:v>
                </c:pt>
                <c:pt idx="315">
                  <c:v>43416</c:v>
                </c:pt>
                <c:pt idx="316">
                  <c:v>43417</c:v>
                </c:pt>
                <c:pt idx="317">
                  <c:v>43418</c:v>
                </c:pt>
                <c:pt idx="318">
                  <c:v>43419</c:v>
                </c:pt>
                <c:pt idx="319">
                  <c:v>43420</c:v>
                </c:pt>
                <c:pt idx="320">
                  <c:v>43421</c:v>
                </c:pt>
                <c:pt idx="321">
                  <c:v>43422</c:v>
                </c:pt>
                <c:pt idx="322">
                  <c:v>43423</c:v>
                </c:pt>
                <c:pt idx="323">
                  <c:v>43424</c:v>
                </c:pt>
                <c:pt idx="324">
                  <c:v>43425</c:v>
                </c:pt>
                <c:pt idx="325">
                  <c:v>43426</c:v>
                </c:pt>
                <c:pt idx="326">
                  <c:v>43427</c:v>
                </c:pt>
                <c:pt idx="327">
                  <c:v>43428</c:v>
                </c:pt>
                <c:pt idx="328">
                  <c:v>43429</c:v>
                </c:pt>
                <c:pt idx="329">
                  <c:v>43430</c:v>
                </c:pt>
                <c:pt idx="330">
                  <c:v>43431</c:v>
                </c:pt>
                <c:pt idx="331">
                  <c:v>43432</c:v>
                </c:pt>
                <c:pt idx="332">
                  <c:v>43433</c:v>
                </c:pt>
                <c:pt idx="333">
                  <c:v>43434</c:v>
                </c:pt>
                <c:pt idx="334">
                  <c:v>43435</c:v>
                </c:pt>
                <c:pt idx="335">
                  <c:v>43436</c:v>
                </c:pt>
                <c:pt idx="336">
                  <c:v>43437</c:v>
                </c:pt>
                <c:pt idx="337">
                  <c:v>43438</c:v>
                </c:pt>
                <c:pt idx="338">
                  <c:v>43439</c:v>
                </c:pt>
                <c:pt idx="339">
                  <c:v>43440</c:v>
                </c:pt>
                <c:pt idx="340">
                  <c:v>43441</c:v>
                </c:pt>
                <c:pt idx="341">
                  <c:v>43442</c:v>
                </c:pt>
                <c:pt idx="342">
                  <c:v>43443</c:v>
                </c:pt>
                <c:pt idx="343">
                  <c:v>43444</c:v>
                </c:pt>
                <c:pt idx="344">
                  <c:v>43445</c:v>
                </c:pt>
                <c:pt idx="345">
                  <c:v>43446</c:v>
                </c:pt>
                <c:pt idx="346">
                  <c:v>43447</c:v>
                </c:pt>
                <c:pt idx="347">
                  <c:v>43448</c:v>
                </c:pt>
                <c:pt idx="348">
                  <c:v>43449</c:v>
                </c:pt>
                <c:pt idx="349">
                  <c:v>43450</c:v>
                </c:pt>
                <c:pt idx="350">
                  <c:v>43451</c:v>
                </c:pt>
                <c:pt idx="351">
                  <c:v>43452</c:v>
                </c:pt>
                <c:pt idx="352">
                  <c:v>43453</c:v>
                </c:pt>
                <c:pt idx="353">
                  <c:v>43454</c:v>
                </c:pt>
                <c:pt idx="354">
                  <c:v>43455</c:v>
                </c:pt>
                <c:pt idx="355">
                  <c:v>43456</c:v>
                </c:pt>
                <c:pt idx="356">
                  <c:v>43457</c:v>
                </c:pt>
                <c:pt idx="357">
                  <c:v>43458</c:v>
                </c:pt>
                <c:pt idx="358">
                  <c:v>43459</c:v>
                </c:pt>
                <c:pt idx="359">
                  <c:v>43460</c:v>
                </c:pt>
                <c:pt idx="360">
                  <c:v>43461</c:v>
                </c:pt>
                <c:pt idx="361">
                  <c:v>43462</c:v>
                </c:pt>
                <c:pt idx="362">
                  <c:v>43463</c:v>
                </c:pt>
                <c:pt idx="363">
                  <c:v>43464</c:v>
                </c:pt>
                <c:pt idx="364">
                  <c:v>43465</c:v>
                </c:pt>
                <c:pt idx="365">
                  <c:v>43466</c:v>
                </c:pt>
              </c:numCache>
            </c:numRef>
          </c:cat>
          <c:val>
            <c:numRef>
              <c:f>Demand!$B$2:$B$367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5</c:v>
                </c:pt>
                <c:pt idx="4">
                  <c:v>12</c:v>
                </c:pt>
                <c:pt idx="5">
                  <c:v>9</c:v>
                </c:pt>
                <c:pt idx="6">
                  <c:v>0</c:v>
                </c:pt>
                <c:pt idx="7">
                  <c:v>11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12</c:v>
                </c:pt>
                <c:pt idx="12">
                  <c:v>9</c:v>
                </c:pt>
                <c:pt idx="13">
                  <c:v>0</c:v>
                </c:pt>
                <c:pt idx="14">
                  <c:v>11</c:v>
                </c:pt>
                <c:pt idx="15">
                  <c:v>6</c:v>
                </c:pt>
                <c:pt idx="16">
                  <c:v>6</c:v>
                </c:pt>
                <c:pt idx="17">
                  <c:v>5</c:v>
                </c:pt>
                <c:pt idx="18">
                  <c:v>12</c:v>
                </c:pt>
                <c:pt idx="19">
                  <c:v>9</c:v>
                </c:pt>
                <c:pt idx="20">
                  <c:v>0</c:v>
                </c:pt>
                <c:pt idx="21">
                  <c:v>11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12</c:v>
                </c:pt>
                <c:pt idx="26">
                  <c:v>9</c:v>
                </c:pt>
                <c:pt idx="27">
                  <c:v>0</c:v>
                </c:pt>
                <c:pt idx="28">
                  <c:v>11</c:v>
                </c:pt>
                <c:pt idx="29">
                  <c:v>6</c:v>
                </c:pt>
                <c:pt idx="30">
                  <c:v>6</c:v>
                </c:pt>
                <c:pt idx="31">
                  <c:v>4</c:v>
                </c:pt>
                <c:pt idx="32">
                  <c:v>9</c:v>
                </c:pt>
                <c:pt idx="33">
                  <c:v>7</c:v>
                </c:pt>
                <c:pt idx="34">
                  <c:v>0</c:v>
                </c:pt>
                <c:pt idx="35">
                  <c:v>12</c:v>
                </c:pt>
                <c:pt idx="36">
                  <c:v>7</c:v>
                </c:pt>
                <c:pt idx="37">
                  <c:v>5</c:v>
                </c:pt>
                <c:pt idx="38">
                  <c:v>4</c:v>
                </c:pt>
                <c:pt idx="39">
                  <c:v>9</c:v>
                </c:pt>
                <c:pt idx="40">
                  <c:v>7</c:v>
                </c:pt>
                <c:pt idx="41">
                  <c:v>0</c:v>
                </c:pt>
                <c:pt idx="42">
                  <c:v>12</c:v>
                </c:pt>
                <c:pt idx="43">
                  <c:v>7</c:v>
                </c:pt>
                <c:pt idx="44">
                  <c:v>5</c:v>
                </c:pt>
                <c:pt idx="45">
                  <c:v>4</c:v>
                </c:pt>
                <c:pt idx="46">
                  <c:v>9</c:v>
                </c:pt>
                <c:pt idx="47">
                  <c:v>7</c:v>
                </c:pt>
                <c:pt idx="48">
                  <c:v>0</c:v>
                </c:pt>
                <c:pt idx="49">
                  <c:v>12</c:v>
                </c:pt>
                <c:pt idx="50">
                  <c:v>7</c:v>
                </c:pt>
                <c:pt idx="51">
                  <c:v>5</c:v>
                </c:pt>
                <c:pt idx="52">
                  <c:v>4</c:v>
                </c:pt>
                <c:pt idx="53">
                  <c:v>9</c:v>
                </c:pt>
                <c:pt idx="54">
                  <c:v>7</c:v>
                </c:pt>
                <c:pt idx="55">
                  <c:v>0</c:v>
                </c:pt>
                <c:pt idx="56">
                  <c:v>12</c:v>
                </c:pt>
                <c:pt idx="57">
                  <c:v>7</c:v>
                </c:pt>
                <c:pt idx="58">
                  <c:v>6</c:v>
                </c:pt>
                <c:pt idx="59">
                  <c:v>4</c:v>
                </c:pt>
                <c:pt idx="60">
                  <c:v>13</c:v>
                </c:pt>
                <c:pt idx="61">
                  <c:v>9</c:v>
                </c:pt>
                <c:pt idx="62">
                  <c:v>0</c:v>
                </c:pt>
                <c:pt idx="63">
                  <c:v>12</c:v>
                </c:pt>
                <c:pt idx="64">
                  <c:v>8</c:v>
                </c:pt>
                <c:pt idx="65">
                  <c:v>6</c:v>
                </c:pt>
                <c:pt idx="66">
                  <c:v>4</c:v>
                </c:pt>
                <c:pt idx="67">
                  <c:v>13</c:v>
                </c:pt>
                <c:pt idx="68">
                  <c:v>9</c:v>
                </c:pt>
                <c:pt idx="69">
                  <c:v>0</c:v>
                </c:pt>
                <c:pt idx="70">
                  <c:v>12</c:v>
                </c:pt>
                <c:pt idx="71">
                  <c:v>8</c:v>
                </c:pt>
                <c:pt idx="72">
                  <c:v>6</c:v>
                </c:pt>
                <c:pt idx="73">
                  <c:v>4</c:v>
                </c:pt>
                <c:pt idx="74">
                  <c:v>13</c:v>
                </c:pt>
                <c:pt idx="75">
                  <c:v>9</c:v>
                </c:pt>
                <c:pt idx="76">
                  <c:v>0</c:v>
                </c:pt>
                <c:pt idx="77">
                  <c:v>12</c:v>
                </c:pt>
                <c:pt idx="78">
                  <c:v>8</c:v>
                </c:pt>
                <c:pt idx="79">
                  <c:v>6</c:v>
                </c:pt>
                <c:pt idx="80">
                  <c:v>4</c:v>
                </c:pt>
                <c:pt idx="81">
                  <c:v>13</c:v>
                </c:pt>
                <c:pt idx="82">
                  <c:v>9</c:v>
                </c:pt>
                <c:pt idx="83">
                  <c:v>0</c:v>
                </c:pt>
                <c:pt idx="84">
                  <c:v>12</c:v>
                </c:pt>
                <c:pt idx="85">
                  <c:v>8</c:v>
                </c:pt>
                <c:pt idx="86">
                  <c:v>6</c:v>
                </c:pt>
                <c:pt idx="87">
                  <c:v>4</c:v>
                </c:pt>
                <c:pt idx="88">
                  <c:v>0</c:v>
                </c:pt>
                <c:pt idx="89">
                  <c:v>9</c:v>
                </c:pt>
                <c:pt idx="90">
                  <c:v>0</c:v>
                </c:pt>
                <c:pt idx="91">
                  <c:v>0</c:v>
                </c:pt>
                <c:pt idx="92">
                  <c:v>7</c:v>
                </c:pt>
                <c:pt idx="93">
                  <c:v>7</c:v>
                </c:pt>
                <c:pt idx="94">
                  <c:v>5</c:v>
                </c:pt>
                <c:pt idx="95">
                  <c:v>13</c:v>
                </c:pt>
                <c:pt idx="96">
                  <c:v>8</c:v>
                </c:pt>
                <c:pt idx="97">
                  <c:v>0</c:v>
                </c:pt>
                <c:pt idx="98">
                  <c:v>11</c:v>
                </c:pt>
                <c:pt idx="99">
                  <c:v>7</c:v>
                </c:pt>
                <c:pt idx="100">
                  <c:v>7</c:v>
                </c:pt>
                <c:pt idx="101">
                  <c:v>5</c:v>
                </c:pt>
                <c:pt idx="102">
                  <c:v>13</c:v>
                </c:pt>
                <c:pt idx="103">
                  <c:v>8</c:v>
                </c:pt>
                <c:pt idx="104">
                  <c:v>0</c:v>
                </c:pt>
                <c:pt idx="105">
                  <c:v>11</c:v>
                </c:pt>
                <c:pt idx="106">
                  <c:v>7</c:v>
                </c:pt>
                <c:pt idx="107">
                  <c:v>7</c:v>
                </c:pt>
                <c:pt idx="108">
                  <c:v>5</c:v>
                </c:pt>
                <c:pt idx="109">
                  <c:v>13</c:v>
                </c:pt>
                <c:pt idx="110">
                  <c:v>8</c:v>
                </c:pt>
                <c:pt idx="111">
                  <c:v>0</c:v>
                </c:pt>
                <c:pt idx="112">
                  <c:v>11</c:v>
                </c:pt>
                <c:pt idx="113">
                  <c:v>7</c:v>
                </c:pt>
                <c:pt idx="114">
                  <c:v>7</c:v>
                </c:pt>
                <c:pt idx="115">
                  <c:v>5</c:v>
                </c:pt>
                <c:pt idx="116">
                  <c:v>13</c:v>
                </c:pt>
                <c:pt idx="117">
                  <c:v>8</c:v>
                </c:pt>
                <c:pt idx="118">
                  <c:v>0</c:v>
                </c:pt>
                <c:pt idx="119">
                  <c:v>11</c:v>
                </c:pt>
                <c:pt idx="120">
                  <c:v>12</c:v>
                </c:pt>
                <c:pt idx="121">
                  <c:v>6</c:v>
                </c:pt>
                <c:pt idx="122">
                  <c:v>3</c:v>
                </c:pt>
                <c:pt idx="123">
                  <c:v>13</c:v>
                </c:pt>
                <c:pt idx="124">
                  <c:v>9</c:v>
                </c:pt>
                <c:pt idx="125">
                  <c:v>0</c:v>
                </c:pt>
                <c:pt idx="126">
                  <c:v>12</c:v>
                </c:pt>
                <c:pt idx="127">
                  <c:v>8</c:v>
                </c:pt>
                <c:pt idx="128">
                  <c:v>6</c:v>
                </c:pt>
                <c:pt idx="129">
                  <c:v>0</c:v>
                </c:pt>
                <c:pt idx="130">
                  <c:v>13</c:v>
                </c:pt>
                <c:pt idx="131">
                  <c:v>9</c:v>
                </c:pt>
                <c:pt idx="132">
                  <c:v>0</c:v>
                </c:pt>
                <c:pt idx="133">
                  <c:v>12</c:v>
                </c:pt>
                <c:pt idx="134">
                  <c:v>8</c:v>
                </c:pt>
                <c:pt idx="135">
                  <c:v>6</c:v>
                </c:pt>
                <c:pt idx="136">
                  <c:v>3</c:v>
                </c:pt>
                <c:pt idx="137">
                  <c:v>13</c:v>
                </c:pt>
                <c:pt idx="138">
                  <c:v>9</c:v>
                </c:pt>
                <c:pt idx="139">
                  <c:v>0</c:v>
                </c:pt>
                <c:pt idx="140">
                  <c:v>0</c:v>
                </c:pt>
                <c:pt idx="141">
                  <c:v>8</c:v>
                </c:pt>
                <c:pt idx="142">
                  <c:v>6</c:v>
                </c:pt>
                <c:pt idx="143">
                  <c:v>3</c:v>
                </c:pt>
                <c:pt idx="144">
                  <c:v>13</c:v>
                </c:pt>
                <c:pt idx="145">
                  <c:v>9</c:v>
                </c:pt>
                <c:pt idx="146">
                  <c:v>0</c:v>
                </c:pt>
                <c:pt idx="147">
                  <c:v>12</c:v>
                </c:pt>
                <c:pt idx="148">
                  <c:v>8</c:v>
                </c:pt>
                <c:pt idx="149">
                  <c:v>6</c:v>
                </c:pt>
                <c:pt idx="150">
                  <c:v>3</c:v>
                </c:pt>
                <c:pt idx="151">
                  <c:v>13</c:v>
                </c:pt>
                <c:pt idx="152">
                  <c:v>7</c:v>
                </c:pt>
                <c:pt idx="153">
                  <c:v>0</c:v>
                </c:pt>
                <c:pt idx="154">
                  <c:v>11</c:v>
                </c:pt>
                <c:pt idx="155">
                  <c:v>8</c:v>
                </c:pt>
                <c:pt idx="156">
                  <c:v>6</c:v>
                </c:pt>
                <c:pt idx="157">
                  <c:v>4</c:v>
                </c:pt>
                <c:pt idx="158">
                  <c:v>13</c:v>
                </c:pt>
                <c:pt idx="159">
                  <c:v>7</c:v>
                </c:pt>
                <c:pt idx="160">
                  <c:v>0</c:v>
                </c:pt>
                <c:pt idx="161">
                  <c:v>11</c:v>
                </c:pt>
                <c:pt idx="162">
                  <c:v>8</c:v>
                </c:pt>
                <c:pt idx="163">
                  <c:v>6</c:v>
                </c:pt>
                <c:pt idx="164">
                  <c:v>4</c:v>
                </c:pt>
                <c:pt idx="165">
                  <c:v>13</c:v>
                </c:pt>
                <c:pt idx="166">
                  <c:v>7</c:v>
                </c:pt>
                <c:pt idx="167">
                  <c:v>0</c:v>
                </c:pt>
                <c:pt idx="168">
                  <c:v>11</c:v>
                </c:pt>
                <c:pt idx="169">
                  <c:v>8</c:v>
                </c:pt>
                <c:pt idx="170">
                  <c:v>6</c:v>
                </c:pt>
                <c:pt idx="171">
                  <c:v>4</c:v>
                </c:pt>
                <c:pt idx="172">
                  <c:v>13</c:v>
                </c:pt>
                <c:pt idx="173">
                  <c:v>7</c:v>
                </c:pt>
                <c:pt idx="174">
                  <c:v>0</c:v>
                </c:pt>
                <c:pt idx="175">
                  <c:v>11</c:v>
                </c:pt>
                <c:pt idx="176">
                  <c:v>8</c:v>
                </c:pt>
                <c:pt idx="177">
                  <c:v>6</c:v>
                </c:pt>
                <c:pt idx="178">
                  <c:v>4</c:v>
                </c:pt>
                <c:pt idx="179">
                  <c:v>13</c:v>
                </c:pt>
                <c:pt idx="180">
                  <c:v>7</c:v>
                </c:pt>
                <c:pt idx="181">
                  <c:v>0</c:v>
                </c:pt>
                <c:pt idx="182">
                  <c:v>10</c:v>
                </c:pt>
                <c:pt idx="183">
                  <c:v>7</c:v>
                </c:pt>
                <c:pt idx="184">
                  <c:v>6</c:v>
                </c:pt>
                <c:pt idx="185">
                  <c:v>5</c:v>
                </c:pt>
                <c:pt idx="186">
                  <c:v>14</c:v>
                </c:pt>
                <c:pt idx="187">
                  <c:v>8</c:v>
                </c:pt>
                <c:pt idx="188">
                  <c:v>0</c:v>
                </c:pt>
                <c:pt idx="189">
                  <c:v>10</c:v>
                </c:pt>
                <c:pt idx="190">
                  <c:v>7</c:v>
                </c:pt>
                <c:pt idx="191">
                  <c:v>6</c:v>
                </c:pt>
                <c:pt idx="192">
                  <c:v>5</c:v>
                </c:pt>
                <c:pt idx="193">
                  <c:v>14</c:v>
                </c:pt>
                <c:pt idx="194">
                  <c:v>8</c:v>
                </c:pt>
                <c:pt idx="195">
                  <c:v>0</c:v>
                </c:pt>
                <c:pt idx="196">
                  <c:v>10</c:v>
                </c:pt>
                <c:pt idx="197">
                  <c:v>7</c:v>
                </c:pt>
                <c:pt idx="198">
                  <c:v>6</c:v>
                </c:pt>
                <c:pt idx="199">
                  <c:v>5</c:v>
                </c:pt>
                <c:pt idx="200">
                  <c:v>14</c:v>
                </c:pt>
                <c:pt idx="201">
                  <c:v>8</c:v>
                </c:pt>
                <c:pt idx="202">
                  <c:v>0</c:v>
                </c:pt>
                <c:pt idx="203">
                  <c:v>10</c:v>
                </c:pt>
                <c:pt idx="204">
                  <c:v>7</c:v>
                </c:pt>
                <c:pt idx="205">
                  <c:v>6</c:v>
                </c:pt>
                <c:pt idx="206">
                  <c:v>5</c:v>
                </c:pt>
                <c:pt idx="207">
                  <c:v>14</c:v>
                </c:pt>
                <c:pt idx="208">
                  <c:v>8</c:v>
                </c:pt>
                <c:pt idx="209">
                  <c:v>0</c:v>
                </c:pt>
                <c:pt idx="210">
                  <c:v>9</c:v>
                </c:pt>
                <c:pt idx="211">
                  <c:v>6</c:v>
                </c:pt>
                <c:pt idx="212">
                  <c:v>0</c:v>
                </c:pt>
                <c:pt idx="213">
                  <c:v>4</c:v>
                </c:pt>
                <c:pt idx="214">
                  <c:v>13</c:v>
                </c:pt>
                <c:pt idx="215">
                  <c:v>7</c:v>
                </c:pt>
                <c:pt idx="216">
                  <c:v>0</c:v>
                </c:pt>
                <c:pt idx="217">
                  <c:v>9</c:v>
                </c:pt>
                <c:pt idx="218">
                  <c:v>7</c:v>
                </c:pt>
                <c:pt idx="219">
                  <c:v>6</c:v>
                </c:pt>
                <c:pt idx="220">
                  <c:v>4</c:v>
                </c:pt>
                <c:pt idx="221">
                  <c:v>13</c:v>
                </c:pt>
                <c:pt idx="222">
                  <c:v>7</c:v>
                </c:pt>
                <c:pt idx="223">
                  <c:v>0</c:v>
                </c:pt>
                <c:pt idx="224">
                  <c:v>9</c:v>
                </c:pt>
                <c:pt idx="225">
                  <c:v>7</c:v>
                </c:pt>
                <c:pt idx="226">
                  <c:v>6</c:v>
                </c:pt>
                <c:pt idx="227">
                  <c:v>4</c:v>
                </c:pt>
                <c:pt idx="228">
                  <c:v>13</c:v>
                </c:pt>
                <c:pt idx="229">
                  <c:v>7</c:v>
                </c:pt>
                <c:pt idx="230">
                  <c:v>0</c:v>
                </c:pt>
                <c:pt idx="231">
                  <c:v>9</c:v>
                </c:pt>
                <c:pt idx="232">
                  <c:v>7</c:v>
                </c:pt>
                <c:pt idx="233">
                  <c:v>6</c:v>
                </c:pt>
                <c:pt idx="234">
                  <c:v>4</c:v>
                </c:pt>
                <c:pt idx="235">
                  <c:v>13</c:v>
                </c:pt>
                <c:pt idx="236">
                  <c:v>7</c:v>
                </c:pt>
                <c:pt idx="237">
                  <c:v>0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4</c:v>
                </c:pt>
                <c:pt idx="242">
                  <c:v>13</c:v>
                </c:pt>
                <c:pt idx="243">
                  <c:v>7</c:v>
                </c:pt>
                <c:pt idx="244">
                  <c:v>0</c:v>
                </c:pt>
                <c:pt idx="245">
                  <c:v>10</c:v>
                </c:pt>
                <c:pt idx="246">
                  <c:v>7</c:v>
                </c:pt>
                <c:pt idx="247">
                  <c:v>6</c:v>
                </c:pt>
                <c:pt idx="248">
                  <c:v>5</c:v>
                </c:pt>
                <c:pt idx="249">
                  <c:v>14</c:v>
                </c:pt>
                <c:pt idx="250">
                  <c:v>7</c:v>
                </c:pt>
                <c:pt idx="251">
                  <c:v>0</c:v>
                </c:pt>
                <c:pt idx="252">
                  <c:v>10</c:v>
                </c:pt>
                <c:pt idx="253">
                  <c:v>7</c:v>
                </c:pt>
                <c:pt idx="254">
                  <c:v>6</c:v>
                </c:pt>
                <c:pt idx="255">
                  <c:v>5</c:v>
                </c:pt>
                <c:pt idx="256">
                  <c:v>14</c:v>
                </c:pt>
                <c:pt idx="257">
                  <c:v>7</c:v>
                </c:pt>
                <c:pt idx="258">
                  <c:v>0</c:v>
                </c:pt>
                <c:pt idx="259">
                  <c:v>0</c:v>
                </c:pt>
                <c:pt idx="260">
                  <c:v>7</c:v>
                </c:pt>
                <c:pt idx="261">
                  <c:v>6</c:v>
                </c:pt>
                <c:pt idx="262">
                  <c:v>5</c:v>
                </c:pt>
                <c:pt idx="263">
                  <c:v>14</c:v>
                </c:pt>
                <c:pt idx="264">
                  <c:v>7</c:v>
                </c:pt>
                <c:pt idx="265">
                  <c:v>0</c:v>
                </c:pt>
                <c:pt idx="266">
                  <c:v>10</c:v>
                </c:pt>
                <c:pt idx="267">
                  <c:v>7</c:v>
                </c:pt>
                <c:pt idx="268">
                  <c:v>6</c:v>
                </c:pt>
                <c:pt idx="269">
                  <c:v>5</c:v>
                </c:pt>
                <c:pt idx="270">
                  <c:v>14</c:v>
                </c:pt>
                <c:pt idx="271">
                  <c:v>7</c:v>
                </c:pt>
                <c:pt idx="272">
                  <c:v>0</c:v>
                </c:pt>
                <c:pt idx="273">
                  <c:v>10</c:v>
                </c:pt>
                <c:pt idx="274">
                  <c:v>8</c:v>
                </c:pt>
                <c:pt idx="275">
                  <c:v>6</c:v>
                </c:pt>
                <c:pt idx="276">
                  <c:v>4</c:v>
                </c:pt>
                <c:pt idx="277">
                  <c:v>12</c:v>
                </c:pt>
                <c:pt idx="278">
                  <c:v>7</c:v>
                </c:pt>
                <c:pt idx="279">
                  <c:v>0</c:v>
                </c:pt>
                <c:pt idx="280">
                  <c:v>10</c:v>
                </c:pt>
                <c:pt idx="281">
                  <c:v>8</c:v>
                </c:pt>
                <c:pt idx="282">
                  <c:v>6</c:v>
                </c:pt>
                <c:pt idx="283">
                  <c:v>4</c:v>
                </c:pt>
                <c:pt idx="284">
                  <c:v>12</c:v>
                </c:pt>
                <c:pt idx="285">
                  <c:v>7</c:v>
                </c:pt>
                <c:pt idx="286">
                  <c:v>0</c:v>
                </c:pt>
                <c:pt idx="287">
                  <c:v>10</c:v>
                </c:pt>
                <c:pt idx="288">
                  <c:v>8</c:v>
                </c:pt>
                <c:pt idx="289">
                  <c:v>6</c:v>
                </c:pt>
                <c:pt idx="290">
                  <c:v>4</c:v>
                </c:pt>
                <c:pt idx="291">
                  <c:v>12</c:v>
                </c:pt>
                <c:pt idx="292">
                  <c:v>7</c:v>
                </c:pt>
                <c:pt idx="293">
                  <c:v>0</c:v>
                </c:pt>
                <c:pt idx="294">
                  <c:v>10</c:v>
                </c:pt>
                <c:pt idx="295">
                  <c:v>8</c:v>
                </c:pt>
                <c:pt idx="296">
                  <c:v>6</c:v>
                </c:pt>
                <c:pt idx="297">
                  <c:v>4</c:v>
                </c:pt>
                <c:pt idx="298">
                  <c:v>12</c:v>
                </c:pt>
                <c:pt idx="299">
                  <c:v>7</c:v>
                </c:pt>
                <c:pt idx="300">
                  <c:v>0</c:v>
                </c:pt>
                <c:pt idx="301">
                  <c:v>10</c:v>
                </c:pt>
                <c:pt idx="302">
                  <c:v>8</c:v>
                </c:pt>
                <c:pt idx="303">
                  <c:v>6</c:v>
                </c:pt>
                <c:pt idx="304">
                  <c:v>0</c:v>
                </c:pt>
                <c:pt idx="305">
                  <c:v>12</c:v>
                </c:pt>
                <c:pt idx="306">
                  <c:v>7</c:v>
                </c:pt>
                <c:pt idx="307">
                  <c:v>0</c:v>
                </c:pt>
                <c:pt idx="308">
                  <c:v>11</c:v>
                </c:pt>
                <c:pt idx="309">
                  <c:v>8</c:v>
                </c:pt>
                <c:pt idx="310">
                  <c:v>7</c:v>
                </c:pt>
                <c:pt idx="311">
                  <c:v>4</c:v>
                </c:pt>
                <c:pt idx="312">
                  <c:v>12</c:v>
                </c:pt>
                <c:pt idx="313">
                  <c:v>7</c:v>
                </c:pt>
                <c:pt idx="314">
                  <c:v>0</c:v>
                </c:pt>
                <c:pt idx="315">
                  <c:v>11</c:v>
                </c:pt>
                <c:pt idx="316">
                  <c:v>8</c:v>
                </c:pt>
                <c:pt idx="317">
                  <c:v>7</c:v>
                </c:pt>
                <c:pt idx="318">
                  <c:v>4</c:v>
                </c:pt>
                <c:pt idx="319">
                  <c:v>12</c:v>
                </c:pt>
                <c:pt idx="320">
                  <c:v>7</c:v>
                </c:pt>
                <c:pt idx="321">
                  <c:v>0</c:v>
                </c:pt>
                <c:pt idx="322">
                  <c:v>11</c:v>
                </c:pt>
                <c:pt idx="323">
                  <c:v>8</c:v>
                </c:pt>
                <c:pt idx="324">
                  <c:v>7</c:v>
                </c:pt>
                <c:pt idx="325">
                  <c:v>4</c:v>
                </c:pt>
                <c:pt idx="326">
                  <c:v>12</c:v>
                </c:pt>
                <c:pt idx="327">
                  <c:v>7</c:v>
                </c:pt>
                <c:pt idx="328">
                  <c:v>0</c:v>
                </c:pt>
                <c:pt idx="329">
                  <c:v>11</c:v>
                </c:pt>
                <c:pt idx="330">
                  <c:v>8</c:v>
                </c:pt>
                <c:pt idx="331">
                  <c:v>7</c:v>
                </c:pt>
                <c:pt idx="332">
                  <c:v>4</c:v>
                </c:pt>
                <c:pt idx="333">
                  <c:v>12</c:v>
                </c:pt>
                <c:pt idx="334">
                  <c:v>9</c:v>
                </c:pt>
                <c:pt idx="335">
                  <c:v>0</c:v>
                </c:pt>
                <c:pt idx="336">
                  <c:v>14</c:v>
                </c:pt>
                <c:pt idx="337">
                  <c:v>8</c:v>
                </c:pt>
                <c:pt idx="338">
                  <c:v>8</c:v>
                </c:pt>
                <c:pt idx="339">
                  <c:v>5</c:v>
                </c:pt>
                <c:pt idx="340">
                  <c:v>16</c:v>
                </c:pt>
                <c:pt idx="341">
                  <c:v>9</c:v>
                </c:pt>
                <c:pt idx="342">
                  <c:v>0</c:v>
                </c:pt>
                <c:pt idx="343">
                  <c:v>14</c:v>
                </c:pt>
                <c:pt idx="344">
                  <c:v>8</c:v>
                </c:pt>
                <c:pt idx="345">
                  <c:v>8</c:v>
                </c:pt>
                <c:pt idx="346">
                  <c:v>5</c:v>
                </c:pt>
                <c:pt idx="347">
                  <c:v>16</c:v>
                </c:pt>
                <c:pt idx="348">
                  <c:v>9</c:v>
                </c:pt>
                <c:pt idx="349">
                  <c:v>0</c:v>
                </c:pt>
                <c:pt idx="350">
                  <c:v>14</c:v>
                </c:pt>
                <c:pt idx="351">
                  <c:v>8</c:v>
                </c:pt>
                <c:pt idx="352">
                  <c:v>8</c:v>
                </c:pt>
                <c:pt idx="353">
                  <c:v>5</c:v>
                </c:pt>
                <c:pt idx="354">
                  <c:v>16</c:v>
                </c:pt>
                <c:pt idx="355">
                  <c:v>9</c:v>
                </c:pt>
                <c:pt idx="356">
                  <c:v>0</c:v>
                </c:pt>
                <c:pt idx="357">
                  <c:v>14</c:v>
                </c:pt>
                <c:pt idx="358">
                  <c:v>0</c:v>
                </c:pt>
                <c:pt idx="359">
                  <c:v>0</c:v>
                </c:pt>
                <c:pt idx="360">
                  <c:v>5</c:v>
                </c:pt>
                <c:pt idx="361">
                  <c:v>16</c:v>
                </c:pt>
                <c:pt idx="362">
                  <c:v>9</c:v>
                </c:pt>
                <c:pt idx="363">
                  <c:v>0</c:v>
                </c:pt>
                <c:pt idx="364">
                  <c:v>10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81-4E2F-A492-1511AE056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756624"/>
        <c:axId val="520752360"/>
      </c:barChart>
      <c:lineChart>
        <c:grouping val="standard"/>
        <c:varyColors val="0"/>
        <c:ser>
          <c:idx val="1"/>
          <c:order val="1"/>
          <c:tx>
            <c:strRef>
              <c:f>Demand!$F$1</c:f>
              <c:strCache>
                <c:ptCount val="1"/>
                <c:pt idx="0">
                  <c:v>moyenne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Demand!$F$2:$F$367</c:f>
              <c:numCache>
                <c:formatCode>_ * #\ ##0.0_ ;_ * \-#\ ##0.0_ ;_ * "-"??_ ;_ @_ </c:formatCode>
                <c:ptCount val="366"/>
                <c:pt idx="0">
                  <c:v>2.75</c:v>
                </c:pt>
                <c:pt idx="1">
                  <c:v>2.75</c:v>
                </c:pt>
                <c:pt idx="2">
                  <c:v>4.5999999999999996</c:v>
                </c:pt>
                <c:pt idx="3">
                  <c:v>6.4</c:v>
                </c:pt>
                <c:pt idx="4">
                  <c:v>5.4444444444444446</c:v>
                </c:pt>
                <c:pt idx="5">
                  <c:v>6</c:v>
                </c:pt>
                <c:pt idx="6">
                  <c:v>6.2307692307692308</c:v>
                </c:pt>
                <c:pt idx="7">
                  <c:v>6.2307692307692308</c:v>
                </c:pt>
                <c:pt idx="8">
                  <c:v>7.0769230769230766</c:v>
                </c:pt>
                <c:pt idx="9">
                  <c:v>7.0769230769230766</c:v>
                </c:pt>
                <c:pt idx="10">
                  <c:v>7.1538461538461542</c:v>
                </c:pt>
                <c:pt idx="11">
                  <c:v>6.615384615384615</c:v>
                </c:pt>
                <c:pt idx="12">
                  <c:v>6.8461538461538458</c:v>
                </c:pt>
                <c:pt idx="13">
                  <c:v>7.5384615384615383</c:v>
                </c:pt>
                <c:pt idx="14">
                  <c:v>6.6923076923076925</c:v>
                </c:pt>
                <c:pt idx="15">
                  <c:v>7.0769230769230766</c:v>
                </c:pt>
                <c:pt idx="16">
                  <c:v>7.0769230769230766</c:v>
                </c:pt>
                <c:pt idx="17">
                  <c:v>7.1538461538461542</c:v>
                </c:pt>
                <c:pt idx="18">
                  <c:v>6.615384615384615</c:v>
                </c:pt>
                <c:pt idx="19">
                  <c:v>6.8461538461538458</c:v>
                </c:pt>
                <c:pt idx="20">
                  <c:v>7.5384615384615383</c:v>
                </c:pt>
                <c:pt idx="21">
                  <c:v>6.6923076923076925</c:v>
                </c:pt>
                <c:pt idx="22">
                  <c:v>7.0769230769230766</c:v>
                </c:pt>
                <c:pt idx="23">
                  <c:v>7.0769230769230766</c:v>
                </c:pt>
                <c:pt idx="24">
                  <c:v>7.1538461538461542</c:v>
                </c:pt>
                <c:pt idx="25">
                  <c:v>6.5384615384615383</c:v>
                </c:pt>
                <c:pt idx="26">
                  <c:v>6.5384615384615383</c:v>
                </c:pt>
                <c:pt idx="27">
                  <c:v>7.0769230769230766</c:v>
                </c:pt>
                <c:pt idx="28">
                  <c:v>6.2307692307692308</c:v>
                </c:pt>
                <c:pt idx="29">
                  <c:v>6.6923076923076925</c:v>
                </c:pt>
                <c:pt idx="30">
                  <c:v>6.7692307692307692</c:v>
                </c:pt>
                <c:pt idx="31">
                  <c:v>6.7692307692307692</c:v>
                </c:pt>
                <c:pt idx="32">
                  <c:v>6.1538461538461542</c:v>
                </c:pt>
                <c:pt idx="33">
                  <c:v>6.1538461538461542</c:v>
                </c:pt>
                <c:pt idx="34">
                  <c:v>6.6923076923076925</c:v>
                </c:pt>
                <c:pt idx="35">
                  <c:v>5.8461538461538458</c:v>
                </c:pt>
                <c:pt idx="36">
                  <c:v>6.3076923076923075</c:v>
                </c:pt>
                <c:pt idx="37">
                  <c:v>6.384615384615385</c:v>
                </c:pt>
                <c:pt idx="38">
                  <c:v>6.4615384615384617</c:v>
                </c:pt>
                <c:pt idx="39">
                  <c:v>6.0769230769230766</c:v>
                </c:pt>
                <c:pt idx="40">
                  <c:v>6.2307692307692308</c:v>
                </c:pt>
                <c:pt idx="41">
                  <c:v>6.7692307692307692</c:v>
                </c:pt>
                <c:pt idx="42">
                  <c:v>5.8461538461538458</c:v>
                </c:pt>
                <c:pt idx="43">
                  <c:v>6.2307692307692308</c:v>
                </c:pt>
                <c:pt idx="44">
                  <c:v>6.384615384615385</c:v>
                </c:pt>
                <c:pt idx="45">
                  <c:v>6.4615384615384617</c:v>
                </c:pt>
                <c:pt idx="46">
                  <c:v>6.0769230769230766</c:v>
                </c:pt>
                <c:pt idx="47">
                  <c:v>6.2307692307692308</c:v>
                </c:pt>
                <c:pt idx="48">
                  <c:v>6.7692307692307692</c:v>
                </c:pt>
                <c:pt idx="49">
                  <c:v>5.8461538461538458</c:v>
                </c:pt>
                <c:pt idx="50">
                  <c:v>6.2307692307692308</c:v>
                </c:pt>
                <c:pt idx="51">
                  <c:v>6.384615384615385</c:v>
                </c:pt>
                <c:pt idx="52">
                  <c:v>6.5384615384615383</c:v>
                </c:pt>
                <c:pt idx="53">
                  <c:v>6.1538461538461542</c:v>
                </c:pt>
                <c:pt idx="54">
                  <c:v>6.615384615384615</c:v>
                </c:pt>
                <c:pt idx="55">
                  <c:v>7.3076923076923075</c:v>
                </c:pt>
                <c:pt idx="56">
                  <c:v>6.384615384615385</c:v>
                </c:pt>
                <c:pt idx="57">
                  <c:v>6.7692307692307692</c:v>
                </c:pt>
                <c:pt idx="58">
                  <c:v>7</c:v>
                </c:pt>
                <c:pt idx="59">
                  <c:v>7.1538461538461542</c:v>
                </c:pt>
                <c:pt idx="60">
                  <c:v>6.7692307692307692</c:v>
                </c:pt>
                <c:pt idx="61">
                  <c:v>7.2307692307692308</c:v>
                </c:pt>
                <c:pt idx="62">
                  <c:v>7.9230769230769234</c:v>
                </c:pt>
                <c:pt idx="63">
                  <c:v>7</c:v>
                </c:pt>
                <c:pt idx="64">
                  <c:v>7.384615384615385</c:v>
                </c:pt>
                <c:pt idx="65">
                  <c:v>7.5384615384615383</c:v>
                </c:pt>
                <c:pt idx="66">
                  <c:v>7.6923076923076925</c:v>
                </c:pt>
                <c:pt idx="67">
                  <c:v>7</c:v>
                </c:pt>
                <c:pt idx="68">
                  <c:v>7.3076923076923075</c:v>
                </c:pt>
                <c:pt idx="69">
                  <c:v>8</c:v>
                </c:pt>
                <c:pt idx="70">
                  <c:v>7.0769230769230766</c:v>
                </c:pt>
                <c:pt idx="71">
                  <c:v>7.384615384615385</c:v>
                </c:pt>
                <c:pt idx="72">
                  <c:v>7.5384615384615383</c:v>
                </c:pt>
                <c:pt idx="73">
                  <c:v>7.6923076923076925</c:v>
                </c:pt>
                <c:pt idx="74">
                  <c:v>7</c:v>
                </c:pt>
                <c:pt idx="75">
                  <c:v>7.3076923076923075</c:v>
                </c:pt>
                <c:pt idx="76">
                  <c:v>8</c:v>
                </c:pt>
                <c:pt idx="77">
                  <c:v>7.0769230769230766</c:v>
                </c:pt>
                <c:pt idx="78">
                  <c:v>7.384615384615385</c:v>
                </c:pt>
                <c:pt idx="79">
                  <c:v>7.5384615384615383</c:v>
                </c:pt>
                <c:pt idx="80">
                  <c:v>7.6923076923076925</c:v>
                </c:pt>
                <c:pt idx="81">
                  <c:v>7</c:v>
                </c:pt>
                <c:pt idx="82">
                  <c:v>6.3076923076923075</c:v>
                </c:pt>
                <c:pt idx="83">
                  <c:v>7</c:v>
                </c:pt>
                <c:pt idx="84">
                  <c:v>6.0769230769230766</c:v>
                </c:pt>
                <c:pt idx="85">
                  <c:v>5.4615384615384617</c:v>
                </c:pt>
                <c:pt idx="86">
                  <c:v>5.5384615384615383</c:v>
                </c:pt>
                <c:pt idx="87">
                  <c:v>5.7692307692307692</c:v>
                </c:pt>
                <c:pt idx="88">
                  <c:v>5.1538461538461542</c:v>
                </c:pt>
                <c:pt idx="89">
                  <c:v>5.4615384615384617</c:v>
                </c:pt>
                <c:pt idx="90">
                  <c:v>6.0769230769230766</c:v>
                </c:pt>
                <c:pt idx="91">
                  <c:v>5.1538461538461542</c:v>
                </c:pt>
                <c:pt idx="92">
                  <c:v>5.384615384615385</c:v>
                </c:pt>
                <c:pt idx="93">
                  <c:v>5.4615384615384617</c:v>
                </c:pt>
                <c:pt idx="94">
                  <c:v>5.6923076923076925</c:v>
                </c:pt>
                <c:pt idx="95">
                  <c:v>6.0769230769230766</c:v>
                </c:pt>
                <c:pt idx="96">
                  <c:v>6.384615384615385</c:v>
                </c:pt>
                <c:pt idx="97">
                  <c:v>7</c:v>
                </c:pt>
                <c:pt idx="98">
                  <c:v>7</c:v>
                </c:pt>
                <c:pt idx="99">
                  <c:v>7.3076923076923075</c:v>
                </c:pt>
                <c:pt idx="100">
                  <c:v>7.3076923076923075</c:v>
                </c:pt>
                <c:pt idx="101">
                  <c:v>7.4615384615384617</c:v>
                </c:pt>
                <c:pt idx="102">
                  <c:v>6.8461538461538458</c:v>
                </c:pt>
                <c:pt idx="103">
                  <c:v>7.2307692307692308</c:v>
                </c:pt>
                <c:pt idx="104">
                  <c:v>7.8461538461538458</c:v>
                </c:pt>
                <c:pt idx="105">
                  <c:v>7</c:v>
                </c:pt>
                <c:pt idx="106">
                  <c:v>7.3076923076923075</c:v>
                </c:pt>
                <c:pt idx="107">
                  <c:v>7.3076923076923075</c:v>
                </c:pt>
                <c:pt idx="108">
                  <c:v>7.4615384615384617</c:v>
                </c:pt>
                <c:pt idx="109">
                  <c:v>6.8461538461538458</c:v>
                </c:pt>
                <c:pt idx="110">
                  <c:v>7.2307692307692308</c:v>
                </c:pt>
                <c:pt idx="111">
                  <c:v>7.8461538461538458</c:v>
                </c:pt>
                <c:pt idx="112">
                  <c:v>7</c:v>
                </c:pt>
                <c:pt idx="113">
                  <c:v>7.3076923076923075</c:v>
                </c:pt>
                <c:pt idx="114">
                  <c:v>7.6923076923076925</c:v>
                </c:pt>
                <c:pt idx="115">
                  <c:v>7.7692307692307692</c:v>
                </c:pt>
                <c:pt idx="116">
                  <c:v>7</c:v>
                </c:pt>
                <c:pt idx="117">
                  <c:v>7.384615384615385</c:v>
                </c:pt>
                <c:pt idx="118">
                  <c:v>8.0769230769230766</c:v>
                </c:pt>
                <c:pt idx="119">
                  <c:v>7.2307692307692308</c:v>
                </c:pt>
                <c:pt idx="120">
                  <c:v>7.615384615384615</c:v>
                </c:pt>
                <c:pt idx="121">
                  <c:v>7.6923076923076925</c:v>
                </c:pt>
                <c:pt idx="122">
                  <c:v>7.7692307692307692</c:v>
                </c:pt>
                <c:pt idx="123">
                  <c:v>6.7692307692307692</c:v>
                </c:pt>
                <c:pt idx="124">
                  <c:v>7.1538461538461542</c:v>
                </c:pt>
                <c:pt idx="125">
                  <c:v>7.8461538461538458</c:v>
                </c:pt>
                <c:pt idx="126">
                  <c:v>7</c:v>
                </c:pt>
                <c:pt idx="127">
                  <c:v>7</c:v>
                </c:pt>
                <c:pt idx="128">
                  <c:v>7.1538461538461542</c:v>
                </c:pt>
                <c:pt idx="129">
                  <c:v>7.384615384615385</c:v>
                </c:pt>
                <c:pt idx="130">
                  <c:v>6.615384615384615</c:v>
                </c:pt>
                <c:pt idx="131">
                  <c:v>6.9230769230769234</c:v>
                </c:pt>
                <c:pt idx="132">
                  <c:v>7.615384615384615</c:v>
                </c:pt>
                <c:pt idx="133">
                  <c:v>6.6923076923076925</c:v>
                </c:pt>
                <c:pt idx="134">
                  <c:v>6.0769230769230766</c:v>
                </c:pt>
                <c:pt idx="135">
                  <c:v>6.2307692307692308</c:v>
                </c:pt>
                <c:pt idx="136">
                  <c:v>6.6923076923076925</c:v>
                </c:pt>
                <c:pt idx="137">
                  <c:v>5.9230769230769234</c:v>
                </c:pt>
                <c:pt idx="138">
                  <c:v>6.2307692307692308</c:v>
                </c:pt>
                <c:pt idx="139">
                  <c:v>6.9230769230769234</c:v>
                </c:pt>
                <c:pt idx="140">
                  <c:v>6</c:v>
                </c:pt>
                <c:pt idx="141">
                  <c:v>6.3076923076923075</c:v>
                </c:pt>
                <c:pt idx="142">
                  <c:v>6.4615384615384617</c:v>
                </c:pt>
                <c:pt idx="143">
                  <c:v>6.6923076923076925</c:v>
                </c:pt>
                <c:pt idx="144">
                  <c:v>5.9230769230769234</c:v>
                </c:pt>
                <c:pt idx="145">
                  <c:v>6.2307692307692308</c:v>
                </c:pt>
                <c:pt idx="146">
                  <c:v>6.7692307692307692</c:v>
                </c:pt>
                <c:pt idx="147">
                  <c:v>6.7692307692307692</c:v>
                </c:pt>
                <c:pt idx="148">
                  <c:v>7</c:v>
                </c:pt>
                <c:pt idx="149">
                  <c:v>7.1538461538461542</c:v>
                </c:pt>
                <c:pt idx="150">
                  <c:v>7.384615384615385</c:v>
                </c:pt>
                <c:pt idx="151">
                  <c:v>6.6923076923076925</c:v>
                </c:pt>
                <c:pt idx="152">
                  <c:v>7</c:v>
                </c:pt>
                <c:pt idx="153">
                  <c:v>7.5384615384615383</c:v>
                </c:pt>
                <c:pt idx="154">
                  <c:v>6.615384615384615</c:v>
                </c:pt>
                <c:pt idx="155">
                  <c:v>6.8461538461538458</c:v>
                </c:pt>
                <c:pt idx="156">
                  <c:v>7</c:v>
                </c:pt>
                <c:pt idx="157">
                  <c:v>7.2307692307692308</c:v>
                </c:pt>
                <c:pt idx="158">
                  <c:v>6.5384615384615383</c:v>
                </c:pt>
                <c:pt idx="159">
                  <c:v>7</c:v>
                </c:pt>
                <c:pt idx="160">
                  <c:v>7.5384615384615383</c:v>
                </c:pt>
                <c:pt idx="161">
                  <c:v>6.6923076923076925</c:v>
                </c:pt>
                <c:pt idx="162">
                  <c:v>6.9230769230769234</c:v>
                </c:pt>
                <c:pt idx="163">
                  <c:v>7.0769230769230766</c:v>
                </c:pt>
                <c:pt idx="164">
                  <c:v>7.2307692307692308</c:v>
                </c:pt>
                <c:pt idx="165">
                  <c:v>6.5384615384615383</c:v>
                </c:pt>
                <c:pt idx="166">
                  <c:v>7</c:v>
                </c:pt>
                <c:pt idx="167">
                  <c:v>7.5384615384615383</c:v>
                </c:pt>
                <c:pt idx="168">
                  <c:v>6.6923076923076925</c:v>
                </c:pt>
                <c:pt idx="169">
                  <c:v>6.9230769230769234</c:v>
                </c:pt>
                <c:pt idx="170">
                  <c:v>7.0769230769230766</c:v>
                </c:pt>
                <c:pt idx="171">
                  <c:v>7.2307692307692308</c:v>
                </c:pt>
                <c:pt idx="172">
                  <c:v>6.5384615384615383</c:v>
                </c:pt>
                <c:pt idx="173">
                  <c:v>7</c:v>
                </c:pt>
                <c:pt idx="174">
                  <c:v>7.5384615384615383</c:v>
                </c:pt>
                <c:pt idx="175">
                  <c:v>6.6923076923076925</c:v>
                </c:pt>
                <c:pt idx="176">
                  <c:v>6.8461538461538458</c:v>
                </c:pt>
                <c:pt idx="177">
                  <c:v>6.9230769230769234</c:v>
                </c:pt>
                <c:pt idx="178">
                  <c:v>7.0769230769230766</c:v>
                </c:pt>
                <c:pt idx="179">
                  <c:v>6.4615384615384617</c:v>
                </c:pt>
                <c:pt idx="180">
                  <c:v>7</c:v>
                </c:pt>
                <c:pt idx="181">
                  <c:v>7.615384615384615</c:v>
                </c:pt>
                <c:pt idx="182">
                  <c:v>6.7692307692307692</c:v>
                </c:pt>
                <c:pt idx="183">
                  <c:v>6.9230769230769234</c:v>
                </c:pt>
                <c:pt idx="184">
                  <c:v>7</c:v>
                </c:pt>
                <c:pt idx="185">
                  <c:v>7.1538461538461542</c:v>
                </c:pt>
                <c:pt idx="186">
                  <c:v>6.5384615384615383</c:v>
                </c:pt>
                <c:pt idx="187">
                  <c:v>7.0769230769230766</c:v>
                </c:pt>
                <c:pt idx="188">
                  <c:v>7.6923076923076925</c:v>
                </c:pt>
                <c:pt idx="189">
                  <c:v>6.9230769230769234</c:v>
                </c:pt>
                <c:pt idx="190">
                  <c:v>7.1538461538461542</c:v>
                </c:pt>
                <c:pt idx="191">
                  <c:v>7.2307692307692308</c:v>
                </c:pt>
                <c:pt idx="192">
                  <c:v>7.3076923076923075</c:v>
                </c:pt>
                <c:pt idx="193">
                  <c:v>6.615384615384615</c:v>
                </c:pt>
                <c:pt idx="194">
                  <c:v>7.0769230769230766</c:v>
                </c:pt>
                <c:pt idx="195">
                  <c:v>7.6923076923076925</c:v>
                </c:pt>
                <c:pt idx="196">
                  <c:v>6.9230769230769234</c:v>
                </c:pt>
                <c:pt idx="197">
                  <c:v>7.1538461538461542</c:v>
                </c:pt>
                <c:pt idx="198">
                  <c:v>7.2307692307692308</c:v>
                </c:pt>
                <c:pt idx="199">
                  <c:v>7.3076923076923075</c:v>
                </c:pt>
                <c:pt idx="200">
                  <c:v>6.615384615384615</c:v>
                </c:pt>
                <c:pt idx="201">
                  <c:v>7.0769230769230766</c:v>
                </c:pt>
                <c:pt idx="202">
                  <c:v>7.6923076923076925</c:v>
                </c:pt>
                <c:pt idx="203">
                  <c:v>6.9230769230769234</c:v>
                </c:pt>
                <c:pt idx="204">
                  <c:v>7.0769230769230766</c:v>
                </c:pt>
                <c:pt idx="205">
                  <c:v>7.0769230769230766</c:v>
                </c:pt>
                <c:pt idx="206">
                  <c:v>6.6923076923076925</c:v>
                </c:pt>
                <c:pt idx="207">
                  <c:v>5.9230769230769234</c:v>
                </c:pt>
                <c:pt idx="208">
                  <c:v>6.3076923076923075</c:v>
                </c:pt>
                <c:pt idx="209">
                  <c:v>6.8461538461538458</c:v>
                </c:pt>
                <c:pt idx="210">
                  <c:v>6.0769230769230766</c:v>
                </c:pt>
                <c:pt idx="211">
                  <c:v>6.2307692307692308</c:v>
                </c:pt>
                <c:pt idx="212">
                  <c:v>6.3076923076923075</c:v>
                </c:pt>
                <c:pt idx="213">
                  <c:v>6.384615384615385</c:v>
                </c:pt>
                <c:pt idx="214">
                  <c:v>5.615384615384615</c:v>
                </c:pt>
                <c:pt idx="215">
                  <c:v>6</c:v>
                </c:pt>
                <c:pt idx="216">
                  <c:v>6.5384615384615383</c:v>
                </c:pt>
                <c:pt idx="217">
                  <c:v>5.8461538461538458</c:v>
                </c:pt>
                <c:pt idx="218">
                  <c:v>6.0769230769230766</c:v>
                </c:pt>
                <c:pt idx="219">
                  <c:v>6.615384615384615</c:v>
                </c:pt>
                <c:pt idx="220">
                  <c:v>6.7692307692307692</c:v>
                </c:pt>
                <c:pt idx="221">
                  <c:v>6.0769230769230766</c:v>
                </c:pt>
                <c:pt idx="222">
                  <c:v>6.5384615384615383</c:v>
                </c:pt>
                <c:pt idx="223">
                  <c:v>7.0769230769230766</c:v>
                </c:pt>
                <c:pt idx="224">
                  <c:v>6.384615384615385</c:v>
                </c:pt>
                <c:pt idx="225">
                  <c:v>6.5384615384615383</c:v>
                </c:pt>
                <c:pt idx="226">
                  <c:v>6.615384615384615</c:v>
                </c:pt>
                <c:pt idx="227">
                  <c:v>6.7692307692307692</c:v>
                </c:pt>
                <c:pt idx="228">
                  <c:v>6.0769230769230766</c:v>
                </c:pt>
                <c:pt idx="229">
                  <c:v>6.5384615384615383</c:v>
                </c:pt>
                <c:pt idx="230">
                  <c:v>7.0769230769230766</c:v>
                </c:pt>
                <c:pt idx="231">
                  <c:v>6.384615384615385</c:v>
                </c:pt>
                <c:pt idx="232">
                  <c:v>6.5384615384615383</c:v>
                </c:pt>
                <c:pt idx="233">
                  <c:v>6.615384615384615</c:v>
                </c:pt>
                <c:pt idx="234">
                  <c:v>6.7692307692307692</c:v>
                </c:pt>
                <c:pt idx="235">
                  <c:v>6.0769230769230766</c:v>
                </c:pt>
                <c:pt idx="236">
                  <c:v>6.5384615384615383</c:v>
                </c:pt>
                <c:pt idx="237">
                  <c:v>7.0769230769230766</c:v>
                </c:pt>
                <c:pt idx="238">
                  <c:v>6.384615384615385</c:v>
                </c:pt>
                <c:pt idx="239">
                  <c:v>6.615384615384615</c:v>
                </c:pt>
                <c:pt idx="240">
                  <c:v>6.6923076923076925</c:v>
                </c:pt>
                <c:pt idx="241">
                  <c:v>6.8461538461538458</c:v>
                </c:pt>
                <c:pt idx="242">
                  <c:v>6.2307692307692308</c:v>
                </c:pt>
                <c:pt idx="243">
                  <c:v>6.7692307692307692</c:v>
                </c:pt>
                <c:pt idx="244">
                  <c:v>7.3076923076923075</c:v>
                </c:pt>
                <c:pt idx="245">
                  <c:v>6.615384615384615</c:v>
                </c:pt>
                <c:pt idx="246">
                  <c:v>6.8461538461538458</c:v>
                </c:pt>
                <c:pt idx="247">
                  <c:v>6.9230769230769234</c:v>
                </c:pt>
                <c:pt idx="248">
                  <c:v>7.0769230769230766</c:v>
                </c:pt>
                <c:pt idx="249">
                  <c:v>6.4615384615384617</c:v>
                </c:pt>
                <c:pt idx="250">
                  <c:v>7</c:v>
                </c:pt>
                <c:pt idx="251">
                  <c:v>7.5384615384615383</c:v>
                </c:pt>
                <c:pt idx="252">
                  <c:v>6.7692307692307692</c:v>
                </c:pt>
                <c:pt idx="253">
                  <c:v>6.2307692307692308</c:v>
                </c:pt>
                <c:pt idx="254">
                  <c:v>6.3076923076923075</c:v>
                </c:pt>
                <c:pt idx="255">
                  <c:v>6.384615384615385</c:v>
                </c:pt>
                <c:pt idx="256">
                  <c:v>5.6923076923076925</c:v>
                </c:pt>
                <c:pt idx="257">
                  <c:v>6.2307692307692308</c:v>
                </c:pt>
                <c:pt idx="258">
                  <c:v>6.7692307692307692</c:v>
                </c:pt>
                <c:pt idx="259">
                  <c:v>6</c:v>
                </c:pt>
                <c:pt idx="260">
                  <c:v>6.2307692307692308</c:v>
                </c:pt>
                <c:pt idx="261">
                  <c:v>6.3076923076923075</c:v>
                </c:pt>
                <c:pt idx="262">
                  <c:v>6.384615384615385</c:v>
                </c:pt>
                <c:pt idx="263">
                  <c:v>5.6923076923076925</c:v>
                </c:pt>
                <c:pt idx="264">
                  <c:v>6.2307692307692308</c:v>
                </c:pt>
                <c:pt idx="265">
                  <c:v>6.7692307692307692</c:v>
                </c:pt>
                <c:pt idx="266">
                  <c:v>6.7692307692307692</c:v>
                </c:pt>
                <c:pt idx="267">
                  <c:v>7</c:v>
                </c:pt>
                <c:pt idx="268">
                  <c:v>7.1538461538461542</c:v>
                </c:pt>
                <c:pt idx="269">
                  <c:v>7.2307692307692308</c:v>
                </c:pt>
                <c:pt idx="270">
                  <c:v>6.4615384615384617</c:v>
                </c:pt>
                <c:pt idx="271">
                  <c:v>6.8461538461538458</c:v>
                </c:pt>
                <c:pt idx="272">
                  <c:v>7.384615384615385</c:v>
                </c:pt>
                <c:pt idx="273">
                  <c:v>6.615384615384615</c:v>
                </c:pt>
                <c:pt idx="274">
                  <c:v>6.8461538461538458</c:v>
                </c:pt>
                <c:pt idx="275">
                  <c:v>7</c:v>
                </c:pt>
                <c:pt idx="276">
                  <c:v>7.0769230769230766</c:v>
                </c:pt>
                <c:pt idx="277">
                  <c:v>6.3076923076923075</c:v>
                </c:pt>
                <c:pt idx="278">
                  <c:v>6.6923076923076925</c:v>
                </c:pt>
                <c:pt idx="279">
                  <c:v>7.2307692307692308</c:v>
                </c:pt>
                <c:pt idx="280">
                  <c:v>6.4615384615384617</c:v>
                </c:pt>
                <c:pt idx="281">
                  <c:v>6.615384615384615</c:v>
                </c:pt>
                <c:pt idx="282">
                  <c:v>6.7692307692307692</c:v>
                </c:pt>
                <c:pt idx="283">
                  <c:v>6.9230769230769234</c:v>
                </c:pt>
                <c:pt idx="284">
                  <c:v>6.3076923076923075</c:v>
                </c:pt>
                <c:pt idx="285">
                  <c:v>6.6923076923076925</c:v>
                </c:pt>
                <c:pt idx="286">
                  <c:v>7.2307692307692308</c:v>
                </c:pt>
                <c:pt idx="287">
                  <c:v>6.4615384615384617</c:v>
                </c:pt>
                <c:pt idx="288">
                  <c:v>6.615384615384615</c:v>
                </c:pt>
                <c:pt idx="289">
                  <c:v>6.7692307692307692</c:v>
                </c:pt>
                <c:pt idx="290">
                  <c:v>6.9230769230769234</c:v>
                </c:pt>
                <c:pt idx="291">
                  <c:v>6.3076923076923075</c:v>
                </c:pt>
                <c:pt idx="292">
                  <c:v>6.6923076923076925</c:v>
                </c:pt>
                <c:pt idx="293">
                  <c:v>7.2307692307692308</c:v>
                </c:pt>
                <c:pt idx="294">
                  <c:v>6.4615384615384617</c:v>
                </c:pt>
                <c:pt idx="295">
                  <c:v>6.615384615384615</c:v>
                </c:pt>
                <c:pt idx="296">
                  <c:v>6.7692307692307692</c:v>
                </c:pt>
                <c:pt idx="297">
                  <c:v>6.9230769230769234</c:v>
                </c:pt>
                <c:pt idx="298">
                  <c:v>6</c:v>
                </c:pt>
                <c:pt idx="299">
                  <c:v>6.384615384615385</c:v>
                </c:pt>
                <c:pt idx="300">
                  <c:v>6.9230769230769234</c:v>
                </c:pt>
                <c:pt idx="301">
                  <c:v>6.1538461538461542</c:v>
                </c:pt>
                <c:pt idx="302">
                  <c:v>6.384615384615385</c:v>
                </c:pt>
                <c:pt idx="303">
                  <c:v>6.5384615384615383</c:v>
                </c:pt>
                <c:pt idx="304">
                  <c:v>6.7692307692307692</c:v>
                </c:pt>
                <c:pt idx="305">
                  <c:v>6.1538461538461542</c:v>
                </c:pt>
                <c:pt idx="306">
                  <c:v>6.5384615384615383</c:v>
                </c:pt>
                <c:pt idx="307">
                  <c:v>7.0769230769230766</c:v>
                </c:pt>
                <c:pt idx="308">
                  <c:v>6.3076923076923075</c:v>
                </c:pt>
                <c:pt idx="309">
                  <c:v>6.5384615384615383</c:v>
                </c:pt>
                <c:pt idx="310">
                  <c:v>6.6923076923076925</c:v>
                </c:pt>
                <c:pt idx="311">
                  <c:v>7.2307692307692308</c:v>
                </c:pt>
                <c:pt idx="312">
                  <c:v>6.615384615384615</c:v>
                </c:pt>
                <c:pt idx="313">
                  <c:v>7</c:v>
                </c:pt>
                <c:pt idx="314">
                  <c:v>7.5384615384615383</c:v>
                </c:pt>
                <c:pt idx="315">
                  <c:v>6.6923076923076925</c:v>
                </c:pt>
                <c:pt idx="316">
                  <c:v>6.9230769230769234</c:v>
                </c:pt>
                <c:pt idx="317">
                  <c:v>7</c:v>
                </c:pt>
                <c:pt idx="318">
                  <c:v>7.2307692307692308</c:v>
                </c:pt>
                <c:pt idx="319">
                  <c:v>6.615384615384615</c:v>
                </c:pt>
                <c:pt idx="320">
                  <c:v>7</c:v>
                </c:pt>
                <c:pt idx="321">
                  <c:v>7.5384615384615383</c:v>
                </c:pt>
                <c:pt idx="322">
                  <c:v>6.6923076923076925</c:v>
                </c:pt>
                <c:pt idx="323">
                  <c:v>6.9230769230769234</c:v>
                </c:pt>
                <c:pt idx="324">
                  <c:v>7</c:v>
                </c:pt>
                <c:pt idx="325">
                  <c:v>7.2307692307692308</c:v>
                </c:pt>
                <c:pt idx="326">
                  <c:v>6.615384615384615</c:v>
                </c:pt>
                <c:pt idx="327">
                  <c:v>7</c:v>
                </c:pt>
                <c:pt idx="328">
                  <c:v>7.6923076923076925</c:v>
                </c:pt>
                <c:pt idx="329">
                  <c:v>6.8461538461538458</c:v>
                </c:pt>
                <c:pt idx="330">
                  <c:v>7.3076923076923075</c:v>
                </c:pt>
                <c:pt idx="331">
                  <c:v>7.384615384615385</c:v>
                </c:pt>
                <c:pt idx="332">
                  <c:v>7.6923076923076925</c:v>
                </c:pt>
                <c:pt idx="333">
                  <c:v>7.1538461538461542</c:v>
                </c:pt>
                <c:pt idx="334">
                  <c:v>7.8461538461538458</c:v>
                </c:pt>
                <c:pt idx="335">
                  <c:v>8.5384615384615383</c:v>
                </c:pt>
                <c:pt idx="336">
                  <c:v>7.6923076923076925</c:v>
                </c:pt>
                <c:pt idx="337">
                  <c:v>8.1538461538461533</c:v>
                </c:pt>
                <c:pt idx="338">
                  <c:v>8.2307692307692299</c:v>
                </c:pt>
                <c:pt idx="339">
                  <c:v>8.5384615384615383</c:v>
                </c:pt>
                <c:pt idx="340">
                  <c:v>8</c:v>
                </c:pt>
                <c:pt idx="341">
                  <c:v>8.5384615384615383</c:v>
                </c:pt>
                <c:pt idx="342">
                  <c:v>9.2307692307692299</c:v>
                </c:pt>
                <c:pt idx="343">
                  <c:v>8.1538461538461533</c:v>
                </c:pt>
                <c:pt idx="344">
                  <c:v>8.615384615384615</c:v>
                </c:pt>
                <c:pt idx="345">
                  <c:v>8.615384615384615</c:v>
                </c:pt>
                <c:pt idx="346">
                  <c:v>8.8461538461538467</c:v>
                </c:pt>
                <c:pt idx="347">
                  <c:v>8</c:v>
                </c:pt>
                <c:pt idx="348">
                  <c:v>8.5384615384615383</c:v>
                </c:pt>
                <c:pt idx="349">
                  <c:v>9.2307692307692299</c:v>
                </c:pt>
                <c:pt idx="350">
                  <c:v>8.1538461538461533</c:v>
                </c:pt>
                <c:pt idx="351">
                  <c:v>8.615384615384615</c:v>
                </c:pt>
                <c:pt idx="352">
                  <c:v>8</c:v>
                </c:pt>
                <c:pt idx="353">
                  <c:v>7.615384615384615</c:v>
                </c:pt>
                <c:pt idx="354">
                  <c:v>6.7692307692307692</c:v>
                </c:pt>
                <c:pt idx="355">
                  <c:v>7.3076923076923075</c:v>
                </c:pt>
                <c:pt idx="356">
                  <c:v>8</c:v>
                </c:pt>
                <c:pt idx="357">
                  <c:v>6.9230769230769234</c:v>
                </c:pt>
                <c:pt idx="358">
                  <c:v>7.0769230769230766</c:v>
                </c:pt>
                <c:pt idx="359">
                  <c:v>6.4615384615384617</c:v>
                </c:pt>
                <c:pt idx="360">
                  <c:v>6.583333333333333</c:v>
                </c:pt>
                <c:pt idx="361">
                  <c:v>5.7272727272727275</c:v>
                </c:pt>
                <c:pt idx="362">
                  <c:v>5.4</c:v>
                </c:pt>
                <c:pt idx="363">
                  <c:v>6</c:v>
                </c:pt>
                <c:pt idx="364">
                  <c:v>5</c:v>
                </c:pt>
                <c:pt idx="365">
                  <c:v>5.7142857142857144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64-4357-A790-D086D253C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756624"/>
        <c:axId val="520752360"/>
      </c:lineChart>
      <c:dateAx>
        <c:axId val="5207566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52360"/>
        <c:crosses val="autoZero"/>
        <c:auto val="1"/>
        <c:lblOffset val="100"/>
        <c:baseTimeUnit val="days"/>
      </c:dateAx>
      <c:valAx>
        <c:axId val="5207523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566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249722311356848"/>
          <c:y val="0.16638180227471566"/>
          <c:w val="0.13465011230962901"/>
          <c:h val="0.120000839895013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yearly!$F$2:$F$450</c:f>
              <c:numCache>
                <c:formatCode>_ * #\ ##0.0_ ;_ * \-#\ ##0.0_ ;_ * "-"??_ ;_ @_ </c:formatCode>
                <c:ptCount val="449"/>
                <c:pt idx="0">
                  <c:v>10.879999999999999</c:v>
                </c:pt>
                <c:pt idx="1">
                  <c:v>12</c:v>
                </c:pt>
                <c:pt idx="2">
                  <c:v>11.1</c:v>
                </c:pt>
                <c:pt idx="3">
                  <c:v>12</c:v>
                </c:pt>
                <c:pt idx="4">
                  <c:v>11.1</c:v>
                </c:pt>
                <c:pt idx="5">
                  <c:v>11</c:v>
                </c:pt>
                <c:pt idx="6">
                  <c:v>12</c:v>
                </c:pt>
                <c:pt idx="7">
                  <c:v>15.75</c:v>
                </c:pt>
                <c:pt idx="8">
                  <c:v>17.625</c:v>
                </c:pt>
                <c:pt idx="9">
                  <c:v>14.75</c:v>
                </c:pt>
                <c:pt idx="10">
                  <c:v>14</c:v>
                </c:pt>
                <c:pt idx="11">
                  <c:v>13.875</c:v>
                </c:pt>
                <c:pt idx="12">
                  <c:v>14.125</c:v>
                </c:pt>
                <c:pt idx="13">
                  <c:v>14.074999999999999</c:v>
                </c:pt>
                <c:pt idx="14">
                  <c:v>13.975000000000001</c:v>
                </c:pt>
                <c:pt idx="15">
                  <c:v>14.175000000000001</c:v>
                </c:pt>
                <c:pt idx="16">
                  <c:v>14.45</c:v>
                </c:pt>
                <c:pt idx="17">
                  <c:v>17.375</c:v>
                </c:pt>
                <c:pt idx="18">
                  <c:v>15.925000000000001</c:v>
                </c:pt>
                <c:pt idx="19">
                  <c:v>13.525</c:v>
                </c:pt>
                <c:pt idx="20">
                  <c:v>12.45</c:v>
                </c:pt>
                <c:pt idx="21">
                  <c:v>11.95</c:v>
                </c:pt>
                <c:pt idx="22">
                  <c:v>11.725000000000001</c:v>
                </c:pt>
                <c:pt idx="23">
                  <c:v>12</c:v>
                </c:pt>
                <c:pt idx="24">
                  <c:v>11.07</c:v>
                </c:pt>
                <c:pt idx="25">
                  <c:v>11.175000000000001</c:v>
                </c:pt>
                <c:pt idx="26">
                  <c:v>11.745000000000001</c:v>
                </c:pt>
                <c:pt idx="27">
                  <c:v>12.195</c:v>
                </c:pt>
                <c:pt idx="28">
                  <c:v>11.705</c:v>
                </c:pt>
                <c:pt idx="29">
                  <c:v>10.620000000000001</c:v>
                </c:pt>
                <c:pt idx="30">
                  <c:v>11.77</c:v>
                </c:pt>
                <c:pt idx="31">
                  <c:v>16.5</c:v>
                </c:pt>
                <c:pt idx="33">
                  <c:v>16.75</c:v>
                </c:pt>
                <c:pt idx="34">
                  <c:v>15.379999999999999</c:v>
                </c:pt>
                <c:pt idx="35">
                  <c:v>14.45</c:v>
                </c:pt>
                <c:pt idx="36">
                  <c:v>13.765000000000001</c:v>
                </c:pt>
                <c:pt idx="37">
                  <c:v>14.185</c:v>
                </c:pt>
                <c:pt idx="38">
                  <c:v>15</c:v>
                </c:pt>
                <c:pt idx="39">
                  <c:v>14.895</c:v>
                </c:pt>
                <c:pt idx="40">
                  <c:v>15.77</c:v>
                </c:pt>
                <c:pt idx="41">
                  <c:v>17.549999999999997</c:v>
                </c:pt>
                <c:pt idx="42">
                  <c:v>16.234999999999999</c:v>
                </c:pt>
                <c:pt idx="43">
                  <c:v>14</c:v>
                </c:pt>
                <c:pt idx="44">
                  <c:v>12.77</c:v>
                </c:pt>
                <c:pt idx="45">
                  <c:v>12.48</c:v>
                </c:pt>
                <c:pt idx="46">
                  <c:v>12.59</c:v>
                </c:pt>
                <c:pt idx="47">
                  <c:v>12.375</c:v>
                </c:pt>
                <c:pt idx="48">
                  <c:v>11.984999999999999</c:v>
                </c:pt>
                <c:pt idx="49">
                  <c:v>11.719999999999999</c:v>
                </c:pt>
                <c:pt idx="50">
                  <c:v>12.094999999999999</c:v>
                </c:pt>
                <c:pt idx="51">
                  <c:v>11.91</c:v>
                </c:pt>
                <c:pt idx="52">
                  <c:v>12.455</c:v>
                </c:pt>
                <c:pt idx="53">
                  <c:v>11.094999999999999</c:v>
                </c:pt>
                <c:pt idx="54">
                  <c:v>11.745000000000001</c:v>
                </c:pt>
                <c:pt idx="55">
                  <c:v>17.755000000000003</c:v>
                </c:pt>
                <c:pt idx="56">
                  <c:v>16.395</c:v>
                </c:pt>
                <c:pt idx="57">
                  <c:v>15.625</c:v>
                </c:pt>
                <c:pt idx="58">
                  <c:v>13.745000000000001</c:v>
                </c:pt>
                <c:pt idx="59">
                  <c:v>15.704999999999998</c:v>
                </c:pt>
                <c:pt idx="60">
                  <c:v>14.475</c:v>
                </c:pt>
                <c:pt idx="61">
                  <c:v>13.765000000000001</c:v>
                </c:pt>
                <c:pt idx="62">
                  <c:v>15.885</c:v>
                </c:pt>
                <c:pt idx="63">
                  <c:v>14.73</c:v>
                </c:pt>
                <c:pt idx="64">
                  <c:v>15.145</c:v>
                </c:pt>
                <c:pt idx="65">
                  <c:v>17.98</c:v>
                </c:pt>
                <c:pt idx="66">
                  <c:v>16.450000000000003</c:v>
                </c:pt>
                <c:pt idx="67">
                  <c:v>13.945</c:v>
                </c:pt>
                <c:pt idx="68">
                  <c:v>11.754999999999999</c:v>
                </c:pt>
                <c:pt idx="69">
                  <c:v>13.98</c:v>
                </c:pt>
                <c:pt idx="70">
                  <c:v>13.92</c:v>
                </c:pt>
                <c:pt idx="71">
                  <c:v>13.934999999999999</c:v>
                </c:pt>
                <c:pt idx="72">
                  <c:v>13.225</c:v>
                </c:pt>
                <c:pt idx="73">
                  <c:v>10.495000000000001</c:v>
                </c:pt>
                <c:pt idx="74">
                  <c:v>10.850000000000001</c:v>
                </c:pt>
                <c:pt idx="75">
                  <c:v>10.475000000000001</c:v>
                </c:pt>
                <c:pt idx="76">
                  <c:v>11.120000000000001</c:v>
                </c:pt>
                <c:pt idx="77">
                  <c:v>9.5249999999999986</c:v>
                </c:pt>
                <c:pt idx="78">
                  <c:v>12.370000000000001</c:v>
                </c:pt>
                <c:pt idx="79">
                  <c:v>16.535</c:v>
                </c:pt>
                <c:pt idx="80">
                  <c:v>19.29</c:v>
                </c:pt>
                <c:pt idx="81">
                  <c:v>15.025</c:v>
                </c:pt>
                <c:pt idx="82">
                  <c:v>13.92</c:v>
                </c:pt>
                <c:pt idx="83">
                  <c:v>14.2</c:v>
                </c:pt>
                <c:pt idx="84">
                  <c:v>14.445</c:v>
                </c:pt>
                <c:pt idx="85">
                  <c:v>13.79</c:v>
                </c:pt>
                <c:pt idx="86">
                  <c:v>14.295000000000002</c:v>
                </c:pt>
                <c:pt idx="87">
                  <c:v>14.035</c:v>
                </c:pt>
                <c:pt idx="88">
                  <c:v>15.855</c:v>
                </c:pt>
                <c:pt idx="89">
                  <c:v>16.524999999999999</c:v>
                </c:pt>
                <c:pt idx="90">
                  <c:v>16.23</c:v>
                </c:pt>
                <c:pt idx="91">
                  <c:v>14.525</c:v>
                </c:pt>
                <c:pt idx="92">
                  <c:v>13.08</c:v>
                </c:pt>
                <c:pt idx="93">
                  <c:v>11.55</c:v>
                </c:pt>
                <c:pt idx="94">
                  <c:v>11.719999999999999</c:v>
                </c:pt>
                <c:pt idx="95">
                  <c:v>12.379999999999999</c:v>
                </c:pt>
                <c:pt idx="96">
                  <c:v>11.855</c:v>
                </c:pt>
                <c:pt idx="97">
                  <c:v>11.925000000000001</c:v>
                </c:pt>
                <c:pt idx="98">
                  <c:v>11.125</c:v>
                </c:pt>
                <c:pt idx="99">
                  <c:v>12.02</c:v>
                </c:pt>
                <c:pt idx="100">
                  <c:v>10.565000000000001</c:v>
                </c:pt>
                <c:pt idx="101">
                  <c:v>9.99</c:v>
                </c:pt>
                <c:pt idx="102">
                  <c:v>11.98</c:v>
                </c:pt>
                <c:pt idx="103">
                  <c:v>15.010000000000002</c:v>
                </c:pt>
                <c:pt idx="104">
                  <c:v>15.76</c:v>
                </c:pt>
                <c:pt idx="105">
                  <c:v>14.955000000000002</c:v>
                </c:pt>
                <c:pt idx="106">
                  <c:v>15.905000000000001</c:v>
                </c:pt>
                <c:pt idx="107">
                  <c:v>14.8</c:v>
                </c:pt>
                <c:pt idx="108">
                  <c:v>13.914999999999999</c:v>
                </c:pt>
                <c:pt idx="109">
                  <c:v>14.510000000000002</c:v>
                </c:pt>
                <c:pt idx="110">
                  <c:v>14.995000000000001</c:v>
                </c:pt>
                <c:pt idx="111">
                  <c:v>16.05</c:v>
                </c:pt>
                <c:pt idx="112">
                  <c:v>16.064999999999998</c:v>
                </c:pt>
                <c:pt idx="113">
                  <c:v>18.015000000000001</c:v>
                </c:pt>
                <c:pt idx="114">
                  <c:v>15.719999999999999</c:v>
                </c:pt>
                <c:pt idx="115">
                  <c:v>14.530000000000001</c:v>
                </c:pt>
                <c:pt idx="116">
                  <c:v>12.975</c:v>
                </c:pt>
                <c:pt idx="117">
                  <c:v>12.2</c:v>
                </c:pt>
                <c:pt idx="118">
                  <c:v>12.885</c:v>
                </c:pt>
                <c:pt idx="119">
                  <c:v>11.645</c:v>
                </c:pt>
                <c:pt idx="120">
                  <c:v>12.100000000000001</c:v>
                </c:pt>
                <c:pt idx="121">
                  <c:v>11.620000000000001</c:v>
                </c:pt>
                <c:pt idx="122">
                  <c:v>10.18</c:v>
                </c:pt>
                <c:pt idx="123">
                  <c:v>9.7899999999999991</c:v>
                </c:pt>
                <c:pt idx="124">
                  <c:v>10.120000000000001</c:v>
                </c:pt>
                <c:pt idx="125">
                  <c:v>10.14</c:v>
                </c:pt>
                <c:pt idx="126">
                  <c:v>9.870000000000001</c:v>
                </c:pt>
                <c:pt idx="127">
                  <c:v>9.7650000000000006</c:v>
                </c:pt>
                <c:pt idx="128">
                  <c:v>12.815000000000001</c:v>
                </c:pt>
                <c:pt idx="129">
                  <c:v>14.09</c:v>
                </c:pt>
                <c:pt idx="130">
                  <c:v>13.98</c:v>
                </c:pt>
                <c:pt idx="131">
                  <c:v>14.09</c:v>
                </c:pt>
                <c:pt idx="132">
                  <c:v>13.98</c:v>
                </c:pt>
                <c:pt idx="133">
                  <c:v>14.09</c:v>
                </c:pt>
                <c:pt idx="134">
                  <c:v>13.98</c:v>
                </c:pt>
                <c:pt idx="135">
                  <c:v>13.865</c:v>
                </c:pt>
                <c:pt idx="136">
                  <c:v>13.684999999999999</c:v>
                </c:pt>
                <c:pt idx="137">
                  <c:v>14.09</c:v>
                </c:pt>
                <c:pt idx="138">
                  <c:v>13.99</c:v>
                </c:pt>
                <c:pt idx="139">
                  <c:v>13.965</c:v>
                </c:pt>
                <c:pt idx="140">
                  <c:v>12.815</c:v>
                </c:pt>
                <c:pt idx="141">
                  <c:v>12.045</c:v>
                </c:pt>
                <c:pt idx="142">
                  <c:v>11.73</c:v>
                </c:pt>
                <c:pt idx="143">
                  <c:v>11.815</c:v>
                </c:pt>
                <c:pt idx="144">
                  <c:v>11.86</c:v>
                </c:pt>
                <c:pt idx="145">
                  <c:v>12.065</c:v>
                </c:pt>
                <c:pt idx="146">
                  <c:v>12.030000000000001</c:v>
                </c:pt>
                <c:pt idx="147">
                  <c:v>9.9499999999999993</c:v>
                </c:pt>
                <c:pt idx="148">
                  <c:v>10.190000000000001</c:v>
                </c:pt>
                <c:pt idx="149">
                  <c:v>10.065000000000001</c:v>
                </c:pt>
                <c:pt idx="150">
                  <c:v>10.09</c:v>
                </c:pt>
                <c:pt idx="151">
                  <c:v>9.9499999999999993</c:v>
                </c:pt>
                <c:pt idx="152">
                  <c:v>11.86</c:v>
                </c:pt>
                <c:pt idx="153">
                  <c:v>11.885</c:v>
                </c:pt>
                <c:pt idx="154">
                  <c:v>11.94</c:v>
                </c:pt>
                <c:pt idx="155">
                  <c:v>13.870000000000001</c:v>
                </c:pt>
                <c:pt idx="156">
                  <c:v>14.15</c:v>
                </c:pt>
                <c:pt idx="157">
                  <c:v>11.9375</c:v>
                </c:pt>
                <c:pt idx="158">
                  <c:v>12.105</c:v>
                </c:pt>
                <c:pt idx="159">
                  <c:v>13.850000000000001</c:v>
                </c:pt>
                <c:pt idx="160">
                  <c:v>14.260000000000002</c:v>
                </c:pt>
                <c:pt idx="161">
                  <c:v>14</c:v>
                </c:pt>
                <c:pt idx="162">
                  <c:v>13.850000000000001</c:v>
                </c:pt>
                <c:pt idx="163">
                  <c:v>14.260000000000002</c:v>
                </c:pt>
                <c:pt idx="164">
                  <c:v>13</c:v>
                </c:pt>
                <c:pt idx="165">
                  <c:v>12.01</c:v>
                </c:pt>
                <c:pt idx="166">
                  <c:v>11.9375</c:v>
                </c:pt>
                <c:pt idx="167">
                  <c:v>12.105</c:v>
                </c:pt>
                <c:pt idx="168">
                  <c:v>10.879999999999999</c:v>
                </c:pt>
                <c:pt idx="169">
                  <c:v>12</c:v>
                </c:pt>
                <c:pt idx="170">
                  <c:v>11.1</c:v>
                </c:pt>
                <c:pt idx="171">
                  <c:v>12</c:v>
                </c:pt>
                <c:pt idx="172">
                  <c:v>11.1</c:v>
                </c:pt>
                <c:pt idx="173">
                  <c:v>11</c:v>
                </c:pt>
                <c:pt idx="174">
                  <c:v>12</c:v>
                </c:pt>
                <c:pt idx="175">
                  <c:v>15.75</c:v>
                </c:pt>
                <c:pt idx="176">
                  <c:v>17.625</c:v>
                </c:pt>
                <c:pt idx="177">
                  <c:v>14.75</c:v>
                </c:pt>
                <c:pt idx="178">
                  <c:v>14</c:v>
                </c:pt>
                <c:pt idx="179">
                  <c:v>13.875</c:v>
                </c:pt>
                <c:pt idx="180">
                  <c:v>14.125</c:v>
                </c:pt>
                <c:pt idx="181">
                  <c:v>14.074999999999999</c:v>
                </c:pt>
                <c:pt idx="182">
                  <c:v>13.975000000000001</c:v>
                </c:pt>
                <c:pt idx="183">
                  <c:v>14.175000000000001</c:v>
                </c:pt>
                <c:pt idx="184">
                  <c:v>14.45</c:v>
                </c:pt>
                <c:pt idx="185">
                  <c:v>17.375</c:v>
                </c:pt>
                <c:pt idx="186">
                  <c:v>15.925000000000001</c:v>
                </c:pt>
                <c:pt idx="187">
                  <c:v>13.525</c:v>
                </c:pt>
                <c:pt idx="188">
                  <c:v>12.45</c:v>
                </c:pt>
                <c:pt idx="189">
                  <c:v>11.95</c:v>
                </c:pt>
                <c:pt idx="190">
                  <c:v>11.725000000000001</c:v>
                </c:pt>
                <c:pt idx="191">
                  <c:v>12</c:v>
                </c:pt>
                <c:pt idx="192">
                  <c:v>11.07</c:v>
                </c:pt>
                <c:pt idx="193">
                  <c:v>11.175000000000001</c:v>
                </c:pt>
                <c:pt idx="194">
                  <c:v>11.745000000000001</c:v>
                </c:pt>
                <c:pt idx="195">
                  <c:v>12.195</c:v>
                </c:pt>
                <c:pt idx="196">
                  <c:v>11.705</c:v>
                </c:pt>
                <c:pt idx="197">
                  <c:v>10.620000000000001</c:v>
                </c:pt>
                <c:pt idx="198">
                  <c:v>11.77</c:v>
                </c:pt>
                <c:pt idx="199">
                  <c:v>16.5</c:v>
                </c:pt>
                <c:pt idx="200">
                  <c:v>19</c:v>
                </c:pt>
                <c:pt idx="201">
                  <c:v>16.75</c:v>
                </c:pt>
                <c:pt idx="202">
                  <c:v>15.379999999999999</c:v>
                </c:pt>
                <c:pt idx="203">
                  <c:v>14.45</c:v>
                </c:pt>
                <c:pt idx="204">
                  <c:v>13.765000000000001</c:v>
                </c:pt>
                <c:pt idx="205">
                  <c:v>14.185</c:v>
                </c:pt>
                <c:pt idx="206">
                  <c:v>15</c:v>
                </c:pt>
                <c:pt idx="207">
                  <c:v>14.895</c:v>
                </c:pt>
                <c:pt idx="208">
                  <c:v>15.77</c:v>
                </c:pt>
                <c:pt idx="209">
                  <c:v>17.549999999999997</c:v>
                </c:pt>
                <c:pt idx="210">
                  <c:v>16.234999999999999</c:v>
                </c:pt>
                <c:pt idx="211">
                  <c:v>14</c:v>
                </c:pt>
                <c:pt idx="212">
                  <c:v>12.77</c:v>
                </c:pt>
                <c:pt idx="213">
                  <c:v>12.48</c:v>
                </c:pt>
                <c:pt idx="214">
                  <c:v>12.59</c:v>
                </c:pt>
                <c:pt idx="215">
                  <c:v>12.375</c:v>
                </c:pt>
                <c:pt idx="216">
                  <c:v>11.984999999999999</c:v>
                </c:pt>
                <c:pt idx="217">
                  <c:v>11.719999999999999</c:v>
                </c:pt>
                <c:pt idx="218">
                  <c:v>12.094999999999999</c:v>
                </c:pt>
                <c:pt idx="219">
                  <c:v>11.91</c:v>
                </c:pt>
                <c:pt idx="220">
                  <c:v>12.455</c:v>
                </c:pt>
                <c:pt idx="221">
                  <c:v>11.094999999999999</c:v>
                </c:pt>
                <c:pt idx="222">
                  <c:v>11.745000000000001</c:v>
                </c:pt>
                <c:pt idx="223">
                  <c:v>17.755000000000003</c:v>
                </c:pt>
                <c:pt idx="224">
                  <c:v>16.395</c:v>
                </c:pt>
                <c:pt idx="225">
                  <c:v>15.625</c:v>
                </c:pt>
                <c:pt idx="226">
                  <c:v>13.745000000000001</c:v>
                </c:pt>
                <c:pt idx="227">
                  <c:v>15.704999999999998</c:v>
                </c:pt>
                <c:pt idx="228">
                  <c:v>14.475</c:v>
                </c:pt>
                <c:pt idx="229">
                  <c:v>13.765000000000001</c:v>
                </c:pt>
                <c:pt idx="230">
                  <c:v>15.885</c:v>
                </c:pt>
                <c:pt idx="231">
                  <c:v>14.73</c:v>
                </c:pt>
                <c:pt idx="232">
                  <c:v>15.145</c:v>
                </c:pt>
                <c:pt idx="233">
                  <c:v>17.98</c:v>
                </c:pt>
                <c:pt idx="234">
                  <c:v>16.450000000000003</c:v>
                </c:pt>
                <c:pt idx="235">
                  <c:v>13.945</c:v>
                </c:pt>
                <c:pt idx="236">
                  <c:v>11.754999999999999</c:v>
                </c:pt>
                <c:pt idx="237">
                  <c:v>13.98</c:v>
                </c:pt>
                <c:pt idx="238">
                  <c:v>13.92</c:v>
                </c:pt>
                <c:pt idx="239">
                  <c:v>13.934999999999999</c:v>
                </c:pt>
                <c:pt idx="240">
                  <c:v>13.225</c:v>
                </c:pt>
                <c:pt idx="241">
                  <c:v>10.495000000000001</c:v>
                </c:pt>
                <c:pt idx="242">
                  <c:v>10.850000000000001</c:v>
                </c:pt>
                <c:pt idx="243">
                  <c:v>10.475000000000001</c:v>
                </c:pt>
                <c:pt idx="244">
                  <c:v>11.120000000000001</c:v>
                </c:pt>
                <c:pt idx="245">
                  <c:v>9.5249999999999986</c:v>
                </c:pt>
                <c:pt idx="246">
                  <c:v>12.370000000000001</c:v>
                </c:pt>
                <c:pt idx="247">
                  <c:v>16.535</c:v>
                </c:pt>
                <c:pt idx="248">
                  <c:v>19.29</c:v>
                </c:pt>
                <c:pt idx="249">
                  <c:v>15.025</c:v>
                </c:pt>
                <c:pt idx="250">
                  <c:v>13.92</c:v>
                </c:pt>
                <c:pt idx="251">
                  <c:v>14.2</c:v>
                </c:pt>
                <c:pt idx="252">
                  <c:v>14.445</c:v>
                </c:pt>
                <c:pt idx="253">
                  <c:v>13.79</c:v>
                </c:pt>
                <c:pt idx="254">
                  <c:v>14.295000000000002</c:v>
                </c:pt>
                <c:pt idx="255">
                  <c:v>14.035</c:v>
                </c:pt>
                <c:pt idx="256">
                  <c:v>15.855</c:v>
                </c:pt>
                <c:pt idx="257">
                  <c:v>16.524999999999999</c:v>
                </c:pt>
                <c:pt idx="258">
                  <c:v>16.23</c:v>
                </c:pt>
                <c:pt idx="259">
                  <c:v>14.525</c:v>
                </c:pt>
                <c:pt idx="260">
                  <c:v>13.08</c:v>
                </c:pt>
                <c:pt idx="261">
                  <c:v>11.55</c:v>
                </c:pt>
                <c:pt idx="262">
                  <c:v>11.719999999999999</c:v>
                </c:pt>
                <c:pt idx="263">
                  <c:v>12.379999999999999</c:v>
                </c:pt>
                <c:pt idx="264">
                  <c:v>11.855</c:v>
                </c:pt>
                <c:pt idx="265">
                  <c:v>11.925000000000001</c:v>
                </c:pt>
                <c:pt idx="266">
                  <c:v>11.125</c:v>
                </c:pt>
                <c:pt idx="267">
                  <c:v>12.02</c:v>
                </c:pt>
                <c:pt idx="268">
                  <c:v>10.565000000000001</c:v>
                </c:pt>
                <c:pt idx="269">
                  <c:v>9.99</c:v>
                </c:pt>
                <c:pt idx="270">
                  <c:v>11.98</c:v>
                </c:pt>
                <c:pt idx="271">
                  <c:v>15.010000000000002</c:v>
                </c:pt>
                <c:pt idx="272">
                  <c:v>15.76</c:v>
                </c:pt>
                <c:pt idx="273">
                  <c:v>14.955000000000002</c:v>
                </c:pt>
                <c:pt idx="274">
                  <c:v>15.905000000000001</c:v>
                </c:pt>
                <c:pt idx="275">
                  <c:v>14.8</c:v>
                </c:pt>
                <c:pt idx="276">
                  <c:v>13.914999999999999</c:v>
                </c:pt>
                <c:pt idx="277">
                  <c:v>14.510000000000002</c:v>
                </c:pt>
                <c:pt idx="278">
                  <c:v>14.995000000000001</c:v>
                </c:pt>
                <c:pt idx="279">
                  <c:v>16.05</c:v>
                </c:pt>
                <c:pt idx="280">
                  <c:v>16.064999999999998</c:v>
                </c:pt>
                <c:pt idx="281">
                  <c:v>18.015000000000001</c:v>
                </c:pt>
                <c:pt idx="282">
                  <c:v>15.719999999999999</c:v>
                </c:pt>
                <c:pt idx="283">
                  <c:v>14.530000000000001</c:v>
                </c:pt>
                <c:pt idx="284">
                  <c:v>12.975</c:v>
                </c:pt>
                <c:pt idx="285">
                  <c:v>12.2</c:v>
                </c:pt>
                <c:pt idx="286">
                  <c:v>12.885</c:v>
                </c:pt>
                <c:pt idx="287">
                  <c:v>11.645</c:v>
                </c:pt>
                <c:pt idx="288">
                  <c:v>12.100000000000001</c:v>
                </c:pt>
                <c:pt idx="289">
                  <c:v>11.620000000000001</c:v>
                </c:pt>
                <c:pt idx="290">
                  <c:v>10.18</c:v>
                </c:pt>
                <c:pt idx="291">
                  <c:v>9.7899999999999991</c:v>
                </c:pt>
                <c:pt idx="292">
                  <c:v>10.120000000000001</c:v>
                </c:pt>
                <c:pt idx="293">
                  <c:v>10.14</c:v>
                </c:pt>
                <c:pt idx="294">
                  <c:v>9.870000000000001</c:v>
                </c:pt>
                <c:pt idx="295">
                  <c:v>9.7650000000000006</c:v>
                </c:pt>
                <c:pt idx="296">
                  <c:v>12.815000000000001</c:v>
                </c:pt>
                <c:pt idx="297">
                  <c:v>14.09</c:v>
                </c:pt>
                <c:pt idx="298">
                  <c:v>13.98</c:v>
                </c:pt>
                <c:pt idx="299">
                  <c:v>14.09</c:v>
                </c:pt>
                <c:pt idx="300">
                  <c:v>13.98</c:v>
                </c:pt>
                <c:pt idx="301">
                  <c:v>14.09</c:v>
                </c:pt>
                <c:pt idx="302">
                  <c:v>13.98</c:v>
                </c:pt>
                <c:pt idx="303">
                  <c:v>13.865</c:v>
                </c:pt>
                <c:pt idx="304">
                  <c:v>13.684999999999999</c:v>
                </c:pt>
                <c:pt idx="305">
                  <c:v>14.09</c:v>
                </c:pt>
                <c:pt idx="306">
                  <c:v>13.99</c:v>
                </c:pt>
                <c:pt idx="307">
                  <c:v>13.965</c:v>
                </c:pt>
                <c:pt idx="308">
                  <c:v>12.815</c:v>
                </c:pt>
                <c:pt idx="309">
                  <c:v>12.045</c:v>
                </c:pt>
                <c:pt idx="310">
                  <c:v>11.73</c:v>
                </c:pt>
                <c:pt idx="311">
                  <c:v>11.815</c:v>
                </c:pt>
                <c:pt idx="312">
                  <c:v>11.86</c:v>
                </c:pt>
                <c:pt idx="313">
                  <c:v>12.065</c:v>
                </c:pt>
                <c:pt idx="314">
                  <c:v>12.030000000000001</c:v>
                </c:pt>
                <c:pt idx="315">
                  <c:v>9.9499999999999993</c:v>
                </c:pt>
                <c:pt idx="316">
                  <c:v>10.190000000000001</c:v>
                </c:pt>
                <c:pt idx="317">
                  <c:v>10.065000000000001</c:v>
                </c:pt>
                <c:pt idx="318">
                  <c:v>10.09</c:v>
                </c:pt>
                <c:pt idx="319">
                  <c:v>9.9499999999999993</c:v>
                </c:pt>
                <c:pt idx="320">
                  <c:v>11.86</c:v>
                </c:pt>
                <c:pt idx="321">
                  <c:v>11.885</c:v>
                </c:pt>
                <c:pt idx="322">
                  <c:v>11.94</c:v>
                </c:pt>
                <c:pt idx="323">
                  <c:v>13.870000000000001</c:v>
                </c:pt>
                <c:pt idx="324">
                  <c:v>14.15</c:v>
                </c:pt>
                <c:pt idx="325">
                  <c:v>11.9375</c:v>
                </c:pt>
                <c:pt idx="326">
                  <c:v>12.105</c:v>
                </c:pt>
                <c:pt idx="327">
                  <c:v>13.850000000000001</c:v>
                </c:pt>
                <c:pt idx="328">
                  <c:v>14.260000000000002</c:v>
                </c:pt>
                <c:pt idx="329">
                  <c:v>14</c:v>
                </c:pt>
                <c:pt idx="330">
                  <c:v>13.850000000000001</c:v>
                </c:pt>
                <c:pt idx="331">
                  <c:v>14.260000000000002</c:v>
                </c:pt>
                <c:pt idx="332">
                  <c:v>13</c:v>
                </c:pt>
                <c:pt idx="333">
                  <c:v>12.01</c:v>
                </c:pt>
                <c:pt idx="334">
                  <c:v>11.9375</c:v>
                </c:pt>
                <c:pt idx="335">
                  <c:v>12.105</c:v>
                </c:pt>
                <c:pt idx="336">
                  <c:v>12.032500000000001</c:v>
                </c:pt>
                <c:pt idx="337">
                  <c:v>10.879999999999999</c:v>
                </c:pt>
                <c:pt idx="338">
                  <c:v>12</c:v>
                </c:pt>
                <c:pt idx="339">
                  <c:v>11.1</c:v>
                </c:pt>
                <c:pt idx="340">
                  <c:v>12</c:v>
                </c:pt>
                <c:pt idx="341">
                  <c:v>11.1</c:v>
                </c:pt>
                <c:pt idx="342">
                  <c:v>11</c:v>
                </c:pt>
                <c:pt idx="343">
                  <c:v>12</c:v>
                </c:pt>
                <c:pt idx="344">
                  <c:v>15.75</c:v>
                </c:pt>
                <c:pt idx="345">
                  <c:v>17.625</c:v>
                </c:pt>
                <c:pt idx="346">
                  <c:v>14.75</c:v>
                </c:pt>
                <c:pt idx="347">
                  <c:v>14</c:v>
                </c:pt>
                <c:pt idx="348">
                  <c:v>13.875</c:v>
                </c:pt>
                <c:pt idx="349">
                  <c:v>14.125</c:v>
                </c:pt>
                <c:pt idx="350">
                  <c:v>14.074999999999999</c:v>
                </c:pt>
                <c:pt idx="351">
                  <c:v>13.975000000000001</c:v>
                </c:pt>
                <c:pt idx="352">
                  <c:v>14.175000000000001</c:v>
                </c:pt>
                <c:pt idx="353">
                  <c:v>14.45</c:v>
                </c:pt>
                <c:pt idx="354">
                  <c:v>17.375</c:v>
                </c:pt>
                <c:pt idx="355">
                  <c:v>15.925000000000001</c:v>
                </c:pt>
                <c:pt idx="356">
                  <c:v>13.525</c:v>
                </c:pt>
                <c:pt idx="357">
                  <c:v>12.45</c:v>
                </c:pt>
                <c:pt idx="358">
                  <c:v>11.95</c:v>
                </c:pt>
                <c:pt idx="359">
                  <c:v>11.725000000000001</c:v>
                </c:pt>
                <c:pt idx="360">
                  <c:v>12</c:v>
                </c:pt>
                <c:pt idx="361">
                  <c:v>11.07</c:v>
                </c:pt>
                <c:pt idx="362">
                  <c:v>11.175000000000001</c:v>
                </c:pt>
                <c:pt idx="363">
                  <c:v>11.745000000000001</c:v>
                </c:pt>
                <c:pt idx="364">
                  <c:v>12.195</c:v>
                </c:pt>
                <c:pt idx="365">
                  <c:v>11.705</c:v>
                </c:pt>
                <c:pt idx="366">
                  <c:v>10.620000000000001</c:v>
                </c:pt>
                <c:pt idx="367">
                  <c:v>11.77</c:v>
                </c:pt>
                <c:pt idx="368">
                  <c:v>16.5</c:v>
                </c:pt>
                <c:pt idx="369">
                  <c:v>19</c:v>
                </c:pt>
                <c:pt idx="370">
                  <c:v>16.75</c:v>
                </c:pt>
                <c:pt idx="371">
                  <c:v>15.379999999999999</c:v>
                </c:pt>
                <c:pt idx="372">
                  <c:v>14.45</c:v>
                </c:pt>
                <c:pt idx="373">
                  <c:v>13.765000000000001</c:v>
                </c:pt>
                <c:pt idx="374">
                  <c:v>14.185</c:v>
                </c:pt>
                <c:pt idx="375">
                  <c:v>15</c:v>
                </c:pt>
                <c:pt idx="376">
                  <c:v>14.895</c:v>
                </c:pt>
                <c:pt idx="377">
                  <c:v>15.77</c:v>
                </c:pt>
                <c:pt idx="378">
                  <c:v>17.549999999999997</c:v>
                </c:pt>
                <c:pt idx="379">
                  <c:v>16.234999999999999</c:v>
                </c:pt>
                <c:pt idx="380">
                  <c:v>14</c:v>
                </c:pt>
                <c:pt idx="381">
                  <c:v>12.77</c:v>
                </c:pt>
                <c:pt idx="382">
                  <c:v>12.48</c:v>
                </c:pt>
                <c:pt idx="383">
                  <c:v>12.59</c:v>
                </c:pt>
                <c:pt idx="384">
                  <c:v>12.375</c:v>
                </c:pt>
                <c:pt idx="385">
                  <c:v>11.984999999999999</c:v>
                </c:pt>
                <c:pt idx="386">
                  <c:v>11.719999999999999</c:v>
                </c:pt>
                <c:pt idx="387">
                  <c:v>12.094999999999999</c:v>
                </c:pt>
                <c:pt idx="388">
                  <c:v>11.91</c:v>
                </c:pt>
                <c:pt idx="389">
                  <c:v>12.455</c:v>
                </c:pt>
                <c:pt idx="390">
                  <c:v>11.094999999999999</c:v>
                </c:pt>
                <c:pt idx="391">
                  <c:v>11.745000000000001</c:v>
                </c:pt>
                <c:pt idx="392">
                  <c:v>17.755000000000003</c:v>
                </c:pt>
                <c:pt idx="393">
                  <c:v>16.395</c:v>
                </c:pt>
                <c:pt idx="394">
                  <c:v>15.625</c:v>
                </c:pt>
                <c:pt idx="395">
                  <c:v>13.745000000000001</c:v>
                </c:pt>
                <c:pt idx="396">
                  <c:v>15.704999999999998</c:v>
                </c:pt>
                <c:pt idx="397">
                  <c:v>14.475</c:v>
                </c:pt>
                <c:pt idx="398">
                  <c:v>13.765000000000001</c:v>
                </c:pt>
                <c:pt idx="399">
                  <c:v>15.885</c:v>
                </c:pt>
                <c:pt idx="400">
                  <c:v>14.73</c:v>
                </c:pt>
                <c:pt idx="401">
                  <c:v>15.145</c:v>
                </c:pt>
                <c:pt idx="402">
                  <c:v>17.98</c:v>
                </c:pt>
                <c:pt idx="403">
                  <c:v>16.450000000000003</c:v>
                </c:pt>
                <c:pt idx="404">
                  <c:v>13.945</c:v>
                </c:pt>
                <c:pt idx="405">
                  <c:v>11.754999999999999</c:v>
                </c:pt>
                <c:pt idx="406">
                  <c:v>13.98</c:v>
                </c:pt>
                <c:pt idx="407">
                  <c:v>13.92</c:v>
                </c:pt>
                <c:pt idx="408">
                  <c:v>13.934999999999999</c:v>
                </c:pt>
                <c:pt idx="409">
                  <c:v>13.225</c:v>
                </c:pt>
                <c:pt idx="410">
                  <c:v>10.495000000000001</c:v>
                </c:pt>
                <c:pt idx="411">
                  <c:v>10.850000000000001</c:v>
                </c:pt>
                <c:pt idx="412">
                  <c:v>10.475000000000001</c:v>
                </c:pt>
                <c:pt idx="413">
                  <c:v>11.120000000000001</c:v>
                </c:pt>
                <c:pt idx="414">
                  <c:v>9.5249999999999986</c:v>
                </c:pt>
                <c:pt idx="415">
                  <c:v>12.370000000000001</c:v>
                </c:pt>
                <c:pt idx="416">
                  <c:v>16.535</c:v>
                </c:pt>
                <c:pt idx="417">
                  <c:v>19.29</c:v>
                </c:pt>
                <c:pt idx="418">
                  <c:v>15.025</c:v>
                </c:pt>
                <c:pt idx="419">
                  <c:v>13.92</c:v>
                </c:pt>
                <c:pt idx="420">
                  <c:v>14.2</c:v>
                </c:pt>
                <c:pt idx="421">
                  <c:v>14.445</c:v>
                </c:pt>
                <c:pt idx="422">
                  <c:v>13.79</c:v>
                </c:pt>
                <c:pt idx="423">
                  <c:v>14.295000000000002</c:v>
                </c:pt>
                <c:pt idx="424">
                  <c:v>14.035</c:v>
                </c:pt>
                <c:pt idx="425">
                  <c:v>15.855</c:v>
                </c:pt>
                <c:pt idx="426">
                  <c:v>16.524999999999999</c:v>
                </c:pt>
                <c:pt idx="427">
                  <c:v>16.23</c:v>
                </c:pt>
                <c:pt idx="428">
                  <c:v>14.525</c:v>
                </c:pt>
                <c:pt idx="429">
                  <c:v>13.08</c:v>
                </c:pt>
                <c:pt idx="430">
                  <c:v>11.55</c:v>
                </c:pt>
                <c:pt idx="431">
                  <c:v>11.719999999999999</c:v>
                </c:pt>
                <c:pt idx="432">
                  <c:v>12.379999999999999</c:v>
                </c:pt>
                <c:pt idx="433">
                  <c:v>11.855</c:v>
                </c:pt>
                <c:pt idx="434">
                  <c:v>11.925000000000001</c:v>
                </c:pt>
                <c:pt idx="435">
                  <c:v>11.125</c:v>
                </c:pt>
                <c:pt idx="436">
                  <c:v>12.02</c:v>
                </c:pt>
                <c:pt idx="437">
                  <c:v>10.565000000000001</c:v>
                </c:pt>
                <c:pt idx="438">
                  <c:v>9.99</c:v>
                </c:pt>
                <c:pt idx="439">
                  <c:v>11.98</c:v>
                </c:pt>
                <c:pt idx="440">
                  <c:v>15.010000000000002</c:v>
                </c:pt>
                <c:pt idx="441">
                  <c:v>15.76</c:v>
                </c:pt>
                <c:pt idx="442">
                  <c:v>14.955000000000002</c:v>
                </c:pt>
                <c:pt idx="443">
                  <c:v>15.905000000000001</c:v>
                </c:pt>
                <c:pt idx="444">
                  <c:v>14.8</c:v>
                </c:pt>
                <c:pt idx="445">
                  <c:v>13.914999999999999</c:v>
                </c:pt>
                <c:pt idx="446">
                  <c:v>14.510000000000002</c:v>
                </c:pt>
                <c:pt idx="447">
                  <c:v>14.995000000000001</c:v>
                </c:pt>
                <c:pt idx="448">
                  <c:v>16.05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7F-4820-9A12-48EC86FD18FF}"/>
            </c:ext>
          </c:extLst>
        </c:ser>
        <c:ser>
          <c:idx val="1"/>
          <c:order val="1"/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yearly!$I$2:$I$450</c:f>
              <c:numCache>
                <c:formatCode>_(* #,##0.00_);_(* \(#,##0.00\);_(* "-"??_);_(@_)</c:formatCode>
                <c:ptCount val="449"/>
                <c:pt idx="0">
                  <c:v>0.7889080669069003</c:v>
                </c:pt>
                <c:pt idx="1">
                  <c:v>0.7889080669069003</c:v>
                </c:pt>
                <c:pt idx="2">
                  <c:v>0.7889080669069003</c:v>
                </c:pt>
                <c:pt idx="3">
                  <c:v>0.7889080669069003</c:v>
                </c:pt>
                <c:pt idx="4">
                  <c:v>0.7889080669069003</c:v>
                </c:pt>
                <c:pt idx="5">
                  <c:v>0.7889080669069003</c:v>
                </c:pt>
                <c:pt idx="6">
                  <c:v>0.7889080669069003</c:v>
                </c:pt>
                <c:pt idx="7">
                  <c:v>0.7889080669069003</c:v>
                </c:pt>
                <c:pt idx="8">
                  <c:v>0.7889080669069003</c:v>
                </c:pt>
                <c:pt idx="9">
                  <c:v>0.7889080669069003</c:v>
                </c:pt>
                <c:pt idx="10">
                  <c:v>0.7889080669069003</c:v>
                </c:pt>
                <c:pt idx="11">
                  <c:v>0.7889080669069003</c:v>
                </c:pt>
                <c:pt idx="12">
                  <c:v>0.7889080669069003</c:v>
                </c:pt>
                <c:pt idx="13">
                  <c:v>0.7889080669069003</c:v>
                </c:pt>
                <c:pt idx="14">
                  <c:v>0.7889080669069003</c:v>
                </c:pt>
                <c:pt idx="15">
                  <c:v>0.7889080669069003</c:v>
                </c:pt>
                <c:pt idx="16">
                  <c:v>0.7889080669069003</c:v>
                </c:pt>
                <c:pt idx="17">
                  <c:v>0.7889080669069003</c:v>
                </c:pt>
                <c:pt idx="18">
                  <c:v>0.7889080669069003</c:v>
                </c:pt>
                <c:pt idx="19">
                  <c:v>0.7889080669069003</c:v>
                </c:pt>
                <c:pt idx="20">
                  <c:v>0.7889080669069003</c:v>
                </c:pt>
                <c:pt idx="21">
                  <c:v>0.7889080669069003</c:v>
                </c:pt>
                <c:pt idx="22">
                  <c:v>0.7889080669069003</c:v>
                </c:pt>
                <c:pt idx="23">
                  <c:v>0.7889080669069003</c:v>
                </c:pt>
                <c:pt idx="24">
                  <c:v>0.7889080669069003</c:v>
                </c:pt>
                <c:pt idx="25">
                  <c:v>0.7889080669069003</c:v>
                </c:pt>
                <c:pt idx="26">
                  <c:v>0.7889080669069003</c:v>
                </c:pt>
                <c:pt idx="27">
                  <c:v>0.7889080669069003</c:v>
                </c:pt>
                <c:pt idx="28">
                  <c:v>0.7889080669069003</c:v>
                </c:pt>
                <c:pt idx="29">
                  <c:v>0.7889080669069003</c:v>
                </c:pt>
                <c:pt idx="30">
                  <c:v>0.7889080669069003</c:v>
                </c:pt>
                <c:pt idx="31">
                  <c:v>0.7889080669069003</c:v>
                </c:pt>
                <c:pt idx="33">
                  <c:v>0.7889080669069003</c:v>
                </c:pt>
                <c:pt idx="34">
                  <c:v>0.7889080669069003</c:v>
                </c:pt>
                <c:pt idx="35">
                  <c:v>0.7889080669069003</c:v>
                </c:pt>
                <c:pt idx="36">
                  <c:v>0.7889080669069003</c:v>
                </c:pt>
                <c:pt idx="37">
                  <c:v>0.7889080669069003</c:v>
                </c:pt>
                <c:pt idx="38">
                  <c:v>0.7889080669069003</c:v>
                </c:pt>
                <c:pt idx="39">
                  <c:v>0.7889080669069003</c:v>
                </c:pt>
                <c:pt idx="40">
                  <c:v>0.7889080669069003</c:v>
                </c:pt>
                <c:pt idx="41">
                  <c:v>0.7889080669069003</c:v>
                </c:pt>
                <c:pt idx="42">
                  <c:v>0.7889080669069003</c:v>
                </c:pt>
                <c:pt idx="43">
                  <c:v>0.7889080669069003</c:v>
                </c:pt>
                <c:pt idx="44">
                  <c:v>0.7889080669069003</c:v>
                </c:pt>
                <c:pt idx="45">
                  <c:v>0.7889080669069003</c:v>
                </c:pt>
                <c:pt idx="46">
                  <c:v>0.7889080669069003</c:v>
                </c:pt>
                <c:pt idx="47">
                  <c:v>0.7889080669069003</c:v>
                </c:pt>
                <c:pt idx="48">
                  <c:v>0.7889080669069003</c:v>
                </c:pt>
                <c:pt idx="49">
                  <c:v>0.7889080669069003</c:v>
                </c:pt>
                <c:pt idx="50">
                  <c:v>0.7889080669069003</c:v>
                </c:pt>
                <c:pt idx="51">
                  <c:v>0.7889080669069003</c:v>
                </c:pt>
                <c:pt idx="52">
                  <c:v>0.7889080669069003</c:v>
                </c:pt>
                <c:pt idx="53">
                  <c:v>0.7889080669069003</c:v>
                </c:pt>
                <c:pt idx="54">
                  <c:v>0.7889080669069003</c:v>
                </c:pt>
                <c:pt idx="55">
                  <c:v>0.7889080669069003</c:v>
                </c:pt>
                <c:pt idx="56">
                  <c:v>0.7889080669069003</c:v>
                </c:pt>
                <c:pt idx="57">
                  <c:v>0.7889080669069003</c:v>
                </c:pt>
                <c:pt idx="58">
                  <c:v>0.7889080669069003</c:v>
                </c:pt>
                <c:pt idx="59">
                  <c:v>0.7889080669069003</c:v>
                </c:pt>
                <c:pt idx="60">
                  <c:v>0.7889080669069003</c:v>
                </c:pt>
                <c:pt idx="61">
                  <c:v>0.7889080669069003</c:v>
                </c:pt>
                <c:pt idx="62">
                  <c:v>0.7889080669069003</c:v>
                </c:pt>
                <c:pt idx="63">
                  <c:v>0.7889080669069003</c:v>
                </c:pt>
                <c:pt idx="64">
                  <c:v>0.7889080669069003</c:v>
                </c:pt>
                <c:pt idx="65">
                  <c:v>0.7889080669069003</c:v>
                </c:pt>
                <c:pt idx="66">
                  <c:v>0.7889080669069003</c:v>
                </c:pt>
                <c:pt idx="67">
                  <c:v>0.7889080669069003</c:v>
                </c:pt>
                <c:pt idx="68">
                  <c:v>0.7889080669069003</c:v>
                </c:pt>
                <c:pt idx="69">
                  <c:v>0.7889080669069003</c:v>
                </c:pt>
                <c:pt idx="70">
                  <c:v>0.7889080669069003</c:v>
                </c:pt>
                <c:pt idx="71">
                  <c:v>0.7889080669069003</c:v>
                </c:pt>
                <c:pt idx="72">
                  <c:v>0.7889080669069003</c:v>
                </c:pt>
                <c:pt idx="73">
                  <c:v>0.7889080669069003</c:v>
                </c:pt>
                <c:pt idx="74">
                  <c:v>0.7889080669069003</c:v>
                </c:pt>
                <c:pt idx="75">
                  <c:v>0.7889080669069003</c:v>
                </c:pt>
                <c:pt idx="76">
                  <c:v>0.7889080669069003</c:v>
                </c:pt>
                <c:pt idx="77">
                  <c:v>0.7889080669069003</c:v>
                </c:pt>
                <c:pt idx="78">
                  <c:v>0.7889080669069003</c:v>
                </c:pt>
                <c:pt idx="79">
                  <c:v>0.7889080669069003</c:v>
                </c:pt>
                <c:pt idx="80">
                  <c:v>0.7889080669069003</c:v>
                </c:pt>
                <c:pt idx="81">
                  <c:v>0.7889080669069003</c:v>
                </c:pt>
                <c:pt idx="82">
                  <c:v>0.7889080669069003</c:v>
                </c:pt>
                <c:pt idx="83">
                  <c:v>0.7889080669069003</c:v>
                </c:pt>
                <c:pt idx="84">
                  <c:v>0.7889080669069003</c:v>
                </c:pt>
                <c:pt idx="85">
                  <c:v>0.7889080669069003</c:v>
                </c:pt>
                <c:pt idx="86">
                  <c:v>0.7889080669069003</c:v>
                </c:pt>
                <c:pt idx="87">
                  <c:v>0.7889080669069003</c:v>
                </c:pt>
                <c:pt idx="88">
                  <c:v>0.7889080669069003</c:v>
                </c:pt>
                <c:pt idx="89">
                  <c:v>0.7889080669069003</c:v>
                </c:pt>
                <c:pt idx="90">
                  <c:v>0.7889080669069003</c:v>
                </c:pt>
                <c:pt idx="91">
                  <c:v>0.7889080669069003</c:v>
                </c:pt>
                <c:pt idx="92">
                  <c:v>0.7889080669069003</c:v>
                </c:pt>
                <c:pt idx="93">
                  <c:v>0.7889080669069003</c:v>
                </c:pt>
                <c:pt idx="94">
                  <c:v>0.7889080669069003</c:v>
                </c:pt>
                <c:pt idx="95">
                  <c:v>0.7889080669069003</c:v>
                </c:pt>
                <c:pt idx="96">
                  <c:v>0.7889080669069003</c:v>
                </c:pt>
                <c:pt idx="97">
                  <c:v>0.7889080669069003</c:v>
                </c:pt>
                <c:pt idx="98">
                  <c:v>0.7889080669069003</c:v>
                </c:pt>
                <c:pt idx="99">
                  <c:v>0.7889080669069003</c:v>
                </c:pt>
                <c:pt idx="100">
                  <c:v>0.7889080669069003</c:v>
                </c:pt>
                <c:pt idx="101">
                  <c:v>0.7889080669069003</c:v>
                </c:pt>
                <c:pt idx="102">
                  <c:v>0.7889080669069003</c:v>
                </c:pt>
                <c:pt idx="103">
                  <c:v>0.7889080669069003</c:v>
                </c:pt>
                <c:pt idx="104">
                  <c:v>0.7889080669069003</c:v>
                </c:pt>
                <c:pt idx="105">
                  <c:v>0.7889080669069003</c:v>
                </c:pt>
                <c:pt idx="106">
                  <c:v>0.7889080669069003</c:v>
                </c:pt>
                <c:pt idx="107">
                  <c:v>0.7889080669069003</c:v>
                </c:pt>
                <c:pt idx="108">
                  <c:v>0.7889080669069003</c:v>
                </c:pt>
                <c:pt idx="109">
                  <c:v>0.7889080669069003</c:v>
                </c:pt>
                <c:pt idx="110">
                  <c:v>0.7889080669069003</c:v>
                </c:pt>
                <c:pt idx="111">
                  <c:v>0.7889080669069003</c:v>
                </c:pt>
                <c:pt idx="112">
                  <c:v>0.7889080669069003</c:v>
                </c:pt>
                <c:pt idx="113">
                  <c:v>0.7889080669069003</c:v>
                </c:pt>
                <c:pt idx="114">
                  <c:v>0.7889080669069003</c:v>
                </c:pt>
                <c:pt idx="115">
                  <c:v>0.7889080669069003</c:v>
                </c:pt>
                <c:pt idx="116">
                  <c:v>0.7889080669069003</c:v>
                </c:pt>
                <c:pt idx="117">
                  <c:v>0.7889080669069003</c:v>
                </c:pt>
                <c:pt idx="118">
                  <c:v>0.7889080669069003</c:v>
                </c:pt>
                <c:pt idx="119">
                  <c:v>0.7889080669069003</c:v>
                </c:pt>
                <c:pt idx="120">
                  <c:v>0.85213095073329281</c:v>
                </c:pt>
                <c:pt idx="121">
                  <c:v>0.85213095073329281</c:v>
                </c:pt>
                <c:pt idx="122">
                  <c:v>0.85213095073329281</c:v>
                </c:pt>
                <c:pt idx="123">
                  <c:v>0.85213095073329281</c:v>
                </c:pt>
                <c:pt idx="124">
                  <c:v>0.85213095073329281</c:v>
                </c:pt>
                <c:pt idx="125">
                  <c:v>0.85213095073329281</c:v>
                </c:pt>
                <c:pt idx="126">
                  <c:v>0.85213095073329281</c:v>
                </c:pt>
                <c:pt idx="127">
                  <c:v>0.85213095073329281</c:v>
                </c:pt>
                <c:pt idx="128">
                  <c:v>0.85213095073329281</c:v>
                </c:pt>
                <c:pt idx="129">
                  <c:v>0.85213095073329281</c:v>
                </c:pt>
                <c:pt idx="130">
                  <c:v>0.85213095073329281</c:v>
                </c:pt>
                <c:pt idx="131">
                  <c:v>0.85213095073329281</c:v>
                </c:pt>
                <c:pt idx="132">
                  <c:v>0.85213095073329281</c:v>
                </c:pt>
                <c:pt idx="133">
                  <c:v>0.85213095073329281</c:v>
                </c:pt>
                <c:pt idx="134">
                  <c:v>0.85213095073329281</c:v>
                </c:pt>
                <c:pt idx="135">
                  <c:v>0.85213095073329281</c:v>
                </c:pt>
                <c:pt idx="136">
                  <c:v>0.85213095073329281</c:v>
                </c:pt>
                <c:pt idx="137">
                  <c:v>0.85213095073329281</c:v>
                </c:pt>
                <c:pt idx="138">
                  <c:v>0.85213095073329281</c:v>
                </c:pt>
                <c:pt idx="139">
                  <c:v>0.85213095073329281</c:v>
                </c:pt>
                <c:pt idx="140">
                  <c:v>0.85213095073329281</c:v>
                </c:pt>
                <c:pt idx="141">
                  <c:v>0.85213095073329281</c:v>
                </c:pt>
                <c:pt idx="142">
                  <c:v>0.85213095073329281</c:v>
                </c:pt>
                <c:pt idx="143">
                  <c:v>0.85213095073329281</c:v>
                </c:pt>
                <c:pt idx="144">
                  <c:v>0.85213095073329281</c:v>
                </c:pt>
                <c:pt idx="145">
                  <c:v>0.85213095073329281</c:v>
                </c:pt>
                <c:pt idx="146">
                  <c:v>0.85213095073329281</c:v>
                </c:pt>
                <c:pt idx="147">
                  <c:v>0.85213095073329281</c:v>
                </c:pt>
                <c:pt idx="148">
                  <c:v>0.85213095073329281</c:v>
                </c:pt>
                <c:pt idx="149">
                  <c:v>0.85213095073329281</c:v>
                </c:pt>
                <c:pt idx="150">
                  <c:v>0.85213095073329281</c:v>
                </c:pt>
                <c:pt idx="151">
                  <c:v>0.85213095073329281</c:v>
                </c:pt>
                <c:pt idx="152">
                  <c:v>0.85213095073329281</c:v>
                </c:pt>
                <c:pt idx="153">
                  <c:v>0.85213095073329281</c:v>
                </c:pt>
                <c:pt idx="154">
                  <c:v>0.85213095073329281</c:v>
                </c:pt>
                <c:pt idx="155">
                  <c:v>0.85213095073329281</c:v>
                </c:pt>
                <c:pt idx="156">
                  <c:v>0.85213095073329281</c:v>
                </c:pt>
                <c:pt idx="157">
                  <c:v>0.85213095073329281</c:v>
                </c:pt>
                <c:pt idx="158">
                  <c:v>0.85213095073329281</c:v>
                </c:pt>
                <c:pt idx="159">
                  <c:v>0.85213095073329281</c:v>
                </c:pt>
                <c:pt idx="160">
                  <c:v>0.85213095073329281</c:v>
                </c:pt>
                <c:pt idx="161">
                  <c:v>0.85213095073329281</c:v>
                </c:pt>
                <c:pt idx="162">
                  <c:v>0.85213095073329281</c:v>
                </c:pt>
                <c:pt idx="163">
                  <c:v>0.85213095073329281</c:v>
                </c:pt>
                <c:pt idx="164">
                  <c:v>0.85213095073329281</c:v>
                </c:pt>
                <c:pt idx="165">
                  <c:v>0.85213095073329281</c:v>
                </c:pt>
                <c:pt idx="166">
                  <c:v>0.85213095073329281</c:v>
                </c:pt>
                <c:pt idx="167">
                  <c:v>0.85213095073329281</c:v>
                </c:pt>
                <c:pt idx="168">
                  <c:v>0.85213095073329281</c:v>
                </c:pt>
                <c:pt idx="169">
                  <c:v>0.85213095073329281</c:v>
                </c:pt>
                <c:pt idx="170">
                  <c:v>0.85213095073329281</c:v>
                </c:pt>
                <c:pt idx="171">
                  <c:v>0.85213095073329281</c:v>
                </c:pt>
                <c:pt idx="172">
                  <c:v>0.85213095073329281</c:v>
                </c:pt>
                <c:pt idx="173">
                  <c:v>0.85213095073329281</c:v>
                </c:pt>
                <c:pt idx="174">
                  <c:v>0.85213095073329281</c:v>
                </c:pt>
                <c:pt idx="175">
                  <c:v>0.85213095073329281</c:v>
                </c:pt>
                <c:pt idx="176">
                  <c:v>0.85213095073329281</c:v>
                </c:pt>
                <c:pt idx="177">
                  <c:v>0.85213095073329281</c:v>
                </c:pt>
                <c:pt idx="178">
                  <c:v>0.85213095073329281</c:v>
                </c:pt>
                <c:pt idx="179">
                  <c:v>0.85213095073329281</c:v>
                </c:pt>
                <c:pt idx="180">
                  <c:v>0.85213095073329281</c:v>
                </c:pt>
                <c:pt idx="181">
                  <c:v>0.85213095073329281</c:v>
                </c:pt>
                <c:pt idx="182">
                  <c:v>0.85213095073329281</c:v>
                </c:pt>
                <c:pt idx="183">
                  <c:v>0.85213095073329281</c:v>
                </c:pt>
                <c:pt idx="184">
                  <c:v>0.85213095073329281</c:v>
                </c:pt>
                <c:pt idx="185">
                  <c:v>0.85213095073329281</c:v>
                </c:pt>
                <c:pt idx="186">
                  <c:v>0.85213095073329281</c:v>
                </c:pt>
                <c:pt idx="187">
                  <c:v>0.85213095073329281</c:v>
                </c:pt>
                <c:pt idx="188">
                  <c:v>0.85213095073329281</c:v>
                </c:pt>
                <c:pt idx="189">
                  <c:v>0.85213095073329281</c:v>
                </c:pt>
                <c:pt idx="190">
                  <c:v>0.85213095073329281</c:v>
                </c:pt>
                <c:pt idx="191">
                  <c:v>0.85213095073329281</c:v>
                </c:pt>
                <c:pt idx="192">
                  <c:v>0.85213095073329281</c:v>
                </c:pt>
                <c:pt idx="193">
                  <c:v>0.85213095073329281</c:v>
                </c:pt>
                <c:pt idx="194">
                  <c:v>0.85213095073329281</c:v>
                </c:pt>
                <c:pt idx="195">
                  <c:v>0.85213095073329281</c:v>
                </c:pt>
                <c:pt idx="196">
                  <c:v>0.85213095073329281</c:v>
                </c:pt>
                <c:pt idx="197">
                  <c:v>0.85213095073329281</c:v>
                </c:pt>
                <c:pt idx="198">
                  <c:v>0.85213095073329281</c:v>
                </c:pt>
                <c:pt idx="199">
                  <c:v>0.85213095073329281</c:v>
                </c:pt>
                <c:pt idx="200">
                  <c:v>0.85213095073329281</c:v>
                </c:pt>
                <c:pt idx="201">
                  <c:v>0.85213095073329281</c:v>
                </c:pt>
                <c:pt idx="202">
                  <c:v>0.85213095073329281</c:v>
                </c:pt>
                <c:pt idx="203">
                  <c:v>0.85213095073329281</c:v>
                </c:pt>
                <c:pt idx="204">
                  <c:v>0.85213095073329281</c:v>
                </c:pt>
                <c:pt idx="205">
                  <c:v>0.85213095073329281</c:v>
                </c:pt>
                <c:pt idx="206">
                  <c:v>0.85213095073329281</c:v>
                </c:pt>
                <c:pt idx="207">
                  <c:v>0.85213095073329281</c:v>
                </c:pt>
                <c:pt idx="208">
                  <c:v>0.85213095073329281</c:v>
                </c:pt>
                <c:pt idx="209">
                  <c:v>0.85213095073329281</c:v>
                </c:pt>
                <c:pt idx="210">
                  <c:v>0.85213095073329281</c:v>
                </c:pt>
                <c:pt idx="211">
                  <c:v>0.85213095073329281</c:v>
                </c:pt>
                <c:pt idx="212">
                  <c:v>0.85213095073329281</c:v>
                </c:pt>
                <c:pt idx="213">
                  <c:v>0.85213095073329281</c:v>
                </c:pt>
                <c:pt idx="214">
                  <c:v>0.85213095073329281</c:v>
                </c:pt>
                <c:pt idx="215">
                  <c:v>0.85213095073329281</c:v>
                </c:pt>
                <c:pt idx="216">
                  <c:v>0.85213095073329281</c:v>
                </c:pt>
                <c:pt idx="217">
                  <c:v>0.85213095073329281</c:v>
                </c:pt>
                <c:pt idx="218">
                  <c:v>0.85213095073329281</c:v>
                </c:pt>
                <c:pt idx="219">
                  <c:v>0.85213095073329281</c:v>
                </c:pt>
                <c:pt idx="220">
                  <c:v>0.85213095073329281</c:v>
                </c:pt>
                <c:pt idx="221">
                  <c:v>0.85213095073329281</c:v>
                </c:pt>
                <c:pt idx="222">
                  <c:v>0.85213095073329281</c:v>
                </c:pt>
                <c:pt idx="223">
                  <c:v>0.85213095073329281</c:v>
                </c:pt>
                <c:pt idx="224">
                  <c:v>0.85213095073329281</c:v>
                </c:pt>
                <c:pt idx="225">
                  <c:v>0.85213095073329281</c:v>
                </c:pt>
                <c:pt idx="226">
                  <c:v>0.85213095073329281</c:v>
                </c:pt>
                <c:pt idx="227">
                  <c:v>0.85213095073329281</c:v>
                </c:pt>
                <c:pt idx="228">
                  <c:v>0.85213095073329281</c:v>
                </c:pt>
                <c:pt idx="229">
                  <c:v>0.85213095073329281</c:v>
                </c:pt>
                <c:pt idx="230">
                  <c:v>0.85213095073329281</c:v>
                </c:pt>
                <c:pt idx="231">
                  <c:v>0.85213095073329281</c:v>
                </c:pt>
                <c:pt idx="232">
                  <c:v>0.85213095073329281</c:v>
                </c:pt>
                <c:pt idx="233">
                  <c:v>0.85213095073329281</c:v>
                </c:pt>
                <c:pt idx="234">
                  <c:v>0.85213095073329281</c:v>
                </c:pt>
                <c:pt idx="235">
                  <c:v>0.85213095073329281</c:v>
                </c:pt>
                <c:pt idx="236">
                  <c:v>0.85213095073329281</c:v>
                </c:pt>
                <c:pt idx="237">
                  <c:v>0.85213095073329281</c:v>
                </c:pt>
                <c:pt idx="238">
                  <c:v>0.85213095073329281</c:v>
                </c:pt>
                <c:pt idx="239">
                  <c:v>0.85213095073329281</c:v>
                </c:pt>
                <c:pt idx="240">
                  <c:v>0.85213095073329281</c:v>
                </c:pt>
                <c:pt idx="241">
                  <c:v>0.85213095073329281</c:v>
                </c:pt>
                <c:pt idx="242">
                  <c:v>0.85213095073329281</c:v>
                </c:pt>
                <c:pt idx="243">
                  <c:v>0.85213095073329281</c:v>
                </c:pt>
                <c:pt idx="244">
                  <c:v>0.85213095073329281</c:v>
                </c:pt>
                <c:pt idx="245">
                  <c:v>0.85213095073329281</c:v>
                </c:pt>
                <c:pt idx="246">
                  <c:v>0.85213095073329281</c:v>
                </c:pt>
                <c:pt idx="247">
                  <c:v>0.85213095073329281</c:v>
                </c:pt>
                <c:pt idx="248">
                  <c:v>0.85213095073329281</c:v>
                </c:pt>
                <c:pt idx="249">
                  <c:v>0.85213095073329281</c:v>
                </c:pt>
                <c:pt idx="250">
                  <c:v>0.85213095073329281</c:v>
                </c:pt>
                <c:pt idx="251">
                  <c:v>0.85213095073329281</c:v>
                </c:pt>
                <c:pt idx="252">
                  <c:v>0.85213095073329281</c:v>
                </c:pt>
                <c:pt idx="253">
                  <c:v>0.85213095073329281</c:v>
                </c:pt>
                <c:pt idx="254">
                  <c:v>0.85213095073329281</c:v>
                </c:pt>
                <c:pt idx="255">
                  <c:v>0.85213095073329281</c:v>
                </c:pt>
                <c:pt idx="256">
                  <c:v>0.85213095073329281</c:v>
                </c:pt>
                <c:pt idx="257">
                  <c:v>0.85213095073329281</c:v>
                </c:pt>
                <c:pt idx="258">
                  <c:v>0.85213095073329281</c:v>
                </c:pt>
                <c:pt idx="259">
                  <c:v>0.85213095073329281</c:v>
                </c:pt>
                <c:pt idx="260">
                  <c:v>0.85213095073329281</c:v>
                </c:pt>
                <c:pt idx="261">
                  <c:v>0.85213095073329281</c:v>
                </c:pt>
                <c:pt idx="262">
                  <c:v>0.85213095073329281</c:v>
                </c:pt>
                <c:pt idx="263">
                  <c:v>0.85213095073329281</c:v>
                </c:pt>
                <c:pt idx="264">
                  <c:v>0.85213095073329281</c:v>
                </c:pt>
                <c:pt idx="265">
                  <c:v>0.85213095073329281</c:v>
                </c:pt>
                <c:pt idx="266">
                  <c:v>0.85213095073329281</c:v>
                </c:pt>
                <c:pt idx="267">
                  <c:v>0.85213095073329281</c:v>
                </c:pt>
                <c:pt idx="268">
                  <c:v>0.85213095073329281</c:v>
                </c:pt>
                <c:pt idx="269">
                  <c:v>0.85213095073329281</c:v>
                </c:pt>
                <c:pt idx="270">
                  <c:v>0.85213095073329281</c:v>
                </c:pt>
                <c:pt idx="271">
                  <c:v>0.85213095073329281</c:v>
                </c:pt>
                <c:pt idx="272">
                  <c:v>0.85213095073329281</c:v>
                </c:pt>
                <c:pt idx="273">
                  <c:v>0.85213095073329281</c:v>
                </c:pt>
                <c:pt idx="274">
                  <c:v>0.85213095073329281</c:v>
                </c:pt>
                <c:pt idx="275">
                  <c:v>0.85213095073329281</c:v>
                </c:pt>
                <c:pt idx="276">
                  <c:v>0.85213095073329281</c:v>
                </c:pt>
                <c:pt idx="277">
                  <c:v>0.85213095073329281</c:v>
                </c:pt>
                <c:pt idx="278">
                  <c:v>0.85213095073329281</c:v>
                </c:pt>
                <c:pt idx="279">
                  <c:v>0.85213095073329281</c:v>
                </c:pt>
                <c:pt idx="280">
                  <c:v>0.85213095073329281</c:v>
                </c:pt>
                <c:pt idx="281">
                  <c:v>0.85213095073329281</c:v>
                </c:pt>
                <c:pt idx="282">
                  <c:v>0.85213095073329281</c:v>
                </c:pt>
                <c:pt idx="283">
                  <c:v>0.85213095073329281</c:v>
                </c:pt>
                <c:pt idx="284">
                  <c:v>0.85213095073329281</c:v>
                </c:pt>
                <c:pt idx="285">
                  <c:v>0.85213095073329281</c:v>
                </c:pt>
                <c:pt idx="286">
                  <c:v>0.85213095073329281</c:v>
                </c:pt>
                <c:pt idx="287">
                  <c:v>0.85213095073329281</c:v>
                </c:pt>
                <c:pt idx="288">
                  <c:v>0.92620184907501357</c:v>
                </c:pt>
                <c:pt idx="289">
                  <c:v>0.92620184907501357</c:v>
                </c:pt>
                <c:pt idx="290">
                  <c:v>0.92620184907501357</c:v>
                </c:pt>
                <c:pt idx="291">
                  <c:v>0.92620184907501357</c:v>
                </c:pt>
                <c:pt idx="292">
                  <c:v>0.92620184907501357</c:v>
                </c:pt>
                <c:pt idx="293">
                  <c:v>0.92620184907501357</c:v>
                </c:pt>
                <c:pt idx="294">
                  <c:v>0.92620184907501357</c:v>
                </c:pt>
                <c:pt idx="295">
                  <c:v>0.92620184907501357</c:v>
                </c:pt>
                <c:pt idx="296">
                  <c:v>0.92620184907501357</c:v>
                </c:pt>
                <c:pt idx="297">
                  <c:v>0.92620184907501357</c:v>
                </c:pt>
                <c:pt idx="298">
                  <c:v>0.92620184907501357</c:v>
                </c:pt>
                <c:pt idx="299">
                  <c:v>0.92620184907501357</c:v>
                </c:pt>
                <c:pt idx="300">
                  <c:v>0.92620184907501357</c:v>
                </c:pt>
                <c:pt idx="301">
                  <c:v>0.92620184907501357</c:v>
                </c:pt>
                <c:pt idx="302">
                  <c:v>0.92620184907501357</c:v>
                </c:pt>
                <c:pt idx="303">
                  <c:v>0.92620184907501357</c:v>
                </c:pt>
                <c:pt idx="304">
                  <c:v>0.92620184907501357</c:v>
                </c:pt>
                <c:pt idx="305">
                  <c:v>0.92620184907501357</c:v>
                </c:pt>
                <c:pt idx="306">
                  <c:v>0.92620184907501357</c:v>
                </c:pt>
                <c:pt idx="307">
                  <c:v>0.92620184907501357</c:v>
                </c:pt>
                <c:pt idx="308">
                  <c:v>0.92620184907501357</c:v>
                </c:pt>
                <c:pt idx="309">
                  <c:v>0.92620184907501357</c:v>
                </c:pt>
                <c:pt idx="310">
                  <c:v>0.92620184907501357</c:v>
                </c:pt>
                <c:pt idx="311">
                  <c:v>0.92620184907501357</c:v>
                </c:pt>
                <c:pt idx="312">
                  <c:v>0.92620184907501357</c:v>
                </c:pt>
                <c:pt idx="313">
                  <c:v>0.92620184907501357</c:v>
                </c:pt>
                <c:pt idx="314">
                  <c:v>0.92620184907501357</c:v>
                </c:pt>
                <c:pt idx="315">
                  <c:v>0.92620184907501357</c:v>
                </c:pt>
                <c:pt idx="316">
                  <c:v>0.92620184907501357</c:v>
                </c:pt>
                <c:pt idx="317">
                  <c:v>0.92620184907501357</c:v>
                </c:pt>
                <c:pt idx="318">
                  <c:v>0.92620184907501357</c:v>
                </c:pt>
                <c:pt idx="319">
                  <c:v>0.92620184907501357</c:v>
                </c:pt>
                <c:pt idx="320">
                  <c:v>0.92620184907501357</c:v>
                </c:pt>
                <c:pt idx="321">
                  <c:v>0.92620184907501357</c:v>
                </c:pt>
                <c:pt idx="322">
                  <c:v>0.92620184907501357</c:v>
                </c:pt>
                <c:pt idx="323">
                  <c:v>0.92620184907501357</c:v>
                </c:pt>
                <c:pt idx="324">
                  <c:v>0.92620184907501357</c:v>
                </c:pt>
                <c:pt idx="325">
                  <c:v>0.92620184907501357</c:v>
                </c:pt>
                <c:pt idx="326">
                  <c:v>0.92620184907501357</c:v>
                </c:pt>
                <c:pt idx="327">
                  <c:v>0.92620184907501357</c:v>
                </c:pt>
                <c:pt idx="328">
                  <c:v>0.92620184907501357</c:v>
                </c:pt>
                <c:pt idx="329">
                  <c:v>0.92620184907501357</c:v>
                </c:pt>
                <c:pt idx="330">
                  <c:v>0.92620184907501357</c:v>
                </c:pt>
                <c:pt idx="331">
                  <c:v>0.92620184907501357</c:v>
                </c:pt>
                <c:pt idx="332">
                  <c:v>0.92620184907501357</c:v>
                </c:pt>
                <c:pt idx="333">
                  <c:v>0.92620184907501357</c:v>
                </c:pt>
                <c:pt idx="334">
                  <c:v>0.92620184907501357</c:v>
                </c:pt>
                <c:pt idx="335">
                  <c:v>0.92620184907501357</c:v>
                </c:pt>
                <c:pt idx="336">
                  <c:v>0.92620184907501357</c:v>
                </c:pt>
                <c:pt idx="337">
                  <c:v>0.92620184907501357</c:v>
                </c:pt>
                <c:pt idx="338">
                  <c:v>0.92620184907501357</c:v>
                </c:pt>
                <c:pt idx="339">
                  <c:v>0.92620184907501357</c:v>
                </c:pt>
                <c:pt idx="340">
                  <c:v>0.92620184907501357</c:v>
                </c:pt>
                <c:pt idx="341">
                  <c:v>0.92620184907501357</c:v>
                </c:pt>
                <c:pt idx="342">
                  <c:v>0.92620184907501357</c:v>
                </c:pt>
                <c:pt idx="343">
                  <c:v>0.92620184907501357</c:v>
                </c:pt>
                <c:pt idx="344">
                  <c:v>0.92620184907501357</c:v>
                </c:pt>
                <c:pt idx="345">
                  <c:v>0.92620184907501357</c:v>
                </c:pt>
                <c:pt idx="346">
                  <c:v>0.92620184907501357</c:v>
                </c:pt>
                <c:pt idx="347">
                  <c:v>0.92620184907501357</c:v>
                </c:pt>
                <c:pt idx="348">
                  <c:v>0.92620184907501357</c:v>
                </c:pt>
                <c:pt idx="349">
                  <c:v>0.92620184907501357</c:v>
                </c:pt>
                <c:pt idx="350">
                  <c:v>0.92620184907501357</c:v>
                </c:pt>
                <c:pt idx="351">
                  <c:v>0.92620184907501357</c:v>
                </c:pt>
                <c:pt idx="352">
                  <c:v>0.92620184907501357</c:v>
                </c:pt>
                <c:pt idx="353">
                  <c:v>0.92620184907501357</c:v>
                </c:pt>
                <c:pt idx="354">
                  <c:v>0.92620184907501357</c:v>
                </c:pt>
                <c:pt idx="355">
                  <c:v>0.92620184907501357</c:v>
                </c:pt>
                <c:pt idx="356">
                  <c:v>0.92620184907501357</c:v>
                </c:pt>
                <c:pt idx="357">
                  <c:v>0.92620184907501357</c:v>
                </c:pt>
                <c:pt idx="358">
                  <c:v>0.92620184907501357</c:v>
                </c:pt>
                <c:pt idx="359">
                  <c:v>0.92620184907501357</c:v>
                </c:pt>
                <c:pt idx="360">
                  <c:v>0.92620184907501357</c:v>
                </c:pt>
                <c:pt idx="361">
                  <c:v>0.92620184907501357</c:v>
                </c:pt>
                <c:pt idx="362">
                  <c:v>0.92620184907501357</c:v>
                </c:pt>
                <c:pt idx="363">
                  <c:v>0.92620184907501357</c:v>
                </c:pt>
                <c:pt idx="364">
                  <c:v>0.92620184907501357</c:v>
                </c:pt>
                <c:pt idx="365">
                  <c:v>0.92620184907501357</c:v>
                </c:pt>
                <c:pt idx="366">
                  <c:v>0.92620184907501357</c:v>
                </c:pt>
                <c:pt idx="367">
                  <c:v>0.92620184907501357</c:v>
                </c:pt>
                <c:pt idx="368">
                  <c:v>0.92620184907501357</c:v>
                </c:pt>
                <c:pt idx="369">
                  <c:v>0.92620184907501357</c:v>
                </c:pt>
                <c:pt idx="370">
                  <c:v>0.92620184907501357</c:v>
                </c:pt>
                <c:pt idx="371">
                  <c:v>0.92620184907501357</c:v>
                </c:pt>
                <c:pt idx="372">
                  <c:v>0.92620184907501357</c:v>
                </c:pt>
                <c:pt idx="373">
                  <c:v>0.92620184907501357</c:v>
                </c:pt>
                <c:pt idx="374">
                  <c:v>0.92620184907501357</c:v>
                </c:pt>
                <c:pt idx="375">
                  <c:v>0.92620184907501357</c:v>
                </c:pt>
                <c:pt idx="376">
                  <c:v>0.92620184907501357</c:v>
                </c:pt>
                <c:pt idx="377">
                  <c:v>0.92620184907501357</c:v>
                </c:pt>
                <c:pt idx="378">
                  <c:v>0.92620184907501357</c:v>
                </c:pt>
                <c:pt idx="379">
                  <c:v>0.92620184907501357</c:v>
                </c:pt>
                <c:pt idx="380">
                  <c:v>0.92620184907501357</c:v>
                </c:pt>
                <c:pt idx="381">
                  <c:v>0.92620184907501357</c:v>
                </c:pt>
                <c:pt idx="382">
                  <c:v>0.92620184907501357</c:v>
                </c:pt>
                <c:pt idx="383">
                  <c:v>0.92620184907501357</c:v>
                </c:pt>
                <c:pt idx="384">
                  <c:v>0.92620184907501357</c:v>
                </c:pt>
                <c:pt idx="385">
                  <c:v>0.92620184907501357</c:v>
                </c:pt>
                <c:pt idx="386">
                  <c:v>0.92620184907501357</c:v>
                </c:pt>
                <c:pt idx="387">
                  <c:v>0.92620184907501357</c:v>
                </c:pt>
                <c:pt idx="388">
                  <c:v>0.92620184907501357</c:v>
                </c:pt>
                <c:pt idx="389">
                  <c:v>0.92620184907501357</c:v>
                </c:pt>
                <c:pt idx="390">
                  <c:v>0.92620184907501357</c:v>
                </c:pt>
                <c:pt idx="391">
                  <c:v>0.92620184907501357</c:v>
                </c:pt>
                <c:pt idx="392">
                  <c:v>0.92620184907501357</c:v>
                </c:pt>
                <c:pt idx="393">
                  <c:v>0.92620184907501357</c:v>
                </c:pt>
                <c:pt idx="394">
                  <c:v>0.92620184907501357</c:v>
                </c:pt>
                <c:pt idx="395">
                  <c:v>0.92620184907501357</c:v>
                </c:pt>
                <c:pt idx="396">
                  <c:v>0.92620184907501357</c:v>
                </c:pt>
                <c:pt idx="397">
                  <c:v>0.92620184907501357</c:v>
                </c:pt>
                <c:pt idx="398">
                  <c:v>0.92620184907501357</c:v>
                </c:pt>
                <c:pt idx="399">
                  <c:v>0.92620184907501357</c:v>
                </c:pt>
                <c:pt idx="400">
                  <c:v>0.92620184907501357</c:v>
                </c:pt>
                <c:pt idx="401">
                  <c:v>0.92620184907501357</c:v>
                </c:pt>
                <c:pt idx="402">
                  <c:v>0.92620184907501357</c:v>
                </c:pt>
                <c:pt idx="403">
                  <c:v>0.92620184907501357</c:v>
                </c:pt>
                <c:pt idx="404">
                  <c:v>0.92620184907501357</c:v>
                </c:pt>
                <c:pt idx="405">
                  <c:v>0.92620184907501357</c:v>
                </c:pt>
                <c:pt idx="406">
                  <c:v>0.92620184907501357</c:v>
                </c:pt>
                <c:pt idx="407">
                  <c:v>0.92620184907501357</c:v>
                </c:pt>
                <c:pt idx="408">
                  <c:v>0.92620184907501357</c:v>
                </c:pt>
                <c:pt idx="409">
                  <c:v>0.92620184907501357</c:v>
                </c:pt>
                <c:pt idx="410">
                  <c:v>0.92620184907501357</c:v>
                </c:pt>
                <c:pt idx="411">
                  <c:v>0.92620184907501357</c:v>
                </c:pt>
                <c:pt idx="412">
                  <c:v>0.92620184907501357</c:v>
                </c:pt>
                <c:pt idx="413">
                  <c:v>0.92620184907501357</c:v>
                </c:pt>
                <c:pt idx="414">
                  <c:v>0.92620184907501357</c:v>
                </c:pt>
                <c:pt idx="415">
                  <c:v>0.92620184907501357</c:v>
                </c:pt>
                <c:pt idx="416">
                  <c:v>0.92620184907501357</c:v>
                </c:pt>
                <c:pt idx="417">
                  <c:v>0.92620184907501357</c:v>
                </c:pt>
                <c:pt idx="418">
                  <c:v>0.92620184907501357</c:v>
                </c:pt>
                <c:pt idx="419">
                  <c:v>0.92620184907501357</c:v>
                </c:pt>
                <c:pt idx="420">
                  <c:v>0.92620184907501357</c:v>
                </c:pt>
                <c:pt idx="421">
                  <c:v>0.92620184907501357</c:v>
                </c:pt>
                <c:pt idx="422">
                  <c:v>0.92620184907501357</c:v>
                </c:pt>
                <c:pt idx="423">
                  <c:v>0.92620184907501357</c:v>
                </c:pt>
                <c:pt idx="424">
                  <c:v>0.92620184907501357</c:v>
                </c:pt>
                <c:pt idx="425">
                  <c:v>0.92620184907501357</c:v>
                </c:pt>
                <c:pt idx="426">
                  <c:v>0.92620184907501357</c:v>
                </c:pt>
                <c:pt idx="427">
                  <c:v>0.92620184907501357</c:v>
                </c:pt>
                <c:pt idx="428">
                  <c:v>0.92620184907501357</c:v>
                </c:pt>
                <c:pt idx="429">
                  <c:v>0.92620184907501357</c:v>
                </c:pt>
                <c:pt idx="430">
                  <c:v>0.92620184907501357</c:v>
                </c:pt>
                <c:pt idx="431">
                  <c:v>0.92620184907501357</c:v>
                </c:pt>
                <c:pt idx="432">
                  <c:v>0.92620184907501357</c:v>
                </c:pt>
                <c:pt idx="433">
                  <c:v>0.92620184907501357</c:v>
                </c:pt>
                <c:pt idx="434">
                  <c:v>0.92620184907501357</c:v>
                </c:pt>
                <c:pt idx="435">
                  <c:v>0.92620184907501357</c:v>
                </c:pt>
                <c:pt idx="436">
                  <c:v>0.92620184907501357</c:v>
                </c:pt>
                <c:pt idx="437">
                  <c:v>0.92620184907501357</c:v>
                </c:pt>
                <c:pt idx="438">
                  <c:v>0.92620184907501357</c:v>
                </c:pt>
                <c:pt idx="439">
                  <c:v>0.92620184907501357</c:v>
                </c:pt>
                <c:pt idx="440">
                  <c:v>0.92620184907501357</c:v>
                </c:pt>
                <c:pt idx="441">
                  <c:v>0.92620184907501357</c:v>
                </c:pt>
                <c:pt idx="442">
                  <c:v>0.92620184907501357</c:v>
                </c:pt>
                <c:pt idx="443">
                  <c:v>0.92620184907501357</c:v>
                </c:pt>
                <c:pt idx="444">
                  <c:v>0.92620184907501357</c:v>
                </c:pt>
                <c:pt idx="445">
                  <c:v>0.92620184907501357</c:v>
                </c:pt>
                <c:pt idx="446">
                  <c:v>0.92620184907501357</c:v>
                </c:pt>
                <c:pt idx="447">
                  <c:v>0.92620184907501357</c:v>
                </c:pt>
                <c:pt idx="448">
                  <c:v>0.92620184907501357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7F-4820-9A12-48EC86FD18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yearly!$E$2:$E$450</c:f>
              <c:numCache>
                <c:formatCode>_ * #\ ##0.0_ ;_ * \-#\ ##0.0_ ;_ * "-"??_ ;_ @_ </c:formatCode>
                <c:ptCount val="449"/>
                <c:pt idx="0">
                  <c:v>10.879999999999999</c:v>
                </c:pt>
                <c:pt idx="1">
                  <c:v>12</c:v>
                </c:pt>
                <c:pt idx="2">
                  <c:v>10.6</c:v>
                </c:pt>
                <c:pt idx="3">
                  <c:v>11.875</c:v>
                </c:pt>
                <c:pt idx="4">
                  <c:v>10.6</c:v>
                </c:pt>
                <c:pt idx="5">
                  <c:v>10.5</c:v>
                </c:pt>
                <c:pt idx="6">
                  <c:v>10.875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12.45</c:v>
                </c:pt>
                <c:pt idx="21">
                  <c:v>11.95</c:v>
                </c:pt>
                <c:pt idx="22">
                  <c:v>11.725000000000001</c:v>
                </c:pt>
                <c:pt idx="23">
                  <c:v>12</c:v>
                </c:pt>
                <c:pt idx="24">
                  <c:v>11.07</c:v>
                </c:pt>
                <c:pt idx="25">
                  <c:v>11.175000000000001</c:v>
                </c:pt>
                <c:pt idx="26">
                  <c:v>11.745000000000001</c:v>
                </c:pt>
                <c:pt idx="27">
                  <c:v>12.195</c:v>
                </c:pt>
                <c:pt idx="28">
                  <c:v>11.705</c:v>
                </c:pt>
                <c:pt idx="29">
                  <c:v>10.620000000000001</c:v>
                </c:pt>
                <c:pt idx="30">
                  <c:v>11.77</c:v>
                </c:pt>
                <c:pt idx="31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12.48</c:v>
                </c:pt>
                <c:pt idx="46">
                  <c:v>12.59</c:v>
                </c:pt>
                <c:pt idx="47">
                  <c:v>12.375</c:v>
                </c:pt>
                <c:pt idx="48">
                  <c:v>11.984999999999999</c:v>
                </c:pt>
                <c:pt idx="49">
                  <c:v>11.719999999999999</c:v>
                </c:pt>
                <c:pt idx="50">
                  <c:v>12.094999999999999</c:v>
                </c:pt>
                <c:pt idx="51">
                  <c:v>11.91</c:v>
                </c:pt>
                <c:pt idx="52">
                  <c:v>12.455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11.754999999999999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11.254999999999999</c:v>
                </c:pt>
                <c:pt idx="77">
                  <c:v>9.5249999999999986</c:v>
                </c:pt>
                <c:pt idx="78">
                  <c:v>10.635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11.55</c:v>
                </c:pt>
                <c:pt idx="94">
                  <c:v>11.719999999999999</c:v>
                </c:pt>
                <c:pt idx="95">
                  <c:v>12.379999999999999</c:v>
                </c:pt>
                <c:pt idx="96">
                  <c:v>11.855</c:v>
                </c:pt>
                <c:pt idx="97">
                  <c:v>11.925000000000001</c:v>
                </c:pt>
                <c:pt idx="98">
                  <c:v>11</c:v>
                </c:pt>
                <c:pt idx="99">
                  <c:v>12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12</c:v>
                </c:pt>
                <c:pt idx="118">
                  <c:v>12</c:v>
                </c:pt>
                <c:pt idx="119">
                  <c:v>11.645</c:v>
                </c:pt>
                <c:pt idx="120">
                  <c:v>12.100000000000001</c:v>
                </c:pt>
                <c:pt idx="121">
                  <c:v>11.620000000000001</c:v>
                </c:pt>
                <c:pt idx="122">
                  <c:v>10.18</c:v>
                </c:pt>
                <c:pt idx="123">
                  <c:v>9.7899999999999991</c:v>
                </c:pt>
                <c:pt idx="124">
                  <c:v>10.120000000000001</c:v>
                </c:pt>
                <c:pt idx="125">
                  <c:v>10.14</c:v>
                </c:pt>
                <c:pt idx="126">
                  <c:v>9.8550000000000004</c:v>
                </c:pt>
                <c:pt idx="127">
                  <c:v>9.9349999999999987</c:v>
                </c:pt>
                <c:pt idx="128">
                  <c:v>9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12</c:v>
                </c:pt>
                <c:pt idx="142">
                  <c:v>11</c:v>
                </c:pt>
                <c:pt idx="143">
                  <c:v>11.815</c:v>
                </c:pt>
                <c:pt idx="144">
                  <c:v>11.86</c:v>
                </c:pt>
                <c:pt idx="145">
                  <c:v>12.065</c:v>
                </c:pt>
                <c:pt idx="146">
                  <c:v>12.030000000000001</c:v>
                </c:pt>
                <c:pt idx="147">
                  <c:v>9.9499999999999993</c:v>
                </c:pt>
                <c:pt idx="148">
                  <c:v>10.190000000000001</c:v>
                </c:pt>
                <c:pt idx="149">
                  <c:v>10.065000000000001</c:v>
                </c:pt>
                <c:pt idx="150">
                  <c:v>10.09</c:v>
                </c:pt>
                <c:pt idx="151">
                  <c:v>9.9499999999999993</c:v>
                </c:pt>
                <c:pt idx="152">
                  <c:v>11.86</c:v>
                </c:pt>
                <c:pt idx="153">
                  <c:v>10.5</c:v>
                </c:pt>
                <c:pt idx="154">
                  <c:v>10.934999999999999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11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12.01</c:v>
                </c:pt>
                <c:pt idx="166">
                  <c:v>11.9375</c:v>
                </c:pt>
                <c:pt idx="167">
                  <c:v>12.105</c:v>
                </c:pt>
                <c:pt idx="168">
                  <c:v>10.879999999999999</c:v>
                </c:pt>
                <c:pt idx="169">
                  <c:v>12</c:v>
                </c:pt>
                <c:pt idx="170">
                  <c:v>10.6</c:v>
                </c:pt>
                <c:pt idx="171">
                  <c:v>11.875</c:v>
                </c:pt>
                <c:pt idx="172">
                  <c:v>10.6</c:v>
                </c:pt>
                <c:pt idx="173">
                  <c:v>10.5</c:v>
                </c:pt>
                <c:pt idx="174">
                  <c:v>10.875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12.45</c:v>
                </c:pt>
                <c:pt idx="189">
                  <c:v>11.95</c:v>
                </c:pt>
                <c:pt idx="190">
                  <c:v>11.725000000000001</c:v>
                </c:pt>
                <c:pt idx="191">
                  <c:v>12</c:v>
                </c:pt>
                <c:pt idx="192">
                  <c:v>11.07</c:v>
                </c:pt>
                <c:pt idx="193">
                  <c:v>11.175000000000001</c:v>
                </c:pt>
                <c:pt idx="194">
                  <c:v>11.745000000000001</c:v>
                </c:pt>
                <c:pt idx="195">
                  <c:v>12.195</c:v>
                </c:pt>
                <c:pt idx="196">
                  <c:v>11.705</c:v>
                </c:pt>
                <c:pt idx="197">
                  <c:v>10.620000000000001</c:v>
                </c:pt>
                <c:pt idx="198">
                  <c:v>11.77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12.48</c:v>
                </c:pt>
                <c:pt idx="214">
                  <c:v>12.59</c:v>
                </c:pt>
                <c:pt idx="215">
                  <c:v>12.375</c:v>
                </c:pt>
                <c:pt idx="216">
                  <c:v>11.984999999999999</c:v>
                </c:pt>
                <c:pt idx="217">
                  <c:v>11.719999999999999</c:v>
                </c:pt>
                <c:pt idx="218">
                  <c:v>12.094999999999999</c:v>
                </c:pt>
                <c:pt idx="219">
                  <c:v>11.91</c:v>
                </c:pt>
                <c:pt idx="220">
                  <c:v>12.455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11.754999999999999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11.254999999999999</c:v>
                </c:pt>
                <c:pt idx="245">
                  <c:v>9.5249999999999986</c:v>
                </c:pt>
                <c:pt idx="246">
                  <c:v>10.635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11.55</c:v>
                </c:pt>
                <c:pt idx="262">
                  <c:v>11.719999999999999</c:v>
                </c:pt>
                <c:pt idx="263">
                  <c:v>12.379999999999999</c:v>
                </c:pt>
                <c:pt idx="264">
                  <c:v>11.855</c:v>
                </c:pt>
                <c:pt idx="265">
                  <c:v>11.925000000000001</c:v>
                </c:pt>
                <c:pt idx="266">
                  <c:v>11</c:v>
                </c:pt>
                <c:pt idx="267">
                  <c:v>12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12</c:v>
                </c:pt>
                <c:pt idx="286">
                  <c:v>12</c:v>
                </c:pt>
                <c:pt idx="287">
                  <c:v>11.645</c:v>
                </c:pt>
                <c:pt idx="288">
                  <c:v>12.100000000000001</c:v>
                </c:pt>
                <c:pt idx="289">
                  <c:v>11.620000000000001</c:v>
                </c:pt>
                <c:pt idx="290">
                  <c:v>10.18</c:v>
                </c:pt>
                <c:pt idx="291">
                  <c:v>9.7899999999999991</c:v>
                </c:pt>
                <c:pt idx="292">
                  <c:v>10.120000000000001</c:v>
                </c:pt>
                <c:pt idx="293">
                  <c:v>10.14</c:v>
                </c:pt>
                <c:pt idx="294">
                  <c:v>9.8550000000000004</c:v>
                </c:pt>
                <c:pt idx="295">
                  <c:v>9.9349999999999987</c:v>
                </c:pt>
                <c:pt idx="296">
                  <c:v>9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12</c:v>
                </c:pt>
                <c:pt idx="310">
                  <c:v>11</c:v>
                </c:pt>
                <c:pt idx="311">
                  <c:v>11.815</c:v>
                </c:pt>
                <c:pt idx="312">
                  <c:v>11.86</c:v>
                </c:pt>
                <c:pt idx="313">
                  <c:v>12.065</c:v>
                </c:pt>
                <c:pt idx="314">
                  <c:v>12.030000000000001</c:v>
                </c:pt>
                <c:pt idx="315">
                  <c:v>9.9499999999999993</c:v>
                </c:pt>
                <c:pt idx="316">
                  <c:v>10.190000000000001</c:v>
                </c:pt>
                <c:pt idx="317">
                  <c:v>10.065000000000001</c:v>
                </c:pt>
                <c:pt idx="318">
                  <c:v>10.09</c:v>
                </c:pt>
                <c:pt idx="319">
                  <c:v>9.9499999999999993</c:v>
                </c:pt>
                <c:pt idx="320">
                  <c:v>11.86</c:v>
                </c:pt>
                <c:pt idx="321">
                  <c:v>10.5</c:v>
                </c:pt>
                <c:pt idx="322">
                  <c:v>10.934999999999999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11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12.01</c:v>
                </c:pt>
                <c:pt idx="334">
                  <c:v>11.9375</c:v>
                </c:pt>
                <c:pt idx="335">
                  <c:v>12.105</c:v>
                </c:pt>
                <c:pt idx="336">
                  <c:v>12.032500000000001</c:v>
                </c:pt>
                <c:pt idx="337">
                  <c:v>10.879999999999999</c:v>
                </c:pt>
                <c:pt idx="338">
                  <c:v>12</c:v>
                </c:pt>
                <c:pt idx="339">
                  <c:v>10.6</c:v>
                </c:pt>
                <c:pt idx="340">
                  <c:v>11.875</c:v>
                </c:pt>
                <c:pt idx="341">
                  <c:v>10.6</c:v>
                </c:pt>
                <c:pt idx="342">
                  <c:v>10.5</c:v>
                </c:pt>
                <c:pt idx="343">
                  <c:v>10.875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12.45</c:v>
                </c:pt>
                <c:pt idx="358">
                  <c:v>11.95</c:v>
                </c:pt>
                <c:pt idx="359">
                  <c:v>11.725000000000001</c:v>
                </c:pt>
                <c:pt idx="360">
                  <c:v>12</c:v>
                </c:pt>
                <c:pt idx="361">
                  <c:v>11.07</c:v>
                </c:pt>
                <c:pt idx="362">
                  <c:v>11.175000000000001</c:v>
                </c:pt>
                <c:pt idx="363">
                  <c:v>11.745000000000001</c:v>
                </c:pt>
                <c:pt idx="364">
                  <c:v>12.195</c:v>
                </c:pt>
                <c:pt idx="365">
                  <c:v>11.705</c:v>
                </c:pt>
                <c:pt idx="366">
                  <c:v>10.620000000000001</c:v>
                </c:pt>
                <c:pt idx="367">
                  <c:v>11.77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12.48</c:v>
                </c:pt>
                <c:pt idx="383">
                  <c:v>12.59</c:v>
                </c:pt>
                <c:pt idx="384">
                  <c:v>12.375</c:v>
                </c:pt>
                <c:pt idx="385">
                  <c:v>11.984999999999999</c:v>
                </c:pt>
                <c:pt idx="386">
                  <c:v>11.719999999999999</c:v>
                </c:pt>
                <c:pt idx="387">
                  <c:v>12.094999999999999</c:v>
                </c:pt>
                <c:pt idx="388">
                  <c:v>11.91</c:v>
                </c:pt>
                <c:pt idx="389">
                  <c:v>12.455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11.754999999999999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11.254999999999999</c:v>
                </c:pt>
                <c:pt idx="414">
                  <c:v>9.5249999999999986</c:v>
                </c:pt>
                <c:pt idx="415">
                  <c:v>10.635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11.55</c:v>
                </c:pt>
                <c:pt idx="431">
                  <c:v>11.719999999999999</c:v>
                </c:pt>
                <c:pt idx="432">
                  <c:v>12.379999999999999</c:v>
                </c:pt>
                <c:pt idx="433">
                  <c:v>11.855</c:v>
                </c:pt>
                <c:pt idx="434">
                  <c:v>11.925000000000001</c:v>
                </c:pt>
                <c:pt idx="435">
                  <c:v>11</c:v>
                </c:pt>
                <c:pt idx="436">
                  <c:v>12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7F-4820-9A12-48EC86FD18F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yearly!$J$2:$J$450</c:f>
              <c:numCache>
                <c:formatCode>General</c:formatCode>
                <c:ptCount val="449"/>
                <c:pt idx="0">
                  <c:v>10.879999999999999</c:v>
                </c:pt>
                <c:pt idx="1">
                  <c:v>12</c:v>
                </c:pt>
                <c:pt idx="2">
                  <c:v>10.6</c:v>
                </c:pt>
                <c:pt idx="3">
                  <c:v>11.875</c:v>
                </c:pt>
                <c:pt idx="4">
                  <c:v>10.6</c:v>
                </c:pt>
                <c:pt idx="5">
                  <c:v>10.5</c:v>
                </c:pt>
                <c:pt idx="6">
                  <c:v>10.875</c:v>
                </c:pt>
                <c:pt idx="7">
                  <c:v>12.42530205378368</c:v>
                </c:pt>
                <c:pt idx="8">
                  <c:v>13.904504679234117</c:v>
                </c:pt>
                <c:pt idx="9">
                  <c:v>11.636393986876779</c:v>
                </c:pt>
                <c:pt idx="10">
                  <c:v>11.044712936696603</c:v>
                </c:pt>
                <c:pt idx="11">
                  <c:v>10.946099428333241</c:v>
                </c:pt>
                <c:pt idx="12">
                  <c:v>11.143326445059966</c:v>
                </c:pt>
                <c:pt idx="13">
                  <c:v>11.103881041714621</c:v>
                </c:pt>
                <c:pt idx="14">
                  <c:v>11.024990235023933</c:v>
                </c:pt>
                <c:pt idx="15">
                  <c:v>11.182771848405313</c:v>
                </c:pt>
                <c:pt idx="16">
                  <c:v>11.399721566804709</c:v>
                </c:pt>
                <c:pt idx="17">
                  <c:v>13.707277662507392</c:v>
                </c:pt>
                <c:pt idx="18">
                  <c:v>12.563360965492388</c:v>
                </c:pt>
                <c:pt idx="19">
                  <c:v>10.669981604915828</c:v>
                </c:pt>
                <c:pt idx="20">
                  <c:v>12.45</c:v>
                </c:pt>
                <c:pt idx="21">
                  <c:v>11.95</c:v>
                </c:pt>
                <c:pt idx="22">
                  <c:v>11.725000000000001</c:v>
                </c:pt>
                <c:pt idx="23">
                  <c:v>12</c:v>
                </c:pt>
                <c:pt idx="24">
                  <c:v>11.07</c:v>
                </c:pt>
                <c:pt idx="25">
                  <c:v>11.175000000000001</c:v>
                </c:pt>
                <c:pt idx="26">
                  <c:v>11.745000000000001</c:v>
                </c:pt>
                <c:pt idx="27">
                  <c:v>12.195</c:v>
                </c:pt>
                <c:pt idx="28">
                  <c:v>11.705</c:v>
                </c:pt>
                <c:pt idx="29">
                  <c:v>10.620000000000001</c:v>
                </c:pt>
                <c:pt idx="30">
                  <c:v>11.77</c:v>
                </c:pt>
                <c:pt idx="31">
                  <c:v>13.016983103963854</c:v>
                </c:pt>
                <c:pt idx="32">
                  <c:v>13</c:v>
                </c:pt>
                <c:pt idx="33">
                  <c:v>13.214210120690581</c:v>
                </c:pt>
                <c:pt idx="34">
                  <c:v>12.133406069028126</c:v>
                </c:pt>
                <c:pt idx="35">
                  <c:v>11.399721566804709</c:v>
                </c:pt>
                <c:pt idx="36">
                  <c:v>10.859319540973482</c:v>
                </c:pt>
                <c:pt idx="37">
                  <c:v>11.190660929074381</c:v>
                </c:pt>
                <c:pt idx="38">
                  <c:v>11.833621003603504</c:v>
                </c:pt>
                <c:pt idx="39">
                  <c:v>11.75078565657828</c:v>
                </c:pt>
                <c:pt idx="40">
                  <c:v>12.441080215121817</c:v>
                </c:pt>
                <c:pt idx="41">
                  <c:v>13.845336574216098</c:v>
                </c:pt>
                <c:pt idx="42">
                  <c:v>12.807922466233526</c:v>
                </c:pt>
                <c:pt idx="43">
                  <c:v>11.044712936696603</c:v>
                </c:pt>
                <c:pt idx="44">
                  <c:v>10.074356014401117</c:v>
                </c:pt>
                <c:pt idx="45">
                  <c:v>12.48</c:v>
                </c:pt>
                <c:pt idx="46">
                  <c:v>12.59</c:v>
                </c:pt>
                <c:pt idx="47">
                  <c:v>12.375</c:v>
                </c:pt>
                <c:pt idx="48">
                  <c:v>11.984999999999999</c:v>
                </c:pt>
                <c:pt idx="49">
                  <c:v>11.719999999999999</c:v>
                </c:pt>
                <c:pt idx="50">
                  <c:v>12.094999999999999</c:v>
                </c:pt>
                <c:pt idx="51">
                  <c:v>11.91</c:v>
                </c:pt>
                <c:pt idx="52">
                  <c:v>12.455</c:v>
                </c:pt>
                <c:pt idx="53">
                  <c:v>10</c:v>
                </c:pt>
                <c:pt idx="54">
                  <c:v>10</c:v>
                </c:pt>
                <c:pt idx="55">
                  <c:v>14.007062727932016</c:v>
                </c:pt>
                <c:pt idx="56">
                  <c:v>12.93414775693863</c:v>
                </c:pt>
                <c:pt idx="57">
                  <c:v>12.326688545420318</c:v>
                </c:pt>
                <c:pt idx="58">
                  <c:v>10.843541379635345</c:v>
                </c:pt>
                <c:pt idx="59">
                  <c:v>12.389801190772868</c:v>
                </c:pt>
                <c:pt idx="60">
                  <c:v>11.419444268477381</c:v>
                </c:pt>
                <c:pt idx="61">
                  <c:v>10.859319540973482</c:v>
                </c:pt>
                <c:pt idx="62">
                  <c:v>12.531804642816111</c:v>
                </c:pt>
                <c:pt idx="63">
                  <c:v>11.620615825538641</c:v>
                </c:pt>
                <c:pt idx="64">
                  <c:v>11.948012673305005</c:v>
                </c:pt>
                <c:pt idx="65">
                  <c:v>14.184567042986068</c:v>
                </c:pt>
                <c:pt idx="66">
                  <c:v>12.977537700618512</c:v>
                </c:pt>
                <c:pt idx="67">
                  <c:v>11.001322993016725</c:v>
                </c:pt>
                <c:pt idx="68">
                  <c:v>11.754999999999999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11.254999999999999</c:v>
                </c:pt>
                <c:pt idx="77">
                  <c:v>9.5249999999999986</c:v>
                </c:pt>
                <c:pt idx="78">
                  <c:v>10.635</c:v>
                </c:pt>
                <c:pt idx="79">
                  <c:v>13.044594886305596</c:v>
                </c:pt>
                <c:pt idx="80">
                  <c:v>15.218036610634107</c:v>
                </c:pt>
                <c:pt idx="81">
                  <c:v>11.853343705276178</c:v>
                </c:pt>
                <c:pt idx="82">
                  <c:v>10.981600291344051</c:v>
                </c:pt>
                <c:pt idx="83">
                  <c:v>11.202494550077983</c:v>
                </c:pt>
                <c:pt idx="84">
                  <c:v>11.395777026470174</c:v>
                </c:pt>
                <c:pt idx="85">
                  <c:v>10.879042242646154</c:v>
                </c:pt>
                <c:pt idx="86">
                  <c:v>11.27744081643414</c:v>
                </c:pt>
                <c:pt idx="87">
                  <c:v>11.072324719038345</c:v>
                </c:pt>
                <c:pt idx="88">
                  <c:v>12.508137400808904</c:v>
                </c:pt>
                <c:pt idx="89">
                  <c:v>13.036705805636526</c:v>
                </c:pt>
                <c:pt idx="90">
                  <c:v>12.803977925898993</c:v>
                </c:pt>
                <c:pt idx="91">
                  <c:v>11.458889671822726</c:v>
                </c:pt>
                <c:pt idx="92">
                  <c:v>10.318917515142257</c:v>
                </c:pt>
                <c:pt idx="93">
                  <c:v>11.55</c:v>
                </c:pt>
                <c:pt idx="94">
                  <c:v>11.719999999999999</c:v>
                </c:pt>
                <c:pt idx="95">
                  <c:v>12.379999999999999</c:v>
                </c:pt>
                <c:pt idx="96">
                  <c:v>11.855</c:v>
                </c:pt>
                <c:pt idx="97">
                  <c:v>11.925000000000001</c:v>
                </c:pt>
                <c:pt idx="98">
                  <c:v>11</c:v>
                </c:pt>
                <c:pt idx="99">
                  <c:v>12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11.841510084272574</c:v>
                </c:pt>
                <c:pt idx="104">
                  <c:v>12.433191134452748</c:v>
                </c:pt>
                <c:pt idx="105">
                  <c:v>11.798120140592696</c:v>
                </c:pt>
                <c:pt idx="106">
                  <c:v>12.547582804154251</c:v>
                </c:pt>
                <c:pt idx="107">
                  <c:v>11.675839390222125</c:v>
                </c:pt>
                <c:pt idx="108">
                  <c:v>10.977655751009516</c:v>
                </c:pt>
                <c:pt idx="109">
                  <c:v>11.447056050819125</c:v>
                </c:pt>
                <c:pt idx="110">
                  <c:v>11.829676463268971</c:v>
                </c:pt>
                <c:pt idx="111">
                  <c:v>12.66197447385575</c:v>
                </c:pt>
                <c:pt idx="112">
                  <c:v>12.673808094859352</c:v>
                </c:pt>
                <c:pt idx="113">
                  <c:v>14.212178825327809</c:v>
                </c:pt>
                <c:pt idx="114">
                  <c:v>12.401634811776471</c:v>
                </c:pt>
                <c:pt idx="115">
                  <c:v>11.462834212157262</c:v>
                </c:pt>
                <c:pt idx="116">
                  <c:v>10.236082168117031</c:v>
                </c:pt>
                <c:pt idx="117">
                  <c:v>12</c:v>
                </c:pt>
                <c:pt idx="118">
                  <c:v>12</c:v>
                </c:pt>
                <c:pt idx="119">
                  <c:v>11.645</c:v>
                </c:pt>
                <c:pt idx="120">
                  <c:v>12.100000000000001</c:v>
                </c:pt>
                <c:pt idx="121">
                  <c:v>11.620000000000001</c:v>
                </c:pt>
                <c:pt idx="122">
                  <c:v>10.18</c:v>
                </c:pt>
                <c:pt idx="123">
                  <c:v>9.7899999999999991</c:v>
                </c:pt>
                <c:pt idx="124">
                  <c:v>10.120000000000001</c:v>
                </c:pt>
                <c:pt idx="125">
                  <c:v>10.14</c:v>
                </c:pt>
                <c:pt idx="126">
                  <c:v>9.8550000000000004</c:v>
                </c:pt>
                <c:pt idx="127">
                  <c:v>9.9349999999999987</c:v>
                </c:pt>
                <c:pt idx="128">
                  <c:v>10.920058133647148</c:v>
                </c:pt>
                <c:pt idx="129">
                  <c:v>12.006525095832096</c:v>
                </c:pt>
                <c:pt idx="130">
                  <c:v>11.912790691251434</c:v>
                </c:pt>
                <c:pt idx="131">
                  <c:v>12.006525095832096</c:v>
                </c:pt>
                <c:pt idx="132">
                  <c:v>11.912790691251434</c:v>
                </c:pt>
                <c:pt idx="133">
                  <c:v>12.006525095832096</c:v>
                </c:pt>
                <c:pt idx="134">
                  <c:v>11.912790691251434</c:v>
                </c:pt>
                <c:pt idx="135">
                  <c:v>11.814795631917105</c:v>
                </c:pt>
                <c:pt idx="136">
                  <c:v>11.661412060785111</c:v>
                </c:pt>
                <c:pt idx="137">
                  <c:v>12.006525095832096</c:v>
                </c:pt>
                <c:pt idx="138">
                  <c:v>11.921312000758766</c:v>
                </c:pt>
                <c:pt idx="139">
                  <c:v>11.900008726990434</c:v>
                </c:pt>
                <c:pt idx="140">
                  <c:v>10.920058133647148</c:v>
                </c:pt>
                <c:pt idx="141">
                  <c:v>12</c:v>
                </c:pt>
                <c:pt idx="142">
                  <c:v>11</c:v>
                </c:pt>
                <c:pt idx="143">
                  <c:v>11.815</c:v>
                </c:pt>
                <c:pt idx="144">
                  <c:v>11.86</c:v>
                </c:pt>
                <c:pt idx="145">
                  <c:v>12.065</c:v>
                </c:pt>
                <c:pt idx="146">
                  <c:v>12.030000000000001</c:v>
                </c:pt>
                <c:pt idx="147">
                  <c:v>9.9499999999999993</c:v>
                </c:pt>
                <c:pt idx="148">
                  <c:v>10.190000000000001</c:v>
                </c:pt>
                <c:pt idx="149">
                  <c:v>10.065000000000001</c:v>
                </c:pt>
                <c:pt idx="150">
                  <c:v>10.09</c:v>
                </c:pt>
                <c:pt idx="151">
                  <c:v>9.9499999999999993</c:v>
                </c:pt>
                <c:pt idx="152">
                  <c:v>11.86</c:v>
                </c:pt>
                <c:pt idx="153">
                  <c:v>10.5</c:v>
                </c:pt>
                <c:pt idx="154">
                  <c:v>10.934999999999999</c:v>
                </c:pt>
                <c:pt idx="155">
                  <c:v>11.819056286670772</c:v>
                </c:pt>
                <c:pt idx="156">
                  <c:v>12.057652952876094</c:v>
                </c:pt>
                <c:pt idx="157">
                  <c:v>10.172313224378684</c:v>
                </c:pt>
                <c:pt idx="158">
                  <c:v>11</c:v>
                </c:pt>
                <c:pt idx="159">
                  <c:v>11.802013667656107</c:v>
                </c:pt>
                <c:pt idx="160">
                  <c:v>12.151387357456757</c:v>
                </c:pt>
                <c:pt idx="161">
                  <c:v>11.929833310266099</c:v>
                </c:pt>
                <c:pt idx="162">
                  <c:v>11.802013667656107</c:v>
                </c:pt>
                <c:pt idx="163">
                  <c:v>12.151387357456757</c:v>
                </c:pt>
                <c:pt idx="164">
                  <c:v>11.077702359532807</c:v>
                </c:pt>
                <c:pt idx="165">
                  <c:v>12.01</c:v>
                </c:pt>
                <c:pt idx="166">
                  <c:v>11.9375</c:v>
                </c:pt>
                <c:pt idx="167">
                  <c:v>12.105</c:v>
                </c:pt>
                <c:pt idx="168">
                  <c:v>10.879999999999999</c:v>
                </c:pt>
                <c:pt idx="169">
                  <c:v>12</c:v>
                </c:pt>
                <c:pt idx="170">
                  <c:v>10.6</c:v>
                </c:pt>
                <c:pt idx="171">
                  <c:v>11.875</c:v>
                </c:pt>
                <c:pt idx="172">
                  <c:v>10.6</c:v>
                </c:pt>
                <c:pt idx="173">
                  <c:v>10.5</c:v>
                </c:pt>
                <c:pt idx="174">
                  <c:v>10.875</c:v>
                </c:pt>
                <c:pt idx="175">
                  <c:v>13.421062474049362</c:v>
                </c:pt>
                <c:pt idx="176">
                  <c:v>15.018808006674286</c:v>
                </c:pt>
                <c:pt idx="177">
                  <c:v>12.568931523316069</c:v>
                </c:pt>
                <c:pt idx="178">
                  <c:v>11.929833310266099</c:v>
                </c:pt>
                <c:pt idx="179">
                  <c:v>11.823316941424437</c:v>
                </c:pt>
                <c:pt idx="180">
                  <c:v>12.036349679107762</c:v>
                </c:pt>
                <c:pt idx="181">
                  <c:v>11.993743131571096</c:v>
                </c:pt>
                <c:pt idx="182">
                  <c:v>11.908530036497769</c:v>
                </c:pt>
                <c:pt idx="183">
                  <c:v>12.078956226644426</c:v>
                </c:pt>
                <c:pt idx="184">
                  <c:v>12.31329223809608</c:v>
                </c:pt>
                <c:pt idx="185">
                  <c:v>14.805775268990963</c:v>
                </c:pt>
                <c:pt idx="186">
                  <c:v>13.570185390427689</c:v>
                </c:pt>
                <c:pt idx="187">
                  <c:v>11.525071108667786</c:v>
                </c:pt>
                <c:pt idx="188">
                  <c:v>12.45</c:v>
                </c:pt>
                <c:pt idx="189">
                  <c:v>11.95</c:v>
                </c:pt>
                <c:pt idx="190">
                  <c:v>11.725000000000001</c:v>
                </c:pt>
                <c:pt idx="191">
                  <c:v>12</c:v>
                </c:pt>
                <c:pt idx="192">
                  <c:v>11.07</c:v>
                </c:pt>
                <c:pt idx="193">
                  <c:v>11.175000000000001</c:v>
                </c:pt>
                <c:pt idx="194">
                  <c:v>11.745000000000001</c:v>
                </c:pt>
                <c:pt idx="195">
                  <c:v>12.195</c:v>
                </c:pt>
                <c:pt idx="196">
                  <c:v>11.705</c:v>
                </c:pt>
                <c:pt idx="197">
                  <c:v>10.620000000000001</c:v>
                </c:pt>
                <c:pt idx="198">
                  <c:v>11.77</c:v>
                </c:pt>
                <c:pt idx="199">
                  <c:v>14.060160687099332</c:v>
                </c:pt>
                <c:pt idx="200">
                  <c:v>16.190488063932563</c:v>
                </c:pt>
                <c:pt idx="201">
                  <c:v>14.273193424782654</c:v>
                </c:pt>
                <c:pt idx="202">
                  <c:v>13.105774022278043</c:v>
                </c:pt>
                <c:pt idx="203">
                  <c:v>12.31329223809608</c:v>
                </c:pt>
                <c:pt idx="204">
                  <c:v>11.729582536843775</c:v>
                </c:pt>
                <c:pt idx="205">
                  <c:v>12.087477536151759</c:v>
                </c:pt>
                <c:pt idx="206">
                  <c:v>12.781964260999391</c:v>
                </c:pt>
                <c:pt idx="207">
                  <c:v>12.692490511172396</c:v>
                </c:pt>
                <c:pt idx="208">
                  <c:v>13.438105093064028</c:v>
                </c:pt>
                <c:pt idx="209">
                  <c:v>14.954898185369286</c:v>
                </c:pt>
                <c:pt idx="210">
                  <c:v>13.834345985155009</c:v>
                </c:pt>
                <c:pt idx="211">
                  <c:v>11.929833310266099</c:v>
                </c:pt>
                <c:pt idx="212">
                  <c:v>10.881712240864148</c:v>
                </c:pt>
                <c:pt idx="213">
                  <c:v>12.48</c:v>
                </c:pt>
                <c:pt idx="214">
                  <c:v>12.59</c:v>
                </c:pt>
                <c:pt idx="215">
                  <c:v>12.375</c:v>
                </c:pt>
                <c:pt idx="216">
                  <c:v>11.984999999999999</c:v>
                </c:pt>
                <c:pt idx="217">
                  <c:v>11.719999999999999</c:v>
                </c:pt>
                <c:pt idx="218">
                  <c:v>12.094999999999999</c:v>
                </c:pt>
                <c:pt idx="219">
                  <c:v>11.91</c:v>
                </c:pt>
                <c:pt idx="220">
                  <c:v>12.455</c:v>
                </c:pt>
                <c:pt idx="221">
                  <c:v>10</c:v>
                </c:pt>
                <c:pt idx="222">
                  <c:v>10.008278016362524</c:v>
                </c:pt>
                <c:pt idx="223">
                  <c:v>15.129585030269617</c:v>
                </c:pt>
                <c:pt idx="224">
                  <c:v>13.970686937272335</c:v>
                </c:pt>
                <c:pt idx="225">
                  <c:v>13.3145461052077</c:v>
                </c:pt>
                <c:pt idx="226">
                  <c:v>11.71253991782911</c:v>
                </c:pt>
                <c:pt idx="227">
                  <c:v>13.382716581266362</c:v>
                </c:pt>
                <c:pt idx="228">
                  <c:v>12.334595511864412</c:v>
                </c:pt>
                <c:pt idx="229">
                  <c:v>11.729582536843775</c:v>
                </c:pt>
                <c:pt idx="230">
                  <c:v>13.536100152398356</c:v>
                </c:pt>
                <c:pt idx="231">
                  <c:v>12.551888904301403</c:v>
                </c:pt>
                <c:pt idx="232">
                  <c:v>12.905523248855719</c:v>
                </c:pt>
                <c:pt idx="233">
                  <c:v>15.321314494184605</c:v>
                </c:pt>
                <c:pt idx="234">
                  <c:v>14.017554139562669</c:v>
                </c:pt>
                <c:pt idx="235">
                  <c:v>11.882966107975768</c:v>
                </c:pt>
                <c:pt idx="236">
                  <c:v>11.754999999999999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11.254999999999999</c:v>
                </c:pt>
                <c:pt idx="245">
                  <c:v>9.5249999999999986</c:v>
                </c:pt>
                <c:pt idx="246">
                  <c:v>10.635</c:v>
                </c:pt>
                <c:pt idx="247">
                  <c:v>14.089985270374997</c:v>
                </c:pt>
                <c:pt idx="248">
                  <c:v>16.437606039645217</c:v>
                </c:pt>
                <c:pt idx="249">
                  <c:v>12.803267534767725</c:v>
                </c:pt>
                <c:pt idx="250">
                  <c:v>11.861662834207436</c:v>
                </c:pt>
                <c:pt idx="251">
                  <c:v>12.100259500412758</c:v>
                </c:pt>
                <c:pt idx="252">
                  <c:v>12.309031583342415</c:v>
                </c:pt>
                <c:pt idx="253">
                  <c:v>11.750885810612107</c:v>
                </c:pt>
                <c:pt idx="254">
                  <c:v>12.181211940732423</c:v>
                </c:pt>
                <c:pt idx="255">
                  <c:v>11.959657893541765</c:v>
                </c:pt>
                <c:pt idx="256">
                  <c:v>13.510536223876358</c:v>
                </c:pt>
                <c:pt idx="257">
                  <c:v>14.081463960867662</c:v>
                </c:pt>
                <c:pt idx="258">
                  <c:v>13.830085330401342</c:v>
                </c:pt>
                <c:pt idx="259">
                  <c:v>12.377202059401078</c:v>
                </c:pt>
                <c:pt idx="260">
                  <c:v>11.14587283559147</c:v>
                </c:pt>
                <c:pt idx="261">
                  <c:v>11.55</c:v>
                </c:pt>
                <c:pt idx="262">
                  <c:v>11.719999999999999</c:v>
                </c:pt>
                <c:pt idx="263">
                  <c:v>12.379999999999999</c:v>
                </c:pt>
                <c:pt idx="264">
                  <c:v>11.855</c:v>
                </c:pt>
                <c:pt idx="265">
                  <c:v>11.925000000000001</c:v>
                </c:pt>
                <c:pt idx="266">
                  <c:v>11</c:v>
                </c:pt>
                <c:pt idx="267">
                  <c:v>12</c:v>
                </c:pt>
                <c:pt idx="268">
                  <c:v>10</c:v>
                </c:pt>
                <c:pt idx="269">
                  <c:v>10</c:v>
                </c:pt>
                <c:pt idx="270">
                  <c:v>10.208528789784848</c:v>
                </c:pt>
                <c:pt idx="271">
                  <c:v>12.790485570506727</c:v>
                </c:pt>
                <c:pt idx="272">
                  <c:v>13.429583783556694</c:v>
                </c:pt>
                <c:pt idx="273">
                  <c:v>12.743618368216396</c:v>
                </c:pt>
                <c:pt idx="274">
                  <c:v>13.553142771413023</c:v>
                </c:pt>
                <c:pt idx="275">
                  <c:v>12.611538070852735</c:v>
                </c:pt>
                <c:pt idx="276">
                  <c:v>11.85740217945377</c:v>
                </c:pt>
                <c:pt idx="277">
                  <c:v>12.36442009514008</c:v>
                </c:pt>
                <c:pt idx="278">
                  <c:v>12.777703606245726</c:v>
                </c:pt>
                <c:pt idx="279">
                  <c:v>13.676701759269351</c:v>
                </c:pt>
                <c:pt idx="280">
                  <c:v>13.689483723530348</c:v>
                </c:pt>
                <c:pt idx="281">
                  <c:v>15.351139077460271</c:v>
                </c:pt>
                <c:pt idx="282">
                  <c:v>13.395498545527362</c:v>
                </c:pt>
                <c:pt idx="283">
                  <c:v>12.381462714154745</c:v>
                </c:pt>
                <c:pt idx="284">
                  <c:v>11.056399085764474</c:v>
                </c:pt>
                <c:pt idx="285">
                  <c:v>12</c:v>
                </c:pt>
                <c:pt idx="286">
                  <c:v>12</c:v>
                </c:pt>
                <c:pt idx="287">
                  <c:v>11.645</c:v>
                </c:pt>
                <c:pt idx="288">
                  <c:v>12.100000000000001</c:v>
                </c:pt>
                <c:pt idx="289">
                  <c:v>11.620000000000001</c:v>
                </c:pt>
                <c:pt idx="290">
                  <c:v>10.18</c:v>
                </c:pt>
                <c:pt idx="291">
                  <c:v>9.7899999999999991</c:v>
                </c:pt>
                <c:pt idx="292">
                  <c:v>10.120000000000001</c:v>
                </c:pt>
                <c:pt idx="293">
                  <c:v>10.14</c:v>
                </c:pt>
                <c:pt idx="294">
                  <c:v>9.8550000000000004</c:v>
                </c:pt>
                <c:pt idx="295">
                  <c:v>9.9349999999999987</c:v>
                </c:pt>
                <c:pt idx="296">
                  <c:v>11.8692766958963</c:v>
                </c:pt>
                <c:pt idx="297">
                  <c:v>13.050184053466941</c:v>
                </c:pt>
                <c:pt idx="298">
                  <c:v>12.94830185006869</c:v>
                </c:pt>
                <c:pt idx="299">
                  <c:v>13.050184053466941</c:v>
                </c:pt>
                <c:pt idx="300">
                  <c:v>12.94830185006869</c:v>
                </c:pt>
                <c:pt idx="301">
                  <c:v>13.050184053466941</c:v>
                </c:pt>
                <c:pt idx="302">
                  <c:v>12.94830185006869</c:v>
                </c:pt>
                <c:pt idx="303">
                  <c:v>12.841788637425063</c:v>
                </c:pt>
                <c:pt idx="304">
                  <c:v>12.675072304591559</c:v>
                </c:pt>
                <c:pt idx="305">
                  <c:v>13.050184053466941</c:v>
                </c:pt>
                <c:pt idx="306">
                  <c:v>12.95756386855944</c:v>
                </c:pt>
                <c:pt idx="307">
                  <c:v>12.934408822332564</c:v>
                </c:pt>
                <c:pt idx="308">
                  <c:v>11.869276695896298</c:v>
                </c:pt>
                <c:pt idx="309">
                  <c:v>12</c:v>
                </c:pt>
                <c:pt idx="310">
                  <c:v>11</c:v>
                </c:pt>
                <c:pt idx="311">
                  <c:v>11.815</c:v>
                </c:pt>
                <c:pt idx="312">
                  <c:v>11.86</c:v>
                </c:pt>
                <c:pt idx="313">
                  <c:v>12.065</c:v>
                </c:pt>
                <c:pt idx="314">
                  <c:v>12.030000000000001</c:v>
                </c:pt>
                <c:pt idx="315">
                  <c:v>9.9499999999999993</c:v>
                </c:pt>
                <c:pt idx="316">
                  <c:v>10.190000000000001</c:v>
                </c:pt>
                <c:pt idx="317">
                  <c:v>10.065000000000001</c:v>
                </c:pt>
                <c:pt idx="318">
                  <c:v>10.09</c:v>
                </c:pt>
                <c:pt idx="319">
                  <c:v>9.9499999999999993</c:v>
                </c:pt>
                <c:pt idx="320">
                  <c:v>11.86</c:v>
                </c:pt>
                <c:pt idx="321">
                  <c:v>11.007908976256536</c:v>
                </c:pt>
                <c:pt idx="322">
                  <c:v>11.058850077955661</c:v>
                </c:pt>
                <c:pt idx="323">
                  <c:v>12.846419646670439</c:v>
                </c:pt>
                <c:pt idx="324">
                  <c:v>13.105756164411442</c:v>
                </c:pt>
                <c:pt idx="325">
                  <c:v>11.056534573332975</c:v>
                </c:pt>
                <c:pt idx="326">
                  <c:v>11.211673383053039</c:v>
                </c:pt>
                <c:pt idx="327">
                  <c:v>12.827895609688939</c:v>
                </c:pt>
                <c:pt idx="328">
                  <c:v>13.207638367809695</c:v>
                </c:pt>
                <c:pt idx="329">
                  <c:v>12.96682588705019</c:v>
                </c:pt>
                <c:pt idx="330">
                  <c:v>12.827895609688939</c:v>
                </c:pt>
                <c:pt idx="331">
                  <c:v>13.207638367809695</c:v>
                </c:pt>
                <c:pt idx="332">
                  <c:v>12.040624037975176</c:v>
                </c:pt>
                <c:pt idx="333">
                  <c:v>12.01</c:v>
                </c:pt>
                <c:pt idx="334">
                  <c:v>11.9375</c:v>
                </c:pt>
                <c:pt idx="335">
                  <c:v>12.105</c:v>
                </c:pt>
                <c:pt idx="336">
                  <c:v>12.032500000000001</c:v>
                </c:pt>
                <c:pt idx="337">
                  <c:v>10.879999999999999</c:v>
                </c:pt>
                <c:pt idx="338">
                  <c:v>12</c:v>
                </c:pt>
                <c:pt idx="339">
                  <c:v>10.6</c:v>
                </c:pt>
                <c:pt idx="340">
                  <c:v>11.875</c:v>
                </c:pt>
                <c:pt idx="341">
                  <c:v>10.6</c:v>
                </c:pt>
                <c:pt idx="342">
                  <c:v>10.5</c:v>
                </c:pt>
                <c:pt idx="343">
                  <c:v>11.114422188900162</c:v>
                </c:pt>
                <c:pt idx="344">
                  <c:v>14.587679122931464</c:v>
                </c:pt>
                <c:pt idx="345">
                  <c:v>16.324307589947114</c:v>
                </c:pt>
                <c:pt idx="346">
                  <c:v>13.66147727385645</c:v>
                </c:pt>
                <c:pt idx="347">
                  <c:v>12.96682588705019</c:v>
                </c:pt>
                <c:pt idx="348">
                  <c:v>12.851050655915813</c:v>
                </c:pt>
                <c:pt idx="349">
                  <c:v>13.082601118184567</c:v>
                </c:pt>
                <c:pt idx="350">
                  <c:v>13.036291025730815</c:v>
                </c:pt>
                <c:pt idx="351">
                  <c:v>12.943670840823316</c:v>
                </c:pt>
                <c:pt idx="352">
                  <c:v>13.128911210638318</c:v>
                </c:pt>
                <c:pt idx="353">
                  <c:v>13.383616719133945</c:v>
                </c:pt>
                <c:pt idx="354">
                  <c:v>16.092757127678361</c:v>
                </c:pt>
                <c:pt idx="355">
                  <c:v>14.749764446519592</c:v>
                </c:pt>
                <c:pt idx="356">
                  <c:v>12.526880008739559</c:v>
                </c:pt>
                <c:pt idx="357">
                  <c:v>12.45</c:v>
                </c:pt>
                <c:pt idx="358">
                  <c:v>11.95</c:v>
                </c:pt>
                <c:pt idx="359">
                  <c:v>11.725000000000001</c:v>
                </c:pt>
                <c:pt idx="360">
                  <c:v>12</c:v>
                </c:pt>
                <c:pt idx="361">
                  <c:v>11.07</c:v>
                </c:pt>
                <c:pt idx="362">
                  <c:v>11.175000000000001</c:v>
                </c:pt>
                <c:pt idx="363">
                  <c:v>11.745000000000001</c:v>
                </c:pt>
                <c:pt idx="364">
                  <c:v>12.195</c:v>
                </c:pt>
                <c:pt idx="365">
                  <c:v>11.705</c:v>
                </c:pt>
                <c:pt idx="366">
                  <c:v>10.620000000000001</c:v>
                </c:pt>
                <c:pt idx="367">
                  <c:v>11.77</c:v>
                </c:pt>
                <c:pt idx="368">
                  <c:v>15.282330509737724</c:v>
                </c:pt>
                <c:pt idx="369">
                  <c:v>17.597835132425256</c:v>
                </c:pt>
                <c:pt idx="370">
                  <c:v>15.513880972006477</c:v>
                </c:pt>
                <c:pt idx="371">
                  <c:v>14.244984438773708</c:v>
                </c:pt>
                <c:pt idx="372">
                  <c:v>13.383616719133945</c:v>
                </c:pt>
                <c:pt idx="373">
                  <c:v>12.749168452517562</c:v>
                </c:pt>
                <c:pt idx="374">
                  <c:v>13.138173229129068</c:v>
                </c:pt>
                <c:pt idx="375">
                  <c:v>13.893027736125203</c:v>
                </c:pt>
                <c:pt idx="376">
                  <c:v>13.795776541972327</c:v>
                </c:pt>
                <c:pt idx="377">
                  <c:v>14.606203159912964</c:v>
                </c:pt>
                <c:pt idx="378">
                  <c:v>16.254842451266487</c:v>
                </c:pt>
                <c:pt idx="379">
                  <c:v>15.036887019732845</c:v>
                </c:pt>
                <c:pt idx="380">
                  <c:v>12.96682588705019</c:v>
                </c:pt>
                <c:pt idx="381">
                  <c:v>11.827597612687923</c:v>
                </c:pt>
                <c:pt idx="382">
                  <c:v>12.48</c:v>
                </c:pt>
                <c:pt idx="383">
                  <c:v>12.59</c:v>
                </c:pt>
                <c:pt idx="384">
                  <c:v>12.375</c:v>
                </c:pt>
                <c:pt idx="385">
                  <c:v>11.984999999999999</c:v>
                </c:pt>
                <c:pt idx="386">
                  <c:v>11.719999999999999</c:v>
                </c:pt>
                <c:pt idx="387">
                  <c:v>12.094999999999999</c:v>
                </c:pt>
                <c:pt idx="388">
                  <c:v>11.91</c:v>
                </c:pt>
                <c:pt idx="389">
                  <c:v>12.455</c:v>
                </c:pt>
                <c:pt idx="390">
                  <c:v>10.276209515487274</c:v>
                </c:pt>
                <c:pt idx="391">
                  <c:v>10.878240717386035</c:v>
                </c:pt>
                <c:pt idx="392">
                  <c:v>16.444713830326869</c:v>
                </c:pt>
                <c:pt idx="393">
                  <c:v>15.185079315584847</c:v>
                </c:pt>
                <c:pt idx="394">
                  <c:v>14.471903891797087</c:v>
                </c:pt>
                <c:pt idx="395">
                  <c:v>12.730644415536062</c:v>
                </c:pt>
                <c:pt idx="396">
                  <c:v>14.546000039723086</c:v>
                </c:pt>
                <c:pt idx="397">
                  <c:v>13.406771765360821</c:v>
                </c:pt>
                <c:pt idx="398">
                  <c:v>12.749168452517562</c:v>
                </c:pt>
                <c:pt idx="399">
                  <c:v>14.71271637255659</c:v>
                </c:pt>
                <c:pt idx="400">
                  <c:v>13.64295323687495</c:v>
                </c:pt>
                <c:pt idx="401">
                  <c:v>14.02732700424108</c:v>
                </c:pt>
                <c:pt idx="402">
                  <c:v>16.653109246368743</c:v>
                </c:pt>
                <c:pt idx="403">
                  <c:v>15.236020417283976</c:v>
                </c:pt>
                <c:pt idx="404">
                  <c:v>12.915884785351064</c:v>
                </c:pt>
                <c:pt idx="405">
                  <c:v>11.754999999999999</c:v>
                </c:pt>
                <c:pt idx="406">
                  <c:v>12.94830185006869</c:v>
                </c:pt>
                <c:pt idx="407">
                  <c:v>12.892729739124189</c:v>
                </c:pt>
                <c:pt idx="408">
                  <c:v>12.906622766860313</c:v>
                </c:pt>
                <c:pt idx="409">
                  <c:v>12.249019454017054</c:v>
                </c:pt>
                <c:pt idx="410">
                  <c:v>10</c:v>
                </c:pt>
                <c:pt idx="411">
                  <c:v>10.049290062463898</c:v>
                </c:pt>
                <c:pt idx="412">
                  <c:v>10</c:v>
                </c:pt>
                <c:pt idx="413">
                  <c:v>11.254999999999999</c:v>
                </c:pt>
                <c:pt idx="414">
                  <c:v>9.5249999999999986</c:v>
                </c:pt>
                <c:pt idx="415">
                  <c:v>11.457116873057918</c:v>
                </c:pt>
                <c:pt idx="416">
                  <c:v>15.31474757445535</c:v>
                </c:pt>
                <c:pt idx="417">
                  <c:v>17.86643366865701</c:v>
                </c:pt>
                <c:pt idx="418">
                  <c:v>13.916182782352079</c:v>
                </c:pt>
                <c:pt idx="419">
                  <c:v>12.892729739124189</c:v>
                </c:pt>
                <c:pt idx="420">
                  <c:v>13.152066256865192</c:v>
                </c:pt>
                <c:pt idx="421">
                  <c:v>13.378985709888571</c:v>
                </c:pt>
                <c:pt idx="422">
                  <c:v>12.772323498744436</c:v>
                </c:pt>
                <c:pt idx="423">
                  <c:v>13.240055432527321</c:v>
                </c:pt>
                <c:pt idx="424">
                  <c:v>12.999242951767815</c:v>
                </c:pt>
                <c:pt idx="425">
                  <c:v>14.684930317084341</c:v>
                </c:pt>
                <c:pt idx="426">
                  <c:v>15.305485555964598</c:v>
                </c:pt>
                <c:pt idx="427">
                  <c:v>15.032256010487471</c:v>
                </c:pt>
                <c:pt idx="428">
                  <c:v>13.453081857814572</c:v>
                </c:pt>
                <c:pt idx="429">
                  <c:v>12.114720185901177</c:v>
                </c:pt>
                <c:pt idx="430">
                  <c:v>11.55</c:v>
                </c:pt>
                <c:pt idx="431">
                  <c:v>11.719999999999999</c:v>
                </c:pt>
                <c:pt idx="432">
                  <c:v>12.379999999999999</c:v>
                </c:pt>
                <c:pt idx="433">
                  <c:v>11.855</c:v>
                </c:pt>
                <c:pt idx="434">
                  <c:v>11.925000000000001</c:v>
                </c:pt>
                <c:pt idx="435">
                  <c:v>11</c:v>
                </c:pt>
                <c:pt idx="436">
                  <c:v>12</c:v>
                </c:pt>
                <c:pt idx="437">
                  <c:v>10</c:v>
                </c:pt>
                <c:pt idx="438">
                  <c:v>10</c:v>
                </c:pt>
                <c:pt idx="439">
                  <c:v>11.095898151918663</c:v>
                </c:pt>
                <c:pt idx="440">
                  <c:v>13.902289754615955</c:v>
                </c:pt>
                <c:pt idx="441">
                  <c:v>14.596941141422214</c:v>
                </c:pt>
                <c:pt idx="442">
                  <c:v>13.85134865291683</c:v>
                </c:pt>
                <c:pt idx="443">
                  <c:v>14.731240409538092</c:v>
                </c:pt>
                <c:pt idx="444">
                  <c:v>13.707787366310201</c:v>
                </c:pt>
                <c:pt idx="445">
                  <c:v>12.888098729878813</c:v>
                </c:pt>
                <c:pt idx="446">
                  <c:v>13.439188830078448</c:v>
                </c:pt>
                <c:pt idx="447">
                  <c:v>13.888396726879829</c:v>
                </c:pt>
                <c:pt idx="448">
                  <c:v>14.865539677653969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7F-4820-9A12-48EC86FD1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487768"/>
        <c:axId val="522492688"/>
      </c:lineChart>
      <c:catAx>
        <c:axId val="522487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92688"/>
        <c:crosses val="autoZero"/>
        <c:auto val="1"/>
        <c:lblAlgn val="ctr"/>
        <c:lblOffset val="100"/>
        <c:noMultiLvlLbl val="0"/>
      </c:catAx>
      <c:valAx>
        <c:axId val="522492688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\ ##0.0_ ;_ * \-#\ ##0.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8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tx1"/>
                </a:solidFill>
              </a:rPr>
              <a:t>Example: Highway</a:t>
            </a:r>
            <a:r>
              <a:rPr lang="en-GB" b="1" baseline="0">
                <a:solidFill>
                  <a:schemeClr val="tx1"/>
                </a:solidFill>
              </a:rPr>
              <a:t> Blecherette-Belmont (Dir. Geneva)</a:t>
            </a:r>
            <a:endParaRPr lang="en-GB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024557644998139"/>
          <c:y val="0.1053498215481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389310948393494E-2"/>
          <c:y val="0.11552266369143287"/>
          <c:w val="0.9369272468826193"/>
          <c:h val="0.59106719576609856"/>
        </c:manualLayout>
      </c:layout>
      <c:lineChart>
        <c:grouping val="standard"/>
        <c:varyColors val="0"/>
        <c:ser>
          <c:idx val="0"/>
          <c:order val="0"/>
          <c:spPr>
            <a:ln w="31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yearly!$A$2:$A$8761</c:f>
              <c:numCache>
                <c:formatCode>m/d/yyyy\ h:mm</c:formatCode>
                <c:ptCount val="8760"/>
                <c:pt idx="0">
                  <c:v>43466</c:v>
                </c:pt>
                <c:pt idx="1">
                  <c:v>43466.041666666664</c:v>
                </c:pt>
                <c:pt idx="2">
                  <c:v>43466.083333333336</c:v>
                </c:pt>
                <c:pt idx="3">
                  <c:v>43466.125</c:v>
                </c:pt>
                <c:pt idx="4">
                  <c:v>43466.166666666664</c:v>
                </c:pt>
                <c:pt idx="5">
                  <c:v>43466.208333333336</c:v>
                </c:pt>
                <c:pt idx="6">
                  <c:v>43466.25</c:v>
                </c:pt>
                <c:pt idx="7">
                  <c:v>43466.291666666664</c:v>
                </c:pt>
                <c:pt idx="8">
                  <c:v>43466.333333333336</c:v>
                </c:pt>
                <c:pt idx="9">
                  <c:v>43466.375</c:v>
                </c:pt>
                <c:pt idx="10">
                  <c:v>43466.416666666664</c:v>
                </c:pt>
                <c:pt idx="11">
                  <c:v>43466.458333333336</c:v>
                </c:pt>
                <c:pt idx="12">
                  <c:v>43466.5</c:v>
                </c:pt>
                <c:pt idx="13">
                  <c:v>43466.541666666664</c:v>
                </c:pt>
                <c:pt idx="14">
                  <c:v>43466.583333333336</c:v>
                </c:pt>
                <c:pt idx="15">
                  <c:v>43466.625</c:v>
                </c:pt>
                <c:pt idx="16">
                  <c:v>43466.666666666664</c:v>
                </c:pt>
                <c:pt idx="17">
                  <c:v>43466.708333333336</c:v>
                </c:pt>
                <c:pt idx="18">
                  <c:v>43466.75</c:v>
                </c:pt>
                <c:pt idx="19">
                  <c:v>43466.791666666664</c:v>
                </c:pt>
                <c:pt idx="20">
                  <c:v>43466.833333333336</c:v>
                </c:pt>
                <c:pt idx="21">
                  <c:v>43466.875</c:v>
                </c:pt>
                <c:pt idx="22">
                  <c:v>43466.916666666664</c:v>
                </c:pt>
                <c:pt idx="23">
                  <c:v>43466.958333333336</c:v>
                </c:pt>
                <c:pt idx="24">
                  <c:v>43467</c:v>
                </c:pt>
                <c:pt idx="25">
                  <c:v>43467.041666666664</c:v>
                </c:pt>
                <c:pt idx="26">
                  <c:v>43467.083333333336</c:v>
                </c:pt>
                <c:pt idx="27">
                  <c:v>43467.125</c:v>
                </c:pt>
                <c:pt idx="28">
                  <c:v>43467.166666666664</c:v>
                </c:pt>
                <c:pt idx="29">
                  <c:v>43467.208333333336</c:v>
                </c:pt>
                <c:pt idx="30">
                  <c:v>43467.25</c:v>
                </c:pt>
                <c:pt idx="31">
                  <c:v>43467.291666666664</c:v>
                </c:pt>
                <c:pt idx="33">
                  <c:v>43467.375</c:v>
                </c:pt>
                <c:pt idx="34">
                  <c:v>43467.416666666664</c:v>
                </c:pt>
                <c:pt idx="35">
                  <c:v>43467.458333333336</c:v>
                </c:pt>
                <c:pt idx="36">
                  <c:v>43467.5</c:v>
                </c:pt>
                <c:pt idx="37">
                  <c:v>43467.541666666664</c:v>
                </c:pt>
                <c:pt idx="38">
                  <c:v>43467.583333333336</c:v>
                </c:pt>
                <c:pt idx="39">
                  <c:v>43467.625</c:v>
                </c:pt>
                <c:pt idx="40">
                  <c:v>43467.666666666664</c:v>
                </c:pt>
                <c:pt idx="41">
                  <c:v>43467.708333333336</c:v>
                </c:pt>
                <c:pt idx="42">
                  <c:v>43467.75</c:v>
                </c:pt>
                <c:pt idx="43">
                  <c:v>43467.791666666664</c:v>
                </c:pt>
                <c:pt idx="44">
                  <c:v>43467.833333333336</c:v>
                </c:pt>
                <c:pt idx="45">
                  <c:v>43467.875</c:v>
                </c:pt>
                <c:pt idx="46">
                  <c:v>43467.916666666664</c:v>
                </c:pt>
                <c:pt idx="47">
                  <c:v>43467.958333333336</c:v>
                </c:pt>
                <c:pt idx="48">
                  <c:v>43468</c:v>
                </c:pt>
                <c:pt idx="49">
                  <c:v>43468.041666666664</c:v>
                </c:pt>
                <c:pt idx="50">
                  <c:v>43468.083333333336</c:v>
                </c:pt>
                <c:pt idx="51">
                  <c:v>43468.125</c:v>
                </c:pt>
                <c:pt idx="52">
                  <c:v>43468.166666666664</c:v>
                </c:pt>
                <c:pt idx="53">
                  <c:v>43468.208333333336</c:v>
                </c:pt>
                <c:pt idx="54">
                  <c:v>43468.25</c:v>
                </c:pt>
                <c:pt idx="55">
                  <c:v>43468.291666666664</c:v>
                </c:pt>
                <c:pt idx="56">
                  <c:v>43468.333333333336</c:v>
                </c:pt>
                <c:pt idx="57">
                  <c:v>43468.375</c:v>
                </c:pt>
                <c:pt idx="58">
                  <c:v>43468.416666666664</c:v>
                </c:pt>
                <c:pt idx="59">
                  <c:v>43468.458333333336</c:v>
                </c:pt>
                <c:pt idx="60">
                  <c:v>43468.5</c:v>
                </c:pt>
                <c:pt idx="61">
                  <c:v>43468.541666666664</c:v>
                </c:pt>
                <c:pt idx="62">
                  <c:v>43468.583333333336</c:v>
                </c:pt>
                <c:pt idx="63">
                  <c:v>43468.625</c:v>
                </c:pt>
                <c:pt idx="64">
                  <c:v>43468.666666666664</c:v>
                </c:pt>
                <c:pt idx="65">
                  <c:v>43468.708333333336</c:v>
                </c:pt>
                <c:pt idx="66">
                  <c:v>43468.75</c:v>
                </c:pt>
                <c:pt idx="67">
                  <c:v>43468.791666666664</c:v>
                </c:pt>
                <c:pt idx="68">
                  <c:v>43468.833333333336</c:v>
                </c:pt>
                <c:pt idx="69">
                  <c:v>43468.875</c:v>
                </c:pt>
                <c:pt idx="70">
                  <c:v>43468.916666666664</c:v>
                </c:pt>
                <c:pt idx="71">
                  <c:v>43468.958333333336</c:v>
                </c:pt>
                <c:pt idx="72">
                  <c:v>43469</c:v>
                </c:pt>
                <c:pt idx="73">
                  <c:v>43469.041666666664</c:v>
                </c:pt>
                <c:pt idx="74">
                  <c:v>43469.083333333336</c:v>
                </c:pt>
                <c:pt idx="75">
                  <c:v>43469.125</c:v>
                </c:pt>
                <c:pt idx="76">
                  <c:v>43469.166666666664</c:v>
                </c:pt>
                <c:pt idx="77">
                  <c:v>43469.208333333336</c:v>
                </c:pt>
                <c:pt idx="78">
                  <c:v>43469.25</c:v>
                </c:pt>
                <c:pt idx="79">
                  <c:v>43469.291666666664</c:v>
                </c:pt>
                <c:pt idx="80">
                  <c:v>43469.333333333336</c:v>
                </c:pt>
                <c:pt idx="81">
                  <c:v>43469.375</c:v>
                </c:pt>
                <c:pt idx="82">
                  <c:v>43469.416666666664</c:v>
                </c:pt>
                <c:pt idx="83">
                  <c:v>43469.458333333336</c:v>
                </c:pt>
                <c:pt idx="84">
                  <c:v>43469.5</c:v>
                </c:pt>
                <c:pt idx="85">
                  <c:v>43469.541666666664</c:v>
                </c:pt>
                <c:pt idx="86">
                  <c:v>43469.583333333336</c:v>
                </c:pt>
                <c:pt idx="87">
                  <c:v>43469.625</c:v>
                </c:pt>
                <c:pt idx="88">
                  <c:v>43469.666666666664</c:v>
                </c:pt>
                <c:pt idx="89">
                  <c:v>43469.708333333336</c:v>
                </c:pt>
                <c:pt idx="90">
                  <c:v>43469.75</c:v>
                </c:pt>
                <c:pt idx="91">
                  <c:v>43469.791666666664</c:v>
                </c:pt>
                <c:pt idx="92">
                  <c:v>43469.833333333336</c:v>
                </c:pt>
                <c:pt idx="93">
                  <c:v>43469.875</c:v>
                </c:pt>
                <c:pt idx="94">
                  <c:v>43469.916666666664</c:v>
                </c:pt>
                <c:pt idx="95">
                  <c:v>43469.958333333336</c:v>
                </c:pt>
                <c:pt idx="96">
                  <c:v>43470</c:v>
                </c:pt>
                <c:pt idx="97">
                  <c:v>43470.041666666664</c:v>
                </c:pt>
                <c:pt idx="98">
                  <c:v>43470.083333333336</c:v>
                </c:pt>
                <c:pt idx="99">
                  <c:v>43470.125</c:v>
                </c:pt>
                <c:pt idx="100">
                  <c:v>43470.166666666664</c:v>
                </c:pt>
                <c:pt idx="101">
                  <c:v>43470.208333333336</c:v>
                </c:pt>
                <c:pt idx="102">
                  <c:v>43470.25</c:v>
                </c:pt>
                <c:pt idx="103">
                  <c:v>43470.291666666664</c:v>
                </c:pt>
                <c:pt idx="104">
                  <c:v>43470.333333333336</c:v>
                </c:pt>
                <c:pt idx="105">
                  <c:v>43470.375</c:v>
                </c:pt>
                <c:pt idx="106">
                  <c:v>43470.416666666664</c:v>
                </c:pt>
                <c:pt idx="107">
                  <c:v>43470.458333333336</c:v>
                </c:pt>
                <c:pt idx="108">
                  <c:v>43470.5</c:v>
                </c:pt>
                <c:pt idx="109">
                  <c:v>43470.541666666664</c:v>
                </c:pt>
                <c:pt idx="110">
                  <c:v>43470.583333333336</c:v>
                </c:pt>
                <c:pt idx="111">
                  <c:v>43470.625</c:v>
                </c:pt>
                <c:pt idx="112">
                  <c:v>43470.666666666664</c:v>
                </c:pt>
                <c:pt idx="113">
                  <c:v>43470.708333333336</c:v>
                </c:pt>
                <c:pt idx="114">
                  <c:v>43470.75</c:v>
                </c:pt>
                <c:pt idx="115">
                  <c:v>43470.791666666664</c:v>
                </c:pt>
                <c:pt idx="116">
                  <c:v>43470.833333333336</c:v>
                </c:pt>
                <c:pt idx="117">
                  <c:v>43470.875</c:v>
                </c:pt>
                <c:pt idx="118">
                  <c:v>43470.916666666664</c:v>
                </c:pt>
                <c:pt idx="119">
                  <c:v>43470.958333333336</c:v>
                </c:pt>
                <c:pt idx="120">
                  <c:v>43471</c:v>
                </c:pt>
                <c:pt idx="121">
                  <c:v>43471.041666666664</c:v>
                </c:pt>
                <c:pt idx="122">
                  <c:v>43471.083333333336</c:v>
                </c:pt>
                <c:pt idx="123">
                  <c:v>43471.125</c:v>
                </c:pt>
                <c:pt idx="124">
                  <c:v>43471.166666666664</c:v>
                </c:pt>
                <c:pt idx="125">
                  <c:v>43471.208333333336</c:v>
                </c:pt>
                <c:pt idx="126">
                  <c:v>43471.25</c:v>
                </c:pt>
                <c:pt idx="127">
                  <c:v>43471.291666666664</c:v>
                </c:pt>
                <c:pt idx="128">
                  <c:v>43471.333333333336</c:v>
                </c:pt>
                <c:pt idx="129">
                  <c:v>43471.375</c:v>
                </c:pt>
                <c:pt idx="130">
                  <c:v>43471.416666666664</c:v>
                </c:pt>
                <c:pt idx="131">
                  <c:v>43471.458333333336</c:v>
                </c:pt>
                <c:pt idx="132">
                  <c:v>43471.5</c:v>
                </c:pt>
                <c:pt idx="133">
                  <c:v>43471.541666666664</c:v>
                </c:pt>
                <c:pt idx="134">
                  <c:v>43471.583333333336</c:v>
                </c:pt>
                <c:pt idx="135">
                  <c:v>43471.625</c:v>
                </c:pt>
                <c:pt idx="136">
                  <c:v>43471.666666666664</c:v>
                </c:pt>
                <c:pt idx="137">
                  <c:v>43471.708333333336</c:v>
                </c:pt>
                <c:pt idx="138">
                  <c:v>43471.75</c:v>
                </c:pt>
                <c:pt idx="139">
                  <c:v>43471.791666666664</c:v>
                </c:pt>
                <c:pt idx="140">
                  <c:v>43471.833333333336</c:v>
                </c:pt>
                <c:pt idx="141">
                  <c:v>43471.875</c:v>
                </c:pt>
                <c:pt idx="142">
                  <c:v>43471.916666666664</c:v>
                </c:pt>
                <c:pt idx="143">
                  <c:v>43471.958333333336</c:v>
                </c:pt>
                <c:pt idx="144">
                  <c:v>43472</c:v>
                </c:pt>
                <c:pt idx="145">
                  <c:v>43472.041666666664</c:v>
                </c:pt>
                <c:pt idx="146">
                  <c:v>43472.083333333336</c:v>
                </c:pt>
                <c:pt idx="147">
                  <c:v>43472.125</c:v>
                </c:pt>
                <c:pt idx="148">
                  <c:v>43472.166666666664</c:v>
                </c:pt>
                <c:pt idx="149">
                  <c:v>43472.208333333336</c:v>
                </c:pt>
                <c:pt idx="150">
                  <c:v>43472.25</c:v>
                </c:pt>
                <c:pt idx="151">
                  <c:v>43472.291666666664</c:v>
                </c:pt>
                <c:pt idx="152">
                  <c:v>43472.333333333336</c:v>
                </c:pt>
                <c:pt idx="153">
                  <c:v>43472.375</c:v>
                </c:pt>
                <c:pt idx="154">
                  <c:v>43472.416666666664</c:v>
                </c:pt>
                <c:pt idx="155">
                  <c:v>43472.458333333336</c:v>
                </c:pt>
                <c:pt idx="156">
                  <c:v>43472.5</c:v>
                </c:pt>
                <c:pt idx="157">
                  <c:v>43472.541666666664</c:v>
                </c:pt>
                <c:pt idx="158">
                  <c:v>43472.583333333336</c:v>
                </c:pt>
                <c:pt idx="159">
                  <c:v>43472.625</c:v>
                </c:pt>
                <c:pt idx="160">
                  <c:v>43472.666666666664</c:v>
                </c:pt>
                <c:pt idx="161">
                  <c:v>43472.708333333336</c:v>
                </c:pt>
                <c:pt idx="162">
                  <c:v>43472.75</c:v>
                </c:pt>
                <c:pt idx="163">
                  <c:v>43472.791666666664</c:v>
                </c:pt>
                <c:pt idx="164">
                  <c:v>43472.833333333336</c:v>
                </c:pt>
                <c:pt idx="165">
                  <c:v>43472.875</c:v>
                </c:pt>
                <c:pt idx="166">
                  <c:v>43472.916666666664</c:v>
                </c:pt>
                <c:pt idx="167">
                  <c:v>43472.958333333336</c:v>
                </c:pt>
                <c:pt idx="168">
                  <c:v>43473</c:v>
                </c:pt>
                <c:pt idx="169">
                  <c:v>43473.041666666664</c:v>
                </c:pt>
                <c:pt idx="170">
                  <c:v>43473.083333333336</c:v>
                </c:pt>
                <c:pt idx="171">
                  <c:v>43473.125</c:v>
                </c:pt>
                <c:pt idx="172">
                  <c:v>43473.166666666664</c:v>
                </c:pt>
                <c:pt idx="173">
                  <c:v>43473.208333333336</c:v>
                </c:pt>
                <c:pt idx="174">
                  <c:v>43473.25</c:v>
                </c:pt>
                <c:pt idx="175">
                  <c:v>43473.291666666664</c:v>
                </c:pt>
                <c:pt idx="176">
                  <c:v>43473.333333333336</c:v>
                </c:pt>
                <c:pt idx="177">
                  <c:v>43473.375</c:v>
                </c:pt>
                <c:pt idx="178">
                  <c:v>43473.416666666664</c:v>
                </c:pt>
                <c:pt idx="179">
                  <c:v>43473.458333333336</c:v>
                </c:pt>
                <c:pt idx="180">
                  <c:v>43473.5</c:v>
                </c:pt>
                <c:pt idx="181">
                  <c:v>43473.541666666664</c:v>
                </c:pt>
                <c:pt idx="182">
                  <c:v>43473.583333333336</c:v>
                </c:pt>
                <c:pt idx="183">
                  <c:v>43473.625</c:v>
                </c:pt>
                <c:pt idx="184">
                  <c:v>43473.666666666664</c:v>
                </c:pt>
                <c:pt idx="185">
                  <c:v>43473.708333333336</c:v>
                </c:pt>
                <c:pt idx="186">
                  <c:v>43473.75</c:v>
                </c:pt>
                <c:pt idx="187">
                  <c:v>43473.791666666664</c:v>
                </c:pt>
                <c:pt idx="188">
                  <c:v>43473.833333333336</c:v>
                </c:pt>
                <c:pt idx="189">
                  <c:v>43473.875</c:v>
                </c:pt>
                <c:pt idx="190">
                  <c:v>43473.916666666664</c:v>
                </c:pt>
                <c:pt idx="191">
                  <c:v>43473.958333333336</c:v>
                </c:pt>
                <c:pt idx="192">
                  <c:v>43474</c:v>
                </c:pt>
                <c:pt idx="193">
                  <c:v>43474.041666666664</c:v>
                </c:pt>
                <c:pt idx="194">
                  <c:v>43474.083333333336</c:v>
                </c:pt>
                <c:pt idx="195">
                  <c:v>43474.125</c:v>
                </c:pt>
                <c:pt idx="196">
                  <c:v>43474.166666666664</c:v>
                </c:pt>
                <c:pt idx="197">
                  <c:v>43474.208333333336</c:v>
                </c:pt>
                <c:pt idx="198">
                  <c:v>43474.25</c:v>
                </c:pt>
                <c:pt idx="199">
                  <c:v>43474.291666666664</c:v>
                </c:pt>
                <c:pt idx="200">
                  <c:v>43474.333333333336</c:v>
                </c:pt>
                <c:pt idx="201">
                  <c:v>43474.375</c:v>
                </c:pt>
                <c:pt idx="202">
                  <c:v>43474.416666666664</c:v>
                </c:pt>
                <c:pt idx="203">
                  <c:v>43474.458333333336</c:v>
                </c:pt>
                <c:pt idx="204">
                  <c:v>43474.5</c:v>
                </c:pt>
                <c:pt idx="205">
                  <c:v>43474.541666666664</c:v>
                </c:pt>
                <c:pt idx="206">
                  <c:v>43474.583333333336</c:v>
                </c:pt>
                <c:pt idx="207">
                  <c:v>43474.625</c:v>
                </c:pt>
                <c:pt idx="208">
                  <c:v>43474.666666666664</c:v>
                </c:pt>
                <c:pt idx="209">
                  <c:v>43474.708333333336</c:v>
                </c:pt>
                <c:pt idx="210">
                  <c:v>43474.75</c:v>
                </c:pt>
                <c:pt idx="211">
                  <c:v>43474.791666666664</c:v>
                </c:pt>
                <c:pt idx="212">
                  <c:v>43474.833333333336</c:v>
                </c:pt>
                <c:pt idx="213">
                  <c:v>43474.875</c:v>
                </c:pt>
                <c:pt idx="214">
                  <c:v>43474.916666666664</c:v>
                </c:pt>
                <c:pt idx="215">
                  <c:v>43474.958333333336</c:v>
                </c:pt>
                <c:pt idx="216">
                  <c:v>43475</c:v>
                </c:pt>
                <c:pt idx="217">
                  <c:v>43475.041666666664</c:v>
                </c:pt>
                <c:pt idx="218">
                  <c:v>43475.083333333336</c:v>
                </c:pt>
                <c:pt idx="219">
                  <c:v>43475.125</c:v>
                </c:pt>
                <c:pt idx="220">
                  <c:v>43475.166666666664</c:v>
                </c:pt>
                <c:pt idx="221">
                  <c:v>43475.208333333336</c:v>
                </c:pt>
                <c:pt idx="222">
                  <c:v>43475.25</c:v>
                </c:pt>
                <c:pt idx="223">
                  <c:v>43475.291666666664</c:v>
                </c:pt>
                <c:pt idx="224">
                  <c:v>43475.333333333336</c:v>
                </c:pt>
                <c:pt idx="225">
                  <c:v>43475.375</c:v>
                </c:pt>
                <c:pt idx="226">
                  <c:v>43475.416666666664</c:v>
                </c:pt>
                <c:pt idx="227">
                  <c:v>43475.458333333336</c:v>
                </c:pt>
                <c:pt idx="228">
                  <c:v>43475.5</c:v>
                </c:pt>
                <c:pt idx="229">
                  <c:v>43475.541666666664</c:v>
                </c:pt>
                <c:pt idx="230">
                  <c:v>43475.583333333336</c:v>
                </c:pt>
                <c:pt idx="231">
                  <c:v>43475.625</c:v>
                </c:pt>
                <c:pt idx="232">
                  <c:v>43475.666666666664</c:v>
                </c:pt>
                <c:pt idx="233">
                  <c:v>43475.708333333336</c:v>
                </c:pt>
                <c:pt idx="234">
                  <c:v>43475.75</c:v>
                </c:pt>
                <c:pt idx="235">
                  <c:v>43475.791666666664</c:v>
                </c:pt>
                <c:pt idx="236">
                  <c:v>43475.833333333336</c:v>
                </c:pt>
                <c:pt idx="237">
                  <c:v>43475.875</c:v>
                </c:pt>
                <c:pt idx="238">
                  <c:v>43475.916666666664</c:v>
                </c:pt>
                <c:pt idx="239">
                  <c:v>43475.958333333336</c:v>
                </c:pt>
                <c:pt idx="240">
                  <c:v>43476</c:v>
                </c:pt>
                <c:pt idx="241">
                  <c:v>43476.041666666664</c:v>
                </c:pt>
                <c:pt idx="242">
                  <c:v>43476.083333333336</c:v>
                </c:pt>
                <c:pt idx="243">
                  <c:v>43476.125</c:v>
                </c:pt>
                <c:pt idx="244">
                  <c:v>43476.166666666664</c:v>
                </c:pt>
                <c:pt idx="245">
                  <c:v>43476.208333333336</c:v>
                </c:pt>
                <c:pt idx="246">
                  <c:v>43476.25</c:v>
                </c:pt>
                <c:pt idx="247">
                  <c:v>43476.291666666664</c:v>
                </c:pt>
                <c:pt idx="248">
                  <c:v>43476.333333333336</c:v>
                </c:pt>
                <c:pt idx="249">
                  <c:v>43476.375</c:v>
                </c:pt>
                <c:pt idx="250">
                  <c:v>43476.416666666664</c:v>
                </c:pt>
                <c:pt idx="251">
                  <c:v>43476.458333333336</c:v>
                </c:pt>
                <c:pt idx="252">
                  <c:v>43476.5</c:v>
                </c:pt>
                <c:pt idx="253">
                  <c:v>43476.541666666664</c:v>
                </c:pt>
                <c:pt idx="254">
                  <c:v>43476.583333333336</c:v>
                </c:pt>
                <c:pt idx="255">
                  <c:v>43476.625</c:v>
                </c:pt>
                <c:pt idx="256">
                  <c:v>43476.666666666664</c:v>
                </c:pt>
                <c:pt idx="257">
                  <c:v>43476.708333333336</c:v>
                </c:pt>
                <c:pt idx="258">
                  <c:v>43476.75</c:v>
                </c:pt>
                <c:pt idx="259">
                  <c:v>43476.791666666664</c:v>
                </c:pt>
                <c:pt idx="260">
                  <c:v>43476.833333333336</c:v>
                </c:pt>
                <c:pt idx="261">
                  <c:v>43476.875</c:v>
                </c:pt>
                <c:pt idx="262">
                  <c:v>43476.916666666664</c:v>
                </c:pt>
                <c:pt idx="263">
                  <c:v>43476.958333333336</c:v>
                </c:pt>
                <c:pt idx="264">
                  <c:v>43477</c:v>
                </c:pt>
                <c:pt idx="265">
                  <c:v>43477.041666666664</c:v>
                </c:pt>
                <c:pt idx="266">
                  <c:v>43477.083333333336</c:v>
                </c:pt>
                <c:pt idx="267">
                  <c:v>43477.125</c:v>
                </c:pt>
                <c:pt idx="268">
                  <c:v>43477.166666666664</c:v>
                </c:pt>
                <c:pt idx="269">
                  <c:v>43477.208333333336</c:v>
                </c:pt>
                <c:pt idx="270">
                  <c:v>43477.25</c:v>
                </c:pt>
                <c:pt idx="271">
                  <c:v>43477.291666666664</c:v>
                </c:pt>
                <c:pt idx="272">
                  <c:v>43477.333333333336</c:v>
                </c:pt>
                <c:pt idx="273">
                  <c:v>43477.375</c:v>
                </c:pt>
                <c:pt idx="274">
                  <c:v>43477.416666666664</c:v>
                </c:pt>
                <c:pt idx="275">
                  <c:v>43477.458333333336</c:v>
                </c:pt>
                <c:pt idx="276">
                  <c:v>43477.5</c:v>
                </c:pt>
                <c:pt idx="277">
                  <c:v>43477.541666666664</c:v>
                </c:pt>
                <c:pt idx="278">
                  <c:v>43477.583333333336</c:v>
                </c:pt>
                <c:pt idx="279">
                  <c:v>43477.625</c:v>
                </c:pt>
                <c:pt idx="280">
                  <c:v>43477.666666666664</c:v>
                </c:pt>
                <c:pt idx="281">
                  <c:v>43477.708333333336</c:v>
                </c:pt>
                <c:pt idx="282">
                  <c:v>43477.75</c:v>
                </c:pt>
                <c:pt idx="283">
                  <c:v>43477.791666666664</c:v>
                </c:pt>
                <c:pt idx="284">
                  <c:v>43477.833333333336</c:v>
                </c:pt>
                <c:pt idx="285">
                  <c:v>43477.875</c:v>
                </c:pt>
                <c:pt idx="286">
                  <c:v>43477.916666666664</c:v>
                </c:pt>
                <c:pt idx="287">
                  <c:v>43477.958333333336</c:v>
                </c:pt>
                <c:pt idx="288">
                  <c:v>43478</c:v>
                </c:pt>
                <c:pt idx="289">
                  <c:v>43478.041666666664</c:v>
                </c:pt>
                <c:pt idx="290">
                  <c:v>43478.083333333336</c:v>
                </c:pt>
                <c:pt idx="291">
                  <c:v>43478.125</c:v>
                </c:pt>
                <c:pt idx="292">
                  <c:v>43478.166666666664</c:v>
                </c:pt>
                <c:pt idx="293">
                  <c:v>43478.208333333336</c:v>
                </c:pt>
                <c:pt idx="294">
                  <c:v>43478.25</c:v>
                </c:pt>
                <c:pt idx="295">
                  <c:v>43478.291666666664</c:v>
                </c:pt>
                <c:pt idx="296">
                  <c:v>43478.333333333336</c:v>
                </c:pt>
                <c:pt idx="297">
                  <c:v>43478.375</c:v>
                </c:pt>
                <c:pt idx="298">
                  <c:v>43478.416666666664</c:v>
                </c:pt>
                <c:pt idx="299">
                  <c:v>43478.458333333336</c:v>
                </c:pt>
                <c:pt idx="300">
                  <c:v>43478.5</c:v>
                </c:pt>
                <c:pt idx="301">
                  <c:v>43478.541666666664</c:v>
                </c:pt>
                <c:pt idx="302">
                  <c:v>43478.583333333336</c:v>
                </c:pt>
                <c:pt idx="303">
                  <c:v>43478.625</c:v>
                </c:pt>
                <c:pt idx="304">
                  <c:v>43478.666666666664</c:v>
                </c:pt>
                <c:pt idx="305">
                  <c:v>43478.708333333336</c:v>
                </c:pt>
                <c:pt idx="306">
                  <c:v>43478.75</c:v>
                </c:pt>
                <c:pt idx="307">
                  <c:v>43478.791666666664</c:v>
                </c:pt>
                <c:pt idx="308">
                  <c:v>43478.833333333336</c:v>
                </c:pt>
                <c:pt idx="309">
                  <c:v>43478.875</c:v>
                </c:pt>
                <c:pt idx="310">
                  <c:v>43478.916666666664</c:v>
                </c:pt>
                <c:pt idx="311">
                  <c:v>43478.958333333336</c:v>
                </c:pt>
                <c:pt idx="312">
                  <c:v>43479</c:v>
                </c:pt>
                <c:pt idx="313">
                  <c:v>43479.041666666664</c:v>
                </c:pt>
                <c:pt idx="314">
                  <c:v>43479.083333333336</c:v>
                </c:pt>
                <c:pt idx="315">
                  <c:v>43479.125</c:v>
                </c:pt>
                <c:pt idx="316">
                  <c:v>43479.166666666664</c:v>
                </c:pt>
                <c:pt idx="317">
                  <c:v>43479.208333333336</c:v>
                </c:pt>
                <c:pt idx="318">
                  <c:v>43479.25</c:v>
                </c:pt>
                <c:pt idx="319">
                  <c:v>43479.291666666664</c:v>
                </c:pt>
                <c:pt idx="320">
                  <c:v>43479.333333333336</c:v>
                </c:pt>
                <c:pt idx="321">
                  <c:v>43479.375</c:v>
                </c:pt>
                <c:pt idx="322">
                  <c:v>43479.416666666664</c:v>
                </c:pt>
                <c:pt idx="323">
                  <c:v>43479.458333333336</c:v>
                </c:pt>
                <c:pt idx="324">
                  <c:v>43479.5</c:v>
                </c:pt>
                <c:pt idx="325">
                  <c:v>43479.541666666664</c:v>
                </c:pt>
                <c:pt idx="326">
                  <c:v>43479.583333333336</c:v>
                </c:pt>
                <c:pt idx="327">
                  <c:v>43479.625</c:v>
                </c:pt>
                <c:pt idx="328">
                  <c:v>43479.666666666664</c:v>
                </c:pt>
                <c:pt idx="329">
                  <c:v>43479.708333333336</c:v>
                </c:pt>
                <c:pt idx="330">
                  <c:v>43479.75</c:v>
                </c:pt>
                <c:pt idx="331">
                  <c:v>43479.791666666664</c:v>
                </c:pt>
                <c:pt idx="332">
                  <c:v>43479.833333333336</c:v>
                </c:pt>
                <c:pt idx="333">
                  <c:v>43479.875</c:v>
                </c:pt>
                <c:pt idx="334">
                  <c:v>43479.916666666664</c:v>
                </c:pt>
                <c:pt idx="335">
                  <c:v>43479.958333333336</c:v>
                </c:pt>
                <c:pt idx="336">
                  <c:v>43480</c:v>
                </c:pt>
                <c:pt idx="337">
                  <c:v>43480.041666666664</c:v>
                </c:pt>
                <c:pt idx="338">
                  <c:v>43480.083333333336</c:v>
                </c:pt>
                <c:pt idx="339">
                  <c:v>43480.125</c:v>
                </c:pt>
                <c:pt idx="340">
                  <c:v>43480.166666666664</c:v>
                </c:pt>
                <c:pt idx="341">
                  <c:v>43480.208333333336</c:v>
                </c:pt>
                <c:pt idx="342">
                  <c:v>43480.25</c:v>
                </c:pt>
                <c:pt idx="343">
                  <c:v>43480.291666666664</c:v>
                </c:pt>
                <c:pt idx="344">
                  <c:v>43480.333333333336</c:v>
                </c:pt>
                <c:pt idx="345">
                  <c:v>43480.375</c:v>
                </c:pt>
                <c:pt idx="346">
                  <c:v>43480.416666666664</c:v>
                </c:pt>
                <c:pt idx="347">
                  <c:v>43480.458333333336</c:v>
                </c:pt>
                <c:pt idx="348">
                  <c:v>43480.5</c:v>
                </c:pt>
                <c:pt idx="349">
                  <c:v>43480.541666666664</c:v>
                </c:pt>
                <c:pt idx="350">
                  <c:v>43480.583333333336</c:v>
                </c:pt>
                <c:pt idx="351">
                  <c:v>43480.625</c:v>
                </c:pt>
                <c:pt idx="352">
                  <c:v>43480.666666666664</c:v>
                </c:pt>
                <c:pt idx="353">
                  <c:v>43480.708333333336</c:v>
                </c:pt>
                <c:pt idx="354">
                  <c:v>43480.75</c:v>
                </c:pt>
                <c:pt idx="355">
                  <c:v>43480.791666666664</c:v>
                </c:pt>
                <c:pt idx="356">
                  <c:v>43480.833333333336</c:v>
                </c:pt>
                <c:pt idx="357">
                  <c:v>43480.875</c:v>
                </c:pt>
                <c:pt idx="358">
                  <c:v>43480.916666666664</c:v>
                </c:pt>
                <c:pt idx="359">
                  <c:v>43480.958333333336</c:v>
                </c:pt>
                <c:pt idx="360">
                  <c:v>43481</c:v>
                </c:pt>
                <c:pt idx="361">
                  <c:v>43481.041666666664</c:v>
                </c:pt>
                <c:pt idx="362">
                  <c:v>43481.083333333336</c:v>
                </c:pt>
                <c:pt idx="363">
                  <c:v>43481.125</c:v>
                </c:pt>
                <c:pt idx="364">
                  <c:v>43481.166666666664</c:v>
                </c:pt>
                <c:pt idx="365">
                  <c:v>43481.208333333336</c:v>
                </c:pt>
                <c:pt idx="366">
                  <c:v>43481.25</c:v>
                </c:pt>
                <c:pt idx="367">
                  <c:v>43481.291666666664</c:v>
                </c:pt>
                <c:pt idx="368">
                  <c:v>43481.333333333336</c:v>
                </c:pt>
                <c:pt idx="369">
                  <c:v>43481.375</c:v>
                </c:pt>
                <c:pt idx="370">
                  <c:v>43481.416666666664</c:v>
                </c:pt>
                <c:pt idx="371">
                  <c:v>43481.458333333336</c:v>
                </c:pt>
                <c:pt idx="372">
                  <c:v>43481.5</c:v>
                </c:pt>
                <c:pt idx="373">
                  <c:v>43481.541666666664</c:v>
                </c:pt>
                <c:pt idx="374">
                  <c:v>43481.583333333336</c:v>
                </c:pt>
                <c:pt idx="375">
                  <c:v>43481.625</c:v>
                </c:pt>
                <c:pt idx="376">
                  <c:v>43481.666666666664</c:v>
                </c:pt>
                <c:pt idx="377">
                  <c:v>43481.708333333336</c:v>
                </c:pt>
                <c:pt idx="378">
                  <c:v>43481.75</c:v>
                </c:pt>
                <c:pt idx="379">
                  <c:v>43481.791666666664</c:v>
                </c:pt>
                <c:pt idx="380">
                  <c:v>43481.833333333336</c:v>
                </c:pt>
                <c:pt idx="381">
                  <c:v>43481.875</c:v>
                </c:pt>
                <c:pt idx="382">
                  <c:v>43481.916666666664</c:v>
                </c:pt>
                <c:pt idx="383">
                  <c:v>43481.958333333336</c:v>
                </c:pt>
                <c:pt idx="384">
                  <c:v>43482</c:v>
                </c:pt>
                <c:pt idx="385">
                  <c:v>43482.041666666664</c:v>
                </c:pt>
                <c:pt idx="386">
                  <c:v>43482.083333333336</c:v>
                </c:pt>
                <c:pt idx="387">
                  <c:v>43482.125</c:v>
                </c:pt>
                <c:pt idx="388">
                  <c:v>43482.166666666664</c:v>
                </c:pt>
                <c:pt idx="389">
                  <c:v>43482.208333333336</c:v>
                </c:pt>
                <c:pt idx="390">
                  <c:v>43482.25</c:v>
                </c:pt>
                <c:pt idx="391">
                  <c:v>43482.291666666664</c:v>
                </c:pt>
                <c:pt idx="392">
                  <c:v>43482.333333333336</c:v>
                </c:pt>
                <c:pt idx="393">
                  <c:v>43482.375</c:v>
                </c:pt>
                <c:pt idx="394">
                  <c:v>43482.416666666664</c:v>
                </c:pt>
                <c:pt idx="395">
                  <c:v>43482.458333333336</c:v>
                </c:pt>
                <c:pt idx="396">
                  <c:v>43482.5</c:v>
                </c:pt>
                <c:pt idx="397">
                  <c:v>43482.541666666664</c:v>
                </c:pt>
                <c:pt idx="398">
                  <c:v>43482.583333333336</c:v>
                </c:pt>
                <c:pt idx="399">
                  <c:v>43482.625</c:v>
                </c:pt>
                <c:pt idx="400">
                  <c:v>43482.666666666664</c:v>
                </c:pt>
                <c:pt idx="401">
                  <c:v>43482.708333333336</c:v>
                </c:pt>
                <c:pt idx="402">
                  <c:v>43482.75</c:v>
                </c:pt>
                <c:pt idx="403">
                  <c:v>43482.791666666664</c:v>
                </c:pt>
                <c:pt idx="404">
                  <c:v>43482.833333333336</c:v>
                </c:pt>
                <c:pt idx="405">
                  <c:v>43482.875</c:v>
                </c:pt>
                <c:pt idx="406">
                  <c:v>43482.916666666664</c:v>
                </c:pt>
                <c:pt idx="407">
                  <c:v>43482.958333333336</c:v>
                </c:pt>
                <c:pt idx="408">
                  <c:v>43483</c:v>
                </c:pt>
                <c:pt idx="409">
                  <c:v>43483.041666666664</c:v>
                </c:pt>
                <c:pt idx="410">
                  <c:v>43483.083333333336</c:v>
                </c:pt>
                <c:pt idx="411">
                  <c:v>43483.125</c:v>
                </c:pt>
                <c:pt idx="412">
                  <c:v>43483.166666666664</c:v>
                </c:pt>
                <c:pt idx="413">
                  <c:v>43483.208333333336</c:v>
                </c:pt>
                <c:pt idx="414">
                  <c:v>43483.25</c:v>
                </c:pt>
                <c:pt idx="415">
                  <c:v>43483.291666666664</c:v>
                </c:pt>
                <c:pt idx="416">
                  <c:v>43483.333333333336</c:v>
                </c:pt>
                <c:pt idx="417">
                  <c:v>43483.375</c:v>
                </c:pt>
                <c:pt idx="418">
                  <c:v>43483.416666666664</c:v>
                </c:pt>
                <c:pt idx="419">
                  <c:v>43483.458333333336</c:v>
                </c:pt>
                <c:pt idx="420">
                  <c:v>43483.5</c:v>
                </c:pt>
                <c:pt idx="421">
                  <c:v>43483.541666666664</c:v>
                </c:pt>
                <c:pt idx="422">
                  <c:v>43483.583333333336</c:v>
                </c:pt>
                <c:pt idx="423">
                  <c:v>43483.625</c:v>
                </c:pt>
                <c:pt idx="424">
                  <c:v>43483.666666666664</c:v>
                </c:pt>
                <c:pt idx="425">
                  <c:v>43483.708333333336</c:v>
                </c:pt>
                <c:pt idx="426">
                  <c:v>43483.75</c:v>
                </c:pt>
                <c:pt idx="427">
                  <c:v>43483.791666666664</c:v>
                </c:pt>
                <c:pt idx="428">
                  <c:v>43483.833333333336</c:v>
                </c:pt>
                <c:pt idx="429">
                  <c:v>43483.875</c:v>
                </c:pt>
                <c:pt idx="430">
                  <c:v>43483.916666666664</c:v>
                </c:pt>
                <c:pt idx="431">
                  <c:v>43483.958333333336</c:v>
                </c:pt>
                <c:pt idx="432">
                  <c:v>43484</c:v>
                </c:pt>
                <c:pt idx="433">
                  <c:v>43484.041666666664</c:v>
                </c:pt>
                <c:pt idx="434">
                  <c:v>43484.083333333336</c:v>
                </c:pt>
                <c:pt idx="435">
                  <c:v>43484.125</c:v>
                </c:pt>
                <c:pt idx="436">
                  <c:v>43484.166666666664</c:v>
                </c:pt>
                <c:pt idx="437">
                  <c:v>43484.208333333336</c:v>
                </c:pt>
                <c:pt idx="438">
                  <c:v>43484.25</c:v>
                </c:pt>
                <c:pt idx="439">
                  <c:v>43484.291666666664</c:v>
                </c:pt>
                <c:pt idx="440">
                  <c:v>43484.333333333336</c:v>
                </c:pt>
                <c:pt idx="441">
                  <c:v>43484.375</c:v>
                </c:pt>
                <c:pt idx="442">
                  <c:v>43484.416666666664</c:v>
                </c:pt>
                <c:pt idx="443">
                  <c:v>43484.458333333336</c:v>
                </c:pt>
                <c:pt idx="444">
                  <c:v>43484.5</c:v>
                </c:pt>
                <c:pt idx="445">
                  <c:v>43484.541666666664</c:v>
                </c:pt>
                <c:pt idx="446">
                  <c:v>43484.583333333336</c:v>
                </c:pt>
                <c:pt idx="447">
                  <c:v>43484.625</c:v>
                </c:pt>
                <c:pt idx="448">
                  <c:v>43484.666666666664</c:v>
                </c:pt>
                <c:pt idx="449">
                  <c:v>43484.708333333336</c:v>
                </c:pt>
                <c:pt idx="450">
                  <c:v>43484.75</c:v>
                </c:pt>
                <c:pt idx="451">
                  <c:v>43484.791666666664</c:v>
                </c:pt>
                <c:pt idx="452">
                  <c:v>43484.833333333336</c:v>
                </c:pt>
                <c:pt idx="453">
                  <c:v>43484.875</c:v>
                </c:pt>
                <c:pt idx="454">
                  <c:v>43484.916666666664</c:v>
                </c:pt>
                <c:pt idx="455">
                  <c:v>43484.958333333336</c:v>
                </c:pt>
                <c:pt idx="456">
                  <c:v>43485</c:v>
                </c:pt>
                <c:pt idx="457">
                  <c:v>43485.041666666664</c:v>
                </c:pt>
                <c:pt idx="458">
                  <c:v>43485.083333333336</c:v>
                </c:pt>
                <c:pt idx="459">
                  <c:v>43485.125</c:v>
                </c:pt>
                <c:pt idx="460">
                  <c:v>43485.166666666664</c:v>
                </c:pt>
                <c:pt idx="461">
                  <c:v>43485.208333333336</c:v>
                </c:pt>
                <c:pt idx="462">
                  <c:v>43485.25</c:v>
                </c:pt>
                <c:pt idx="463">
                  <c:v>43485.291666666664</c:v>
                </c:pt>
                <c:pt idx="464">
                  <c:v>43485.333333333336</c:v>
                </c:pt>
                <c:pt idx="465">
                  <c:v>43485.375</c:v>
                </c:pt>
                <c:pt idx="466">
                  <c:v>43485.416666666664</c:v>
                </c:pt>
                <c:pt idx="467">
                  <c:v>43485.458333333336</c:v>
                </c:pt>
                <c:pt idx="468">
                  <c:v>43485.5</c:v>
                </c:pt>
                <c:pt idx="469">
                  <c:v>43485.541666666664</c:v>
                </c:pt>
                <c:pt idx="470">
                  <c:v>43485.583333333336</c:v>
                </c:pt>
                <c:pt idx="471">
                  <c:v>43485.625</c:v>
                </c:pt>
                <c:pt idx="472">
                  <c:v>43485.666666666664</c:v>
                </c:pt>
                <c:pt idx="473">
                  <c:v>43485.708333333336</c:v>
                </c:pt>
                <c:pt idx="474">
                  <c:v>43485.75</c:v>
                </c:pt>
                <c:pt idx="475">
                  <c:v>43485.791666666664</c:v>
                </c:pt>
                <c:pt idx="476">
                  <c:v>43485.833333333336</c:v>
                </c:pt>
                <c:pt idx="477">
                  <c:v>43485.875</c:v>
                </c:pt>
                <c:pt idx="478">
                  <c:v>43485.916666666664</c:v>
                </c:pt>
                <c:pt idx="479">
                  <c:v>43485.958333333336</c:v>
                </c:pt>
                <c:pt idx="480">
                  <c:v>43486</c:v>
                </c:pt>
                <c:pt idx="481">
                  <c:v>43486.041666666664</c:v>
                </c:pt>
                <c:pt idx="482">
                  <c:v>43486.083333333336</c:v>
                </c:pt>
                <c:pt idx="483">
                  <c:v>43486.125</c:v>
                </c:pt>
                <c:pt idx="484">
                  <c:v>43486.166666666664</c:v>
                </c:pt>
                <c:pt idx="485">
                  <c:v>43486.208333333336</c:v>
                </c:pt>
                <c:pt idx="486">
                  <c:v>43486.25</c:v>
                </c:pt>
                <c:pt idx="487">
                  <c:v>43486.291666666664</c:v>
                </c:pt>
                <c:pt idx="488">
                  <c:v>43486.333333333336</c:v>
                </c:pt>
                <c:pt idx="489">
                  <c:v>43486.375</c:v>
                </c:pt>
                <c:pt idx="490">
                  <c:v>43486.416666666664</c:v>
                </c:pt>
                <c:pt idx="491">
                  <c:v>43486.458333333336</c:v>
                </c:pt>
                <c:pt idx="492">
                  <c:v>43486.5</c:v>
                </c:pt>
                <c:pt idx="493">
                  <c:v>43486.541666666664</c:v>
                </c:pt>
                <c:pt idx="494">
                  <c:v>43486.583333333336</c:v>
                </c:pt>
                <c:pt idx="495">
                  <c:v>43486.625</c:v>
                </c:pt>
                <c:pt idx="496">
                  <c:v>43486.666666666664</c:v>
                </c:pt>
                <c:pt idx="497">
                  <c:v>43486.708333333336</c:v>
                </c:pt>
                <c:pt idx="498">
                  <c:v>43486.75</c:v>
                </c:pt>
                <c:pt idx="499">
                  <c:v>43486.791666666664</c:v>
                </c:pt>
                <c:pt idx="500">
                  <c:v>43486.833333333336</c:v>
                </c:pt>
                <c:pt idx="501">
                  <c:v>43486.875</c:v>
                </c:pt>
                <c:pt idx="502">
                  <c:v>43486.916666666664</c:v>
                </c:pt>
                <c:pt idx="503">
                  <c:v>43486.958333333336</c:v>
                </c:pt>
                <c:pt idx="504">
                  <c:v>43487</c:v>
                </c:pt>
                <c:pt idx="505">
                  <c:v>43487.041666666664</c:v>
                </c:pt>
                <c:pt idx="506">
                  <c:v>43487.083333333336</c:v>
                </c:pt>
                <c:pt idx="507">
                  <c:v>43487.125</c:v>
                </c:pt>
                <c:pt idx="508">
                  <c:v>43487.166666666664</c:v>
                </c:pt>
                <c:pt idx="509">
                  <c:v>43487.208333333336</c:v>
                </c:pt>
                <c:pt idx="510">
                  <c:v>43487.25</c:v>
                </c:pt>
                <c:pt idx="511">
                  <c:v>43487.291666666664</c:v>
                </c:pt>
                <c:pt idx="512">
                  <c:v>43487.333333333336</c:v>
                </c:pt>
                <c:pt idx="513">
                  <c:v>43487.375</c:v>
                </c:pt>
                <c:pt idx="514">
                  <c:v>43487.416666666664</c:v>
                </c:pt>
                <c:pt idx="515">
                  <c:v>43487.458333333336</c:v>
                </c:pt>
                <c:pt idx="516">
                  <c:v>43487.5</c:v>
                </c:pt>
                <c:pt idx="517">
                  <c:v>43487.541666666664</c:v>
                </c:pt>
                <c:pt idx="518">
                  <c:v>43487.583333333336</c:v>
                </c:pt>
                <c:pt idx="519">
                  <c:v>43487.625</c:v>
                </c:pt>
                <c:pt idx="520">
                  <c:v>43487.666666666664</c:v>
                </c:pt>
                <c:pt idx="521">
                  <c:v>43487.708333333336</c:v>
                </c:pt>
                <c:pt idx="522">
                  <c:v>43487.75</c:v>
                </c:pt>
                <c:pt idx="523">
                  <c:v>43487.791666666664</c:v>
                </c:pt>
                <c:pt idx="524">
                  <c:v>43487.833333333336</c:v>
                </c:pt>
                <c:pt idx="525">
                  <c:v>43487.875</c:v>
                </c:pt>
                <c:pt idx="526">
                  <c:v>43487.916666666664</c:v>
                </c:pt>
                <c:pt idx="527">
                  <c:v>43487.958333333336</c:v>
                </c:pt>
                <c:pt idx="528">
                  <c:v>43488</c:v>
                </c:pt>
                <c:pt idx="529">
                  <c:v>43488.041666666664</c:v>
                </c:pt>
                <c:pt idx="530">
                  <c:v>43488.083333333336</c:v>
                </c:pt>
                <c:pt idx="531">
                  <c:v>43488.125</c:v>
                </c:pt>
                <c:pt idx="532">
                  <c:v>43488.166666666664</c:v>
                </c:pt>
                <c:pt idx="533">
                  <c:v>43488.208333333336</c:v>
                </c:pt>
                <c:pt idx="534">
                  <c:v>43488.25</c:v>
                </c:pt>
                <c:pt idx="535">
                  <c:v>43488.291666666664</c:v>
                </c:pt>
                <c:pt idx="536">
                  <c:v>43488.333333333336</c:v>
                </c:pt>
                <c:pt idx="537">
                  <c:v>43488.375</c:v>
                </c:pt>
                <c:pt idx="538">
                  <c:v>43488.416666666664</c:v>
                </c:pt>
                <c:pt idx="539">
                  <c:v>43488.458333333336</c:v>
                </c:pt>
                <c:pt idx="540">
                  <c:v>43488.5</c:v>
                </c:pt>
                <c:pt idx="541">
                  <c:v>43488.541666666664</c:v>
                </c:pt>
                <c:pt idx="542">
                  <c:v>43488.583333333336</c:v>
                </c:pt>
                <c:pt idx="543">
                  <c:v>43488.625</c:v>
                </c:pt>
                <c:pt idx="544">
                  <c:v>43488.666666666664</c:v>
                </c:pt>
                <c:pt idx="545">
                  <c:v>43488.708333333336</c:v>
                </c:pt>
                <c:pt idx="546">
                  <c:v>43488.75</c:v>
                </c:pt>
                <c:pt idx="547">
                  <c:v>43488.791666666664</c:v>
                </c:pt>
                <c:pt idx="548">
                  <c:v>43488.833333333336</c:v>
                </c:pt>
                <c:pt idx="549">
                  <c:v>43488.875</c:v>
                </c:pt>
                <c:pt idx="550">
                  <c:v>43488.916666666664</c:v>
                </c:pt>
                <c:pt idx="551">
                  <c:v>43488.958333333336</c:v>
                </c:pt>
                <c:pt idx="552">
                  <c:v>43489</c:v>
                </c:pt>
                <c:pt idx="553">
                  <c:v>43489.041666666664</c:v>
                </c:pt>
                <c:pt idx="554">
                  <c:v>43489.083333333336</c:v>
                </c:pt>
                <c:pt idx="555">
                  <c:v>43489.125</c:v>
                </c:pt>
                <c:pt idx="556">
                  <c:v>43489.166666666664</c:v>
                </c:pt>
                <c:pt idx="557">
                  <c:v>43489.208333333336</c:v>
                </c:pt>
                <c:pt idx="558">
                  <c:v>43489.25</c:v>
                </c:pt>
                <c:pt idx="559">
                  <c:v>43489.291666666664</c:v>
                </c:pt>
                <c:pt idx="560">
                  <c:v>43489.333333333336</c:v>
                </c:pt>
                <c:pt idx="561">
                  <c:v>43489.375</c:v>
                </c:pt>
                <c:pt idx="562">
                  <c:v>43489.416666666664</c:v>
                </c:pt>
                <c:pt idx="563">
                  <c:v>43489.458333333336</c:v>
                </c:pt>
                <c:pt idx="564">
                  <c:v>43489.5</c:v>
                </c:pt>
                <c:pt idx="565">
                  <c:v>43489.541666666664</c:v>
                </c:pt>
                <c:pt idx="566">
                  <c:v>43489.583333333336</c:v>
                </c:pt>
                <c:pt idx="567">
                  <c:v>43489.625</c:v>
                </c:pt>
                <c:pt idx="568">
                  <c:v>43489.666666666664</c:v>
                </c:pt>
                <c:pt idx="569">
                  <c:v>43489.708333333336</c:v>
                </c:pt>
                <c:pt idx="570">
                  <c:v>43489.75</c:v>
                </c:pt>
                <c:pt idx="571">
                  <c:v>43489.791666666664</c:v>
                </c:pt>
                <c:pt idx="572">
                  <c:v>43489.833333333336</c:v>
                </c:pt>
                <c:pt idx="573">
                  <c:v>43489.875</c:v>
                </c:pt>
                <c:pt idx="574">
                  <c:v>43489.916666666664</c:v>
                </c:pt>
                <c:pt idx="575">
                  <c:v>43489.958333333336</c:v>
                </c:pt>
                <c:pt idx="576">
                  <c:v>43490</c:v>
                </c:pt>
                <c:pt idx="577">
                  <c:v>43490.041666666664</c:v>
                </c:pt>
                <c:pt idx="578">
                  <c:v>43490.083333333336</c:v>
                </c:pt>
                <c:pt idx="579">
                  <c:v>43490.125</c:v>
                </c:pt>
                <c:pt idx="580">
                  <c:v>43490.166666666664</c:v>
                </c:pt>
                <c:pt idx="581">
                  <c:v>43490.208333333336</c:v>
                </c:pt>
                <c:pt idx="582">
                  <c:v>43490.25</c:v>
                </c:pt>
                <c:pt idx="583">
                  <c:v>43490.291666666664</c:v>
                </c:pt>
                <c:pt idx="584">
                  <c:v>43490.333333333336</c:v>
                </c:pt>
                <c:pt idx="585">
                  <c:v>43490.375</c:v>
                </c:pt>
                <c:pt idx="586">
                  <c:v>43490.416666666664</c:v>
                </c:pt>
                <c:pt idx="587">
                  <c:v>43490.458333333336</c:v>
                </c:pt>
                <c:pt idx="588">
                  <c:v>43490.5</c:v>
                </c:pt>
                <c:pt idx="589">
                  <c:v>43490.541666666664</c:v>
                </c:pt>
                <c:pt idx="590">
                  <c:v>43490.583333333336</c:v>
                </c:pt>
                <c:pt idx="591">
                  <c:v>43490.625</c:v>
                </c:pt>
                <c:pt idx="592">
                  <c:v>43490.666666666664</c:v>
                </c:pt>
                <c:pt idx="593">
                  <c:v>43490.708333333336</c:v>
                </c:pt>
                <c:pt idx="594">
                  <c:v>43490.75</c:v>
                </c:pt>
                <c:pt idx="595">
                  <c:v>43490.791666666664</c:v>
                </c:pt>
                <c:pt idx="596">
                  <c:v>43490.833333333336</c:v>
                </c:pt>
                <c:pt idx="597">
                  <c:v>43490.875</c:v>
                </c:pt>
                <c:pt idx="598">
                  <c:v>43490.916666666664</c:v>
                </c:pt>
                <c:pt idx="599">
                  <c:v>43490.958333333336</c:v>
                </c:pt>
                <c:pt idx="600">
                  <c:v>43491</c:v>
                </c:pt>
                <c:pt idx="601">
                  <c:v>43491.041666666664</c:v>
                </c:pt>
                <c:pt idx="602">
                  <c:v>43491.083333333336</c:v>
                </c:pt>
                <c:pt idx="603">
                  <c:v>43491.125</c:v>
                </c:pt>
                <c:pt idx="604">
                  <c:v>43491.166666666664</c:v>
                </c:pt>
                <c:pt idx="605">
                  <c:v>43491.208333333336</c:v>
                </c:pt>
                <c:pt idx="606">
                  <c:v>43491.25</c:v>
                </c:pt>
                <c:pt idx="607">
                  <c:v>43491.291666666664</c:v>
                </c:pt>
                <c:pt idx="608">
                  <c:v>43491.333333333336</c:v>
                </c:pt>
                <c:pt idx="609">
                  <c:v>43491.375</c:v>
                </c:pt>
                <c:pt idx="610">
                  <c:v>43491.416666666664</c:v>
                </c:pt>
                <c:pt idx="611">
                  <c:v>43491.458333333336</c:v>
                </c:pt>
                <c:pt idx="612">
                  <c:v>43491.5</c:v>
                </c:pt>
                <c:pt idx="613">
                  <c:v>43491.541666666664</c:v>
                </c:pt>
                <c:pt idx="614">
                  <c:v>43491.583333333336</c:v>
                </c:pt>
                <c:pt idx="615">
                  <c:v>43491.625</c:v>
                </c:pt>
                <c:pt idx="616">
                  <c:v>43491.666666666664</c:v>
                </c:pt>
                <c:pt idx="617">
                  <c:v>43491.708333333336</c:v>
                </c:pt>
                <c:pt idx="618">
                  <c:v>43491.75</c:v>
                </c:pt>
                <c:pt idx="619">
                  <c:v>43491.791666666664</c:v>
                </c:pt>
                <c:pt idx="620">
                  <c:v>43491.833333333336</c:v>
                </c:pt>
                <c:pt idx="621">
                  <c:v>43491.875</c:v>
                </c:pt>
                <c:pt idx="622">
                  <c:v>43491.916666666664</c:v>
                </c:pt>
                <c:pt idx="623">
                  <c:v>43491.958333333336</c:v>
                </c:pt>
                <c:pt idx="624">
                  <c:v>43492</c:v>
                </c:pt>
                <c:pt idx="625">
                  <c:v>43492.041666666664</c:v>
                </c:pt>
                <c:pt idx="626">
                  <c:v>43492.083333333336</c:v>
                </c:pt>
                <c:pt idx="627">
                  <c:v>43492.125</c:v>
                </c:pt>
                <c:pt idx="628">
                  <c:v>43492.166666666664</c:v>
                </c:pt>
                <c:pt idx="629">
                  <c:v>43492.208333333336</c:v>
                </c:pt>
                <c:pt idx="630">
                  <c:v>43492.25</c:v>
                </c:pt>
                <c:pt idx="631">
                  <c:v>43492.291666666664</c:v>
                </c:pt>
                <c:pt idx="632">
                  <c:v>43492.333333333336</c:v>
                </c:pt>
                <c:pt idx="633">
                  <c:v>43492.375</c:v>
                </c:pt>
                <c:pt idx="634">
                  <c:v>43492.416666666664</c:v>
                </c:pt>
                <c:pt idx="635">
                  <c:v>43492.458333333336</c:v>
                </c:pt>
                <c:pt idx="636">
                  <c:v>43492.5</c:v>
                </c:pt>
                <c:pt idx="637">
                  <c:v>43492.541666666664</c:v>
                </c:pt>
                <c:pt idx="638">
                  <c:v>43492.583333333336</c:v>
                </c:pt>
                <c:pt idx="639">
                  <c:v>43492.625</c:v>
                </c:pt>
                <c:pt idx="640">
                  <c:v>43492.666666666664</c:v>
                </c:pt>
                <c:pt idx="641">
                  <c:v>43492.708333333336</c:v>
                </c:pt>
                <c:pt idx="642">
                  <c:v>43492.75</c:v>
                </c:pt>
                <c:pt idx="643">
                  <c:v>43492.791666666664</c:v>
                </c:pt>
                <c:pt idx="644">
                  <c:v>43492.833333333336</c:v>
                </c:pt>
                <c:pt idx="645">
                  <c:v>43492.875</c:v>
                </c:pt>
                <c:pt idx="646">
                  <c:v>43492.916666666664</c:v>
                </c:pt>
                <c:pt idx="647">
                  <c:v>43492.958333333336</c:v>
                </c:pt>
                <c:pt idx="648">
                  <c:v>43493</c:v>
                </c:pt>
                <c:pt idx="649">
                  <c:v>43493.041666666664</c:v>
                </c:pt>
                <c:pt idx="650">
                  <c:v>43493.083333333336</c:v>
                </c:pt>
                <c:pt idx="651">
                  <c:v>43493.125</c:v>
                </c:pt>
                <c:pt idx="652">
                  <c:v>43493.166666666664</c:v>
                </c:pt>
                <c:pt idx="653">
                  <c:v>43493.208333333336</c:v>
                </c:pt>
                <c:pt idx="654">
                  <c:v>43493.25</c:v>
                </c:pt>
                <c:pt idx="655">
                  <c:v>43493.291666666664</c:v>
                </c:pt>
                <c:pt idx="656">
                  <c:v>43493.333333333336</c:v>
                </c:pt>
                <c:pt idx="657">
                  <c:v>43493.375</c:v>
                </c:pt>
                <c:pt idx="658">
                  <c:v>43493.416666666664</c:v>
                </c:pt>
                <c:pt idx="659">
                  <c:v>43493.458333333336</c:v>
                </c:pt>
                <c:pt idx="660">
                  <c:v>43493.5</c:v>
                </c:pt>
                <c:pt idx="661">
                  <c:v>43493.541666666664</c:v>
                </c:pt>
                <c:pt idx="662">
                  <c:v>43493.583333333336</c:v>
                </c:pt>
                <c:pt idx="663">
                  <c:v>43493.625</c:v>
                </c:pt>
                <c:pt idx="664">
                  <c:v>43493.666666666664</c:v>
                </c:pt>
                <c:pt idx="665">
                  <c:v>43493.708333333336</c:v>
                </c:pt>
                <c:pt idx="666">
                  <c:v>43493.75</c:v>
                </c:pt>
                <c:pt idx="667">
                  <c:v>43493.791666666664</c:v>
                </c:pt>
                <c:pt idx="668">
                  <c:v>43493.833333333336</c:v>
                </c:pt>
                <c:pt idx="669">
                  <c:v>43493.875</c:v>
                </c:pt>
                <c:pt idx="670">
                  <c:v>43493.916666666664</c:v>
                </c:pt>
                <c:pt idx="671">
                  <c:v>43493.958333333336</c:v>
                </c:pt>
                <c:pt idx="672">
                  <c:v>43494</c:v>
                </c:pt>
                <c:pt idx="673">
                  <c:v>43494.041666666664</c:v>
                </c:pt>
                <c:pt idx="674">
                  <c:v>43494.083333333336</c:v>
                </c:pt>
                <c:pt idx="675">
                  <c:v>43494.125</c:v>
                </c:pt>
                <c:pt idx="676">
                  <c:v>43494.166666666664</c:v>
                </c:pt>
                <c:pt idx="677">
                  <c:v>43494.208333333336</c:v>
                </c:pt>
                <c:pt idx="678">
                  <c:v>43494.25</c:v>
                </c:pt>
                <c:pt idx="679">
                  <c:v>43494.291666666664</c:v>
                </c:pt>
                <c:pt idx="680">
                  <c:v>43494.333333333336</c:v>
                </c:pt>
                <c:pt idx="681">
                  <c:v>43494.375</c:v>
                </c:pt>
                <c:pt idx="682">
                  <c:v>43494.416666666664</c:v>
                </c:pt>
                <c:pt idx="683">
                  <c:v>43494.458333333336</c:v>
                </c:pt>
                <c:pt idx="684">
                  <c:v>43494.5</c:v>
                </c:pt>
                <c:pt idx="685">
                  <c:v>43494.541666666664</c:v>
                </c:pt>
                <c:pt idx="686">
                  <c:v>43494.583333333336</c:v>
                </c:pt>
                <c:pt idx="687">
                  <c:v>43494.625</c:v>
                </c:pt>
                <c:pt idx="688">
                  <c:v>43494.666666666664</c:v>
                </c:pt>
                <c:pt idx="689">
                  <c:v>43494.708333333336</c:v>
                </c:pt>
                <c:pt idx="690">
                  <c:v>43494.75</c:v>
                </c:pt>
                <c:pt idx="691">
                  <c:v>43494.791666666664</c:v>
                </c:pt>
                <c:pt idx="692">
                  <c:v>43494.833333333336</c:v>
                </c:pt>
                <c:pt idx="693">
                  <c:v>43494.875</c:v>
                </c:pt>
                <c:pt idx="694">
                  <c:v>43494.916666666664</c:v>
                </c:pt>
                <c:pt idx="695">
                  <c:v>43494.958333333336</c:v>
                </c:pt>
                <c:pt idx="696">
                  <c:v>43495</c:v>
                </c:pt>
                <c:pt idx="697">
                  <c:v>43495.041666666664</c:v>
                </c:pt>
                <c:pt idx="698">
                  <c:v>43495.083333333336</c:v>
                </c:pt>
                <c:pt idx="699">
                  <c:v>43495.125</c:v>
                </c:pt>
                <c:pt idx="700">
                  <c:v>43495.166666666664</c:v>
                </c:pt>
                <c:pt idx="701">
                  <c:v>43495.208333333336</c:v>
                </c:pt>
                <c:pt idx="702">
                  <c:v>43495.25</c:v>
                </c:pt>
                <c:pt idx="703">
                  <c:v>43495.291666666664</c:v>
                </c:pt>
                <c:pt idx="704">
                  <c:v>43495.333333333336</c:v>
                </c:pt>
                <c:pt idx="705">
                  <c:v>43495.375</c:v>
                </c:pt>
                <c:pt idx="706">
                  <c:v>43495.416666666664</c:v>
                </c:pt>
                <c:pt idx="707">
                  <c:v>43495.458333333336</c:v>
                </c:pt>
                <c:pt idx="708">
                  <c:v>43495.5</c:v>
                </c:pt>
                <c:pt idx="709">
                  <c:v>43495.541666666664</c:v>
                </c:pt>
                <c:pt idx="710">
                  <c:v>43495.583333333336</c:v>
                </c:pt>
                <c:pt idx="711">
                  <c:v>43495.625</c:v>
                </c:pt>
                <c:pt idx="712">
                  <c:v>43495.666666666664</c:v>
                </c:pt>
                <c:pt idx="713">
                  <c:v>43495.708333333336</c:v>
                </c:pt>
                <c:pt idx="714">
                  <c:v>43495.75</c:v>
                </c:pt>
                <c:pt idx="715">
                  <c:v>43495.791666666664</c:v>
                </c:pt>
                <c:pt idx="716">
                  <c:v>43495.833333333336</c:v>
                </c:pt>
                <c:pt idx="717">
                  <c:v>43495.875</c:v>
                </c:pt>
                <c:pt idx="718">
                  <c:v>43495.916666666664</c:v>
                </c:pt>
                <c:pt idx="719">
                  <c:v>43495.958333333336</c:v>
                </c:pt>
                <c:pt idx="720">
                  <c:v>43496</c:v>
                </c:pt>
                <c:pt idx="721">
                  <c:v>43496.041666666664</c:v>
                </c:pt>
                <c:pt idx="722">
                  <c:v>43496.083333333336</c:v>
                </c:pt>
                <c:pt idx="723">
                  <c:v>43496.125</c:v>
                </c:pt>
                <c:pt idx="724">
                  <c:v>43496.166666666664</c:v>
                </c:pt>
                <c:pt idx="725">
                  <c:v>43496.208333333336</c:v>
                </c:pt>
                <c:pt idx="726">
                  <c:v>43496.25</c:v>
                </c:pt>
                <c:pt idx="727">
                  <c:v>43496.291666666664</c:v>
                </c:pt>
                <c:pt idx="728">
                  <c:v>43496.333333333336</c:v>
                </c:pt>
                <c:pt idx="729">
                  <c:v>43496.375</c:v>
                </c:pt>
                <c:pt idx="730">
                  <c:v>43496.416666666664</c:v>
                </c:pt>
                <c:pt idx="731">
                  <c:v>43496.458333333336</c:v>
                </c:pt>
                <c:pt idx="732">
                  <c:v>43496.5</c:v>
                </c:pt>
                <c:pt idx="733">
                  <c:v>43496.541666666664</c:v>
                </c:pt>
                <c:pt idx="734">
                  <c:v>43496.583333333336</c:v>
                </c:pt>
                <c:pt idx="735">
                  <c:v>43496.625</c:v>
                </c:pt>
                <c:pt idx="736">
                  <c:v>43496.666666666664</c:v>
                </c:pt>
                <c:pt idx="737">
                  <c:v>43496.708333333336</c:v>
                </c:pt>
                <c:pt idx="738">
                  <c:v>43496.75</c:v>
                </c:pt>
                <c:pt idx="739">
                  <c:v>43496.791666666664</c:v>
                </c:pt>
                <c:pt idx="740">
                  <c:v>43496.833333333336</c:v>
                </c:pt>
                <c:pt idx="741">
                  <c:v>43496.875</c:v>
                </c:pt>
                <c:pt idx="742">
                  <c:v>43496.916666666664</c:v>
                </c:pt>
                <c:pt idx="743">
                  <c:v>43496.958333333336</c:v>
                </c:pt>
                <c:pt idx="744">
                  <c:v>43497</c:v>
                </c:pt>
                <c:pt idx="745">
                  <c:v>43497.041666666664</c:v>
                </c:pt>
                <c:pt idx="746">
                  <c:v>43497.083333333336</c:v>
                </c:pt>
                <c:pt idx="747">
                  <c:v>43497.125</c:v>
                </c:pt>
                <c:pt idx="748">
                  <c:v>43497.166666666664</c:v>
                </c:pt>
                <c:pt idx="749">
                  <c:v>43497.208333333336</c:v>
                </c:pt>
                <c:pt idx="750">
                  <c:v>43497.25</c:v>
                </c:pt>
                <c:pt idx="751">
                  <c:v>43497.291666666664</c:v>
                </c:pt>
                <c:pt idx="752">
                  <c:v>43497.333333333336</c:v>
                </c:pt>
                <c:pt idx="753">
                  <c:v>43497.375</c:v>
                </c:pt>
                <c:pt idx="754">
                  <c:v>43497.416666666664</c:v>
                </c:pt>
                <c:pt idx="755">
                  <c:v>43497.458333333336</c:v>
                </c:pt>
                <c:pt idx="756">
                  <c:v>43497.5</c:v>
                </c:pt>
                <c:pt idx="757">
                  <c:v>43497.541666666664</c:v>
                </c:pt>
                <c:pt idx="758">
                  <c:v>43497.583333333336</c:v>
                </c:pt>
                <c:pt idx="759">
                  <c:v>43497.625</c:v>
                </c:pt>
                <c:pt idx="760">
                  <c:v>43497.666666666664</c:v>
                </c:pt>
                <c:pt idx="761">
                  <c:v>43497.708333333336</c:v>
                </c:pt>
                <c:pt idx="762">
                  <c:v>43497.75</c:v>
                </c:pt>
                <c:pt idx="763">
                  <c:v>43497.791666666664</c:v>
                </c:pt>
                <c:pt idx="764">
                  <c:v>43497.833333333336</c:v>
                </c:pt>
                <c:pt idx="765">
                  <c:v>43497.875</c:v>
                </c:pt>
                <c:pt idx="766">
                  <c:v>43497.916666666664</c:v>
                </c:pt>
                <c:pt idx="767">
                  <c:v>43497.958333333336</c:v>
                </c:pt>
                <c:pt idx="768">
                  <c:v>43498</c:v>
                </c:pt>
                <c:pt idx="769">
                  <c:v>43498.041666666664</c:v>
                </c:pt>
                <c:pt idx="770">
                  <c:v>43498.083333333336</c:v>
                </c:pt>
                <c:pt idx="771">
                  <c:v>43498.125</c:v>
                </c:pt>
                <c:pt idx="772">
                  <c:v>43498.166666666664</c:v>
                </c:pt>
                <c:pt idx="773">
                  <c:v>43498.208333333336</c:v>
                </c:pt>
                <c:pt idx="774">
                  <c:v>43498.25</c:v>
                </c:pt>
                <c:pt idx="775">
                  <c:v>43498.291666666664</c:v>
                </c:pt>
                <c:pt idx="776">
                  <c:v>43498.333333333336</c:v>
                </c:pt>
                <c:pt idx="777">
                  <c:v>43498.375</c:v>
                </c:pt>
                <c:pt idx="778">
                  <c:v>43498.416666666664</c:v>
                </c:pt>
                <c:pt idx="779">
                  <c:v>43498.458333333336</c:v>
                </c:pt>
                <c:pt idx="780">
                  <c:v>43498.5</c:v>
                </c:pt>
                <c:pt idx="781">
                  <c:v>43498.541666666664</c:v>
                </c:pt>
                <c:pt idx="782">
                  <c:v>43498.583333333336</c:v>
                </c:pt>
                <c:pt idx="783">
                  <c:v>43498.625</c:v>
                </c:pt>
                <c:pt idx="784">
                  <c:v>43498.666666666664</c:v>
                </c:pt>
                <c:pt idx="785">
                  <c:v>43498.708333333336</c:v>
                </c:pt>
                <c:pt idx="786">
                  <c:v>43498.75</c:v>
                </c:pt>
                <c:pt idx="787">
                  <c:v>43498.791666666664</c:v>
                </c:pt>
                <c:pt idx="788">
                  <c:v>43498.833333333336</c:v>
                </c:pt>
                <c:pt idx="789">
                  <c:v>43498.875</c:v>
                </c:pt>
                <c:pt idx="790">
                  <c:v>43498.916666666664</c:v>
                </c:pt>
                <c:pt idx="791">
                  <c:v>43498.958333333336</c:v>
                </c:pt>
                <c:pt idx="792">
                  <c:v>43499</c:v>
                </c:pt>
                <c:pt idx="793">
                  <c:v>43499.041666666664</c:v>
                </c:pt>
                <c:pt idx="794">
                  <c:v>43499.083333333336</c:v>
                </c:pt>
                <c:pt idx="795">
                  <c:v>43499.125</c:v>
                </c:pt>
                <c:pt idx="796">
                  <c:v>43499.166666666664</c:v>
                </c:pt>
                <c:pt idx="797">
                  <c:v>43499.208333333336</c:v>
                </c:pt>
                <c:pt idx="798">
                  <c:v>43499.25</c:v>
                </c:pt>
                <c:pt idx="799">
                  <c:v>43499.291666666664</c:v>
                </c:pt>
                <c:pt idx="800">
                  <c:v>43499.333333333336</c:v>
                </c:pt>
                <c:pt idx="801">
                  <c:v>43499.375</c:v>
                </c:pt>
                <c:pt idx="802">
                  <c:v>43499.416666666664</c:v>
                </c:pt>
                <c:pt idx="803">
                  <c:v>43499.458333333336</c:v>
                </c:pt>
                <c:pt idx="804">
                  <c:v>43499.5</c:v>
                </c:pt>
                <c:pt idx="805">
                  <c:v>43499.541666666664</c:v>
                </c:pt>
                <c:pt idx="806">
                  <c:v>43499.583333333336</c:v>
                </c:pt>
                <c:pt idx="807">
                  <c:v>43499.625</c:v>
                </c:pt>
                <c:pt idx="808">
                  <c:v>43499.666666666664</c:v>
                </c:pt>
                <c:pt idx="809">
                  <c:v>43499.708333333336</c:v>
                </c:pt>
                <c:pt idx="810">
                  <c:v>43499.75</c:v>
                </c:pt>
                <c:pt idx="811">
                  <c:v>43499.791666666664</c:v>
                </c:pt>
                <c:pt idx="812">
                  <c:v>43499.833333333336</c:v>
                </c:pt>
                <c:pt idx="813">
                  <c:v>43499.875</c:v>
                </c:pt>
                <c:pt idx="814">
                  <c:v>43499.916666666664</c:v>
                </c:pt>
                <c:pt idx="815">
                  <c:v>43499.958333333336</c:v>
                </c:pt>
                <c:pt idx="816">
                  <c:v>43500</c:v>
                </c:pt>
                <c:pt idx="817">
                  <c:v>43500.041666666664</c:v>
                </c:pt>
                <c:pt idx="818">
                  <c:v>43500.083333333336</c:v>
                </c:pt>
                <c:pt idx="819">
                  <c:v>43500.125</c:v>
                </c:pt>
                <c:pt idx="820">
                  <c:v>43500.166666666664</c:v>
                </c:pt>
                <c:pt idx="821">
                  <c:v>43500.208333333336</c:v>
                </c:pt>
                <c:pt idx="822">
                  <c:v>43500.25</c:v>
                </c:pt>
                <c:pt idx="823">
                  <c:v>43500.291666666664</c:v>
                </c:pt>
                <c:pt idx="824">
                  <c:v>43500.333333333336</c:v>
                </c:pt>
                <c:pt idx="825">
                  <c:v>43500.375</c:v>
                </c:pt>
                <c:pt idx="826">
                  <c:v>43500.416666666664</c:v>
                </c:pt>
                <c:pt idx="827">
                  <c:v>43500.458333333336</c:v>
                </c:pt>
                <c:pt idx="828">
                  <c:v>43500.5</c:v>
                </c:pt>
                <c:pt idx="829">
                  <c:v>43500.541666666664</c:v>
                </c:pt>
                <c:pt idx="830">
                  <c:v>43500.583333333336</c:v>
                </c:pt>
                <c:pt idx="831">
                  <c:v>43500.625</c:v>
                </c:pt>
                <c:pt idx="832">
                  <c:v>43500.666666666664</c:v>
                </c:pt>
                <c:pt idx="833">
                  <c:v>43500.708333333336</c:v>
                </c:pt>
                <c:pt idx="834">
                  <c:v>43500.75</c:v>
                </c:pt>
                <c:pt idx="835">
                  <c:v>43500.791666666664</c:v>
                </c:pt>
                <c:pt idx="836">
                  <c:v>43500.833333333336</c:v>
                </c:pt>
                <c:pt idx="837">
                  <c:v>43500.875</c:v>
                </c:pt>
                <c:pt idx="838">
                  <c:v>43500.916666666664</c:v>
                </c:pt>
                <c:pt idx="839">
                  <c:v>43500.958333333336</c:v>
                </c:pt>
                <c:pt idx="840">
                  <c:v>43501</c:v>
                </c:pt>
                <c:pt idx="841">
                  <c:v>43501.041666666664</c:v>
                </c:pt>
                <c:pt idx="842">
                  <c:v>43501.083333333336</c:v>
                </c:pt>
                <c:pt idx="843">
                  <c:v>43501.125</c:v>
                </c:pt>
                <c:pt idx="844">
                  <c:v>43501.166666666664</c:v>
                </c:pt>
                <c:pt idx="845">
                  <c:v>43501.208333333336</c:v>
                </c:pt>
                <c:pt idx="846">
                  <c:v>43501.25</c:v>
                </c:pt>
                <c:pt idx="847">
                  <c:v>43501.291666666664</c:v>
                </c:pt>
                <c:pt idx="848">
                  <c:v>43501.333333333336</c:v>
                </c:pt>
                <c:pt idx="849">
                  <c:v>43501.375</c:v>
                </c:pt>
                <c:pt idx="850">
                  <c:v>43501.416666666664</c:v>
                </c:pt>
                <c:pt idx="851">
                  <c:v>43501.458333333336</c:v>
                </c:pt>
                <c:pt idx="852">
                  <c:v>43501.5</c:v>
                </c:pt>
                <c:pt idx="853">
                  <c:v>43501.541666666664</c:v>
                </c:pt>
                <c:pt idx="854">
                  <c:v>43501.583333333336</c:v>
                </c:pt>
                <c:pt idx="855">
                  <c:v>43501.625</c:v>
                </c:pt>
                <c:pt idx="856">
                  <c:v>43501.666666666664</c:v>
                </c:pt>
                <c:pt idx="857">
                  <c:v>43501.708333333336</c:v>
                </c:pt>
                <c:pt idx="858">
                  <c:v>43501.75</c:v>
                </c:pt>
                <c:pt idx="859">
                  <c:v>43501.791666666664</c:v>
                </c:pt>
                <c:pt idx="860">
                  <c:v>43501.833333333336</c:v>
                </c:pt>
                <c:pt idx="861">
                  <c:v>43501.875</c:v>
                </c:pt>
                <c:pt idx="862">
                  <c:v>43501.916666666664</c:v>
                </c:pt>
                <c:pt idx="863">
                  <c:v>43501.958333333336</c:v>
                </c:pt>
                <c:pt idx="864">
                  <c:v>43502</c:v>
                </c:pt>
                <c:pt idx="865">
                  <c:v>43502.041666666664</c:v>
                </c:pt>
                <c:pt idx="866">
                  <c:v>43502.083333333336</c:v>
                </c:pt>
                <c:pt idx="867">
                  <c:v>43502.125</c:v>
                </c:pt>
                <c:pt idx="868">
                  <c:v>43502.166666666664</c:v>
                </c:pt>
                <c:pt idx="869">
                  <c:v>43502.208333333336</c:v>
                </c:pt>
                <c:pt idx="870">
                  <c:v>43502.25</c:v>
                </c:pt>
                <c:pt idx="871">
                  <c:v>43502.291666666664</c:v>
                </c:pt>
                <c:pt idx="872">
                  <c:v>43502.333333333336</c:v>
                </c:pt>
                <c:pt idx="873">
                  <c:v>43502.375</c:v>
                </c:pt>
                <c:pt idx="874">
                  <c:v>43502.416666666664</c:v>
                </c:pt>
                <c:pt idx="875">
                  <c:v>43502.458333333336</c:v>
                </c:pt>
                <c:pt idx="876">
                  <c:v>43502.5</c:v>
                </c:pt>
                <c:pt idx="877">
                  <c:v>43502.541666666664</c:v>
                </c:pt>
                <c:pt idx="878">
                  <c:v>43502.583333333336</c:v>
                </c:pt>
                <c:pt idx="879">
                  <c:v>43502.625</c:v>
                </c:pt>
                <c:pt idx="880">
                  <c:v>43502.666666666664</c:v>
                </c:pt>
                <c:pt idx="881">
                  <c:v>43502.708333333336</c:v>
                </c:pt>
                <c:pt idx="882">
                  <c:v>43502.75</c:v>
                </c:pt>
                <c:pt idx="883">
                  <c:v>43502.791666666664</c:v>
                </c:pt>
                <c:pt idx="884">
                  <c:v>43502.833333333336</c:v>
                </c:pt>
                <c:pt idx="885">
                  <c:v>43502.875</c:v>
                </c:pt>
                <c:pt idx="886">
                  <c:v>43502.916666666664</c:v>
                </c:pt>
                <c:pt idx="887">
                  <c:v>43502.958333333336</c:v>
                </c:pt>
                <c:pt idx="888">
                  <c:v>43503</c:v>
                </c:pt>
                <c:pt idx="889">
                  <c:v>43503.041666666664</c:v>
                </c:pt>
                <c:pt idx="890">
                  <c:v>43503.083333333336</c:v>
                </c:pt>
                <c:pt idx="891">
                  <c:v>43503.125</c:v>
                </c:pt>
                <c:pt idx="892">
                  <c:v>43503.166666666664</c:v>
                </c:pt>
                <c:pt idx="893">
                  <c:v>43503.208333333336</c:v>
                </c:pt>
                <c:pt idx="894">
                  <c:v>43503.25</c:v>
                </c:pt>
                <c:pt idx="895">
                  <c:v>43503.291666666664</c:v>
                </c:pt>
                <c:pt idx="896">
                  <c:v>43503.333333333336</c:v>
                </c:pt>
                <c:pt idx="897">
                  <c:v>43503.375</c:v>
                </c:pt>
                <c:pt idx="898">
                  <c:v>43503.416666666664</c:v>
                </c:pt>
                <c:pt idx="899">
                  <c:v>43503.458333333336</c:v>
                </c:pt>
                <c:pt idx="900">
                  <c:v>43503.5</c:v>
                </c:pt>
                <c:pt idx="901">
                  <c:v>43503.541666666664</c:v>
                </c:pt>
                <c:pt idx="902">
                  <c:v>43503.583333333336</c:v>
                </c:pt>
                <c:pt idx="903">
                  <c:v>43503.625</c:v>
                </c:pt>
                <c:pt idx="904">
                  <c:v>43503.666666666664</c:v>
                </c:pt>
                <c:pt idx="905">
                  <c:v>43503.708333333336</c:v>
                </c:pt>
                <c:pt idx="906">
                  <c:v>43503.75</c:v>
                </c:pt>
                <c:pt idx="907">
                  <c:v>43503.791666666664</c:v>
                </c:pt>
                <c:pt idx="908">
                  <c:v>43503.833333333336</c:v>
                </c:pt>
                <c:pt idx="909">
                  <c:v>43503.875</c:v>
                </c:pt>
                <c:pt idx="910">
                  <c:v>43503.916666666664</c:v>
                </c:pt>
                <c:pt idx="911">
                  <c:v>43503.958333333336</c:v>
                </c:pt>
                <c:pt idx="912">
                  <c:v>43504</c:v>
                </c:pt>
                <c:pt idx="913">
                  <c:v>43504.041666666664</c:v>
                </c:pt>
                <c:pt idx="914">
                  <c:v>43504.083333333336</c:v>
                </c:pt>
                <c:pt idx="915">
                  <c:v>43504.125</c:v>
                </c:pt>
                <c:pt idx="916">
                  <c:v>43504.166666666664</c:v>
                </c:pt>
                <c:pt idx="917">
                  <c:v>43504.208333333336</c:v>
                </c:pt>
                <c:pt idx="918">
                  <c:v>43504.25</c:v>
                </c:pt>
                <c:pt idx="919">
                  <c:v>43504.291666666664</c:v>
                </c:pt>
                <c:pt idx="920">
                  <c:v>43504.333333333336</c:v>
                </c:pt>
                <c:pt idx="921">
                  <c:v>43504.375</c:v>
                </c:pt>
                <c:pt idx="922">
                  <c:v>43504.416666666664</c:v>
                </c:pt>
                <c:pt idx="923">
                  <c:v>43504.458333333336</c:v>
                </c:pt>
                <c:pt idx="924">
                  <c:v>43504.5</c:v>
                </c:pt>
                <c:pt idx="925">
                  <c:v>43504.541666666664</c:v>
                </c:pt>
                <c:pt idx="926">
                  <c:v>43504.583333333336</c:v>
                </c:pt>
                <c:pt idx="927">
                  <c:v>43504.625</c:v>
                </c:pt>
                <c:pt idx="928">
                  <c:v>43504.666666666664</c:v>
                </c:pt>
                <c:pt idx="929">
                  <c:v>43504.708333333336</c:v>
                </c:pt>
                <c:pt idx="930">
                  <c:v>43504.75</c:v>
                </c:pt>
                <c:pt idx="931">
                  <c:v>43504.791666666664</c:v>
                </c:pt>
                <c:pt idx="932">
                  <c:v>43504.833333333336</c:v>
                </c:pt>
                <c:pt idx="933">
                  <c:v>43504.875</c:v>
                </c:pt>
                <c:pt idx="934">
                  <c:v>43504.916666666664</c:v>
                </c:pt>
                <c:pt idx="935">
                  <c:v>43504.958333333336</c:v>
                </c:pt>
                <c:pt idx="936">
                  <c:v>43505</c:v>
                </c:pt>
                <c:pt idx="937">
                  <c:v>43505.041666666664</c:v>
                </c:pt>
                <c:pt idx="938">
                  <c:v>43505.083333333336</c:v>
                </c:pt>
                <c:pt idx="939">
                  <c:v>43505.125</c:v>
                </c:pt>
                <c:pt idx="940">
                  <c:v>43505.166666666664</c:v>
                </c:pt>
                <c:pt idx="941">
                  <c:v>43505.208333333336</c:v>
                </c:pt>
                <c:pt idx="942">
                  <c:v>43505.25</c:v>
                </c:pt>
                <c:pt idx="943">
                  <c:v>43505.291666666664</c:v>
                </c:pt>
                <c:pt idx="944">
                  <c:v>43505.333333333336</c:v>
                </c:pt>
                <c:pt idx="945">
                  <c:v>43505.375</c:v>
                </c:pt>
                <c:pt idx="946">
                  <c:v>43505.416666666664</c:v>
                </c:pt>
                <c:pt idx="947">
                  <c:v>43505.458333333336</c:v>
                </c:pt>
                <c:pt idx="948">
                  <c:v>43505.5</c:v>
                </c:pt>
                <c:pt idx="949">
                  <c:v>43505.541666666664</c:v>
                </c:pt>
                <c:pt idx="950">
                  <c:v>43505.583333333336</c:v>
                </c:pt>
                <c:pt idx="951">
                  <c:v>43505.625</c:v>
                </c:pt>
                <c:pt idx="952">
                  <c:v>43505.666666666664</c:v>
                </c:pt>
                <c:pt idx="953">
                  <c:v>43505.708333333336</c:v>
                </c:pt>
                <c:pt idx="954">
                  <c:v>43505.75</c:v>
                </c:pt>
                <c:pt idx="955">
                  <c:v>43505.791666666664</c:v>
                </c:pt>
                <c:pt idx="956">
                  <c:v>43505.833333333336</c:v>
                </c:pt>
                <c:pt idx="957">
                  <c:v>43505.875</c:v>
                </c:pt>
                <c:pt idx="958">
                  <c:v>43505.916666666664</c:v>
                </c:pt>
                <c:pt idx="959">
                  <c:v>43505.958333333336</c:v>
                </c:pt>
                <c:pt idx="960">
                  <c:v>43506</c:v>
                </c:pt>
                <c:pt idx="961">
                  <c:v>43506.041666666664</c:v>
                </c:pt>
                <c:pt idx="962">
                  <c:v>43506.083333333336</c:v>
                </c:pt>
                <c:pt idx="963">
                  <c:v>43506.125</c:v>
                </c:pt>
                <c:pt idx="964">
                  <c:v>43506.166666666664</c:v>
                </c:pt>
                <c:pt idx="965">
                  <c:v>43506.208333333336</c:v>
                </c:pt>
                <c:pt idx="966">
                  <c:v>43506.25</c:v>
                </c:pt>
                <c:pt idx="967">
                  <c:v>43506.291666666664</c:v>
                </c:pt>
                <c:pt idx="968">
                  <c:v>43506.333333333336</c:v>
                </c:pt>
                <c:pt idx="969">
                  <c:v>43506.375</c:v>
                </c:pt>
                <c:pt idx="970">
                  <c:v>43506.416666666664</c:v>
                </c:pt>
                <c:pt idx="971">
                  <c:v>43506.458333333336</c:v>
                </c:pt>
                <c:pt idx="972">
                  <c:v>43506.5</c:v>
                </c:pt>
                <c:pt idx="973">
                  <c:v>43506.541666666664</c:v>
                </c:pt>
                <c:pt idx="974">
                  <c:v>43506.583333333336</c:v>
                </c:pt>
                <c:pt idx="975">
                  <c:v>43506.625</c:v>
                </c:pt>
                <c:pt idx="976">
                  <c:v>43506.666666666664</c:v>
                </c:pt>
                <c:pt idx="977">
                  <c:v>43506.708333333336</c:v>
                </c:pt>
                <c:pt idx="978">
                  <c:v>43506.75</c:v>
                </c:pt>
                <c:pt idx="979">
                  <c:v>43506.791666666664</c:v>
                </c:pt>
                <c:pt idx="980">
                  <c:v>43506.833333333336</c:v>
                </c:pt>
                <c:pt idx="981">
                  <c:v>43506.875</c:v>
                </c:pt>
                <c:pt idx="982">
                  <c:v>43506.916666666664</c:v>
                </c:pt>
                <c:pt idx="983">
                  <c:v>43506.958333333336</c:v>
                </c:pt>
                <c:pt idx="984">
                  <c:v>43507</c:v>
                </c:pt>
                <c:pt idx="985">
                  <c:v>43507.041666666664</c:v>
                </c:pt>
                <c:pt idx="986">
                  <c:v>43507.083333333336</c:v>
                </c:pt>
                <c:pt idx="987">
                  <c:v>43507.125</c:v>
                </c:pt>
                <c:pt idx="988">
                  <c:v>43507.166666666664</c:v>
                </c:pt>
                <c:pt idx="989">
                  <c:v>43507.208333333336</c:v>
                </c:pt>
                <c:pt idx="990">
                  <c:v>43507.25</c:v>
                </c:pt>
                <c:pt idx="991">
                  <c:v>43507.291666666664</c:v>
                </c:pt>
                <c:pt idx="992">
                  <c:v>43507.333333333336</c:v>
                </c:pt>
                <c:pt idx="993">
                  <c:v>43507.375</c:v>
                </c:pt>
                <c:pt idx="994">
                  <c:v>43507.416666666664</c:v>
                </c:pt>
                <c:pt idx="995">
                  <c:v>43507.458333333336</c:v>
                </c:pt>
                <c:pt idx="996">
                  <c:v>43507.5</c:v>
                </c:pt>
                <c:pt idx="997">
                  <c:v>43507.541666666664</c:v>
                </c:pt>
                <c:pt idx="998">
                  <c:v>43507.583333333336</c:v>
                </c:pt>
                <c:pt idx="999">
                  <c:v>43507.625</c:v>
                </c:pt>
                <c:pt idx="1000">
                  <c:v>43507.666666666664</c:v>
                </c:pt>
                <c:pt idx="1001">
                  <c:v>43507.708333333336</c:v>
                </c:pt>
                <c:pt idx="1002">
                  <c:v>43507.75</c:v>
                </c:pt>
                <c:pt idx="1003">
                  <c:v>43507.791666666664</c:v>
                </c:pt>
                <c:pt idx="1004">
                  <c:v>43507.833333333336</c:v>
                </c:pt>
                <c:pt idx="1005">
                  <c:v>43507.875</c:v>
                </c:pt>
                <c:pt idx="1006">
                  <c:v>43507.916666666664</c:v>
                </c:pt>
                <c:pt idx="1007">
                  <c:v>43507.958333333336</c:v>
                </c:pt>
                <c:pt idx="1008">
                  <c:v>43508</c:v>
                </c:pt>
                <c:pt idx="1009">
                  <c:v>43508.041666666664</c:v>
                </c:pt>
                <c:pt idx="1010">
                  <c:v>43508.083333333336</c:v>
                </c:pt>
                <c:pt idx="1011">
                  <c:v>43508.125</c:v>
                </c:pt>
                <c:pt idx="1012">
                  <c:v>43508.166666666664</c:v>
                </c:pt>
                <c:pt idx="1013">
                  <c:v>43508.208333333336</c:v>
                </c:pt>
                <c:pt idx="1014">
                  <c:v>43508.25</c:v>
                </c:pt>
                <c:pt idx="1015">
                  <c:v>43508.291666666664</c:v>
                </c:pt>
                <c:pt idx="1016">
                  <c:v>43508.333333333336</c:v>
                </c:pt>
                <c:pt idx="1017">
                  <c:v>43508.375</c:v>
                </c:pt>
                <c:pt idx="1018">
                  <c:v>43508.416666666664</c:v>
                </c:pt>
                <c:pt idx="1019">
                  <c:v>43508.458333333336</c:v>
                </c:pt>
                <c:pt idx="1020">
                  <c:v>43508.5</c:v>
                </c:pt>
                <c:pt idx="1021">
                  <c:v>43508.541666666664</c:v>
                </c:pt>
                <c:pt idx="1022">
                  <c:v>43508.583333333336</c:v>
                </c:pt>
                <c:pt idx="1023">
                  <c:v>43508.625</c:v>
                </c:pt>
                <c:pt idx="1024">
                  <c:v>43508.666666666664</c:v>
                </c:pt>
                <c:pt idx="1025">
                  <c:v>43508.708333333336</c:v>
                </c:pt>
                <c:pt idx="1026">
                  <c:v>43508.75</c:v>
                </c:pt>
                <c:pt idx="1027">
                  <c:v>43508.791666666664</c:v>
                </c:pt>
                <c:pt idx="1028">
                  <c:v>43508.833333333336</c:v>
                </c:pt>
                <c:pt idx="1029">
                  <c:v>43508.875</c:v>
                </c:pt>
                <c:pt idx="1030">
                  <c:v>43508.916666666664</c:v>
                </c:pt>
                <c:pt idx="1031">
                  <c:v>43508.958333333336</c:v>
                </c:pt>
                <c:pt idx="1032">
                  <c:v>43509</c:v>
                </c:pt>
                <c:pt idx="1033">
                  <c:v>43509.041666666664</c:v>
                </c:pt>
                <c:pt idx="1034">
                  <c:v>43509.083333333336</c:v>
                </c:pt>
                <c:pt idx="1035">
                  <c:v>43509.125</c:v>
                </c:pt>
                <c:pt idx="1036">
                  <c:v>43509.166666666664</c:v>
                </c:pt>
                <c:pt idx="1037">
                  <c:v>43509.208333333336</c:v>
                </c:pt>
                <c:pt idx="1038">
                  <c:v>43509.25</c:v>
                </c:pt>
                <c:pt idx="1039">
                  <c:v>43509.291666666664</c:v>
                </c:pt>
                <c:pt idx="1040">
                  <c:v>43509.333333333336</c:v>
                </c:pt>
                <c:pt idx="1041">
                  <c:v>43509.375</c:v>
                </c:pt>
                <c:pt idx="1042">
                  <c:v>43509.416666666664</c:v>
                </c:pt>
                <c:pt idx="1043">
                  <c:v>43509.458333333336</c:v>
                </c:pt>
                <c:pt idx="1044">
                  <c:v>43509.5</c:v>
                </c:pt>
                <c:pt idx="1045">
                  <c:v>43509.541666666664</c:v>
                </c:pt>
                <c:pt idx="1046">
                  <c:v>43509.583333333336</c:v>
                </c:pt>
                <c:pt idx="1047">
                  <c:v>43509.625</c:v>
                </c:pt>
                <c:pt idx="1048">
                  <c:v>43509.666666666664</c:v>
                </c:pt>
                <c:pt idx="1049">
                  <c:v>43509.708333333336</c:v>
                </c:pt>
                <c:pt idx="1050">
                  <c:v>43509.75</c:v>
                </c:pt>
                <c:pt idx="1051">
                  <c:v>43509.791666666664</c:v>
                </c:pt>
                <c:pt idx="1052">
                  <c:v>43509.833333333336</c:v>
                </c:pt>
                <c:pt idx="1053">
                  <c:v>43509.875</c:v>
                </c:pt>
                <c:pt idx="1054">
                  <c:v>43509.916666666664</c:v>
                </c:pt>
                <c:pt idx="1055">
                  <c:v>43509.958333333336</c:v>
                </c:pt>
                <c:pt idx="1056">
                  <c:v>43510</c:v>
                </c:pt>
                <c:pt idx="1057">
                  <c:v>43510.041666666664</c:v>
                </c:pt>
                <c:pt idx="1058">
                  <c:v>43510.083333333336</c:v>
                </c:pt>
                <c:pt idx="1059">
                  <c:v>43510.125</c:v>
                </c:pt>
                <c:pt idx="1060">
                  <c:v>43510.166666666664</c:v>
                </c:pt>
                <c:pt idx="1061">
                  <c:v>43510.208333333336</c:v>
                </c:pt>
                <c:pt idx="1062">
                  <c:v>43510.25</c:v>
                </c:pt>
                <c:pt idx="1063">
                  <c:v>43510.291666666664</c:v>
                </c:pt>
                <c:pt idx="1064">
                  <c:v>43510.333333333336</c:v>
                </c:pt>
                <c:pt idx="1065">
                  <c:v>43510.375</c:v>
                </c:pt>
                <c:pt idx="1066">
                  <c:v>43510.416666666664</c:v>
                </c:pt>
                <c:pt idx="1067">
                  <c:v>43510.458333333336</c:v>
                </c:pt>
                <c:pt idx="1068">
                  <c:v>43510.5</c:v>
                </c:pt>
                <c:pt idx="1069">
                  <c:v>43510.541666666664</c:v>
                </c:pt>
                <c:pt idx="1070">
                  <c:v>43510.583333333336</c:v>
                </c:pt>
                <c:pt idx="1071">
                  <c:v>43510.625</c:v>
                </c:pt>
                <c:pt idx="1072">
                  <c:v>43510.666666666664</c:v>
                </c:pt>
                <c:pt idx="1073">
                  <c:v>43510.708333333336</c:v>
                </c:pt>
                <c:pt idx="1074">
                  <c:v>43510.75</c:v>
                </c:pt>
                <c:pt idx="1075">
                  <c:v>43510.791666666664</c:v>
                </c:pt>
                <c:pt idx="1076">
                  <c:v>43510.833333333336</c:v>
                </c:pt>
                <c:pt idx="1077">
                  <c:v>43510.875</c:v>
                </c:pt>
                <c:pt idx="1078">
                  <c:v>43510.916666666664</c:v>
                </c:pt>
                <c:pt idx="1079">
                  <c:v>43510.958333333336</c:v>
                </c:pt>
                <c:pt idx="1080">
                  <c:v>43511</c:v>
                </c:pt>
                <c:pt idx="1081">
                  <c:v>43511.041666666664</c:v>
                </c:pt>
                <c:pt idx="1082">
                  <c:v>43511.083333333336</c:v>
                </c:pt>
                <c:pt idx="1083">
                  <c:v>43511.125</c:v>
                </c:pt>
                <c:pt idx="1084">
                  <c:v>43511.166666666664</c:v>
                </c:pt>
                <c:pt idx="1085">
                  <c:v>43511.208333333336</c:v>
                </c:pt>
                <c:pt idx="1086">
                  <c:v>43511.25</c:v>
                </c:pt>
                <c:pt idx="1087">
                  <c:v>43511.291666666664</c:v>
                </c:pt>
                <c:pt idx="1088">
                  <c:v>43511.333333333336</c:v>
                </c:pt>
                <c:pt idx="1089">
                  <c:v>43511.375</c:v>
                </c:pt>
                <c:pt idx="1090">
                  <c:v>43511.416666666664</c:v>
                </c:pt>
                <c:pt idx="1091">
                  <c:v>43511.458333333336</c:v>
                </c:pt>
                <c:pt idx="1092">
                  <c:v>43511.5</c:v>
                </c:pt>
                <c:pt idx="1093">
                  <c:v>43511.541666666664</c:v>
                </c:pt>
                <c:pt idx="1094">
                  <c:v>43511.583333333336</c:v>
                </c:pt>
                <c:pt idx="1095">
                  <c:v>43511.625</c:v>
                </c:pt>
                <c:pt idx="1096">
                  <c:v>43511.666666666664</c:v>
                </c:pt>
                <c:pt idx="1097">
                  <c:v>43511.708333333336</c:v>
                </c:pt>
                <c:pt idx="1098">
                  <c:v>43511.75</c:v>
                </c:pt>
                <c:pt idx="1099">
                  <c:v>43511.791666666664</c:v>
                </c:pt>
                <c:pt idx="1100">
                  <c:v>43511.833333333336</c:v>
                </c:pt>
                <c:pt idx="1101">
                  <c:v>43511.875</c:v>
                </c:pt>
                <c:pt idx="1102">
                  <c:v>43511.916666666664</c:v>
                </c:pt>
                <c:pt idx="1103">
                  <c:v>43511.958333333336</c:v>
                </c:pt>
                <c:pt idx="1104">
                  <c:v>43512</c:v>
                </c:pt>
                <c:pt idx="1105">
                  <c:v>43512.041666666664</c:v>
                </c:pt>
                <c:pt idx="1106">
                  <c:v>43512.083333333336</c:v>
                </c:pt>
                <c:pt idx="1107">
                  <c:v>43512.125</c:v>
                </c:pt>
                <c:pt idx="1108">
                  <c:v>43512.166666666664</c:v>
                </c:pt>
                <c:pt idx="1109">
                  <c:v>43512.208333333336</c:v>
                </c:pt>
                <c:pt idx="1110">
                  <c:v>43512.25</c:v>
                </c:pt>
                <c:pt idx="1111">
                  <c:v>43512.291666666664</c:v>
                </c:pt>
                <c:pt idx="1112">
                  <c:v>43512.333333333336</c:v>
                </c:pt>
                <c:pt idx="1113">
                  <c:v>43512.375</c:v>
                </c:pt>
                <c:pt idx="1114">
                  <c:v>43512.416666666664</c:v>
                </c:pt>
                <c:pt idx="1115">
                  <c:v>43512.458333333336</c:v>
                </c:pt>
                <c:pt idx="1116">
                  <c:v>43512.5</c:v>
                </c:pt>
                <c:pt idx="1117">
                  <c:v>43512.541666666664</c:v>
                </c:pt>
                <c:pt idx="1118">
                  <c:v>43512.583333333336</c:v>
                </c:pt>
                <c:pt idx="1119">
                  <c:v>43512.625</c:v>
                </c:pt>
                <c:pt idx="1120">
                  <c:v>43512.666666666664</c:v>
                </c:pt>
                <c:pt idx="1121">
                  <c:v>43512.708333333336</c:v>
                </c:pt>
                <c:pt idx="1122">
                  <c:v>43512.75</c:v>
                </c:pt>
                <c:pt idx="1123">
                  <c:v>43512.791666666664</c:v>
                </c:pt>
                <c:pt idx="1124">
                  <c:v>43512.833333333336</c:v>
                </c:pt>
                <c:pt idx="1125">
                  <c:v>43512.875</c:v>
                </c:pt>
                <c:pt idx="1126">
                  <c:v>43512.916666666664</c:v>
                </c:pt>
                <c:pt idx="1127">
                  <c:v>43512.958333333336</c:v>
                </c:pt>
                <c:pt idx="1128">
                  <c:v>43513</c:v>
                </c:pt>
                <c:pt idx="1129">
                  <c:v>43513.041666666664</c:v>
                </c:pt>
                <c:pt idx="1130">
                  <c:v>43513.083333333336</c:v>
                </c:pt>
                <c:pt idx="1131">
                  <c:v>43513.125</c:v>
                </c:pt>
                <c:pt idx="1132">
                  <c:v>43513.166666666664</c:v>
                </c:pt>
                <c:pt idx="1133">
                  <c:v>43513.208333333336</c:v>
                </c:pt>
                <c:pt idx="1134">
                  <c:v>43513.25</c:v>
                </c:pt>
                <c:pt idx="1135">
                  <c:v>43513.291666666664</c:v>
                </c:pt>
                <c:pt idx="1136">
                  <c:v>43513.333333333336</c:v>
                </c:pt>
                <c:pt idx="1137">
                  <c:v>43513.375</c:v>
                </c:pt>
                <c:pt idx="1138">
                  <c:v>43513.416666666664</c:v>
                </c:pt>
                <c:pt idx="1139">
                  <c:v>43513.458333333336</c:v>
                </c:pt>
                <c:pt idx="1140">
                  <c:v>43513.5</c:v>
                </c:pt>
                <c:pt idx="1141">
                  <c:v>43513.541666666664</c:v>
                </c:pt>
                <c:pt idx="1142">
                  <c:v>43513.583333333336</c:v>
                </c:pt>
                <c:pt idx="1143">
                  <c:v>43513.625</c:v>
                </c:pt>
                <c:pt idx="1144">
                  <c:v>43513.666666666664</c:v>
                </c:pt>
                <c:pt idx="1145">
                  <c:v>43513.708333333336</c:v>
                </c:pt>
                <c:pt idx="1146">
                  <c:v>43513.75</c:v>
                </c:pt>
                <c:pt idx="1147">
                  <c:v>43513.791666666664</c:v>
                </c:pt>
                <c:pt idx="1148">
                  <c:v>43513.833333333336</c:v>
                </c:pt>
                <c:pt idx="1149">
                  <c:v>43513.875</c:v>
                </c:pt>
                <c:pt idx="1150">
                  <c:v>43513.916666666664</c:v>
                </c:pt>
                <c:pt idx="1151">
                  <c:v>43513.958333333336</c:v>
                </c:pt>
                <c:pt idx="1152">
                  <c:v>43514</c:v>
                </c:pt>
                <c:pt idx="1153">
                  <c:v>43514.041666666664</c:v>
                </c:pt>
                <c:pt idx="1154">
                  <c:v>43514.083333333336</c:v>
                </c:pt>
                <c:pt idx="1155">
                  <c:v>43514.125</c:v>
                </c:pt>
                <c:pt idx="1156">
                  <c:v>43514.166666666664</c:v>
                </c:pt>
                <c:pt idx="1157">
                  <c:v>43514.208333333336</c:v>
                </c:pt>
                <c:pt idx="1158">
                  <c:v>43514.25</c:v>
                </c:pt>
                <c:pt idx="1159">
                  <c:v>43514.291666666664</c:v>
                </c:pt>
                <c:pt idx="1160">
                  <c:v>43514.333333333336</c:v>
                </c:pt>
                <c:pt idx="1161">
                  <c:v>43514.375</c:v>
                </c:pt>
                <c:pt idx="1162">
                  <c:v>43514.416666666664</c:v>
                </c:pt>
                <c:pt idx="1163">
                  <c:v>43514.458333333336</c:v>
                </c:pt>
                <c:pt idx="1164">
                  <c:v>43514.5</c:v>
                </c:pt>
                <c:pt idx="1165">
                  <c:v>43514.541666666664</c:v>
                </c:pt>
                <c:pt idx="1166">
                  <c:v>43514.583333333336</c:v>
                </c:pt>
                <c:pt idx="1167">
                  <c:v>43514.625</c:v>
                </c:pt>
                <c:pt idx="1168">
                  <c:v>43514.666666666664</c:v>
                </c:pt>
                <c:pt idx="1169">
                  <c:v>43514.708333333336</c:v>
                </c:pt>
                <c:pt idx="1170">
                  <c:v>43514.75</c:v>
                </c:pt>
                <c:pt idx="1171">
                  <c:v>43514.791666666664</c:v>
                </c:pt>
                <c:pt idx="1172">
                  <c:v>43514.833333333336</c:v>
                </c:pt>
                <c:pt idx="1173">
                  <c:v>43514.875</c:v>
                </c:pt>
                <c:pt idx="1174">
                  <c:v>43514.916666666664</c:v>
                </c:pt>
                <c:pt idx="1175">
                  <c:v>43514.958333333336</c:v>
                </c:pt>
                <c:pt idx="1176">
                  <c:v>43515</c:v>
                </c:pt>
                <c:pt idx="1177">
                  <c:v>43515.041666666664</c:v>
                </c:pt>
                <c:pt idx="1178">
                  <c:v>43515.083333333336</c:v>
                </c:pt>
                <c:pt idx="1179">
                  <c:v>43515.125</c:v>
                </c:pt>
                <c:pt idx="1180">
                  <c:v>43515.166666666664</c:v>
                </c:pt>
                <c:pt idx="1181">
                  <c:v>43515.208333333336</c:v>
                </c:pt>
                <c:pt idx="1182">
                  <c:v>43515.25</c:v>
                </c:pt>
                <c:pt idx="1183">
                  <c:v>43515.291666666664</c:v>
                </c:pt>
                <c:pt idx="1184">
                  <c:v>43515.333333333336</c:v>
                </c:pt>
                <c:pt idx="1185">
                  <c:v>43515.375</c:v>
                </c:pt>
                <c:pt idx="1186">
                  <c:v>43515.416666666664</c:v>
                </c:pt>
                <c:pt idx="1187">
                  <c:v>43515.458333333336</c:v>
                </c:pt>
                <c:pt idx="1188">
                  <c:v>43515.5</c:v>
                </c:pt>
                <c:pt idx="1189">
                  <c:v>43515.541666666664</c:v>
                </c:pt>
                <c:pt idx="1190">
                  <c:v>43515.583333333336</c:v>
                </c:pt>
                <c:pt idx="1191">
                  <c:v>43515.625</c:v>
                </c:pt>
                <c:pt idx="1192">
                  <c:v>43515.666666666664</c:v>
                </c:pt>
                <c:pt idx="1193">
                  <c:v>43515.708333333336</c:v>
                </c:pt>
                <c:pt idx="1194">
                  <c:v>43515.75</c:v>
                </c:pt>
                <c:pt idx="1195">
                  <c:v>43515.791666666664</c:v>
                </c:pt>
                <c:pt idx="1196">
                  <c:v>43515.833333333336</c:v>
                </c:pt>
                <c:pt idx="1197">
                  <c:v>43515.875</c:v>
                </c:pt>
                <c:pt idx="1198">
                  <c:v>43515.916666666664</c:v>
                </c:pt>
                <c:pt idx="1199">
                  <c:v>43515.958333333336</c:v>
                </c:pt>
                <c:pt idx="1200">
                  <c:v>43516</c:v>
                </c:pt>
                <c:pt idx="1201">
                  <c:v>43516.041666666664</c:v>
                </c:pt>
                <c:pt idx="1202">
                  <c:v>43516.083333333336</c:v>
                </c:pt>
                <c:pt idx="1203">
                  <c:v>43516.125</c:v>
                </c:pt>
                <c:pt idx="1204">
                  <c:v>43516.166666666664</c:v>
                </c:pt>
                <c:pt idx="1205">
                  <c:v>43516.208333333336</c:v>
                </c:pt>
                <c:pt idx="1206">
                  <c:v>43516.25</c:v>
                </c:pt>
                <c:pt idx="1207">
                  <c:v>43516.291666666664</c:v>
                </c:pt>
                <c:pt idx="1208">
                  <c:v>43516.333333333336</c:v>
                </c:pt>
                <c:pt idx="1209">
                  <c:v>43516.375</c:v>
                </c:pt>
                <c:pt idx="1210">
                  <c:v>43516.416666666664</c:v>
                </c:pt>
                <c:pt idx="1211">
                  <c:v>43516.458333333336</c:v>
                </c:pt>
                <c:pt idx="1212">
                  <c:v>43516.5</c:v>
                </c:pt>
                <c:pt idx="1213">
                  <c:v>43516.541666666664</c:v>
                </c:pt>
                <c:pt idx="1214">
                  <c:v>43516.583333333336</c:v>
                </c:pt>
                <c:pt idx="1215">
                  <c:v>43516.625</c:v>
                </c:pt>
                <c:pt idx="1216">
                  <c:v>43516.666666666664</c:v>
                </c:pt>
                <c:pt idx="1217">
                  <c:v>43516.708333333336</c:v>
                </c:pt>
                <c:pt idx="1218">
                  <c:v>43516.75</c:v>
                </c:pt>
                <c:pt idx="1219">
                  <c:v>43516.791666666664</c:v>
                </c:pt>
                <c:pt idx="1220">
                  <c:v>43516.833333333336</c:v>
                </c:pt>
                <c:pt idx="1221">
                  <c:v>43516.875</c:v>
                </c:pt>
                <c:pt idx="1222">
                  <c:v>43516.916666666664</c:v>
                </c:pt>
                <c:pt idx="1223">
                  <c:v>43516.958333333336</c:v>
                </c:pt>
                <c:pt idx="1224">
                  <c:v>43517</c:v>
                </c:pt>
                <c:pt idx="1225">
                  <c:v>43517.041666666664</c:v>
                </c:pt>
                <c:pt idx="1226">
                  <c:v>43517.083333333336</c:v>
                </c:pt>
                <c:pt idx="1227">
                  <c:v>43517.125</c:v>
                </c:pt>
                <c:pt idx="1228">
                  <c:v>43517.166666666664</c:v>
                </c:pt>
                <c:pt idx="1229">
                  <c:v>43517.208333333336</c:v>
                </c:pt>
                <c:pt idx="1230">
                  <c:v>43517.25</c:v>
                </c:pt>
                <c:pt idx="1231">
                  <c:v>43517.291666666664</c:v>
                </c:pt>
                <c:pt idx="1232">
                  <c:v>43517.333333333336</c:v>
                </c:pt>
                <c:pt idx="1233">
                  <c:v>43517.375</c:v>
                </c:pt>
                <c:pt idx="1234">
                  <c:v>43517.416666666664</c:v>
                </c:pt>
                <c:pt idx="1235">
                  <c:v>43517.458333333336</c:v>
                </c:pt>
                <c:pt idx="1236">
                  <c:v>43517.5</c:v>
                </c:pt>
                <c:pt idx="1237">
                  <c:v>43517.541666666664</c:v>
                </c:pt>
                <c:pt idx="1238">
                  <c:v>43517.583333333336</c:v>
                </c:pt>
                <c:pt idx="1239">
                  <c:v>43517.625</c:v>
                </c:pt>
                <c:pt idx="1240">
                  <c:v>43517.666666666664</c:v>
                </c:pt>
                <c:pt idx="1241">
                  <c:v>43517.708333333336</c:v>
                </c:pt>
                <c:pt idx="1242">
                  <c:v>43517.75</c:v>
                </c:pt>
                <c:pt idx="1243">
                  <c:v>43517.791666666664</c:v>
                </c:pt>
                <c:pt idx="1244">
                  <c:v>43517.833333333336</c:v>
                </c:pt>
                <c:pt idx="1245">
                  <c:v>43517.875</c:v>
                </c:pt>
                <c:pt idx="1246">
                  <c:v>43517.916666666664</c:v>
                </c:pt>
                <c:pt idx="1247">
                  <c:v>43517.958333333336</c:v>
                </c:pt>
                <c:pt idx="1248">
                  <c:v>43518</c:v>
                </c:pt>
                <c:pt idx="1249">
                  <c:v>43518.041666666664</c:v>
                </c:pt>
                <c:pt idx="1250">
                  <c:v>43518.083333333336</c:v>
                </c:pt>
                <c:pt idx="1251">
                  <c:v>43518.125</c:v>
                </c:pt>
                <c:pt idx="1252">
                  <c:v>43518.166666666664</c:v>
                </c:pt>
                <c:pt idx="1253">
                  <c:v>43518.208333333336</c:v>
                </c:pt>
                <c:pt idx="1254">
                  <c:v>43518.25</c:v>
                </c:pt>
                <c:pt idx="1255">
                  <c:v>43518.291666666664</c:v>
                </c:pt>
                <c:pt idx="1256">
                  <c:v>43518.333333333336</c:v>
                </c:pt>
                <c:pt idx="1257">
                  <c:v>43518.375</c:v>
                </c:pt>
                <c:pt idx="1258">
                  <c:v>43518.416666666664</c:v>
                </c:pt>
                <c:pt idx="1259">
                  <c:v>43518.458333333336</c:v>
                </c:pt>
                <c:pt idx="1260">
                  <c:v>43518.5</c:v>
                </c:pt>
                <c:pt idx="1261">
                  <c:v>43518.541666666664</c:v>
                </c:pt>
                <c:pt idx="1262">
                  <c:v>43518.583333333336</c:v>
                </c:pt>
                <c:pt idx="1263">
                  <c:v>43518.625</c:v>
                </c:pt>
                <c:pt idx="1264">
                  <c:v>43518.666666666664</c:v>
                </c:pt>
                <c:pt idx="1265">
                  <c:v>43518.708333333336</c:v>
                </c:pt>
                <c:pt idx="1266">
                  <c:v>43518.75</c:v>
                </c:pt>
                <c:pt idx="1267">
                  <c:v>43518.791666666664</c:v>
                </c:pt>
                <c:pt idx="1268">
                  <c:v>43518.833333333336</c:v>
                </c:pt>
                <c:pt idx="1269">
                  <c:v>43518.875</c:v>
                </c:pt>
                <c:pt idx="1270">
                  <c:v>43518.916666666664</c:v>
                </c:pt>
                <c:pt idx="1271">
                  <c:v>43518.958333333336</c:v>
                </c:pt>
                <c:pt idx="1272">
                  <c:v>43519</c:v>
                </c:pt>
                <c:pt idx="1273">
                  <c:v>43519.041666666664</c:v>
                </c:pt>
                <c:pt idx="1274">
                  <c:v>43519.083333333336</c:v>
                </c:pt>
                <c:pt idx="1275">
                  <c:v>43519.125</c:v>
                </c:pt>
                <c:pt idx="1276">
                  <c:v>43519.166666666664</c:v>
                </c:pt>
                <c:pt idx="1277">
                  <c:v>43519.208333333336</c:v>
                </c:pt>
                <c:pt idx="1278">
                  <c:v>43519.25</c:v>
                </c:pt>
                <c:pt idx="1279">
                  <c:v>43519.291666666664</c:v>
                </c:pt>
                <c:pt idx="1280">
                  <c:v>43519.333333333336</c:v>
                </c:pt>
                <c:pt idx="1281">
                  <c:v>43519.375</c:v>
                </c:pt>
                <c:pt idx="1282">
                  <c:v>43519.416666666664</c:v>
                </c:pt>
                <c:pt idx="1283">
                  <c:v>43519.458333333336</c:v>
                </c:pt>
                <c:pt idx="1284">
                  <c:v>43519.5</c:v>
                </c:pt>
                <c:pt idx="1285">
                  <c:v>43519.541666666664</c:v>
                </c:pt>
                <c:pt idx="1286">
                  <c:v>43519.583333333336</c:v>
                </c:pt>
                <c:pt idx="1287">
                  <c:v>43519.625</c:v>
                </c:pt>
                <c:pt idx="1288">
                  <c:v>43519.666666666664</c:v>
                </c:pt>
                <c:pt idx="1289">
                  <c:v>43519.708333333336</c:v>
                </c:pt>
                <c:pt idx="1290">
                  <c:v>43519.75</c:v>
                </c:pt>
                <c:pt idx="1291">
                  <c:v>43519.791666666664</c:v>
                </c:pt>
                <c:pt idx="1292">
                  <c:v>43519.833333333336</c:v>
                </c:pt>
                <c:pt idx="1293">
                  <c:v>43519.875</c:v>
                </c:pt>
                <c:pt idx="1294">
                  <c:v>43519.916666666664</c:v>
                </c:pt>
                <c:pt idx="1295">
                  <c:v>43519.958333333336</c:v>
                </c:pt>
                <c:pt idx="1296">
                  <c:v>43520</c:v>
                </c:pt>
                <c:pt idx="1297">
                  <c:v>43520.041666666664</c:v>
                </c:pt>
                <c:pt idx="1298">
                  <c:v>43520.083333333336</c:v>
                </c:pt>
                <c:pt idx="1299">
                  <c:v>43520.125</c:v>
                </c:pt>
                <c:pt idx="1300">
                  <c:v>43520.166666666664</c:v>
                </c:pt>
                <c:pt idx="1301">
                  <c:v>43520.208333333336</c:v>
                </c:pt>
                <c:pt idx="1302">
                  <c:v>43520.25</c:v>
                </c:pt>
                <c:pt idx="1303">
                  <c:v>43520.291666666664</c:v>
                </c:pt>
                <c:pt idx="1304">
                  <c:v>43520.333333333336</c:v>
                </c:pt>
                <c:pt idx="1305">
                  <c:v>43520.375</c:v>
                </c:pt>
                <c:pt idx="1306">
                  <c:v>43520.416666666664</c:v>
                </c:pt>
                <c:pt idx="1307">
                  <c:v>43520.458333333336</c:v>
                </c:pt>
                <c:pt idx="1308">
                  <c:v>43520.5</c:v>
                </c:pt>
                <c:pt idx="1309">
                  <c:v>43520.541666666664</c:v>
                </c:pt>
                <c:pt idx="1310">
                  <c:v>43520.583333333336</c:v>
                </c:pt>
                <c:pt idx="1311">
                  <c:v>43520.625</c:v>
                </c:pt>
                <c:pt idx="1312">
                  <c:v>43520.666666666664</c:v>
                </c:pt>
                <c:pt idx="1313">
                  <c:v>43520.708333333336</c:v>
                </c:pt>
                <c:pt idx="1314">
                  <c:v>43520.75</c:v>
                </c:pt>
                <c:pt idx="1315">
                  <c:v>43520.791666666664</c:v>
                </c:pt>
                <c:pt idx="1316">
                  <c:v>43520.833333333336</c:v>
                </c:pt>
                <c:pt idx="1317">
                  <c:v>43520.875</c:v>
                </c:pt>
                <c:pt idx="1318">
                  <c:v>43520.916666666664</c:v>
                </c:pt>
                <c:pt idx="1319">
                  <c:v>43520.958333333336</c:v>
                </c:pt>
                <c:pt idx="1320">
                  <c:v>43521</c:v>
                </c:pt>
                <c:pt idx="1321">
                  <c:v>43521.041666666664</c:v>
                </c:pt>
                <c:pt idx="1322">
                  <c:v>43521.083333333336</c:v>
                </c:pt>
                <c:pt idx="1323">
                  <c:v>43521.125</c:v>
                </c:pt>
                <c:pt idx="1324">
                  <c:v>43521.166666666664</c:v>
                </c:pt>
                <c:pt idx="1325">
                  <c:v>43521.208333333336</c:v>
                </c:pt>
                <c:pt idx="1326">
                  <c:v>43521.25</c:v>
                </c:pt>
                <c:pt idx="1327">
                  <c:v>43521.291666666664</c:v>
                </c:pt>
                <c:pt idx="1328">
                  <c:v>43521.333333333336</c:v>
                </c:pt>
                <c:pt idx="1329">
                  <c:v>43521.375</c:v>
                </c:pt>
                <c:pt idx="1330">
                  <c:v>43521.416666666664</c:v>
                </c:pt>
                <c:pt idx="1331">
                  <c:v>43521.458333333336</c:v>
                </c:pt>
                <c:pt idx="1332">
                  <c:v>43521.5</c:v>
                </c:pt>
                <c:pt idx="1333">
                  <c:v>43521.541666666664</c:v>
                </c:pt>
                <c:pt idx="1334">
                  <c:v>43521.583333333336</c:v>
                </c:pt>
                <c:pt idx="1335">
                  <c:v>43521.625</c:v>
                </c:pt>
                <c:pt idx="1336">
                  <c:v>43521.666666666664</c:v>
                </c:pt>
                <c:pt idx="1337">
                  <c:v>43521.708333333336</c:v>
                </c:pt>
                <c:pt idx="1338">
                  <c:v>43521.75</c:v>
                </c:pt>
                <c:pt idx="1339">
                  <c:v>43521.791666666664</c:v>
                </c:pt>
                <c:pt idx="1340">
                  <c:v>43521.833333333336</c:v>
                </c:pt>
                <c:pt idx="1341">
                  <c:v>43521.875</c:v>
                </c:pt>
                <c:pt idx="1342">
                  <c:v>43521.916666666664</c:v>
                </c:pt>
                <c:pt idx="1343">
                  <c:v>43521.958333333336</c:v>
                </c:pt>
                <c:pt idx="1344">
                  <c:v>43522</c:v>
                </c:pt>
                <c:pt idx="1345">
                  <c:v>43522.041666666664</c:v>
                </c:pt>
                <c:pt idx="1346">
                  <c:v>43522.083333333336</c:v>
                </c:pt>
                <c:pt idx="1347">
                  <c:v>43522.125</c:v>
                </c:pt>
                <c:pt idx="1348">
                  <c:v>43522.166666666664</c:v>
                </c:pt>
                <c:pt idx="1349">
                  <c:v>43522.208333333336</c:v>
                </c:pt>
                <c:pt idx="1350">
                  <c:v>43522.25</c:v>
                </c:pt>
                <c:pt idx="1351">
                  <c:v>43522.291666666664</c:v>
                </c:pt>
                <c:pt idx="1352">
                  <c:v>43522.333333333336</c:v>
                </c:pt>
                <c:pt idx="1353">
                  <c:v>43522.375</c:v>
                </c:pt>
                <c:pt idx="1354">
                  <c:v>43522.416666666664</c:v>
                </c:pt>
                <c:pt idx="1355">
                  <c:v>43522.458333333336</c:v>
                </c:pt>
                <c:pt idx="1356">
                  <c:v>43522.5</c:v>
                </c:pt>
                <c:pt idx="1357">
                  <c:v>43522.541666666664</c:v>
                </c:pt>
                <c:pt idx="1358">
                  <c:v>43522.583333333336</c:v>
                </c:pt>
                <c:pt idx="1359">
                  <c:v>43522.625</c:v>
                </c:pt>
                <c:pt idx="1360">
                  <c:v>43522.666666666664</c:v>
                </c:pt>
                <c:pt idx="1361">
                  <c:v>43522.708333333336</c:v>
                </c:pt>
                <c:pt idx="1362">
                  <c:v>43522.75</c:v>
                </c:pt>
                <c:pt idx="1363">
                  <c:v>43522.791666666664</c:v>
                </c:pt>
                <c:pt idx="1364">
                  <c:v>43522.833333333336</c:v>
                </c:pt>
                <c:pt idx="1365">
                  <c:v>43522.875</c:v>
                </c:pt>
                <c:pt idx="1366">
                  <c:v>43522.916666666664</c:v>
                </c:pt>
                <c:pt idx="1367">
                  <c:v>43522.958333333336</c:v>
                </c:pt>
                <c:pt idx="1368">
                  <c:v>43523</c:v>
                </c:pt>
                <c:pt idx="1369">
                  <c:v>43523.041666666664</c:v>
                </c:pt>
                <c:pt idx="1370">
                  <c:v>43523.083333333336</c:v>
                </c:pt>
                <c:pt idx="1371">
                  <c:v>43523.125</c:v>
                </c:pt>
                <c:pt idx="1372">
                  <c:v>43523.166666666664</c:v>
                </c:pt>
                <c:pt idx="1373">
                  <c:v>43523.208333333336</c:v>
                </c:pt>
                <c:pt idx="1374">
                  <c:v>43523.25</c:v>
                </c:pt>
                <c:pt idx="1375">
                  <c:v>43523.291666666664</c:v>
                </c:pt>
                <c:pt idx="1376">
                  <c:v>43523.333333333336</c:v>
                </c:pt>
                <c:pt idx="1377">
                  <c:v>43523.375</c:v>
                </c:pt>
                <c:pt idx="1378">
                  <c:v>43523.416666666664</c:v>
                </c:pt>
                <c:pt idx="1379">
                  <c:v>43523.458333333336</c:v>
                </c:pt>
                <c:pt idx="1380">
                  <c:v>43523.5</c:v>
                </c:pt>
                <c:pt idx="1381">
                  <c:v>43523.541666666664</c:v>
                </c:pt>
                <c:pt idx="1382">
                  <c:v>43523.583333333336</c:v>
                </c:pt>
                <c:pt idx="1383">
                  <c:v>43523.625</c:v>
                </c:pt>
                <c:pt idx="1384">
                  <c:v>43523.666666666664</c:v>
                </c:pt>
                <c:pt idx="1385">
                  <c:v>43523.708333333336</c:v>
                </c:pt>
                <c:pt idx="1386">
                  <c:v>43523.75</c:v>
                </c:pt>
                <c:pt idx="1387">
                  <c:v>43523.791666666664</c:v>
                </c:pt>
                <c:pt idx="1388">
                  <c:v>43523.833333333336</c:v>
                </c:pt>
                <c:pt idx="1389">
                  <c:v>43523.875</c:v>
                </c:pt>
                <c:pt idx="1390">
                  <c:v>43523.916666666664</c:v>
                </c:pt>
                <c:pt idx="1391">
                  <c:v>43523.958333333336</c:v>
                </c:pt>
                <c:pt idx="1392">
                  <c:v>43524</c:v>
                </c:pt>
                <c:pt idx="1393">
                  <c:v>43524.041666666664</c:v>
                </c:pt>
                <c:pt idx="1394">
                  <c:v>43524.083333333336</c:v>
                </c:pt>
                <c:pt idx="1395">
                  <c:v>43524.125</c:v>
                </c:pt>
                <c:pt idx="1396">
                  <c:v>43524.166666666664</c:v>
                </c:pt>
                <c:pt idx="1397">
                  <c:v>43524.208333333336</c:v>
                </c:pt>
                <c:pt idx="1398">
                  <c:v>43524.25</c:v>
                </c:pt>
                <c:pt idx="1399">
                  <c:v>43524.291666666664</c:v>
                </c:pt>
                <c:pt idx="1400">
                  <c:v>43524.333333333336</c:v>
                </c:pt>
                <c:pt idx="1401">
                  <c:v>43524.375</c:v>
                </c:pt>
                <c:pt idx="1402">
                  <c:v>43524.416666666664</c:v>
                </c:pt>
                <c:pt idx="1403">
                  <c:v>43524.458333333336</c:v>
                </c:pt>
                <c:pt idx="1404">
                  <c:v>43524.5</c:v>
                </c:pt>
                <c:pt idx="1405">
                  <c:v>43524.541666666664</c:v>
                </c:pt>
                <c:pt idx="1406">
                  <c:v>43524.583333333336</c:v>
                </c:pt>
                <c:pt idx="1407">
                  <c:v>43524.625</c:v>
                </c:pt>
                <c:pt idx="1408">
                  <c:v>43524.666666666664</c:v>
                </c:pt>
                <c:pt idx="1409">
                  <c:v>43524.708333333336</c:v>
                </c:pt>
                <c:pt idx="1410">
                  <c:v>43524.75</c:v>
                </c:pt>
                <c:pt idx="1411">
                  <c:v>43524.791666666664</c:v>
                </c:pt>
                <c:pt idx="1412">
                  <c:v>43524.833333333336</c:v>
                </c:pt>
                <c:pt idx="1413">
                  <c:v>43524.875</c:v>
                </c:pt>
                <c:pt idx="1414">
                  <c:v>43524.916666666664</c:v>
                </c:pt>
                <c:pt idx="1415">
                  <c:v>43524.958333333336</c:v>
                </c:pt>
                <c:pt idx="1416">
                  <c:v>43525</c:v>
                </c:pt>
                <c:pt idx="1417">
                  <c:v>43525.041666666664</c:v>
                </c:pt>
                <c:pt idx="1418">
                  <c:v>43525.083333333336</c:v>
                </c:pt>
                <c:pt idx="1419">
                  <c:v>43525.125</c:v>
                </c:pt>
                <c:pt idx="1420">
                  <c:v>43525.166666666664</c:v>
                </c:pt>
                <c:pt idx="1421">
                  <c:v>43525.208333333336</c:v>
                </c:pt>
                <c:pt idx="1422">
                  <c:v>43525.25</c:v>
                </c:pt>
                <c:pt idx="1423">
                  <c:v>43525.291666666664</c:v>
                </c:pt>
                <c:pt idx="1424">
                  <c:v>43525.333333333336</c:v>
                </c:pt>
                <c:pt idx="1425">
                  <c:v>43525.375</c:v>
                </c:pt>
                <c:pt idx="1426">
                  <c:v>43525.416666666664</c:v>
                </c:pt>
                <c:pt idx="1427">
                  <c:v>43525.458333333336</c:v>
                </c:pt>
                <c:pt idx="1428">
                  <c:v>43525.5</c:v>
                </c:pt>
                <c:pt idx="1429">
                  <c:v>43525.541666666664</c:v>
                </c:pt>
                <c:pt idx="1430">
                  <c:v>43525.583333333336</c:v>
                </c:pt>
                <c:pt idx="1431">
                  <c:v>43525.625</c:v>
                </c:pt>
                <c:pt idx="1432">
                  <c:v>43525.666666666664</c:v>
                </c:pt>
                <c:pt idx="1433">
                  <c:v>43525.708333333336</c:v>
                </c:pt>
                <c:pt idx="1434">
                  <c:v>43525.75</c:v>
                </c:pt>
                <c:pt idx="1435">
                  <c:v>43525.791666666664</c:v>
                </c:pt>
                <c:pt idx="1436">
                  <c:v>43525.833333333336</c:v>
                </c:pt>
                <c:pt idx="1437">
                  <c:v>43525.875</c:v>
                </c:pt>
                <c:pt idx="1438">
                  <c:v>43525.916666666664</c:v>
                </c:pt>
                <c:pt idx="1439">
                  <c:v>43525.958333333336</c:v>
                </c:pt>
                <c:pt idx="1440">
                  <c:v>43526</c:v>
                </c:pt>
                <c:pt idx="1441">
                  <c:v>43526.041666666664</c:v>
                </c:pt>
                <c:pt idx="1442">
                  <c:v>43526.083333333336</c:v>
                </c:pt>
                <c:pt idx="1443">
                  <c:v>43526.125</c:v>
                </c:pt>
                <c:pt idx="1444">
                  <c:v>43526.166666666664</c:v>
                </c:pt>
                <c:pt idx="1445">
                  <c:v>43526.208333333336</c:v>
                </c:pt>
                <c:pt idx="1446">
                  <c:v>43526.25</c:v>
                </c:pt>
                <c:pt idx="1447">
                  <c:v>43526.291666666664</c:v>
                </c:pt>
                <c:pt idx="1448">
                  <c:v>43526.333333333336</c:v>
                </c:pt>
                <c:pt idx="1449">
                  <c:v>43526.375</c:v>
                </c:pt>
                <c:pt idx="1450">
                  <c:v>43526.416666666664</c:v>
                </c:pt>
                <c:pt idx="1451">
                  <c:v>43526.458333333336</c:v>
                </c:pt>
                <c:pt idx="1452">
                  <c:v>43526.5</c:v>
                </c:pt>
                <c:pt idx="1453">
                  <c:v>43526.541666666664</c:v>
                </c:pt>
                <c:pt idx="1454">
                  <c:v>43526.583333333336</c:v>
                </c:pt>
                <c:pt idx="1455">
                  <c:v>43526.625</c:v>
                </c:pt>
                <c:pt idx="1456">
                  <c:v>43526.666666666664</c:v>
                </c:pt>
                <c:pt idx="1457">
                  <c:v>43526.708333333336</c:v>
                </c:pt>
                <c:pt idx="1458">
                  <c:v>43526.75</c:v>
                </c:pt>
                <c:pt idx="1459">
                  <c:v>43526.791666666664</c:v>
                </c:pt>
                <c:pt idx="1460">
                  <c:v>43526.833333333336</c:v>
                </c:pt>
                <c:pt idx="1461">
                  <c:v>43526.875</c:v>
                </c:pt>
                <c:pt idx="1462">
                  <c:v>43526.916666666664</c:v>
                </c:pt>
                <c:pt idx="1463">
                  <c:v>43526.958333333336</c:v>
                </c:pt>
                <c:pt idx="1464">
                  <c:v>43527</c:v>
                </c:pt>
                <c:pt idx="1465">
                  <c:v>43527.041666666664</c:v>
                </c:pt>
                <c:pt idx="1466">
                  <c:v>43527.083333333336</c:v>
                </c:pt>
                <c:pt idx="1467">
                  <c:v>43527.125</c:v>
                </c:pt>
                <c:pt idx="1468">
                  <c:v>43527.166666666664</c:v>
                </c:pt>
                <c:pt idx="1469">
                  <c:v>43527.208333333336</c:v>
                </c:pt>
                <c:pt idx="1470">
                  <c:v>43527.25</c:v>
                </c:pt>
                <c:pt idx="1471">
                  <c:v>43527.291666666664</c:v>
                </c:pt>
                <c:pt idx="1472">
                  <c:v>43527.333333333336</c:v>
                </c:pt>
                <c:pt idx="1473">
                  <c:v>43527.375</c:v>
                </c:pt>
                <c:pt idx="1474">
                  <c:v>43527.416666666664</c:v>
                </c:pt>
                <c:pt idx="1475">
                  <c:v>43527.458333333336</c:v>
                </c:pt>
                <c:pt idx="1476">
                  <c:v>43527.5</c:v>
                </c:pt>
                <c:pt idx="1477">
                  <c:v>43527.541666666664</c:v>
                </c:pt>
                <c:pt idx="1478">
                  <c:v>43527.583333333336</c:v>
                </c:pt>
                <c:pt idx="1479">
                  <c:v>43527.625</c:v>
                </c:pt>
                <c:pt idx="1480">
                  <c:v>43527.666666666664</c:v>
                </c:pt>
                <c:pt idx="1481">
                  <c:v>43527.708333333336</c:v>
                </c:pt>
                <c:pt idx="1482">
                  <c:v>43527.75</c:v>
                </c:pt>
                <c:pt idx="1483">
                  <c:v>43527.791666666664</c:v>
                </c:pt>
                <c:pt idx="1484">
                  <c:v>43527.833333333336</c:v>
                </c:pt>
                <c:pt idx="1485">
                  <c:v>43527.875</c:v>
                </c:pt>
                <c:pt idx="1486">
                  <c:v>43527.916666666664</c:v>
                </c:pt>
                <c:pt idx="1487">
                  <c:v>43527.958333333336</c:v>
                </c:pt>
                <c:pt idx="1488">
                  <c:v>43528</c:v>
                </c:pt>
                <c:pt idx="1489">
                  <c:v>43528.041666666664</c:v>
                </c:pt>
                <c:pt idx="1490">
                  <c:v>43528.083333333336</c:v>
                </c:pt>
                <c:pt idx="1491">
                  <c:v>43528.125</c:v>
                </c:pt>
                <c:pt idx="1492">
                  <c:v>43528.166666666664</c:v>
                </c:pt>
                <c:pt idx="1493">
                  <c:v>43528.208333333336</c:v>
                </c:pt>
                <c:pt idx="1494">
                  <c:v>43528.25</c:v>
                </c:pt>
                <c:pt idx="1495">
                  <c:v>43528.291666666664</c:v>
                </c:pt>
                <c:pt idx="1496">
                  <c:v>43528.333333333336</c:v>
                </c:pt>
                <c:pt idx="1497">
                  <c:v>43528.375</c:v>
                </c:pt>
                <c:pt idx="1498">
                  <c:v>43528.416666666664</c:v>
                </c:pt>
                <c:pt idx="1499">
                  <c:v>43528.458333333336</c:v>
                </c:pt>
                <c:pt idx="1500">
                  <c:v>43528.5</c:v>
                </c:pt>
                <c:pt idx="1501">
                  <c:v>43528.541666666664</c:v>
                </c:pt>
                <c:pt idx="1502">
                  <c:v>43528.583333333336</c:v>
                </c:pt>
                <c:pt idx="1503">
                  <c:v>43528.625</c:v>
                </c:pt>
                <c:pt idx="1504">
                  <c:v>43528.666666666664</c:v>
                </c:pt>
                <c:pt idx="1505">
                  <c:v>43528.708333333336</c:v>
                </c:pt>
                <c:pt idx="1506">
                  <c:v>43528.75</c:v>
                </c:pt>
                <c:pt idx="1507">
                  <c:v>43528.791666666664</c:v>
                </c:pt>
                <c:pt idx="1508">
                  <c:v>43528.833333333336</c:v>
                </c:pt>
                <c:pt idx="1509">
                  <c:v>43528.875</c:v>
                </c:pt>
                <c:pt idx="1510">
                  <c:v>43528.916666666664</c:v>
                </c:pt>
                <c:pt idx="1511">
                  <c:v>43528.958333333336</c:v>
                </c:pt>
                <c:pt idx="1512">
                  <c:v>43529</c:v>
                </c:pt>
                <c:pt idx="1513">
                  <c:v>43529.041666666664</c:v>
                </c:pt>
                <c:pt idx="1514">
                  <c:v>43529.083333333336</c:v>
                </c:pt>
                <c:pt idx="1515">
                  <c:v>43529.125</c:v>
                </c:pt>
                <c:pt idx="1516">
                  <c:v>43529.166666666664</c:v>
                </c:pt>
                <c:pt idx="1517">
                  <c:v>43529.208333333336</c:v>
                </c:pt>
                <c:pt idx="1518">
                  <c:v>43529.25</c:v>
                </c:pt>
                <c:pt idx="1519">
                  <c:v>43529.291666666664</c:v>
                </c:pt>
                <c:pt idx="1520">
                  <c:v>43529.333333333336</c:v>
                </c:pt>
                <c:pt idx="1521">
                  <c:v>43529.375</c:v>
                </c:pt>
                <c:pt idx="1522">
                  <c:v>43529.416666666664</c:v>
                </c:pt>
                <c:pt idx="1523">
                  <c:v>43529.458333333336</c:v>
                </c:pt>
                <c:pt idx="1524">
                  <c:v>43529.5</c:v>
                </c:pt>
                <c:pt idx="1525">
                  <c:v>43529.541666666664</c:v>
                </c:pt>
                <c:pt idx="1526">
                  <c:v>43529.583333333336</c:v>
                </c:pt>
                <c:pt idx="1527">
                  <c:v>43529.625</c:v>
                </c:pt>
                <c:pt idx="1528">
                  <c:v>43529.666666666664</c:v>
                </c:pt>
                <c:pt idx="1529">
                  <c:v>43529.708333333336</c:v>
                </c:pt>
                <c:pt idx="1530">
                  <c:v>43529.75</c:v>
                </c:pt>
                <c:pt idx="1531">
                  <c:v>43529.791666666664</c:v>
                </c:pt>
                <c:pt idx="1532">
                  <c:v>43529.833333333336</c:v>
                </c:pt>
                <c:pt idx="1533">
                  <c:v>43529.875</c:v>
                </c:pt>
                <c:pt idx="1534">
                  <c:v>43529.916666666664</c:v>
                </c:pt>
                <c:pt idx="1535">
                  <c:v>43529.958333333336</c:v>
                </c:pt>
                <c:pt idx="1536">
                  <c:v>43530</c:v>
                </c:pt>
                <c:pt idx="1537">
                  <c:v>43530.041666666664</c:v>
                </c:pt>
                <c:pt idx="1538">
                  <c:v>43530.083333333336</c:v>
                </c:pt>
                <c:pt idx="1539">
                  <c:v>43530.125</c:v>
                </c:pt>
                <c:pt idx="1540">
                  <c:v>43530.166666666664</c:v>
                </c:pt>
                <c:pt idx="1541">
                  <c:v>43530.208333333336</c:v>
                </c:pt>
                <c:pt idx="1542">
                  <c:v>43530.25</c:v>
                </c:pt>
                <c:pt idx="1543">
                  <c:v>43530.291666666664</c:v>
                </c:pt>
                <c:pt idx="1544">
                  <c:v>43530.333333333336</c:v>
                </c:pt>
                <c:pt idx="1545">
                  <c:v>43530.375</c:v>
                </c:pt>
                <c:pt idx="1546">
                  <c:v>43530.416666666664</c:v>
                </c:pt>
                <c:pt idx="1547">
                  <c:v>43530.458333333336</c:v>
                </c:pt>
                <c:pt idx="1548">
                  <c:v>43530.5</c:v>
                </c:pt>
                <c:pt idx="1549">
                  <c:v>43530.541666666664</c:v>
                </c:pt>
                <c:pt idx="1550">
                  <c:v>43530.583333333336</c:v>
                </c:pt>
                <c:pt idx="1551">
                  <c:v>43530.625</c:v>
                </c:pt>
                <c:pt idx="1552">
                  <c:v>43530.666666666664</c:v>
                </c:pt>
                <c:pt idx="1553">
                  <c:v>43530.708333333336</c:v>
                </c:pt>
                <c:pt idx="1554">
                  <c:v>43530.75</c:v>
                </c:pt>
                <c:pt idx="1555">
                  <c:v>43530.791666666664</c:v>
                </c:pt>
                <c:pt idx="1556">
                  <c:v>43530.833333333336</c:v>
                </c:pt>
                <c:pt idx="1557">
                  <c:v>43530.875</c:v>
                </c:pt>
                <c:pt idx="1558">
                  <c:v>43530.916666666664</c:v>
                </c:pt>
                <c:pt idx="1559">
                  <c:v>43530.958333333336</c:v>
                </c:pt>
                <c:pt idx="1560">
                  <c:v>43531</c:v>
                </c:pt>
                <c:pt idx="1561">
                  <c:v>43531.041666666664</c:v>
                </c:pt>
                <c:pt idx="1562">
                  <c:v>43531.083333333336</c:v>
                </c:pt>
                <c:pt idx="1563">
                  <c:v>43531.125</c:v>
                </c:pt>
                <c:pt idx="1564">
                  <c:v>43531.166666666664</c:v>
                </c:pt>
                <c:pt idx="1565">
                  <c:v>43531.208333333336</c:v>
                </c:pt>
                <c:pt idx="1566">
                  <c:v>43531.25</c:v>
                </c:pt>
                <c:pt idx="1567">
                  <c:v>43531.291666666664</c:v>
                </c:pt>
                <c:pt idx="1568">
                  <c:v>43531.333333333336</c:v>
                </c:pt>
                <c:pt idx="1569">
                  <c:v>43531.375</c:v>
                </c:pt>
                <c:pt idx="1570">
                  <c:v>43531.416666666664</c:v>
                </c:pt>
                <c:pt idx="1571">
                  <c:v>43531.458333333336</c:v>
                </c:pt>
                <c:pt idx="1572">
                  <c:v>43531.5</c:v>
                </c:pt>
                <c:pt idx="1573">
                  <c:v>43531.541666666664</c:v>
                </c:pt>
                <c:pt idx="1574">
                  <c:v>43531.583333333336</c:v>
                </c:pt>
                <c:pt idx="1575">
                  <c:v>43531.625</c:v>
                </c:pt>
                <c:pt idx="1576">
                  <c:v>43531.666666666664</c:v>
                </c:pt>
                <c:pt idx="1577">
                  <c:v>43531.708333333336</c:v>
                </c:pt>
                <c:pt idx="1578">
                  <c:v>43531.75</c:v>
                </c:pt>
                <c:pt idx="1579">
                  <c:v>43531.791666666664</c:v>
                </c:pt>
                <c:pt idx="1580">
                  <c:v>43531.833333333336</c:v>
                </c:pt>
                <c:pt idx="1581">
                  <c:v>43531.875</c:v>
                </c:pt>
                <c:pt idx="1582">
                  <c:v>43531.916666666664</c:v>
                </c:pt>
                <c:pt idx="1583">
                  <c:v>43531.958333333336</c:v>
                </c:pt>
                <c:pt idx="1584">
                  <c:v>43532</c:v>
                </c:pt>
                <c:pt idx="1585">
                  <c:v>43532.041666666664</c:v>
                </c:pt>
                <c:pt idx="1586">
                  <c:v>43532.083333333336</c:v>
                </c:pt>
                <c:pt idx="1587">
                  <c:v>43532.125</c:v>
                </c:pt>
                <c:pt idx="1588">
                  <c:v>43532.166666666664</c:v>
                </c:pt>
                <c:pt idx="1589">
                  <c:v>43532.208333333336</c:v>
                </c:pt>
                <c:pt idx="1590">
                  <c:v>43532.25</c:v>
                </c:pt>
                <c:pt idx="1591">
                  <c:v>43532.291666666664</c:v>
                </c:pt>
                <c:pt idx="1592">
                  <c:v>43532.333333333336</c:v>
                </c:pt>
                <c:pt idx="1593">
                  <c:v>43532.375</c:v>
                </c:pt>
                <c:pt idx="1594">
                  <c:v>43532.416666666664</c:v>
                </c:pt>
                <c:pt idx="1595">
                  <c:v>43532.458333333336</c:v>
                </c:pt>
                <c:pt idx="1596">
                  <c:v>43532.5</c:v>
                </c:pt>
                <c:pt idx="1597">
                  <c:v>43532.541666666664</c:v>
                </c:pt>
                <c:pt idx="1598">
                  <c:v>43532.583333333336</c:v>
                </c:pt>
                <c:pt idx="1599">
                  <c:v>43532.625</c:v>
                </c:pt>
                <c:pt idx="1600">
                  <c:v>43532.666666666664</c:v>
                </c:pt>
                <c:pt idx="1601">
                  <c:v>43532.708333333336</c:v>
                </c:pt>
                <c:pt idx="1602">
                  <c:v>43532.75</c:v>
                </c:pt>
                <c:pt idx="1603">
                  <c:v>43532.791666666664</c:v>
                </c:pt>
                <c:pt idx="1604">
                  <c:v>43532.833333333336</c:v>
                </c:pt>
                <c:pt idx="1605">
                  <c:v>43532.875</c:v>
                </c:pt>
                <c:pt idx="1606">
                  <c:v>43532.916666666664</c:v>
                </c:pt>
                <c:pt idx="1607">
                  <c:v>43532.958333333336</c:v>
                </c:pt>
                <c:pt idx="1608">
                  <c:v>43533</c:v>
                </c:pt>
                <c:pt idx="1609">
                  <c:v>43533.041666666664</c:v>
                </c:pt>
                <c:pt idx="1610">
                  <c:v>43533.083333333336</c:v>
                </c:pt>
                <c:pt idx="1611">
                  <c:v>43533.125</c:v>
                </c:pt>
                <c:pt idx="1612">
                  <c:v>43533.166666666664</c:v>
                </c:pt>
                <c:pt idx="1613">
                  <c:v>43533.208333333336</c:v>
                </c:pt>
                <c:pt idx="1614">
                  <c:v>43533.25</c:v>
                </c:pt>
                <c:pt idx="1615">
                  <c:v>43533.291666666664</c:v>
                </c:pt>
                <c:pt idx="1616">
                  <c:v>43533.333333333336</c:v>
                </c:pt>
                <c:pt idx="1617">
                  <c:v>43533.375</c:v>
                </c:pt>
                <c:pt idx="1618">
                  <c:v>43533.416666666664</c:v>
                </c:pt>
                <c:pt idx="1619">
                  <c:v>43533.458333333336</c:v>
                </c:pt>
                <c:pt idx="1620">
                  <c:v>43533.5</c:v>
                </c:pt>
                <c:pt idx="1621">
                  <c:v>43533.541666666664</c:v>
                </c:pt>
                <c:pt idx="1622">
                  <c:v>43533.583333333336</c:v>
                </c:pt>
                <c:pt idx="1623">
                  <c:v>43533.625</c:v>
                </c:pt>
                <c:pt idx="1624">
                  <c:v>43533.666666666664</c:v>
                </c:pt>
                <c:pt idx="1625">
                  <c:v>43533.708333333336</c:v>
                </c:pt>
                <c:pt idx="1626">
                  <c:v>43533.75</c:v>
                </c:pt>
                <c:pt idx="1627">
                  <c:v>43533.791666666664</c:v>
                </c:pt>
                <c:pt idx="1628">
                  <c:v>43533.833333333336</c:v>
                </c:pt>
                <c:pt idx="1629">
                  <c:v>43533.875</c:v>
                </c:pt>
                <c:pt idx="1630">
                  <c:v>43533.916666666664</c:v>
                </c:pt>
                <c:pt idx="1631">
                  <c:v>43533.958333333336</c:v>
                </c:pt>
                <c:pt idx="1632">
                  <c:v>43534</c:v>
                </c:pt>
                <c:pt idx="1633">
                  <c:v>43534.041666666664</c:v>
                </c:pt>
                <c:pt idx="1634">
                  <c:v>43534.083333333336</c:v>
                </c:pt>
                <c:pt idx="1635">
                  <c:v>43534.125</c:v>
                </c:pt>
                <c:pt idx="1636">
                  <c:v>43534.166666666664</c:v>
                </c:pt>
                <c:pt idx="1637">
                  <c:v>43534.208333333336</c:v>
                </c:pt>
                <c:pt idx="1638">
                  <c:v>43534.25</c:v>
                </c:pt>
                <c:pt idx="1639">
                  <c:v>43534.291666666664</c:v>
                </c:pt>
                <c:pt idx="1640">
                  <c:v>43534.333333333336</c:v>
                </c:pt>
                <c:pt idx="1641">
                  <c:v>43534.375</c:v>
                </c:pt>
                <c:pt idx="1642">
                  <c:v>43534.416666666664</c:v>
                </c:pt>
                <c:pt idx="1643">
                  <c:v>43534.458333333336</c:v>
                </c:pt>
                <c:pt idx="1644">
                  <c:v>43534.5</c:v>
                </c:pt>
                <c:pt idx="1645">
                  <c:v>43534.541666666664</c:v>
                </c:pt>
                <c:pt idx="1646">
                  <c:v>43534.583333333336</c:v>
                </c:pt>
                <c:pt idx="1647">
                  <c:v>43534.625</c:v>
                </c:pt>
                <c:pt idx="1648">
                  <c:v>43534.666666666664</c:v>
                </c:pt>
                <c:pt idx="1649">
                  <c:v>43534.708333333336</c:v>
                </c:pt>
                <c:pt idx="1650">
                  <c:v>43534.75</c:v>
                </c:pt>
                <c:pt idx="1651">
                  <c:v>43534.791666666664</c:v>
                </c:pt>
                <c:pt idx="1652">
                  <c:v>43534.833333333336</c:v>
                </c:pt>
                <c:pt idx="1653">
                  <c:v>43534.875</c:v>
                </c:pt>
                <c:pt idx="1654">
                  <c:v>43534.916666666664</c:v>
                </c:pt>
                <c:pt idx="1655">
                  <c:v>43534.958333333336</c:v>
                </c:pt>
                <c:pt idx="1656">
                  <c:v>43535</c:v>
                </c:pt>
                <c:pt idx="1657">
                  <c:v>43535.041666666664</c:v>
                </c:pt>
                <c:pt idx="1658">
                  <c:v>43535.083333333336</c:v>
                </c:pt>
                <c:pt idx="1659">
                  <c:v>43535.125</c:v>
                </c:pt>
                <c:pt idx="1660">
                  <c:v>43535.166666666664</c:v>
                </c:pt>
                <c:pt idx="1661">
                  <c:v>43535.208333333336</c:v>
                </c:pt>
                <c:pt idx="1662">
                  <c:v>43535.25</c:v>
                </c:pt>
                <c:pt idx="1663">
                  <c:v>43535.291666666664</c:v>
                </c:pt>
                <c:pt idx="1664">
                  <c:v>43535.333333333336</c:v>
                </c:pt>
                <c:pt idx="1665">
                  <c:v>43535.375</c:v>
                </c:pt>
                <c:pt idx="1666">
                  <c:v>43535.416666666664</c:v>
                </c:pt>
                <c:pt idx="1667">
                  <c:v>43535.458333333336</c:v>
                </c:pt>
                <c:pt idx="1668">
                  <c:v>43535.5</c:v>
                </c:pt>
                <c:pt idx="1669">
                  <c:v>43535.541666666664</c:v>
                </c:pt>
                <c:pt idx="1670">
                  <c:v>43535.583333333336</c:v>
                </c:pt>
                <c:pt idx="1671">
                  <c:v>43535.625</c:v>
                </c:pt>
                <c:pt idx="1672">
                  <c:v>43535.666666666664</c:v>
                </c:pt>
                <c:pt idx="1673">
                  <c:v>43535.708333333336</c:v>
                </c:pt>
                <c:pt idx="1674">
                  <c:v>43535.75</c:v>
                </c:pt>
                <c:pt idx="1675">
                  <c:v>43535.791666666664</c:v>
                </c:pt>
                <c:pt idx="1676">
                  <c:v>43535.833333333336</c:v>
                </c:pt>
                <c:pt idx="1677">
                  <c:v>43535.875</c:v>
                </c:pt>
                <c:pt idx="1678">
                  <c:v>43535.916666666664</c:v>
                </c:pt>
                <c:pt idx="1679">
                  <c:v>43535.958333333336</c:v>
                </c:pt>
                <c:pt idx="1680">
                  <c:v>43536</c:v>
                </c:pt>
                <c:pt idx="1681">
                  <c:v>43536.041666666664</c:v>
                </c:pt>
                <c:pt idx="1682">
                  <c:v>43536.083333333336</c:v>
                </c:pt>
                <c:pt idx="1683">
                  <c:v>43536.125</c:v>
                </c:pt>
                <c:pt idx="1684">
                  <c:v>43536.166666666664</c:v>
                </c:pt>
                <c:pt idx="1685">
                  <c:v>43536.208333333336</c:v>
                </c:pt>
                <c:pt idx="1686">
                  <c:v>43536.25</c:v>
                </c:pt>
                <c:pt idx="1687">
                  <c:v>43536.291666666664</c:v>
                </c:pt>
                <c:pt idx="1688">
                  <c:v>43536.333333333336</c:v>
                </c:pt>
                <c:pt idx="1689">
                  <c:v>43536.375</c:v>
                </c:pt>
                <c:pt idx="1690">
                  <c:v>43536.416666666664</c:v>
                </c:pt>
                <c:pt idx="1691">
                  <c:v>43536.458333333336</c:v>
                </c:pt>
                <c:pt idx="1692">
                  <c:v>43536.5</c:v>
                </c:pt>
                <c:pt idx="1693">
                  <c:v>43536.541666666664</c:v>
                </c:pt>
                <c:pt idx="1694">
                  <c:v>43536.583333333336</c:v>
                </c:pt>
                <c:pt idx="1695">
                  <c:v>43536.625</c:v>
                </c:pt>
                <c:pt idx="1696">
                  <c:v>43536.666666666664</c:v>
                </c:pt>
                <c:pt idx="1697">
                  <c:v>43536.708333333336</c:v>
                </c:pt>
                <c:pt idx="1698">
                  <c:v>43536.75</c:v>
                </c:pt>
                <c:pt idx="1699">
                  <c:v>43536.791666666664</c:v>
                </c:pt>
                <c:pt idx="1700">
                  <c:v>43536.833333333336</c:v>
                </c:pt>
                <c:pt idx="1701">
                  <c:v>43536.875</c:v>
                </c:pt>
                <c:pt idx="1702">
                  <c:v>43536.916666666664</c:v>
                </c:pt>
                <c:pt idx="1703">
                  <c:v>43536.958333333336</c:v>
                </c:pt>
                <c:pt idx="1704">
                  <c:v>43537</c:v>
                </c:pt>
                <c:pt idx="1705">
                  <c:v>43537.041666666664</c:v>
                </c:pt>
                <c:pt idx="1706">
                  <c:v>43537.083333333336</c:v>
                </c:pt>
                <c:pt idx="1707">
                  <c:v>43537.125</c:v>
                </c:pt>
                <c:pt idx="1708">
                  <c:v>43537.166666666664</c:v>
                </c:pt>
                <c:pt idx="1709">
                  <c:v>43537.208333333336</c:v>
                </c:pt>
                <c:pt idx="1710">
                  <c:v>43537.25</c:v>
                </c:pt>
                <c:pt idx="1711">
                  <c:v>43537.291666666664</c:v>
                </c:pt>
                <c:pt idx="1712">
                  <c:v>43537.333333333336</c:v>
                </c:pt>
                <c:pt idx="1713">
                  <c:v>43537.375</c:v>
                </c:pt>
                <c:pt idx="1714">
                  <c:v>43537.416666666664</c:v>
                </c:pt>
                <c:pt idx="1715">
                  <c:v>43537.458333333336</c:v>
                </c:pt>
                <c:pt idx="1716">
                  <c:v>43537.5</c:v>
                </c:pt>
                <c:pt idx="1717">
                  <c:v>43537.541666666664</c:v>
                </c:pt>
                <c:pt idx="1718">
                  <c:v>43537.583333333336</c:v>
                </c:pt>
                <c:pt idx="1719">
                  <c:v>43537.625</c:v>
                </c:pt>
                <c:pt idx="1720">
                  <c:v>43537.666666666664</c:v>
                </c:pt>
                <c:pt idx="1721">
                  <c:v>43537.708333333336</c:v>
                </c:pt>
                <c:pt idx="1722">
                  <c:v>43537.75</c:v>
                </c:pt>
                <c:pt idx="1723">
                  <c:v>43537.791666666664</c:v>
                </c:pt>
                <c:pt idx="1724">
                  <c:v>43537.833333333336</c:v>
                </c:pt>
                <c:pt idx="1725">
                  <c:v>43537.875</c:v>
                </c:pt>
                <c:pt idx="1726">
                  <c:v>43537.916666666664</c:v>
                </c:pt>
                <c:pt idx="1727">
                  <c:v>43537.958333333336</c:v>
                </c:pt>
                <c:pt idx="1728">
                  <c:v>43538</c:v>
                </c:pt>
                <c:pt idx="1729">
                  <c:v>43538.041666666664</c:v>
                </c:pt>
                <c:pt idx="1730">
                  <c:v>43538.083333333336</c:v>
                </c:pt>
                <c:pt idx="1731">
                  <c:v>43538.125</c:v>
                </c:pt>
                <c:pt idx="1732">
                  <c:v>43538.166666666664</c:v>
                </c:pt>
                <c:pt idx="1733">
                  <c:v>43538.208333333336</c:v>
                </c:pt>
                <c:pt idx="1734">
                  <c:v>43538.25</c:v>
                </c:pt>
                <c:pt idx="1735">
                  <c:v>43538.291666666664</c:v>
                </c:pt>
                <c:pt idx="1736">
                  <c:v>43538.333333333336</c:v>
                </c:pt>
                <c:pt idx="1737">
                  <c:v>43538.375</c:v>
                </c:pt>
                <c:pt idx="1738">
                  <c:v>43538.416666666664</c:v>
                </c:pt>
                <c:pt idx="1739">
                  <c:v>43538.458333333336</c:v>
                </c:pt>
                <c:pt idx="1740">
                  <c:v>43538.5</c:v>
                </c:pt>
                <c:pt idx="1741">
                  <c:v>43538.541666666664</c:v>
                </c:pt>
                <c:pt idx="1742">
                  <c:v>43538.583333333336</c:v>
                </c:pt>
                <c:pt idx="1743">
                  <c:v>43538.625</c:v>
                </c:pt>
                <c:pt idx="1744">
                  <c:v>43538.666666666664</c:v>
                </c:pt>
                <c:pt idx="1745">
                  <c:v>43538.708333333336</c:v>
                </c:pt>
                <c:pt idx="1746">
                  <c:v>43538.75</c:v>
                </c:pt>
                <c:pt idx="1747">
                  <c:v>43538.791666666664</c:v>
                </c:pt>
                <c:pt idx="1748">
                  <c:v>43538.833333333336</c:v>
                </c:pt>
                <c:pt idx="1749">
                  <c:v>43538.875</c:v>
                </c:pt>
                <c:pt idx="1750">
                  <c:v>43538.916666666664</c:v>
                </c:pt>
                <c:pt idx="1751">
                  <c:v>43538.958333333336</c:v>
                </c:pt>
                <c:pt idx="1752">
                  <c:v>43539</c:v>
                </c:pt>
                <c:pt idx="1753">
                  <c:v>43539.041666666664</c:v>
                </c:pt>
                <c:pt idx="1754">
                  <c:v>43539.083333333336</c:v>
                </c:pt>
                <c:pt idx="1755">
                  <c:v>43539.125</c:v>
                </c:pt>
                <c:pt idx="1756">
                  <c:v>43539.166666666664</c:v>
                </c:pt>
                <c:pt idx="1757">
                  <c:v>43539.208333333336</c:v>
                </c:pt>
                <c:pt idx="1758">
                  <c:v>43539.25</c:v>
                </c:pt>
                <c:pt idx="1759">
                  <c:v>43539.291666666664</c:v>
                </c:pt>
                <c:pt idx="1760">
                  <c:v>43539.333333333336</c:v>
                </c:pt>
                <c:pt idx="1761">
                  <c:v>43539.375</c:v>
                </c:pt>
                <c:pt idx="1762">
                  <c:v>43539.416666666664</c:v>
                </c:pt>
                <c:pt idx="1763">
                  <c:v>43539.458333333336</c:v>
                </c:pt>
                <c:pt idx="1764">
                  <c:v>43539.5</c:v>
                </c:pt>
                <c:pt idx="1765">
                  <c:v>43539.541666666664</c:v>
                </c:pt>
                <c:pt idx="1766">
                  <c:v>43539.583333333336</c:v>
                </c:pt>
                <c:pt idx="1767">
                  <c:v>43539.625</c:v>
                </c:pt>
                <c:pt idx="1768">
                  <c:v>43539.666666666664</c:v>
                </c:pt>
                <c:pt idx="1769">
                  <c:v>43539.708333333336</c:v>
                </c:pt>
                <c:pt idx="1770">
                  <c:v>43539.75</c:v>
                </c:pt>
                <c:pt idx="1771">
                  <c:v>43539.791666666664</c:v>
                </c:pt>
                <c:pt idx="1772">
                  <c:v>43539.833333333336</c:v>
                </c:pt>
                <c:pt idx="1773">
                  <c:v>43539.875</c:v>
                </c:pt>
                <c:pt idx="1774">
                  <c:v>43539.916666666664</c:v>
                </c:pt>
                <c:pt idx="1775">
                  <c:v>43539.958333333336</c:v>
                </c:pt>
                <c:pt idx="1776">
                  <c:v>43540</c:v>
                </c:pt>
                <c:pt idx="1777">
                  <c:v>43540.041666666664</c:v>
                </c:pt>
                <c:pt idx="1778">
                  <c:v>43540.083333333336</c:v>
                </c:pt>
                <c:pt idx="1779">
                  <c:v>43540.125</c:v>
                </c:pt>
                <c:pt idx="1780">
                  <c:v>43540.166666666664</c:v>
                </c:pt>
                <c:pt idx="1781">
                  <c:v>43540.208333333336</c:v>
                </c:pt>
                <c:pt idx="1782">
                  <c:v>43540.25</c:v>
                </c:pt>
                <c:pt idx="1783">
                  <c:v>43540.291666666664</c:v>
                </c:pt>
                <c:pt idx="1784">
                  <c:v>43540.333333333336</c:v>
                </c:pt>
                <c:pt idx="1785">
                  <c:v>43540.375</c:v>
                </c:pt>
                <c:pt idx="1786">
                  <c:v>43540.416666666664</c:v>
                </c:pt>
                <c:pt idx="1787">
                  <c:v>43540.458333333336</c:v>
                </c:pt>
                <c:pt idx="1788">
                  <c:v>43540.5</c:v>
                </c:pt>
                <c:pt idx="1789">
                  <c:v>43540.541666666664</c:v>
                </c:pt>
                <c:pt idx="1790">
                  <c:v>43540.583333333336</c:v>
                </c:pt>
                <c:pt idx="1791">
                  <c:v>43540.625</c:v>
                </c:pt>
                <c:pt idx="1792">
                  <c:v>43540.666666666664</c:v>
                </c:pt>
                <c:pt idx="1793">
                  <c:v>43540.708333333336</c:v>
                </c:pt>
                <c:pt idx="1794">
                  <c:v>43540.75</c:v>
                </c:pt>
                <c:pt idx="1795">
                  <c:v>43540.791666666664</c:v>
                </c:pt>
                <c:pt idx="1796">
                  <c:v>43540.833333333336</c:v>
                </c:pt>
                <c:pt idx="1797">
                  <c:v>43540.875</c:v>
                </c:pt>
                <c:pt idx="1798">
                  <c:v>43540.916666666664</c:v>
                </c:pt>
                <c:pt idx="1799">
                  <c:v>43540.958333333336</c:v>
                </c:pt>
                <c:pt idx="1800">
                  <c:v>43541</c:v>
                </c:pt>
                <c:pt idx="1801">
                  <c:v>43541.041666666664</c:v>
                </c:pt>
                <c:pt idx="1802">
                  <c:v>43541.083333333336</c:v>
                </c:pt>
                <c:pt idx="1803">
                  <c:v>43541.125</c:v>
                </c:pt>
                <c:pt idx="1804">
                  <c:v>43541.166666666664</c:v>
                </c:pt>
                <c:pt idx="1805">
                  <c:v>43541.208333333336</c:v>
                </c:pt>
                <c:pt idx="1806">
                  <c:v>43541.25</c:v>
                </c:pt>
                <c:pt idx="1807">
                  <c:v>43541.291666666664</c:v>
                </c:pt>
                <c:pt idx="1808">
                  <c:v>43541.333333333336</c:v>
                </c:pt>
                <c:pt idx="1809">
                  <c:v>43541.375</c:v>
                </c:pt>
                <c:pt idx="1810">
                  <c:v>43541.416666666664</c:v>
                </c:pt>
                <c:pt idx="1811">
                  <c:v>43541.458333333336</c:v>
                </c:pt>
                <c:pt idx="1812">
                  <c:v>43541.5</c:v>
                </c:pt>
                <c:pt idx="1813">
                  <c:v>43541.541666666664</c:v>
                </c:pt>
                <c:pt idx="1814">
                  <c:v>43541.583333333336</c:v>
                </c:pt>
                <c:pt idx="1815">
                  <c:v>43541.625</c:v>
                </c:pt>
                <c:pt idx="1816">
                  <c:v>43541.666666666664</c:v>
                </c:pt>
                <c:pt idx="1817">
                  <c:v>43541.708333333336</c:v>
                </c:pt>
                <c:pt idx="1818">
                  <c:v>43541.75</c:v>
                </c:pt>
                <c:pt idx="1819">
                  <c:v>43541.791666666664</c:v>
                </c:pt>
                <c:pt idx="1820">
                  <c:v>43541.833333333336</c:v>
                </c:pt>
                <c:pt idx="1821">
                  <c:v>43541.875</c:v>
                </c:pt>
                <c:pt idx="1822">
                  <c:v>43541.916666666664</c:v>
                </c:pt>
                <c:pt idx="1823">
                  <c:v>43541.958333333336</c:v>
                </c:pt>
                <c:pt idx="1824">
                  <c:v>43542</c:v>
                </c:pt>
                <c:pt idx="1825">
                  <c:v>43542.041666666664</c:v>
                </c:pt>
                <c:pt idx="1826">
                  <c:v>43542.083333333336</c:v>
                </c:pt>
                <c:pt idx="1827">
                  <c:v>43542.125</c:v>
                </c:pt>
                <c:pt idx="1828">
                  <c:v>43542.166666666664</c:v>
                </c:pt>
                <c:pt idx="1829">
                  <c:v>43542.208333333336</c:v>
                </c:pt>
                <c:pt idx="1830">
                  <c:v>43542.25</c:v>
                </c:pt>
                <c:pt idx="1831">
                  <c:v>43542.291666666664</c:v>
                </c:pt>
                <c:pt idx="1832">
                  <c:v>43542.333333333336</c:v>
                </c:pt>
                <c:pt idx="1833">
                  <c:v>43542.375</c:v>
                </c:pt>
                <c:pt idx="1834">
                  <c:v>43542.416666666664</c:v>
                </c:pt>
                <c:pt idx="1835">
                  <c:v>43542.458333333336</c:v>
                </c:pt>
                <c:pt idx="1836">
                  <c:v>43542.5</c:v>
                </c:pt>
                <c:pt idx="1837">
                  <c:v>43542.541666666664</c:v>
                </c:pt>
                <c:pt idx="1838">
                  <c:v>43542.583333333336</c:v>
                </c:pt>
                <c:pt idx="1839">
                  <c:v>43542.625</c:v>
                </c:pt>
                <c:pt idx="1840">
                  <c:v>43542.666666666664</c:v>
                </c:pt>
                <c:pt idx="1841">
                  <c:v>43542.708333333336</c:v>
                </c:pt>
                <c:pt idx="1842">
                  <c:v>43542.75</c:v>
                </c:pt>
                <c:pt idx="1843">
                  <c:v>43542.791666666664</c:v>
                </c:pt>
                <c:pt idx="1844">
                  <c:v>43542.833333333336</c:v>
                </c:pt>
                <c:pt idx="1845">
                  <c:v>43542.875</c:v>
                </c:pt>
                <c:pt idx="1846">
                  <c:v>43542.916666666664</c:v>
                </c:pt>
                <c:pt idx="1847">
                  <c:v>43542.958333333336</c:v>
                </c:pt>
                <c:pt idx="1848">
                  <c:v>43543</c:v>
                </c:pt>
                <c:pt idx="1849">
                  <c:v>43543.041666666664</c:v>
                </c:pt>
                <c:pt idx="1850">
                  <c:v>43543.083333333336</c:v>
                </c:pt>
                <c:pt idx="1851">
                  <c:v>43543.125</c:v>
                </c:pt>
                <c:pt idx="1852">
                  <c:v>43543.166666666664</c:v>
                </c:pt>
                <c:pt idx="1853">
                  <c:v>43543.208333333336</c:v>
                </c:pt>
                <c:pt idx="1854">
                  <c:v>43543.25</c:v>
                </c:pt>
                <c:pt idx="1855">
                  <c:v>43543.291666666664</c:v>
                </c:pt>
                <c:pt idx="1856">
                  <c:v>43543.333333333336</c:v>
                </c:pt>
                <c:pt idx="1857">
                  <c:v>43543.375</c:v>
                </c:pt>
                <c:pt idx="1858">
                  <c:v>43543.416666666664</c:v>
                </c:pt>
                <c:pt idx="1859">
                  <c:v>43543.458333333336</c:v>
                </c:pt>
                <c:pt idx="1860">
                  <c:v>43543.5</c:v>
                </c:pt>
                <c:pt idx="1861">
                  <c:v>43543.541666666664</c:v>
                </c:pt>
                <c:pt idx="1862">
                  <c:v>43543.583333333336</c:v>
                </c:pt>
                <c:pt idx="1863">
                  <c:v>43543.625</c:v>
                </c:pt>
                <c:pt idx="1864">
                  <c:v>43543.666666666664</c:v>
                </c:pt>
                <c:pt idx="1865">
                  <c:v>43543.708333333336</c:v>
                </c:pt>
                <c:pt idx="1866">
                  <c:v>43543.75</c:v>
                </c:pt>
                <c:pt idx="1867">
                  <c:v>43543.791666666664</c:v>
                </c:pt>
                <c:pt idx="1868">
                  <c:v>43543.833333333336</c:v>
                </c:pt>
                <c:pt idx="1869">
                  <c:v>43543.875</c:v>
                </c:pt>
                <c:pt idx="1870">
                  <c:v>43543.916666666664</c:v>
                </c:pt>
                <c:pt idx="1871">
                  <c:v>43543.958333333336</c:v>
                </c:pt>
                <c:pt idx="1872">
                  <c:v>43544</c:v>
                </c:pt>
                <c:pt idx="1873">
                  <c:v>43544.041666666664</c:v>
                </c:pt>
                <c:pt idx="1874">
                  <c:v>43544.083333333336</c:v>
                </c:pt>
                <c:pt idx="1875">
                  <c:v>43544.125</c:v>
                </c:pt>
                <c:pt idx="1876">
                  <c:v>43544.166666666664</c:v>
                </c:pt>
                <c:pt idx="1877">
                  <c:v>43544.208333333336</c:v>
                </c:pt>
                <c:pt idx="1878">
                  <c:v>43544.25</c:v>
                </c:pt>
                <c:pt idx="1879">
                  <c:v>43544.291666666664</c:v>
                </c:pt>
                <c:pt idx="1880">
                  <c:v>43544.333333333336</c:v>
                </c:pt>
                <c:pt idx="1881">
                  <c:v>43544.375</c:v>
                </c:pt>
                <c:pt idx="1882">
                  <c:v>43544.416666666664</c:v>
                </c:pt>
                <c:pt idx="1883">
                  <c:v>43544.458333333336</c:v>
                </c:pt>
                <c:pt idx="1884">
                  <c:v>43544.5</c:v>
                </c:pt>
                <c:pt idx="1885">
                  <c:v>43544.541666666664</c:v>
                </c:pt>
                <c:pt idx="1886">
                  <c:v>43544.583333333336</c:v>
                </c:pt>
                <c:pt idx="1887">
                  <c:v>43544.625</c:v>
                </c:pt>
                <c:pt idx="1888">
                  <c:v>43544.666666666664</c:v>
                </c:pt>
                <c:pt idx="1889">
                  <c:v>43544.708333333336</c:v>
                </c:pt>
                <c:pt idx="1890">
                  <c:v>43544.75</c:v>
                </c:pt>
                <c:pt idx="1891">
                  <c:v>43544.791666666664</c:v>
                </c:pt>
                <c:pt idx="1892">
                  <c:v>43544.833333333336</c:v>
                </c:pt>
                <c:pt idx="1893">
                  <c:v>43544.875</c:v>
                </c:pt>
                <c:pt idx="1894">
                  <c:v>43544.916666666664</c:v>
                </c:pt>
                <c:pt idx="1895">
                  <c:v>43544.958333333336</c:v>
                </c:pt>
                <c:pt idx="1896">
                  <c:v>43545</c:v>
                </c:pt>
                <c:pt idx="1897">
                  <c:v>43545.041666666664</c:v>
                </c:pt>
                <c:pt idx="1898">
                  <c:v>43545.083333333336</c:v>
                </c:pt>
                <c:pt idx="1899">
                  <c:v>43545.125</c:v>
                </c:pt>
                <c:pt idx="1900">
                  <c:v>43545.166666666664</c:v>
                </c:pt>
                <c:pt idx="1901">
                  <c:v>43545.208333333336</c:v>
                </c:pt>
                <c:pt idx="1902">
                  <c:v>43545.25</c:v>
                </c:pt>
                <c:pt idx="1903">
                  <c:v>43545.291666666664</c:v>
                </c:pt>
                <c:pt idx="1904">
                  <c:v>43545.333333333336</c:v>
                </c:pt>
                <c:pt idx="1905">
                  <c:v>43545.375</c:v>
                </c:pt>
                <c:pt idx="1906">
                  <c:v>43545.416666666664</c:v>
                </c:pt>
                <c:pt idx="1907">
                  <c:v>43545.458333333336</c:v>
                </c:pt>
                <c:pt idx="1908">
                  <c:v>43545.5</c:v>
                </c:pt>
                <c:pt idx="1909">
                  <c:v>43545.541666666664</c:v>
                </c:pt>
                <c:pt idx="1910">
                  <c:v>43545.583333333336</c:v>
                </c:pt>
                <c:pt idx="1911">
                  <c:v>43545.625</c:v>
                </c:pt>
                <c:pt idx="1912">
                  <c:v>43545.666666666664</c:v>
                </c:pt>
                <c:pt idx="1913">
                  <c:v>43545.708333333336</c:v>
                </c:pt>
                <c:pt idx="1914">
                  <c:v>43545.75</c:v>
                </c:pt>
                <c:pt idx="1915">
                  <c:v>43545.791666666664</c:v>
                </c:pt>
                <c:pt idx="1916">
                  <c:v>43545.833333333336</c:v>
                </c:pt>
                <c:pt idx="1917">
                  <c:v>43545.875</c:v>
                </c:pt>
                <c:pt idx="1918">
                  <c:v>43545.916666666664</c:v>
                </c:pt>
                <c:pt idx="1919">
                  <c:v>43545.958333333336</c:v>
                </c:pt>
                <c:pt idx="1920">
                  <c:v>43546</c:v>
                </c:pt>
                <c:pt idx="1921">
                  <c:v>43546.041666666664</c:v>
                </c:pt>
                <c:pt idx="1922">
                  <c:v>43546.083333333336</c:v>
                </c:pt>
                <c:pt idx="1923">
                  <c:v>43546.125</c:v>
                </c:pt>
                <c:pt idx="1924">
                  <c:v>43546.166666666664</c:v>
                </c:pt>
                <c:pt idx="1925">
                  <c:v>43546.208333333336</c:v>
                </c:pt>
                <c:pt idx="1926">
                  <c:v>43546.25</c:v>
                </c:pt>
                <c:pt idx="1927">
                  <c:v>43546.291666666664</c:v>
                </c:pt>
                <c:pt idx="1928">
                  <c:v>43546.333333333336</c:v>
                </c:pt>
                <c:pt idx="1929">
                  <c:v>43546.375</c:v>
                </c:pt>
                <c:pt idx="1930">
                  <c:v>43546.416666666664</c:v>
                </c:pt>
                <c:pt idx="1931">
                  <c:v>43546.458333333336</c:v>
                </c:pt>
                <c:pt idx="1932">
                  <c:v>43546.5</c:v>
                </c:pt>
                <c:pt idx="1933">
                  <c:v>43546.541666666664</c:v>
                </c:pt>
                <c:pt idx="1934">
                  <c:v>43546.583333333336</c:v>
                </c:pt>
                <c:pt idx="1935">
                  <c:v>43546.625</c:v>
                </c:pt>
                <c:pt idx="1936">
                  <c:v>43546.666666666664</c:v>
                </c:pt>
                <c:pt idx="1937">
                  <c:v>43546.708333333336</c:v>
                </c:pt>
                <c:pt idx="1938">
                  <c:v>43546.75</c:v>
                </c:pt>
                <c:pt idx="1939">
                  <c:v>43546.791666666664</c:v>
                </c:pt>
                <c:pt idx="1940">
                  <c:v>43546.833333333336</c:v>
                </c:pt>
                <c:pt idx="1941">
                  <c:v>43546.875</c:v>
                </c:pt>
                <c:pt idx="1942">
                  <c:v>43546.916666666664</c:v>
                </c:pt>
                <c:pt idx="1943">
                  <c:v>43546.958333333336</c:v>
                </c:pt>
                <c:pt idx="1944">
                  <c:v>43547</c:v>
                </c:pt>
                <c:pt idx="1945">
                  <c:v>43547.041666666664</c:v>
                </c:pt>
                <c:pt idx="1946">
                  <c:v>43547.083333333336</c:v>
                </c:pt>
                <c:pt idx="1947">
                  <c:v>43547.125</c:v>
                </c:pt>
                <c:pt idx="1948">
                  <c:v>43547.166666666664</c:v>
                </c:pt>
                <c:pt idx="1949">
                  <c:v>43547.208333333336</c:v>
                </c:pt>
                <c:pt idx="1950">
                  <c:v>43547.25</c:v>
                </c:pt>
                <c:pt idx="1951">
                  <c:v>43547.291666666664</c:v>
                </c:pt>
                <c:pt idx="1952">
                  <c:v>43547.333333333336</c:v>
                </c:pt>
                <c:pt idx="1953">
                  <c:v>43547.375</c:v>
                </c:pt>
                <c:pt idx="1954">
                  <c:v>43547.416666666664</c:v>
                </c:pt>
                <c:pt idx="1955">
                  <c:v>43547.458333333336</c:v>
                </c:pt>
                <c:pt idx="1956">
                  <c:v>43547.5</c:v>
                </c:pt>
                <c:pt idx="1957">
                  <c:v>43547.541666666664</c:v>
                </c:pt>
                <c:pt idx="1958">
                  <c:v>43547.583333333336</c:v>
                </c:pt>
                <c:pt idx="1959">
                  <c:v>43547.625</c:v>
                </c:pt>
                <c:pt idx="1960">
                  <c:v>43547.666666666664</c:v>
                </c:pt>
                <c:pt idx="1961">
                  <c:v>43547.708333333336</c:v>
                </c:pt>
                <c:pt idx="1962">
                  <c:v>43547.75</c:v>
                </c:pt>
                <c:pt idx="1963">
                  <c:v>43547.791666666664</c:v>
                </c:pt>
                <c:pt idx="1964">
                  <c:v>43547.833333333336</c:v>
                </c:pt>
                <c:pt idx="1965">
                  <c:v>43547.875</c:v>
                </c:pt>
                <c:pt idx="1966">
                  <c:v>43547.916666666664</c:v>
                </c:pt>
                <c:pt idx="1967">
                  <c:v>43547.958333333336</c:v>
                </c:pt>
                <c:pt idx="1968">
                  <c:v>43548</c:v>
                </c:pt>
                <c:pt idx="1969">
                  <c:v>43548.041666666664</c:v>
                </c:pt>
                <c:pt idx="1970">
                  <c:v>43548.083333333336</c:v>
                </c:pt>
                <c:pt idx="1971">
                  <c:v>43548.125</c:v>
                </c:pt>
                <c:pt idx="1972">
                  <c:v>43548.166666666664</c:v>
                </c:pt>
                <c:pt idx="1973">
                  <c:v>43548.208333333336</c:v>
                </c:pt>
                <c:pt idx="1974">
                  <c:v>43548.25</c:v>
                </c:pt>
                <c:pt idx="1975">
                  <c:v>43548.291666666664</c:v>
                </c:pt>
                <c:pt idx="1976">
                  <c:v>43548.333333333336</c:v>
                </c:pt>
                <c:pt idx="1977">
                  <c:v>43548.375</c:v>
                </c:pt>
                <c:pt idx="1978">
                  <c:v>43548.416666666664</c:v>
                </c:pt>
                <c:pt idx="1979">
                  <c:v>43548.458333333336</c:v>
                </c:pt>
                <c:pt idx="1980">
                  <c:v>43548.5</c:v>
                </c:pt>
                <c:pt idx="1981">
                  <c:v>43548.541666666664</c:v>
                </c:pt>
                <c:pt idx="1982">
                  <c:v>43548.583333333336</c:v>
                </c:pt>
                <c:pt idx="1983">
                  <c:v>43548.625</c:v>
                </c:pt>
                <c:pt idx="1984">
                  <c:v>43548.666666666664</c:v>
                </c:pt>
                <c:pt idx="1985">
                  <c:v>43548.708333333336</c:v>
                </c:pt>
                <c:pt idx="1986">
                  <c:v>43548.75</c:v>
                </c:pt>
                <c:pt idx="1987">
                  <c:v>43548.791666666664</c:v>
                </c:pt>
                <c:pt idx="1988">
                  <c:v>43548.833333333336</c:v>
                </c:pt>
                <c:pt idx="1989">
                  <c:v>43548.875</c:v>
                </c:pt>
                <c:pt idx="1990">
                  <c:v>43548.916666666664</c:v>
                </c:pt>
                <c:pt idx="1991">
                  <c:v>43548.958333333336</c:v>
                </c:pt>
                <c:pt idx="1992">
                  <c:v>43549</c:v>
                </c:pt>
                <c:pt idx="1993">
                  <c:v>43549.041666666664</c:v>
                </c:pt>
                <c:pt idx="1994">
                  <c:v>43549.083333333336</c:v>
                </c:pt>
                <c:pt idx="1995">
                  <c:v>43549.125</c:v>
                </c:pt>
                <c:pt idx="1996">
                  <c:v>43549.166666666664</c:v>
                </c:pt>
                <c:pt idx="1997">
                  <c:v>43549.208333333336</c:v>
                </c:pt>
                <c:pt idx="1998">
                  <c:v>43549.25</c:v>
                </c:pt>
                <c:pt idx="1999">
                  <c:v>43549.291666666664</c:v>
                </c:pt>
                <c:pt idx="2000">
                  <c:v>43549.333333333336</c:v>
                </c:pt>
                <c:pt idx="2001">
                  <c:v>43549.375</c:v>
                </c:pt>
                <c:pt idx="2002">
                  <c:v>43549.416666666664</c:v>
                </c:pt>
                <c:pt idx="2003">
                  <c:v>43549.458333333336</c:v>
                </c:pt>
                <c:pt idx="2004">
                  <c:v>43549.5</c:v>
                </c:pt>
                <c:pt idx="2005">
                  <c:v>43549.541666666664</c:v>
                </c:pt>
                <c:pt idx="2006">
                  <c:v>43549.583333333336</c:v>
                </c:pt>
                <c:pt idx="2007">
                  <c:v>43549.625</c:v>
                </c:pt>
                <c:pt idx="2008">
                  <c:v>43549.666666666664</c:v>
                </c:pt>
                <c:pt idx="2009">
                  <c:v>43549.708333333336</c:v>
                </c:pt>
                <c:pt idx="2010">
                  <c:v>43549.75</c:v>
                </c:pt>
                <c:pt idx="2011">
                  <c:v>43549.791666666664</c:v>
                </c:pt>
                <c:pt idx="2012">
                  <c:v>43549.833333333336</c:v>
                </c:pt>
                <c:pt idx="2013">
                  <c:v>43549.875</c:v>
                </c:pt>
                <c:pt idx="2014">
                  <c:v>43549.916666666664</c:v>
                </c:pt>
                <c:pt idx="2015">
                  <c:v>43549.958333333336</c:v>
                </c:pt>
                <c:pt idx="2016">
                  <c:v>43550</c:v>
                </c:pt>
                <c:pt idx="2017">
                  <c:v>43550.041666666664</c:v>
                </c:pt>
                <c:pt idx="2018">
                  <c:v>43550.083333333336</c:v>
                </c:pt>
                <c:pt idx="2019">
                  <c:v>43550.125</c:v>
                </c:pt>
                <c:pt idx="2020">
                  <c:v>43550.166666666664</c:v>
                </c:pt>
                <c:pt idx="2021">
                  <c:v>43550.208333333336</c:v>
                </c:pt>
                <c:pt idx="2022">
                  <c:v>43550.25</c:v>
                </c:pt>
                <c:pt idx="2023">
                  <c:v>43550.291666666664</c:v>
                </c:pt>
                <c:pt idx="2024">
                  <c:v>43550.333333333336</c:v>
                </c:pt>
                <c:pt idx="2025">
                  <c:v>43550.375</c:v>
                </c:pt>
                <c:pt idx="2026">
                  <c:v>43550.416666666664</c:v>
                </c:pt>
                <c:pt idx="2027">
                  <c:v>43550.458333333336</c:v>
                </c:pt>
                <c:pt idx="2028">
                  <c:v>43550.5</c:v>
                </c:pt>
                <c:pt idx="2029">
                  <c:v>43550.541666666664</c:v>
                </c:pt>
                <c:pt idx="2030">
                  <c:v>43550.583333333336</c:v>
                </c:pt>
                <c:pt idx="2031">
                  <c:v>43550.625</c:v>
                </c:pt>
                <c:pt idx="2032">
                  <c:v>43550.666666666664</c:v>
                </c:pt>
                <c:pt idx="2033">
                  <c:v>43550.708333333336</c:v>
                </c:pt>
                <c:pt idx="2034">
                  <c:v>43550.75</c:v>
                </c:pt>
                <c:pt idx="2035">
                  <c:v>43550.791666666664</c:v>
                </c:pt>
                <c:pt idx="2036">
                  <c:v>43550.833333333336</c:v>
                </c:pt>
                <c:pt idx="2037">
                  <c:v>43550.875</c:v>
                </c:pt>
                <c:pt idx="2038">
                  <c:v>43550.916666666664</c:v>
                </c:pt>
                <c:pt idx="2039">
                  <c:v>43550.958333333336</c:v>
                </c:pt>
                <c:pt idx="2040">
                  <c:v>43551</c:v>
                </c:pt>
                <c:pt idx="2041">
                  <c:v>43551.041666666664</c:v>
                </c:pt>
                <c:pt idx="2042">
                  <c:v>43551.083333333336</c:v>
                </c:pt>
                <c:pt idx="2043">
                  <c:v>43551.125</c:v>
                </c:pt>
                <c:pt idx="2044">
                  <c:v>43551.166666666664</c:v>
                </c:pt>
                <c:pt idx="2045">
                  <c:v>43551.208333333336</c:v>
                </c:pt>
                <c:pt idx="2046">
                  <c:v>43551.25</c:v>
                </c:pt>
                <c:pt idx="2047">
                  <c:v>43551.291666666664</c:v>
                </c:pt>
                <c:pt idx="2048">
                  <c:v>43551.333333333336</c:v>
                </c:pt>
                <c:pt idx="2049">
                  <c:v>43551.375</c:v>
                </c:pt>
                <c:pt idx="2050">
                  <c:v>43551.416666666664</c:v>
                </c:pt>
                <c:pt idx="2051">
                  <c:v>43551.458333333336</c:v>
                </c:pt>
                <c:pt idx="2052">
                  <c:v>43551.5</c:v>
                </c:pt>
                <c:pt idx="2053">
                  <c:v>43551.541666666664</c:v>
                </c:pt>
                <c:pt idx="2054">
                  <c:v>43551.583333333336</c:v>
                </c:pt>
                <c:pt idx="2055">
                  <c:v>43551.625</c:v>
                </c:pt>
                <c:pt idx="2056">
                  <c:v>43551.666666666664</c:v>
                </c:pt>
                <c:pt idx="2057">
                  <c:v>43551.708333333336</c:v>
                </c:pt>
                <c:pt idx="2058">
                  <c:v>43551.75</c:v>
                </c:pt>
                <c:pt idx="2059">
                  <c:v>43551.791666666664</c:v>
                </c:pt>
                <c:pt idx="2060">
                  <c:v>43551.833333333336</c:v>
                </c:pt>
                <c:pt idx="2061">
                  <c:v>43551.875</c:v>
                </c:pt>
                <c:pt idx="2062">
                  <c:v>43551.916666666664</c:v>
                </c:pt>
                <c:pt idx="2063">
                  <c:v>43551.958333333336</c:v>
                </c:pt>
                <c:pt idx="2064">
                  <c:v>43552</c:v>
                </c:pt>
                <c:pt idx="2065">
                  <c:v>43552.041666666664</c:v>
                </c:pt>
                <c:pt idx="2066">
                  <c:v>43552.083333333336</c:v>
                </c:pt>
                <c:pt idx="2067">
                  <c:v>43552.125</c:v>
                </c:pt>
                <c:pt idx="2068">
                  <c:v>43552.166666666664</c:v>
                </c:pt>
                <c:pt idx="2069">
                  <c:v>43552.208333333336</c:v>
                </c:pt>
                <c:pt idx="2070">
                  <c:v>43552.25</c:v>
                </c:pt>
                <c:pt idx="2071">
                  <c:v>43552.291666666664</c:v>
                </c:pt>
                <c:pt idx="2072">
                  <c:v>43552.333333333336</c:v>
                </c:pt>
                <c:pt idx="2073">
                  <c:v>43552.375</c:v>
                </c:pt>
                <c:pt idx="2074">
                  <c:v>43552.416666666664</c:v>
                </c:pt>
                <c:pt idx="2075">
                  <c:v>43552.458333333336</c:v>
                </c:pt>
                <c:pt idx="2076">
                  <c:v>43552.5</c:v>
                </c:pt>
                <c:pt idx="2077">
                  <c:v>43552.541666666664</c:v>
                </c:pt>
                <c:pt idx="2078">
                  <c:v>43552.583333333336</c:v>
                </c:pt>
                <c:pt idx="2079">
                  <c:v>43552.625</c:v>
                </c:pt>
                <c:pt idx="2080">
                  <c:v>43552.666666666664</c:v>
                </c:pt>
                <c:pt idx="2081">
                  <c:v>43552.708333333336</c:v>
                </c:pt>
                <c:pt idx="2082">
                  <c:v>43552.75</c:v>
                </c:pt>
                <c:pt idx="2083">
                  <c:v>43552.791666666664</c:v>
                </c:pt>
                <c:pt idx="2084">
                  <c:v>43552.833333333336</c:v>
                </c:pt>
                <c:pt idx="2085">
                  <c:v>43552.875</c:v>
                </c:pt>
                <c:pt idx="2086">
                  <c:v>43552.916666666664</c:v>
                </c:pt>
                <c:pt idx="2087">
                  <c:v>43552.958333333336</c:v>
                </c:pt>
                <c:pt idx="2088">
                  <c:v>43553</c:v>
                </c:pt>
                <c:pt idx="2089">
                  <c:v>43553.041666666664</c:v>
                </c:pt>
                <c:pt idx="2090">
                  <c:v>43553.083333333336</c:v>
                </c:pt>
                <c:pt idx="2091">
                  <c:v>43553.125</c:v>
                </c:pt>
                <c:pt idx="2092">
                  <c:v>43553.166666666664</c:v>
                </c:pt>
                <c:pt idx="2093">
                  <c:v>43553.208333333336</c:v>
                </c:pt>
                <c:pt idx="2094">
                  <c:v>43553.25</c:v>
                </c:pt>
                <c:pt idx="2095">
                  <c:v>43553.291666666664</c:v>
                </c:pt>
                <c:pt idx="2096">
                  <c:v>43553.333333333336</c:v>
                </c:pt>
                <c:pt idx="2097">
                  <c:v>43553.375</c:v>
                </c:pt>
                <c:pt idx="2098">
                  <c:v>43553.416666666664</c:v>
                </c:pt>
                <c:pt idx="2099">
                  <c:v>43553.458333333336</c:v>
                </c:pt>
                <c:pt idx="2100">
                  <c:v>43553.5</c:v>
                </c:pt>
                <c:pt idx="2101">
                  <c:v>43553.541666666664</c:v>
                </c:pt>
                <c:pt idx="2102">
                  <c:v>43553.583333333336</c:v>
                </c:pt>
                <c:pt idx="2103">
                  <c:v>43553.625</c:v>
                </c:pt>
                <c:pt idx="2104">
                  <c:v>43553.666666666664</c:v>
                </c:pt>
                <c:pt idx="2105">
                  <c:v>43553.708333333336</c:v>
                </c:pt>
                <c:pt idx="2106">
                  <c:v>43553.75</c:v>
                </c:pt>
                <c:pt idx="2107">
                  <c:v>43553.791666666664</c:v>
                </c:pt>
                <c:pt idx="2108">
                  <c:v>43553.833333333336</c:v>
                </c:pt>
                <c:pt idx="2109">
                  <c:v>43553.875</c:v>
                </c:pt>
                <c:pt idx="2110">
                  <c:v>43553.916666666664</c:v>
                </c:pt>
                <c:pt idx="2111">
                  <c:v>43553.958333333336</c:v>
                </c:pt>
                <c:pt idx="2112">
                  <c:v>43554</c:v>
                </c:pt>
                <c:pt idx="2113">
                  <c:v>43554.041666666664</c:v>
                </c:pt>
                <c:pt idx="2114">
                  <c:v>43554.083333333336</c:v>
                </c:pt>
                <c:pt idx="2115">
                  <c:v>43554.125</c:v>
                </c:pt>
                <c:pt idx="2116">
                  <c:v>43554.166666666664</c:v>
                </c:pt>
                <c:pt idx="2117">
                  <c:v>43554.208333333336</c:v>
                </c:pt>
                <c:pt idx="2118">
                  <c:v>43554.25</c:v>
                </c:pt>
                <c:pt idx="2119">
                  <c:v>43554.291666666664</c:v>
                </c:pt>
                <c:pt idx="2120">
                  <c:v>43554.333333333336</c:v>
                </c:pt>
                <c:pt idx="2121">
                  <c:v>43554.375</c:v>
                </c:pt>
                <c:pt idx="2122">
                  <c:v>43554.416666666664</c:v>
                </c:pt>
                <c:pt idx="2123">
                  <c:v>43554.458333333336</c:v>
                </c:pt>
                <c:pt idx="2124">
                  <c:v>43554.5</c:v>
                </c:pt>
                <c:pt idx="2125">
                  <c:v>43554.541666666664</c:v>
                </c:pt>
                <c:pt idx="2126">
                  <c:v>43554.583333333336</c:v>
                </c:pt>
                <c:pt idx="2127">
                  <c:v>43554.625</c:v>
                </c:pt>
                <c:pt idx="2128">
                  <c:v>43554.666666666664</c:v>
                </c:pt>
                <c:pt idx="2129">
                  <c:v>43554.708333333336</c:v>
                </c:pt>
                <c:pt idx="2130">
                  <c:v>43554.75</c:v>
                </c:pt>
                <c:pt idx="2131">
                  <c:v>43554.791666666664</c:v>
                </c:pt>
                <c:pt idx="2132">
                  <c:v>43554.833333333336</c:v>
                </c:pt>
                <c:pt idx="2133">
                  <c:v>43554.875</c:v>
                </c:pt>
                <c:pt idx="2134">
                  <c:v>43554.916666666664</c:v>
                </c:pt>
                <c:pt idx="2135">
                  <c:v>43554.958333333336</c:v>
                </c:pt>
                <c:pt idx="2136">
                  <c:v>43555</c:v>
                </c:pt>
                <c:pt idx="2137">
                  <c:v>43555.041666666664</c:v>
                </c:pt>
                <c:pt idx="2138">
                  <c:v>43555.083333333336</c:v>
                </c:pt>
                <c:pt idx="2139">
                  <c:v>43555.125</c:v>
                </c:pt>
                <c:pt idx="2140">
                  <c:v>43555.166666666664</c:v>
                </c:pt>
                <c:pt idx="2141">
                  <c:v>43555.208333333336</c:v>
                </c:pt>
                <c:pt idx="2142">
                  <c:v>43555.25</c:v>
                </c:pt>
                <c:pt idx="2143">
                  <c:v>43555.291666666664</c:v>
                </c:pt>
                <c:pt idx="2144">
                  <c:v>43555.333333333336</c:v>
                </c:pt>
                <c:pt idx="2145">
                  <c:v>43555.375</c:v>
                </c:pt>
                <c:pt idx="2146">
                  <c:v>43555.416666666664</c:v>
                </c:pt>
                <c:pt idx="2147">
                  <c:v>43555.458333333336</c:v>
                </c:pt>
                <c:pt idx="2148">
                  <c:v>43555.5</c:v>
                </c:pt>
                <c:pt idx="2149">
                  <c:v>43555.541666666664</c:v>
                </c:pt>
                <c:pt idx="2150">
                  <c:v>43555.583333333336</c:v>
                </c:pt>
                <c:pt idx="2151">
                  <c:v>43555.625</c:v>
                </c:pt>
                <c:pt idx="2152">
                  <c:v>43555.666666666664</c:v>
                </c:pt>
                <c:pt idx="2153">
                  <c:v>43555.708333333336</c:v>
                </c:pt>
                <c:pt idx="2154">
                  <c:v>43555.75</c:v>
                </c:pt>
                <c:pt idx="2155">
                  <c:v>43555.791666666664</c:v>
                </c:pt>
                <c:pt idx="2156">
                  <c:v>43555.833333333336</c:v>
                </c:pt>
                <c:pt idx="2157">
                  <c:v>43555.875</c:v>
                </c:pt>
                <c:pt idx="2158">
                  <c:v>43555.916666666664</c:v>
                </c:pt>
                <c:pt idx="2159">
                  <c:v>43555.958333333336</c:v>
                </c:pt>
                <c:pt idx="2160">
                  <c:v>43556</c:v>
                </c:pt>
                <c:pt idx="2161">
                  <c:v>43556.041666666664</c:v>
                </c:pt>
                <c:pt idx="2162">
                  <c:v>43556.083333333336</c:v>
                </c:pt>
                <c:pt idx="2163">
                  <c:v>43556.125</c:v>
                </c:pt>
                <c:pt idx="2164">
                  <c:v>43556.166666666664</c:v>
                </c:pt>
                <c:pt idx="2165">
                  <c:v>43556.208333333336</c:v>
                </c:pt>
                <c:pt idx="2166">
                  <c:v>43556.25</c:v>
                </c:pt>
                <c:pt idx="2167">
                  <c:v>43556.291666666664</c:v>
                </c:pt>
                <c:pt idx="2168">
                  <c:v>43556.333333333336</c:v>
                </c:pt>
                <c:pt idx="2169">
                  <c:v>43556.375</c:v>
                </c:pt>
                <c:pt idx="2170">
                  <c:v>43556.416666666664</c:v>
                </c:pt>
                <c:pt idx="2171">
                  <c:v>43556.458333333336</c:v>
                </c:pt>
                <c:pt idx="2172">
                  <c:v>43556.5</c:v>
                </c:pt>
                <c:pt idx="2173">
                  <c:v>43556.541666666664</c:v>
                </c:pt>
                <c:pt idx="2174">
                  <c:v>43556.583333333336</c:v>
                </c:pt>
                <c:pt idx="2175">
                  <c:v>43556.625</c:v>
                </c:pt>
                <c:pt idx="2176">
                  <c:v>43556.666666666664</c:v>
                </c:pt>
                <c:pt idx="2177">
                  <c:v>43556.708333333336</c:v>
                </c:pt>
                <c:pt idx="2178">
                  <c:v>43556.75</c:v>
                </c:pt>
                <c:pt idx="2179">
                  <c:v>43556.791666666664</c:v>
                </c:pt>
                <c:pt idx="2180">
                  <c:v>43556.833333333336</c:v>
                </c:pt>
                <c:pt idx="2181">
                  <c:v>43556.875</c:v>
                </c:pt>
                <c:pt idx="2182">
                  <c:v>43556.916666666664</c:v>
                </c:pt>
                <c:pt idx="2183">
                  <c:v>43556.958333333336</c:v>
                </c:pt>
                <c:pt idx="2184">
                  <c:v>43557</c:v>
                </c:pt>
                <c:pt idx="2185">
                  <c:v>43557.041666666664</c:v>
                </c:pt>
                <c:pt idx="2186">
                  <c:v>43557.083333333336</c:v>
                </c:pt>
                <c:pt idx="2187">
                  <c:v>43557.125</c:v>
                </c:pt>
                <c:pt idx="2188">
                  <c:v>43557.166666666664</c:v>
                </c:pt>
                <c:pt idx="2189">
                  <c:v>43557.208333333336</c:v>
                </c:pt>
                <c:pt idx="2190">
                  <c:v>43557.25</c:v>
                </c:pt>
                <c:pt idx="2191">
                  <c:v>43557.291666666664</c:v>
                </c:pt>
                <c:pt idx="2192">
                  <c:v>43557.333333333336</c:v>
                </c:pt>
                <c:pt idx="2193">
                  <c:v>43557.375</c:v>
                </c:pt>
                <c:pt idx="2194">
                  <c:v>43557.416666666664</c:v>
                </c:pt>
                <c:pt idx="2195">
                  <c:v>43557.458333333336</c:v>
                </c:pt>
                <c:pt idx="2196">
                  <c:v>43557.5</c:v>
                </c:pt>
                <c:pt idx="2197">
                  <c:v>43557.541666666664</c:v>
                </c:pt>
                <c:pt idx="2198">
                  <c:v>43557.583333333336</c:v>
                </c:pt>
                <c:pt idx="2199">
                  <c:v>43557.625</c:v>
                </c:pt>
                <c:pt idx="2200">
                  <c:v>43557.666666666664</c:v>
                </c:pt>
                <c:pt idx="2201">
                  <c:v>43557.708333333336</c:v>
                </c:pt>
                <c:pt idx="2202">
                  <c:v>43557.75</c:v>
                </c:pt>
                <c:pt idx="2203">
                  <c:v>43557.791666666664</c:v>
                </c:pt>
                <c:pt idx="2204">
                  <c:v>43557.833333333336</c:v>
                </c:pt>
                <c:pt idx="2205">
                  <c:v>43557.875</c:v>
                </c:pt>
                <c:pt idx="2206">
                  <c:v>43557.916666666664</c:v>
                </c:pt>
                <c:pt idx="2207">
                  <c:v>43557.958333333336</c:v>
                </c:pt>
                <c:pt idx="2208">
                  <c:v>43558</c:v>
                </c:pt>
                <c:pt idx="2209">
                  <c:v>43558.041666666664</c:v>
                </c:pt>
                <c:pt idx="2210">
                  <c:v>43558.083333333336</c:v>
                </c:pt>
                <c:pt idx="2211">
                  <c:v>43558.125</c:v>
                </c:pt>
                <c:pt idx="2212">
                  <c:v>43558.166666666664</c:v>
                </c:pt>
                <c:pt idx="2213">
                  <c:v>43558.208333333336</c:v>
                </c:pt>
                <c:pt idx="2214">
                  <c:v>43558.25</c:v>
                </c:pt>
                <c:pt idx="2215">
                  <c:v>43558.291666666664</c:v>
                </c:pt>
                <c:pt idx="2216">
                  <c:v>43558.333333333336</c:v>
                </c:pt>
                <c:pt idx="2217">
                  <c:v>43558.375</c:v>
                </c:pt>
                <c:pt idx="2218">
                  <c:v>43558.416666666664</c:v>
                </c:pt>
                <c:pt idx="2219">
                  <c:v>43558.458333333336</c:v>
                </c:pt>
                <c:pt idx="2220">
                  <c:v>43558.5</c:v>
                </c:pt>
                <c:pt idx="2221">
                  <c:v>43558.541666666664</c:v>
                </c:pt>
                <c:pt idx="2222">
                  <c:v>43558.583333333336</c:v>
                </c:pt>
                <c:pt idx="2223">
                  <c:v>43558.625</c:v>
                </c:pt>
                <c:pt idx="2224">
                  <c:v>43558.666666666664</c:v>
                </c:pt>
                <c:pt idx="2225">
                  <c:v>43558.708333333336</c:v>
                </c:pt>
                <c:pt idx="2226">
                  <c:v>43558.75</c:v>
                </c:pt>
                <c:pt idx="2227">
                  <c:v>43558.791666666664</c:v>
                </c:pt>
                <c:pt idx="2228">
                  <c:v>43558.833333333336</c:v>
                </c:pt>
                <c:pt idx="2229">
                  <c:v>43558.875</c:v>
                </c:pt>
                <c:pt idx="2230">
                  <c:v>43558.916666666664</c:v>
                </c:pt>
                <c:pt idx="2231">
                  <c:v>43558.958333333336</c:v>
                </c:pt>
                <c:pt idx="2232">
                  <c:v>43559</c:v>
                </c:pt>
                <c:pt idx="2233">
                  <c:v>43559.041666666664</c:v>
                </c:pt>
                <c:pt idx="2234">
                  <c:v>43559.083333333336</c:v>
                </c:pt>
                <c:pt idx="2235">
                  <c:v>43559.125</c:v>
                </c:pt>
                <c:pt idx="2236">
                  <c:v>43559.166666666664</c:v>
                </c:pt>
                <c:pt idx="2237">
                  <c:v>43559.208333333336</c:v>
                </c:pt>
                <c:pt idx="2238">
                  <c:v>43559.25</c:v>
                </c:pt>
                <c:pt idx="2239">
                  <c:v>43559.291666666664</c:v>
                </c:pt>
                <c:pt idx="2240">
                  <c:v>43559.333333333336</c:v>
                </c:pt>
                <c:pt idx="2241">
                  <c:v>43559.375</c:v>
                </c:pt>
                <c:pt idx="2242">
                  <c:v>43559.416666666664</c:v>
                </c:pt>
                <c:pt idx="2243">
                  <c:v>43559.458333333336</c:v>
                </c:pt>
                <c:pt idx="2244">
                  <c:v>43559.5</c:v>
                </c:pt>
                <c:pt idx="2245">
                  <c:v>43559.541666666664</c:v>
                </c:pt>
                <c:pt idx="2246">
                  <c:v>43559.583333333336</c:v>
                </c:pt>
                <c:pt idx="2247">
                  <c:v>43559.625</c:v>
                </c:pt>
                <c:pt idx="2248">
                  <c:v>43559.666666666664</c:v>
                </c:pt>
                <c:pt idx="2249">
                  <c:v>43559.708333333336</c:v>
                </c:pt>
                <c:pt idx="2250">
                  <c:v>43559.75</c:v>
                </c:pt>
                <c:pt idx="2251">
                  <c:v>43559.791666666664</c:v>
                </c:pt>
                <c:pt idx="2252">
                  <c:v>43559.833333333336</c:v>
                </c:pt>
                <c:pt idx="2253">
                  <c:v>43559.875</c:v>
                </c:pt>
                <c:pt idx="2254">
                  <c:v>43559.916666666664</c:v>
                </c:pt>
                <c:pt idx="2255">
                  <c:v>43559.958333333336</c:v>
                </c:pt>
                <c:pt idx="2256">
                  <c:v>43560</c:v>
                </c:pt>
                <c:pt idx="2257">
                  <c:v>43560.041666666664</c:v>
                </c:pt>
                <c:pt idx="2258">
                  <c:v>43560.083333333336</c:v>
                </c:pt>
                <c:pt idx="2259">
                  <c:v>43560.125</c:v>
                </c:pt>
                <c:pt idx="2260">
                  <c:v>43560.166666666664</c:v>
                </c:pt>
                <c:pt idx="2261">
                  <c:v>43560.208333333336</c:v>
                </c:pt>
                <c:pt idx="2262">
                  <c:v>43560.25</c:v>
                </c:pt>
                <c:pt idx="2263">
                  <c:v>43560.291666666664</c:v>
                </c:pt>
                <c:pt idx="2264">
                  <c:v>43560.333333333336</c:v>
                </c:pt>
                <c:pt idx="2265">
                  <c:v>43560.375</c:v>
                </c:pt>
                <c:pt idx="2266">
                  <c:v>43560.416666666664</c:v>
                </c:pt>
                <c:pt idx="2267">
                  <c:v>43560.458333333336</c:v>
                </c:pt>
                <c:pt idx="2268">
                  <c:v>43560.5</c:v>
                </c:pt>
                <c:pt idx="2269">
                  <c:v>43560.541666666664</c:v>
                </c:pt>
                <c:pt idx="2270">
                  <c:v>43560.583333333336</c:v>
                </c:pt>
                <c:pt idx="2271">
                  <c:v>43560.625</c:v>
                </c:pt>
                <c:pt idx="2272">
                  <c:v>43560.666666666664</c:v>
                </c:pt>
                <c:pt idx="2273">
                  <c:v>43560.708333333336</c:v>
                </c:pt>
                <c:pt idx="2274">
                  <c:v>43560.75</c:v>
                </c:pt>
                <c:pt idx="2275">
                  <c:v>43560.791666666664</c:v>
                </c:pt>
                <c:pt idx="2276">
                  <c:v>43560.833333333336</c:v>
                </c:pt>
                <c:pt idx="2277">
                  <c:v>43560.875</c:v>
                </c:pt>
                <c:pt idx="2278">
                  <c:v>43560.916666666664</c:v>
                </c:pt>
                <c:pt idx="2279">
                  <c:v>43560.958333333336</c:v>
                </c:pt>
                <c:pt idx="2280">
                  <c:v>43561</c:v>
                </c:pt>
                <c:pt idx="2281">
                  <c:v>43561.041666666664</c:v>
                </c:pt>
                <c:pt idx="2282">
                  <c:v>43561.083333333336</c:v>
                </c:pt>
                <c:pt idx="2283">
                  <c:v>43561.125</c:v>
                </c:pt>
                <c:pt idx="2284">
                  <c:v>43561.166666666664</c:v>
                </c:pt>
                <c:pt idx="2285">
                  <c:v>43561.208333333336</c:v>
                </c:pt>
                <c:pt idx="2286">
                  <c:v>43561.25</c:v>
                </c:pt>
                <c:pt idx="2287">
                  <c:v>43561.291666666664</c:v>
                </c:pt>
                <c:pt idx="2288">
                  <c:v>43561.333333333336</c:v>
                </c:pt>
                <c:pt idx="2289">
                  <c:v>43561.375</c:v>
                </c:pt>
                <c:pt idx="2290">
                  <c:v>43561.416666666664</c:v>
                </c:pt>
                <c:pt idx="2291">
                  <c:v>43561.458333333336</c:v>
                </c:pt>
                <c:pt idx="2292">
                  <c:v>43561.5</c:v>
                </c:pt>
                <c:pt idx="2293">
                  <c:v>43561.541666666664</c:v>
                </c:pt>
                <c:pt idx="2294">
                  <c:v>43561.583333333336</c:v>
                </c:pt>
                <c:pt idx="2295">
                  <c:v>43561.625</c:v>
                </c:pt>
                <c:pt idx="2296">
                  <c:v>43561.666666666664</c:v>
                </c:pt>
                <c:pt idx="2297">
                  <c:v>43561.708333333336</c:v>
                </c:pt>
                <c:pt idx="2298">
                  <c:v>43561.75</c:v>
                </c:pt>
                <c:pt idx="2299">
                  <c:v>43561.791666666664</c:v>
                </c:pt>
                <c:pt idx="2300">
                  <c:v>43561.833333333336</c:v>
                </c:pt>
                <c:pt idx="2301">
                  <c:v>43561.875</c:v>
                </c:pt>
                <c:pt idx="2302">
                  <c:v>43561.916666666664</c:v>
                </c:pt>
                <c:pt idx="2303">
                  <c:v>43561.958333333336</c:v>
                </c:pt>
                <c:pt idx="2304">
                  <c:v>43562</c:v>
                </c:pt>
                <c:pt idx="2305">
                  <c:v>43562.041666666664</c:v>
                </c:pt>
                <c:pt idx="2306">
                  <c:v>43562.083333333336</c:v>
                </c:pt>
                <c:pt idx="2307">
                  <c:v>43562.125</c:v>
                </c:pt>
                <c:pt idx="2308">
                  <c:v>43562.166666666664</c:v>
                </c:pt>
                <c:pt idx="2309">
                  <c:v>43562.208333333336</c:v>
                </c:pt>
                <c:pt idx="2310">
                  <c:v>43562.25</c:v>
                </c:pt>
                <c:pt idx="2311">
                  <c:v>43562.291666666664</c:v>
                </c:pt>
                <c:pt idx="2312">
                  <c:v>43562.333333333336</c:v>
                </c:pt>
                <c:pt idx="2313">
                  <c:v>43562.375</c:v>
                </c:pt>
                <c:pt idx="2314">
                  <c:v>43562.416666666664</c:v>
                </c:pt>
                <c:pt idx="2315">
                  <c:v>43562.458333333336</c:v>
                </c:pt>
                <c:pt idx="2316">
                  <c:v>43562.5</c:v>
                </c:pt>
                <c:pt idx="2317">
                  <c:v>43562.541666666664</c:v>
                </c:pt>
                <c:pt idx="2318">
                  <c:v>43562.583333333336</c:v>
                </c:pt>
                <c:pt idx="2319">
                  <c:v>43562.625</c:v>
                </c:pt>
                <c:pt idx="2320">
                  <c:v>43562.666666666664</c:v>
                </c:pt>
                <c:pt idx="2321">
                  <c:v>43562.708333333336</c:v>
                </c:pt>
                <c:pt idx="2322">
                  <c:v>43562.75</c:v>
                </c:pt>
                <c:pt idx="2323">
                  <c:v>43562.791666666664</c:v>
                </c:pt>
                <c:pt idx="2324">
                  <c:v>43562.833333333336</c:v>
                </c:pt>
                <c:pt idx="2325">
                  <c:v>43562.875</c:v>
                </c:pt>
                <c:pt idx="2326">
                  <c:v>43562.916666666664</c:v>
                </c:pt>
                <c:pt idx="2327">
                  <c:v>43562.958333333336</c:v>
                </c:pt>
                <c:pt idx="2328">
                  <c:v>43563</c:v>
                </c:pt>
                <c:pt idx="2329">
                  <c:v>43563.041666666664</c:v>
                </c:pt>
                <c:pt idx="2330">
                  <c:v>43563.083333333336</c:v>
                </c:pt>
                <c:pt idx="2331">
                  <c:v>43563.125</c:v>
                </c:pt>
                <c:pt idx="2332">
                  <c:v>43563.166666666664</c:v>
                </c:pt>
                <c:pt idx="2333">
                  <c:v>43563.208333333336</c:v>
                </c:pt>
                <c:pt idx="2334">
                  <c:v>43563.25</c:v>
                </c:pt>
                <c:pt idx="2335">
                  <c:v>43563.291666666664</c:v>
                </c:pt>
                <c:pt idx="2336">
                  <c:v>43563.333333333336</c:v>
                </c:pt>
                <c:pt idx="2337">
                  <c:v>43563.375</c:v>
                </c:pt>
                <c:pt idx="2338">
                  <c:v>43563.416666666664</c:v>
                </c:pt>
                <c:pt idx="2339">
                  <c:v>43563.458333333336</c:v>
                </c:pt>
                <c:pt idx="2340">
                  <c:v>43563.5</c:v>
                </c:pt>
                <c:pt idx="2341">
                  <c:v>43563.541666666664</c:v>
                </c:pt>
                <c:pt idx="2342">
                  <c:v>43563.583333333336</c:v>
                </c:pt>
                <c:pt idx="2343">
                  <c:v>43563.625</c:v>
                </c:pt>
                <c:pt idx="2344">
                  <c:v>43563.666666666664</c:v>
                </c:pt>
                <c:pt idx="2345">
                  <c:v>43563.708333333336</c:v>
                </c:pt>
                <c:pt idx="2346">
                  <c:v>43563.75</c:v>
                </c:pt>
                <c:pt idx="2347">
                  <c:v>43563.791666666664</c:v>
                </c:pt>
                <c:pt idx="2348">
                  <c:v>43563.833333333336</c:v>
                </c:pt>
                <c:pt idx="2349">
                  <c:v>43563.875</c:v>
                </c:pt>
                <c:pt idx="2350">
                  <c:v>43563.916666666664</c:v>
                </c:pt>
                <c:pt idx="2351">
                  <c:v>43563.958333333336</c:v>
                </c:pt>
                <c:pt idx="2352">
                  <c:v>43564</c:v>
                </c:pt>
                <c:pt idx="2353">
                  <c:v>43564.041666666664</c:v>
                </c:pt>
                <c:pt idx="2354">
                  <c:v>43564.083333333336</c:v>
                </c:pt>
                <c:pt idx="2355">
                  <c:v>43564.125</c:v>
                </c:pt>
                <c:pt idx="2356">
                  <c:v>43564.166666666664</c:v>
                </c:pt>
                <c:pt idx="2357">
                  <c:v>43564.208333333336</c:v>
                </c:pt>
                <c:pt idx="2358">
                  <c:v>43564.25</c:v>
                </c:pt>
                <c:pt idx="2359">
                  <c:v>43564.291666666664</c:v>
                </c:pt>
                <c:pt idx="2360">
                  <c:v>43564.333333333336</c:v>
                </c:pt>
                <c:pt idx="2361">
                  <c:v>43564.375</c:v>
                </c:pt>
                <c:pt idx="2362">
                  <c:v>43564.416666666664</c:v>
                </c:pt>
                <c:pt idx="2363">
                  <c:v>43564.458333333336</c:v>
                </c:pt>
                <c:pt idx="2364">
                  <c:v>43564.5</c:v>
                </c:pt>
                <c:pt idx="2365">
                  <c:v>43564.541666666664</c:v>
                </c:pt>
                <c:pt idx="2366">
                  <c:v>43564.583333333336</c:v>
                </c:pt>
                <c:pt idx="2367">
                  <c:v>43564.625</c:v>
                </c:pt>
                <c:pt idx="2368">
                  <c:v>43564.666666666664</c:v>
                </c:pt>
                <c:pt idx="2369">
                  <c:v>43564.708333333336</c:v>
                </c:pt>
                <c:pt idx="2370">
                  <c:v>43564.75</c:v>
                </c:pt>
                <c:pt idx="2371">
                  <c:v>43564.791666666664</c:v>
                </c:pt>
                <c:pt idx="2372">
                  <c:v>43564.833333333336</c:v>
                </c:pt>
                <c:pt idx="2373">
                  <c:v>43564.875</c:v>
                </c:pt>
                <c:pt idx="2374">
                  <c:v>43564.916666666664</c:v>
                </c:pt>
                <c:pt idx="2375">
                  <c:v>43564.958333333336</c:v>
                </c:pt>
                <c:pt idx="2376">
                  <c:v>43565</c:v>
                </c:pt>
                <c:pt idx="2377">
                  <c:v>43565.041666666664</c:v>
                </c:pt>
                <c:pt idx="2378">
                  <c:v>43565.083333333336</c:v>
                </c:pt>
                <c:pt idx="2379">
                  <c:v>43565.125</c:v>
                </c:pt>
                <c:pt idx="2380">
                  <c:v>43565.166666666664</c:v>
                </c:pt>
                <c:pt idx="2381">
                  <c:v>43565.208333333336</c:v>
                </c:pt>
                <c:pt idx="2382">
                  <c:v>43565.25</c:v>
                </c:pt>
                <c:pt idx="2383">
                  <c:v>43565.291666666664</c:v>
                </c:pt>
                <c:pt idx="2384">
                  <c:v>43565.333333333336</c:v>
                </c:pt>
                <c:pt idx="2385">
                  <c:v>43565.375</c:v>
                </c:pt>
                <c:pt idx="2386">
                  <c:v>43565.416666666664</c:v>
                </c:pt>
                <c:pt idx="2387">
                  <c:v>43565.458333333336</c:v>
                </c:pt>
                <c:pt idx="2388">
                  <c:v>43565.5</c:v>
                </c:pt>
                <c:pt idx="2389">
                  <c:v>43565.541666666664</c:v>
                </c:pt>
                <c:pt idx="2390">
                  <c:v>43565.583333333336</c:v>
                </c:pt>
                <c:pt idx="2391">
                  <c:v>43565.625</c:v>
                </c:pt>
                <c:pt idx="2392">
                  <c:v>43565.666666666664</c:v>
                </c:pt>
                <c:pt idx="2393">
                  <c:v>43565.708333333336</c:v>
                </c:pt>
                <c:pt idx="2394">
                  <c:v>43565.75</c:v>
                </c:pt>
                <c:pt idx="2395">
                  <c:v>43565.791666666664</c:v>
                </c:pt>
                <c:pt idx="2396">
                  <c:v>43565.833333333336</c:v>
                </c:pt>
                <c:pt idx="2397">
                  <c:v>43565.875</c:v>
                </c:pt>
                <c:pt idx="2398">
                  <c:v>43565.916666666664</c:v>
                </c:pt>
                <c:pt idx="2399">
                  <c:v>43565.958333333336</c:v>
                </c:pt>
                <c:pt idx="2400">
                  <c:v>43566</c:v>
                </c:pt>
                <c:pt idx="2401">
                  <c:v>43566.041666666664</c:v>
                </c:pt>
                <c:pt idx="2402">
                  <c:v>43566.083333333336</c:v>
                </c:pt>
                <c:pt idx="2403">
                  <c:v>43566.125</c:v>
                </c:pt>
                <c:pt idx="2404">
                  <c:v>43566.166666666664</c:v>
                </c:pt>
                <c:pt idx="2405">
                  <c:v>43566.208333333336</c:v>
                </c:pt>
                <c:pt idx="2406">
                  <c:v>43566.25</c:v>
                </c:pt>
                <c:pt idx="2407">
                  <c:v>43566.291666666664</c:v>
                </c:pt>
                <c:pt idx="2408">
                  <c:v>43566.333333333336</c:v>
                </c:pt>
                <c:pt idx="2409">
                  <c:v>43566.375</c:v>
                </c:pt>
                <c:pt idx="2410">
                  <c:v>43566.416666666664</c:v>
                </c:pt>
                <c:pt idx="2411">
                  <c:v>43566.458333333336</c:v>
                </c:pt>
                <c:pt idx="2412">
                  <c:v>43566.5</c:v>
                </c:pt>
                <c:pt idx="2413">
                  <c:v>43566.541666666664</c:v>
                </c:pt>
                <c:pt idx="2414">
                  <c:v>43566.583333333336</c:v>
                </c:pt>
                <c:pt idx="2415">
                  <c:v>43566.625</c:v>
                </c:pt>
                <c:pt idx="2416">
                  <c:v>43566.666666666664</c:v>
                </c:pt>
                <c:pt idx="2417">
                  <c:v>43566.708333333336</c:v>
                </c:pt>
                <c:pt idx="2418">
                  <c:v>43566.75</c:v>
                </c:pt>
                <c:pt idx="2419">
                  <c:v>43566.791666666664</c:v>
                </c:pt>
                <c:pt idx="2420">
                  <c:v>43566.833333333336</c:v>
                </c:pt>
                <c:pt idx="2421">
                  <c:v>43566.875</c:v>
                </c:pt>
                <c:pt idx="2422">
                  <c:v>43566.916666666664</c:v>
                </c:pt>
                <c:pt idx="2423">
                  <c:v>43566.958333333336</c:v>
                </c:pt>
                <c:pt idx="2424">
                  <c:v>43567</c:v>
                </c:pt>
                <c:pt idx="2425">
                  <c:v>43567.041666666664</c:v>
                </c:pt>
                <c:pt idx="2426">
                  <c:v>43567.083333333336</c:v>
                </c:pt>
                <c:pt idx="2427">
                  <c:v>43567.125</c:v>
                </c:pt>
                <c:pt idx="2428">
                  <c:v>43567.166666666664</c:v>
                </c:pt>
                <c:pt idx="2429">
                  <c:v>43567.208333333336</c:v>
                </c:pt>
                <c:pt idx="2430">
                  <c:v>43567.25</c:v>
                </c:pt>
                <c:pt idx="2431">
                  <c:v>43567.291666666664</c:v>
                </c:pt>
                <c:pt idx="2432">
                  <c:v>43567.333333333336</c:v>
                </c:pt>
                <c:pt idx="2433">
                  <c:v>43567.375</c:v>
                </c:pt>
                <c:pt idx="2434">
                  <c:v>43567.416666666664</c:v>
                </c:pt>
                <c:pt idx="2435">
                  <c:v>43567.458333333336</c:v>
                </c:pt>
                <c:pt idx="2436">
                  <c:v>43567.5</c:v>
                </c:pt>
                <c:pt idx="2437">
                  <c:v>43567.541666666664</c:v>
                </c:pt>
                <c:pt idx="2438">
                  <c:v>43567.583333333336</c:v>
                </c:pt>
                <c:pt idx="2439">
                  <c:v>43567.625</c:v>
                </c:pt>
                <c:pt idx="2440">
                  <c:v>43567.666666666664</c:v>
                </c:pt>
                <c:pt idx="2441">
                  <c:v>43567.708333333336</c:v>
                </c:pt>
                <c:pt idx="2442">
                  <c:v>43567.75</c:v>
                </c:pt>
                <c:pt idx="2443">
                  <c:v>43567.791666666664</c:v>
                </c:pt>
                <c:pt idx="2444">
                  <c:v>43567.833333333336</c:v>
                </c:pt>
                <c:pt idx="2445">
                  <c:v>43567.875</c:v>
                </c:pt>
                <c:pt idx="2446">
                  <c:v>43567.916666666664</c:v>
                </c:pt>
                <c:pt idx="2447">
                  <c:v>43567.958333333336</c:v>
                </c:pt>
                <c:pt idx="2448">
                  <c:v>43568</c:v>
                </c:pt>
                <c:pt idx="2449">
                  <c:v>43568.041666666664</c:v>
                </c:pt>
                <c:pt idx="2450">
                  <c:v>43568.083333333336</c:v>
                </c:pt>
                <c:pt idx="2451">
                  <c:v>43568.125</c:v>
                </c:pt>
                <c:pt idx="2452">
                  <c:v>43568.166666666664</c:v>
                </c:pt>
                <c:pt idx="2453">
                  <c:v>43568.208333333336</c:v>
                </c:pt>
                <c:pt idx="2454">
                  <c:v>43568.25</c:v>
                </c:pt>
                <c:pt idx="2455">
                  <c:v>43568.291666666664</c:v>
                </c:pt>
                <c:pt idx="2456">
                  <c:v>43568.333333333336</c:v>
                </c:pt>
                <c:pt idx="2457">
                  <c:v>43568.375</c:v>
                </c:pt>
                <c:pt idx="2458">
                  <c:v>43568.416666666664</c:v>
                </c:pt>
                <c:pt idx="2459">
                  <c:v>43568.458333333336</c:v>
                </c:pt>
                <c:pt idx="2460">
                  <c:v>43568.5</c:v>
                </c:pt>
                <c:pt idx="2461">
                  <c:v>43568.541666666664</c:v>
                </c:pt>
                <c:pt idx="2462">
                  <c:v>43568.583333333336</c:v>
                </c:pt>
                <c:pt idx="2463">
                  <c:v>43568.625</c:v>
                </c:pt>
                <c:pt idx="2464">
                  <c:v>43568.666666666664</c:v>
                </c:pt>
                <c:pt idx="2465">
                  <c:v>43568.708333333336</c:v>
                </c:pt>
                <c:pt idx="2466">
                  <c:v>43568.75</c:v>
                </c:pt>
                <c:pt idx="2467">
                  <c:v>43568.791666666664</c:v>
                </c:pt>
                <c:pt idx="2468">
                  <c:v>43568.833333333336</c:v>
                </c:pt>
                <c:pt idx="2469">
                  <c:v>43568.875</c:v>
                </c:pt>
                <c:pt idx="2470">
                  <c:v>43568.916666666664</c:v>
                </c:pt>
                <c:pt idx="2471">
                  <c:v>43568.958333333336</c:v>
                </c:pt>
                <c:pt idx="2472">
                  <c:v>43569</c:v>
                </c:pt>
                <c:pt idx="2473">
                  <c:v>43569.041666666664</c:v>
                </c:pt>
                <c:pt idx="2474">
                  <c:v>43569.083333333336</c:v>
                </c:pt>
                <c:pt idx="2475">
                  <c:v>43569.125</c:v>
                </c:pt>
                <c:pt idx="2476">
                  <c:v>43569.166666666664</c:v>
                </c:pt>
                <c:pt idx="2477">
                  <c:v>43569.208333333336</c:v>
                </c:pt>
                <c:pt idx="2478">
                  <c:v>43569.25</c:v>
                </c:pt>
                <c:pt idx="2479">
                  <c:v>43569.291666666664</c:v>
                </c:pt>
                <c:pt idx="2480">
                  <c:v>43569.333333333336</c:v>
                </c:pt>
                <c:pt idx="2481">
                  <c:v>43569.375</c:v>
                </c:pt>
                <c:pt idx="2482">
                  <c:v>43569.416666666664</c:v>
                </c:pt>
                <c:pt idx="2483">
                  <c:v>43569.458333333336</c:v>
                </c:pt>
                <c:pt idx="2484">
                  <c:v>43569.5</c:v>
                </c:pt>
                <c:pt idx="2485">
                  <c:v>43569.541666666664</c:v>
                </c:pt>
                <c:pt idx="2486">
                  <c:v>43569.583333333336</c:v>
                </c:pt>
                <c:pt idx="2487">
                  <c:v>43569.625</c:v>
                </c:pt>
                <c:pt idx="2488">
                  <c:v>43569.666666666664</c:v>
                </c:pt>
                <c:pt idx="2489">
                  <c:v>43569.708333333336</c:v>
                </c:pt>
                <c:pt idx="2490">
                  <c:v>43569.75</c:v>
                </c:pt>
                <c:pt idx="2491">
                  <c:v>43569.791666666664</c:v>
                </c:pt>
                <c:pt idx="2492">
                  <c:v>43569.833333333336</c:v>
                </c:pt>
                <c:pt idx="2493">
                  <c:v>43569.875</c:v>
                </c:pt>
                <c:pt idx="2494">
                  <c:v>43569.916666666664</c:v>
                </c:pt>
                <c:pt idx="2495">
                  <c:v>43569.958333333336</c:v>
                </c:pt>
                <c:pt idx="2496">
                  <c:v>43570</c:v>
                </c:pt>
                <c:pt idx="2497">
                  <c:v>43570.041666666664</c:v>
                </c:pt>
                <c:pt idx="2498">
                  <c:v>43570.083333333336</c:v>
                </c:pt>
                <c:pt idx="2499">
                  <c:v>43570.125</c:v>
                </c:pt>
                <c:pt idx="2500">
                  <c:v>43570.166666666664</c:v>
                </c:pt>
                <c:pt idx="2501">
                  <c:v>43570.208333333336</c:v>
                </c:pt>
                <c:pt idx="2502">
                  <c:v>43570.25</c:v>
                </c:pt>
                <c:pt idx="2503">
                  <c:v>43570.291666666664</c:v>
                </c:pt>
                <c:pt idx="2504">
                  <c:v>43570.333333333336</c:v>
                </c:pt>
                <c:pt idx="2505">
                  <c:v>43570.375</c:v>
                </c:pt>
                <c:pt idx="2506">
                  <c:v>43570.416666666664</c:v>
                </c:pt>
                <c:pt idx="2507">
                  <c:v>43570.458333333336</c:v>
                </c:pt>
                <c:pt idx="2508">
                  <c:v>43570.5</c:v>
                </c:pt>
                <c:pt idx="2509">
                  <c:v>43570.541666666664</c:v>
                </c:pt>
                <c:pt idx="2510">
                  <c:v>43570.583333333336</c:v>
                </c:pt>
                <c:pt idx="2511">
                  <c:v>43570.625</c:v>
                </c:pt>
                <c:pt idx="2512">
                  <c:v>43570.666666666664</c:v>
                </c:pt>
                <c:pt idx="2513">
                  <c:v>43570.708333333336</c:v>
                </c:pt>
                <c:pt idx="2514">
                  <c:v>43570.75</c:v>
                </c:pt>
                <c:pt idx="2515">
                  <c:v>43570.791666666664</c:v>
                </c:pt>
                <c:pt idx="2516">
                  <c:v>43570.833333333336</c:v>
                </c:pt>
                <c:pt idx="2517">
                  <c:v>43570.875</c:v>
                </c:pt>
                <c:pt idx="2518">
                  <c:v>43570.916666666664</c:v>
                </c:pt>
                <c:pt idx="2519">
                  <c:v>43570.958333333336</c:v>
                </c:pt>
                <c:pt idx="2520">
                  <c:v>43571</c:v>
                </c:pt>
                <c:pt idx="2521">
                  <c:v>43571.041666666664</c:v>
                </c:pt>
                <c:pt idx="2522">
                  <c:v>43571.083333333336</c:v>
                </c:pt>
                <c:pt idx="2523">
                  <c:v>43571.125</c:v>
                </c:pt>
                <c:pt idx="2524">
                  <c:v>43571.166666666664</c:v>
                </c:pt>
                <c:pt idx="2525">
                  <c:v>43571.208333333336</c:v>
                </c:pt>
                <c:pt idx="2526">
                  <c:v>43571.25</c:v>
                </c:pt>
                <c:pt idx="2527">
                  <c:v>43571.291666666664</c:v>
                </c:pt>
                <c:pt idx="2528">
                  <c:v>43571.333333333336</c:v>
                </c:pt>
                <c:pt idx="2529">
                  <c:v>43571.375</c:v>
                </c:pt>
                <c:pt idx="2530">
                  <c:v>43571.416666666664</c:v>
                </c:pt>
                <c:pt idx="2531">
                  <c:v>43571.458333333336</c:v>
                </c:pt>
                <c:pt idx="2532">
                  <c:v>43571.5</c:v>
                </c:pt>
                <c:pt idx="2533">
                  <c:v>43571.541666666664</c:v>
                </c:pt>
                <c:pt idx="2534">
                  <c:v>43571.583333333336</c:v>
                </c:pt>
                <c:pt idx="2535">
                  <c:v>43571.625</c:v>
                </c:pt>
                <c:pt idx="2536">
                  <c:v>43571.666666666664</c:v>
                </c:pt>
                <c:pt idx="2537">
                  <c:v>43571.708333333336</c:v>
                </c:pt>
                <c:pt idx="2538">
                  <c:v>43571.75</c:v>
                </c:pt>
                <c:pt idx="2539">
                  <c:v>43571.791666666664</c:v>
                </c:pt>
                <c:pt idx="2540">
                  <c:v>43571.833333333336</c:v>
                </c:pt>
                <c:pt idx="2541">
                  <c:v>43571.875</c:v>
                </c:pt>
                <c:pt idx="2542">
                  <c:v>43571.916666666664</c:v>
                </c:pt>
                <c:pt idx="2543">
                  <c:v>43571.958333333336</c:v>
                </c:pt>
                <c:pt idx="2544">
                  <c:v>43572</c:v>
                </c:pt>
                <c:pt idx="2545">
                  <c:v>43572.041666666664</c:v>
                </c:pt>
                <c:pt idx="2546">
                  <c:v>43572.083333333336</c:v>
                </c:pt>
                <c:pt idx="2547">
                  <c:v>43572.125</c:v>
                </c:pt>
                <c:pt idx="2548">
                  <c:v>43572.166666666664</c:v>
                </c:pt>
                <c:pt idx="2549">
                  <c:v>43572.208333333336</c:v>
                </c:pt>
                <c:pt idx="2550">
                  <c:v>43572.25</c:v>
                </c:pt>
                <c:pt idx="2551">
                  <c:v>43572.291666666664</c:v>
                </c:pt>
                <c:pt idx="2552">
                  <c:v>43572.333333333336</c:v>
                </c:pt>
                <c:pt idx="2553">
                  <c:v>43572.375</c:v>
                </c:pt>
                <c:pt idx="2554">
                  <c:v>43572.416666666664</c:v>
                </c:pt>
                <c:pt idx="2555">
                  <c:v>43572.458333333336</c:v>
                </c:pt>
                <c:pt idx="2556">
                  <c:v>43572.5</c:v>
                </c:pt>
                <c:pt idx="2557">
                  <c:v>43572.541666666664</c:v>
                </c:pt>
                <c:pt idx="2558">
                  <c:v>43572.583333333336</c:v>
                </c:pt>
                <c:pt idx="2559">
                  <c:v>43572.625</c:v>
                </c:pt>
                <c:pt idx="2560">
                  <c:v>43572.666666666664</c:v>
                </c:pt>
                <c:pt idx="2561">
                  <c:v>43572.708333333336</c:v>
                </c:pt>
                <c:pt idx="2562">
                  <c:v>43572.75</c:v>
                </c:pt>
                <c:pt idx="2563">
                  <c:v>43572.791666666664</c:v>
                </c:pt>
                <c:pt idx="2564">
                  <c:v>43572.833333333336</c:v>
                </c:pt>
                <c:pt idx="2565">
                  <c:v>43572.875</c:v>
                </c:pt>
                <c:pt idx="2566">
                  <c:v>43572.916666666664</c:v>
                </c:pt>
                <c:pt idx="2567">
                  <c:v>43572.958333333336</c:v>
                </c:pt>
                <c:pt idx="2568">
                  <c:v>43573</c:v>
                </c:pt>
                <c:pt idx="2569">
                  <c:v>43573.041666666664</c:v>
                </c:pt>
                <c:pt idx="2570">
                  <c:v>43573.083333333336</c:v>
                </c:pt>
                <c:pt idx="2571">
                  <c:v>43573.125</c:v>
                </c:pt>
                <c:pt idx="2572">
                  <c:v>43573.166666666664</c:v>
                </c:pt>
                <c:pt idx="2573">
                  <c:v>43573.208333333336</c:v>
                </c:pt>
                <c:pt idx="2574">
                  <c:v>43573.25</c:v>
                </c:pt>
                <c:pt idx="2575">
                  <c:v>43573.291666666664</c:v>
                </c:pt>
                <c:pt idx="2576">
                  <c:v>43573.333333333336</c:v>
                </c:pt>
                <c:pt idx="2577">
                  <c:v>43573.375</c:v>
                </c:pt>
                <c:pt idx="2578">
                  <c:v>43573.416666666664</c:v>
                </c:pt>
                <c:pt idx="2579">
                  <c:v>43573.458333333336</c:v>
                </c:pt>
                <c:pt idx="2580">
                  <c:v>43573.5</c:v>
                </c:pt>
                <c:pt idx="2581">
                  <c:v>43573.541666666664</c:v>
                </c:pt>
                <c:pt idx="2582">
                  <c:v>43573.583333333336</c:v>
                </c:pt>
                <c:pt idx="2583">
                  <c:v>43573.625</c:v>
                </c:pt>
                <c:pt idx="2584">
                  <c:v>43573.666666666664</c:v>
                </c:pt>
                <c:pt idx="2585">
                  <c:v>43573.708333333336</c:v>
                </c:pt>
                <c:pt idx="2586">
                  <c:v>43573.75</c:v>
                </c:pt>
                <c:pt idx="2587">
                  <c:v>43573.791666666664</c:v>
                </c:pt>
                <c:pt idx="2588">
                  <c:v>43573.833333333336</c:v>
                </c:pt>
                <c:pt idx="2589">
                  <c:v>43573.875</c:v>
                </c:pt>
                <c:pt idx="2590">
                  <c:v>43573.916666666664</c:v>
                </c:pt>
                <c:pt idx="2591">
                  <c:v>43573.958333333336</c:v>
                </c:pt>
                <c:pt idx="2592">
                  <c:v>43574</c:v>
                </c:pt>
                <c:pt idx="2593">
                  <c:v>43574.041666666664</c:v>
                </c:pt>
                <c:pt idx="2594">
                  <c:v>43574.083333333336</c:v>
                </c:pt>
                <c:pt idx="2595">
                  <c:v>43574.125</c:v>
                </c:pt>
                <c:pt idx="2596">
                  <c:v>43574.166666666664</c:v>
                </c:pt>
                <c:pt idx="2597">
                  <c:v>43574.208333333336</c:v>
                </c:pt>
                <c:pt idx="2598">
                  <c:v>43574.25</c:v>
                </c:pt>
                <c:pt idx="2599">
                  <c:v>43574.291666666664</c:v>
                </c:pt>
                <c:pt idx="2600">
                  <c:v>43574.333333333336</c:v>
                </c:pt>
                <c:pt idx="2601">
                  <c:v>43574.375</c:v>
                </c:pt>
                <c:pt idx="2602">
                  <c:v>43574.416666666664</c:v>
                </c:pt>
                <c:pt idx="2603">
                  <c:v>43574.458333333336</c:v>
                </c:pt>
                <c:pt idx="2604">
                  <c:v>43574.5</c:v>
                </c:pt>
                <c:pt idx="2605">
                  <c:v>43574.541666666664</c:v>
                </c:pt>
                <c:pt idx="2606">
                  <c:v>43574.583333333336</c:v>
                </c:pt>
                <c:pt idx="2607">
                  <c:v>43574.625</c:v>
                </c:pt>
                <c:pt idx="2608">
                  <c:v>43574.666666666664</c:v>
                </c:pt>
                <c:pt idx="2609">
                  <c:v>43574.708333333336</c:v>
                </c:pt>
                <c:pt idx="2610">
                  <c:v>43574.75</c:v>
                </c:pt>
                <c:pt idx="2611">
                  <c:v>43574.791666666664</c:v>
                </c:pt>
                <c:pt idx="2612">
                  <c:v>43574.833333333336</c:v>
                </c:pt>
                <c:pt idx="2613">
                  <c:v>43574.875</c:v>
                </c:pt>
                <c:pt idx="2614">
                  <c:v>43574.916666666664</c:v>
                </c:pt>
                <c:pt idx="2615">
                  <c:v>43574.958333333336</c:v>
                </c:pt>
                <c:pt idx="2616">
                  <c:v>43575</c:v>
                </c:pt>
                <c:pt idx="2617">
                  <c:v>43575.041666666664</c:v>
                </c:pt>
                <c:pt idx="2618">
                  <c:v>43575.083333333336</c:v>
                </c:pt>
                <c:pt idx="2619">
                  <c:v>43575.125</c:v>
                </c:pt>
                <c:pt idx="2620">
                  <c:v>43575.166666666664</c:v>
                </c:pt>
                <c:pt idx="2621">
                  <c:v>43575.208333333336</c:v>
                </c:pt>
                <c:pt idx="2622">
                  <c:v>43575.25</c:v>
                </c:pt>
                <c:pt idx="2623">
                  <c:v>43575.291666666664</c:v>
                </c:pt>
                <c:pt idx="2624">
                  <c:v>43575.333333333336</c:v>
                </c:pt>
                <c:pt idx="2625">
                  <c:v>43575.375</c:v>
                </c:pt>
                <c:pt idx="2626">
                  <c:v>43575.416666666664</c:v>
                </c:pt>
                <c:pt idx="2627">
                  <c:v>43575.458333333336</c:v>
                </c:pt>
                <c:pt idx="2628">
                  <c:v>43575.5</c:v>
                </c:pt>
                <c:pt idx="2629">
                  <c:v>43575.541666666664</c:v>
                </c:pt>
                <c:pt idx="2630">
                  <c:v>43575.583333333336</c:v>
                </c:pt>
                <c:pt idx="2631">
                  <c:v>43575.625</c:v>
                </c:pt>
                <c:pt idx="2632">
                  <c:v>43575.666666666664</c:v>
                </c:pt>
                <c:pt idx="2633">
                  <c:v>43575.708333333336</c:v>
                </c:pt>
                <c:pt idx="2634">
                  <c:v>43575.75</c:v>
                </c:pt>
                <c:pt idx="2635">
                  <c:v>43575.791666666664</c:v>
                </c:pt>
                <c:pt idx="2636">
                  <c:v>43575.833333333336</c:v>
                </c:pt>
                <c:pt idx="2637">
                  <c:v>43575.875</c:v>
                </c:pt>
                <c:pt idx="2638">
                  <c:v>43575.916666666664</c:v>
                </c:pt>
                <c:pt idx="2639">
                  <c:v>43575.958333333336</c:v>
                </c:pt>
                <c:pt idx="2640">
                  <c:v>43576</c:v>
                </c:pt>
                <c:pt idx="2641">
                  <c:v>43576.041666666664</c:v>
                </c:pt>
                <c:pt idx="2642">
                  <c:v>43576.083333333336</c:v>
                </c:pt>
                <c:pt idx="2643">
                  <c:v>43576.125</c:v>
                </c:pt>
                <c:pt idx="2644">
                  <c:v>43576.166666666664</c:v>
                </c:pt>
                <c:pt idx="2645">
                  <c:v>43576.208333333336</c:v>
                </c:pt>
                <c:pt idx="2646">
                  <c:v>43576.25</c:v>
                </c:pt>
                <c:pt idx="2647">
                  <c:v>43576.291666666664</c:v>
                </c:pt>
                <c:pt idx="2648">
                  <c:v>43576.333333333336</c:v>
                </c:pt>
                <c:pt idx="2649">
                  <c:v>43576.375</c:v>
                </c:pt>
                <c:pt idx="2650">
                  <c:v>43576.416666666664</c:v>
                </c:pt>
                <c:pt idx="2651">
                  <c:v>43576.458333333336</c:v>
                </c:pt>
                <c:pt idx="2652">
                  <c:v>43576.5</c:v>
                </c:pt>
                <c:pt idx="2653">
                  <c:v>43576.541666666664</c:v>
                </c:pt>
                <c:pt idx="2654">
                  <c:v>43576.583333333336</c:v>
                </c:pt>
                <c:pt idx="2655">
                  <c:v>43576.625</c:v>
                </c:pt>
                <c:pt idx="2656">
                  <c:v>43576.666666666664</c:v>
                </c:pt>
                <c:pt idx="2657">
                  <c:v>43576.708333333336</c:v>
                </c:pt>
                <c:pt idx="2658">
                  <c:v>43576.75</c:v>
                </c:pt>
                <c:pt idx="2659">
                  <c:v>43576.791666666664</c:v>
                </c:pt>
                <c:pt idx="2660">
                  <c:v>43576.833333333336</c:v>
                </c:pt>
                <c:pt idx="2661">
                  <c:v>43576.875</c:v>
                </c:pt>
                <c:pt idx="2662">
                  <c:v>43576.916666666664</c:v>
                </c:pt>
                <c:pt idx="2663">
                  <c:v>43576.958333333336</c:v>
                </c:pt>
                <c:pt idx="2664">
                  <c:v>43577</c:v>
                </c:pt>
                <c:pt idx="2665">
                  <c:v>43577.041666666664</c:v>
                </c:pt>
                <c:pt idx="2666">
                  <c:v>43577.083333333336</c:v>
                </c:pt>
                <c:pt idx="2667">
                  <c:v>43577.125</c:v>
                </c:pt>
                <c:pt idx="2668">
                  <c:v>43577.166666666664</c:v>
                </c:pt>
                <c:pt idx="2669">
                  <c:v>43577.208333333336</c:v>
                </c:pt>
                <c:pt idx="2670">
                  <c:v>43577.25</c:v>
                </c:pt>
                <c:pt idx="2671">
                  <c:v>43577.291666666664</c:v>
                </c:pt>
                <c:pt idx="2672">
                  <c:v>43577.333333333336</c:v>
                </c:pt>
                <c:pt idx="2673">
                  <c:v>43577.375</c:v>
                </c:pt>
                <c:pt idx="2674">
                  <c:v>43577.416666666664</c:v>
                </c:pt>
                <c:pt idx="2675">
                  <c:v>43577.458333333336</c:v>
                </c:pt>
                <c:pt idx="2676">
                  <c:v>43577.5</c:v>
                </c:pt>
                <c:pt idx="2677">
                  <c:v>43577.541666666664</c:v>
                </c:pt>
                <c:pt idx="2678">
                  <c:v>43577.583333333336</c:v>
                </c:pt>
                <c:pt idx="2679">
                  <c:v>43577.625</c:v>
                </c:pt>
                <c:pt idx="2680">
                  <c:v>43577.666666666664</c:v>
                </c:pt>
                <c:pt idx="2681">
                  <c:v>43577.708333333336</c:v>
                </c:pt>
                <c:pt idx="2682">
                  <c:v>43577.75</c:v>
                </c:pt>
                <c:pt idx="2683">
                  <c:v>43577.791666666664</c:v>
                </c:pt>
                <c:pt idx="2684">
                  <c:v>43577.833333333336</c:v>
                </c:pt>
                <c:pt idx="2685">
                  <c:v>43577.875</c:v>
                </c:pt>
                <c:pt idx="2686">
                  <c:v>43577.916666666664</c:v>
                </c:pt>
                <c:pt idx="2687">
                  <c:v>43577.958333333336</c:v>
                </c:pt>
                <c:pt idx="2688">
                  <c:v>43578</c:v>
                </c:pt>
                <c:pt idx="2689">
                  <c:v>43578.041666666664</c:v>
                </c:pt>
                <c:pt idx="2690">
                  <c:v>43578.083333333336</c:v>
                </c:pt>
                <c:pt idx="2691">
                  <c:v>43578.125</c:v>
                </c:pt>
                <c:pt idx="2692">
                  <c:v>43578.166666666664</c:v>
                </c:pt>
                <c:pt idx="2693">
                  <c:v>43578.208333333336</c:v>
                </c:pt>
                <c:pt idx="2694">
                  <c:v>43578.25</c:v>
                </c:pt>
                <c:pt idx="2695">
                  <c:v>43578.291666666664</c:v>
                </c:pt>
                <c:pt idx="2696">
                  <c:v>43578.333333333336</c:v>
                </c:pt>
                <c:pt idx="2697">
                  <c:v>43578.375</c:v>
                </c:pt>
                <c:pt idx="2698">
                  <c:v>43578.416666666664</c:v>
                </c:pt>
                <c:pt idx="2699">
                  <c:v>43578.458333333336</c:v>
                </c:pt>
                <c:pt idx="2700">
                  <c:v>43578.5</c:v>
                </c:pt>
                <c:pt idx="2701">
                  <c:v>43578.541666666664</c:v>
                </c:pt>
                <c:pt idx="2702">
                  <c:v>43578.583333333336</c:v>
                </c:pt>
                <c:pt idx="2703">
                  <c:v>43578.625</c:v>
                </c:pt>
                <c:pt idx="2704">
                  <c:v>43578.666666666664</c:v>
                </c:pt>
                <c:pt idx="2705">
                  <c:v>43578.708333333336</c:v>
                </c:pt>
                <c:pt idx="2706">
                  <c:v>43578.75</c:v>
                </c:pt>
                <c:pt idx="2707">
                  <c:v>43578.791666666664</c:v>
                </c:pt>
                <c:pt idx="2708">
                  <c:v>43578.833333333336</c:v>
                </c:pt>
                <c:pt idx="2709">
                  <c:v>43578.875</c:v>
                </c:pt>
                <c:pt idx="2710">
                  <c:v>43578.916666666664</c:v>
                </c:pt>
                <c:pt idx="2711">
                  <c:v>43578.958333333336</c:v>
                </c:pt>
                <c:pt idx="2712">
                  <c:v>43579</c:v>
                </c:pt>
                <c:pt idx="2713">
                  <c:v>43579.041666666664</c:v>
                </c:pt>
                <c:pt idx="2714">
                  <c:v>43579.083333333336</c:v>
                </c:pt>
                <c:pt idx="2715">
                  <c:v>43579.125</c:v>
                </c:pt>
                <c:pt idx="2716">
                  <c:v>43579.166666666664</c:v>
                </c:pt>
                <c:pt idx="2717">
                  <c:v>43579.208333333336</c:v>
                </c:pt>
                <c:pt idx="2718">
                  <c:v>43579.25</c:v>
                </c:pt>
                <c:pt idx="2719">
                  <c:v>43579.291666666664</c:v>
                </c:pt>
                <c:pt idx="2720">
                  <c:v>43579.333333333336</c:v>
                </c:pt>
                <c:pt idx="2721">
                  <c:v>43579.375</c:v>
                </c:pt>
                <c:pt idx="2722">
                  <c:v>43579.416666666664</c:v>
                </c:pt>
                <c:pt idx="2723">
                  <c:v>43579.458333333336</c:v>
                </c:pt>
                <c:pt idx="2724">
                  <c:v>43579.5</c:v>
                </c:pt>
                <c:pt idx="2725">
                  <c:v>43579.541666666664</c:v>
                </c:pt>
                <c:pt idx="2726">
                  <c:v>43579.583333333336</c:v>
                </c:pt>
                <c:pt idx="2727">
                  <c:v>43579.625</c:v>
                </c:pt>
                <c:pt idx="2728">
                  <c:v>43579.666666666664</c:v>
                </c:pt>
                <c:pt idx="2729">
                  <c:v>43579.708333333336</c:v>
                </c:pt>
                <c:pt idx="2730">
                  <c:v>43579.75</c:v>
                </c:pt>
                <c:pt idx="2731">
                  <c:v>43579.791666666664</c:v>
                </c:pt>
                <c:pt idx="2732">
                  <c:v>43579.833333333336</c:v>
                </c:pt>
                <c:pt idx="2733">
                  <c:v>43579.875</c:v>
                </c:pt>
                <c:pt idx="2734">
                  <c:v>43579.916666666664</c:v>
                </c:pt>
                <c:pt idx="2735">
                  <c:v>43579.958333333336</c:v>
                </c:pt>
                <c:pt idx="2736">
                  <c:v>43580</c:v>
                </c:pt>
                <c:pt idx="2737">
                  <c:v>43580.041666666664</c:v>
                </c:pt>
                <c:pt idx="2738">
                  <c:v>43580.083333333336</c:v>
                </c:pt>
                <c:pt idx="2739">
                  <c:v>43580.125</c:v>
                </c:pt>
                <c:pt idx="2740">
                  <c:v>43580.166666666664</c:v>
                </c:pt>
                <c:pt idx="2741">
                  <c:v>43580.208333333336</c:v>
                </c:pt>
                <c:pt idx="2742">
                  <c:v>43580.25</c:v>
                </c:pt>
                <c:pt idx="2743">
                  <c:v>43580.291666666664</c:v>
                </c:pt>
                <c:pt idx="2744">
                  <c:v>43580.333333333336</c:v>
                </c:pt>
                <c:pt idx="2745">
                  <c:v>43580.375</c:v>
                </c:pt>
                <c:pt idx="2746">
                  <c:v>43580.416666666664</c:v>
                </c:pt>
                <c:pt idx="2747">
                  <c:v>43580.458333333336</c:v>
                </c:pt>
                <c:pt idx="2748">
                  <c:v>43580.5</c:v>
                </c:pt>
                <c:pt idx="2749">
                  <c:v>43580.541666666664</c:v>
                </c:pt>
                <c:pt idx="2750">
                  <c:v>43580.583333333336</c:v>
                </c:pt>
                <c:pt idx="2751">
                  <c:v>43580.625</c:v>
                </c:pt>
                <c:pt idx="2752">
                  <c:v>43580.666666666664</c:v>
                </c:pt>
                <c:pt idx="2753">
                  <c:v>43580.708333333336</c:v>
                </c:pt>
                <c:pt idx="2754">
                  <c:v>43580.75</c:v>
                </c:pt>
                <c:pt idx="2755">
                  <c:v>43580.791666666664</c:v>
                </c:pt>
                <c:pt idx="2756">
                  <c:v>43580.833333333336</c:v>
                </c:pt>
                <c:pt idx="2757">
                  <c:v>43580.875</c:v>
                </c:pt>
                <c:pt idx="2758">
                  <c:v>43580.916666666664</c:v>
                </c:pt>
                <c:pt idx="2759">
                  <c:v>43580.958333333336</c:v>
                </c:pt>
                <c:pt idx="2760">
                  <c:v>43581</c:v>
                </c:pt>
                <c:pt idx="2761">
                  <c:v>43581.041666666664</c:v>
                </c:pt>
                <c:pt idx="2762">
                  <c:v>43581.083333333336</c:v>
                </c:pt>
                <c:pt idx="2763">
                  <c:v>43581.125</c:v>
                </c:pt>
                <c:pt idx="2764">
                  <c:v>43581.166666666664</c:v>
                </c:pt>
                <c:pt idx="2765">
                  <c:v>43581.208333333336</c:v>
                </c:pt>
                <c:pt idx="2766">
                  <c:v>43581.25</c:v>
                </c:pt>
                <c:pt idx="2767">
                  <c:v>43581.291666666664</c:v>
                </c:pt>
                <c:pt idx="2768">
                  <c:v>43581.333333333336</c:v>
                </c:pt>
                <c:pt idx="2769">
                  <c:v>43581.375</c:v>
                </c:pt>
                <c:pt idx="2770">
                  <c:v>43581.416666666664</c:v>
                </c:pt>
                <c:pt idx="2771">
                  <c:v>43581.458333333336</c:v>
                </c:pt>
                <c:pt idx="2772">
                  <c:v>43581.5</c:v>
                </c:pt>
                <c:pt idx="2773">
                  <c:v>43581.541666666664</c:v>
                </c:pt>
                <c:pt idx="2774">
                  <c:v>43581.583333333336</c:v>
                </c:pt>
                <c:pt idx="2775">
                  <c:v>43581.625</c:v>
                </c:pt>
                <c:pt idx="2776">
                  <c:v>43581.666666666664</c:v>
                </c:pt>
                <c:pt idx="2777">
                  <c:v>43581.708333333336</c:v>
                </c:pt>
                <c:pt idx="2778">
                  <c:v>43581.75</c:v>
                </c:pt>
                <c:pt idx="2779">
                  <c:v>43581.791666666664</c:v>
                </c:pt>
                <c:pt idx="2780">
                  <c:v>43581.833333333336</c:v>
                </c:pt>
                <c:pt idx="2781">
                  <c:v>43581.875</c:v>
                </c:pt>
                <c:pt idx="2782">
                  <c:v>43581.916666666664</c:v>
                </c:pt>
                <c:pt idx="2783">
                  <c:v>43581.958333333336</c:v>
                </c:pt>
                <c:pt idx="2784">
                  <c:v>43582</c:v>
                </c:pt>
                <c:pt idx="2785">
                  <c:v>43582.041666666664</c:v>
                </c:pt>
                <c:pt idx="2786">
                  <c:v>43582.083333333336</c:v>
                </c:pt>
                <c:pt idx="2787">
                  <c:v>43582.125</c:v>
                </c:pt>
                <c:pt idx="2788">
                  <c:v>43582.166666666664</c:v>
                </c:pt>
                <c:pt idx="2789">
                  <c:v>43582.208333333336</c:v>
                </c:pt>
                <c:pt idx="2790">
                  <c:v>43582.25</c:v>
                </c:pt>
                <c:pt idx="2791">
                  <c:v>43582.291666666664</c:v>
                </c:pt>
                <c:pt idx="2792">
                  <c:v>43582.333333333336</c:v>
                </c:pt>
                <c:pt idx="2793">
                  <c:v>43582.375</c:v>
                </c:pt>
                <c:pt idx="2794">
                  <c:v>43582.416666666664</c:v>
                </c:pt>
                <c:pt idx="2795">
                  <c:v>43582.458333333336</c:v>
                </c:pt>
                <c:pt idx="2796">
                  <c:v>43582.5</c:v>
                </c:pt>
                <c:pt idx="2797">
                  <c:v>43582.541666666664</c:v>
                </c:pt>
                <c:pt idx="2798">
                  <c:v>43582.583333333336</c:v>
                </c:pt>
                <c:pt idx="2799">
                  <c:v>43582.625</c:v>
                </c:pt>
                <c:pt idx="2800">
                  <c:v>43582.666666666664</c:v>
                </c:pt>
                <c:pt idx="2801">
                  <c:v>43582.708333333336</c:v>
                </c:pt>
                <c:pt idx="2802">
                  <c:v>43582.75</c:v>
                </c:pt>
                <c:pt idx="2803">
                  <c:v>43582.791666666664</c:v>
                </c:pt>
                <c:pt idx="2804">
                  <c:v>43582.833333333336</c:v>
                </c:pt>
                <c:pt idx="2805">
                  <c:v>43582.875</c:v>
                </c:pt>
                <c:pt idx="2806">
                  <c:v>43582.916666666664</c:v>
                </c:pt>
                <c:pt idx="2807">
                  <c:v>43582.958333333336</c:v>
                </c:pt>
                <c:pt idx="2808">
                  <c:v>43583</c:v>
                </c:pt>
                <c:pt idx="2809">
                  <c:v>43583.041666666664</c:v>
                </c:pt>
                <c:pt idx="2810">
                  <c:v>43583.083333333336</c:v>
                </c:pt>
                <c:pt idx="2811">
                  <c:v>43583.125</c:v>
                </c:pt>
                <c:pt idx="2812">
                  <c:v>43583.166666666664</c:v>
                </c:pt>
                <c:pt idx="2813">
                  <c:v>43583.208333333336</c:v>
                </c:pt>
                <c:pt idx="2814">
                  <c:v>43583.25</c:v>
                </c:pt>
                <c:pt idx="2815">
                  <c:v>43583.291666666664</c:v>
                </c:pt>
                <c:pt idx="2816">
                  <c:v>43583.333333333336</c:v>
                </c:pt>
                <c:pt idx="2817">
                  <c:v>43583.375</c:v>
                </c:pt>
                <c:pt idx="2818">
                  <c:v>43583.416666666664</c:v>
                </c:pt>
                <c:pt idx="2819">
                  <c:v>43583.458333333336</c:v>
                </c:pt>
                <c:pt idx="2820">
                  <c:v>43583.5</c:v>
                </c:pt>
                <c:pt idx="2821">
                  <c:v>43583.541666666664</c:v>
                </c:pt>
                <c:pt idx="2822">
                  <c:v>43583.583333333336</c:v>
                </c:pt>
                <c:pt idx="2823">
                  <c:v>43583.625</c:v>
                </c:pt>
                <c:pt idx="2824">
                  <c:v>43583.666666666664</c:v>
                </c:pt>
                <c:pt idx="2825">
                  <c:v>43583.708333333336</c:v>
                </c:pt>
                <c:pt idx="2826">
                  <c:v>43583.75</c:v>
                </c:pt>
                <c:pt idx="2827">
                  <c:v>43583.791666666664</c:v>
                </c:pt>
                <c:pt idx="2828">
                  <c:v>43583.833333333336</c:v>
                </c:pt>
                <c:pt idx="2829">
                  <c:v>43583.875</c:v>
                </c:pt>
                <c:pt idx="2830">
                  <c:v>43583.916666666664</c:v>
                </c:pt>
                <c:pt idx="2831">
                  <c:v>43583.958333333336</c:v>
                </c:pt>
                <c:pt idx="2832">
                  <c:v>43584</c:v>
                </c:pt>
                <c:pt idx="2833">
                  <c:v>43584.041666666664</c:v>
                </c:pt>
                <c:pt idx="2834">
                  <c:v>43584.083333333336</c:v>
                </c:pt>
                <c:pt idx="2835">
                  <c:v>43584.125</c:v>
                </c:pt>
                <c:pt idx="2836">
                  <c:v>43584.166666666664</c:v>
                </c:pt>
                <c:pt idx="2837">
                  <c:v>43584.208333333336</c:v>
                </c:pt>
                <c:pt idx="2838">
                  <c:v>43584.25</c:v>
                </c:pt>
                <c:pt idx="2839">
                  <c:v>43584.291666666664</c:v>
                </c:pt>
                <c:pt idx="2840">
                  <c:v>43584.333333333336</c:v>
                </c:pt>
                <c:pt idx="2841">
                  <c:v>43584.375</c:v>
                </c:pt>
                <c:pt idx="2842">
                  <c:v>43584.416666666664</c:v>
                </c:pt>
                <c:pt idx="2843">
                  <c:v>43584.458333333336</c:v>
                </c:pt>
                <c:pt idx="2844">
                  <c:v>43584.5</c:v>
                </c:pt>
                <c:pt idx="2845">
                  <c:v>43584.541666666664</c:v>
                </c:pt>
                <c:pt idx="2846">
                  <c:v>43584.583333333336</c:v>
                </c:pt>
                <c:pt idx="2847">
                  <c:v>43584.625</c:v>
                </c:pt>
                <c:pt idx="2848">
                  <c:v>43584.666666666664</c:v>
                </c:pt>
                <c:pt idx="2849">
                  <c:v>43584.708333333336</c:v>
                </c:pt>
                <c:pt idx="2850">
                  <c:v>43584.75</c:v>
                </c:pt>
                <c:pt idx="2851">
                  <c:v>43584.791666666664</c:v>
                </c:pt>
                <c:pt idx="2852">
                  <c:v>43584.833333333336</c:v>
                </c:pt>
                <c:pt idx="2853">
                  <c:v>43584.875</c:v>
                </c:pt>
                <c:pt idx="2854">
                  <c:v>43584.916666666664</c:v>
                </c:pt>
                <c:pt idx="2855">
                  <c:v>43584.958333333336</c:v>
                </c:pt>
                <c:pt idx="2856">
                  <c:v>43585</c:v>
                </c:pt>
                <c:pt idx="2857">
                  <c:v>43585.041666666664</c:v>
                </c:pt>
                <c:pt idx="2858">
                  <c:v>43585.083333333336</c:v>
                </c:pt>
                <c:pt idx="2859">
                  <c:v>43585.125</c:v>
                </c:pt>
                <c:pt idx="2860">
                  <c:v>43585.166666666664</c:v>
                </c:pt>
                <c:pt idx="2861">
                  <c:v>43585.208333333336</c:v>
                </c:pt>
                <c:pt idx="2862">
                  <c:v>43585.25</c:v>
                </c:pt>
                <c:pt idx="2863">
                  <c:v>43585.291666666664</c:v>
                </c:pt>
                <c:pt idx="2864">
                  <c:v>43585.333333333336</c:v>
                </c:pt>
                <c:pt idx="2865">
                  <c:v>43585.375</c:v>
                </c:pt>
                <c:pt idx="2866">
                  <c:v>43585.416666666664</c:v>
                </c:pt>
                <c:pt idx="2867">
                  <c:v>43585.458333333336</c:v>
                </c:pt>
                <c:pt idx="2868">
                  <c:v>43585.5</c:v>
                </c:pt>
                <c:pt idx="2869">
                  <c:v>43585.541666666664</c:v>
                </c:pt>
                <c:pt idx="2870">
                  <c:v>43585.583333333336</c:v>
                </c:pt>
                <c:pt idx="2871">
                  <c:v>43585.625</c:v>
                </c:pt>
                <c:pt idx="2872">
                  <c:v>43585.666666666664</c:v>
                </c:pt>
                <c:pt idx="2873">
                  <c:v>43585.708333333336</c:v>
                </c:pt>
                <c:pt idx="2874">
                  <c:v>43585.75</c:v>
                </c:pt>
                <c:pt idx="2875">
                  <c:v>43585.791666666664</c:v>
                </c:pt>
                <c:pt idx="2876">
                  <c:v>43585.833333333336</c:v>
                </c:pt>
                <c:pt idx="2877">
                  <c:v>43585.875</c:v>
                </c:pt>
                <c:pt idx="2878">
                  <c:v>43585.916666666664</c:v>
                </c:pt>
                <c:pt idx="2879">
                  <c:v>43585.958333333336</c:v>
                </c:pt>
                <c:pt idx="2880">
                  <c:v>43586</c:v>
                </c:pt>
                <c:pt idx="2881">
                  <c:v>43586.041666666664</c:v>
                </c:pt>
                <c:pt idx="2882">
                  <c:v>43586.083333333336</c:v>
                </c:pt>
                <c:pt idx="2883">
                  <c:v>43586.125</c:v>
                </c:pt>
                <c:pt idx="2884">
                  <c:v>43586.166666666664</c:v>
                </c:pt>
                <c:pt idx="2885">
                  <c:v>43586.208333333336</c:v>
                </c:pt>
                <c:pt idx="2886">
                  <c:v>43586.25</c:v>
                </c:pt>
                <c:pt idx="2887">
                  <c:v>43586.291666666664</c:v>
                </c:pt>
                <c:pt idx="2888">
                  <c:v>43586.333333333336</c:v>
                </c:pt>
                <c:pt idx="2889">
                  <c:v>43586.375</c:v>
                </c:pt>
                <c:pt idx="2890">
                  <c:v>43586.416666666664</c:v>
                </c:pt>
                <c:pt idx="2891">
                  <c:v>43586.458333333336</c:v>
                </c:pt>
                <c:pt idx="2892">
                  <c:v>43586.5</c:v>
                </c:pt>
                <c:pt idx="2893">
                  <c:v>43586.541666666664</c:v>
                </c:pt>
                <c:pt idx="2894">
                  <c:v>43586.583333333336</c:v>
                </c:pt>
                <c:pt idx="2895">
                  <c:v>43586.625</c:v>
                </c:pt>
                <c:pt idx="2896">
                  <c:v>43586.666666666664</c:v>
                </c:pt>
                <c:pt idx="2897">
                  <c:v>43586.708333333336</c:v>
                </c:pt>
                <c:pt idx="2898">
                  <c:v>43586.75</c:v>
                </c:pt>
                <c:pt idx="2899">
                  <c:v>43586.791666666664</c:v>
                </c:pt>
                <c:pt idx="2900">
                  <c:v>43586.833333333336</c:v>
                </c:pt>
                <c:pt idx="2901">
                  <c:v>43586.875</c:v>
                </c:pt>
                <c:pt idx="2902">
                  <c:v>43586.916666666664</c:v>
                </c:pt>
                <c:pt idx="2903">
                  <c:v>43586.958333333336</c:v>
                </c:pt>
                <c:pt idx="2904">
                  <c:v>43587</c:v>
                </c:pt>
                <c:pt idx="2905">
                  <c:v>43587.041666666664</c:v>
                </c:pt>
                <c:pt idx="2906">
                  <c:v>43587.083333333336</c:v>
                </c:pt>
                <c:pt idx="2907">
                  <c:v>43587.125</c:v>
                </c:pt>
                <c:pt idx="2908">
                  <c:v>43587.166666666664</c:v>
                </c:pt>
                <c:pt idx="2909">
                  <c:v>43587.208333333336</c:v>
                </c:pt>
                <c:pt idx="2910">
                  <c:v>43587.25</c:v>
                </c:pt>
                <c:pt idx="2911">
                  <c:v>43587.291666666664</c:v>
                </c:pt>
                <c:pt idx="2912">
                  <c:v>43587.333333333336</c:v>
                </c:pt>
                <c:pt idx="2913">
                  <c:v>43587.375</c:v>
                </c:pt>
                <c:pt idx="2914">
                  <c:v>43587.416666666664</c:v>
                </c:pt>
                <c:pt idx="2915">
                  <c:v>43587.458333333336</c:v>
                </c:pt>
                <c:pt idx="2916">
                  <c:v>43587.5</c:v>
                </c:pt>
                <c:pt idx="2917">
                  <c:v>43587.541666666664</c:v>
                </c:pt>
                <c:pt idx="2918">
                  <c:v>43587.583333333336</c:v>
                </c:pt>
                <c:pt idx="2919">
                  <c:v>43587.625</c:v>
                </c:pt>
                <c:pt idx="2920">
                  <c:v>43587.666666666664</c:v>
                </c:pt>
                <c:pt idx="2921">
                  <c:v>43587.708333333336</c:v>
                </c:pt>
                <c:pt idx="2922">
                  <c:v>43587.75</c:v>
                </c:pt>
                <c:pt idx="2923">
                  <c:v>43587.791666666664</c:v>
                </c:pt>
                <c:pt idx="2924">
                  <c:v>43587.833333333336</c:v>
                </c:pt>
                <c:pt idx="2925">
                  <c:v>43587.875</c:v>
                </c:pt>
                <c:pt idx="2926">
                  <c:v>43587.916666666664</c:v>
                </c:pt>
                <c:pt idx="2927">
                  <c:v>43587.958333333336</c:v>
                </c:pt>
                <c:pt idx="2928">
                  <c:v>43588</c:v>
                </c:pt>
                <c:pt idx="2929">
                  <c:v>43588.041666666664</c:v>
                </c:pt>
                <c:pt idx="2930">
                  <c:v>43588.083333333336</c:v>
                </c:pt>
                <c:pt idx="2931">
                  <c:v>43588.125</c:v>
                </c:pt>
                <c:pt idx="2932">
                  <c:v>43588.166666666664</c:v>
                </c:pt>
                <c:pt idx="2933">
                  <c:v>43588.208333333336</c:v>
                </c:pt>
                <c:pt idx="2934">
                  <c:v>43588.25</c:v>
                </c:pt>
                <c:pt idx="2935">
                  <c:v>43588.291666666664</c:v>
                </c:pt>
                <c:pt idx="2936">
                  <c:v>43588.333333333336</c:v>
                </c:pt>
                <c:pt idx="2937">
                  <c:v>43588.375</c:v>
                </c:pt>
                <c:pt idx="2938">
                  <c:v>43588.416666666664</c:v>
                </c:pt>
                <c:pt idx="2939">
                  <c:v>43588.458333333336</c:v>
                </c:pt>
                <c:pt idx="2940">
                  <c:v>43588.5</c:v>
                </c:pt>
                <c:pt idx="2941">
                  <c:v>43588.541666666664</c:v>
                </c:pt>
                <c:pt idx="2942">
                  <c:v>43588.583333333336</c:v>
                </c:pt>
                <c:pt idx="2943">
                  <c:v>43588.625</c:v>
                </c:pt>
                <c:pt idx="2944">
                  <c:v>43588.666666666664</c:v>
                </c:pt>
                <c:pt idx="2945">
                  <c:v>43588.708333333336</c:v>
                </c:pt>
                <c:pt idx="2946">
                  <c:v>43588.75</c:v>
                </c:pt>
                <c:pt idx="2947">
                  <c:v>43588.791666666664</c:v>
                </c:pt>
                <c:pt idx="2948">
                  <c:v>43588.833333333336</c:v>
                </c:pt>
                <c:pt idx="2949">
                  <c:v>43588.875</c:v>
                </c:pt>
                <c:pt idx="2950">
                  <c:v>43588.916666666664</c:v>
                </c:pt>
                <c:pt idx="2951">
                  <c:v>43588.958333333336</c:v>
                </c:pt>
                <c:pt idx="2952">
                  <c:v>43589</c:v>
                </c:pt>
                <c:pt idx="2953">
                  <c:v>43589.041666666664</c:v>
                </c:pt>
                <c:pt idx="2954">
                  <c:v>43589.083333333336</c:v>
                </c:pt>
                <c:pt idx="2955">
                  <c:v>43589.125</c:v>
                </c:pt>
                <c:pt idx="2956">
                  <c:v>43589.166666666664</c:v>
                </c:pt>
                <c:pt idx="2957">
                  <c:v>43589.208333333336</c:v>
                </c:pt>
                <c:pt idx="2958">
                  <c:v>43589.25</c:v>
                </c:pt>
                <c:pt idx="2959">
                  <c:v>43589.291666666664</c:v>
                </c:pt>
                <c:pt idx="2960">
                  <c:v>43589.333333333336</c:v>
                </c:pt>
                <c:pt idx="2961">
                  <c:v>43589.375</c:v>
                </c:pt>
                <c:pt idx="2962">
                  <c:v>43589.416666666664</c:v>
                </c:pt>
                <c:pt idx="2963">
                  <c:v>43589.458333333336</c:v>
                </c:pt>
                <c:pt idx="2964">
                  <c:v>43589.5</c:v>
                </c:pt>
                <c:pt idx="2965">
                  <c:v>43589.541666666664</c:v>
                </c:pt>
                <c:pt idx="2966">
                  <c:v>43589.583333333336</c:v>
                </c:pt>
                <c:pt idx="2967">
                  <c:v>43589.625</c:v>
                </c:pt>
                <c:pt idx="2968">
                  <c:v>43589.666666666664</c:v>
                </c:pt>
                <c:pt idx="2969">
                  <c:v>43589.708333333336</c:v>
                </c:pt>
                <c:pt idx="2970">
                  <c:v>43589.75</c:v>
                </c:pt>
                <c:pt idx="2971">
                  <c:v>43589.791666666664</c:v>
                </c:pt>
                <c:pt idx="2972">
                  <c:v>43589.833333333336</c:v>
                </c:pt>
                <c:pt idx="2973">
                  <c:v>43589.875</c:v>
                </c:pt>
                <c:pt idx="2974">
                  <c:v>43589.916666666664</c:v>
                </c:pt>
                <c:pt idx="2975">
                  <c:v>43589.958333333336</c:v>
                </c:pt>
                <c:pt idx="2976">
                  <c:v>43590</c:v>
                </c:pt>
                <c:pt idx="2977">
                  <c:v>43590.041666666664</c:v>
                </c:pt>
                <c:pt idx="2978">
                  <c:v>43590.083333333336</c:v>
                </c:pt>
                <c:pt idx="2979">
                  <c:v>43590.125</c:v>
                </c:pt>
                <c:pt idx="2980">
                  <c:v>43590.166666666664</c:v>
                </c:pt>
                <c:pt idx="2981">
                  <c:v>43590.208333333336</c:v>
                </c:pt>
                <c:pt idx="2982">
                  <c:v>43590.25</c:v>
                </c:pt>
                <c:pt idx="2983">
                  <c:v>43590.291666666664</c:v>
                </c:pt>
                <c:pt idx="2984">
                  <c:v>43590.333333333336</c:v>
                </c:pt>
                <c:pt idx="2985">
                  <c:v>43590.375</c:v>
                </c:pt>
                <c:pt idx="2986">
                  <c:v>43590.416666666664</c:v>
                </c:pt>
                <c:pt idx="2987">
                  <c:v>43590.458333333336</c:v>
                </c:pt>
                <c:pt idx="2988">
                  <c:v>43590.5</c:v>
                </c:pt>
                <c:pt idx="2989">
                  <c:v>43590.541666666664</c:v>
                </c:pt>
                <c:pt idx="2990">
                  <c:v>43590.583333333336</c:v>
                </c:pt>
                <c:pt idx="2991">
                  <c:v>43590.625</c:v>
                </c:pt>
                <c:pt idx="2992">
                  <c:v>43590.666666666664</c:v>
                </c:pt>
                <c:pt idx="2993">
                  <c:v>43590.708333333336</c:v>
                </c:pt>
                <c:pt idx="2994">
                  <c:v>43590.75</c:v>
                </c:pt>
                <c:pt idx="2995">
                  <c:v>43590.791666666664</c:v>
                </c:pt>
                <c:pt idx="2996">
                  <c:v>43590.833333333336</c:v>
                </c:pt>
                <c:pt idx="2997">
                  <c:v>43590.875</c:v>
                </c:pt>
                <c:pt idx="2998">
                  <c:v>43590.916666666664</c:v>
                </c:pt>
                <c:pt idx="2999">
                  <c:v>43590.958333333336</c:v>
                </c:pt>
                <c:pt idx="3000">
                  <c:v>43591</c:v>
                </c:pt>
                <c:pt idx="3001">
                  <c:v>43591.041666666664</c:v>
                </c:pt>
                <c:pt idx="3002">
                  <c:v>43591.083333333336</c:v>
                </c:pt>
                <c:pt idx="3003">
                  <c:v>43591.125</c:v>
                </c:pt>
                <c:pt idx="3004">
                  <c:v>43591.166666666664</c:v>
                </c:pt>
                <c:pt idx="3005">
                  <c:v>43591.208333333336</c:v>
                </c:pt>
                <c:pt idx="3006">
                  <c:v>43591.25</c:v>
                </c:pt>
                <c:pt idx="3007">
                  <c:v>43591.291666666664</c:v>
                </c:pt>
                <c:pt idx="3008">
                  <c:v>43591.333333333336</c:v>
                </c:pt>
                <c:pt idx="3009">
                  <c:v>43591.375</c:v>
                </c:pt>
                <c:pt idx="3010">
                  <c:v>43591.416666666664</c:v>
                </c:pt>
                <c:pt idx="3011">
                  <c:v>43591.458333333336</c:v>
                </c:pt>
                <c:pt idx="3012">
                  <c:v>43591.5</c:v>
                </c:pt>
                <c:pt idx="3013">
                  <c:v>43591.541666666664</c:v>
                </c:pt>
                <c:pt idx="3014">
                  <c:v>43591.583333333336</c:v>
                </c:pt>
                <c:pt idx="3015">
                  <c:v>43591.625</c:v>
                </c:pt>
                <c:pt idx="3016">
                  <c:v>43591.666666666664</c:v>
                </c:pt>
                <c:pt idx="3017">
                  <c:v>43591.708333333336</c:v>
                </c:pt>
                <c:pt idx="3018">
                  <c:v>43591.75</c:v>
                </c:pt>
                <c:pt idx="3019">
                  <c:v>43591.791666666664</c:v>
                </c:pt>
                <c:pt idx="3020">
                  <c:v>43591.833333333336</c:v>
                </c:pt>
                <c:pt idx="3021">
                  <c:v>43591.875</c:v>
                </c:pt>
                <c:pt idx="3022">
                  <c:v>43591.916666666664</c:v>
                </c:pt>
                <c:pt idx="3023">
                  <c:v>43591.958333333336</c:v>
                </c:pt>
                <c:pt idx="3024">
                  <c:v>43592</c:v>
                </c:pt>
                <c:pt idx="3025">
                  <c:v>43592.041666666664</c:v>
                </c:pt>
                <c:pt idx="3026">
                  <c:v>43592.083333333336</c:v>
                </c:pt>
                <c:pt idx="3027">
                  <c:v>43592.125</c:v>
                </c:pt>
                <c:pt idx="3028">
                  <c:v>43592.166666666664</c:v>
                </c:pt>
                <c:pt idx="3029">
                  <c:v>43592.208333333336</c:v>
                </c:pt>
                <c:pt idx="3030">
                  <c:v>43592.25</c:v>
                </c:pt>
                <c:pt idx="3031">
                  <c:v>43592.291666666664</c:v>
                </c:pt>
                <c:pt idx="3032">
                  <c:v>43592.333333333336</c:v>
                </c:pt>
                <c:pt idx="3033">
                  <c:v>43592.375</c:v>
                </c:pt>
                <c:pt idx="3034">
                  <c:v>43592.416666666664</c:v>
                </c:pt>
                <c:pt idx="3035">
                  <c:v>43592.458333333336</c:v>
                </c:pt>
                <c:pt idx="3036">
                  <c:v>43592.5</c:v>
                </c:pt>
                <c:pt idx="3037">
                  <c:v>43592.541666666664</c:v>
                </c:pt>
                <c:pt idx="3038">
                  <c:v>43592.583333333336</c:v>
                </c:pt>
                <c:pt idx="3039">
                  <c:v>43592.625</c:v>
                </c:pt>
                <c:pt idx="3040">
                  <c:v>43592.666666666664</c:v>
                </c:pt>
                <c:pt idx="3041">
                  <c:v>43592.708333333336</c:v>
                </c:pt>
                <c:pt idx="3042">
                  <c:v>43592.75</c:v>
                </c:pt>
                <c:pt idx="3043">
                  <c:v>43592.791666666664</c:v>
                </c:pt>
                <c:pt idx="3044">
                  <c:v>43592.833333333336</c:v>
                </c:pt>
                <c:pt idx="3045">
                  <c:v>43592.875</c:v>
                </c:pt>
                <c:pt idx="3046">
                  <c:v>43592.916666666664</c:v>
                </c:pt>
                <c:pt idx="3047">
                  <c:v>43592.958333333336</c:v>
                </c:pt>
                <c:pt idx="3048">
                  <c:v>43593</c:v>
                </c:pt>
                <c:pt idx="3049">
                  <c:v>43593.041666666664</c:v>
                </c:pt>
                <c:pt idx="3050">
                  <c:v>43593.083333333336</c:v>
                </c:pt>
                <c:pt idx="3051">
                  <c:v>43593.125</c:v>
                </c:pt>
                <c:pt idx="3052">
                  <c:v>43593.166666666664</c:v>
                </c:pt>
                <c:pt idx="3053">
                  <c:v>43593.208333333336</c:v>
                </c:pt>
                <c:pt idx="3054">
                  <c:v>43593.25</c:v>
                </c:pt>
                <c:pt idx="3055">
                  <c:v>43593.291666666664</c:v>
                </c:pt>
                <c:pt idx="3056">
                  <c:v>43593.333333333336</c:v>
                </c:pt>
                <c:pt idx="3057">
                  <c:v>43593.375</c:v>
                </c:pt>
                <c:pt idx="3058">
                  <c:v>43593.416666666664</c:v>
                </c:pt>
                <c:pt idx="3059">
                  <c:v>43593.458333333336</c:v>
                </c:pt>
                <c:pt idx="3060">
                  <c:v>43593.5</c:v>
                </c:pt>
                <c:pt idx="3061">
                  <c:v>43593.541666666664</c:v>
                </c:pt>
                <c:pt idx="3062">
                  <c:v>43593.583333333336</c:v>
                </c:pt>
                <c:pt idx="3063">
                  <c:v>43593.625</c:v>
                </c:pt>
                <c:pt idx="3064">
                  <c:v>43593.666666666664</c:v>
                </c:pt>
                <c:pt idx="3065">
                  <c:v>43593.708333333336</c:v>
                </c:pt>
                <c:pt idx="3066">
                  <c:v>43593.75</c:v>
                </c:pt>
                <c:pt idx="3067">
                  <c:v>43593.791666666664</c:v>
                </c:pt>
                <c:pt idx="3068">
                  <c:v>43593.833333333336</c:v>
                </c:pt>
                <c:pt idx="3069">
                  <c:v>43593.875</c:v>
                </c:pt>
                <c:pt idx="3070">
                  <c:v>43593.916666666664</c:v>
                </c:pt>
                <c:pt idx="3071">
                  <c:v>43593.958333333336</c:v>
                </c:pt>
                <c:pt idx="3072">
                  <c:v>43594</c:v>
                </c:pt>
                <c:pt idx="3073">
                  <c:v>43594.041666666664</c:v>
                </c:pt>
                <c:pt idx="3074">
                  <c:v>43594.083333333336</c:v>
                </c:pt>
                <c:pt idx="3075">
                  <c:v>43594.125</c:v>
                </c:pt>
                <c:pt idx="3076">
                  <c:v>43594.166666666664</c:v>
                </c:pt>
                <c:pt idx="3077">
                  <c:v>43594.208333333336</c:v>
                </c:pt>
                <c:pt idx="3078">
                  <c:v>43594.25</c:v>
                </c:pt>
                <c:pt idx="3079">
                  <c:v>43594.291666666664</c:v>
                </c:pt>
                <c:pt idx="3080">
                  <c:v>43594.333333333336</c:v>
                </c:pt>
                <c:pt idx="3081">
                  <c:v>43594.375</c:v>
                </c:pt>
                <c:pt idx="3082">
                  <c:v>43594.416666666664</c:v>
                </c:pt>
                <c:pt idx="3083">
                  <c:v>43594.458333333336</c:v>
                </c:pt>
                <c:pt idx="3084">
                  <c:v>43594.5</c:v>
                </c:pt>
                <c:pt idx="3085">
                  <c:v>43594.541666666664</c:v>
                </c:pt>
                <c:pt idx="3086">
                  <c:v>43594.583333333336</c:v>
                </c:pt>
                <c:pt idx="3087">
                  <c:v>43594.625</c:v>
                </c:pt>
                <c:pt idx="3088">
                  <c:v>43594.666666666664</c:v>
                </c:pt>
                <c:pt idx="3089">
                  <c:v>43594.708333333336</c:v>
                </c:pt>
                <c:pt idx="3090">
                  <c:v>43594.75</c:v>
                </c:pt>
                <c:pt idx="3091">
                  <c:v>43594.791666666664</c:v>
                </c:pt>
                <c:pt idx="3092">
                  <c:v>43594.833333333336</c:v>
                </c:pt>
                <c:pt idx="3093">
                  <c:v>43594.875</c:v>
                </c:pt>
                <c:pt idx="3094">
                  <c:v>43594.916666666664</c:v>
                </c:pt>
                <c:pt idx="3095">
                  <c:v>43594.958333333336</c:v>
                </c:pt>
                <c:pt idx="3096">
                  <c:v>43595</c:v>
                </c:pt>
                <c:pt idx="3097">
                  <c:v>43595.041666666664</c:v>
                </c:pt>
                <c:pt idx="3098">
                  <c:v>43595.083333333336</c:v>
                </c:pt>
                <c:pt idx="3099">
                  <c:v>43595.125</c:v>
                </c:pt>
                <c:pt idx="3100">
                  <c:v>43595.166666666664</c:v>
                </c:pt>
                <c:pt idx="3101">
                  <c:v>43595.208333333336</c:v>
                </c:pt>
                <c:pt idx="3102">
                  <c:v>43595.25</c:v>
                </c:pt>
                <c:pt idx="3103">
                  <c:v>43595.291666666664</c:v>
                </c:pt>
                <c:pt idx="3104">
                  <c:v>43595.333333333336</c:v>
                </c:pt>
                <c:pt idx="3105">
                  <c:v>43595.375</c:v>
                </c:pt>
                <c:pt idx="3106">
                  <c:v>43595.416666666664</c:v>
                </c:pt>
                <c:pt idx="3107">
                  <c:v>43595.458333333336</c:v>
                </c:pt>
                <c:pt idx="3108">
                  <c:v>43595.5</c:v>
                </c:pt>
                <c:pt idx="3109">
                  <c:v>43595.541666666664</c:v>
                </c:pt>
                <c:pt idx="3110">
                  <c:v>43595.583333333336</c:v>
                </c:pt>
                <c:pt idx="3111">
                  <c:v>43595.625</c:v>
                </c:pt>
                <c:pt idx="3112">
                  <c:v>43595.666666666664</c:v>
                </c:pt>
                <c:pt idx="3113">
                  <c:v>43595.708333333336</c:v>
                </c:pt>
                <c:pt idx="3114">
                  <c:v>43595.75</c:v>
                </c:pt>
                <c:pt idx="3115">
                  <c:v>43595.791666666664</c:v>
                </c:pt>
                <c:pt idx="3116">
                  <c:v>43595.833333333336</c:v>
                </c:pt>
                <c:pt idx="3117">
                  <c:v>43595.875</c:v>
                </c:pt>
                <c:pt idx="3118">
                  <c:v>43595.916666666664</c:v>
                </c:pt>
                <c:pt idx="3119">
                  <c:v>43595.958333333336</c:v>
                </c:pt>
                <c:pt idx="3120">
                  <c:v>43596</c:v>
                </c:pt>
                <c:pt idx="3121">
                  <c:v>43596.041666666664</c:v>
                </c:pt>
                <c:pt idx="3122">
                  <c:v>43596.083333333336</c:v>
                </c:pt>
                <c:pt idx="3123">
                  <c:v>43596.125</c:v>
                </c:pt>
                <c:pt idx="3124">
                  <c:v>43596.166666666664</c:v>
                </c:pt>
                <c:pt idx="3125">
                  <c:v>43596.208333333336</c:v>
                </c:pt>
                <c:pt idx="3126">
                  <c:v>43596.25</c:v>
                </c:pt>
                <c:pt idx="3127">
                  <c:v>43596.291666666664</c:v>
                </c:pt>
                <c:pt idx="3128">
                  <c:v>43596.333333333336</c:v>
                </c:pt>
                <c:pt idx="3129">
                  <c:v>43596.375</c:v>
                </c:pt>
                <c:pt idx="3130">
                  <c:v>43596.416666666664</c:v>
                </c:pt>
                <c:pt idx="3131">
                  <c:v>43596.458333333336</c:v>
                </c:pt>
                <c:pt idx="3132">
                  <c:v>43596.5</c:v>
                </c:pt>
                <c:pt idx="3133">
                  <c:v>43596.541666666664</c:v>
                </c:pt>
                <c:pt idx="3134">
                  <c:v>43596.583333333336</c:v>
                </c:pt>
                <c:pt idx="3135">
                  <c:v>43596.625</c:v>
                </c:pt>
                <c:pt idx="3136">
                  <c:v>43596.666666666664</c:v>
                </c:pt>
                <c:pt idx="3137">
                  <c:v>43596.708333333336</c:v>
                </c:pt>
                <c:pt idx="3138">
                  <c:v>43596.75</c:v>
                </c:pt>
                <c:pt idx="3139">
                  <c:v>43596.791666666664</c:v>
                </c:pt>
                <c:pt idx="3140">
                  <c:v>43596.833333333336</c:v>
                </c:pt>
                <c:pt idx="3141">
                  <c:v>43596.875</c:v>
                </c:pt>
                <c:pt idx="3142">
                  <c:v>43596.916666666664</c:v>
                </c:pt>
                <c:pt idx="3143">
                  <c:v>43596.958333333336</c:v>
                </c:pt>
                <c:pt idx="3144">
                  <c:v>43597</c:v>
                </c:pt>
                <c:pt idx="3145">
                  <c:v>43597.041666666664</c:v>
                </c:pt>
                <c:pt idx="3146">
                  <c:v>43597.083333333336</c:v>
                </c:pt>
                <c:pt idx="3147">
                  <c:v>43597.125</c:v>
                </c:pt>
                <c:pt idx="3148">
                  <c:v>43597.166666666664</c:v>
                </c:pt>
                <c:pt idx="3149">
                  <c:v>43597.208333333336</c:v>
                </c:pt>
                <c:pt idx="3150">
                  <c:v>43597.25</c:v>
                </c:pt>
                <c:pt idx="3151">
                  <c:v>43597.291666666664</c:v>
                </c:pt>
                <c:pt idx="3152">
                  <c:v>43597.333333333336</c:v>
                </c:pt>
                <c:pt idx="3153">
                  <c:v>43597.375</c:v>
                </c:pt>
                <c:pt idx="3154">
                  <c:v>43597.416666666664</c:v>
                </c:pt>
                <c:pt idx="3155">
                  <c:v>43597.458333333336</c:v>
                </c:pt>
                <c:pt idx="3156">
                  <c:v>43597.5</c:v>
                </c:pt>
                <c:pt idx="3157">
                  <c:v>43597.541666666664</c:v>
                </c:pt>
                <c:pt idx="3158">
                  <c:v>43597.583333333336</c:v>
                </c:pt>
                <c:pt idx="3159">
                  <c:v>43597.625</c:v>
                </c:pt>
                <c:pt idx="3160">
                  <c:v>43597.666666666664</c:v>
                </c:pt>
                <c:pt idx="3161">
                  <c:v>43597.708333333336</c:v>
                </c:pt>
                <c:pt idx="3162">
                  <c:v>43597.75</c:v>
                </c:pt>
                <c:pt idx="3163">
                  <c:v>43597.791666666664</c:v>
                </c:pt>
                <c:pt idx="3164">
                  <c:v>43597.833333333336</c:v>
                </c:pt>
                <c:pt idx="3165">
                  <c:v>43597.875</c:v>
                </c:pt>
                <c:pt idx="3166">
                  <c:v>43597.916666666664</c:v>
                </c:pt>
                <c:pt idx="3167">
                  <c:v>43597.958333333336</c:v>
                </c:pt>
                <c:pt idx="3168">
                  <c:v>43598</c:v>
                </c:pt>
                <c:pt idx="3169">
                  <c:v>43598.041666666664</c:v>
                </c:pt>
                <c:pt idx="3170">
                  <c:v>43598.083333333336</c:v>
                </c:pt>
                <c:pt idx="3171">
                  <c:v>43598.125</c:v>
                </c:pt>
                <c:pt idx="3172">
                  <c:v>43598.166666666664</c:v>
                </c:pt>
                <c:pt idx="3173">
                  <c:v>43598.208333333336</c:v>
                </c:pt>
                <c:pt idx="3174">
                  <c:v>43598.25</c:v>
                </c:pt>
                <c:pt idx="3175">
                  <c:v>43598.291666666664</c:v>
                </c:pt>
                <c:pt idx="3176">
                  <c:v>43598.333333333336</c:v>
                </c:pt>
                <c:pt idx="3177">
                  <c:v>43598.375</c:v>
                </c:pt>
                <c:pt idx="3178">
                  <c:v>43598.416666666664</c:v>
                </c:pt>
                <c:pt idx="3179">
                  <c:v>43598.458333333336</c:v>
                </c:pt>
                <c:pt idx="3180">
                  <c:v>43598.5</c:v>
                </c:pt>
                <c:pt idx="3181">
                  <c:v>43598.541666666664</c:v>
                </c:pt>
                <c:pt idx="3182">
                  <c:v>43598.583333333336</c:v>
                </c:pt>
                <c:pt idx="3183">
                  <c:v>43598.625</c:v>
                </c:pt>
                <c:pt idx="3184">
                  <c:v>43598.666666666664</c:v>
                </c:pt>
                <c:pt idx="3185">
                  <c:v>43598.708333333336</c:v>
                </c:pt>
                <c:pt idx="3186">
                  <c:v>43598.75</c:v>
                </c:pt>
                <c:pt idx="3187">
                  <c:v>43598.791666666664</c:v>
                </c:pt>
                <c:pt idx="3188">
                  <c:v>43598.833333333336</c:v>
                </c:pt>
                <c:pt idx="3189">
                  <c:v>43598.875</c:v>
                </c:pt>
                <c:pt idx="3190">
                  <c:v>43598.916666666664</c:v>
                </c:pt>
                <c:pt idx="3191">
                  <c:v>43598.958333333336</c:v>
                </c:pt>
                <c:pt idx="3192">
                  <c:v>43599</c:v>
                </c:pt>
                <c:pt idx="3193">
                  <c:v>43599.041666666664</c:v>
                </c:pt>
                <c:pt idx="3194">
                  <c:v>43599.083333333336</c:v>
                </c:pt>
                <c:pt idx="3195">
                  <c:v>43599.125</c:v>
                </c:pt>
                <c:pt idx="3196">
                  <c:v>43599.166666666664</c:v>
                </c:pt>
                <c:pt idx="3197">
                  <c:v>43599.208333333336</c:v>
                </c:pt>
                <c:pt idx="3198">
                  <c:v>43599.25</c:v>
                </c:pt>
                <c:pt idx="3199">
                  <c:v>43599.291666666664</c:v>
                </c:pt>
                <c:pt idx="3200">
                  <c:v>43599.333333333336</c:v>
                </c:pt>
                <c:pt idx="3201">
                  <c:v>43599.375</c:v>
                </c:pt>
                <c:pt idx="3202">
                  <c:v>43599.416666666664</c:v>
                </c:pt>
                <c:pt idx="3203">
                  <c:v>43599.458333333336</c:v>
                </c:pt>
                <c:pt idx="3204">
                  <c:v>43599.5</c:v>
                </c:pt>
                <c:pt idx="3205">
                  <c:v>43599.541666666664</c:v>
                </c:pt>
                <c:pt idx="3206">
                  <c:v>43599.583333333336</c:v>
                </c:pt>
                <c:pt idx="3207">
                  <c:v>43599.625</c:v>
                </c:pt>
                <c:pt idx="3208">
                  <c:v>43599.666666666664</c:v>
                </c:pt>
                <c:pt idx="3209">
                  <c:v>43599.708333333336</c:v>
                </c:pt>
                <c:pt idx="3210">
                  <c:v>43599.75</c:v>
                </c:pt>
                <c:pt idx="3211">
                  <c:v>43599.791666666664</c:v>
                </c:pt>
                <c:pt idx="3212">
                  <c:v>43599.833333333336</c:v>
                </c:pt>
                <c:pt idx="3213">
                  <c:v>43599.875</c:v>
                </c:pt>
                <c:pt idx="3214">
                  <c:v>43599.916666666664</c:v>
                </c:pt>
                <c:pt idx="3215">
                  <c:v>43599.958333333336</c:v>
                </c:pt>
                <c:pt idx="3216">
                  <c:v>43600</c:v>
                </c:pt>
                <c:pt idx="3217">
                  <c:v>43600.041666666664</c:v>
                </c:pt>
                <c:pt idx="3218">
                  <c:v>43600.083333333336</c:v>
                </c:pt>
                <c:pt idx="3219">
                  <c:v>43600.125</c:v>
                </c:pt>
                <c:pt idx="3220">
                  <c:v>43600.166666666664</c:v>
                </c:pt>
                <c:pt idx="3221">
                  <c:v>43600.208333333336</c:v>
                </c:pt>
                <c:pt idx="3222">
                  <c:v>43600.25</c:v>
                </c:pt>
                <c:pt idx="3223">
                  <c:v>43600.291666666664</c:v>
                </c:pt>
                <c:pt idx="3224">
                  <c:v>43600.333333333336</c:v>
                </c:pt>
                <c:pt idx="3225">
                  <c:v>43600.375</c:v>
                </c:pt>
                <c:pt idx="3226">
                  <c:v>43600.416666666664</c:v>
                </c:pt>
                <c:pt idx="3227">
                  <c:v>43600.458333333336</c:v>
                </c:pt>
                <c:pt idx="3228">
                  <c:v>43600.5</c:v>
                </c:pt>
                <c:pt idx="3229">
                  <c:v>43600.541666666664</c:v>
                </c:pt>
                <c:pt idx="3230">
                  <c:v>43600.583333333336</c:v>
                </c:pt>
                <c:pt idx="3231">
                  <c:v>43600.625</c:v>
                </c:pt>
                <c:pt idx="3232">
                  <c:v>43600.666666666664</c:v>
                </c:pt>
                <c:pt idx="3233">
                  <c:v>43600.708333333336</c:v>
                </c:pt>
                <c:pt idx="3234">
                  <c:v>43600.75</c:v>
                </c:pt>
                <c:pt idx="3235">
                  <c:v>43600.791666666664</c:v>
                </c:pt>
                <c:pt idx="3236">
                  <c:v>43600.833333333336</c:v>
                </c:pt>
                <c:pt idx="3237">
                  <c:v>43600.875</c:v>
                </c:pt>
                <c:pt idx="3238">
                  <c:v>43600.916666666664</c:v>
                </c:pt>
                <c:pt idx="3239">
                  <c:v>43600.958333333336</c:v>
                </c:pt>
                <c:pt idx="3240">
                  <c:v>43601</c:v>
                </c:pt>
                <c:pt idx="3241">
                  <c:v>43601.041666666664</c:v>
                </c:pt>
                <c:pt idx="3242">
                  <c:v>43601.083333333336</c:v>
                </c:pt>
                <c:pt idx="3243">
                  <c:v>43601.125</c:v>
                </c:pt>
                <c:pt idx="3244">
                  <c:v>43601.166666666664</c:v>
                </c:pt>
                <c:pt idx="3245">
                  <c:v>43601.208333333336</c:v>
                </c:pt>
                <c:pt idx="3246">
                  <c:v>43601.25</c:v>
                </c:pt>
                <c:pt idx="3247">
                  <c:v>43601.291666666664</c:v>
                </c:pt>
                <c:pt idx="3248">
                  <c:v>43601.333333333336</c:v>
                </c:pt>
                <c:pt idx="3249">
                  <c:v>43601.375</c:v>
                </c:pt>
                <c:pt idx="3250">
                  <c:v>43601.416666666664</c:v>
                </c:pt>
                <c:pt idx="3251">
                  <c:v>43601.458333333336</c:v>
                </c:pt>
                <c:pt idx="3252">
                  <c:v>43601.5</c:v>
                </c:pt>
                <c:pt idx="3253">
                  <c:v>43601.541666666664</c:v>
                </c:pt>
                <c:pt idx="3254">
                  <c:v>43601.583333333336</c:v>
                </c:pt>
                <c:pt idx="3255">
                  <c:v>43601.625</c:v>
                </c:pt>
                <c:pt idx="3256">
                  <c:v>43601.666666666664</c:v>
                </c:pt>
                <c:pt idx="3257">
                  <c:v>43601.708333333336</c:v>
                </c:pt>
                <c:pt idx="3258">
                  <c:v>43601.75</c:v>
                </c:pt>
                <c:pt idx="3259">
                  <c:v>43601.791666666664</c:v>
                </c:pt>
                <c:pt idx="3260">
                  <c:v>43601.833333333336</c:v>
                </c:pt>
                <c:pt idx="3261">
                  <c:v>43601.875</c:v>
                </c:pt>
                <c:pt idx="3262">
                  <c:v>43601.916666666664</c:v>
                </c:pt>
                <c:pt idx="3263">
                  <c:v>43601.958333333336</c:v>
                </c:pt>
                <c:pt idx="3264">
                  <c:v>43602</c:v>
                </c:pt>
                <c:pt idx="3265">
                  <c:v>43602.041666666664</c:v>
                </c:pt>
                <c:pt idx="3266">
                  <c:v>43602.083333333336</c:v>
                </c:pt>
                <c:pt idx="3267">
                  <c:v>43602.125</c:v>
                </c:pt>
                <c:pt idx="3268">
                  <c:v>43602.166666666664</c:v>
                </c:pt>
                <c:pt idx="3269">
                  <c:v>43602.208333333336</c:v>
                </c:pt>
                <c:pt idx="3270">
                  <c:v>43602.25</c:v>
                </c:pt>
                <c:pt idx="3271">
                  <c:v>43602.291666666664</c:v>
                </c:pt>
                <c:pt idx="3272">
                  <c:v>43602.333333333336</c:v>
                </c:pt>
                <c:pt idx="3273">
                  <c:v>43602.375</c:v>
                </c:pt>
                <c:pt idx="3274">
                  <c:v>43602.416666666664</c:v>
                </c:pt>
                <c:pt idx="3275">
                  <c:v>43602.458333333336</c:v>
                </c:pt>
                <c:pt idx="3276">
                  <c:v>43602.5</c:v>
                </c:pt>
                <c:pt idx="3277">
                  <c:v>43602.541666666664</c:v>
                </c:pt>
                <c:pt idx="3278">
                  <c:v>43602.583333333336</c:v>
                </c:pt>
                <c:pt idx="3279">
                  <c:v>43602.625</c:v>
                </c:pt>
                <c:pt idx="3280">
                  <c:v>43602.666666666664</c:v>
                </c:pt>
                <c:pt idx="3281">
                  <c:v>43602.708333333336</c:v>
                </c:pt>
                <c:pt idx="3282">
                  <c:v>43602.75</c:v>
                </c:pt>
                <c:pt idx="3283">
                  <c:v>43602.791666666664</c:v>
                </c:pt>
                <c:pt idx="3284">
                  <c:v>43602.833333333336</c:v>
                </c:pt>
                <c:pt idx="3285">
                  <c:v>43602.875</c:v>
                </c:pt>
                <c:pt idx="3286">
                  <c:v>43602.916666666664</c:v>
                </c:pt>
                <c:pt idx="3287">
                  <c:v>43602.958333333336</c:v>
                </c:pt>
                <c:pt idx="3288">
                  <c:v>43603</c:v>
                </c:pt>
                <c:pt idx="3289">
                  <c:v>43603.041666666664</c:v>
                </c:pt>
                <c:pt idx="3290">
                  <c:v>43603.083333333336</c:v>
                </c:pt>
                <c:pt idx="3291">
                  <c:v>43603.125</c:v>
                </c:pt>
                <c:pt idx="3292">
                  <c:v>43603.166666666664</c:v>
                </c:pt>
                <c:pt idx="3293">
                  <c:v>43603.208333333336</c:v>
                </c:pt>
                <c:pt idx="3294">
                  <c:v>43603.25</c:v>
                </c:pt>
                <c:pt idx="3295">
                  <c:v>43603.291666666664</c:v>
                </c:pt>
                <c:pt idx="3296">
                  <c:v>43603.333333333336</c:v>
                </c:pt>
                <c:pt idx="3297">
                  <c:v>43603.375</c:v>
                </c:pt>
                <c:pt idx="3298">
                  <c:v>43603.416666666664</c:v>
                </c:pt>
                <c:pt idx="3299">
                  <c:v>43603.458333333336</c:v>
                </c:pt>
                <c:pt idx="3300">
                  <c:v>43603.5</c:v>
                </c:pt>
                <c:pt idx="3301">
                  <c:v>43603.541666666664</c:v>
                </c:pt>
                <c:pt idx="3302">
                  <c:v>43603.583333333336</c:v>
                </c:pt>
                <c:pt idx="3303">
                  <c:v>43603.625</c:v>
                </c:pt>
                <c:pt idx="3304">
                  <c:v>43603.666666666664</c:v>
                </c:pt>
                <c:pt idx="3305">
                  <c:v>43603.708333333336</c:v>
                </c:pt>
                <c:pt idx="3306">
                  <c:v>43603.75</c:v>
                </c:pt>
                <c:pt idx="3307">
                  <c:v>43603.791666666664</c:v>
                </c:pt>
                <c:pt idx="3308">
                  <c:v>43603.833333333336</c:v>
                </c:pt>
                <c:pt idx="3309">
                  <c:v>43603.875</c:v>
                </c:pt>
                <c:pt idx="3310">
                  <c:v>43603.916666666664</c:v>
                </c:pt>
                <c:pt idx="3311">
                  <c:v>43603.958333333336</c:v>
                </c:pt>
                <c:pt idx="3312">
                  <c:v>43604</c:v>
                </c:pt>
                <c:pt idx="3313">
                  <c:v>43604.041666666664</c:v>
                </c:pt>
                <c:pt idx="3314">
                  <c:v>43604.083333333336</c:v>
                </c:pt>
                <c:pt idx="3315">
                  <c:v>43604.125</c:v>
                </c:pt>
                <c:pt idx="3316">
                  <c:v>43604.166666666664</c:v>
                </c:pt>
                <c:pt idx="3317">
                  <c:v>43604.208333333336</c:v>
                </c:pt>
                <c:pt idx="3318">
                  <c:v>43604.25</c:v>
                </c:pt>
                <c:pt idx="3319">
                  <c:v>43604.291666666664</c:v>
                </c:pt>
                <c:pt idx="3320">
                  <c:v>43604.333333333336</c:v>
                </c:pt>
                <c:pt idx="3321">
                  <c:v>43604.375</c:v>
                </c:pt>
                <c:pt idx="3322">
                  <c:v>43604.416666666664</c:v>
                </c:pt>
                <c:pt idx="3323">
                  <c:v>43604.458333333336</c:v>
                </c:pt>
                <c:pt idx="3324">
                  <c:v>43604.5</c:v>
                </c:pt>
                <c:pt idx="3325">
                  <c:v>43604.541666666664</c:v>
                </c:pt>
                <c:pt idx="3326">
                  <c:v>43604.583333333336</c:v>
                </c:pt>
                <c:pt idx="3327">
                  <c:v>43604.625</c:v>
                </c:pt>
                <c:pt idx="3328">
                  <c:v>43604.666666666664</c:v>
                </c:pt>
                <c:pt idx="3329">
                  <c:v>43604.708333333336</c:v>
                </c:pt>
                <c:pt idx="3330">
                  <c:v>43604.75</c:v>
                </c:pt>
                <c:pt idx="3331">
                  <c:v>43604.791666666664</c:v>
                </c:pt>
                <c:pt idx="3332">
                  <c:v>43604.833333333336</c:v>
                </c:pt>
                <c:pt idx="3333">
                  <c:v>43604.875</c:v>
                </c:pt>
                <c:pt idx="3334">
                  <c:v>43604.916666666664</c:v>
                </c:pt>
                <c:pt idx="3335">
                  <c:v>43604.958333333336</c:v>
                </c:pt>
                <c:pt idx="3336">
                  <c:v>43605</c:v>
                </c:pt>
                <c:pt idx="3337">
                  <c:v>43605.041666666664</c:v>
                </c:pt>
                <c:pt idx="3338">
                  <c:v>43605.083333333336</c:v>
                </c:pt>
                <c:pt idx="3339">
                  <c:v>43605.125</c:v>
                </c:pt>
                <c:pt idx="3340">
                  <c:v>43605.166666666664</c:v>
                </c:pt>
                <c:pt idx="3341">
                  <c:v>43605.208333333336</c:v>
                </c:pt>
                <c:pt idx="3342">
                  <c:v>43605.25</c:v>
                </c:pt>
                <c:pt idx="3343">
                  <c:v>43605.291666666664</c:v>
                </c:pt>
                <c:pt idx="3344">
                  <c:v>43605.333333333336</c:v>
                </c:pt>
                <c:pt idx="3345">
                  <c:v>43605.375</c:v>
                </c:pt>
                <c:pt idx="3346">
                  <c:v>43605.416666666664</c:v>
                </c:pt>
                <c:pt idx="3347">
                  <c:v>43605.458333333336</c:v>
                </c:pt>
                <c:pt idx="3348">
                  <c:v>43605.5</c:v>
                </c:pt>
                <c:pt idx="3349">
                  <c:v>43605.541666666664</c:v>
                </c:pt>
                <c:pt idx="3350">
                  <c:v>43605.583333333336</c:v>
                </c:pt>
                <c:pt idx="3351">
                  <c:v>43605.625</c:v>
                </c:pt>
                <c:pt idx="3352">
                  <c:v>43605.666666666664</c:v>
                </c:pt>
                <c:pt idx="3353">
                  <c:v>43605.708333333336</c:v>
                </c:pt>
                <c:pt idx="3354">
                  <c:v>43605.75</c:v>
                </c:pt>
                <c:pt idx="3355">
                  <c:v>43605.791666666664</c:v>
                </c:pt>
                <c:pt idx="3356">
                  <c:v>43605.833333333336</c:v>
                </c:pt>
                <c:pt idx="3357">
                  <c:v>43605.875</c:v>
                </c:pt>
                <c:pt idx="3358">
                  <c:v>43605.916666666664</c:v>
                </c:pt>
                <c:pt idx="3359">
                  <c:v>43605.958333333336</c:v>
                </c:pt>
                <c:pt idx="3360">
                  <c:v>43606</c:v>
                </c:pt>
                <c:pt idx="3361">
                  <c:v>43606.041666666664</c:v>
                </c:pt>
                <c:pt idx="3362">
                  <c:v>43606.083333333336</c:v>
                </c:pt>
                <c:pt idx="3363">
                  <c:v>43606.125</c:v>
                </c:pt>
                <c:pt idx="3364">
                  <c:v>43606.166666666664</c:v>
                </c:pt>
                <c:pt idx="3365">
                  <c:v>43606.208333333336</c:v>
                </c:pt>
                <c:pt idx="3366">
                  <c:v>43606.25</c:v>
                </c:pt>
                <c:pt idx="3367">
                  <c:v>43606.291666666664</c:v>
                </c:pt>
                <c:pt idx="3368">
                  <c:v>43606.333333333336</c:v>
                </c:pt>
                <c:pt idx="3369">
                  <c:v>43606.375</c:v>
                </c:pt>
                <c:pt idx="3370">
                  <c:v>43606.416666666664</c:v>
                </c:pt>
                <c:pt idx="3371">
                  <c:v>43606.458333333336</c:v>
                </c:pt>
                <c:pt idx="3372">
                  <c:v>43606.5</c:v>
                </c:pt>
                <c:pt idx="3373">
                  <c:v>43606.541666666664</c:v>
                </c:pt>
                <c:pt idx="3374">
                  <c:v>43606.583333333336</c:v>
                </c:pt>
                <c:pt idx="3375">
                  <c:v>43606.625</c:v>
                </c:pt>
                <c:pt idx="3376">
                  <c:v>43606.666666666664</c:v>
                </c:pt>
                <c:pt idx="3377">
                  <c:v>43606.708333333336</c:v>
                </c:pt>
                <c:pt idx="3378">
                  <c:v>43606.75</c:v>
                </c:pt>
                <c:pt idx="3379">
                  <c:v>43606.791666666664</c:v>
                </c:pt>
                <c:pt idx="3380">
                  <c:v>43606.833333333336</c:v>
                </c:pt>
                <c:pt idx="3381">
                  <c:v>43606.875</c:v>
                </c:pt>
                <c:pt idx="3382">
                  <c:v>43606.916666666664</c:v>
                </c:pt>
                <c:pt idx="3383">
                  <c:v>43606.958333333336</c:v>
                </c:pt>
                <c:pt idx="3384">
                  <c:v>43607</c:v>
                </c:pt>
                <c:pt idx="3385">
                  <c:v>43607.041666666664</c:v>
                </c:pt>
                <c:pt idx="3386">
                  <c:v>43607.083333333336</c:v>
                </c:pt>
                <c:pt idx="3387">
                  <c:v>43607.125</c:v>
                </c:pt>
                <c:pt idx="3388">
                  <c:v>43607.166666666664</c:v>
                </c:pt>
                <c:pt idx="3389">
                  <c:v>43607.208333333336</c:v>
                </c:pt>
                <c:pt idx="3390">
                  <c:v>43607.25</c:v>
                </c:pt>
                <c:pt idx="3391">
                  <c:v>43607.291666666664</c:v>
                </c:pt>
                <c:pt idx="3392">
                  <c:v>43607.333333333336</c:v>
                </c:pt>
                <c:pt idx="3393">
                  <c:v>43607.375</c:v>
                </c:pt>
                <c:pt idx="3394">
                  <c:v>43607.416666666664</c:v>
                </c:pt>
                <c:pt idx="3395">
                  <c:v>43607.458333333336</c:v>
                </c:pt>
                <c:pt idx="3396">
                  <c:v>43607.5</c:v>
                </c:pt>
                <c:pt idx="3397">
                  <c:v>43607.541666666664</c:v>
                </c:pt>
                <c:pt idx="3398">
                  <c:v>43607.583333333336</c:v>
                </c:pt>
                <c:pt idx="3399">
                  <c:v>43607.625</c:v>
                </c:pt>
                <c:pt idx="3400">
                  <c:v>43607.666666666664</c:v>
                </c:pt>
                <c:pt idx="3401">
                  <c:v>43607.708333333336</c:v>
                </c:pt>
                <c:pt idx="3402">
                  <c:v>43607.75</c:v>
                </c:pt>
                <c:pt idx="3403">
                  <c:v>43607.791666666664</c:v>
                </c:pt>
                <c:pt idx="3404">
                  <c:v>43607.833333333336</c:v>
                </c:pt>
                <c:pt idx="3405">
                  <c:v>43607.875</c:v>
                </c:pt>
                <c:pt idx="3406">
                  <c:v>43607.916666666664</c:v>
                </c:pt>
                <c:pt idx="3407">
                  <c:v>43607.958333333336</c:v>
                </c:pt>
                <c:pt idx="3408">
                  <c:v>43608</c:v>
                </c:pt>
                <c:pt idx="3409">
                  <c:v>43608.041666666664</c:v>
                </c:pt>
                <c:pt idx="3410">
                  <c:v>43608.083333333336</c:v>
                </c:pt>
                <c:pt idx="3411">
                  <c:v>43608.125</c:v>
                </c:pt>
                <c:pt idx="3412">
                  <c:v>43608.166666666664</c:v>
                </c:pt>
                <c:pt idx="3413">
                  <c:v>43608.208333333336</c:v>
                </c:pt>
                <c:pt idx="3414">
                  <c:v>43608.25</c:v>
                </c:pt>
                <c:pt idx="3415">
                  <c:v>43608.291666666664</c:v>
                </c:pt>
                <c:pt idx="3416">
                  <c:v>43608.333333333336</c:v>
                </c:pt>
                <c:pt idx="3417">
                  <c:v>43608.375</c:v>
                </c:pt>
                <c:pt idx="3418">
                  <c:v>43608.416666666664</c:v>
                </c:pt>
                <c:pt idx="3419">
                  <c:v>43608.458333333336</c:v>
                </c:pt>
                <c:pt idx="3420">
                  <c:v>43608.5</c:v>
                </c:pt>
                <c:pt idx="3421">
                  <c:v>43608.541666666664</c:v>
                </c:pt>
                <c:pt idx="3422">
                  <c:v>43608.583333333336</c:v>
                </c:pt>
                <c:pt idx="3423">
                  <c:v>43608.625</c:v>
                </c:pt>
                <c:pt idx="3424">
                  <c:v>43608.666666666664</c:v>
                </c:pt>
                <c:pt idx="3425">
                  <c:v>43608.708333333336</c:v>
                </c:pt>
                <c:pt idx="3426">
                  <c:v>43608.75</c:v>
                </c:pt>
                <c:pt idx="3427">
                  <c:v>43608.791666666664</c:v>
                </c:pt>
                <c:pt idx="3428">
                  <c:v>43608.833333333336</c:v>
                </c:pt>
                <c:pt idx="3429">
                  <c:v>43608.875</c:v>
                </c:pt>
                <c:pt idx="3430">
                  <c:v>43608.916666666664</c:v>
                </c:pt>
                <c:pt idx="3431">
                  <c:v>43608.958333333336</c:v>
                </c:pt>
                <c:pt idx="3432">
                  <c:v>43609</c:v>
                </c:pt>
                <c:pt idx="3433">
                  <c:v>43609.041666666664</c:v>
                </c:pt>
                <c:pt idx="3434">
                  <c:v>43609.083333333336</c:v>
                </c:pt>
                <c:pt idx="3435">
                  <c:v>43609.125</c:v>
                </c:pt>
                <c:pt idx="3436">
                  <c:v>43609.166666666664</c:v>
                </c:pt>
                <c:pt idx="3437">
                  <c:v>43609.208333333336</c:v>
                </c:pt>
                <c:pt idx="3438">
                  <c:v>43609.25</c:v>
                </c:pt>
                <c:pt idx="3439">
                  <c:v>43609.291666666664</c:v>
                </c:pt>
                <c:pt idx="3440">
                  <c:v>43609.333333333336</c:v>
                </c:pt>
                <c:pt idx="3441">
                  <c:v>43609.375</c:v>
                </c:pt>
                <c:pt idx="3442">
                  <c:v>43609.416666666664</c:v>
                </c:pt>
                <c:pt idx="3443">
                  <c:v>43609.458333333336</c:v>
                </c:pt>
                <c:pt idx="3444">
                  <c:v>43609.5</c:v>
                </c:pt>
                <c:pt idx="3445">
                  <c:v>43609.541666666664</c:v>
                </c:pt>
                <c:pt idx="3446">
                  <c:v>43609.583333333336</c:v>
                </c:pt>
                <c:pt idx="3447">
                  <c:v>43609.625</c:v>
                </c:pt>
                <c:pt idx="3448">
                  <c:v>43609.666666666664</c:v>
                </c:pt>
                <c:pt idx="3449">
                  <c:v>43609.708333333336</c:v>
                </c:pt>
                <c:pt idx="3450">
                  <c:v>43609.75</c:v>
                </c:pt>
                <c:pt idx="3451">
                  <c:v>43609.791666666664</c:v>
                </c:pt>
                <c:pt idx="3452">
                  <c:v>43609.833333333336</c:v>
                </c:pt>
                <c:pt idx="3453">
                  <c:v>43609.875</c:v>
                </c:pt>
                <c:pt idx="3454">
                  <c:v>43609.916666666664</c:v>
                </c:pt>
                <c:pt idx="3455">
                  <c:v>43609.958333333336</c:v>
                </c:pt>
                <c:pt idx="3456">
                  <c:v>43610</c:v>
                </c:pt>
                <c:pt idx="3457">
                  <c:v>43610.041666666664</c:v>
                </c:pt>
                <c:pt idx="3458">
                  <c:v>43610.083333333336</c:v>
                </c:pt>
                <c:pt idx="3459">
                  <c:v>43610.125</c:v>
                </c:pt>
                <c:pt idx="3460">
                  <c:v>43610.166666666664</c:v>
                </c:pt>
                <c:pt idx="3461">
                  <c:v>43610.208333333336</c:v>
                </c:pt>
                <c:pt idx="3462">
                  <c:v>43610.25</c:v>
                </c:pt>
                <c:pt idx="3463">
                  <c:v>43610.291666666664</c:v>
                </c:pt>
                <c:pt idx="3464">
                  <c:v>43610.333333333336</c:v>
                </c:pt>
                <c:pt idx="3465">
                  <c:v>43610.375</c:v>
                </c:pt>
                <c:pt idx="3466">
                  <c:v>43610.416666666664</c:v>
                </c:pt>
                <c:pt idx="3467">
                  <c:v>43610.458333333336</c:v>
                </c:pt>
                <c:pt idx="3468">
                  <c:v>43610.5</c:v>
                </c:pt>
                <c:pt idx="3469">
                  <c:v>43610.541666666664</c:v>
                </c:pt>
                <c:pt idx="3470">
                  <c:v>43610.583333333336</c:v>
                </c:pt>
                <c:pt idx="3471">
                  <c:v>43610.625</c:v>
                </c:pt>
                <c:pt idx="3472">
                  <c:v>43610.666666666664</c:v>
                </c:pt>
                <c:pt idx="3473">
                  <c:v>43610.708333333336</c:v>
                </c:pt>
                <c:pt idx="3474">
                  <c:v>43610.75</c:v>
                </c:pt>
                <c:pt idx="3475">
                  <c:v>43610.791666666664</c:v>
                </c:pt>
                <c:pt idx="3476">
                  <c:v>43610.833333333336</c:v>
                </c:pt>
                <c:pt idx="3477">
                  <c:v>43610.875</c:v>
                </c:pt>
                <c:pt idx="3478">
                  <c:v>43610.916666666664</c:v>
                </c:pt>
                <c:pt idx="3479">
                  <c:v>43610.958333333336</c:v>
                </c:pt>
                <c:pt idx="3480">
                  <c:v>43611</c:v>
                </c:pt>
                <c:pt idx="3481">
                  <c:v>43611.041666666664</c:v>
                </c:pt>
                <c:pt idx="3482">
                  <c:v>43611.083333333336</c:v>
                </c:pt>
                <c:pt idx="3483">
                  <c:v>43611.125</c:v>
                </c:pt>
                <c:pt idx="3484">
                  <c:v>43611.166666666664</c:v>
                </c:pt>
                <c:pt idx="3485">
                  <c:v>43611.208333333336</c:v>
                </c:pt>
                <c:pt idx="3486">
                  <c:v>43611.25</c:v>
                </c:pt>
                <c:pt idx="3487">
                  <c:v>43611.291666666664</c:v>
                </c:pt>
                <c:pt idx="3488">
                  <c:v>43611.333333333336</c:v>
                </c:pt>
                <c:pt idx="3489">
                  <c:v>43611.375</c:v>
                </c:pt>
                <c:pt idx="3490">
                  <c:v>43611.416666666664</c:v>
                </c:pt>
                <c:pt idx="3491">
                  <c:v>43611.458333333336</c:v>
                </c:pt>
                <c:pt idx="3492">
                  <c:v>43611.5</c:v>
                </c:pt>
                <c:pt idx="3493">
                  <c:v>43611.541666666664</c:v>
                </c:pt>
                <c:pt idx="3494">
                  <c:v>43611.583333333336</c:v>
                </c:pt>
                <c:pt idx="3495">
                  <c:v>43611.625</c:v>
                </c:pt>
                <c:pt idx="3496">
                  <c:v>43611.666666666664</c:v>
                </c:pt>
                <c:pt idx="3497">
                  <c:v>43611.708333333336</c:v>
                </c:pt>
                <c:pt idx="3498">
                  <c:v>43611.75</c:v>
                </c:pt>
                <c:pt idx="3499">
                  <c:v>43611.791666666664</c:v>
                </c:pt>
                <c:pt idx="3500">
                  <c:v>43611.833333333336</c:v>
                </c:pt>
                <c:pt idx="3501">
                  <c:v>43611.875</c:v>
                </c:pt>
                <c:pt idx="3502">
                  <c:v>43611.916666666664</c:v>
                </c:pt>
                <c:pt idx="3503">
                  <c:v>43611.958333333336</c:v>
                </c:pt>
                <c:pt idx="3504">
                  <c:v>43612</c:v>
                </c:pt>
                <c:pt idx="3505">
                  <c:v>43612.041666666664</c:v>
                </c:pt>
                <c:pt idx="3506">
                  <c:v>43612.083333333336</c:v>
                </c:pt>
                <c:pt idx="3507">
                  <c:v>43612.125</c:v>
                </c:pt>
                <c:pt idx="3508">
                  <c:v>43612.166666666664</c:v>
                </c:pt>
                <c:pt idx="3509">
                  <c:v>43612.208333333336</c:v>
                </c:pt>
                <c:pt idx="3510">
                  <c:v>43612.25</c:v>
                </c:pt>
                <c:pt idx="3511">
                  <c:v>43612.291666666664</c:v>
                </c:pt>
                <c:pt idx="3512">
                  <c:v>43612.333333333336</c:v>
                </c:pt>
                <c:pt idx="3513">
                  <c:v>43612.375</c:v>
                </c:pt>
                <c:pt idx="3514">
                  <c:v>43612.416666666664</c:v>
                </c:pt>
                <c:pt idx="3515">
                  <c:v>43612.458333333336</c:v>
                </c:pt>
                <c:pt idx="3516">
                  <c:v>43612.5</c:v>
                </c:pt>
                <c:pt idx="3517">
                  <c:v>43612.541666666664</c:v>
                </c:pt>
                <c:pt idx="3518">
                  <c:v>43612.583333333336</c:v>
                </c:pt>
                <c:pt idx="3519">
                  <c:v>43612.625</c:v>
                </c:pt>
                <c:pt idx="3520">
                  <c:v>43612.666666666664</c:v>
                </c:pt>
                <c:pt idx="3521">
                  <c:v>43612.708333333336</c:v>
                </c:pt>
                <c:pt idx="3522">
                  <c:v>43612.75</c:v>
                </c:pt>
                <c:pt idx="3523">
                  <c:v>43612.791666666664</c:v>
                </c:pt>
                <c:pt idx="3524">
                  <c:v>43612.833333333336</c:v>
                </c:pt>
                <c:pt idx="3525">
                  <c:v>43612.875</c:v>
                </c:pt>
                <c:pt idx="3526">
                  <c:v>43612.916666666664</c:v>
                </c:pt>
                <c:pt idx="3527">
                  <c:v>43612.958333333336</c:v>
                </c:pt>
                <c:pt idx="3528">
                  <c:v>43613</c:v>
                </c:pt>
                <c:pt idx="3529">
                  <c:v>43613.041666666664</c:v>
                </c:pt>
                <c:pt idx="3530">
                  <c:v>43613.083333333336</c:v>
                </c:pt>
                <c:pt idx="3531">
                  <c:v>43613.125</c:v>
                </c:pt>
                <c:pt idx="3532">
                  <c:v>43613.166666666664</c:v>
                </c:pt>
                <c:pt idx="3533">
                  <c:v>43613.208333333336</c:v>
                </c:pt>
                <c:pt idx="3534">
                  <c:v>43613.25</c:v>
                </c:pt>
                <c:pt idx="3535">
                  <c:v>43613.291666666664</c:v>
                </c:pt>
                <c:pt idx="3536">
                  <c:v>43613.333333333336</c:v>
                </c:pt>
                <c:pt idx="3537">
                  <c:v>43613.375</c:v>
                </c:pt>
                <c:pt idx="3538">
                  <c:v>43613.416666666664</c:v>
                </c:pt>
                <c:pt idx="3539">
                  <c:v>43613.458333333336</c:v>
                </c:pt>
                <c:pt idx="3540">
                  <c:v>43613.5</c:v>
                </c:pt>
                <c:pt idx="3541">
                  <c:v>43613.541666666664</c:v>
                </c:pt>
                <c:pt idx="3542">
                  <c:v>43613.583333333336</c:v>
                </c:pt>
                <c:pt idx="3543">
                  <c:v>43613.625</c:v>
                </c:pt>
                <c:pt idx="3544">
                  <c:v>43613.666666666664</c:v>
                </c:pt>
                <c:pt idx="3545">
                  <c:v>43613.708333333336</c:v>
                </c:pt>
                <c:pt idx="3546">
                  <c:v>43613.75</c:v>
                </c:pt>
                <c:pt idx="3547">
                  <c:v>43613.791666666664</c:v>
                </c:pt>
                <c:pt idx="3548">
                  <c:v>43613.833333333336</c:v>
                </c:pt>
                <c:pt idx="3549">
                  <c:v>43613.875</c:v>
                </c:pt>
                <c:pt idx="3550">
                  <c:v>43613.916666666664</c:v>
                </c:pt>
                <c:pt idx="3551">
                  <c:v>43613.958333333336</c:v>
                </c:pt>
                <c:pt idx="3552">
                  <c:v>43614</c:v>
                </c:pt>
                <c:pt idx="3553">
                  <c:v>43614.041666666664</c:v>
                </c:pt>
                <c:pt idx="3554">
                  <c:v>43614.083333333336</c:v>
                </c:pt>
                <c:pt idx="3555">
                  <c:v>43614.125</c:v>
                </c:pt>
                <c:pt idx="3556">
                  <c:v>43614.166666666664</c:v>
                </c:pt>
                <c:pt idx="3557">
                  <c:v>43614.208333333336</c:v>
                </c:pt>
                <c:pt idx="3558">
                  <c:v>43614.25</c:v>
                </c:pt>
                <c:pt idx="3559">
                  <c:v>43614.291666666664</c:v>
                </c:pt>
                <c:pt idx="3560">
                  <c:v>43614.333333333336</c:v>
                </c:pt>
                <c:pt idx="3561">
                  <c:v>43614.375</c:v>
                </c:pt>
                <c:pt idx="3562">
                  <c:v>43614.416666666664</c:v>
                </c:pt>
                <c:pt idx="3563">
                  <c:v>43614.458333333336</c:v>
                </c:pt>
                <c:pt idx="3564">
                  <c:v>43614.5</c:v>
                </c:pt>
                <c:pt idx="3565">
                  <c:v>43614.541666666664</c:v>
                </c:pt>
                <c:pt idx="3566">
                  <c:v>43614.583333333336</c:v>
                </c:pt>
                <c:pt idx="3567">
                  <c:v>43614.625</c:v>
                </c:pt>
                <c:pt idx="3568">
                  <c:v>43614.666666666664</c:v>
                </c:pt>
                <c:pt idx="3569">
                  <c:v>43614.708333333336</c:v>
                </c:pt>
                <c:pt idx="3570">
                  <c:v>43614.75</c:v>
                </c:pt>
                <c:pt idx="3571">
                  <c:v>43614.791666666664</c:v>
                </c:pt>
                <c:pt idx="3572">
                  <c:v>43614.833333333336</c:v>
                </c:pt>
                <c:pt idx="3573">
                  <c:v>43614.875</c:v>
                </c:pt>
                <c:pt idx="3574">
                  <c:v>43614.916666666664</c:v>
                </c:pt>
                <c:pt idx="3575">
                  <c:v>43614.958333333336</c:v>
                </c:pt>
                <c:pt idx="3576">
                  <c:v>43615</c:v>
                </c:pt>
                <c:pt idx="3577">
                  <c:v>43615.041666666664</c:v>
                </c:pt>
                <c:pt idx="3578">
                  <c:v>43615.083333333336</c:v>
                </c:pt>
                <c:pt idx="3579">
                  <c:v>43615.125</c:v>
                </c:pt>
                <c:pt idx="3580">
                  <c:v>43615.166666666664</c:v>
                </c:pt>
                <c:pt idx="3581">
                  <c:v>43615.208333333336</c:v>
                </c:pt>
                <c:pt idx="3582">
                  <c:v>43615.25</c:v>
                </c:pt>
                <c:pt idx="3583">
                  <c:v>43615.291666666664</c:v>
                </c:pt>
                <c:pt idx="3584">
                  <c:v>43615.333333333336</c:v>
                </c:pt>
                <c:pt idx="3585">
                  <c:v>43615.375</c:v>
                </c:pt>
                <c:pt idx="3586">
                  <c:v>43615.416666666664</c:v>
                </c:pt>
                <c:pt idx="3587">
                  <c:v>43615.458333333336</c:v>
                </c:pt>
                <c:pt idx="3588">
                  <c:v>43615.5</c:v>
                </c:pt>
                <c:pt idx="3589">
                  <c:v>43615.541666666664</c:v>
                </c:pt>
                <c:pt idx="3590">
                  <c:v>43615.583333333336</c:v>
                </c:pt>
                <c:pt idx="3591">
                  <c:v>43615.625</c:v>
                </c:pt>
                <c:pt idx="3592">
                  <c:v>43615.666666666664</c:v>
                </c:pt>
                <c:pt idx="3593">
                  <c:v>43615.708333333336</c:v>
                </c:pt>
                <c:pt idx="3594">
                  <c:v>43615.75</c:v>
                </c:pt>
                <c:pt idx="3595">
                  <c:v>43615.791666666664</c:v>
                </c:pt>
                <c:pt idx="3596">
                  <c:v>43615.833333333336</c:v>
                </c:pt>
                <c:pt idx="3597">
                  <c:v>43615.875</c:v>
                </c:pt>
                <c:pt idx="3598">
                  <c:v>43615.916666666664</c:v>
                </c:pt>
                <c:pt idx="3599">
                  <c:v>43615.958333333336</c:v>
                </c:pt>
                <c:pt idx="3600">
                  <c:v>43616</c:v>
                </c:pt>
                <c:pt idx="3601">
                  <c:v>43616.041666666664</c:v>
                </c:pt>
                <c:pt idx="3602">
                  <c:v>43616.083333333336</c:v>
                </c:pt>
                <c:pt idx="3603">
                  <c:v>43616.125</c:v>
                </c:pt>
                <c:pt idx="3604">
                  <c:v>43616.166666666664</c:v>
                </c:pt>
                <c:pt idx="3605">
                  <c:v>43616.208333333336</c:v>
                </c:pt>
                <c:pt idx="3606">
                  <c:v>43616.25</c:v>
                </c:pt>
                <c:pt idx="3607">
                  <c:v>43616.291666666664</c:v>
                </c:pt>
                <c:pt idx="3608">
                  <c:v>43616.333333333336</c:v>
                </c:pt>
                <c:pt idx="3609">
                  <c:v>43616.375</c:v>
                </c:pt>
                <c:pt idx="3610">
                  <c:v>43616.416666666664</c:v>
                </c:pt>
                <c:pt idx="3611">
                  <c:v>43616.458333333336</c:v>
                </c:pt>
                <c:pt idx="3612">
                  <c:v>43616.5</c:v>
                </c:pt>
                <c:pt idx="3613">
                  <c:v>43616.541666666664</c:v>
                </c:pt>
                <c:pt idx="3614">
                  <c:v>43616.583333333336</c:v>
                </c:pt>
                <c:pt idx="3615">
                  <c:v>43616.625</c:v>
                </c:pt>
                <c:pt idx="3616">
                  <c:v>43616.666666666664</c:v>
                </c:pt>
                <c:pt idx="3617">
                  <c:v>43616.708333333336</c:v>
                </c:pt>
                <c:pt idx="3618">
                  <c:v>43616.75</c:v>
                </c:pt>
                <c:pt idx="3619">
                  <c:v>43616.791666666664</c:v>
                </c:pt>
                <c:pt idx="3620">
                  <c:v>43616.833333333336</c:v>
                </c:pt>
                <c:pt idx="3621">
                  <c:v>43616.875</c:v>
                </c:pt>
                <c:pt idx="3622">
                  <c:v>43616.916666666664</c:v>
                </c:pt>
                <c:pt idx="3623">
                  <c:v>43616.958333333336</c:v>
                </c:pt>
                <c:pt idx="3624">
                  <c:v>43617</c:v>
                </c:pt>
                <c:pt idx="3625">
                  <c:v>43617.041666666664</c:v>
                </c:pt>
                <c:pt idx="3626">
                  <c:v>43617.083333333336</c:v>
                </c:pt>
                <c:pt idx="3627">
                  <c:v>43617.125</c:v>
                </c:pt>
                <c:pt idx="3628">
                  <c:v>43617.166666666664</c:v>
                </c:pt>
                <c:pt idx="3629">
                  <c:v>43617.208333333336</c:v>
                </c:pt>
                <c:pt idx="3630">
                  <c:v>43617.25</c:v>
                </c:pt>
                <c:pt idx="3631">
                  <c:v>43617.291666666664</c:v>
                </c:pt>
                <c:pt idx="3632">
                  <c:v>43617.333333333336</c:v>
                </c:pt>
                <c:pt idx="3633">
                  <c:v>43617.375</c:v>
                </c:pt>
                <c:pt idx="3634">
                  <c:v>43617.416666666664</c:v>
                </c:pt>
                <c:pt idx="3635">
                  <c:v>43617.458333333336</c:v>
                </c:pt>
                <c:pt idx="3636">
                  <c:v>43617.5</c:v>
                </c:pt>
                <c:pt idx="3637">
                  <c:v>43617.541666666664</c:v>
                </c:pt>
                <c:pt idx="3638">
                  <c:v>43617.583333333336</c:v>
                </c:pt>
                <c:pt idx="3639">
                  <c:v>43617.625</c:v>
                </c:pt>
                <c:pt idx="3640">
                  <c:v>43617.666666666664</c:v>
                </c:pt>
                <c:pt idx="3641">
                  <c:v>43617.708333333336</c:v>
                </c:pt>
                <c:pt idx="3642">
                  <c:v>43617.75</c:v>
                </c:pt>
                <c:pt idx="3643">
                  <c:v>43617.791666666664</c:v>
                </c:pt>
                <c:pt idx="3644">
                  <c:v>43617.833333333336</c:v>
                </c:pt>
                <c:pt idx="3645">
                  <c:v>43617.875</c:v>
                </c:pt>
                <c:pt idx="3646">
                  <c:v>43617.916666666664</c:v>
                </c:pt>
                <c:pt idx="3647">
                  <c:v>43617.958333333336</c:v>
                </c:pt>
                <c:pt idx="3648">
                  <c:v>43618</c:v>
                </c:pt>
                <c:pt idx="3649">
                  <c:v>43618.041666666664</c:v>
                </c:pt>
                <c:pt idx="3650">
                  <c:v>43618.083333333336</c:v>
                </c:pt>
                <c:pt idx="3651">
                  <c:v>43618.125</c:v>
                </c:pt>
                <c:pt idx="3652">
                  <c:v>43618.166666666664</c:v>
                </c:pt>
                <c:pt idx="3653">
                  <c:v>43618.208333333336</c:v>
                </c:pt>
                <c:pt idx="3654">
                  <c:v>43618.25</c:v>
                </c:pt>
                <c:pt idx="3655">
                  <c:v>43618.291666666664</c:v>
                </c:pt>
                <c:pt idx="3656">
                  <c:v>43618.333333333336</c:v>
                </c:pt>
                <c:pt idx="3657">
                  <c:v>43618.375</c:v>
                </c:pt>
                <c:pt idx="3658">
                  <c:v>43618.416666666664</c:v>
                </c:pt>
                <c:pt idx="3659">
                  <c:v>43618.458333333336</c:v>
                </c:pt>
                <c:pt idx="3660">
                  <c:v>43618.5</c:v>
                </c:pt>
                <c:pt idx="3661">
                  <c:v>43618.541666666664</c:v>
                </c:pt>
                <c:pt idx="3662">
                  <c:v>43618.583333333336</c:v>
                </c:pt>
                <c:pt idx="3663">
                  <c:v>43618.625</c:v>
                </c:pt>
                <c:pt idx="3664">
                  <c:v>43618.666666666664</c:v>
                </c:pt>
                <c:pt idx="3665">
                  <c:v>43618.708333333336</c:v>
                </c:pt>
                <c:pt idx="3666">
                  <c:v>43618.75</c:v>
                </c:pt>
                <c:pt idx="3667">
                  <c:v>43618.791666666664</c:v>
                </c:pt>
                <c:pt idx="3668">
                  <c:v>43618.833333333336</c:v>
                </c:pt>
                <c:pt idx="3669">
                  <c:v>43618.875</c:v>
                </c:pt>
                <c:pt idx="3670">
                  <c:v>43618.916666666664</c:v>
                </c:pt>
                <c:pt idx="3671">
                  <c:v>43618.958333333336</c:v>
                </c:pt>
                <c:pt idx="3672">
                  <c:v>43619</c:v>
                </c:pt>
                <c:pt idx="3673">
                  <c:v>43619.041666666664</c:v>
                </c:pt>
                <c:pt idx="3674">
                  <c:v>43619.083333333336</c:v>
                </c:pt>
                <c:pt idx="3675">
                  <c:v>43619.125</c:v>
                </c:pt>
                <c:pt idx="3676">
                  <c:v>43619.166666666664</c:v>
                </c:pt>
                <c:pt idx="3677">
                  <c:v>43619.208333333336</c:v>
                </c:pt>
                <c:pt idx="3678">
                  <c:v>43619.25</c:v>
                </c:pt>
                <c:pt idx="3679">
                  <c:v>43619.291666666664</c:v>
                </c:pt>
                <c:pt idx="3680">
                  <c:v>43619.333333333336</c:v>
                </c:pt>
                <c:pt idx="3681">
                  <c:v>43619.375</c:v>
                </c:pt>
                <c:pt idx="3682">
                  <c:v>43619.416666666664</c:v>
                </c:pt>
                <c:pt idx="3683">
                  <c:v>43619.458333333336</c:v>
                </c:pt>
                <c:pt idx="3684">
                  <c:v>43619.5</c:v>
                </c:pt>
                <c:pt idx="3685">
                  <c:v>43619.541666666664</c:v>
                </c:pt>
                <c:pt idx="3686">
                  <c:v>43619.583333333336</c:v>
                </c:pt>
                <c:pt idx="3687">
                  <c:v>43619.625</c:v>
                </c:pt>
                <c:pt idx="3688">
                  <c:v>43619.666666666664</c:v>
                </c:pt>
                <c:pt idx="3689">
                  <c:v>43619.708333333336</c:v>
                </c:pt>
                <c:pt idx="3690">
                  <c:v>43619.75</c:v>
                </c:pt>
                <c:pt idx="3691">
                  <c:v>43619.791666666664</c:v>
                </c:pt>
                <c:pt idx="3692">
                  <c:v>43619.833333333336</c:v>
                </c:pt>
                <c:pt idx="3693">
                  <c:v>43619.875</c:v>
                </c:pt>
                <c:pt idx="3694">
                  <c:v>43619.916666666664</c:v>
                </c:pt>
                <c:pt idx="3695">
                  <c:v>43619.958333333336</c:v>
                </c:pt>
                <c:pt idx="3696">
                  <c:v>43620</c:v>
                </c:pt>
                <c:pt idx="3697">
                  <c:v>43620.041666666664</c:v>
                </c:pt>
                <c:pt idx="3698">
                  <c:v>43620.083333333336</c:v>
                </c:pt>
                <c:pt idx="3699">
                  <c:v>43620.125</c:v>
                </c:pt>
                <c:pt idx="3700">
                  <c:v>43620.166666666664</c:v>
                </c:pt>
                <c:pt idx="3701">
                  <c:v>43620.208333333336</c:v>
                </c:pt>
                <c:pt idx="3702">
                  <c:v>43620.25</c:v>
                </c:pt>
                <c:pt idx="3703">
                  <c:v>43620.291666666664</c:v>
                </c:pt>
                <c:pt idx="3704">
                  <c:v>43620.333333333336</c:v>
                </c:pt>
                <c:pt idx="3705">
                  <c:v>43620.375</c:v>
                </c:pt>
                <c:pt idx="3706">
                  <c:v>43620.416666666664</c:v>
                </c:pt>
                <c:pt idx="3707">
                  <c:v>43620.458333333336</c:v>
                </c:pt>
                <c:pt idx="3708">
                  <c:v>43620.5</c:v>
                </c:pt>
                <c:pt idx="3709">
                  <c:v>43620.541666666664</c:v>
                </c:pt>
                <c:pt idx="3710">
                  <c:v>43620.583333333336</c:v>
                </c:pt>
                <c:pt idx="3711">
                  <c:v>43620.625</c:v>
                </c:pt>
                <c:pt idx="3712">
                  <c:v>43620.666666666664</c:v>
                </c:pt>
                <c:pt idx="3713">
                  <c:v>43620.708333333336</c:v>
                </c:pt>
                <c:pt idx="3714">
                  <c:v>43620.75</c:v>
                </c:pt>
                <c:pt idx="3715">
                  <c:v>43620.791666666664</c:v>
                </c:pt>
                <c:pt idx="3716">
                  <c:v>43620.833333333336</c:v>
                </c:pt>
                <c:pt idx="3717">
                  <c:v>43620.875</c:v>
                </c:pt>
                <c:pt idx="3718">
                  <c:v>43620.916666666664</c:v>
                </c:pt>
                <c:pt idx="3719">
                  <c:v>43620.958333333336</c:v>
                </c:pt>
                <c:pt idx="3720">
                  <c:v>43621</c:v>
                </c:pt>
                <c:pt idx="3721">
                  <c:v>43621.041666666664</c:v>
                </c:pt>
                <c:pt idx="3722">
                  <c:v>43621.083333333336</c:v>
                </c:pt>
                <c:pt idx="3723">
                  <c:v>43621.125</c:v>
                </c:pt>
                <c:pt idx="3724">
                  <c:v>43621.166666666664</c:v>
                </c:pt>
                <c:pt idx="3725">
                  <c:v>43621.208333333336</c:v>
                </c:pt>
                <c:pt idx="3726">
                  <c:v>43621.25</c:v>
                </c:pt>
                <c:pt idx="3727">
                  <c:v>43621.291666666664</c:v>
                </c:pt>
                <c:pt idx="3728">
                  <c:v>43621.333333333336</c:v>
                </c:pt>
                <c:pt idx="3729">
                  <c:v>43621.375</c:v>
                </c:pt>
                <c:pt idx="3730">
                  <c:v>43621.416666666664</c:v>
                </c:pt>
                <c:pt idx="3731">
                  <c:v>43621.458333333336</c:v>
                </c:pt>
                <c:pt idx="3732">
                  <c:v>43621.5</c:v>
                </c:pt>
                <c:pt idx="3733">
                  <c:v>43621.541666666664</c:v>
                </c:pt>
                <c:pt idx="3734">
                  <c:v>43621.583333333336</c:v>
                </c:pt>
                <c:pt idx="3735">
                  <c:v>43621.625</c:v>
                </c:pt>
                <c:pt idx="3736">
                  <c:v>43621.666666666664</c:v>
                </c:pt>
                <c:pt idx="3737">
                  <c:v>43621.708333333336</c:v>
                </c:pt>
                <c:pt idx="3738">
                  <c:v>43621.75</c:v>
                </c:pt>
                <c:pt idx="3739">
                  <c:v>43621.791666666664</c:v>
                </c:pt>
                <c:pt idx="3740">
                  <c:v>43621.833333333336</c:v>
                </c:pt>
                <c:pt idx="3741">
                  <c:v>43621.875</c:v>
                </c:pt>
                <c:pt idx="3742">
                  <c:v>43621.916666666664</c:v>
                </c:pt>
                <c:pt idx="3743">
                  <c:v>43621.958333333336</c:v>
                </c:pt>
                <c:pt idx="3744">
                  <c:v>43622</c:v>
                </c:pt>
                <c:pt idx="3745">
                  <c:v>43622.041666666664</c:v>
                </c:pt>
                <c:pt idx="3746">
                  <c:v>43622.083333333336</c:v>
                </c:pt>
                <c:pt idx="3747">
                  <c:v>43622.125</c:v>
                </c:pt>
                <c:pt idx="3748">
                  <c:v>43622.166666666664</c:v>
                </c:pt>
                <c:pt idx="3749">
                  <c:v>43622.208333333336</c:v>
                </c:pt>
                <c:pt idx="3750">
                  <c:v>43622.25</c:v>
                </c:pt>
                <c:pt idx="3751">
                  <c:v>43622.291666666664</c:v>
                </c:pt>
                <c:pt idx="3752">
                  <c:v>43622.333333333336</c:v>
                </c:pt>
                <c:pt idx="3753">
                  <c:v>43622.375</c:v>
                </c:pt>
                <c:pt idx="3754">
                  <c:v>43622.416666666664</c:v>
                </c:pt>
                <c:pt idx="3755">
                  <c:v>43622.458333333336</c:v>
                </c:pt>
                <c:pt idx="3756">
                  <c:v>43622.5</c:v>
                </c:pt>
                <c:pt idx="3757">
                  <c:v>43622.541666666664</c:v>
                </c:pt>
                <c:pt idx="3758">
                  <c:v>43622.583333333336</c:v>
                </c:pt>
                <c:pt idx="3759">
                  <c:v>43622.625</c:v>
                </c:pt>
                <c:pt idx="3760">
                  <c:v>43622.666666666664</c:v>
                </c:pt>
                <c:pt idx="3761">
                  <c:v>43622.708333333336</c:v>
                </c:pt>
                <c:pt idx="3762">
                  <c:v>43622.75</c:v>
                </c:pt>
                <c:pt idx="3763">
                  <c:v>43622.791666666664</c:v>
                </c:pt>
                <c:pt idx="3764">
                  <c:v>43622.833333333336</c:v>
                </c:pt>
                <c:pt idx="3765">
                  <c:v>43622.875</c:v>
                </c:pt>
                <c:pt idx="3766">
                  <c:v>43622.916666666664</c:v>
                </c:pt>
                <c:pt idx="3767">
                  <c:v>43622.958333333336</c:v>
                </c:pt>
                <c:pt idx="3768">
                  <c:v>43623</c:v>
                </c:pt>
                <c:pt idx="3769">
                  <c:v>43623.041666666664</c:v>
                </c:pt>
                <c:pt idx="3770">
                  <c:v>43623.083333333336</c:v>
                </c:pt>
                <c:pt idx="3771">
                  <c:v>43623.125</c:v>
                </c:pt>
                <c:pt idx="3772">
                  <c:v>43623.166666666664</c:v>
                </c:pt>
                <c:pt idx="3773">
                  <c:v>43623.208333333336</c:v>
                </c:pt>
                <c:pt idx="3774">
                  <c:v>43623.25</c:v>
                </c:pt>
                <c:pt idx="3775">
                  <c:v>43623.291666666664</c:v>
                </c:pt>
                <c:pt idx="3776">
                  <c:v>43623.333333333336</c:v>
                </c:pt>
                <c:pt idx="3777">
                  <c:v>43623.375</c:v>
                </c:pt>
                <c:pt idx="3778">
                  <c:v>43623.416666666664</c:v>
                </c:pt>
                <c:pt idx="3779">
                  <c:v>43623.458333333336</c:v>
                </c:pt>
                <c:pt idx="3780">
                  <c:v>43623.5</c:v>
                </c:pt>
                <c:pt idx="3781">
                  <c:v>43623.541666666664</c:v>
                </c:pt>
                <c:pt idx="3782">
                  <c:v>43623.583333333336</c:v>
                </c:pt>
                <c:pt idx="3783">
                  <c:v>43623.625</c:v>
                </c:pt>
                <c:pt idx="3784">
                  <c:v>43623.666666666664</c:v>
                </c:pt>
                <c:pt idx="3785">
                  <c:v>43623.708333333336</c:v>
                </c:pt>
                <c:pt idx="3786">
                  <c:v>43623.75</c:v>
                </c:pt>
                <c:pt idx="3787">
                  <c:v>43623.791666666664</c:v>
                </c:pt>
                <c:pt idx="3788">
                  <c:v>43623.833333333336</c:v>
                </c:pt>
                <c:pt idx="3789">
                  <c:v>43623.875</c:v>
                </c:pt>
                <c:pt idx="3790">
                  <c:v>43623.916666666664</c:v>
                </c:pt>
                <c:pt idx="3791">
                  <c:v>43623.958333333336</c:v>
                </c:pt>
                <c:pt idx="3792">
                  <c:v>43624</c:v>
                </c:pt>
                <c:pt idx="3793">
                  <c:v>43624.041666666664</c:v>
                </c:pt>
                <c:pt idx="3794">
                  <c:v>43624.083333333336</c:v>
                </c:pt>
                <c:pt idx="3795">
                  <c:v>43624.125</c:v>
                </c:pt>
                <c:pt idx="3796">
                  <c:v>43624.166666666664</c:v>
                </c:pt>
                <c:pt idx="3797">
                  <c:v>43624.208333333336</c:v>
                </c:pt>
                <c:pt idx="3798">
                  <c:v>43624.25</c:v>
                </c:pt>
                <c:pt idx="3799">
                  <c:v>43624.291666666664</c:v>
                </c:pt>
                <c:pt idx="3800">
                  <c:v>43624.333333333336</c:v>
                </c:pt>
                <c:pt idx="3801">
                  <c:v>43624.375</c:v>
                </c:pt>
                <c:pt idx="3802">
                  <c:v>43624.416666666664</c:v>
                </c:pt>
                <c:pt idx="3803">
                  <c:v>43624.458333333336</c:v>
                </c:pt>
                <c:pt idx="3804">
                  <c:v>43624.5</c:v>
                </c:pt>
                <c:pt idx="3805">
                  <c:v>43624.541666666664</c:v>
                </c:pt>
                <c:pt idx="3806">
                  <c:v>43624.583333333336</c:v>
                </c:pt>
                <c:pt idx="3807">
                  <c:v>43624.625</c:v>
                </c:pt>
                <c:pt idx="3808">
                  <c:v>43624.666666666664</c:v>
                </c:pt>
                <c:pt idx="3809">
                  <c:v>43624.708333333336</c:v>
                </c:pt>
                <c:pt idx="3810">
                  <c:v>43624.75</c:v>
                </c:pt>
                <c:pt idx="3811">
                  <c:v>43624.791666666664</c:v>
                </c:pt>
                <c:pt idx="3812">
                  <c:v>43624.833333333336</c:v>
                </c:pt>
                <c:pt idx="3813">
                  <c:v>43624.875</c:v>
                </c:pt>
                <c:pt idx="3814">
                  <c:v>43624.916666666664</c:v>
                </c:pt>
                <c:pt idx="3815">
                  <c:v>43624.958333333336</c:v>
                </c:pt>
                <c:pt idx="3816">
                  <c:v>43625</c:v>
                </c:pt>
                <c:pt idx="3817">
                  <c:v>43625.041666666664</c:v>
                </c:pt>
                <c:pt idx="3818">
                  <c:v>43625.083333333336</c:v>
                </c:pt>
                <c:pt idx="3819">
                  <c:v>43625.125</c:v>
                </c:pt>
                <c:pt idx="3820">
                  <c:v>43625.166666666664</c:v>
                </c:pt>
                <c:pt idx="3821">
                  <c:v>43625.208333333336</c:v>
                </c:pt>
                <c:pt idx="3822">
                  <c:v>43625.25</c:v>
                </c:pt>
                <c:pt idx="3823">
                  <c:v>43625.291666666664</c:v>
                </c:pt>
                <c:pt idx="3824">
                  <c:v>43625.333333333336</c:v>
                </c:pt>
                <c:pt idx="3825">
                  <c:v>43625.375</c:v>
                </c:pt>
                <c:pt idx="3826">
                  <c:v>43625.416666666664</c:v>
                </c:pt>
                <c:pt idx="3827">
                  <c:v>43625.458333333336</c:v>
                </c:pt>
                <c:pt idx="3828">
                  <c:v>43625.5</c:v>
                </c:pt>
                <c:pt idx="3829">
                  <c:v>43625.541666666664</c:v>
                </c:pt>
                <c:pt idx="3830">
                  <c:v>43625.583333333336</c:v>
                </c:pt>
                <c:pt idx="3831">
                  <c:v>43625.625</c:v>
                </c:pt>
                <c:pt idx="3832">
                  <c:v>43625.666666666664</c:v>
                </c:pt>
                <c:pt idx="3833">
                  <c:v>43625.708333333336</c:v>
                </c:pt>
                <c:pt idx="3834">
                  <c:v>43625.75</c:v>
                </c:pt>
                <c:pt idx="3835">
                  <c:v>43625.791666666664</c:v>
                </c:pt>
                <c:pt idx="3836">
                  <c:v>43625.833333333336</c:v>
                </c:pt>
                <c:pt idx="3837">
                  <c:v>43625.875</c:v>
                </c:pt>
                <c:pt idx="3838">
                  <c:v>43625.916666666664</c:v>
                </c:pt>
                <c:pt idx="3839">
                  <c:v>43625.958333333336</c:v>
                </c:pt>
                <c:pt idx="3840">
                  <c:v>43626</c:v>
                </c:pt>
                <c:pt idx="3841">
                  <c:v>43626.041666666664</c:v>
                </c:pt>
                <c:pt idx="3842">
                  <c:v>43626.083333333336</c:v>
                </c:pt>
                <c:pt idx="3843">
                  <c:v>43626.125</c:v>
                </c:pt>
                <c:pt idx="3844">
                  <c:v>43626.166666666664</c:v>
                </c:pt>
                <c:pt idx="3845">
                  <c:v>43626.208333333336</c:v>
                </c:pt>
                <c:pt idx="3846">
                  <c:v>43626.25</c:v>
                </c:pt>
                <c:pt idx="3847">
                  <c:v>43626.291666666664</c:v>
                </c:pt>
                <c:pt idx="3848">
                  <c:v>43626.333333333336</c:v>
                </c:pt>
                <c:pt idx="3849">
                  <c:v>43626.375</c:v>
                </c:pt>
                <c:pt idx="3850">
                  <c:v>43626.416666666664</c:v>
                </c:pt>
                <c:pt idx="3851">
                  <c:v>43626.458333333336</c:v>
                </c:pt>
                <c:pt idx="3852">
                  <c:v>43626.5</c:v>
                </c:pt>
                <c:pt idx="3853">
                  <c:v>43626.541666666664</c:v>
                </c:pt>
                <c:pt idx="3854">
                  <c:v>43626.583333333336</c:v>
                </c:pt>
                <c:pt idx="3855">
                  <c:v>43626.625</c:v>
                </c:pt>
                <c:pt idx="3856">
                  <c:v>43626.666666666664</c:v>
                </c:pt>
                <c:pt idx="3857">
                  <c:v>43626.708333333336</c:v>
                </c:pt>
                <c:pt idx="3858">
                  <c:v>43626.75</c:v>
                </c:pt>
                <c:pt idx="3859">
                  <c:v>43626.791666666664</c:v>
                </c:pt>
                <c:pt idx="3860">
                  <c:v>43626.833333333336</c:v>
                </c:pt>
                <c:pt idx="3861">
                  <c:v>43626.875</c:v>
                </c:pt>
                <c:pt idx="3862">
                  <c:v>43626.916666666664</c:v>
                </c:pt>
                <c:pt idx="3863">
                  <c:v>43626.958333333336</c:v>
                </c:pt>
                <c:pt idx="3864">
                  <c:v>43627</c:v>
                </c:pt>
                <c:pt idx="3865">
                  <c:v>43627.041666666664</c:v>
                </c:pt>
                <c:pt idx="3866">
                  <c:v>43627.083333333336</c:v>
                </c:pt>
                <c:pt idx="3867">
                  <c:v>43627.125</c:v>
                </c:pt>
                <c:pt idx="3868">
                  <c:v>43627.166666666664</c:v>
                </c:pt>
                <c:pt idx="3869">
                  <c:v>43627.208333333336</c:v>
                </c:pt>
                <c:pt idx="3870">
                  <c:v>43627.25</c:v>
                </c:pt>
                <c:pt idx="3871">
                  <c:v>43627.291666666664</c:v>
                </c:pt>
                <c:pt idx="3872">
                  <c:v>43627.333333333336</c:v>
                </c:pt>
                <c:pt idx="3873">
                  <c:v>43627.375</c:v>
                </c:pt>
                <c:pt idx="3874">
                  <c:v>43627.416666666664</c:v>
                </c:pt>
                <c:pt idx="3875">
                  <c:v>43627.458333333336</c:v>
                </c:pt>
                <c:pt idx="3876">
                  <c:v>43627.5</c:v>
                </c:pt>
                <c:pt idx="3877">
                  <c:v>43627.541666666664</c:v>
                </c:pt>
                <c:pt idx="3878">
                  <c:v>43627.583333333336</c:v>
                </c:pt>
                <c:pt idx="3879">
                  <c:v>43627.625</c:v>
                </c:pt>
                <c:pt idx="3880">
                  <c:v>43627.666666666664</c:v>
                </c:pt>
                <c:pt idx="3881">
                  <c:v>43627.708333333336</c:v>
                </c:pt>
                <c:pt idx="3882">
                  <c:v>43627.75</c:v>
                </c:pt>
                <c:pt idx="3883">
                  <c:v>43627.791666666664</c:v>
                </c:pt>
                <c:pt idx="3884">
                  <c:v>43627.833333333336</c:v>
                </c:pt>
                <c:pt idx="3885">
                  <c:v>43627.875</c:v>
                </c:pt>
                <c:pt idx="3886">
                  <c:v>43627.916666666664</c:v>
                </c:pt>
                <c:pt idx="3887">
                  <c:v>43627.958333333336</c:v>
                </c:pt>
                <c:pt idx="3888">
                  <c:v>43628</c:v>
                </c:pt>
                <c:pt idx="3889">
                  <c:v>43628.041666666664</c:v>
                </c:pt>
                <c:pt idx="3890">
                  <c:v>43628.083333333336</c:v>
                </c:pt>
                <c:pt idx="3891">
                  <c:v>43628.125</c:v>
                </c:pt>
                <c:pt idx="3892">
                  <c:v>43628.166666666664</c:v>
                </c:pt>
                <c:pt idx="3893">
                  <c:v>43628.208333333336</c:v>
                </c:pt>
                <c:pt idx="3894">
                  <c:v>43628.25</c:v>
                </c:pt>
                <c:pt idx="3895">
                  <c:v>43628.291666666664</c:v>
                </c:pt>
                <c:pt idx="3896">
                  <c:v>43628.333333333336</c:v>
                </c:pt>
                <c:pt idx="3897">
                  <c:v>43628.375</c:v>
                </c:pt>
                <c:pt idx="3898">
                  <c:v>43628.416666666664</c:v>
                </c:pt>
                <c:pt idx="3899">
                  <c:v>43628.458333333336</c:v>
                </c:pt>
                <c:pt idx="3900">
                  <c:v>43628.5</c:v>
                </c:pt>
                <c:pt idx="3901">
                  <c:v>43628.541666666664</c:v>
                </c:pt>
                <c:pt idx="3902">
                  <c:v>43628.583333333336</c:v>
                </c:pt>
                <c:pt idx="3903">
                  <c:v>43628.625</c:v>
                </c:pt>
                <c:pt idx="3904">
                  <c:v>43628.666666666664</c:v>
                </c:pt>
                <c:pt idx="3905">
                  <c:v>43628.708333333336</c:v>
                </c:pt>
                <c:pt idx="3906">
                  <c:v>43628.75</c:v>
                </c:pt>
                <c:pt idx="3907">
                  <c:v>43628.791666666664</c:v>
                </c:pt>
                <c:pt idx="3908">
                  <c:v>43628.833333333336</c:v>
                </c:pt>
                <c:pt idx="3909">
                  <c:v>43628.875</c:v>
                </c:pt>
                <c:pt idx="3910">
                  <c:v>43628.916666666664</c:v>
                </c:pt>
                <c:pt idx="3911">
                  <c:v>43628.958333333336</c:v>
                </c:pt>
                <c:pt idx="3912">
                  <c:v>43629</c:v>
                </c:pt>
                <c:pt idx="3913">
                  <c:v>43629.041666666664</c:v>
                </c:pt>
                <c:pt idx="3914">
                  <c:v>43629.083333333336</c:v>
                </c:pt>
                <c:pt idx="3915">
                  <c:v>43629.125</c:v>
                </c:pt>
                <c:pt idx="3916">
                  <c:v>43629.166666666664</c:v>
                </c:pt>
                <c:pt idx="3917">
                  <c:v>43629.208333333336</c:v>
                </c:pt>
                <c:pt idx="3918">
                  <c:v>43629.25</c:v>
                </c:pt>
                <c:pt idx="3919">
                  <c:v>43629.291666666664</c:v>
                </c:pt>
                <c:pt idx="3920">
                  <c:v>43629.333333333336</c:v>
                </c:pt>
                <c:pt idx="3921">
                  <c:v>43629.375</c:v>
                </c:pt>
                <c:pt idx="3922">
                  <c:v>43629.416666666664</c:v>
                </c:pt>
                <c:pt idx="3923">
                  <c:v>43629.458333333336</c:v>
                </c:pt>
                <c:pt idx="3924">
                  <c:v>43629.5</c:v>
                </c:pt>
                <c:pt idx="3925">
                  <c:v>43629.541666666664</c:v>
                </c:pt>
                <c:pt idx="3926">
                  <c:v>43629.583333333336</c:v>
                </c:pt>
                <c:pt idx="3927">
                  <c:v>43629.625</c:v>
                </c:pt>
                <c:pt idx="3928">
                  <c:v>43629.666666666664</c:v>
                </c:pt>
                <c:pt idx="3929">
                  <c:v>43629.708333333336</c:v>
                </c:pt>
                <c:pt idx="3930">
                  <c:v>43629.75</c:v>
                </c:pt>
                <c:pt idx="3931">
                  <c:v>43629.791666666664</c:v>
                </c:pt>
                <c:pt idx="3932">
                  <c:v>43629.833333333336</c:v>
                </c:pt>
                <c:pt idx="3933">
                  <c:v>43629.875</c:v>
                </c:pt>
                <c:pt idx="3934">
                  <c:v>43629.916666666664</c:v>
                </c:pt>
                <c:pt idx="3935">
                  <c:v>43629.958333333336</c:v>
                </c:pt>
                <c:pt idx="3936">
                  <c:v>43630</c:v>
                </c:pt>
                <c:pt idx="3937">
                  <c:v>43630.041666666664</c:v>
                </c:pt>
                <c:pt idx="3938">
                  <c:v>43630.083333333336</c:v>
                </c:pt>
                <c:pt idx="3939">
                  <c:v>43630.125</c:v>
                </c:pt>
                <c:pt idx="3940">
                  <c:v>43630.166666666664</c:v>
                </c:pt>
                <c:pt idx="3941">
                  <c:v>43630.208333333336</c:v>
                </c:pt>
                <c:pt idx="3942">
                  <c:v>43630.25</c:v>
                </c:pt>
                <c:pt idx="3943">
                  <c:v>43630.291666666664</c:v>
                </c:pt>
                <c:pt idx="3944">
                  <c:v>43630.333333333336</c:v>
                </c:pt>
                <c:pt idx="3945">
                  <c:v>43630.375</c:v>
                </c:pt>
                <c:pt idx="3946">
                  <c:v>43630.416666666664</c:v>
                </c:pt>
                <c:pt idx="3947">
                  <c:v>43630.458333333336</c:v>
                </c:pt>
                <c:pt idx="3948">
                  <c:v>43630.5</c:v>
                </c:pt>
                <c:pt idx="3949">
                  <c:v>43630.541666666664</c:v>
                </c:pt>
                <c:pt idx="3950">
                  <c:v>43630.583333333336</c:v>
                </c:pt>
                <c:pt idx="3951">
                  <c:v>43630.625</c:v>
                </c:pt>
                <c:pt idx="3952">
                  <c:v>43630.666666666664</c:v>
                </c:pt>
                <c:pt idx="3953">
                  <c:v>43630.708333333336</c:v>
                </c:pt>
                <c:pt idx="3954">
                  <c:v>43630.75</c:v>
                </c:pt>
                <c:pt idx="3955">
                  <c:v>43630.791666666664</c:v>
                </c:pt>
                <c:pt idx="3956">
                  <c:v>43630.833333333336</c:v>
                </c:pt>
                <c:pt idx="3957">
                  <c:v>43630.875</c:v>
                </c:pt>
                <c:pt idx="3958">
                  <c:v>43630.916666666664</c:v>
                </c:pt>
                <c:pt idx="3959">
                  <c:v>43630.958333333336</c:v>
                </c:pt>
                <c:pt idx="3960">
                  <c:v>43631</c:v>
                </c:pt>
                <c:pt idx="3961">
                  <c:v>43631.041666666664</c:v>
                </c:pt>
                <c:pt idx="3962">
                  <c:v>43631.083333333336</c:v>
                </c:pt>
                <c:pt idx="3963">
                  <c:v>43631.125</c:v>
                </c:pt>
                <c:pt idx="3964">
                  <c:v>43631.166666666664</c:v>
                </c:pt>
                <c:pt idx="3965">
                  <c:v>43631.208333333336</c:v>
                </c:pt>
                <c:pt idx="3966">
                  <c:v>43631.25</c:v>
                </c:pt>
                <c:pt idx="3967">
                  <c:v>43631.291666666664</c:v>
                </c:pt>
                <c:pt idx="3968">
                  <c:v>43631.333333333336</c:v>
                </c:pt>
                <c:pt idx="3969">
                  <c:v>43631.375</c:v>
                </c:pt>
                <c:pt idx="3970">
                  <c:v>43631.416666666664</c:v>
                </c:pt>
                <c:pt idx="3971">
                  <c:v>43631.458333333336</c:v>
                </c:pt>
                <c:pt idx="3972">
                  <c:v>43631.5</c:v>
                </c:pt>
                <c:pt idx="3973">
                  <c:v>43631.541666666664</c:v>
                </c:pt>
                <c:pt idx="3974">
                  <c:v>43631.583333333336</c:v>
                </c:pt>
                <c:pt idx="3975">
                  <c:v>43631.625</c:v>
                </c:pt>
                <c:pt idx="3976">
                  <c:v>43631.666666666664</c:v>
                </c:pt>
                <c:pt idx="3977">
                  <c:v>43631.708333333336</c:v>
                </c:pt>
                <c:pt idx="3978">
                  <c:v>43631.75</c:v>
                </c:pt>
                <c:pt idx="3979">
                  <c:v>43631.791666666664</c:v>
                </c:pt>
                <c:pt idx="3980">
                  <c:v>43631.833333333336</c:v>
                </c:pt>
                <c:pt idx="3981">
                  <c:v>43631.875</c:v>
                </c:pt>
                <c:pt idx="3982">
                  <c:v>43631.916666666664</c:v>
                </c:pt>
                <c:pt idx="3983">
                  <c:v>43631.958333333336</c:v>
                </c:pt>
                <c:pt idx="3984">
                  <c:v>43632</c:v>
                </c:pt>
                <c:pt idx="3985">
                  <c:v>43632.041666666664</c:v>
                </c:pt>
                <c:pt idx="3986">
                  <c:v>43632.083333333336</c:v>
                </c:pt>
                <c:pt idx="3987">
                  <c:v>43632.125</c:v>
                </c:pt>
                <c:pt idx="3988">
                  <c:v>43632.166666666664</c:v>
                </c:pt>
                <c:pt idx="3989">
                  <c:v>43632.208333333336</c:v>
                </c:pt>
                <c:pt idx="3990">
                  <c:v>43632.25</c:v>
                </c:pt>
                <c:pt idx="3991">
                  <c:v>43632.291666666664</c:v>
                </c:pt>
                <c:pt idx="3992">
                  <c:v>43632.333333333336</c:v>
                </c:pt>
                <c:pt idx="3993">
                  <c:v>43632.375</c:v>
                </c:pt>
                <c:pt idx="3994">
                  <c:v>43632.416666666664</c:v>
                </c:pt>
                <c:pt idx="3995">
                  <c:v>43632.458333333336</c:v>
                </c:pt>
                <c:pt idx="3996">
                  <c:v>43632.5</c:v>
                </c:pt>
                <c:pt idx="3997">
                  <c:v>43632.541666666664</c:v>
                </c:pt>
                <c:pt idx="3998">
                  <c:v>43632.583333333336</c:v>
                </c:pt>
                <c:pt idx="3999">
                  <c:v>43632.625</c:v>
                </c:pt>
                <c:pt idx="4000">
                  <c:v>43632.666666666664</c:v>
                </c:pt>
                <c:pt idx="4001">
                  <c:v>43632.708333333336</c:v>
                </c:pt>
                <c:pt idx="4002">
                  <c:v>43632.75</c:v>
                </c:pt>
                <c:pt idx="4003">
                  <c:v>43632.791666666664</c:v>
                </c:pt>
                <c:pt idx="4004">
                  <c:v>43632.833333333336</c:v>
                </c:pt>
                <c:pt idx="4005">
                  <c:v>43632.875</c:v>
                </c:pt>
                <c:pt idx="4006">
                  <c:v>43632.916666666664</c:v>
                </c:pt>
                <c:pt idx="4007">
                  <c:v>43632.958333333336</c:v>
                </c:pt>
                <c:pt idx="4008">
                  <c:v>43633</c:v>
                </c:pt>
                <c:pt idx="4009">
                  <c:v>43633.041666666664</c:v>
                </c:pt>
                <c:pt idx="4010">
                  <c:v>43633.083333333336</c:v>
                </c:pt>
                <c:pt idx="4011">
                  <c:v>43633.125</c:v>
                </c:pt>
                <c:pt idx="4012">
                  <c:v>43633.166666666664</c:v>
                </c:pt>
                <c:pt idx="4013">
                  <c:v>43633.208333333336</c:v>
                </c:pt>
                <c:pt idx="4014">
                  <c:v>43633.25</c:v>
                </c:pt>
                <c:pt idx="4015">
                  <c:v>43633.291666666664</c:v>
                </c:pt>
                <c:pt idx="4016">
                  <c:v>43633.333333333336</c:v>
                </c:pt>
                <c:pt idx="4017">
                  <c:v>43633.375</c:v>
                </c:pt>
                <c:pt idx="4018">
                  <c:v>43633.416666666664</c:v>
                </c:pt>
                <c:pt idx="4019">
                  <c:v>43633.458333333336</c:v>
                </c:pt>
                <c:pt idx="4020">
                  <c:v>43633.5</c:v>
                </c:pt>
                <c:pt idx="4021">
                  <c:v>43633.541666666664</c:v>
                </c:pt>
                <c:pt idx="4022">
                  <c:v>43633.583333333336</c:v>
                </c:pt>
                <c:pt idx="4023">
                  <c:v>43633.625</c:v>
                </c:pt>
                <c:pt idx="4024">
                  <c:v>43633.666666666664</c:v>
                </c:pt>
                <c:pt idx="4025">
                  <c:v>43633.708333333336</c:v>
                </c:pt>
                <c:pt idx="4026">
                  <c:v>43633.75</c:v>
                </c:pt>
                <c:pt idx="4027">
                  <c:v>43633.791666666664</c:v>
                </c:pt>
                <c:pt idx="4028">
                  <c:v>43633.833333333336</c:v>
                </c:pt>
                <c:pt idx="4029">
                  <c:v>43633.875</c:v>
                </c:pt>
                <c:pt idx="4030">
                  <c:v>43633.916666666664</c:v>
                </c:pt>
                <c:pt idx="4031">
                  <c:v>43633.958333333336</c:v>
                </c:pt>
                <c:pt idx="4032">
                  <c:v>43634</c:v>
                </c:pt>
                <c:pt idx="4033">
                  <c:v>43634.041666666664</c:v>
                </c:pt>
                <c:pt idx="4034">
                  <c:v>43634.083333333336</c:v>
                </c:pt>
                <c:pt idx="4035">
                  <c:v>43634.125</c:v>
                </c:pt>
                <c:pt idx="4036">
                  <c:v>43634.166666666664</c:v>
                </c:pt>
                <c:pt idx="4037">
                  <c:v>43634.208333333336</c:v>
                </c:pt>
                <c:pt idx="4038">
                  <c:v>43634.25</c:v>
                </c:pt>
                <c:pt idx="4039">
                  <c:v>43634.291666666664</c:v>
                </c:pt>
                <c:pt idx="4040">
                  <c:v>43634.333333333336</c:v>
                </c:pt>
                <c:pt idx="4041">
                  <c:v>43634.375</c:v>
                </c:pt>
                <c:pt idx="4042">
                  <c:v>43634.416666666664</c:v>
                </c:pt>
                <c:pt idx="4043">
                  <c:v>43634.458333333336</c:v>
                </c:pt>
                <c:pt idx="4044">
                  <c:v>43634.5</c:v>
                </c:pt>
                <c:pt idx="4045">
                  <c:v>43634.541666666664</c:v>
                </c:pt>
                <c:pt idx="4046">
                  <c:v>43634.583333333336</c:v>
                </c:pt>
                <c:pt idx="4047">
                  <c:v>43634.625</c:v>
                </c:pt>
                <c:pt idx="4048">
                  <c:v>43634.666666666664</c:v>
                </c:pt>
                <c:pt idx="4049">
                  <c:v>43634.708333333336</c:v>
                </c:pt>
                <c:pt idx="4050">
                  <c:v>43634.75</c:v>
                </c:pt>
                <c:pt idx="4051">
                  <c:v>43634.791666666664</c:v>
                </c:pt>
                <c:pt idx="4052">
                  <c:v>43634.833333333336</c:v>
                </c:pt>
                <c:pt idx="4053">
                  <c:v>43634.875</c:v>
                </c:pt>
                <c:pt idx="4054">
                  <c:v>43634.916666666664</c:v>
                </c:pt>
                <c:pt idx="4055">
                  <c:v>43634.958333333336</c:v>
                </c:pt>
                <c:pt idx="4056">
                  <c:v>43635</c:v>
                </c:pt>
                <c:pt idx="4057">
                  <c:v>43635.041666666664</c:v>
                </c:pt>
                <c:pt idx="4058">
                  <c:v>43635.083333333336</c:v>
                </c:pt>
                <c:pt idx="4059">
                  <c:v>43635.125</c:v>
                </c:pt>
                <c:pt idx="4060">
                  <c:v>43635.166666666664</c:v>
                </c:pt>
                <c:pt idx="4061">
                  <c:v>43635.208333333336</c:v>
                </c:pt>
                <c:pt idx="4062">
                  <c:v>43635.25</c:v>
                </c:pt>
                <c:pt idx="4063">
                  <c:v>43635.291666666664</c:v>
                </c:pt>
                <c:pt idx="4064">
                  <c:v>43635.333333333336</c:v>
                </c:pt>
                <c:pt idx="4065">
                  <c:v>43635.375</c:v>
                </c:pt>
                <c:pt idx="4066">
                  <c:v>43635.416666666664</c:v>
                </c:pt>
                <c:pt idx="4067">
                  <c:v>43635.458333333336</c:v>
                </c:pt>
                <c:pt idx="4068">
                  <c:v>43635.5</c:v>
                </c:pt>
                <c:pt idx="4069">
                  <c:v>43635.541666666664</c:v>
                </c:pt>
                <c:pt idx="4070">
                  <c:v>43635.583333333336</c:v>
                </c:pt>
                <c:pt idx="4071">
                  <c:v>43635.625</c:v>
                </c:pt>
                <c:pt idx="4072">
                  <c:v>43635.666666666664</c:v>
                </c:pt>
                <c:pt idx="4073">
                  <c:v>43635.708333333336</c:v>
                </c:pt>
                <c:pt idx="4074">
                  <c:v>43635.75</c:v>
                </c:pt>
                <c:pt idx="4075">
                  <c:v>43635.791666666664</c:v>
                </c:pt>
                <c:pt idx="4076">
                  <c:v>43635.833333333336</c:v>
                </c:pt>
                <c:pt idx="4077">
                  <c:v>43635.875</c:v>
                </c:pt>
                <c:pt idx="4078">
                  <c:v>43635.916666666664</c:v>
                </c:pt>
                <c:pt idx="4079">
                  <c:v>43635.958333333336</c:v>
                </c:pt>
                <c:pt idx="4080">
                  <c:v>43636</c:v>
                </c:pt>
                <c:pt idx="4081">
                  <c:v>43636.041666666664</c:v>
                </c:pt>
                <c:pt idx="4082">
                  <c:v>43636.083333333336</c:v>
                </c:pt>
                <c:pt idx="4083">
                  <c:v>43636.125</c:v>
                </c:pt>
                <c:pt idx="4084">
                  <c:v>43636.166666666664</c:v>
                </c:pt>
                <c:pt idx="4085">
                  <c:v>43636.208333333336</c:v>
                </c:pt>
                <c:pt idx="4086">
                  <c:v>43636.25</c:v>
                </c:pt>
                <c:pt idx="4087">
                  <c:v>43636.291666666664</c:v>
                </c:pt>
                <c:pt idx="4088">
                  <c:v>43636.333333333336</c:v>
                </c:pt>
                <c:pt idx="4089">
                  <c:v>43636.375</c:v>
                </c:pt>
                <c:pt idx="4090">
                  <c:v>43636.416666666664</c:v>
                </c:pt>
                <c:pt idx="4091">
                  <c:v>43636.458333333336</c:v>
                </c:pt>
                <c:pt idx="4092">
                  <c:v>43636.5</c:v>
                </c:pt>
                <c:pt idx="4093">
                  <c:v>43636.541666666664</c:v>
                </c:pt>
                <c:pt idx="4094">
                  <c:v>43636.583333333336</c:v>
                </c:pt>
                <c:pt idx="4095">
                  <c:v>43636.625</c:v>
                </c:pt>
                <c:pt idx="4096">
                  <c:v>43636.666666666664</c:v>
                </c:pt>
                <c:pt idx="4097">
                  <c:v>43636.708333333336</c:v>
                </c:pt>
                <c:pt idx="4098">
                  <c:v>43636.75</c:v>
                </c:pt>
                <c:pt idx="4099">
                  <c:v>43636.791666666664</c:v>
                </c:pt>
                <c:pt idx="4100">
                  <c:v>43636.833333333336</c:v>
                </c:pt>
                <c:pt idx="4101">
                  <c:v>43636.875</c:v>
                </c:pt>
                <c:pt idx="4102">
                  <c:v>43636.916666666664</c:v>
                </c:pt>
                <c:pt idx="4103">
                  <c:v>43636.958333333336</c:v>
                </c:pt>
                <c:pt idx="4104">
                  <c:v>43637</c:v>
                </c:pt>
                <c:pt idx="4105">
                  <c:v>43637.041666666664</c:v>
                </c:pt>
                <c:pt idx="4106">
                  <c:v>43637.083333333336</c:v>
                </c:pt>
                <c:pt idx="4107">
                  <c:v>43637.125</c:v>
                </c:pt>
                <c:pt idx="4108">
                  <c:v>43637.166666666664</c:v>
                </c:pt>
                <c:pt idx="4109">
                  <c:v>43637.208333333336</c:v>
                </c:pt>
                <c:pt idx="4110">
                  <c:v>43637.25</c:v>
                </c:pt>
                <c:pt idx="4111">
                  <c:v>43637.291666666664</c:v>
                </c:pt>
                <c:pt idx="4112">
                  <c:v>43637.333333333336</c:v>
                </c:pt>
                <c:pt idx="4113">
                  <c:v>43637.375</c:v>
                </c:pt>
                <c:pt idx="4114">
                  <c:v>43637.416666666664</c:v>
                </c:pt>
                <c:pt idx="4115">
                  <c:v>43637.458333333336</c:v>
                </c:pt>
                <c:pt idx="4116">
                  <c:v>43637.5</c:v>
                </c:pt>
                <c:pt idx="4117">
                  <c:v>43637.541666666664</c:v>
                </c:pt>
                <c:pt idx="4118">
                  <c:v>43637.583333333336</c:v>
                </c:pt>
                <c:pt idx="4119">
                  <c:v>43637.625</c:v>
                </c:pt>
                <c:pt idx="4120">
                  <c:v>43637.666666666664</c:v>
                </c:pt>
                <c:pt idx="4121">
                  <c:v>43637.708333333336</c:v>
                </c:pt>
                <c:pt idx="4122">
                  <c:v>43637.75</c:v>
                </c:pt>
                <c:pt idx="4123">
                  <c:v>43637.791666666664</c:v>
                </c:pt>
                <c:pt idx="4124">
                  <c:v>43637.833333333336</c:v>
                </c:pt>
                <c:pt idx="4125">
                  <c:v>43637.875</c:v>
                </c:pt>
                <c:pt idx="4126">
                  <c:v>43637.916666666664</c:v>
                </c:pt>
                <c:pt idx="4127">
                  <c:v>43637.958333333336</c:v>
                </c:pt>
                <c:pt idx="4128">
                  <c:v>43638</c:v>
                </c:pt>
                <c:pt idx="4129">
                  <c:v>43638.041666666664</c:v>
                </c:pt>
                <c:pt idx="4130">
                  <c:v>43638.083333333336</c:v>
                </c:pt>
                <c:pt idx="4131">
                  <c:v>43638.125</c:v>
                </c:pt>
                <c:pt idx="4132">
                  <c:v>43638.166666666664</c:v>
                </c:pt>
                <c:pt idx="4133">
                  <c:v>43638.208333333336</c:v>
                </c:pt>
                <c:pt idx="4134">
                  <c:v>43638.25</c:v>
                </c:pt>
                <c:pt idx="4135">
                  <c:v>43638.291666666664</c:v>
                </c:pt>
                <c:pt idx="4136">
                  <c:v>43638.333333333336</c:v>
                </c:pt>
                <c:pt idx="4137">
                  <c:v>43638.375</c:v>
                </c:pt>
                <c:pt idx="4138">
                  <c:v>43638.416666666664</c:v>
                </c:pt>
                <c:pt idx="4139">
                  <c:v>43638.458333333336</c:v>
                </c:pt>
                <c:pt idx="4140">
                  <c:v>43638.5</c:v>
                </c:pt>
                <c:pt idx="4141">
                  <c:v>43638.541666666664</c:v>
                </c:pt>
                <c:pt idx="4142">
                  <c:v>43638.583333333336</c:v>
                </c:pt>
                <c:pt idx="4143">
                  <c:v>43638.625</c:v>
                </c:pt>
                <c:pt idx="4144">
                  <c:v>43638.666666666664</c:v>
                </c:pt>
                <c:pt idx="4145">
                  <c:v>43638.708333333336</c:v>
                </c:pt>
                <c:pt idx="4146">
                  <c:v>43638.75</c:v>
                </c:pt>
                <c:pt idx="4147">
                  <c:v>43638.791666666664</c:v>
                </c:pt>
                <c:pt idx="4148">
                  <c:v>43638.833333333336</c:v>
                </c:pt>
                <c:pt idx="4149">
                  <c:v>43638.875</c:v>
                </c:pt>
                <c:pt idx="4150">
                  <c:v>43638.916666666664</c:v>
                </c:pt>
                <c:pt idx="4151">
                  <c:v>43638.958333333336</c:v>
                </c:pt>
                <c:pt idx="4152">
                  <c:v>43639</c:v>
                </c:pt>
                <c:pt idx="4153">
                  <c:v>43639.041666666664</c:v>
                </c:pt>
                <c:pt idx="4154">
                  <c:v>43639.083333333336</c:v>
                </c:pt>
                <c:pt idx="4155">
                  <c:v>43639.125</c:v>
                </c:pt>
                <c:pt idx="4156">
                  <c:v>43639.166666666664</c:v>
                </c:pt>
                <c:pt idx="4157">
                  <c:v>43639.208333333336</c:v>
                </c:pt>
                <c:pt idx="4158">
                  <c:v>43639.25</c:v>
                </c:pt>
                <c:pt idx="4159">
                  <c:v>43639.291666666664</c:v>
                </c:pt>
                <c:pt idx="4160">
                  <c:v>43639.333333333336</c:v>
                </c:pt>
                <c:pt idx="4161">
                  <c:v>43639.375</c:v>
                </c:pt>
                <c:pt idx="4162">
                  <c:v>43639.416666666664</c:v>
                </c:pt>
                <c:pt idx="4163">
                  <c:v>43639.458333333336</c:v>
                </c:pt>
                <c:pt idx="4164">
                  <c:v>43639.5</c:v>
                </c:pt>
                <c:pt idx="4165">
                  <c:v>43639.541666666664</c:v>
                </c:pt>
                <c:pt idx="4166">
                  <c:v>43639.583333333336</c:v>
                </c:pt>
                <c:pt idx="4167">
                  <c:v>43639.625</c:v>
                </c:pt>
                <c:pt idx="4168">
                  <c:v>43639.666666666664</c:v>
                </c:pt>
                <c:pt idx="4169">
                  <c:v>43639.708333333336</c:v>
                </c:pt>
                <c:pt idx="4170">
                  <c:v>43639.75</c:v>
                </c:pt>
                <c:pt idx="4171">
                  <c:v>43639.791666666664</c:v>
                </c:pt>
                <c:pt idx="4172">
                  <c:v>43639.833333333336</c:v>
                </c:pt>
                <c:pt idx="4173">
                  <c:v>43639.875</c:v>
                </c:pt>
                <c:pt idx="4174">
                  <c:v>43639.916666666664</c:v>
                </c:pt>
                <c:pt idx="4175">
                  <c:v>43639.958333333336</c:v>
                </c:pt>
                <c:pt idx="4176">
                  <c:v>43640</c:v>
                </c:pt>
                <c:pt idx="4177">
                  <c:v>43640.041666666664</c:v>
                </c:pt>
                <c:pt idx="4178">
                  <c:v>43640.083333333336</c:v>
                </c:pt>
                <c:pt idx="4179">
                  <c:v>43640.125</c:v>
                </c:pt>
                <c:pt idx="4180">
                  <c:v>43640.166666666664</c:v>
                </c:pt>
                <c:pt idx="4181">
                  <c:v>43640.208333333336</c:v>
                </c:pt>
                <c:pt idx="4182">
                  <c:v>43640.25</c:v>
                </c:pt>
                <c:pt idx="4183">
                  <c:v>43640.291666666664</c:v>
                </c:pt>
                <c:pt idx="4184">
                  <c:v>43640.333333333336</c:v>
                </c:pt>
                <c:pt idx="4185">
                  <c:v>43640.375</c:v>
                </c:pt>
                <c:pt idx="4186">
                  <c:v>43640.416666666664</c:v>
                </c:pt>
                <c:pt idx="4187">
                  <c:v>43640.458333333336</c:v>
                </c:pt>
                <c:pt idx="4188">
                  <c:v>43640.5</c:v>
                </c:pt>
                <c:pt idx="4189">
                  <c:v>43640.541666666664</c:v>
                </c:pt>
                <c:pt idx="4190">
                  <c:v>43640.583333333336</c:v>
                </c:pt>
                <c:pt idx="4191">
                  <c:v>43640.625</c:v>
                </c:pt>
                <c:pt idx="4192">
                  <c:v>43640.666666666664</c:v>
                </c:pt>
                <c:pt idx="4193">
                  <c:v>43640.708333333336</c:v>
                </c:pt>
                <c:pt idx="4194">
                  <c:v>43640.75</c:v>
                </c:pt>
                <c:pt idx="4195">
                  <c:v>43640.791666666664</c:v>
                </c:pt>
                <c:pt idx="4196">
                  <c:v>43640.833333333336</c:v>
                </c:pt>
                <c:pt idx="4197">
                  <c:v>43640.875</c:v>
                </c:pt>
                <c:pt idx="4198">
                  <c:v>43640.916666666664</c:v>
                </c:pt>
                <c:pt idx="4199">
                  <c:v>43640.958333333336</c:v>
                </c:pt>
                <c:pt idx="4200">
                  <c:v>43641</c:v>
                </c:pt>
                <c:pt idx="4201">
                  <c:v>43641.041666666664</c:v>
                </c:pt>
                <c:pt idx="4202">
                  <c:v>43641.083333333336</c:v>
                </c:pt>
                <c:pt idx="4203">
                  <c:v>43641.125</c:v>
                </c:pt>
                <c:pt idx="4204">
                  <c:v>43641.166666666664</c:v>
                </c:pt>
                <c:pt idx="4205">
                  <c:v>43641.208333333336</c:v>
                </c:pt>
                <c:pt idx="4206">
                  <c:v>43641.25</c:v>
                </c:pt>
                <c:pt idx="4207">
                  <c:v>43641.291666666664</c:v>
                </c:pt>
                <c:pt idx="4208">
                  <c:v>43641.333333333336</c:v>
                </c:pt>
                <c:pt idx="4209">
                  <c:v>43641.375</c:v>
                </c:pt>
                <c:pt idx="4210">
                  <c:v>43641.416666666664</c:v>
                </c:pt>
                <c:pt idx="4211">
                  <c:v>43641.458333333336</c:v>
                </c:pt>
                <c:pt idx="4212">
                  <c:v>43641.5</c:v>
                </c:pt>
                <c:pt idx="4213">
                  <c:v>43641.541666666664</c:v>
                </c:pt>
                <c:pt idx="4214">
                  <c:v>43641.583333333336</c:v>
                </c:pt>
                <c:pt idx="4215">
                  <c:v>43641.625</c:v>
                </c:pt>
                <c:pt idx="4216">
                  <c:v>43641.666666666664</c:v>
                </c:pt>
                <c:pt idx="4217">
                  <c:v>43641.708333333336</c:v>
                </c:pt>
                <c:pt idx="4218">
                  <c:v>43641.75</c:v>
                </c:pt>
                <c:pt idx="4219">
                  <c:v>43641.791666666664</c:v>
                </c:pt>
                <c:pt idx="4220">
                  <c:v>43641.833333333336</c:v>
                </c:pt>
                <c:pt idx="4221">
                  <c:v>43641.875</c:v>
                </c:pt>
                <c:pt idx="4222">
                  <c:v>43641.916666666664</c:v>
                </c:pt>
                <c:pt idx="4223">
                  <c:v>43641.958333333336</c:v>
                </c:pt>
                <c:pt idx="4224">
                  <c:v>43642</c:v>
                </c:pt>
                <c:pt idx="4225">
                  <c:v>43642.041666666664</c:v>
                </c:pt>
                <c:pt idx="4226">
                  <c:v>43642.083333333336</c:v>
                </c:pt>
                <c:pt idx="4227">
                  <c:v>43642.125</c:v>
                </c:pt>
                <c:pt idx="4228">
                  <c:v>43642.166666666664</c:v>
                </c:pt>
                <c:pt idx="4229">
                  <c:v>43642.208333333336</c:v>
                </c:pt>
                <c:pt idx="4230">
                  <c:v>43642.25</c:v>
                </c:pt>
                <c:pt idx="4231">
                  <c:v>43642.291666666664</c:v>
                </c:pt>
                <c:pt idx="4232">
                  <c:v>43642.333333333336</c:v>
                </c:pt>
                <c:pt idx="4233">
                  <c:v>43642.375</c:v>
                </c:pt>
                <c:pt idx="4234">
                  <c:v>43642.416666666664</c:v>
                </c:pt>
                <c:pt idx="4235">
                  <c:v>43642.458333333336</c:v>
                </c:pt>
                <c:pt idx="4236">
                  <c:v>43642.5</c:v>
                </c:pt>
                <c:pt idx="4237">
                  <c:v>43642.541666666664</c:v>
                </c:pt>
                <c:pt idx="4238">
                  <c:v>43642.583333333336</c:v>
                </c:pt>
                <c:pt idx="4239">
                  <c:v>43642.625</c:v>
                </c:pt>
                <c:pt idx="4240">
                  <c:v>43642.666666666664</c:v>
                </c:pt>
                <c:pt idx="4241">
                  <c:v>43642.708333333336</c:v>
                </c:pt>
                <c:pt idx="4242">
                  <c:v>43642.75</c:v>
                </c:pt>
                <c:pt idx="4243">
                  <c:v>43642.791666666664</c:v>
                </c:pt>
                <c:pt idx="4244">
                  <c:v>43642.833333333336</c:v>
                </c:pt>
                <c:pt idx="4245">
                  <c:v>43642.875</c:v>
                </c:pt>
                <c:pt idx="4246">
                  <c:v>43642.916666666664</c:v>
                </c:pt>
                <c:pt idx="4247">
                  <c:v>43642.958333333336</c:v>
                </c:pt>
                <c:pt idx="4248">
                  <c:v>43643</c:v>
                </c:pt>
                <c:pt idx="4249">
                  <c:v>43643.041666666664</c:v>
                </c:pt>
                <c:pt idx="4250">
                  <c:v>43643.083333333336</c:v>
                </c:pt>
                <c:pt idx="4251">
                  <c:v>43643.125</c:v>
                </c:pt>
                <c:pt idx="4252">
                  <c:v>43643.166666666664</c:v>
                </c:pt>
                <c:pt idx="4253">
                  <c:v>43643.208333333336</c:v>
                </c:pt>
                <c:pt idx="4254">
                  <c:v>43643.25</c:v>
                </c:pt>
                <c:pt idx="4255">
                  <c:v>43643.291666666664</c:v>
                </c:pt>
                <c:pt idx="4256">
                  <c:v>43643.333333333336</c:v>
                </c:pt>
                <c:pt idx="4257">
                  <c:v>43643.375</c:v>
                </c:pt>
                <c:pt idx="4258">
                  <c:v>43643.416666666664</c:v>
                </c:pt>
                <c:pt idx="4259">
                  <c:v>43643.458333333336</c:v>
                </c:pt>
                <c:pt idx="4260">
                  <c:v>43643.5</c:v>
                </c:pt>
                <c:pt idx="4261">
                  <c:v>43643.541666666664</c:v>
                </c:pt>
                <c:pt idx="4262">
                  <c:v>43643.583333333336</c:v>
                </c:pt>
                <c:pt idx="4263">
                  <c:v>43643.625</c:v>
                </c:pt>
                <c:pt idx="4264">
                  <c:v>43643.666666666664</c:v>
                </c:pt>
                <c:pt idx="4265">
                  <c:v>43643.708333333336</c:v>
                </c:pt>
                <c:pt idx="4266">
                  <c:v>43643.75</c:v>
                </c:pt>
                <c:pt idx="4267">
                  <c:v>43643.791666666664</c:v>
                </c:pt>
                <c:pt idx="4268">
                  <c:v>43643.833333333336</c:v>
                </c:pt>
                <c:pt idx="4269">
                  <c:v>43643.875</c:v>
                </c:pt>
                <c:pt idx="4270">
                  <c:v>43643.916666666664</c:v>
                </c:pt>
                <c:pt idx="4271">
                  <c:v>43643.958333333336</c:v>
                </c:pt>
                <c:pt idx="4272">
                  <c:v>43644</c:v>
                </c:pt>
                <c:pt idx="4273">
                  <c:v>43644.041666666664</c:v>
                </c:pt>
                <c:pt idx="4274">
                  <c:v>43644.083333333336</c:v>
                </c:pt>
                <c:pt idx="4275">
                  <c:v>43644.125</c:v>
                </c:pt>
                <c:pt idx="4276">
                  <c:v>43644.166666666664</c:v>
                </c:pt>
                <c:pt idx="4277">
                  <c:v>43644.208333333336</c:v>
                </c:pt>
                <c:pt idx="4278">
                  <c:v>43644.25</c:v>
                </c:pt>
                <c:pt idx="4279">
                  <c:v>43644.291666666664</c:v>
                </c:pt>
                <c:pt idx="4280">
                  <c:v>43644.333333333336</c:v>
                </c:pt>
                <c:pt idx="4281">
                  <c:v>43644.375</c:v>
                </c:pt>
                <c:pt idx="4282">
                  <c:v>43644.416666666664</c:v>
                </c:pt>
                <c:pt idx="4283">
                  <c:v>43644.458333333336</c:v>
                </c:pt>
                <c:pt idx="4284">
                  <c:v>43644.5</c:v>
                </c:pt>
                <c:pt idx="4285">
                  <c:v>43644.541666666664</c:v>
                </c:pt>
                <c:pt idx="4286">
                  <c:v>43644.583333333336</c:v>
                </c:pt>
                <c:pt idx="4287">
                  <c:v>43644.625</c:v>
                </c:pt>
                <c:pt idx="4288">
                  <c:v>43644.666666666664</c:v>
                </c:pt>
                <c:pt idx="4289">
                  <c:v>43644.708333333336</c:v>
                </c:pt>
                <c:pt idx="4290">
                  <c:v>43644.75</c:v>
                </c:pt>
                <c:pt idx="4291">
                  <c:v>43644.791666666664</c:v>
                </c:pt>
                <c:pt idx="4292">
                  <c:v>43644.833333333336</c:v>
                </c:pt>
                <c:pt idx="4293">
                  <c:v>43644.875</c:v>
                </c:pt>
                <c:pt idx="4294">
                  <c:v>43644.916666666664</c:v>
                </c:pt>
                <c:pt idx="4295">
                  <c:v>43644.958333333336</c:v>
                </c:pt>
                <c:pt idx="4296">
                  <c:v>43645</c:v>
                </c:pt>
                <c:pt idx="4297">
                  <c:v>43645.041666666664</c:v>
                </c:pt>
                <c:pt idx="4298">
                  <c:v>43645.083333333336</c:v>
                </c:pt>
                <c:pt idx="4299">
                  <c:v>43645.125</c:v>
                </c:pt>
                <c:pt idx="4300">
                  <c:v>43645.166666666664</c:v>
                </c:pt>
                <c:pt idx="4301">
                  <c:v>43645.208333333336</c:v>
                </c:pt>
                <c:pt idx="4302">
                  <c:v>43645.25</c:v>
                </c:pt>
                <c:pt idx="4303">
                  <c:v>43645.291666666664</c:v>
                </c:pt>
                <c:pt idx="4304">
                  <c:v>43645.333333333336</c:v>
                </c:pt>
                <c:pt idx="4305">
                  <c:v>43645.375</c:v>
                </c:pt>
                <c:pt idx="4306">
                  <c:v>43645.416666666664</c:v>
                </c:pt>
                <c:pt idx="4307">
                  <c:v>43645.458333333336</c:v>
                </c:pt>
                <c:pt idx="4308">
                  <c:v>43645.5</c:v>
                </c:pt>
                <c:pt idx="4309">
                  <c:v>43645.541666666664</c:v>
                </c:pt>
                <c:pt idx="4310">
                  <c:v>43645.583333333336</c:v>
                </c:pt>
                <c:pt idx="4311">
                  <c:v>43645.625</c:v>
                </c:pt>
                <c:pt idx="4312">
                  <c:v>43645.666666666664</c:v>
                </c:pt>
                <c:pt idx="4313">
                  <c:v>43645.708333333336</c:v>
                </c:pt>
                <c:pt idx="4314">
                  <c:v>43645.75</c:v>
                </c:pt>
                <c:pt idx="4315">
                  <c:v>43645.791666666664</c:v>
                </c:pt>
                <c:pt idx="4316">
                  <c:v>43645.833333333336</c:v>
                </c:pt>
                <c:pt idx="4317">
                  <c:v>43645.875</c:v>
                </c:pt>
                <c:pt idx="4318">
                  <c:v>43645.916666666664</c:v>
                </c:pt>
                <c:pt idx="4319">
                  <c:v>43645.958333333336</c:v>
                </c:pt>
                <c:pt idx="4320">
                  <c:v>43646</c:v>
                </c:pt>
                <c:pt idx="4321">
                  <c:v>43646.041666666664</c:v>
                </c:pt>
                <c:pt idx="4322">
                  <c:v>43646.083333333336</c:v>
                </c:pt>
                <c:pt idx="4323">
                  <c:v>43646.125</c:v>
                </c:pt>
                <c:pt idx="4324">
                  <c:v>43646.166666666664</c:v>
                </c:pt>
                <c:pt idx="4325">
                  <c:v>43646.208333333336</c:v>
                </c:pt>
                <c:pt idx="4326">
                  <c:v>43646.25</c:v>
                </c:pt>
                <c:pt idx="4327">
                  <c:v>43646.291666666664</c:v>
                </c:pt>
                <c:pt idx="4328">
                  <c:v>43646.333333333336</c:v>
                </c:pt>
                <c:pt idx="4329">
                  <c:v>43646.375</c:v>
                </c:pt>
                <c:pt idx="4330">
                  <c:v>43646.416666666664</c:v>
                </c:pt>
                <c:pt idx="4331">
                  <c:v>43646.458333333336</c:v>
                </c:pt>
                <c:pt idx="4332">
                  <c:v>43646.5</c:v>
                </c:pt>
                <c:pt idx="4333">
                  <c:v>43646.541666666664</c:v>
                </c:pt>
                <c:pt idx="4334">
                  <c:v>43646.583333333336</c:v>
                </c:pt>
                <c:pt idx="4335">
                  <c:v>43646.625</c:v>
                </c:pt>
                <c:pt idx="4336">
                  <c:v>43646.666666666664</c:v>
                </c:pt>
                <c:pt idx="4337">
                  <c:v>43646.708333333336</c:v>
                </c:pt>
                <c:pt idx="4338">
                  <c:v>43646.75</c:v>
                </c:pt>
                <c:pt idx="4339">
                  <c:v>43646.791666666664</c:v>
                </c:pt>
                <c:pt idx="4340">
                  <c:v>43646.833333333336</c:v>
                </c:pt>
                <c:pt idx="4341">
                  <c:v>43646.875</c:v>
                </c:pt>
                <c:pt idx="4342">
                  <c:v>43646.916666666664</c:v>
                </c:pt>
                <c:pt idx="4343">
                  <c:v>43646.958333333336</c:v>
                </c:pt>
                <c:pt idx="4344">
                  <c:v>43647</c:v>
                </c:pt>
                <c:pt idx="4345">
                  <c:v>43647.041666666664</c:v>
                </c:pt>
                <c:pt idx="4346">
                  <c:v>43647.083333333336</c:v>
                </c:pt>
                <c:pt idx="4347">
                  <c:v>43647.125</c:v>
                </c:pt>
                <c:pt idx="4348">
                  <c:v>43647.166666666664</c:v>
                </c:pt>
                <c:pt idx="4349">
                  <c:v>43647.208333333336</c:v>
                </c:pt>
                <c:pt idx="4350">
                  <c:v>43647.25</c:v>
                </c:pt>
                <c:pt idx="4351">
                  <c:v>43647.291666666664</c:v>
                </c:pt>
                <c:pt idx="4352">
                  <c:v>43647.333333333336</c:v>
                </c:pt>
                <c:pt idx="4353">
                  <c:v>43647.375</c:v>
                </c:pt>
                <c:pt idx="4354">
                  <c:v>43647.416666666664</c:v>
                </c:pt>
                <c:pt idx="4355">
                  <c:v>43647.458333333336</c:v>
                </c:pt>
                <c:pt idx="4356">
                  <c:v>43647.5</c:v>
                </c:pt>
                <c:pt idx="4357">
                  <c:v>43647.541666666664</c:v>
                </c:pt>
                <c:pt idx="4358">
                  <c:v>43647.583333333336</c:v>
                </c:pt>
                <c:pt idx="4359">
                  <c:v>43647.625</c:v>
                </c:pt>
                <c:pt idx="4360">
                  <c:v>43647.666666666664</c:v>
                </c:pt>
                <c:pt idx="4361">
                  <c:v>43647.708333333336</c:v>
                </c:pt>
                <c:pt idx="4362">
                  <c:v>43647.75</c:v>
                </c:pt>
                <c:pt idx="4363">
                  <c:v>43647.791666666664</c:v>
                </c:pt>
                <c:pt idx="4364">
                  <c:v>43647.833333333336</c:v>
                </c:pt>
                <c:pt idx="4365">
                  <c:v>43647.875</c:v>
                </c:pt>
                <c:pt idx="4366">
                  <c:v>43647.916666666664</c:v>
                </c:pt>
                <c:pt idx="4367">
                  <c:v>43647.958333333336</c:v>
                </c:pt>
                <c:pt idx="4368">
                  <c:v>43648</c:v>
                </c:pt>
                <c:pt idx="4369">
                  <c:v>43648.041666666664</c:v>
                </c:pt>
                <c:pt idx="4370">
                  <c:v>43648.083333333336</c:v>
                </c:pt>
                <c:pt idx="4371">
                  <c:v>43648.125</c:v>
                </c:pt>
                <c:pt idx="4372">
                  <c:v>43648.166666666664</c:v>
                </c:pt>
                <c:pt idx="4373">
                  <c:v>43648.208333333336</c:v>
                </c:pt>
                <c:pt idx="4374">
                  <c:v>43648.25</c:v>
                </c:pt>
                <c:pt idx="4375">
                  <c:v>43648.291666666664</c:v>
                </c:pt>
                <c:pt idx="4376">
                  <c:v>43648.333333333336</c:v>
                </c:pt>
                <c:pt idx="4377">
                  <c:v>43648.375</c:v>
                </c:pt>
                <c:pt idx="4378">
                  <c:v>43648.416666666664</c:v>
                </c:pt>
                <c:pt idx="4379">
                  <c:v>43648.458333333336</c:v>
                </c:pt>
                <c:pt idx="4380">
                  <c:v>43648.5</c:v>
                </c:pt>
                <c:pt idx="4381">
                  <c:v>43648.541666666664</c:v>
                </c:pt>
                <c:pt idx="4382">
                  <c:v>43648.583333333336</c:v>
                </c:pt>
                <c:pt idx="4383">
                  <c:v>43648.625</c:v>
                </c:pt>
                <c:pt idx="4384">
                  <c:v>43648.666666666664</c:v>
                </c:pt>
                <c:pt idx="4385">
                  <c:v>43648.708333333336</c:v>
                </c:pt>
                <c:pt idx="4386">
                  <c:v>43648.75</c:v>
                </c:pt>
                <c:pt idx="4387">
                  <c:v>43648.791666666664</c:v>
                </c:pt>
                <c:pt idx="4388">
                  <c:v>43648.833333333336</c:v>
                </c:pt>
                <c:pt idx="4389">
                  <c:v>43648.875</c:v>
                </c:pt>
                <c:pt idx="4390">
                  <c:v>43648.916666666664</c:v>
                </c:pt>
                <c:pt idx="4391">
                  <c:v>43648.958333333336</c:v>
                </c:pt>
                <c:pt idx="4392">
                  <c:v>43649</c:v>
                </c:pt>
                <c:pt idx="4393">
                  <c:v>43649.041666666664</c:v>
                </c:pt>
                <c:pt idx="4394">
                  <c:v>43649.083333333336</c:v>
                </c:pt>
                <c:pt idx="4395">
                  <c:v>43649.125</c:v>
                </c:pt>
                <c:pt idx="4396">
                  <c:v>43649.166666666664</c:v>
                </c:pt>
                <c:pt idx="4397">
                  <c:v>43649.208333333336</c:v>
                </c:pt>
                <c:pt idx="4398">
                  <c:v>43649.25</c:v>
                </c:pt>
                <c:pt idx="4399">
                  <c:v>43649.291666666664</c:v>
                </c:pt>
                <c:pt idx="4400">
                  <c:v>43649.333333333336</c:v>
                </c:pt>
                <c:pt idx="4401">
                  <c:v>43649.375</c:v>
                </c:pt>
                <c:pt idx="4402">
                  <c:v>43649.416666666664</c:v>
                </c:pt>
                <c:pt idx="4403">
                  <c:v>43649.458333333336</c:v>
                </c:pt>
                <c:pt idx="4404">
                  <c:v>43649.5</c:v>
                </c:pt>
                <c:pt idx="4405">
                  <c:v>43649.541666666664</c:v>
                </c:pt>
                <c:pt idx="4406">
                  <c:v>43649.583333333336</c:v>
                </c:pt>
                <c:pt idx="4407">
                  <c:v>43649.625</c:v>
                </c:pt>
                <c:pt idx="4408">
                  <c:v>43649.666666666664</c:v>
                </c:pt>
                <c:pt idx="4409">
                  <c:v>43649.708333333336</c:v>
                </c:pt>
                <c:pt idx="4410">
                  <c:v>43649.75</c:v>
                </c:pt>
                <c:pt idx="4411">
                  <c:v>43649.791666666664</c:v>
                </c:pt>
                <c:pt idx="4412">
                  <c:v>43649.833333333336</c:v>
                </c:pt>
                <c:pt idx="4413">
                  <c:v>43649.875</c:v>
                </c:pt>
                <c:pt idx="4414">
                  <c:v>43649.916666666664</c:v>
                </c:pt>
                <c:pt idx="4415">
                  <c:v>43649.958333333336</c:v>
                </c:pt>
                <c:pt idx="4416">
                  <c:v>43650</c:v>
                </c:pt>
                <c:pt idx="4417">
                  <c:v>43650.041666666664</c:v>
                </c:pt>
                <c:pt idx="4418">
                  <c:v>43650.083333333336</c:v>
                </c:pt>
                <c:pt idx="4419">
                  <c:v>43650.125</c:v>
                </c:pt>
                <c:pt idx="4420">
                  <c:v>43650.166666666664</c:v>
                </c:pt>
                <c:pt idx="4421">
                  <c:v>43650.208333333336</c:v>
                </c:pt>
                <c:pt idx="4422">
                  <c:v>43650.25</c:v>
                </c:pt>
                <c:pt idx="4423">
                  <c:v>43650.291666666664</c:v>
                </c:pt>
                <c:pt idx="4424">
                  <c:v>43650.333333333336</c:v>
                </c:pt>
                <c:pt idx="4425">
                  <c:v>43650.375</c:v>
                </c:pt>
                <c:pt idx="4426">
                  <c:v>43650.416666666664</c:v>
                </c:pt>
                <c:pt idx="4427">
                  <c:v>43650.458333333336</c:v>
                </c:pt>
                <c:pt idx="4428">
                  <c:v>43650.5</c:v>
                </c:pt>
                <c:pt idx="4429">
                  <c:v>43650.541666666664</c:v>
                </c:pt>
                <c:pt idx="4430">
                  <c:v>43650.583333333336</c:v>
                </c:pt>
                <c:pt idx="4431">
                  <c:v>43650.625</c:v>
                </c:pt>
                <c:pt idx="4432">
                  <c:v>43650.666666666664</c:v>
                </c:pt>
                <c:pt idx="4433">
                  <c:v>43650.708333333336</c:v>
                </c:pt>
                <c:pt idx="4434">
                  <c:v>43650.75</c:v>
                </c:pt>
                <c:pt idx="4435">
                  <c:v>43650.791666666664</c:v>
                </c:pt>
                <c:pt idx="4436">
                  <c:v>43650.833333333336</c:v>
                </c:pt>
                <c:pt idx="4437">
                  <c:v>43650.875</c:v>
                </c:pt>
                <c:pt idx="4438">
                  <c:v>43650.916666666664</c:v>
                </c:pt>
                <c:pt idx="4439">
                  <c:v>43650.958333333336</c:v>
                </c:pt>
                <c:pt idx="4440">
                  <c:v>43651</c:v>
                </c:pt>
                <c:pt idx="4441">
                  <c:v>43651.041666666664</c:v>
                </c:pt>
                <c:pt idx="4442">
                  <c:v>43651.083333333336</c:v>
                </c:pt>
                <c:pt idx="4443">
                  <c:v>43651.125</c:v>
                </c:pt>
                <c:pt idx="4444">
                  <c:v>43651.166666666664</c:v>
                </c:pt>
                <c:pt idx="4445">
                  <c:v>43651.208333333336</c:v>
                </c:pt>
                <c:pt idx="4446">
                  <c:v>43651.25</c:v>
                </c:pt>
                <c:pt idx="4447">
                  <c:v>43651.291666666664</c:v>
                </c:pt>
                <c:pt idx="4448">
                  <c:v>43651.333333333336</c:v>
                </c:pt>
                <c:pt idx="4449">
                  <c:v>43651.375</c:v>
                </c:pt>
                <c:pt idx="4450">
                  <c:v>43651.416666666664</c:v>
                </c:pt>
                <c:pt idx="4451">
                  <c:v>43651.458333333336</c:v>
                </c:pt>
                <c:pt idx="4452">
                  <c:v>43651.5</c:v>
                </c:pt>
                <c:pt idx="4453">
                  <c:v>43651.541666666664</c:v>
                </c:pt>
                <c:pt idx="4454">
                  <c:v>43651.583333333336</c:v>
                </c:pt>
                <c:pt idx="4455">
                  <c:v>43651.625</c:v>
                </c:pt>
                <c:pt idx="4456">
                  <c:v>43651.666666666664</c:v>
                </c:pt>
                <c:pt idx="4457">
                  <c:v>43651.708333333336</c:v>
                </c:pt>
                <c:pt idx="4458">
                  <c:v>43651.75</c:v>
                </c:pt>
                <c:pt idx="4459">
                  <c:v>43651.791666666664</c:v>
                </c:pt>
                <c:pt idx="4460">
                  <c:v>43651.833333333336</c:v>
                </c:pt>
                <c:pt idx="4461">
                  <c:v>43651.875</c:v>
                </c:pt>
                <c:pt idx="4462">
                  <c:v>43651.916666666664</c:v>
                </c:pt>
                <c:pt idx="4463">
                  <c:v>43651.958333333336</c:v>
                </c:pt>
                <c:pt idx="4464">
                  <c:v>43652</c:v>
                </c:pt>
                <c:pt idx="4465">
                  <c:v>43652.041666666664</c:v>
                </c:pt>
                <c:pt idx="4466">
                  <c:v>43652.083333333336</c:v>
                </c:pt>
                <c:pt idx="4467">
                  <c:v>43652.125</c:v>
                </c:pt>
                <c:pt idx="4468">
                  <c:v>43652.166666666664</c:v>
                </c:pt>
                <c:pt idx="4469">
                  <c:v>43652.208333333336</c:v>
                </c:pt>
                <c:pt idx="4470">
                  <c:v>43652.25</c:v>
                </c:pt>
                <c:pt idx="4471">
                  <c:v>43652.291666666664</c:v>
                </c:pt>
                <c:pt idx="4472">
                  <c:v>43652.333333333336</c:v>
                </c:pt>
                <c:pt idx="4473">
                  <c:v>43652.375</c:v>
                </c:pt>
                <c:pt idx="4474">
                  <c:v>43652.416666666664</c:v>
                </c:pt>
                <c:pt idx="4475">
                  <c:v>43652.458333333336</c:v>
                </c:pt>
                <c:pt idx="4476">
                  <c:v>43652.5</c:v>
                </c:pt>
                <c:pt idx="4477">
                  <c:v>43652.541666666664</c:v>
                </c:pt>
                <c:pt idx="4478">
                  <c:v>43652.583333333336</c:v>
                </c:pt>
                <c:pt idx="4479">
                  <c:v>43652.625</c:v>
                </c:pt>
                <c:pt idx="4480">
                  <c:v>43652.666666666664</c:v>
                </c:pt>
                <c:pt idx="4481">
                  <c:v>43652.708333333336</c:v>
                </c:pt>
                <c:pt idx="4482">
                  <c:v>43652.75</c:v>
                </c:pt>
                <c:pt idx="4483">
                  <c:v>43652.791666666664</c:v>
                </c:pt>
                <c:pt idx="4484">
                  <c:v>43652.833333333336</c:v>
                </c:pt>
                <c:pt idx="4485">
                  <c:v>43652.875</c:v>
                </c:pt>
                <c:pt idx="4486">
                  <c:v>43652.916666666664</c:v>
                </c:pt>
                <c:pt idx="4487">
                  <c:v>43652.958333333336</c:v>
                </c:pt>
                <c:pt idx="4488">
                  <c:v>43653</c:v>
                </c:pt>
                <c:pt idx="4489">
                  <c:v>43653.041666666664</c:v>
                </c:pt>
                <c:pt idx="4490">
                  <c:v>43653.083333333336</c:v>
                </c:pt>
                <c:pt idx="4491">
                  <c:v>43653.125</c:v>
                </c:pt>
                <c:pt idx="4492">
                  <c:v>43653.166666666664</c:v>
                </c:pt>
                <c:pt idx="4493">
                  <c:v>43653.208333333336</c:v>
                </c:pt>
                <c:pt idx="4494">
                  <c:v>43653.25</c:v>
                </c:pt>
                <c:pt idx="4495">
                  <c:v>43653.291666666664</c:v>
                </c:pt>
                <c:pt idx="4496">
                  <c:v>43653.333333333336</c:v>
                </c:pt>
                <c:pt idx="4497">
                  <c:v>43653.375</c:v>
                </c:pt>
                <c:pt idx="4498">
                  <c:v>43653.416666666664</c:v>
                </c:pt>
                <c:pt idx="4499">
                  <c:v>43653.458333333336</c:v>
                </c:pt>
                <c:pt idx="4500">
                  <c:v>43653.5</c:v>
                </c:pt>
                <c:pt idx="4501">
                  <c:v>43653.541666666664</c:v>
                </c:pt>
                <c:pt idx="4502">
                  <c:v>43653.583333333336</c:v>
                </c:pt>
                <c:pt idx="4503">
                  <c:v>43653.625</c:v>
                </c:pt>
                <c:pt idx="4504">
                  <c:v>43653.666666666664</c:v>
                </c:pt>
                <c:pt idx="4505">
                  <c:v>43653.708333333336</c:v>
                </c:pt>
                <c:pt idx="4506">
                  <c:v>43653.75</c:v>
                </c:pt>
                <c:pt idx="4507">
                  <c:v>43653.791666666664</c:v>
                </c:pt>
                <c:pt idx="4508">
                  <c:v>43653.833333333336</c:v>
                </c:pt>
                <c:pt idx="4509">
                  <c:v>43653.875</c:v>
                </c:pt>
                <c:pt idx="4510">
                  <c:v>43653.916666666664</c:v>
                </c:pt>
                <c:pt idx="4511">
                  <c:v>43653.958333333336</c:v>
                </c:pt>
                <c:pt idx="4512">
                  <c:v>43654</c:v>
                </c:pt>
                <c:pt idx="4513">
                  <c:v>43654.041666666664</c:v>
                </c:pt>
                <c:pt idx="4514">
                  <c:v>43654.083333333336</c:v>
                </c:pt>
                <c:pt idx="4515">
                  <c:v>43654.125</c:v>
                </c:pt>
                <c:pt idx="4516">
                  <c:v>43654.166666666664</c:v>
                </c:pt>
                <c:pt idx="4517">
                  <c:v>43654.208333333336</c:v>
                </c:pt>
                <c:pt idx="4518">
                  <c:v>43654.25</c:v>
                </c:pt>
                <c:pt idx="4519">
                  <c:v>43654.291666666664</c:v>
                </c:pt>
                <c:pt idx="4520">
                  <c:v>43654.333333333336</c:v>
                </c:pt>
                <c:pt idx="4521">
                  <c:v>43654.375</c:v>
                </c:pt>
                <c:pt idx="4522">
                  <c:v>43654.416666666664</c:v>
                </c:pt>
                <c:pt idx="4523">
                  <c:v>43654.458333333336</c:v>
                </c:pt>
                <c:pt idx="4524">
                  <c:v>43654.5</c:v>
                </c:pt>
                <c:pt idx="4525">
                  <c:v>43654.541666666664</c:v>
                </c:pt>
                <c:pt idx="4526">
                  <c:v>43654.583333333336</c:v>
                </c:pt>
                <c:pt idx="4527">
                  <c:v>43654.625</c:v>
                </c:pt>
                <c:pt idx="4528">
                  <c:v>43654.666666666664</c:v>
                </c:pt>
                <c:pt idx="4529">
                  <c:v>43654.708333333336</c:v>
                </c:pt>
                <c:pt idx="4530">
                  <c:v>43654.75</c:v>
                </c:pt>
                <c:pt idx="4531">
                  <c:v>43654.791666666664</c:v>
                </c:pt>
                <c:pt idx="4532">
                  <c:v>43654.833333333336</c:v>
                </c:pt>
                <c:pt idx="4533">
                  <c:v>43654.875</c:v>
                </c:pt>
                <c:pt idx="4534">
                  <c:v>43654.916666666664</c:v>
                </c:pt>
                <c:pt idx="4535">
                  <c:v>43654.958333333336</c:v>
                </c:pt>
                <c:pt idx="4536">
                  <c:v>43655</c:v>
                </c:pt>
                <c:pt idx="4537">
                  <c:v>43655.041666666664</c:v>
                </c:pt>
                <c:pt idx="4538">
                  <c:v>43655.083333333336</c:v>
                </c:pt>
                <c:pt idx="4539">
                  <c:v>43655.125</c:v>
                </c:pt>
                <c:pt idx="4540">
                  <c:v>43655.166666666664</c:v>
                </c:pt>
                <c:pt idx="4541">
                  <c:v>43655.208333333336</c:v>
                </c:pt>
                <c:pt idx="4542">
                  <c:v>43655.25</c:v>
                </c:pt>
                <c:pt idx="4543">
                  <c:v>43655.291666666664</c:v>
                </c:pt>
                <c:pt idx="4544">
                  <c:v>43655.333333333336</c:v>
                </c:pt>
                <c:pt idx="4545">
                  <c:v>43655.375</c:v>
                </c:pt>
                <c:pt idx="4546">
                  <c:v>43655.416666666664</c:v>
                </c:pt>
                <c:pt idx="4547">
                  <c:v>43655.458333333336</c:v>
                </c:pt>
                <c:pt idx="4548">
                  <c:v>43655.5</c:v>
                </c:pt>
                <c:pt idx="4549">
                  <c:v>43655.541666666664</c:v>
                </c:pt>
                <c:pt idx="4550">
                  <c:v>43655.583333333336</c:v>
                </c:pt>
                <c:pt idx="4551">
                  <c:v>43655.625</c:v>
                </c:pt>
                <c:pt idx="4552">
                  <c:v>43655.666666666664</c:v>
                </c:pt>
                <c:pt idx="4553">
                  <c:v>43655.708333333336</c:v>
                </c:pt>
                <c:pt idx="4554">
                  <c:v>43655.75</c:v>
                </c:pt>
                <c:pt idx="4555">
                  <c:v>43655.791666666664</c:v>
                </c:pt>
                <c:pt idx="4556">
                  <c:v>43655.833333333336</c:v>
                </c:pt>
                <c:pt idx="4557">
                  <c:v>43655.875</c:v>
                </c:pt>
                <c:pt idx="4558">
                  <c:v>43655.916666666664</c:v>
                </c:pt>
                <c:pt idx="4559">
                  <c:v>43655.958333333336</c:v>
                </c:pt>
                <c:pt idx="4560">
                  <c:v>43656</c:v>
                </c:pt>
                <c:pt idx="4561">
                  <c:v>43656.041666666664</c:v>
                </c:pt>
                <c:pt idx="4562">
                  <c:v>43656.083333333336</c:v>
                </c:pt>
                <c:pt idx="4563">
                  <c:v>43656.125</c:v>
                </c:pt>
                <c:pt idx="4564">
                  <c:v>43656.166666666664</c:v>
                </c:pt>
                <c:pt idx="4565">
                  <c:v>43656.208333333336</c:v>
                </c:pt>
                <c:pt idx="4566">
                  <c:v>43656.25</c:v>
                </c:pt>
                <c:pt idx="4567">
                  <c:v>43656.291666666664</c:v>
                </c:pt>
                <c:pt idx="4568">
                  <c:v>43656.333333333336</c:v>
                </c:pt>
                <c:pt idx="4569">
                  <c:v>43656.375</c:v>
                </c:pt>
                <c:pt idx="4570">
                  <c:v>43656.416666666664</c:v>
                </c:pt>
                <c:pt idx="4571">
                  <c:v>43656.458333333336</c:v>
                </c:pt>
                <c:pt idx="4572">
                  <c:v>43656.5</c:v>
                </c:pt>
                <c:pt idx="4573">
                  <c:v>43656.541666666664</c:v>
                </c:pt>
                <c:pt idx="4574">
                  <c:v>43656.583333333336</c:v>
                </c:pt>
                <c:pt idx="4575">
                  <c:v>43656.625</c:v>
                </c:pt>
                <c:pt idx="4576">
                  <c:v>43656.666666666664</c:v>
                </c:pt>
                <c:pt idx="4577">
                  <c:v>43656.708333333336</c:v>
                </c:pt>
                <c:pt idx="4578">
                  <c:v>43656.75</c:v>
                </c:pt>
                <c:pt idx="4579">
                  <c:v>43656.791666666664</c:v>
                </c:pt>
                <c:pt idx="4580">
                  <c:v>43656.833333333336</c:v>
                </c:pt>
                <c:pt idx="4581">
                  <c:v>43656.875</c:v>
                </c:pt>
                <c:pt idx="4582">
                  <c:v>43656.916666666664</c:v>
                </c:pt>
                <c:pt idx="4583">
                  <c:v>43656.958333333336</c:v>
                </c:pt>
                <c:pt idx="4584">
                  <c:v>43657</c:v>
                </c:pt>
                <c:pt idx="4585">
                  <c:v>43657.041666666664</c:v>
                </c:pt>
                <c:pt idx="4586">
                  <c:v>43657.083333333336</c:v>
                </c:pt>
                <c:pt idx="4587">
                  <c:v>43657.125</c:v>
                </c:pt>
                <c:pt idx="4588">
                  <c:v>43657.166666666664</c:v>
                </c:pt>
                <c:pt idx="4589">
                  <c:v>43657.208333333336</c:v>
                </c:pt>
                <c:pt idx="4590">
                  <c:v>43657.25</c:v>
                </c:pt>
                <c:pt idx="4591">
                  <c:v>43657.291666666664</c:v>
                </c:pt>
                <c:pt idx="4592">
                  <c:v>43657.333333333336</c:v>
                </c:pt>
                <c:pt idx="4593">
                  <c:v>43657.375</c:v>
                </c:pt>
                <c:pt idx="4594">
                  <c:v>43657.416666666664</c:v>
                </c:pt>
                <c:pt idx="4595">
                  <c:v>43657.458333333336</c:v>
                </c:pt>
                <c:pt idx="4596">
                  <c:v>43657.5</c:v>
                </c:pt>
                <c:pt idx="4597">
                  <c:v>43657.541666666664</c:v>
                </c:pt>
                <c:pt idx="4598">
                  <c:v>43657.583333333336</c:v>
                </c:pt>
                <c:pt idx="4599">
                  <c:v>43657.625</c:v>
                </c:pt>
                <c:pt idx="4600">
                  <c:v>43657.666666666664</c:v>
                </c:pt>
                <c:pt idx="4601">
                  <c:v>43657.708333333336</c:v>
                </c:pt>
                <c:pt idx="4602">
                  <c:v>43657.75</c:v>
                </c:pt>
                <c:pt idx="4603">
                  <c:v>43657.791666666664</c:v>
                </c:pt>
                <c:pt idx="4604">
                  <c:v>43657.833333333336</c:v>
                </c:pt>
                <c:pt idx="4605">
                  <c:v>43657.875</c:v>
                </c:pt>
                <c:pt idx="4606">
                  <c:v>43657.916666666664</c:v>
                </c:pt>
                <c:pt idx="4607">
                  <c:v>43657.958333333336</c:v>
                </c:pt>
                <c:pt idx="4608">
                  <c:v>43658</c:v>
                </c:pt>
                <c:pt idx="4609">
                  <c:v>43658.041666666664</c:v>
                </c:pt>
                <c:pt idx="4610">
                  <c:v>43658.083333333336</c:v>
                </c:pt>
                <c:pt idx="4611">
                  <c:v>43658.125</c:v>
                </c:pt>
                <c:pt idx="4612">
                  <c:v>43658.166666666664</c:v>
                </c:pt>
                <c:pt idx="4613">
                  <c:v>43658.208333333336</c:v>
                </c:pt>
                <c:pt idx="4614">
                  <c:v>43658.25</c:v>
                </c:pt>
                <c:pt idx="4615">
                  <c:v>43658.291666666664</c:v>
                </c:pt>
                <c:pt idx="4616">
                  <c:v>43658.333333333336</c:v>
                </c:pt>
                <c:pt idx="4617">
                  <c:v>43658.375</c:v>
                </c:pt>
                <c:pt idx="4618">
                  <c:v>43658.416666666664</c:v>
                </c:pt>
                <c:pt idx="4619">
                  <c:v>43658.458333333336</c:v>
                </c:pt>
                <c:pt idx="4620">
                  <c:v>43658.5</c:v>
                </c:pt>
                <c:pt idx="4621">
                  <c:v>43658.541666666664</c:v>
                </c:pt>
                <c:pt idx="4622">
                  <c:v>43658.583333333336</c:v>
                </c:pt>
                <c:pt idx="4623">
                  <c:v>43658.625</c:v>
                </c:pt>
                <c:pt idx="4624">
                  <c:v>43658.666666666664</c:v>
                </c:pt>
                <c:pt idx="4625">
                  <c:v>43658.708333333336</c:v>
                </c:pt>
                <c:pt idx="4626">
                  <c:v>43658.75</c:v>
                </c:pt>
                <c:pt idx="4627">
                  <c:v>43658.791666666664</c:v>
                </c:pt>
                <c:pt idx="4628">
                  <c:v>43658.833333333336</c:v>
                </c:pt>
                <c:pt idx="4629">
                  <c:v>43658.875</c:v>
                </c:pt>
                <c:pt idx="4630">
                  <c:v>43658.916666666664</c:v>
                </c:pt>
                <c:pt idx="4631">
                  <c:v>43658.958333333336</c:v>
                </c:pt>
                <c:pt idx="4632">
                  <c:v>43659</c:v>
                </c:pt>
                <c:pt idx="4633">
                  <c:v>43659.041666666664</c:v>
                </c:pt>
                <c:pt idx="4634">
                  <c:v>43659.083333333336</c:v>
                </c:pt>
                <c:pt idx="4635">
                  <c:v>43659.125</c:v>
                </c:pt>
                <c:pt idx="4636">
                  <c:v>43659.166666666664</c:v>
                </c:pt>
                <c:pt idx="4637">
                  <c:v>43659.208333333336</c:v>
                </c:pt>
                <c:pt idx="4638">
                  <c:v>43659.25</c:v>
                </c:pt>
                <c:pt idx="4639">
                  <c:v>43659.291666666664</c:v>
                </c:pt>
                <c:pt idx="4640">
                  <c:v>43659.333333333336</c:v>
                </c:pt>
                <c:pt idx="4641">
                  <c:v>43659.375</c:v>
                </c:pt>
                <c:pt idx="4642">
                  <c:v>43659.416666666664</c:v>
                </c:pt>
                <c:pt idx="4643">
                  <c:v>43659.458333333336</c:v>
                </c:pt>
                <c:pt idx="4644">
                  <c:v>43659.5</c:v>
                </c:pt>
                <c:pt idx="4645">
                  <c:v>43659.541666666664</c:v>
                </c:pt>
                <c:pt idx="4646">
                  <c:v>43659.583333333336</c:v>
                </c:pt>
                <c:pt idx="4647">
                  <c:v>43659.625</c:v>
                </c:pt>
                <c:pt idx="4648">
                  <c:v>43659.666666666664</c:v>
                </c:pt>
                <c:pt idx="4649">
                  <c:v>43659.708333333336</c:v>
                </c:pt>
                <c:pt idx="4650">
                  <c:v>43659.75</c:v>
                </c:pt>
                <c:pt idx="4651">
                  <c:v>43659.791666666664</c:v>
                </c:pt>
                <c:pt idx="4652">
                  <c:v>43659.833333333336</c:v>
                </c:pt>
                <c:pt idx="4653">
                  <c:v>43659.875</c:v>
                </c:pt>
                <c:pt idx="4654">
                  <c:v>43659.916666666664</c:v>
                </c:pt>
                <c:pt idx="4655">
                  <c:v>43659.958333333336</c:v>
                </c:pt>
                <c:pt idx="4656">
                  <c:v>43660</c:v>
                </c:pt>
                <c:pt idx="4657">
                  <c:v>43660.041666666664</c:v>
                </c:pt>
                <c:pt idx="4658">
                  <c:v>43660.083333333336</c:v>
                </c:pt>
                <c:pt idx="4659">
                  <c:v>43660.125</c:v>
                </c:pt>
                <c:pt idx="4660">
                  <c:v>43660.166666666664</c:v>
                </c:pt>
                <c:pt idx="4661">
                  <c:v>43660.208333333336</c:v>
                </c:pt>
                <c:pt idx="4662">
                  <c:v>43660.25</c:v>
                </c:pt>
                <c:pt idx="4663">
                  <c:v>43660.291666666664</c:v>
                </c:pt>
                <c:pt idx="4664">
                  <c:v>43660.333333333336</c:v>
                </c:pt>
                <c:pt idx="4665">
                  <c:v>43660.375</c:v>
                </c:pt>
                <c:pt idx="4666">
                  <c:v>43660.416666666664</c:v>
                </c:pt>
                <c:pt idx="4667">
                  <c:v>43660.458333333336</c:v>
                </c:pt>
                <c:pt idx="4668">
                  <c:v>43660.5</c:v>
                </c:pt>
                <c:pt idx="4669">
                  <c:v>43660.541666666664</c:v>
                </c:pt>
                <c:pt idx="4670">
                  <c:v>43660.583333333336</c:v>
                </c:pt>
                <c:pt idx="4671">
                  <c:v>43660.625</c:v>
                </c:pt>
                <c:pt idx="4672">
                  <c:v>43660.666666666664</c:v>
                </c:pt>
                <c:pt idx="4673">
                  <c:v>43660.708333333336</c:v>
                </c:pt>
                <c:pt idx="4674">
                  <c:v>43660.75</c:v>
                </c:pt>
                <c:pt idx="4675">
                  <c:v>43660.791666666664</c:v>
                </c:pt>
                <c:pt idx="4676">
                  <c:v>43660.833333333336</c:v>
                </c:pt>
                <c:pt idx="4677">
                  <c:v>43660.875</c:v>
                </c:pt>
                <c:pt idx="4678">
                  <c:v>43660.916666666664</c:v>
                </c:pt>
                <c:pt idx="4679">
                  <c:v>43660.958333333336</c:v>
                </c:pt>
                <c:pt idx="4680">
                  <c:v>43661</c:v>
                </c:pt>
                <c:pt idx="4681">
                  <c:v>43661.041666666664</c:v>
                </c:pt>
                <c:pt idx="4682">
                  <c:v>43661.083333333336</c:v>
                </c:pt>
                <c:pt idx="4683">
                  <c:v>43661.125</c:v>
                </c:pt>
                <c:pt idx="4684">
                  <c:v>43661.166666666664</c:v>
                </c:pt>
                <c:pt idx="4685">
                  <c:v>43661.208333333336</c:v>
                </c:pt>
                <c:pt idx="4686">
                  <c:v>43661.25</c:v>
                </c:pt>
                <c:pt idx="4687">
                  <c:v>43661.291666666664</c:v>
                </c:pt>
                <c:pt idx="4688">
                  <c:v>43661.333333333336</c:v>
                </c:pt>
                <c:pt idx="4689">
                  <c:v>43661.375</c:v>
                </c:pt>
                <c:pt idx="4690">
                  <c:v>43661.416666666664</c:v>
                </c:pt>
                <c:pt idx="4691">
                  <c:v>43661.458333333336</c:v>
                </c:pt>
                <c:pt idx="4692">
                  <c:v>43661.5</c:v>
                </c:pt>
                <c:pt idx="4693">
                  <c:v>43661.541666666664</c:v>
                </c:pt>
                <c:pt idx="4694">
                  <c:v>43661.583333333336</c:v>
                </c:pt>
                <c:pt idx="4695">
                  <c:v>43661.625</c:v>
                </c:pt>
                <c:pt idx="4696">
                  <c:v>43661.666666666664</c:v>
                </c:pt>
                <c:pt idx="4697">
                  <c:v>43661.708333333336</c:v>
                </c:pt>
                <c:pt idx="4698">
                  <c:v>43661.75</c:v>
                </c:pt>
                <c:pt idx="4699">
                  <c:v>43661.791666666664</c:v>
                </c:pt>
                <c:pt idx="4700">
                  <c:v>43661.833333333336</c:v>
                </c:pt>
                <c:pt idx="4701">
                  <c:v>43661.875</c:v>
                </c:pt>
                <c:pt idx="4702">
                  <c:v>43661.916666666664</c:v>
                </c:pt>
                <c:pt idx="4703">
                  <c:v>43661.958333333336</c:v>
                </c:pt>
                <c:pt idx="4704">
                  <c:v>43662</c:v>
                </c:pt>
                <c:pt idx="4705">
                  <c:v>43662.041666666664</c:v>
                </c:pt>
                <c:pt idx="4706">
                  <c:v>43662.083333333336</c:v>
                </c:pt>
                <c:pt idx="4707">
                  <c:v>43662.125</c:v>
                </c:pt>
                <c:pt idx="4708">
                  <c:v>43662.166666666664</c:v>
                </c:pt>
                <c:pt idx="4709">
                  <c:v>43662.208333333336</c:v>
                </c:pt>
                <c:pt idx="4710">
                  <c:v>43662.25</c:v>
                </c:pt>
                <c:pt idx="4711">
                  <c:v>43662.291666666664</c:v>
                </c:pt>
                <c:pt idx="4712">
                  <c:v>43662.333333333336</c:v>
                </c:pt>
                <c:pt idx="4713">
                  <c:v>43662.375</c:v>
                </c:pt>
                <c:pt idx="4714">
                  <c:v>43662.416666666664</c:v>
                </c:pt>
                <c:pt idx="4715">
                  <c:v>43662.458333333336</c:v>
                </c:pt>
                <c:pt idx="4716">
                  <c:v>43662.5</c:v>
                </c:pt>
                <c:pt idx="4717">
                  <c:v>43662.541666666664</c:v>
                </c:pt>
                <c:pt idx="4718">
                  <c:v>43662.583333333336</c:v>
                </c:pt>
                <c:pt idx="4719">
                  <c:v>43662.625</c:v>
                </c:pt>
                <c:pt idx="4720">
                  <c:v>43662.666666666664</c:v>
                </c:pt>
                <c:pt idx="4721">
                  <c:v>43662.708333333336</c:v>
                </c:pt>
                <c:pt idx="4722">
                  <c:v>43662.75</c:v>
                </c:pt>
                <c:pt idx="4723">
                  <c:v>43662.791666666664</c:v>
                </c:pt>
                <c:pt idx="4724">
                  <c:v>43662.833333333336</c:v>
                </c:pt>
                <c:pt idx="4725">
                  <c:v>43662.875</c:v>
                </c:pt>
                <c:pt idx="4726">
                  <c:v>43662.916666666664</c:v>
                </c:pt>
                <c:pt idx="4727">
                  <c:v>43662.958333333336</c:v>
                </c:pt>
                <c:pt idx="4728">
                  <c:v>43663</c:v>
                </c:pt>
                <c:pt idx="4729">
                  <c:v>43663.041666666664</c:v>
                </c:pt>
                <c:pt idx="4730">
                  <c:v>43663.083333333336</c:v>
                </c:pt>
                <c:pt idx="4731">
                  <c:v>43663.125</c:v>
                </c:pt>
                <c:pt idx="4732">
                  <c:v>43663.166666666664</c:v>
                </c:pt>
                <c:pt idx="4733">
                  <c:v>43663.208333333336</c:v>
                </c:pt>
                <c:pt idx="4734">
                  <c:v>43663.25</c:v>
                </c:pt>
                <c:pt idx="4735">
                  <c:v>43663.291666666664</c:v>
                </c:pt>
                <c:pt idx="4736">
                  <c:v>43663.333333333336</c:v>
                </c:pt>
                <c:pt idx="4737">
                  <c:v>43663.375</c:v>
                </c:pt>
                <c:pt idx="4738">
                  <c:v>43663.416666666664</c:v>
                </c:pt>
                <c:pt idx="4739">
                  <c:v>43663.458333333336</c:v>
                </c:pt>
                <c:pt idx="4740">
                  <c:v>43663.5</c:v>
                </c:pt>
                <c:pt idx="4741">
                  <c:v>43663.541666666664</c:v>
                </c:pt>
                <c:pt idx="4742">
                  <c:v>43663.583333333336</c:v>
                </c:pt>
                <c:pt idx="4743">
                  <c:v>43663.625</c:v>
                </c:pt>
                <c:pt idx="4744">
                  <c:v>43663.666666666664</c:v>
                </c:pt>
                <c:pt idx="4745">
                  <c:v>43663.708333333336</c:v>
                </c:pt>
                <c:pt idx="4746">
                  <c:v>43663.75</c:v>
                </c:pt>
                <c:pt idx="4747">
                  <c:v>43663.791666666664</c:v>
                </c:pt>
                <c:pt idx="4748">
                  <c:v>43663.833333333336</c:v>
                </c:pt>
                <c:pt idx="4749">
                  <c:v>43663.875</c:v>
                </c:pt>
                <c:pt idx="4750">
                  <c:v>43663.916666666664</c:v>
                </c:pt>
                <c:pt idx="4751">
                  <c:v>43663.958333333336</c:v>
                </c:pt>
                <c:pt idx="4752">
                  <c:v>43664</c:v>
                </c:pt>
                <c:pt idx="4753">
                  <c:v>43664.041666666664</c:v>
                </c:pt>
                <c:pt idx="4754">
                  <c:v>43664.083333333336</c:v>
                </c:pt>
                <c:pt idx="4755">
                  <c:v>43664.125</c:v>
                </c:pt>
                <c:pt idx="4756">
                  <c:v>43664.166666666664</c:v>
                </c:pt>
                <c:pt idx="4757">
                  <c:v>43664.208333333336</c:v>
                </c:pt>
                <c:pt idx="4758">
                  <c:v>43664.25</c:v>
                </c:pt>
                <c:pt idx="4759">
                  <c:v>43664.291666666664</c:v>
                </c:pt>
                <c:pt idx="4760">
                  <c:v>43664.333333333336</c:v>
                </c:pt>
                <c:pt idx="4761">
                  <c:v>43664.375</c:v>
                </c:pt>
                <c:pt idx="4762">
                  <c:v>43664.416666666664</c:v>
                </c:pt>
                <c:pt idx="4763">
                  <c:v>43664.458333333336</c:v>
                </c:pt>
                <c:pt idx="4764">
                  <c:v>43664.5</c:v>
                </c:pt>
                <c:pt idx="4765">
                  <c:v>43664.541666666664</c:v>
                </c:pt>
                <c:pt idx="4766">
                  <c:v>43664.583333333336</c:v>
                </c:pt>
                <c:pt idx="4767">
                  <c:v>43664.625</c:v>
                </c:pt>
                <c:pt idx="4768">
                  <c:v>43664.666666666664</c:v>
                </c:pt>
                <c:pt idx="4769">
                  <c:v>43664.708333333336</c:v>
                </c:pt>
                <c:pt idx="4770">
                  <c:v>43664.75</c:v>
                </c:pt>
                <c:pt idx="4771">
                  <c:v>43664.791666666664</c:v>
                </c:pt>
                <c:pt idx="4772">
                  <c:v>43664.833333333336</c:v>
                </c:pt>
                <c:pt idx="4773">
                  <c:v>43664.875</c:v>
                </c:pt>
                <c:pt idx="4774">
                  <c:v>43664.916666666664</c:v>
                </c:pt>
                <c:pt idx="4775">
                  <c:v>43664.958333333336</c:v>
                </c:pt>
                <c:pt idx="4776">
                  <c:v>43665</c:v>
                </c:pt>
                <c:pt idx="4777">
                  <c:v>43665.041666666664</c:v>
                </c:pt>
                <c:pt idx="4778">
                  <c:v>43665.083333333336</c:v>
                </c:pt>
                <c:pt idx="4779">
                  <c:v>43665.125</c:v>
                </c:pt>
                <c:pt idx="4780">
                  <c:v>43665.166666666664</c:v>
                </c:pt>
                <c:pt idx="4781">
                  <c:v>43665.208333333336</c:v>
                </c:pt>
                <c:pt idx="4782">
                  <c:v>43665.25</c:v>
                </c:pt>
                <c:pt idx="4783">
                  <c:v>43665.291666666664</c:v>
                </c:pt>
                <c:pt idx="4784">
                  <c:v>43665.333333333336</c:v>
                </c:pt>
                <c:pt idx="4785">
                  <c:v>43665.375</c:v>
                </c:pt>
                <c:pt idx="4786">
                  <c:v>43665.416666666664</c:v>
                </c:pt>
                <c:pt idx="4787">
                  <c:v>43665.458333333336</c:v>
                </c:pt>
                <c:pt idx="4788">
                  <c:v>43665.5</c:v>
                </c:pt>
                <c:pt idx="4789">
                  <c:v>43665.541666666664</c:v>
                </c:pt>
                <c:pt idx="4790">
                  <c:v>43665.583333333336</c:v>
                </c:pt>
                <c:pt idx="4791">
                  <c:v>43665.625</c:v>
                </c:pt>
                <c:pt idx="4792">
                  <c:v>43665.666666666664</c:v>
                </c:pt>
                <c:pt idx="4793">
                  <c:v>43665.708333333336</c:v>
                </c:pt>
                <c:pt idx="4794">
                  <c:v>43665.75</c:v>
                </c:pt>
                <c:pt idx="4795">
                  <c:v>43665.791666666664</c:v>
                </c:pt>
                <c:pt idx="4796">
                  <c:v>43665.833333333336</c:v>
                </c:pt>
                <c:pt idx="4797">
                  <c:v>43665.875</c:v>
                </c:pt>
                <c:pt idx="4798">
                  <c:v>43665.916666666664</c:v>
                </c:pt>
                <c:pt idx="4799">
                  <c:v>43665.958333333336</c:v>
                </c:pt>
                <c:pt idx="4800">
                  <c:v>43666</c:v>
                </c:pt>
                <c:pt idx="4801">
                  <c:v>43666.041666666664</c:v>
                </c:pt>
                <c:pt idx="4802">
                  <c:v>43666.083333333336</c:v>
                </c:pt>
                <c:pt idx="4803">
                  <c:v>43666.125</c:v>
                </c:pt>
                <c:pt idx="4804">
                  <c:v>43666.166666666664</c:v>
                </c:pt>
                <c:pt idx="4805">
                  <c:v>43666.208333333336</c:v>
                </c:pt>
                <c:pt idx="4806">
                  <c:v>43666.25</c:v>
                </c:pt>
                <c:pt idx="4807">
                  <c:v>43666.291666666664</c:v>
                </c:pt>
                <c:pt idx="4808">
                  <c:v>43666.333333333336</c:v>
                </c:pt>
                <c:pt idx="4809">
                  <c:v>43666.375</c:v>
                </c:pt>
                <c:pt idx="4810">
                  <c:v>43666.416666666664</c:v>
                </c:pt>
                <c:pt idx="4811">
                  <c:v>43666.458333333336</c:v>
                </c:pt>
                <c:pt idx="4812">
                  <c:v>43666.5</c:v>
                </c:pt>
                <c:pt idx="4813">
                  <c:v>43666.541666666664</c:v>
                </c:pt>
                <c:pt idx="4814">
                  <c:v>43666.583333333336</c:v>
                </c:pt>
                <c:pt idx="4815">
                  <c:v>43666.625</c:v>
                </c:pt>
                <c:pt idx="4816">
                  <c:v>43666.666666666664</c:v>
                </c:pt>
                <c:pt idx="4817">
                  <c:v>43666.708333333336</c:v>
                </c:pt>
                <c:pt idx="4818">
                  <c:v>43666.75</c:v>
                </c:pt>
                <c:pt idx="4819">
                  <c:v>43666.791666666664</c:v>
                </c:pt>
                <c:pt idx="4820">
                  <c:v>43666.833333333336</c:v>
                </c:pt>
                <c:pt idx="4821">
                  <c:v>43666.875</c:v>
                </c:pt>
                <c:pt idx="4822">
                  <c:v>43666.916666666664</c:v>
                </c:pt>
                <c:pt idx="4823">
                  <c:v>43666.958333333336</c:v>
                </c:pt>
                <c:pt idx="4824">
                  <c:v>43667</c:v>
                </c:pt>
                <c:pt idx="4825">
                  <c:v>43667.041666666664</c:v>
                </c:pt>
                <c:pt idx="4826">
                  <c:v>43667.083333333336</c:v>
                </c:pt>
                <c:pt idx="4827">
                  <c:v>43667.125</c:v>
                </c:pt>
                <c:pt idx="4828">
                  <c:v>43667.166666666664</c:v>
                </c:pt>
                <c:pt idx="4829">
                  <c:v>43667.208333333336</c:v>
                </c:pt>
                <c:pt idx="4830">
                  <c:v>43667.25</c:v>
                </c:pt>
                <c:pt idx="4831">
                  <c:v>43667.291666666664</c:v>
                </c:pt>
                <c:pt idx="4832">
                  <c:v>43667.333333333336</c:v>
                </c:pt>
                <c:pt idx="4833">
                  <c:v>43667.375</c:v>
                </c:pt>
                <c:pt idx="4834">
                  <c:v>43667.416666666664</c:v>
                </c:pt>
                <c:pt idx="4835">
                  <c:v>43667.458333333336</c:v>
                </c:pt>
                <c:pt idx="4836">
                  <c:v>43667.5</c:v>
                </c:pt>
                <c:pt idx="4837">
                  <c:v>43667.541666666664</c:v>
                </c:pt>
                <c:pt idx="4838">
                  <c:v>43667.583333333336</c:v>
                </c:pt>
                <c:pt idx="4839">
                  <c:v>43667.625</c:v>
                </c:pt>
                <c:pt idx="4840">
                  <c:v>43667.666666666664</c:v>
                </c:pt>
                <c:pt idx="4841">
                  <c:v>43667.708333333336</c:v>
                </c:pt>
                <c:pt idx="4842">
                  <c:v>43667.75</c:v>
                </c:pt>
                <c:pt idx="4843">
                  <c:v>43667.791666666664</c:v>
                </c:pt>
                <c:pt idx="4844">
                  <c:v>43667.833333333336</c:v>
                </c:pt>
                <c:pt idx="4845">
                  <c:v>43667.875</c:v>
                </c:pt>
                <c:pt idx="4846">
                  <c:v>43667.916666666664</c:v>
                </c:pt>
                <c:pt idx="4847">
                  <c:v>43667.958333333336</c:v>
                </c:pt>
                <c:pt idx="4848">
                  <c:v>43668</c:v>
                </c:pt>
                <c:pt idx="4849">
                  <c:v>43668.041666666664</c:v>
                </c:pt>
                <c:pt idx="4850">
                  <c:v>43668.083333333336</c:v>
                </c:pt>
                <c:pt idx="4851">
                  <c:v>43668.125</c:v>
                </c:pt>
                <c:pt idx="4852">
                  <c:v>43668.166666666664</c:v>
                </c:pt>
                <c:pt idx="4853">
                  <c:v>43668.208333333336</c:v>
                </c:pt>
                <c:pt idx="4854">
                  <c:v>43668.25</c:v>
                </c:pt>
                <c:pt idx="4855">
                  <c:v>43668.291666666664</c:v>
                </c:pt>
                <c:pt idx="4856">
                  <c:v>43668.333333333336</c:v>
                </c:pt>
                <c:pt idx="4857">
                  <c:v>43668.375</c:v>
                </c:pt>
                <c:pt idx="4858">
                  <c:v>43668.416666666664</c:v>
                </c:pt>
                <c:pt idx="4859">
                  <c:v>43668.458333333336</c:v>
                </c:pt>
                <c:pt idx="4860">
                  <c:v>43668.5</c:v>
                </c:pt>
                <c:pt idx="4861">
                  <c:v>43668.541666666664</c:v>
                </c:pt>
                <c:pt idx="4862">
                  <c:v>43668.583333333336</c:v>
                </c:pt>
                <c:pt idx="4863">
                  <c:v>43668.625</c:v>
                </c:pt>
                <c:pt idx="4864">
                  <c:v>43668.666666666664</c:v>
                </c:pt>
                <c:pt idx="4865">
                  <c:v>43668.708333333336</c:v>
                </c:pt>
                <c:pt idx="4866">
                  <c:v>43668.75</c:v>
                </c:pt>
                <c:pt idx="4867">
                  <c:v>43668.791666666664</c:v>
                </c:pt>
                <c:pt idx="4868">
                  <c:v>43668.833333333336</c:v>
                </c:pt>
                <c:pt idx="4869">
                  <c:v>43668.875</c:v>
                </c:pt>
                <c:pt idx="4870">
                  <c:v>43668.916666666664</c:v>
                </c:pt>
                <c:pt idx="4871">
                  <c:v>43668.958333333336</c:v>
                </c:pt>
                <c:pt idx="4872">
                  <c:v>43669</c:v>
                </c:pt>
                <c:pt idx="4873">
                  <c:v>43669.041666666664</c:v>
                </c:pt>
                <c:pt idx="4874">
                  <c:v>43669.083333333336</c:v>
                </c:pt>
                <c:pt idx="4875">
                  <c:v>43669.125</c:v>
                </c:pt>
                <c:pt idx="4876">
                  <c:v>43669.166666666664</c:v>
                </c:pt>
                <c:pt idx="4877">
                  <c:v>43669.208333333336</c:v>
                </c:pt>
                <c:pt idx="4878">
                  <c:v>43669.25</c:v>
                </c:pt>
                <c:pt idx="4879">
                  <c:v>43669.291666666664</c:v>
                </c:pt>
                <c:pt idx="4880">
                  <c:v>43669.333333333336</c:v>
                </c:pt>
                <c:pt idx="4881">
                  <c:v>43669.375</c:v>
                </c:pt>
                <c:pt idx="4882">
                  <c:v>43669.416666666664</c:v>
                </c:pt>
                <c:pt idx="4883">
                  <c:v>43669.458333333336</c:v>
                </c:pt>
                <c:pt idx="4884">
                  <c:v>43669.5</c:v>
                </c:pt>
                <c:pt idx="4885">
                  <c:v>43669.541666666664</c:v>
                </c:pt>
                <c:pt idx="4886">
                  <c:v>43669.583333333336</c:v>
                </c:pt>
                <c:pt idx="4887">
                  <c:v>43669.625</c:v>
                </c:pt>
                <c:pt idx="4888">
                  <c:v>43669.666666666664</c:v>
                </c:pt>
                <c:pt idx="4889">
                  <c:v>43669.708333333336</c:v>
                </c:pt>
                <c:pt idx="4890">
                  <c:v>43669.75</c:v>
                </c:pt>
                <c:pt idx="4891">
                  <c:v>43669.791666666664</c:v>
                </c:pt>
                <c:pt idx="4892">
                  <c:v>43669.833333333336</c:v>
                </c:pt>
                <c:pt idx="4893">
                  <c:v>43669.875</c:v>
                </c:pt>
                <c:pt idx="4894">
                  <c:v>43669.916666666664</c:v>
                </c:pt>
                <c:pt idx="4895">
                  <c:v>43669.958333333336</c:v>
                </c:pt>
                <c:pt idx="4896">
                  <c:v>43670</c:v>
                </c:pt>
                <c:pt idx="4897">
                  <c:v>43670.041666666664</c:v>
                </c:pt>
                <c:pt idx="4898">
                  <c:v>43670.083333333336</c:v>
                </c:pt>
                <c:pt idx="4899">
                  <c:v>43670.125</c:v>
                </c:pt>
                <c:pt idx="4900">
                  <c:v>43670.166666666664</c:v>
                </c:pt>
                <c:pt idx="4901">
                  <c:v>43670.208333333336</c:v>
                </c:pt>
                <c:pt idx="4902">
                  <c:v>43670.25</c:v>
                </c:pt>
                <c:pt idx="4903">
                  <c:v>43670.291666666664</c:v>
                </c:pt>
                <c:pt idx="4904">
                  <c:v>43670.333333333336</c:v>
                </c:pt>
                <c:pt idx="4905">
                  <c:v>43670.375</c:v>
                </c:pt>
                <c:pt idx="4906">
                  <c:v>43670.416666666664</c:v>
                </c:pt>
                <c:pt idx="4907">
                  <c:v>43670.458333333336</c:v>
                </c:pt>
                <c:pt idx="4908">
                  <c:v>43670.5</c:v>
                </c:pt>
                <c:pt idx="4909">
                  <c:v>43670.541666666664</c:v>
                </c:pt>
                <c:pt idx="4910">
                  <c:v>43670.583333333336</c:v>
                </c:pt>
                <c:pt idx="4911">
                  <c:v>43670.625</c:v>
                </c:pt>
                <c:pt idx="4912">
                  <c:v>43670.666666666664</c:v>
                </c:pt>
                <c:pt idx="4913">
                  <c:v>43670.708333333336</c:v>
                </c:pt>
                <c:pt idx="4914">
                  <c:v>43670.75</c:v>
                </c:pt>
                <c:pt idx="4915">
                  <c:v>43670.791666666664</c:v>
                </c:pt>
                <c:pt idx="4916">
                  <c:v>43670.833333333336</c:v>
                </c:pt>
                <c:pt idx="4917">
                  <c:v>43670.875</c:v>
                </c:pt>
                <c:pt idx="4918">
                  <c:v>43670.916666666664</c:v>
                </c:pt>
                <c:pt idx="4919">
                  <c:v>43670.958333333336</c:v>
                </c:pt>
                <c:pt idx="4920">
                  <c:v>43671</c:v>
                </c:pt>
                <c:pt idx="4921">
                  <c:v>43671.041666666664</c:v>
                </c:pt>
                <c:pt idx="4922">
                  <c:v>43671.083333333336</c:v>
                </c:pt>
                <c:pt idx="4923">
                  <c:v>43671.125</c:v>
                </c:pt>
                <c:pt idx="4924">
                  <c:v>43671.166666666664</c:v>
                </c:pt>
                <c:pt idx="4925">
                  <c:v>43671.208333333336</c:v>
                </c:pt>
                <c:pt idx="4926">
                  <c:v>43671.25</c:v>
                </c:pt>
                <c:pt idx="4927">
                  <c:v>43671.291666666664</c:v>
                </c:pt>
                <c:pt idx="4928">
                  <c:v>43671.333333333336</c:v>
                </c:pt>
                <c:pt idx="4929">
                  <c:v>43671.375</c:v>
                </c:pt>
                <c:pt idx="4930">
                  <c:v>43671.416666666664</c:v>
                </c:pt>
                <c:pt idx="4931">
                  <c:v>43671.458333333336</c:v>
                </c:pt>
                <c:pt idx="4932">
                  <c:v>43671.5</c:v>
                </c:pt>
                <c:pt idx="4933">
                  <c:v>43671.541666666664</c:v>
                </c:pt>
                <c:pt idx="4934">
                  <c:v>43671.583333333336</c:v>
                </c:pt>
                <c:pt idx="4935">
                  <c:v>43671.625</c:v>
                </c:pt>
                <c:pt idx="4936">
                  <c:v>43671.666666666664</c:v>
                </c:pt>
                <c:pt idx="4937">
                  <c:v>43671.708333333336</c:v>
                </c:pt>
                <c:pt idx="4938">
                  <c:v>43671.75</c:v>
                </c:pt>
                <c:pt idx="4939">
                  <c:v>43671.791666666664</c:v>
                </c:pt>
                <c:pt idx="4940">
                  <c:v>43671.833333333336</c:v>
                </c:pt>
                <c:pt idx="4941">
                  <c:v>43671.875</c:v>
                </c:pt>
                <c:pt idx="4942">
                  <c:v>43671.916666666664</c:v>
                </c:pt>
                <c:pt idx="4943">
                  <c:v>43671.958333333336</c:v>
                </c:pt>
                <c:pt idx="4944">
                  <c:v>43672</c:v>
                </c:pt>
                <c:pt idx="4945">
                  <c:v>43672.041666666664</c:v>
                </c:pt>
                <c:pt idx="4946">
                  <c:v>43672.083333333336</c:v>
                </c:pt>
                <c:pt idx="4947">
                  <c:v>43672.125</c:v>
                </c:pt>
                <c:pt idx="4948">
                  <c:v>43672.166666666664</c:v>
                </c:pt>
                <c:pt idx="4949">
                  <c:v>43672.208333333336</c:v>
                </c:pt>
                <c:pt idx="4950">
                  <c:v>43672.25</c:v>
                </c:pt>
                <c:pt idx="4951">
                  <c:v>43672.291666666664</c:v>
                </c:pt>
                <c:pt idx="4952">
                  <c:v>43672.333333333336</c:v>
                </c:pt>
                <c:pt idx="4953">
                  <c:v>43672.375</c:v>
                </c:pt>
                <c:pt idx="4954">
                  <c:v>43672.416666666664</c:v>
                </c:pt>
                <c:pt idx="4955">
                  <c:v>43672.458333333336</c:v>
                </c:pt>
                <c:pt idx="4956">
                  <c:v>43672.5</c:v>
                </c:pt>
                <c:pt idx="4957">
                  <c:v>43672.541666666664</c:v>
                </c:pt>
                <c:pt idx="4958">
                  <c:v>43672.583333333336</c:v>
                </c:pt>
                <c:pt idx="4959">
                  <c:v>43672.625</c:v>
                </c:pt>
                <c:pt idx="4960">
                  <c:v>43672.666666666664</c:v>
                </c:pt>
                <c:pt idx="4961">
                  <c:v>43672.708333333336</c:v>
                </c:pt>
                <c:pt idx="4962">
                  <c:v>43672.75</c:v>
                </c:pt>
                <c:pt idx="4963">
                  <c:v>43672.791666666664</c:v>
                </c:pt>
                <c:pt idx="4964">
                  <c:v>43672.833333333336</c:v>
                </c:pt>
                <c:pt idx="4965">
                  <c:v>43672.875</c:v>
                </c:pt>
                <c:pt idx="4966">
                  <c:v>43672.916666666664</c:v>
                </c:pt>
                <c:pt idx="4967">
                  <c:v>43672.958333333336</c:v>
                </c:pt>
                <c:pt idx="4968">
                  <c:v>43673</c:v>
                </c:pt>
                <c:pt idx="4969">
                  <c:v>43673.041666666664</c:v>
                </c:pt>
                <c:pt idx="4970">
                  <c:v>43673.083333333336</c:v>
                </c:pt>
                <c:pt idx="4971">
                  <c:v>43673.125</c:v>
                </c:pt>
                <c:pt idx="4972">
                  <c:v>43673.166666666664</c:v>
                </c:pt>
                <c:pt idx="4973">
                  <c:v>43673.208333333336</c:v>
                </c:pt>
                <c:pt idx="4974">
                  <c:v>43673.25</c:v>
                </c:pt>
                <c:pt idx="4975">
                  <c:v>43673.291666666664</c:v>
                </c:pt>
                <c:pt idx="4976">
                  <c:v>43673.333333333336</c:v>
                </c:pt>
                <c:pt idx="4977">
                  <c:v>43673.375</c:v>
                </c:pt>
                <c:pt idx="4978">
                  <c:v>43673.416666666664</c:v>
                </c:pt>
                <c:pt idx="4979">
                  <c:v>43673.458333333336</c:v>
                </c:pt>
                <c:pt idx="4980">
                  <c:v>43673.5</c:v>
                </c:pt>
                <c:pt idx="4981">
                  <c:v>43673.541666666664</c:v>
                </c:pt>
                <c:pt idx="4982">
                  <c:v>43673.583333333336</c:v>
                </c:pt>
                <c:pt idx="4983">
                  <c:v>43673.625</c:v>
                </c:pt>
                <c:pt idx="4984">
                  <c:v>43673.666666666664</c:v>
                </c:pt>
                <c:pt idx="4985">
                  <c:v>43673.708333333336</c:v>
                </c:pt>
                <c:pt idx="4986">
                  <c:v>43673.75</c:v>
                </c:pt>
                <c:pt idx="4987">
                  <c:v>43673.791666666664</c:v>
                </c:pt>
                <c:pt idx="4988">
                  <c:v>43673.833333333336</c:v>
                </c:pt>
                <c:pt idx="4989">
                  <c:v>43673.875</c:v>
                </c:pt>
                <c:pt idx="4990">
                  <c:v>43673.916666666664</c:v>
                </c:pt>
                <c:pt idx="4991">
                  <c:v>43673.958333333336</c:v>
                </c:pt>
                <c:pt idx="4992">
                  <c:v>43674</c:v>
                </c:pt>
                <c:pt idx="4993">
                  <c:v>43674.041666666664</c:v>
                </c:pt>
                <c:pt idx="4994">
                  <c:v>43674.083333333336</c:v>
                </c:pt>
                <c:pt idx="4995">
                  <c:v>43674.125</c:v>
                </c:pt>
                <c:pt idx="4996">
                  <c:v>43674.166666666664</c:v>
                </c:pt>
                <c:pt idx="4997">
                  <c:v>43674.208333333336</c:v>
                </c:pt>
                <c:pt idx="4998">
                  <c:v>43674.25</c:v>
                </c:pt>
                <c:pt idx="4999">
                  <c:v>43674.291666666664</c:v>
                </c:pt>
                <c:pt idx="5000">
                  <c:v>43674.333333333336</c:v>
                </c:pt>
                <c:pt idx="5001">
                  <c:v>43674.375</c:v>
                </c:pt>
                <c:pt idx="5002">
                  <c:v>43674.416666666664</c:v>
                </c:pt>
                <c:pt idx="5003">
                  <c:v>43674.458333333336</c:v>
                </c:pt>
                <c:pt idx="5004">
                  <c:v>43674.5</c:v>
                </c:pt>
                <c:pt idx="5005">
                  <c:v>43674.541666666664</c:v>
                </c:pt>
                <c:pt idx="5006">
                  <c:v>43674.583333333336</c:v>
                </c:pt>
                <c:pt idx="5007">
                  <c:v>43674.625</c:v>
                </c:pt>
                <c:pt idx="5008">
                  <c:v>43674.666666666664</c:v>
                </c:pt>
                <c:pt idx="5009">
                  <c:v>43674.708333333336</c:v>
                </c:pt>
                <c:pt idx="5010">
                  <c:v>43674.75</c:v>
                </c:pt>
                <c:pt idx="5011">
                  <c:v>43674.791666666664</c:v>
                </c:pt>
                <c:pt idx="5012">
                  <c:v>43674.833333333336</c:v>
                </c:pt>
                <c:pt idx="5013">
                  <c:v>43674.875</c:v>
                </c:pt>
                <c:pt idx="5014">
                  <c:v>43674.916666666664</c:v>
                </c:pt>
                <c:pt idx="5015">
                  <c:v>43674.958333333336</c:v>
                </c:pt>
                <c:pt idx="5016">
                  <c:v>43675</c:v>
                </c:pt>
                <c:pt idx="5017">
                  <c:v>43675.041666666664</c:v>
                </c:pt>
                <c:pt idx="5018">
                  <c:v>43675.083333333336</c:v>
                </c:pt>
                <c:pt idx="5019">
                  <c:v>43675.125</c:v>
                </c:pt>
                <c:pt idx="5020">
                  <c:v>43675.166666666664</c:v>
                </c:pt>
                <c:pt idx="5021">
                  <c:v>43675.208333333336</c:v>
                </c:pt>
                <c:pt idx="5022">
                  <c:v>43675.25</c:v>
                </c:pt>
                <c:pt idx="5023">
                  <c:v>43675.291666666664</c:v>
                </c:pt>
                <c:pt idx="5024">
                  <c:v>43675.333333333336</c:v>
                </c:pt>
                <c:pt idx="5025">
                  <c:v>43675.375</c:v>
                </c:pt>
                <c:pt idx="5026">
                  <c:v>43675.416666666664</c:v>
                </c:pt>
                <c:pt idx="5027">
                  <c:v>43675.458333333336</c:v>
                </c:pt>
                <c:pt idx="5028">
                  <c:v>43675.5</c:v>
                </c:pt>
                <c:pt idx="5029">
                  <c:v>43675.541666666664</c:v>
                </c:pt>
                <c:pt idx="5030">
                  <c:v>43675.583333333336</c:v>
                </c:pt>
                <c:pt idx="5031">
                  <c:v>43675.625</c:v>
                </c:pt>
                <c:pt idx="5032">
                  <c:v>43675.666666666664</c:v>
                </c:pt>
                <c:pt idx="5033">
                  <c:v>43675.708333333336</c:v>
                </c:pt>
                <c:pt idx="5034">
                  <c:v>43675.75</c:v>
                </c:pt>
                <c:pt idx="5035">
                  <c:v>43675.791666666664</c:v>
                </c:pt>
                <c:pt idx="5036">
                  <c:v>43675.833333333336</c:v>
                </c:pt>
                <c:pt idx="5037">
                  <c:v>43675.875</c:v>
                </c:pt>
                <c:pt idx="5038">
                  <c:v>43675.916666666664</c:v>
                </c:pt>
                <c:pt idx="5039">
                  <c:v>43675.958333333336</c:v>
                </c:pt>
                <c:pt idx="5040">
                  <c:v>43676</c:v>
                </c:pt>
                <c:pt idx="5041">
                  <c:v>43676.041666666664</c:v>
                </c:pt>
                <c:pt idx="5042">
                  <c:v>43676.083333333336</c:v>
                </c:pt>
                <c:pt idx="5043">
                  <c:v>43676.125</c:v>
                </c:pt>
                <c:pt idx="5044">
                  <c:v>43676.166666666664</c:v>
                </c:pt>
                <c:pt idx="5045">
                  <c:v>43676.208333333336</c:v>
                </c:pt>
                <c:pt idx="5046">
                  <c:v>43676.25</c:v>
                </c:pt>
                <c:pt idx="5047">
                  <c:v>43676.291666666664</c:v>
                </c:pt>
                <c:pt idx="5048">
                  <c:v>43676.333333333336</c:v>
                </c:pt>
                <c:pt idx="5049">
                  <c:v>43676.375</c:v>
                </c:pt>
                <c:pt idx="5050">
                  <c:v>43676.416666666664</c:v>
                </c:pt>
                <c:pt idx="5051">
                  <c:v>43676.458333333336</c:v>
                </c:pt>
                <c:pt idx="5052">
                  <c:v>43676.5</c:v>
                </c:pt>
                <c:pt idx="5053">
                  <c:v>43676.541666666664</c:v>
                </c:pt>
                <c:pt idx="5054">
                  <c:v>43676.583333333336</c:v>
                </c:pt>
                <c:pt idx="5055">
                  <c:v>43676.625</c:v>
                </c:pt>
                <c:pt idx="5056">
                  <c:v>43676.666666666664</c:v>
                </c:pt>
                <c:pt idx="5057">
                  <c:v>43676.708333333336</c:v>
                </c:pt>
                <c:pt idx="5058">
                  <c:v>43676.75</c:v>
                </c:pt>
                <c:pt idx="5059">
                  <c:v>43676.791666666664</c:v>
                </c:pt>
                <c:pt idx="5060">
                  <c:v>43676.833333333336</c:v>
                </c:pt>
                <c:pt idx="5061">
                  <c:v>43676.875</c:v>
                </c:pt>
                <c:pt idx="5062">
                  <c:v>43676.916666666664</c:v>
                </c:pt>
                <c:pt idx="5063">
                  <c:v>43676.958333333336</c:v>
                </c:pt>
                <c:pt idx="5064">
                  <c:v>43677</c:v>
                </c:pt>
                <c:pt idx="5065">
                  <c:v>43677.041666666664</c:v>
                </c:pt>
                <c:pt idx="5066">
                  <c:v>43677.083333333336</c:v>
                </c:pt>
                <c:pt idx="5067">
                  <c:v>43677.125</c:v>
                </c:pt>
                <c:pt idx="5068">
                  <c:v>43677.166666666664</c:v>
                </c:pt>
                <c:pt idx="5069">
                  <c:v>43677.208333333336</c:v>
                </c:pt>
                <c:pt idx="5070">
                  <c:v>43677.25</c:v>
                </c:pt>
                <c:pt idx="5071">
                  <c:v>43677.291666666664</c:v>
                </c:pt>
                <c:pt idx="5072">
                  <c:v>43677.333333333336</c:v>
                </c:pt>
                <c:pt idx="5073">
                  <c:v>43677.375</c:v>
                </c:pt>
                <c:pt idx="5074">
                  <c:v>43677.416666666664</c:v>
                </c:pt>
                <c:pt idx="5075">
                  <c:v>43677.458333333336</c:v>
                </c:pt>
                <c:pt idx="5076">
                  <c:v>43677.5</c:v>
                </c:pt>
                <c:pt idx="5077">
                  <c:v>43677.541666666664</c:v>
                </c:pt>
                <c:pt idx="5078">
                  <c:v>43677.583333333336</c:v>
                </c:pt>
                <c:pt idx="5079">
                  <c:v>43677.625</c:v>
                </c:pt>
                <c:pt idx="5080">
                  <c:v>43677.666666666664</c:v>
                </c:pt>
                <c:pt idx="5081">
                  <c:v>43677.708333333336</c:v>
                </c:pt>
                <c:pt idx="5082">
                  <c:v>43677.75</c:v>
                </c:pt>
                <c:pt idx="5083">
                  <c:v>43677.791666666664</c:v>
                </c:pt>
                <c:pt idx="5084">
                  <c:v>43677.833333333336</c:v>
                </c:pt>
                <c:pt idx="5085">
                  <c:v>43677.875</c:v>
                </c:pt>
                <c:pt idx="5086">
                  <c:v>43677.916666666664</c:v>
                </c:pt>
                <c:pt idx="5087">
                  <c:v>43677.958333333336</c:v>
                </c:pt>
                <c:pt idx="5088">
                  <c:v>43678</c:v>
                </c:pt>
                <c:pt idx="5089">
                  <c:v>43678.041666666664</c:v>
                </c:pt>
                <c:pt idx="5090">
                  <c:v>43678.083333333336</c:v>
                </c:pt>
                <c:pt idx="5091">
                  <c:v>43678.125</c:v>
                </c:pt>
                <c:pt idx="5092">
                  <c:v>43678.166666666664</c:v>
                </c:pt>
                <c:pt idx="5093">
                  <c:v>43678.208333333336</c:v>
                </c:pt>
                <c:pt idx="5094">
                  <c:v>43678.25</c:v>
                </c:pt>
                <c:pt idx="5095">
                  <c:v>43678.291666666664</c:v>
                </c:pt>
                <c:pt idx="5096">
                  <c:v>43678.333333333336</c:v>
                </c:pt>
                <c:pt idx="5097">
                  <c:v>43678.375</c:v>
                </c:pt>
                <c:pt idx="5098">
                  <c:v>43678.416666666664</c:v>
                </c:pt>
                <c:pt idx="5099">
                  <c:v>43678.458333333336</c:v>
                </c:pt>
                <c:pt idx="5100">
                  <c:v>43678.5</c:v>
                </c:pt>
                <c:pt idx="5101">
                  <c:v>43678.541666666664</c:v>
                </c:pt>
                <c:pt idx="5102">
                  <c:v>43678.583333333336</c:v>
                </c:pt>
                <c:pt idx="5103">
                  <c:v>43678.625</c:v>
                </c:pt>
                <c:pt idx="5104">
                  <c:v>43678.666666666664</c:v>
                </c:pt>
                <c:pt idx="5105">
                  <c:v>43678.708333333336</c:v>
                </c:pt>
                <c:pt idx="5106">
                  <c:v>43678.75</c:v>
                </c:pt>
                <c:pt idx="5107">
                  <c:v>43678.791666666664</c:v>
                </c:pt>
                <c:pt idx="5108">
                  <c:v>43678.833333333336</c:v>
                </c:pt>
                <c:pt idx="5109">
                  <c:v>43678.875</c:v>
                </c:pt>
                <c:pt idx="5110">
                  <c:v>43678.916666666664</c:v>
                </c:pt>
                <c:pt idx="5111">
                  <c:v>43678.958333333336</c:v>
                </c:pt>
                <c:pt idx="5112">
                  <c:v>43679</c:v>
                </c:pt>
                <c:pt idx="5113">
                  <c:v>43679.041666666664</c:v>
                </c:pt>
                <c:pt idx="5114">
                  <c:v>43679.083333333336</c:v>
                </c:pt>
                <c:pt idx="5115">
                  <c:v>43679.125</c:v>
                </c:pt>
                <c:pt idx="5116">
                  <c:v>43679.166666666664</c:v>
                </c:pt>
                <c:pt idx="5117">
                  <c:v>43679.208333333336</c:v>
                </c:pt>
                <c:pt idx="5118">
                  <c:v>43679.25</c:v>
                </c:pt>
                <c:pt idx="5119">
                  <c:v>43679.291666666664</c:v>
                </c:pt>
                <c:pt idx="5120">
                  <c:v>43679.333333333336</c:v>
                </c:pt>
                <c:pt idx="5121">
                  <c:v>43679.375</c:v>
                </c:pt>
                <c:pt idx="5122">
                  <c:v>43679.416666666664</c:v>
                </c:pt>
                <c:pt idx="5123">
                  <c:v>43679.458333333336</c:v>
                </c:pt>
                <c:pt idx="5124">
                  <c:v>43679.5</c:v>
                </c:pt>
                <c:pt idx="5125">
                  <c:v>43679.541666666664</c:v>
                </c:pt>
                <c:pt idx="5126">
                  <c:v>43679.583333333336</c:v>
                </c:pt>
                <c:pt idx="5127">
                  <c:v>43679.625</c:v>
                </c:pt>
                <c:pt idx="5128">
                  <c:v>43679.666666666664</c:v>
                </c:pt>
                <c:pt idx="5129">
                  <c:v>43679.708333333336</c:v>
                </c:pt>
                <c:pt idx="5130">
                  <c:v>43679.75</c:v>
                </c:pt>
                <c:pt idx="5131">
                  <c:v>43679.791666666664</c:v>
                </c:pt>
                <c:pt idx="5132">
                  <c:v>43679.833333333336</c:v>
                </c:pt>
                <c:pt idx="5133">
                  <c:v>43679.875</c:v>
                </c:pt>
                <c:pt idx="5134">
                  <c:v>43679.916666666664</c:v>
                </c:pt>
                <c:pt idx="5135">
                  <c:v>43679.958333333336</c:v>
                </c:pt>
                <c:pt idx="5136">
                  <c:v>43680</c:v>
                </c:pt>
                <c:pt idx="5137">
                  <c:v>43680.041666666664</c:v>
                </c:pt>
                <c:pt idx="5138">
                  <c:v>43680.083333333336</c:v>
                </c:pt>
                <c:pt idx="5139">
                  <c:v>43680.125</c:v>
                </c:pt>
                <c:pt idx="5140">
                  <c:v>43680.166666666664</c:v>
                </c:pt>
                <c:pt idx="5141">
                  <c:v>43680.208333333336</c:v>
                </c:pt>
                <c:pt idx="5142">
                  <c:v>43680.25</c:v>
                </c:pt>
                <c:pt idx="5143">
                  <c:v>43680.291666666664</c:v>
                </c:pt>
                <c:pt idx="5144">
                  <c:v>43680.333333333336</c:v>
                </c:pt>
                <c:pt idx="5145">
                  <c:v>43680.375</c:v>
                </c:pt>
                <c:pt idx="5146">
                  <c:v>43680.416666666664</c:v>
                </c:pt>
                <c:pt idx="5147">
                  <c:v>43680.458333333336</c:v>
                </c:pt>
                <c:pt idx="5148">
                  <c:v>43680.5</c:v>
                </c:pt>
                <c:pt idx="5149">
                  <c:v>43680.541666666664</c:v>
                </c:pt>
                <c:pt idx="5150">
                  <c:v>43680.583333333336</c:v>
                </c:pt>
                <c:pt idx="5151">
                  <c:v>43680.625</c:v>
                </c:pt>
                <c:pt idx="5152">
                  <c:v>43680.666666666664</c:v>
                </c:pt>
                <c:pt idx="5153">
                  <c:v>43680.708333333336</c:v>
                </c:pt>
                <c:pt idx="5154">
                  <c:v>43680.75</c:v>
                </c:pt>
                <c:pt idx="5155">
                  <c:v>43680.791666666664</c:v>
                </c:pt>
                <c:pt idx="5156">
                  <c:v>43680.833333333336</c:v>
                </c:pt>
                <c:pt idx="5157">
                  <c:v>43680.875</c:v>
                </c:pt>
                <c:pt idx="5158">
                  <c:v>43680.916666666664</c:v>
                </c:pt>
                <c:pt idx="5159">
                  <c:v>43680.958333333336</c:v>
                </c:pt>
                <c:pt idx="5160">
                  <c:v>43681</c:v>
                </c:pt>
                <c:pt idx="5161">
                  <c:v>43681.041666666664</c:v>
                </c:pt>
                <c:pt idx="5162">
                  <c:v>43681.083333333336</c:v>
                </c:pt>
                <c:pt idx="5163">
                  <c:v>43681.125</c:v>
                </c:pt>
                <c:pt idx="5164">
                  <c:v>43681.166666666664</c:v>
                </c:pt>
                <c:pt idx="5165">
                  <c:v>43681.208333333336</c:v>
                </c:pt>
                <c:pt idx="5166">
                  <c:v>43681.25</c:v>
                </c:pt>
                <c:pt idx="5167">
                  <c:v>43681.291666666664</c:v>
                </c:pt>
                <c:pt idx="5168">
                  <c:v>43681.333333333336</c:v>
                </c:pt>
                <c:pt idx="5169">
                  <c:v>43681.375</c:v>
                </c:pt>
                <c:pt idx="5170">
                  <c:v>43681.416666666664</c:v>
                </c:pt>
                <c:pt idx="5171">
                  <c:v>43681.458333333336</c:v>
                </c:pt>
                <c:pt idx="5172">
                  <c:v>43681.5</c:v>
                </c:pt>
                <c:pt idx="5173">
                  <c:v>43681.541666666664</c:v>
                </c:pt>
                <c:pt idx="5174">
                  <c:v>43681.583333333336</c:v>
                </c:pt>
                <c:pt idx="5175">
                  <c:v>43681.625</c:v>
                </c:pt>
                <c:pt idx="5176">
                  <c:v>43681.666666666664</c:v>
                </c:pt>
                <c:pt idx="5177">
                  <c:v>43681.708333333336</c:v>
                </c:pt>
                <c:pt idx="5178">
                  <c:v>43681.75</c:v>
                </c:pt>
                <c:pt idx="5179">
                  <c:v>43681.791666666664</c:v>
                </c:pt>
                <c:pt idx="5180">
                  <c:v>43681.833333333336</c:v>
                </c:pt>
                <c:pt idx="5181">
                  <c:v>43681.875</c:v>
                </c:pt>
                <c:pt idx="5182">
                  <c:v>43681.916666666664</c:v>
                </c:pt>
                <c:pt idx="5183">
                  <c:v>43681.958333333336</c:v>
                </c:pt>
                <c:pt idx="5184">
                  <c:v>43682</c:v>
                </c:pt>
                <c:pt idx="5185">
                  <c:v>43682.041666666664</c:v>
                </c:pt>
                <c:pt idx="5186">
                  <c:v>43682.083333333336</c:v>
                </c:pt>
                <c:pt idx="5187">
                  <c:v>43682.125</c:v>
                </c:pt>
                <c:pt idx="5188">
                  <c:v>43682.166666666664</c:v>
                </c:pt>
                <c:pt idx="5189">
                  <c:v>43682.208333333336</c:v>
                </c:pt>
                <c:pt idx="5190">
                  <c:v>43682.25</c:v>
                </c:pt>
                <c:pt idx="5191">
                  <c:v>43682.291666666664</c:v>
                </c:pt>
                <c:pt idx="5192">
                  <c:v>43682.333333333336</c:v>
                </c:pt>
                <c:pt idx="5193">
                  <c:v>43682.375</c:v>
                </c:pt>
                <c:pt idx="5194">
                  <c:v>43682.416666666664</c:v>
                </c:pt>
                <c:pt idx="5195">
                  <c:v>43682.458333333336</c:v>
                </c:pt>
                <c:pt idx="5196">
                  <c:v>43682.5</c:v>
                </c:pt>
                <c:pt idx="5197">
                  <c:v>43682.541666666664</c:v>
                </c:pt>
                <c:pt idx="5198">
                  <c:v>43682.583333333336</c:v>
                </c:pt>
                <c:pt idx="5199">
                  <c:v>43682.625</c:v>
                </c:pt>
                <c:pt idx="5200">
                  <c:v>43682.666666666664</c:v>
                </c:pt>
                <c:pt idx="5201">
                  <c:v>43682.708333333336</c:v>
                </c:pt>
                <c:pt idx="5202">
                  <c:v>43682.75</c:v>
                </c:pt>
                <c:pt idx="5203">
                  <c:v>43682.791666666664</c:v>
                </c:pt>
                <c:pt idx="5204">
                  <c:v>43682.833333333336</c:v>
                </c:pt>
                <c:pt idx="5205">
                  <c:v>43682.875</c:v>
                </c:pt>
                <c:pt idx="5206">
                  <c:v>43682.916666666664</c:v>
                </c:pt>
                <c:pt idx="5207">
                  <c:v>43682.958333333336</c:v>
                </c:pt>
                <c:pt idx="5208">
                  <c:v>43683</c:v>
                </c:pt>
                <c:pt idx="5209">
                  <c:v>43683.041666666664</c:v>
                </c:pt>
                <c:pt idx="5210">
                  <c:v>43683.083333333336</c:v>
                </c:pt>
                <c:pt idx="5211">
                  <c:v>43683.125</c:v>
                </c:pt>
                <c:pt idx="5212">
                  <c:v>43683.166666666664</c:v>
                </c:pt>
                <c:pt idx="5213">
                  <c:v>43683.208333333336</c:v>
                </c:pt>
                <c:pt idx="5214">
                  <c:v>43683.25</c:v>
                </c:pt>
                <c:pt idx="5215">
                  <c:v>43683.291666666664</c:v>
                </c:pt>
                <c:pt idx="5216">
                  <c:v>43683.333333333336</c:v>
                </c:pt>
                <c:pt idx="5217">
                  <c:v>43683.375</c:v>
                </c:pt>
                <c:pt idx="5218">
                  <c:v>43683.416666666664</c:v>
                </c:pt>
                <c:pt idx="5219">
                  <c:v>43683.458333333336</c:v>
                </c:pt>
                <c:pt idx="5220">
                  <c:v>43683.5</c:v>
                </c:pt>
                <c:pt idx="5221">
                  <c:v>43683.541666666664</c:v>
                </c:pt>
                <c:pt idx="5222">
                  <c:v>43683.583333333336</c:v>
                </c:pt>
                <c:pt idx="5223">
                  <c:v>43683.625</c:v>
                </c:pt>
                <c:pt idx="5224">
                  <c:v>43683.666666666664</c:v>
                </c:pt>
                <c:pt idx="5225">
                  <c:v>43683.708333333336</c:v>
                </c:pt>
                <c:pt idx="5226">
                  <c:v>43683.75</c:v>
                </c:pt>
                <c:pt idx="5227">
                  <c:v>43683.791666666664</c:v>
                </c:pt>
                <c:pt idx="5228">
                  <c:v>43683.833333333336</c:v>
                </c:pt>
                <c:pt idx="5229">
                  <c:v>43683.875</c:v>
                </c:pt>
                <c:pt idx="5230">
                  <c:v>43683.916666666664</c:v>
                </c:pt>
                <c:pt idx="5231">
                  <c:v>43683.958333333336</c:v>
                </c:pt>
                <c:pt idx="5232">
                  <c:v>43684</c:v>
                </c:pt>
                <c:pt idx="5233">
                  <c:v>43684.041666666664</c:v>
                </c:pt>
                <c:pt idx="5234">
                  <c:v>43684.083333333336</c:v>
                </c:pt>
                <c:pt idx="5235">
                  <c:v>43684.125</c:v>
                </c:pt>
                <c:pt idx="5236">
                  <c:v>43684.166666666664</c:v>
                </c:pt>
                <c:pt idx="5237">
                  <c:v>43684.208333333336</c:v>
                </c:pt>
                <c:pt idx="5238">
                  <c:v>43684.25</c:v>
                </c:pt>
                <c:pt idx="5239">
                  <c:v>43684.291666666664</c:v>
                </c:pt>
                <c:pt idx="5240">
                  <c:v>43684.333333333336</c:v>
                </c:pt>
                <c:pt idx="5241">
                  <c:v>43684.375</c:v>
                </c:pt>
                <c:pt idx="5242">
                  <c:v>43684.416666666664</c:v>
                </c:pt>
                <c:pt idx="5243">
                  <c:v>43684.458333333336</c:v>
                </c:pt>
                <c:pt idx="5244">
                  <c:v>43684.5</c:v>
                </c:pt>
                <c:pt idx="5245">
                  <c:v>43684.541666666664</c:v>
                </c:pt>
                <c:pt idx="5246">
                  <c:v>43684.583333333336</c:v>
                </c:pt>
                <c:pt idx="5247">
                  <c:v>43684.625</c:v>
                </c:pt>
                <c:pt idx="5248">
                  <c:v>43684.666666666664</c:v>
                </c:pt>
                <c:pt idx="5249">
                  <c:v>43684.708333333336</c:v>
                </c:pt>
                <c:pt idx="5250">
                  <c:v>43684.75</c:v>
                </c:pt>
                <c:pt idx="5251">
                  <c:v>43684.791666666664</c:v>
                </c:pt>
                <c:pt idx="5252">
                  <c:v>43684.833333333336</c:v>
                </c:pt>
                <c:pt idx="5253">
                  <c:v>43684.875</c:v>
                </c:pt>
                <c:pt idx="5254">
                  <c:v>43684.916666666664</c:v>
                </c:pt>
                <c:pt idx="5255">
                  <c:v>43684.958333333336</c:v>
                </c:pt>
                <c:pt idx="5256">
                  <c:v>43685</c:v>
                </c:pt>
                <c:pt idx="5257">
                  <c:v>43685.041666666664</c:v>
                </c:pt>
                <c:pt idx="5258">
                  <c:v>43685.083333333336</c:v>
                </c:pt>
                <c:pt idx="5259">
                  <c:v>43685.125</c:v>
                </c:pt>
                <c:pt idx="5260">
                  <c:v>43685.166666666664</c:v>
                </c:pt>
                <c:pt idx="5261">
                  <c:v>43685.208333333336</c:v>
                </c:pt>
                <c:pt idx="5262">
                  <c:v>43685.25</c:v>
                </c:pt>
                <c:pt idx="5263">
                  <c:v>43685.291666666664</c:v>
                </c:pt>
                <c:pt idx="5264">
                  <c:v>43685.333333333336</c:v>
                </c:pt>
                <c:pt idx="5265">
                  <c:v>43685.375</c:v>
                </c:pt>
                <c:pt idx="5266">
                  <c:v>43685.416666666664</c:v>
                </c:pt>
                <c:pt idx="5267">
                  <c:v>43685.458333333336</c:v>
                </c:pt>
                <c:pt idx="5268">
                  <c:v>43685.5</c:v>
                </c:pt>
                <c:pt idx="5269">
                  <c:v>43685.541666666664</c:v>
                </c:pt>
                <c:pt idx="5270">
                  <c:v>43685.583333333336</c:v>
                </c:pt>
                <c:pt idx="5271">
                  <c:v>43685.625</c:v>
                </c:pt>
                <c:pt idx="5272">
                  <c:v>43685.666666666664</c:v>
                </c:pt>
                <c:pt idx="5273">
                  <c:v>43685.708333333336</c:v>
                </c:pt>
                <c:pt idx="5274">
                  <c:v>43685.75</c:v>
                </c:pt>
                <c:pt idx="5275">
                  <c:v>43685.791666666664</c:v>
                </c:pt>
                <c:pt idx="5276">
                  <c:v>43685.833333333336</c:v>
                </c:pt>
                <c:pt idx="5277">
                  <c:v>43685.875</c:v>
                </c:pt>
                <c:pt idx="5278">
                  <c:v>43685.916666666664</c:v>
                </c:pt>
                <c:pt idx="5279">
                  <c:v>43685.958333333336</c:v>
                </c:pt>
                <c:pt idx="5280">
                  <c:v>43686</c:v>
                </c:pt>
                <c:pt idx="5281">
                  <c:v>43686.041666666664</c:v>
                </c:pt>
                <c:pt idx="5282">
                  <c:v>43686.083333333336</c:v>
                </c:pt>
                <c:pt idx="5283">
                  <c:v>43686.125</c:v>
                </c:pt>
                <c:pt idx="5284">
                  <c:v>43686.166666666664</c:v>
                </c:pt>
                <c:pt idx="5285">
                  <c:v>43686.208333333336</c:v>
                </c:pt>
                <c:pt idx="5286">
                  <c:v>43686.25</c:v>
                </c:pt>
                <c:pt idx="5287">
                  <c:v>43686.291666666664</c:v>
                </c:pt>
                <c:pt idx="5288">
                  <c:v>43686.333333333336</c:v>
                </c:pt>
                <c:pt idx="5289">
                  <c:v>43686.375</c:v>
                </c:pt>
                <c:pt idx="5290">
                  <c:v>43686.416666666664</c:v>
                </c:pt>
                <c:pt idx="5291">
                  <c:v>43686.458333333336</c:v>
                </c:pt>
                <c:pt idx="5292">
                  <c:v>43686.5</c:v>
                </c:pt>
                <c:pt idx="5293">
                  <c:v>43686.541666666664</c:v>
                </c:pt>
                <c:pt idx="5294">
                  <c:v>43686.583333333336</c:v>
                </c:pt>
                <c:pt idx="5295">
                  <c:v>43686.625</c:v>
                </c:pt>
                <c:pt idx="5296">
                  <c:v>43686.666666666664</c:v>
                </c:pt>
                <c:pt idx="5297">
                  <c:v>43686.708333333336</c:v>
                </c:pt>
                <c:pt idx="5298">
                  <c:v>43686.75</c:v>
                </c:pt>
                <c:pt idx="5299">
                  <c:v>43686.791666666664</c:v>
                </c:pt>
                <c:pt idx="5300">
                  <c:v>43686.833333333336</c:v>
                </c:pt>
                <c:pt idx="5301">
                  <c:v>43686.875</c:v>
                </c:pt>
                <c:pt idx="5302">
                  <c:v>43686.916666666664</c:v>
                </c:pt>
                <c:pt idx="5303">
                  <c:v>43686.958333333336</c:v>
                </c:pt>
                <c:pt idx="5304">
                  <c:v>43687</c:v>
                </c:pt>
                <c:pt idx="5305">
                  <c:v>43687.041666666664</c:v>
                </c:pt>
                <c:pt idx="5306">
                  <c:v>43687.083333333336</c:v>
                </c:pt>
                <c:pt idx="5307">
                  <c:v>43687.125</c:v>
                </c:pt>
                <c:pt idx="5308">
                  <c:v>43687.166666666664</c:v>
                </c:pt>
                <c:pt idx="5309">
                  <c:v>43687.208333333336</c:v>
                </c:pt>
                <c:pt idx="5310">
                  <c:v>43687.25</c:v>
                </c:pt>
                <c:pt idx="5311">
                  <c:v>43687.291666666664</c:v>
                </c:pt>
                <c:pt idx="5312">
                  <c:v>43687.333333333336</c:v>
                </c:pt>
                <c:pt idx="5313">
                  <c:v>43687.375</c:v>
                </c:pt>
                <c:pt idx="5314">
                  <c:v>43687.416666666664</c:v>
                </c:pt>
                <c:pt idx="5315">
                  <c:v>43687.458333333336</c:v>
                </c:pt>
                <c:pt idx="5316">
                  <c:v>43687.5</c:v>
                </c:pt>
                <c:pt idx="5317">
                  <c:v>43687.541666666664</c:v>
                </c:pt>
                <c:pt idx="5318">
                  <c:v>43687.583333333336</c:v>
                </c:pt>
                <c:pt idx="5319">
                  <c:v>43687.625</c:v>
                </c:pt>
                <c:pt idx="5320">
                  <c:v>43687.666666666664</c:v>
                </c:pt>
                <c:pt idx="5321">
                  <c:v>43687.708333333336</c:v>
                </c:pt>
                <c:pt idx="5322">
                  <c:v>43687.75</c:v>
                </c:pt>
                <c:pt idx="5323">
                  <c:v>43687.791666666664</c:v>
                </c:pt>
                <c:pt idx="5324">
                  <c:v>43687.833333333336</c:v>
                </c:pt>
                <c:pt idx="5325">
                  <c:v>43687.875</c:v>
                </c:pt>
                <c:pt idx="5326">
                  <c:v>43687.916666666664</c:v>
                </c:pt>
                <c:pt idx="5327">
                  <c:v>43687.958333333336</c:v>
                </c:pt>
                <c:pt idx="5328">
                  <c:v>43688</c:v>
                </c:pt>
                <c:pt idx="5329">
                  <c:v>43688.041666666664</c:v>
                </c:pt>
                <c:pt idx="5330">
                  <c:v>43688.083333333336</c:v>
                </c:pt>
                <c:pt idx="5331">
                  <c:v>43688.125</c:v>
                </c:pt>
                <c:pt idx="5332">
                  <c:v>43688.166666666664</c:v>
                </c:pt>
                <c:pt idx="5333">
                  <c:v>43688.208333333336</c:v>
                </c:pt>
                <c:pt idx="5334">
                  <c:v>43688.25</c:v>
                </c:pt>
                <c:pt idx="5335">
                  <c:v>43688.291666666664</c:v>
                </c:pt>
                <c:pt idx="5336">
                  <c:v>43688.333333333336</c:v>
                </c:pt>
                <c:pt idx="5337">
                  <c:v>43688.375</c:v>
                </c:pt>
                <c:pt idx="5338">
                  <c:v>43688.416666666664</c:v>
                </c:pt>
                <c:pt idx="5339">
                  <c:v>43688.458333333336</c:v>
                </c:pt>
                <c:pt idx="5340">
                  <c:v>43688.5</c:v>
                </c:pt>
                <c:pt idx="5341">
                  <c:v>43688.541666666664</c:v>
                </c:pt>
                <c:pt idx="5342">
                  <c:v>43688.583333333336</c:v>
                </c:pt>
                <c:pt idx="5343">
                  <c:v>43688.625</c:v>
                </c:pt>
                <c:pt idx="5344">
                  <c:v>43688.666666666664</c:v>
                </c:pt>
                <c:pt idx="5345">
                  <c:v>43688.708333333336</c:v>
                </c:pt>
                <c:pt idx="5346">
                  <c:v>43688.75</c:v>
                </c:pt>
                <c:pt idx="5347">
                  <c:v>43688.791666666664</c:v>
                </c:pt>
                <c:pt idx="5348">
                  <c:v>43688.833333333336</c:v>
                </c:pt>
                <c:pt idx="5349">
                  <c:v>43688.875</c:v>
                </c:pt>
                <c:pt idx="5350">
                  <c:v>43688.916666666664</c:v>
                </c:pt>
                <c:pt idx="5351">
                  <c:v>43688.958333333336</c:v>
                </c:pt>
                <c:pt idx="5352">
                  <c:v>43689</c:v>
                </c:pt>
                <c:pt idx="5353">
                  <c:v>43689.041666666664</c:v>
                </c:pt>
                <c:pt idx="5354">
                  <c:v>43689.083333333336</c:v>
                </c:pt>
                <c:pt idx="5355">
                  <c:v>43689.125</c:v>
                </c:pt>
                <c:pt idx="5356">
                  <c:v>43689.166666666664</c:v>
                </c:pt>
                <c:pt idx="5357">
                  <c:v>43689.208333333336</c:v>
                </c:pt>
                <c:pt idx="5358">
                  <c:v>43689.25</c:v>
                </c:pt>
                <c:pt idx="5359">
                  <c:v>43689.291666666664</c:v>
                </c:pt>
                <c:pt idx="5360">
                  <c:v>43689.333333333336</c:v>
                </c:pt>
                <c:pt idx="5361">
                  <c:v>43689.375</c:v>
                </c:pt>
                <c:pt idx="5362">
                  <c:v>43689.416666666664</c:v>
                </c:pt>
                <c:pt idx="5363">
                  <c:v>43689.458333333336</c:v>
                </c:pt>
                <c:pt idx="5364">
                  <c:v>43689.5</c:v>
                </c:pt>
                <c:pt idx="5365">
                  <c:v>43689.541666666664</c:v>
                </c:pt>
                <c:pt idx="5366">
                  <c:v>43689.583333333336</c:v>
                </c:pt>
                <c:pt idx="5367">
                  <c:v>43689.625</c:v>
                </c:pt>
                <c:pt idx="5368">
                  <c:v>43689.666666666664</c:v>
                </c:pt>
                <c:pt idx="5369">
                  <c:v>43689.708333333336</c:v>
                </c:pt>
                <c:pt idx="5370">
                  <c:v>43689.75</c:v>
                </c:pt>
                <c:pt idx="5371">
                  <c:v>43689.791666666664</c:v>
                </c:pt>
                <c:pt idx="5372">
                  <c:v>43689.833333333336</c:v>
                </c:pt>
                <c:pt idx="5373">
                  <c:v>43689.875</c:v>
                </c:pt>
                <c:pt idx="5374">
                  <c:v>43689.916666666664</c:v>
                </c:pt>
                <c:pt idx="5375">
                  <c:v>43689.958333333336</c:v>
                </c:pt>
                <c:pt idx="5376">
                  <c:v>43690</c:v>
                </c:pt>
                <c:pt idx="5377">
                  <c:v>43690.041666666664</c:v>
                </c:pt>
                <c:pt idx="5378">
                  <c:v>43690.083333333336</c:v>
                </c:pt>
                <c:pt idx="5379">
                  <c:v>43690.125</c:v>
                </c:pt>
                <c:pt idx="5380">
                  <c:v>43690.166666666664</c:v>
                </c:pt>
                <c:pt idx="5381">
                  <c:v>43690.208333333336</c:v>
                </c:pt>
                <c:pt idx="5382">
                  <c:v>43690.25</c:v>
                </c:pt>
                <c:pt idx="5383">
                  <c:v>43690.291666666664</c:v>
                </c:pt>
                <c:pt idx="5384">
                  <c:v>43690.333333333336</c:v>
                </c:pt>
                <c:pt idx="5385">
                  <c:v>43690.375</c:v>
                </c:pt>
                <c:pt idx="5386">
                  <c:v>43690.416666666664</c:v>
                </c:pt>
                <c:pt idx="5387">
                  <c:v>43690.458333333336</c:v>
                </c:pt>
                <c:pt idx="5388">
                  <c:v>43690.5</c:v>
                </c:pt>
                <c:pt idx="5389">
                  <c:v>43690.541666666664</c:v>
                </c:pt>
                <c:pt idx="5390">
                  <c:v>43690.583333333336</c:v>
                </c:pt>
                <c:pt idx="5391">
                  <c:v>43690.625</c:v>
                </c:pt>
                <c:pt idx="5392">
                  <c:v>43690.666666666664</c:v>
                </c:pt>
                <c:pt idx="5393">
                  <c:v>43690.708333333336</c:v>
                </c:pt>
                <c:pt idx="5394">
                  <c:v>43690.75</c:v>
                </c:pt>
                <c:pt idx="5395">
                  <c:v>43690.791666666664</c:v>
                </c:pt>
                <c:pt idx="5396">
                  <c:v>43690.833333333336</c:v>
                </c:pt>
                <c:pt idx="5397">
                  <c:v>43690.875</c:v>
                </c:pt>
                <c:pt idx="5398">
                  <c:v>43690.916666666664</c:v>
                </c:pt>
                <c:pt idx="5399">
                  <c:v>43690.958333333336</c:v>
                </c:pt>
                <c:pt idx="5400">
                  <c:v>43691</c:v>
                </c:pt>
                <c:pt idx="5401">
                  <c:v>43691.041666666664</c:v>
                </c:pt>
                <c:pt idx="5402">
                  <c:v>43691.083333333336</c:v>
                </c:pt>
                <c:pt idx="5403">
                  <c:v>43691.125</c:v>
                </c:pt>
                <c:pt idx="5404">
                  <c:v>43691.166666666664</c:v>
                </c:pt>
                <c:pt idx="5405">
                  <c:v>43691.208333333336</c:v>
                </c:pt>
                <c:pt idx="5406">
                  <c:v>43691.25</c:v>
                </c:pt>
                <c:pt idx="5407">
                  <c:v>43691.291666666664</c:v>
                </c:pt>
                <c:pt idx="5408">
                  <c:v>43691.333333333336</c:v>
                </c:pt>
                <c:pt idx="5409">
                  <c:v>43691.375</c:v>
                </c:pt>
                <c:pt idx="5410">
                  <c:v>43691.416666666664</c:v>
                </c:pt>
                <c:pt idx="5411">
                  <c:v>43691.458333333336</c:v>
                </c:pt>
                <c:pt idx="5412">
                  <c:v>43691.5</c:v>
                </c:pt>
                <c:pt idx="5413">
                  <c:v>43691.541666666664</c:v>
                </c:pt>
                <c:pt idx="5414">
                  <c:v>43691.583333333336</c:v>
                </c:pt>
                <c:pt idx="5415">
                  <c:v>43691.625</c:v>
                </c:pt>
                <c:pt idx="5416">
                  <c:v>43691.666666666664</c:v>
                </c:pt>
                <c:pt idx="5417">
                  <c:v>43691.708333333336</c:v>
                </c:pt>
                <c:pt idx="5418">
                  <c:v>43691.75</c:v>
                </c:pt>
                <c:pt idx="5419">
                  <c:v>43691.791666666664</c:v>
                </c:pt>
                <c:pt idx="5420">
                  <c:v>43691.833333333336</c:v>
                </c:pt>
                <c:pt idx="5421">
                  <c:v>43691.875</c:v>
                </c:pt>
                <c:pt idx="5422">
                  <c:v>43691.916666666664</c:v>
                </c:pt>
                <c:pt idx="5423">
                  <c:v>43691.958333333336</c:v>
                </c:pt>
                <c:pt idx="5424">
                  <c:v>43692</c:v>
                </c:pt>
                <c:pt idx="5425">
                  <c:v>43692.041666666664</c:v>
                </c:pt>
                <c:pt idx="5426">
                  <c:v>43692.083333333336</c:v>
                </c:pt>
                <c:pt idx="5427">
                  <c:v>43692.125</c:v>
                </c:pt>
                <c:pt idx="5428">
                  <c:v>43692.166666666664</c:v>
                </c:pt>
                <c:pt idx="5429">
                  <c:v>43692.208333333336</c:v>
                </c:pt>
                <c:pt idx="5430">
                  <c:v>43692.25</c:v>
                </c:pt>
                <c:pt idx="5431">
                  <c:v>43692.291666666664</c:v>
                </c:pt>
                <c:pt idx="5432">
                  <c:v>43692.333333333336</c:v>
                </c:pt>
                <c:pt idx="5433">
                  <c:v>43692.375</c:v>
                </c:pt>
                <c:pt idx="5434">
                  <c:v>43692.416666666664</c:v>
                </c:pt>
                <c:pt idx="5435">
                  <c:v>43692.458333333336</c:v>
                </c:pt>
                <c:pt idx="5436">
                  <c:v>43692.5</c:v>
                </c:pt>
                <c:pt idx="5437">
                  <c:v>43692.541666666664</c:v>
                </c:pt>
                <c:pt idx="5438">
                  <c:v>43692.583333333336</c:v>
                </c:pt>
                <c:pt idx="5439">
                  <c:v>43692.625</c:v>
                </c:pt>
                <c:pt idx="5440">
                  <c:v>43692.666666666664</c:v>
                </c:pt>
                <c:pt idx="5441">
                  <c:v>43692.708333333336</c:v>
                </c:pt>
                <c:pt idx="5442">
                  <c:v>43692.75</c:v>
                </c:pt>
                <c:pt idx="5443">
                  <c:v>43692.791666666664</c:v>
                </c:pt>
                <c:pt idx="5444">
                  <c:v>43692.833333333336</c:v>
                </c:pt>
                <c:pt idx="5445">
                  <c:v>43692.875</c:v>
                </c:pt>
                <c:pt idx="5446">
                  <c:v>43692.916666666664</c:v>
                </c:pt>
                <c:pt idx="5447">
                  <c:v>43692.958333333336</c:v>
                </c:pt>
                <c:pt idx="5448">
                  <c:v>43693</c:v>
                </c:pt>
                <c:pt idx="5449">
                  <c:v>43693.041666666664</c:v>
                </c:pt>
                <c:pt idx="5450">
                  <c:v>43693.083333333336</c:v>
                </c:pt>
                <c:pt idx="5451">
                  <c:v>43693.125</c:v>
                </c:pt>
                <c:pt idx="5452">
                  <c:v>43693.166666666664</c:v>
                </c:pt>
                <c:pt idx="5453">
                  <c:v>43693.208333333336</c:v>
                </c:pt>
                <c:pt idx="5454">
                  <c:v>43693.25</c:v>
                </c:pt>
                <c:pt idx="5455">
                  <c:v>43693.291666666664</c:v>
                </c:pt>
                <c:pt idx="5456">
                  <c:v>43693.333333333336</c:v>
                </c:pt>
                <c:pt idx="5457">
                  <c:v>43693.375</c:v>
                </c:pt>
                <c:pt idx="5458">
                  <c:v>43693.416666666664</c:v>
                </c:pt>
                <c:pt idx="5459">
                  <c:v>43693.458333333336</c:v>
                </c:pt>
                <c:pt idx="5460">
                  <c:v>43693.5</c:v>
                </c:pt>
                <c:pt idx="5461">
                  <c:v>43693.541666666664</c:v>
                </c:pt>
                <c:pt idx="5462">
                  <c:v>43693.583333333336</c:v>
                </c:pt>
                <c:pt idx="5463">
                  <c:v>43693.625</c:v>
                </c:pt>
                <c:pt idx="5464">
                  <c:v>43693.666666666664</c:v>
                </c:pt>
                <c:pt idx="5465">
                  <c:v>43693.708333333336</c:v>
                </c:pt>
                <c:pt idx="5466">
                  <c:v>43693.75</c:v>
                </c:pt>
                <c:pt idx="5467">
                  <c:v>43693.791666666664</c:v>
                </c:pt>
                <c:pt idx="5468">
                  <c:v>43693.833333333336</c:v>
                </c:pt>
                <c:pt idx="5469">
                  <c:v>43693.875</c:v>
                </c:pt>
                <c:pt idx="5470">
                  <c:v>43693.916666666664</c:v>
                </c:pt>
                <c:pt idx="5471">
                  <c:v>43693.958333333336</c:v>
                </c:pt>
                <c:pt idx="5472">
                  <c:v>43694</c:v>
                </c:pt>
                <c:pt idx="5473">
                  <c:v>43694.041666666664</c:v>
                </c:pt>
                <c:pt idx="5474">
                  <c:v>43694.083333333336</c:v>
                </c:pt>
                <c:pt idx="5475">
                  <c:v>43694.125</c:v>
                </c:pt>
                <c:pt idx="5476">
                  <c:v>43694.166666666664</c:v>
                </c:pt>
                <c:pt idx="5477">
                  <c:v>43694.208333333336</c:v>
                </c:pt>
                <c:pt idx="5478">
                  <c:v>43694.25</c:v>
                </c:pt>
                <c:pt idx="5479">
                  <c:v>43694.291666666664</c:v>
                </c:pt>
                <c:pt idx="5480">
                  <c:v>43694.333333333336</c:v>
                </c:pt>
                <c:pt idx="5481">
                  <c:v>43694.375</c:v>
                </c:pt>
                <c:pt idx="5482">
                  <c:v>43694.416666666664</c:v>
                </c:pt>
                <c:pt idx="5483">
                  <c:v>43694.458333333336</c:v>
                </c:pt>
                <c:pt idx="5484">
                  <c:v>43694.5</c:v>
                </c:pt>
                <c:pt idx="5485">
                  <c:v>43694.541666666664</c:v>
                </c:pt>
                <c:pt idx="5486">
                  <c:v>43694.583333333336</c:v>
                </c:pt>
                <c:pt idx="5487">
                  <c:v>43694.625</c:v>
                </c:pt>
                <c:pt idx="5488">
                  <c:v>43694.666666666664</c:v>
                </c:pt>
                <c:pt idx="5489">
                  <c:v>43694.708333333336</c:v>
                </c:pt>
                <c:pt idx="5490">
                  <c:v>43694.75</c:v>
                </c:pt>
                <c:pt idx="5491">
                  <c:v>43694.791666666664</c:v>
                </c:pt>
                <c:pt idx="5492">
                  <c:v>43694.833333333336</c:v>
                </c:pt>
                <c:pt idx="5493">
                  <c:v>43694.875</c:v>
                </c:pt>
                <c:pt idx="5494">
                  <c:v>43694.916666666664</c:v>
                </c:pt>
                <c:pt idx="5495">
                  <c:v>43694.958333333336</c:v>
                </c:pt>
                <c:pt idx="5496">
                  <c:v>43695</c:v>
                </c:pt>
                <c:pt idx="5497">
                  <c:v>43695.041666666664</c:v>
                </c:pt>
                <c:pt idx="5498">
                  <c:v>43695.083333333336</c:v>
                </c:pt>
                <c:pt idx="5499">
                  <c:v>43695.125</c:v>
                </c:pt>
                <c:pt idx="5500">
                  <c:v>43695.166666666664</c:v>
                </c:pt>
                <c:pt idx="5501">
                  <c:v>43695.208333333336</c:v>
                </c:pt>
                <c:pt idx="5502">
                  <c:v>43695.25</c:v>
                </c:pt>
                <c:pt idx="5503">
                  <c:v>43695.291666666664</c:v>
                </c:pt>
                <c:pt idx="5504">
                  <c:v>43695.333333333336</c:v>
                </c:pt>
                <c:pt idx="5505">
                  <c:v>43695.375</c:v>
                </c:pt>
                <c:pt idx="5506">
                  <c:v>43695.416666666664</c:v>
                </c:pt>
                <c:pt idx="5507">
                  <c:v>43695.458333333336</c:v>
                </c:pt>
                <c:pt idx="5508">
                  <c:v>43695.5</c:v>
                </c:pt>
                <c:pt idx="5509">
                  <c:v>43695.541666666664</c:v>
                </c:pt>
                <c:pt idx="5510">
                  <c:v>43695.583333333336</c:v>
                </c:pt>
                <c:pt idx="5511">
                  <c:v>43695.625</c:v>
                </c:pt>
                <c:pt idx="5512">
                  <c:v>43695.666666666664</c:v>
                </c:pt>
                <c:pt idx="5513">
                  <c:v>43695.708333333336</c:v>
                </c:pt>
                <c:pt idx="5514">
                  <c:v>43695.75</c:v>
                </c:pt>
                <c:pt idx="5515">
                  <c:v>43695.791666666664</c:v>
                </c:pt>
                <c:pt idx="5516">
                  <c:v>43695.833333333336</c:v>
                </c:pt>
                <c:pt idx="5517">
                  <c:v>43695.875</c:v>
                </c:pt>
                <c:pt idx="5518">
                  <c:v>43695.916666666664</c:v>
                </c:pt>
                <c:pt idx="5519">
                  <c:v>43695.958333333336</c:v>
                </c:pt>
                <c:pt idx="5520">
                  <c:v>43696</c:v>
                </c:pt>
                <c:pt idx="5521">
                  <c:v>43696.041666666664</c:v>
                </c:pt>
                <c:pt idx="5522">
                  <c:v>43696.083333333336</c:v>
                </c:pt>
                <c:pt idx="5523">
                  <c:v>43696.125</c:v>
                </c:pt>
                <c:pt idx="5524">
                  <c:v>43696.166666666664</c:v>
                </c:pt>
                <c:pt idx="5525">
                  <c:v>43696.208333333336</c:v>
                </c:pt>
                <c:pt idx="5526">
                  <c:v>43696.25</c:v>
                </c:pt>
                <c:pt idx="5527">
                  <c:v>43696.291666666664</c:v>
                </c:pt>
                <c:pt idx="5528">
                  <c:v>43696.333333333336</c:v>
                </c:pt>
                <c:pt idx="5529">
                  <c:v>43696.375</c:v>
                </c:pt>
                <c:pt idx="5530">
                  <c:v>43696.416666666664</c:v>
                </c:pt>
                <c:pt idx="5531">
                  <c:v>43696.458333333336</c:v>
                </c:pt>
                <c:pt idx="5532">
                  <c:v>43696.5</c:v>
                </c:pt>
                <c:pt idx="5533">
                  <c:v>43696.541666666664</c:v>
                </c:pt>
                <c:pt idx="5534">
                  <c:v>43696.583333333336</c:v>
                </c:pt>
                <c:pt idx="5535">
                  <c:v>43696.625</c:v>
                </c:pt>
                <c:pt idx="5536">
                  <c:v>43696.666666666664</c:v>
                </c:pt>
                <c:pt idx="5537">
                  <c:v>43696.708333333336</c:v>
                </c:pt>
                <c:pt idx="5538">
                  <c:v>43696.75</c:v>
                </c:pt>
                <c:pt idx="5539">
                  <c:v>43696.791666666664</c:v>
                </c:pt>
                <c:pt idx="5540">
                  <c:v>43696.833333333336</c:v>
                </c:pt>
                <c:pt idx="5541">
                  <c:v>43696.875</c:v>
                </c:pt>
                <c:pt idx="5542">
                  <c:v>43696.916666666664</c:v>
                </c:pt>
                <c:pt idx="5543">
                  <c:v>43696.958333333336</c:v>
                </c:pt>
                <c:pt idx="5544">
                  <c:v>43697</c:v>
                </c:pt>
                <c:pt idx="5545">
                  <c:v>43697.041666666664</c:v>
                </c:pt>
                <c:pt idx="5546">
                  <c:v>43697.083333333336</c:v>
                </c:pt>
                <c:pt idx="5547">
                  <c:v>43697.125</c:v>
                </c:pt>
                <c:pt idx="5548">
                  <c:v>43697.166666666664</c:v>
                </c:pt>
                <c:pt idx="5549">
                  <c:v>43697.208333333336</c:v>
                </c:pt>
                <c:pt idx="5550">
                  <c:v>43697.25</c:v>
                </c:pt>
                <c:pt idx="5551">
                  <c:v>43697.291666666664</c:v>
                </c:pt>
                <c:pt idx="5552">
                  <c:v>43697.333333333336</c:v>
                </c:pt>
                <c:pt idx="5553">
                  <c:v>43697.375</c:v>
                </c:pt>
                <c:pt idx="5554">
                  <c:v>43697.416666666664</c:v>
                </c:pt>
                <c:pt idx="5555">
                  <c:v>43697.458333333336</c:v>
                </c:pt>
                <c:pt idx="5556">
                  <c:v>43697.5</c:v>
                </c:pt>
                <c:pt idx="5557">
                  <c:v>43697.541666666664</c:v>
                </c:pt>
                <c:pt idx="5558">
                  <c:v>43697.583333333336</c:v>
                </c:pt>
                <c:pt idx="5559">
                  <c:v>43697.625</c:v>
                </c:pt>
                <c:pt idx="5560">
                  <c:v>43697.666666666664</c:v>
                </c:pt>
                <c:pt idx="5561">
                  <c:v>43697.708333333336</c:v>
                </c:pt>
                <c:pt idx="5562">
                  <c:v>43697.75</c:v>
                </c:pt>
                <c:pt idx="5563">
                  <c:v>43697.791666666664</c:v>
                </c:pt>
                <c:pt idx="5564">
                  <c:v>43697.833333333336</c:v>
                </c:pt>
                <c:pt idx="5565">
                  <c:v>43697.875</c:v>
                </c:pt>
                <c:pt idx="5566">
                  <c:v>43697.916666666664</c:v>
                </c:pt>
                <c:pt idx="5567">
                  <c:v>43697.958333333336</c:v>
                </c:pt>
                <c:pt idx="5568">
                  <c:v>43698</c:v>
                </c:pt>
                <c:pt idx="5569">
                  <c:v>43698.041666666664</c:v>
                </c:pt>
                <c:pt idx="5570">
                  <c:v>43698.083333333336</c:v>
                </c:pt>
                <c:pt idx="5571">
                  <c:v>43698.125</c:v>
                </c:pt>
                <c:pt idx="5572">
                  <c:v>43698.166666666664</c:v>
                </c:pt>
                <c:pt idx="5573">
                  <c:v>43698.208333333336</c:v>
                </c:pt>
                <c:pt idx="5574">
                  <c:v>43698.25</c:v>
                </c:pt>
                <c:pt idx="5575">
                  <c:v>43698.291666666664</c:v>
                </c:pt>
                <c:pt idx="5576">
                  <c:v>43698.333333333336</c:v>
                </c:pt>
                <c:pt idx="5577">
                  <c:v>43698.375</c:v>
                </c:pt>
                <c:pt idx="5578">
                  <c:v>43698.416666666664</c:v>
                </c:pt>
                <c:pt idx="5579">
                  <c:v>43698.458333333336</c:v>
                </c:pt>
                <c:pt idx="5580">
                  <c:v>43698.5</c:v>
                </c:pt>
                <c:pt idx="5581">
                  <c:v>43698.541666666664</c:v>
                </c:pt>
                <c:pt idx="5582">
                  <c:v>43698.583333333336</c:v>
                </c:pt>
                <c:pt idx="5583">
                  <c:v>43698.625</c:v>
                </c:pt>
                <c:pt idx="5584">
                  <c:v>43698.666666666664</c:v>
                </c:pt>
                <c:pt idx="5585">
                  <c:v>43698.708333333336</c:v>
                </c:pt>
                <c:pt idx="5586">
                  <c:v>43698.75</c:v>
                </c:pt>
                <c:pt idx="5587">
                  <c:v>43698.791666666664</c:v>
                </c:pt>
                <c:pt idx="5588">
                  <c:v>43698.833333333336</c:v>
                </c:pt>
                <c:pt idx="5589">
                  <c:v>43698.875</c:v>
                </c:pt>
                <c:pt idx="5590">
                  <c:v>43698.916666666664</c:v>
                </c:pt>
                <c:pt idx="5591">
                  <c:v>43698.958333333336</c:v>
                </c:pt>
                <c:pt idx="5592">
                  <c:v>43699</c:v>
                </c:pt>
                <c:pt idx="5593">
                  <c:v>43699.041666666664</c:v>
                </c:pt>
                <c:pt idx="5594">
                  <c:v>43699.083333333336</c:v>
                </c:pt>
                <c:pt idx="5595">
                  <c:v>43699.125</c:v>
                </c:pt>
                <c:pt idx="5596">
                  <c:v>43699.166666666664</c:v>
                </c:pt>
                <c:pt idx="5597">
                  <c:v>43699.208333333336</c:v>
                </c:pt>
                <c:pt idx="5598">
                  <c:v>43699.25</c:v>
                </c:pt>
                <c:pt idx="5599">
                  <c:v>43699.291666666664</c:v>
                </c:pt>
                <c:pt idx="5600">
                  <c:v>43699.333333333336</c:v>
                </c:pt>
                <c:pt idx="5601">
                  <c:v>43699.375</c:v>
                </c:pt>
                <c:pt idx="5602">
                  <c:v>43699.416666666664</c:v>
                </c:pt>
                <c:pt idx="5603">
                  <c:v>43699.458333333336</c:v>
                </c:pt>
                <c:pt idx="5604">
                  <c:v>43699.5</c:v>
                </c:pt>
                <c:pt idx="5605">
                  <c:v>43699.541666666664</c:v>
                </c:pt>
                <c:pt idx="5606">
                  <c:v>43699.583333333336</c:v>
                </c:pt>
                <c:pt idx="5607">
                  <c:v>43699.625</c:v>
                </c:pt>
                <c:pt idx="5608">
                  <c:v>43699.666666666664</c:v>
                </c:pt>
                <c:pt idx="5609">
                  <c:v>43699.708333333336</c:v>
                </c:pt>
                <c:pt idx="5610">
                  <c:v>43699.75</c:v>
                </c:pt>
                <c:pt idx="5611">
                  <c:v>43699.791666666664</c:v>
                </c:pt>
                <c:pt idx="5612">
                  <c:v>43699.833333333336</c:v>
                </c:pt>
                <c:pt idx="5613">
                  <c:v>43699.875</c:v>
                </c:pt>
                <c:pt idx="5614">
                  <c:v>43699.916666666664</c:v>
                </c:pt>
                <c:pt idx="5615">
                  <c:v>43699.958333333336</c:v>
                </c:pt>
                <c:pt idx="5616">
                  <c:v>43700</c:v>
                </c:pt>
                <c:pt idx="5617">
                  <c:v>43700.041666666664</c:v>
                </c:pt>
                <c:pt idx="5618">
                  <c:v>43700.083333333336</c:v>
                </c:pt>
                <c:pt idx="5619">
                  <c:v>43700.125</c:v>
                </c:pt>
                <c:pt idx="5620">
                  <c:v>43700.166666666664</c:v>
                </c:pt>
                <c:pt idx="5621">
                  <c:v>43700.208333333336</c:v>
                </c:pt>
                <c:pt idx="5622">
                  <c:v>43700.25</c:v>
                </c:pt>
                <c:pt idx="5623">
                  <c:v>43700.291666666664</c:v>
                </c:pt>
                <c:pt idx="5624">
                  <c:v>43700.333333333336</c:v>
                </c:pt>
                <c:pt idx="5625">
                  <c:v>43700.375</c:v>
                </c:pt>
                <c:pt idx="5626">
                  <c:v>43700.416666666664</c:v>
                </c:pt>
                <c:pt idx="5627">
                  <c:v>43700.458333333336</c:v>
                </c:pt>
                <c:pt idx="5628">
                  <c:v>43700.5</c:v>
                </c:pt>
                <c:pt idx="5629">
                  <c:v>43700.541666666664</c:v>
                </c:pt>
                <c:pt idx="5630">
                  <c:v>43700.583333333336</c:v>
                </c:pt>
                <c:pt idx="5631">
                  <c:v>43700.625</c:v>
                </c:pt>
                <c:pt idx="5632">
                  <c:v>43700.666666666664</c:v>
                </c:pt>
                <c:pt idx="5633">
                  <c:v>43700.708333333336</c:v>
                </c:pt>
                <c:pt idx="5634">
                  <c:v>43700.75</c:v>
                </c:pt>
                <c:pt idx="5635">
                  <c:v>43700.791666666664</c:v>
                </c:pt>
                <c:pt idx="5636">
                  <c:v>43700.833333333336</c:v>
                </c:pt>
                <c:pt idx="5637">
                  <c:v>43700.875</c:v>
                </c:pt>
                <c:pt idx="5638">
                  <c:v>43700.916666666664</c:v>
                </c:pt>
                <c:pt idx="5639">
                  <c:v>43700.958333333336</c:v>
                </c:pt>
                <c:pt idx="5640">
                  <c:v>43701</c:v>
                </c:pt>
                <c:pt idx="5641">
                  <c:v>43701.041666666664</c:v>
                </c:pt>
                <c:pt idx="5642">
                  <c:v>43701.083333333336</c:v>
                </c:pt>
                <c:pt idx="5643">
                  <c:v>43701.125</c:v>
                </c:pt>
                <c:pt idx="5644">
                  <c:v>43701.166666666664</c:v>
                </c:pt>
                <c:pt idx="5645">
                  <c:v>43701.208333333336</c:v>
                </c:pt>
                <c:pt idx="5646">
                  <c:v>43701.25</c:v>
                </c:pt>
                <c:pt idx="5647">
                  <c:v>43701.291666666664</c:v>
                </c:pt>
                <c:pt idx="5648">
                  <c:v>43701.333333333336</c:v>
                </c:pt>
                <c:pt idx="5649">
                  <c:v>43701.375</c:v>
                </c:pt>
                <c:pt idx="5650">
                  <c:v>43701.416666666664</c:v>
                </c:pt>
                <c:pt idx="5651">
                  <c:v>43701.458333333336</c:v>
                </c:pt>
                <c:pt idx="5652">
                  <c:v>43701.5</c:v>
                </c:pt>
                <c:pt idx="5653">
                  <c:v>43701.541666666664</c:v>
                </c:pt>
                <c:pt idx="5654">
                  <c:v>43701.583333333336</c:v>
                </c:pt>
                <c:pt idx="5655">
                  <c:v>43701.625</c:v>
                </c:pt>
                <c:pt idx="5656">
                  <c:v>43701.666666666664</c:v>
                </c:pt>
                <c:pt idx="5657">
                  <c:v>43701.708333333336</c:v>
                </c:pt>
                <c:pt idx="5658">
                  <c:v>43701.75</c:v>
                </c:pt>
                <c:pt idx="5659">
                  <c:v>43701.791666666664</c:v>
                </c:pt>
                <c:pt idx="5660">
                  <c:v>43701.833333333336</c:v>
                </c:pt>
                <c:pt idx="5661">
                  <c:v>43701.875</c:v>
                </c:pt>
                <c:pt idx="5662">
                  <c:v>43701.916666666664</c:v>
                </c:pt>
                <c:pt idx="5663">
                  <c:v>43701.958333333336</c:v>
                </c:pt>
                <c:pt idx="5664">
                  <c:v>43702</c:v>
                </c:pt>
                <c:pt idx="5665">
                  <c:v>43702.041666666664</c:v>
                </c:pt>
                <c:pt idx="5666">
                  <c:v>43702.083333333336</c:v>
                </c:pt>
                <c:pt idx="5667">
                  <c:v>43702.125</c:v>
                </c:pt>
                <c:pt idx="5668">
                  <c:v>43702.166666666664</c:v>
                </c:pt>
                <c:pt idx="5669">
                  <c:v>43702.208333333336</c:v>
                </c:pt>
                <c:pt idx="5670">
                  <c:v>43702.25</c:v>
                </c:pt>
                <c:pt idx="5671">
                  <c:v>43702.291666666664</c:v>
                </c:pt>
                <c:pt idx="5672">
                  <c:v>43702.333333333336</c:v>
                </c:pt>
                <c:pt idx="5673">
                  <c:v>43702.375</c:v>
                </c:pt>
                <c:pt idx="5674">
                  <c:v>43702.416666666664</c:v>
                </c:pt>
                <c:pt idx="5675">
                  <c:v>43702.458333333336</c:v>
                </c:pt>
                <c:pt idx="5676">
                  <c:v>43702.5</c:v>
                </c:pt>
                <c:pt idx="5677">
                  <c:v>43702.541666666664</c:v>
                </c:pt>
                <c:pt idx="5678">
                  <c:v>43702.583333333336</c:v>
                </c:pt>
                <c:pt idx="5679">
                  <c:v>43702.625</c:v>
                </c:pt>
                <c:pt idx="5680">
                  <c:v>43702.666666666664</c:v>
                </c:pt>
                <c:pt idx="5681">
                  <c:v>43702.708333333336</c:v>
                </c:pt>
                <c:pt idx="5682">
                  <c:v>43702.75</c:v>
                </c:pt>
                <c:pt idx="5683">
                  <c:v>43702.791666666664</c:v>
                </c:pt>
                <c:pt idx="5684">
                  <c:v>43702.833333333336</c:v>
                </c:pt>
                <c:pt idx="5685">
                  <c:v>43702.875</c:v>
                </c:pt>
                <c:pt idx="5686">
                  <c:v>43702.916666666664</c:v>
                </c:pt>
                <c:pt idx="5687">
                  <c:v>43702.958333333336</c:v>
                </c:pt>
                <c:pt idx="5688">
                  <c:v>43703</c:v>
                </c:pt>
                <c:pt idx="5689">
                  <c:v>43703.041666666664</c:v>
                </c:pt>
                <c:pt idx="5690">
                  <c:v>43703.083333333336</c:v>
                </c:pt>
                <c:pt idx="5691">
                  <c:v>43703.125</c:v>
                </c:pt>
                <c:pt idx="5692">
                  <c:v>43703.166666666664</c:v>
                </c:pt>
                <c:pt idx="5693">
                  <c:v>43703.208333333336</c:v>
                </c:pt>
                <c:pt idx="5694">
                  <c:v>43703.25</c:v>
                </c:pt>
                <c:pt idx="5695">
                  <c:v>43703.291666666664</c:v>
                </c:pt>
                <c:pt idx="5696">
                  <c:v>43703.333333333336</c:v>
                </c:pt>
                <c:pt idx="5697">
                  <c:v>43703.375</c:v>
                </c:pt>
                <c:pt idx="5698">
                  <c:v>43703.416666666664</c:v>
                </c:pt>
                <c:pt idx="5699">
                  <c:v>43703.458333333336</c:v>
                </c:pt>
                <c:pt idx="5700">
                  <c:v>43703.5</c:v>
                </c:pt>
                <c:pt idx="5701">
                  <c:v>43703.541666666664</c:v>
                </c:pt>
                <c:pt idx="5702">
                  <c:v>43703.583333333336</c:v>
                </c:pt>
                <c:pt idx="5703">
                  <c:v>43703.625</c:v>
                </c:pt>
                <c:pt idx="5704">
                  <c:v>43703.666666666664</c:v>
                </c:pt>
                <c:pt idx="5705">
                  <c:v>43703.708333333336</c:v>
                </c:pt>
                <c:pt idx="5706">
                  <c:v>43703.75</c:v>
                </c:pt>
                <c:pt idx="5707">
                  <c:v>43703.791666666664</c:v>
                </c:pt>
                <c:pt idx="5708">
                  <c:v>43703.833333333336</c:v>
                </c:pt>
                <c:pt idx="5709">
                  <c:v>43703.875</c:v>
                </c:pt>
                <c:pt idx="5710">
                  <c:v>43703.916666666664</c:v>
                </c:pt>
                <c:pt idx="5711">
                  <c:v>43703.958333333336</c:v>
                </c:pt>
                <c:pt idx="5712">
                  <c:v>43704</c:v>
                </c:pt>
                <c:pt idx="5713">
                  <c:v>43704.041666666664</c:v>
                </c:pt>
                <c:pt idx="5714">
                  <c:v>43704.083333333336</c:v>
                </c:pt>
                <c:pt idx="5715">
                  <c:v>43704.125</c:v>
                </c:pt>
                <c:pt idx="5716">
                  <c:v>43704.166666666664</c:v>
                </c:pt>
                <c:pt idx="5717">
                  <c:v>43704.208333333336</c:v>
                </c:pt>
                <c:pt idx="5718">
                  <c:v>43704.25</c:v>
                </c:pt>
                <c:pt idx="5719">
                  <c:v>43704.291666666664</c:v>
                </c:pt>
                <c:pt idx="5720">
                  <c:v>43704.333333333336</c:v>
                </c:pt>
                <c:pt idx="5721">
                  <c:v>43704.375</c:v>
                </c:pt>
                <c:pt idx="5722">
                  <c:v>43704.416666666664</c:v>
                </c:pt>
                <c:pt idx="5723">
                  <c:v>43704.458333333336</c:v>
                </c:pt>
                <c:pt idx="5724">
                  <c:v>43704.5</c:v>
                </c:pt>
                <c:pt idx="5725">
                  <c:v>43704.541666666664</c:v>
                </c:pt>
                <c:pt idx="5726">
                  <c:v>43704.583333333336</c:v>
                </c:pt>
                <c:pt idx="5727">
                  <c:v>43704.625</c:v>
                </c:pt>
                <c:pt idx="5728">
                  <c:v>43704.666666666664</c:v>
                </c:pt>
                <c:pt idx="5729">
                  <c:v>43704.708333333336</c:v>
                </c:pt>
                <c:pt idx="5730">
                  <c:v>43704.75</c:v>
                </c:pt>
                <c:pt idx="5731">
                  <c:v>43704.791666666664</c:v>
                </c:pt>
                <c:pt idx="5732">
                  <c:v>43704.833333333336</c:v>
                </c:pt>
                <c:pt idx="5733">
                  <c:v>43704.875</c:v>
                </c:pt>
                <c:pt idx="5734">
                  <c:v>43704.916666666664</c:v>
                </c:pt>
                <c:pt idx="5735">
                  <c:v>43704.958333333336</c:v>
                </c:pt>
                <c:pt idx="5736">
                  <c:v>43705</c:v>
                </c:pt>
                <c:pt idx="5737">
                  <c:v>43705.041666666664</c:v>
                </c:pt>
                <c:pt idx="5738">
                  <c:v>43705.083333333336</c:v>
                </c:pt>
                <c:pt idx="5739">
                  <c:v>43705.125</c:v>
                </c:pt>
                <c:pt idx="5740">
                  <c:v>43705.166666666664</c:v>
                </c:pt>
                <c:pt idx="5741">
                  <c:v>43705.208333333336</c:v>
                </c:pt>
                <c:pt idx="5742">
                  <c:v>43705.25</c:v>
                </c:pt>
                <c:pt idx="5743">
                  <c:v>43705.291666666664</c:v>
                </c:pt>
                <c:pt idx="5744">
                  <c:v>43705.333333333336</c:v>
                </c:pt>
                <c:pt idx="5745">
                  <c:v>43705.375</c:v>
                </c:pt>
                <c:pt idx="5746">
                  <c:v>43705.416666666664</c:v>
                </c:pt>
                <c:pt idx="5747">
                  <c:v>43705.458333333336</c:v>
                </c:pt>
                <c:pt idx="5748">
                  <c:v>43705.5</c:v>
                </c:pt>
                <c:pt idx="5749">
                  <c:v>43705.541666666664</c:v>
                </c:pt>
                <c:pt idx="5750">
                  <c:v>43705.583333333336</c:v>
                </c:pt>
                <c:pt idx="5751">
                  <c:v>43705.625</c:v>
                </c:pt>
                <c:pt idx="5752">
                  <c:v>43705.666666666664</c:v>
                </c:pt>
                <c:pt idx="5753">
                  <c:v>43705.708333333336</c:v>
                </c:pt>
                <c:pt idx="5754">
                  <c:v>43705.75</c:v>
                </c:pt>
                <c:pt idx="5755">
                  <c:v>43705.791666666664</c:v>
                </c:pt>
                <c:pt idx="5756">
                  <c:v>43705.833333333336</c:v>
                </c:pt>
                <c:pt idx="5757">
                  <c:v>43705.875</c:v>
                </c:pt>
                <c:pt idx="5758">
                  <c:v>43705.916666666664</c:v>
                </c:pt>
                <c:pt idx="5759">
                  <c:v>43705.958333333336</c:v>
                </c:pt>
                <c:pt idx="5760">
                  <c:v>43706</c:v>
                </c:pt>
                <c:pt idx="5761">
                  <c:v>43706.041666666664</c:v>
                </c:pt>
                <c:pt idx="5762">
                  <c:v>43706.083333333336</c:v>
                </c:pt>
                <c:pt idx="5763">
                  <c:v>43706.125</c:v>
                </c:pt>
                <c:pt idx="5764">
                  <c:v>43706.166666666664</c:v>
                </c:pt>
                <c:pt idx="5765">
                  <c:v>43706.208333333336</c:v>
                </c:pt>
                <c:pt idx="5766">
                  <c:v>43706.25</c:v>
                </c:pt>
                <c:pt idx="5767">
                  <c:v>43706.291666666664</c:v>
                </c:pt>
                <c:pt idx="5768">
                  <c:v>43706.333333333336</c:v>
                </c:pt>
                <c:pt idx="5769">
                  <c:v>43706.375</c:v>
                </c:pt>
                <c:pt idx="5770">
                  <c:v>43706.416666666664</c:v>
                </c:pt>
                <c:pt idx="5771">
                  <c:v>43706.458333333336</c:v>
                </c:pt>
                <c:pt idx="5772">
                  <c:v>43706.5</c:v>
                </c:pt>
                <c:pt idx="5773">
                  <c:v>43706.541666666664</c:v>
                </c:pt>
                <c:pt idx="5774">
                  <c:v>43706.583333333336</c:v>
                </c:pt>
                <c:pt idx="5775">
                  <c:v>43706.625</c:v>
                </c:pt>
                <c:pt idx="5776">
                  <c:v>43706.666666666664</c:v>
                </c:pt>
                <c:pt idx="5777">
                  <c:v>43706.708333333336</c:v>
                </c:pt>
                <c:pt idx="5778">
                  <c:v>43706.75</c:v>
                </c:pt>
                <c:pt idx="5779">
                  <c:v>43706.791666666664</c:v>
                </c:pt>
                <c:pt idx="5780">
                  <c:v>43706.833333333336</c:v>
                </c:pt>
                <c:pt idx="5781">
                  <c:v>43706.875</c:v>
                </c:pt>
                <c:pt idx="5782">
                  <c:v>43706.916666666664</c:v>
                </c:pt>
                <c:pt idx="5783">
                  <c:v>43706.958333333336</c:v>
                </c:pt>
                <c:pt idx="5784">
                  <c:v>43707</c:v>
                </c:pt>
                <c:pt idx="5785">
                  <c:v>43707.041666666664</c:v>
                </c:pt>
                <c:pt idx="5786">
                  <c:v>43707.083333333336</c:v>
                </c:pt>
                <c:pt idx="5787">
                  <c:v>43707.125</c:v>
                </c:pt>
                <c:pt idx="5788">
                  <c:v>43707.166666666664</c:v>
                </c:pt>
                <c:pt idx="5789">
                  <c:v>43707.208333333336</c:v>
                </c:pt>
                <c:pt idx="5790">
                  <c:v>43707.25</c:v>
                </c:pt>
                <c:pt idx="5791">
                  <c:v>43707.291666666664</c:v>
                </c:pt>
                <c:pt idx="5792">
                  <c:v>43707.333333333336</c:v>
                </c:pt>
                <c:pt idx="5793">
                  <c:v>43707.375</c:v>
                </c:pt>
                <c:pt idx="5794">
                  <c:v>43707.416666666664</c:v>
                </c:pt>
                <c:pt idx="5795">
                  <c:v>43707.458333333336</c:v>
                </c:pt>
                <c:pt idx="5796">
                  <c:v>43707.5</c:v>
                </c:pt>
                <c:pt idx="5797">
                  <c:v>43707.541666666664</c:v>
                </c:pt>
                <c:pt idx="5798">
                  <c:v>43707.583333333336</c:v>
                </c:pt>
                <c:pt idx="5799">
                  <c:v>43707.625</c:v>
                </c:pt>
                <c:pt idx="5800">
                  <c:v>43707.666666666664</c:v>
                </c:pt>
                <c:pt idx="5801">
                  <c:v>43707.708333333336</c:v>
                </c:pt>
                <c:pt idx="5802">
                  <c:v>43707.75</c:v>
                </c:pt>
                <c:pt idx="5803">
                  <c:v>43707.791666666664</c:v>
                </c:pt>
                <c:pt idx="5804">
                  <c:v>43707.833333333336</c:v>
                </c:pt>
                <c:pt idx="5805">
                  <c:v>43707.875</c:v>
                </c:pt>
                <c:pt idx="5806">
                  <c:v>43707.916666666664</c:v>
                </c:pt>
                <c:pt idx="5807">
                  <c:v>43707.958333333336</c:v>
                </c:pt>
                <c:pt idx="5808">
                  <c:v>43708</c:v>
                </c:pt>
                <c:pt idx="5809">
                  <c:v>43708.041666666664</c:v>
                </c:pt>
                <c:pt idx="5810">
                  <c:v>43708.083333333336</c:v>
                </c:pt>
                <c:pt idx="5811">
                  <c:v>43708.125</c:v>
                </c:pt>
                <c:pt idx="5812">
                  <c:v>43708.166666666664</c:v>
                </c:pt>
                <c:pt idx="5813">
                  <c:v>43708.208333333336</c:v>
                </c:pt>
                <c:pt idx="5814">
                  <c:v>43708.25</c:v>
                </c:pt>
                <c:pt idx="5815">
                  <c:v>43708.291666666664</c:v>
                </c:pt>
                <c:pt idx="5816">
                  <c:v>43708.333333333336</c:v>
                </c:pt>
                <c:pt idx="5817">
                  <c:v>43708.375</c:v>
                </c:pt>
                <c:pt idx="5818">
                  <c:v>43708.416666666664</c:v>
                </c:pt>
                <c:pt idx="5819">
                  <c:v>43708.458333333336</c:v>
                </c:pt>
                <c:pt idx="5820">
                  <c:v>43708.5</c:v>
                </c:pt>
                <c:pt idx="5821">
                  <c:v>43708.541666666664</c:v>
                </c:pt>
                <c:pt idx="5822">
                  <c:v>43708.583333333336</c:v>
                </c:pt>
                <c:pt idx="5823">
                  <c:v>43708.625</c:v>
                </c:pt>
                <c:pt idx="5824">
                  <c:v>43708.666666666664</c:v>
                </c:pt>
                <c:pt idx="5825">
                  <c:v>43708.708333333336</c:v>
                </c:pt>
                <c:pt idx="5826">
                  <c:v>43708.75</c:v>
                </c:pt>
                <c:pt idx="5827">
                  <c:v>43708.791666666664</c:v>
                </c:pt>
                <c:pt idx="5828">
                  <c:v>43708.833333333336</c:v>
                </c:pt>
                <c:pt idx="5829">
                  <c:v>43708.875</c:v>
                </c:pt>
                <c:pt idx="5830">
                  <c:v>43708.916666666664</c:v>
                </c:pt>
                <c:pt idx="5831">
                  <c:v>43708.958333333336</c:v>
                </c:pt>
                <c:pt idx="5832">
                  <c:v>43709</c:v>
                </c:pt>
                <c:pt idx="5833">
                  <c:v>43709.041666666664</c:v>
                </c:pt>
                <c:pt idx="5834">
                  <c:v>43709.083333333336</c:v>
                </c:pt>
                <c:pt idx="5835">
                  <c:v>43709.125</c:v>
                </c:pt>
                <c:pt idx="5836">
                  <c:v>43709.166666666664</c:v>
                </c:pt>
                <c:pt idx="5837">
                  <c:v>43709.208333333336</c:v>
                </c:pt>
                <c:pt idx="5838">
                  <c:v>43709.25</c:v>
                </c:pt>
                <c:pt idx="5839">
                  <c:v>43709.291666666664</c:v>
                </c:pt>
                <c:pt idx="5840">
                  <c:v>43709.333333333336</c:v>
                </c:pt>
                <c:pt idx="5841">
                  <c:v>43709.375</c:v>
                </c:pt>
                <c:pt idx="5842">
                  <c:v>43709.416666666664</c:v>
                </c:pt>
                <c:pt idx="5843">
                  <c:v>43709.458333333336</c:v>
                </c:pt>
                <c:pt idx="5844">
                  <c:v>43709.5</c:v>
                </c:pt>
                <c:pt idx="5845">
                  <c:v>43709.541666666664</c:v>
                </c:pt>
                <c:pt idx="5846">
                  <c:v>43709.583333333336</c:v>
                </c:pt>
                <c:pt idx="5847">
                  <c:v>43709.625</c:v>
                </c:pt>
                <c:pt idx="5848">
                  <c:v>43709.666666666664</c:v>
                </c:pt>
                <c:pt idx="5849">
                  <c:v>43709.708333333336</c:v>
                </c:pt>
                <c:pt idx="5850">
                  <c:v>43709.75</c:v>
                </c:pt>
                <c:pt idx="5851">
                  <c:v>43709.791666666664</c:v>
                </c:pt>
                <c:pt idx="5852">
                  <c:v>43709.833333333336</c:v>
                </c:pt>
                <c:pt idx="5853">
                  <c:v>43709.875</c:v>
                </c:pt>
                <c:pt idx="5854">
                  <c:v>43709.916666666664</c:v>
                </c:pt>
                <c:pt idx="5855">
                  <c:v>43709.958333333336</c:v>
                </c:pt>
                <c:pt idx="5856">
                  <c:v>43710</c:v>
                </c:pt>
                <c:pt idx="5857">
                  <c:v>43710.041666666664</c:v>
                </c:pt>
                <c:pt idx="5858">
                  <c:v>43710.083333333336</c:v>
                </c:pt>
                <c:pt idx="5859">
                  <c:v>43710.125</c:v>
                </c:pt>
                <c:pt idx="5860">
                  <c:v>43710.166666666664</c:v>
                </c:pt>
                <c:pt idx="5861">
                  <c:v>43710.208333333336</c:v>
                </c:pt>
                <c:pt idx="5862">
                  <c:v>43710.25</c:v>
                </c:pt>
                <c:pt idx="5863">
                  <c:v>43710.291666666664</c:v>
                </c:pt>
                <c:pt idx="5864">
                  <c:v>43710.333333333336</c:v>
                </c:pt>
                <c:pt idx="5865">
                  <c:v>43710.375</c:v>
                </c:pt>
                <c:pt idx="5866">
                  <c:v>43710.416666666664</c:v>
                </c:pt>
                <c:pt idx="5867">
                  <c:v>43710.458333333336</c:v>
                </c:pt>
                <c:pt idx="5868">
                  <c:v>43710.5</c:v>
                </c:pt>
                <c:pt idx="5869">
                  <c:v>43710.541666666664</c:v>
                </c:pt>
                <c:pt idx="5870">
                  <c:v>43710.583333333336</c:v>
                </c:pt>
                <c:pt idx="5871">
                  <c:v>43710.625</c:v>
                </c:pt>
                <c:pt idx="5872">
                  <c:v>43710.666666666664</c:v>
                </c:pt>
                <c:pt idx="5873">
                  <c:v>43710.708333333336</c:v>
                </c:pt>
                <c:pt idx="5874">
                  <c:v>43710.75</c:v>
                </c:pt>
                <c:pt idx="5875">
                  <c:v>43710.791666666664</c:v>
                </c:pt>
                <c:pt idx="5876">
                  <c:v>43710.833333333336</c:v>
                </c:pt>
                <c:pt idx="5877">
                  <c:v>43710.875</c:v>
                </c:pt>
                <c:pt idx="5878">
                  <c:v>43710.916666666664</c:v>
                </c:pt>
                <c:pt idx="5879">
                  <c:v>43710.958333333336</c:v>
                </c:pt>
                <c:pt idx="5880">
                  <c:v>43711</c:v>
                </c:pt>
                <c:pt idx="5881">
                  <c:v>43711.041666666664</c:v>
                </c:pt>
                <c:pt idx="5882">
                  <c:v>43711.083333333336</c:v>
                </c:pt>
                <c:pt idx="5883">
                  <c:v>43711.125</c:v>
                </c:pt>
                <c:pt idx="5884">
                  <c:v>43711.166666666664</c:v>
                </c:pt>
                <c:pt idx="5885">
                  <c:v>43711.208333333336</c:v>
                </c:pt>
                <c:pt idx="5886">
                  <c:v>43711.25</c:v>
                </c:pt>
                <c:pt idx="5887">
                  <c:v>43711.291666666664</c:v>
                </c:pt>
                <c:pt idx="5888">
                  <c:v>43711.333333333336</c:v>
                </c:pt>
                <c:pt idx="5889">
                  <c:v>43711.375</c:v>
                </c:pt>
                <c:pt idx="5890">
                  <c:v>43711.416666666664</c:v>
                </c:pt>
                <c:pt idx="5891">
                  <c:v>43711.458333333336</c:v>
                </c:pt>
                <c:pt idx="5892">
                  <c:v>43711.5</c:v>
                </c:pt>
                <c:pt idx="5893">
                  <c:v>43711.541666666664</c:v>
                </c:pt>
                <c:pt idx="5894">
                  <c:v>43711.583333333336</c:v>
                </c:pt>
                <c:pt idx="5895">
                  <c:v>43711.625</c:v>
                </c:pt>
                <c:pt idx="5896">
                  <c:v>43711.666666666664</c:v>
                </c:pt>
                <c:pt idx="5897">
                  <c:v>43711.708333333336</c:v>
                </c:pt>
                <c:pt idx="5898">
                  <c:v>43711.75</c:v>
                </c:pt>
                <c:pt idx="5899">
                  <c:v>43711.791666666664</c:v>
                </c:pt>
                <c:pt idx="5900">
                  <c:v>43711.833333333336</c:v>
                </c:pt>
                <c:pt idx="5901">
                  <c:v>43711.875</c:v>
                </c:pt>
                <c:pt idx="5902">
                  <c:v>43711.916666666664</c:v>
                </c:pt>
                <c:pt idx="5903">
                  <c:v>43711.958333333336</c:v>
                </c:pt>
                <c:pt idx="5904">
                  <c:v>43712</c:v>
                </c:pt>
                <c:pt idx="5905">
                  <c:v>43712.041666666664</c:v>
                </c:pt>
                <c:pt idx="5906">
                  <c:v>43712.083333333336</c:v>
                </c:pt>
                <c:pt idx="5907">
                  <c:v>43712.125</c:v>
                </c:pt>
                <c:pt idx="5908">
                  <c:v>43712.166666666664</c:v>
                </c:pt>
                <c:pt idx="5909">
                  <c:v>43712.208333333336</c:v>
                </c:pt>
                <c:pt idx="5910">
                  <c:v>43712.25</c:v>
                </c:pt>
                <c:pt idx="5911">
                  <c:v>43712.291666666664</c:v>
                </c:pt>
                <c:pt idx="5912">
                  <c:v>43712.333333333336</c:v>
                </c:pt>
                <c:pt idx="5913">
                  <c:v>43712.375</c:v>
                </c:pt>
                <c:pt idx="5914">
                  <c:v>43712.416666666664</c:v>
                </c:pt>
                <c:pt idx="5915">
                  <c:v>43712.458333333336</c:v>
                </c:pt>
                <c:pt idx="5916">
                  <c:v>43712.5</c:v>
                </c:pt>
                <c:pt idx="5917">
                  <c:v>43712.541666666664</c:v>
                </c:pt>
                <c:pt idx="5918">
                  <c:v>43712.583333333336</c:v>
                </c:pt>
                <c:pt idx="5919">
                  <c:v>43712.625</c:v>
                </c:pt>
                <c:pt idx="5920">
                  <c:v>43712.666666666664</c:v>
                </c:pt>
                <c:pt idx="5921">
                  <c:v>43712.708333333336</c:v>
                </c:pt>
                <c:pt idx="5922">
                  <c:v>43712.75</c:v>
                </c:pt>
                <c:pt idx="5923">
                  <c:v>43712.791666666664</c:v>
                </c:pt>
                <c:pt idx="5924">
                  <c:v>43712.833333333336</c:v>
                </c:pt>
                <c:pt idx="5925">
                  <c:v>43712.875</c:v>
                </c:pt>
                <c:pt idx="5926">
                  <c:v>43712.916666666664</c:v>
                </c:pt>
                <c:pt idx="5927">
                  <c:v>43712.958333333336</c:v>
                </c:pt>
                <c:pt idx="5928">
                  <c:v>43713</c:v>
                </c:pt>
                <c:pt idx="5929">
                  <c:v>43713.041666666664</c:v>
                </c:pt>
                <c:pt idx="5930">
                  <c:v>43713.083333333336</c:v>
                </c:pt>
                <c:pt idx="5931">
                  <c:v>43713.125</c:v>
                </c:pt>
                <c:pt idx="5932">
                  <c:v>43713.166666666664</c:v>
                </c:pt>
                <c:pt idx="5933">
                  <c:v>43713.208333333336</c:v>
                </c:pt>
                <c:pt idx="5934">
                  <c:v>43713.25</c:v>
                </c:pt>
                <c:pt idx="5935">
                  <c:v>43713.291666666664</c:v>
                </c:pt>
                <c:pt idx="5936">
                  <c:v>43713.333333333336</c:v>
                </c:pt>
                <c:pt idx="5937">
                  <c:v>43713.375</c:v>
                </c:pt>
                <c:pt idx="5938">
                  <c:v>43713.416666666664</c:v>
                </c:pt>
                <c:pt idx="5939">
                  <c:v>43713.458333333336</c:v>
                </c:pt>
                <c:pt idx="5940">
                  <c:v>43713.5</c:v>
                </c:pt>
                <c:pt idx="5941">
                  <c:v>43713.541666666664</c:v>
                </c:pt>
                <c:pt idx="5942">
                  <c:v>43713.583333333336</c:v>
                </c:pt>
                <c:pt idx="5943">
                  <c:v>43713.625</c:v>
                </c:pt>
                <c:pt idx="5944">
                  <c:v>43713.666666666664</c:v>
                </c:pt>
                <c:pt idx="5945">
                  <c:v>43713.708333333336</c:v>
                </c:pt>
                <c:pt idx="5946">
                  <c:v>43713.75</c:v>
                </c:pt>
                <c:pt idx="5947">
                  <c:v>43713.791666666664</c:v>
                </c:pt>
                <c:pt idx="5948">
                  <c:v>43713.833333333336</c:v>
                </c:pt>
                <c:pt idx="5949">
                  <c:v>43713.875</c:v>
                </c:pt>
                <c:pt idx="5950">
                  <c:v>43713.916666666664</c:v>
                </c:pt>
                <c:pt idx="5951">
                  <c:v>43713.958333333336</c:v>
                </c:pt>
                <c:pt idx="5952">
                  <c:v>43714</c:v>
                </c:pt>
                <c:pt idx="5953">
                  <c:v>43714.041666666664</c:v>
                </c:pt>
                <c:pt idx="5954">
                  <c:v>43714.083333333336</c:v>
                </c:pt>
                <c:pt idx="5955">
                  <c:v>43714.125</c:v>
                </c:pt>
                <c:pt idx="5956">
                  <c:v>43714.166666666664</c:v>
                </c:pt>
                <c:pt idx="5957">
                  <c:v>43714.208333333336</c:v>
                </c:pt>
                <c:pt idx="5958">
                  <c:v>43714.25</c:v>
                </c:pt>
                <c:pt idx="5959">
                  <c:v>43714.291666666664</c:v>
                </c:pt>
                <c:pt idx="5960">
                  <c:v>43714.333333333336</c:v>
                </c:pt>
                <c:pt idx="5961">
                  <c:v>43714.375</c:v>
                </c:pt>
                <c:pt idx="5962">
                  <c:v>43714.416666666664</c:v>
                </c:pt>
                <c:pt idx="5963">
                  <c:v>43714.458333333336</c:v>
                </c:pt>
                <c:pt idx="5964">
                  <c:v>43714.5</c:v>
                </c:pt>
                <c:pt idx="5965">
                  <c:v>43714.541666666664</c:v>
                </c:pt>
                <c:pt idx="5966">
                  <c:v>43714.583333333336</c:v>
                </c:pt>
                <c:pt idx="5967">
                  <c:v>43714.625</c:v>
                </c:pt>
                <c:pt idx="5968">
                  <c:v>43714.666666666664</c:v>
                </c:pt>
                <c:pt idx="5969">
                  <c:v>43714.708333333336</c:v>
                </c:pt>
                <c:pt idx="5970">
                  <c:v>43714.75</c:v>
                </c:pt>
                <c:pt idx="5971">
                  <c:v>43714.791666666664</c:v>
                </c:pt>
                <c:pt idx="5972">
                  <c:v>43714.833333333336</c:v>
                </c:pt>
                <c:pt idx="5973">
                  <c:v>43714.875</c:v>
                </c:pt>
                <c:pt idx="5974">
                  <c:v>43714.916666666664</c:v>
                </c:pt>
                <c:pt idx="5975">
                  <c:v>43714.958333333336</c:v>
                </c:pt>
                <c:pt idx="5976">
                  <c:v>43715</c:v>
                </c:pt>
                <c:pt idx="5977">
                  <c:v>43715.041666666664</c:v>
                </c:pt>
                <c:pt idx="5978">
                  <c:v>43715.083333333336</c:v>
                </c:pt>
                <c:pt idx="5979">
                  <c:v>43715.125</c:v>
                </c:pt>
                <c:pt idx="5980">
                  <c:v>43715.166666666664</c:v>
                </c:pt>
                <c:pt idx="5981">
                  <c:v>43715.208333333336</c:v>
                </c:pt>
                <c:pt idx="5982">
                  <c:v>43715.25</c:v>
                </c:pt>
                <c:pt idx="5983">
                  <c:v>43715.291666666664</c:v>
                </c:pt>
                <c:pt idx="5984">
                  <c:v>43715.333333333336</c:v>
                </c:pt>
                <c:pt idx="5985">
                  <c:v>43715.375</c:v>
                </c:pt>
                <c:pt idx="5986">
                  <c:v>43715.416666666664</c:v>
                </c:pt>
                <c:pt idx="5987">
                  <c:v>43715.458333333336</c:v>
                </c:pt>
                <c:pt idx="5988">
                  <c:v>43715.5</c:v>
                </c:pt>
                <c:pt idx="5989">
                  <c:v>43715.541666666664</c:v>
                </c:pt>
                <c:pt idx="5990">
                  <c:v>43715.583333333336</c:v>
                </c:pt>
                <c:pt idx="5991">
                  <c:v>43715.625</c:v>
                </c:pt>
                <c:pt idx="5992">
                  <c:v>43715.666666666664</c:v>
                </c:pt>
                <c:pt idx="5993">
                  <c:v>43715.708333333336</c:v>
                </c:pt>
                <c:pt idx="5994">
                  <c:v>43715.75</c:v>
                </c:pt>
                <c:pt idx="5995">
                  <c:v>43715.791666666664</c:v>
                </c:pt>
                <c:pt idx="5996">
                  <c:v>43715.833333333336</c:v>
                </c:pt>
                <c:pt idx="5997">
                  <c:v>43715.875</c:v>
                </c:pt>
                <c:pt idx="5998">
                  <c:v>43715.916666666664</c:v>
                </c:pt>
                <c:pt idx="5999">
                  <c:v>43715.958333333336</c:v>
                </c:pt>
                <c:pt idx="6000">
                  <c:v>43716</c:v>
                </c:pt>
                <c:pt idx="6001">
                  <c:v>43716.041666666664</c:v>
                </c:pt>
                <c:pt idx="6002">
                  <c:v>43716.083333333336</c:v>
                </c:pt>
                <c:pt idx="6003">
                  <c:v>43716.125</c:v>
                </c:pt>
                <c:pt idx="6004">
                  <c:v>43716.166666666664</c:v>
                </c:pt>
                <c:pt idx="6005">
                  <c:v>43716.208333333336</c:v>
                </c:pt>
                <c:pt idx="6006">
                  <c:v>43716.25</c:v>
                </c:pt>
                <c:pt idx="6007">
                  <c:v>43716.291666666664</c:v>
                </c:pt>
                <c:pt idx="6008">
                  <c:v>43716.333333333336</c:v>
                </c:pt>
                <c:pt idx="6009">
                  <c:v>43716.375</c:v>
                </c:pt>
                <c:pt idx="6010">
                  <c:v>43716.416666666664</c:v>
                </c:pt>
                <c:pt idx="6011">
                  <c:v>43716.458333333336</c:v>
                </c:pt>
                <c:pt idx="6012">
                  <c:v>43716.5</c:v>
                </c:pt>
                <c:pt idx="6013">
                  <c:v>43716.541666666664</c:v>
                </c:pt>
                <c:pt idx="6014">
                  <c:v>43716.583333333336</c:v>
                </c:pt>
                <c:pt idx="6015">
                  <c:v>43716.625</c:v>
                </c:pt>
                <c:pt idx="6016">
                  <c:v>43716.666666666664</c:v>
                </c:pt>
                <c:pt idx="6017">
                  <c:v>43716.708333333336</c:v>
                </c:pt>
                <c:pt idx="6018">
                  <c:v>43716.75</c:v>
                </c:pt>
                <c:pt idx="6019">
                  <c:v>43716.791666666664</c:v>
                </c:pt>
                <c:pt idx="6020">
                  <c:v>43716.833333333336</c:v>
                </c:pt>
                <c:pt idx="6021">
                  <c:v>43716.875</c:v>
                </c:pt>
                <c:pt idx="6022">
                  <c:v>43716.916666666664</c:v>
                </c:pt>
                <c:pt idx="6023">
                  <c:v>43716.958333333336</c:v>
                </c:pt>
                <c:pt idx="6024">
                  <c:v>43717</c:v>
                </c:pt>
                <c:pt idx="6025">
                  <c:v>43717.041666666664</c:v>
                </c:pt>
                <c:pt idx="6026">
                  <c:v>43717.083333333336</c:v>
                </c:pt>
                <c:pt idx="6027">
                  <c:v>43717.125</c:v>
                </c:pt>
                <c:pt idx="6028">
                  <c:v>43717.166666666664</c:v>
                </c:pt>
                <c:pt idx="6029">
                  <c:v>43717.208333333336</c:v>
                </c:pt>
                <c:pt idx="6030">
                  <c:v>43717.25</c:v>
                </c:pt>
                <c:pt idx="6031">
                  <c:v>43717.291666666664</c:v>
                </c:pt>
                <c:pt idx="6032">
                  <c:v>43717.333333333336</c:v>
                </c:pt>
                <c:pt idx="6033">
                  <c:v>43717.375</c:v>
                </c:pt>
                <c:pt idx="6034">
                  <c:v>43717.416666666664</c:v>
                </c:pt>
                <c:pt idx="6035">
                  <c:v>43717.458333333336</c:v>
                </c:pt>
                <c:pt idx="6036">
                  <c:v>43717.5</c:v>
                </c:pt>
                <c:pt idx="6037">
                  <c:v>43717.541666666664</c:v>
                </c:pt>
                <c:pt idx="6038">
                  <c:v>43717.583333333336</c:v>
                </c:pt>
                <c:pt idx="6039">
                  <c:v>43717.625</c:v>
                </c:pt>
                <c:pt idx="6040">
                  <c:v>43717.666666666664</c:v>
                </c:pt>
                <c:pt idx="6041">
                  <c:v>43717.708333333336</c:v>
                </c:pt>
                <c:pt idx="6042">
                  <c:v>43717.75</c:v>
                </c:pt>
                <c:pt idx="6043">
                  <c:v>43717.791666666664</c:v>
                </c:pt>
                <c:pt idx="6044">
                  <c:v>43717.833333333336</c:v>
                </c:pt>
                <c:pt idx="6045">
                  <c:v>43717.875</c:v>
                </c:pt>
                <c:pt idx="6046">
                  <c:v>43717.916666666664</c:v>
                </c:pt>
                <c:pt idx="6047">
                  <c:v>43717.958333333336</c:v>
                </c:pt>
                <c:pt idx="6048">
                  <c:v>43718</c:v>
                </c:pt>
                <c:pt idx="6049">
                  <c:v>43718.041666666664</c:v>
                </c:pt>
                <c:pt idx="6050">
                  <c:v>43718.083333333336</c:v>
                </c:pt>
                <c:pt idx="6051">
                  <c:v>43718.125</c:v>
                </c:pt>
                <c:pt idx="6052">
                  <c:v>43718.166666666664</c:v>
                </c:pt>
                <c:pt idx="6053">
                  <c:v>43718.208333333336</c:v>
                </c:pt>
                <c:pt idx="6054">
                  <c:v>43718.25</c:v>
                </c:pt>
                <c:pt idx="6055">
                  <c:v>43718.291666666664</c:v>
                </c:pt>
                <c:pt idx="6056">
                  <c:v>43718.333333333336</c:v>
                </c:pt>
                <c:pt idx="6057">
                  <c:v>43718.375</c:v>
                </c:pt>
                <c:pt idx="6058">
                  <c:v>43718.416666666664</c:v>
                </c:pt>
                <c:pt idx="6059">
                  <c:v>43718.458333333336</c:v>
                </c:pt>
                <c:pt idx="6060">
                  <c:v>43718.5</c:v>
                </c:pt>
                <c:pt idx="6061">
                  <c:v>43718.541666666664</c:v>
                </c:pt>
                <c:pt idx="6062">
                  <c:v>43718.583333333336</c:v>
                </c:pt>
                <c:pt idx="6063">
                  <c:v>43718.625</c:v>
                </c:pt>
                <c:pt idx="6064">
                  <c:v>43718.666666666664</c:v>
                </c:pt>
                <c:pt idx="6065">
                  <c:v>43718.708333333336</c:v>
                </c:pt>
                <c:pt idx="6066">
                  <c:v>43718.75</c:v>
                </c:pt>
                <c:pt idx="6067">
                  <c:v>43718.791666666664</c:v>
                </c:pt>
                <c:pt idx="6068">
                  <c:v>43718.833333333336</c:v>
                </c:pt>
                <c:pt idx="6069">
                  <c:v>43718.875</c:v>
                </c:pt>
                <c:pt idx="6070">
                  <c:v>43718.916666666664</c:v>
                </c:pt>
                <c:pt idx="6071">
                  <c:v>43718.958333333336</c:v>
                </c:pt>
                <c:pt idx="6072">
                  <c:v>43719</c:v>
                </c:pt>
                <c:pt idx="6073">
                  <c:v>43719.041666666664</c:v>
                </c:pt>
                <c:pt idx="6074">
                  <c:v>43719.083333333336</c:v>
                </c:pt>
                <c:pt idx="6075">
                  <c:v>43719.125</c:v>
                </c:pt>
                <c:pt idx="6076">
                  <c:v>43719.166666666664</c:v>
                </c:pt>
                <c:pt idx="6077">
                  <c:v>43719.208333333336</c:v>
                </c:pt>
                <c:pt idx="6078">
                  <c:v>43719.25</c:v>
                </c:pt>
                <c:pt idx="6079">
                  <c:v>43719.291666666664</c:v>
                </c:pt>
                <c:pt idx="6080">
                  <c:v>43719.333333333336</c:v>
                </c:pt>
                <c:pt idx="6081">
                  <c:v>43719.375</c:v>
                </c:pt>
                <c:pt idx="6082">
                  <c:v>43719.416666666664</c:v>
                </c:pt>
                <c:pt idx="6083">
                  <c:v>43719.458333333336</c:v>
                </c:pt>
                <c:pt idx="6084">
                  <c:v>43719.5</c:v>
                </c:pt>
                <c:pt idx="6085">
                  <c:v>43719.541666666664</c:v>
                </c:pt>
                <c:pt idx="6086">
                  <c:v>43719.583333333336</c:v>
                </c:pt>
                <c:pt idx="6087">
                  <c:v>43719.625</c:v>
                </c:pt>
                <c:pt idx="6088">
                  <c:v>43719.666666666664</c:v>
                </c:pt>
                <c:pt idx="6089">
                  <c:v>43719.708333333336</c:v>
                </c:pt>
                <c:pt idx="6090">
                  <c:v>43719.75</c:v>
                </c:pt>
                <c:pt idx="6091">
                  <c:v>43719.791666666664</c:v>
                </c:pt>
                <c:pt idx="6092">
                  <c:v>43719.833333333336</c:v>
                </c:pt>
                <c:pt idx="6093">
                  <c:v>43719.875</c:v>
                </c:pt>
                <c:pt idx="6094">
                  <c:v>43719.916666666664</c:v>
                </c:pt>
                <c:pt idx="6095">
                  <c:v>43719.958333333336</c:v>
                </c:pt>
                <c:pt idx="6096">
                  <c:v>43720</c:v>
                </c:pt>
                <c:pt idx="6097">
                  <c:v>43720.041666666664</c:v>
                </c:pt>
                <c:pt idx="6098">
                  <c:v>43720.083333333336</c:v>
                </c:pt>
                <c:pt idx="6099">
                  <c:v>43720.125</c:v>
                </c:pt>
                <c:pt idx="6100">
                  <c:v>43720.166666666664</c:v>
                </c:pt>
                <c:pt idx="6101">
                  <c:v>43720.208333333336</c:v>
                </c:pt>
                <c:pt idx="6102">
                  <c:v>43720.25</c:v>
                </c:pt>
                <c:pt idx="6103">
                  <c:v>43720.291666666664</c:v>
                </c:pt>
                <c:pt idx="6104">
                  <c:v>43720.333333333336</c:v>
                </c:pt>
                <c:pt idx="6105">
                  <c:v>43720.375</c:v>
                </c:pt>
                <c:pt idx="6106">
                  <c:v>43720.416666666664</c:v>
                </c:pt>
                <c:pt idx="6107">
                  <c:v>43720.458333333336</c:v>
                </c:pt>
                <c:pt idx="6108">
                  <c:v>43720.5</c:v>
                </c:pt>
                <c:pt idx="6109">
                  <c:v>43720.541666666664</c:v>
                </c:pt>
                <c:pt idx="6110">
                  <c:v>43720.583333333336</c:v>
                </c:pt>
                <c:pt idx="6111">
                  <c:v>43720.625</c:v>
                </c:pt>
                <c:pt idx="6112">
                  <c:v>43720.666666666664</c:v>
                </c:pt>
                <c:pt idx="6113">
                  <c:v>43720.708333333336</c:v>
                </c:pt>
                <c:pt idx="6114">
                  <c:v>43720.75</c:v>
                </c:pt>
                <c:pt idx="6115">
                  <c:v>43720.791666666664</c:v>
                </c:pt>
                <c:pt idx="6116">
                  <c:v>43720.833333333336</c:v>
                </c:pt>
                <c:pt idx="6117">
                  <c:v>43720.875</c:v>
                </c:pt>
                <c:pt idx="6118">
                  <c:v>43720.916666666664</c:v>
                </c:pt>
                <c:pt idx="6119">
                  <c:v>43720.958333333336</c:v>
                </c:pt>
                <c:pt idx="6120">
                  <c:v>43721</c:v>
                </c:pt>
                <c:pt idx="6121">
                  <c:v>43721.041666666664</c:v>
                </c:pt>
                <c:pt idx="6122">
                  <c:v>43721.083333333336</c:v>
                </c:pt>
                <c:pt idx="6123">
                  <c:v>43721.125</c:v>
                </c:pt>
                <c:pt idx="6124">
                  <c:v>43721.166666666664</c:v>
                </c:pt>
                <c:pt idx="6125">
                  <c:v>43721.208333333336</c:v>
                </c:pt>
                <c:pt idx="6126">
                  <c:v>43721.25</c:v>
                </c:pt>
                <c:pt idx="6127">
                  <c:v>43721.291666666664</c:v>
                </c:pt>
                <c:pt idx="6128">
                  <c:v>43721.333333333336</c:v>
                </c:pt>
                <c:pt idx="6129">
                  <c:v>43721.375</c:v>
                </c:pt>
                <c:pt idx="6130">
                  <c:v>43721.416666666664</c:v>
                </c:pt>
                <c:pt idx="6131">
                  <c:v>43721.458333333336</c:v>
                </c:pt>
                <c:pt idx="6132">
                  <c:v>43721.5</c:v>
                </c:pt>
                <c:pt idx="6133">
                  <c:v>43721.541666666664</c:v>
                </c:pt>
                <c:pt idx="6134">
                  <c:v>43721.583333333336</c:v>
                </c:pt>
                <c:pt idx="6135">
                  <c:v>43721.625</c:v>
                </c:pt>
                <c:pt idx="6136">
                  <c:v>43721.666666666664</c:v>
                </c:pt>
                <c:pt idx="6137">
                  <c:v>43721.708333333336</c:v>
                </c:pt>
                <c:pt idx="6138">
                  <c:v>43721.75</c:v>
                </c:pt>
                <c:pt idx="6139">
                  <c:v>43721.791666666664</c:v>
                </c:pt>
                <c:pt idx="6140">
                  <c:v>43721.833333333336</c:v>
                </c:pt>
                <c:pt idx="6141">
                  <c:v>43721.875</c:v>
                </c:pt>
                <c:pt idx="6142">
                  <c:v>43721.916666666664</c:v>
                </c:pt>
                <c:pt idx="6143">
                  <c:v>43721.958333333336</c:v>
                </c:pt>
                <c:pt idx="6144">
                  <c:v>43722</c:v>
                </c:pt>
                <c:pt idx="6145">
                  <c:v>43722.041666666664</c:v>
                </c:pt>
                <c:pt idx="6146">
                  <c:v>43722.083333333336</c:v>
                </c:pt>
                <c:pt idx="6147">
                  <c:v>43722.125</c:v>
                </c:pt>
                <c:pt idx="6148">
                  <c:v>43722.166666666664</c:v>
                </c:pt>
                <c:pt idx="6149">
                  <c:v>43722.208333333336</c:v>
                </c:pt>
                <c:pt idx="6150">
                  <c:v>43722.25</c:v>
                </c:pt>
                <c:pt idx="6151">
                  <c:v>43722.291666666664</c:v>
                </c:pt>
                <c:pt idx="6152">
                  <c:v>43722.333333333336</c:v>
                </c:pt>
                <c:pt idx="6153">
                  <c:v>43722.375</c:v>
                </c:pt>
                <c:pt idx="6154">
                  <c:v>43722.416666666664</c:v>
                </c:pt>
                <c:pt idx="6155">
                  <c:v>43722.458333333336</c:v>
                </c:pt>
                <c:pt idx="6156">
                  <c:v>43722.5</c:v>
                </c:pt>
                <c:pt idx="6157">
                  <c:v>43722.541666666664</c:v>
                </c:pt>
                <c:pt idx="6158">
                  <c:v>43722.583333333336</c:v>
                </c:pt>
                <c:pt idx="6159">
                  <c:v>43722.625</c:v>
                </c:pt>
                <c:pt idx="6160">
                  <c:v>43722.666666666664</c:v>
                </c:pt>
                <c:pt idx="6161">
                  <c:v>43722.708333333336</c:v>
                </c:pt>
                <c:pt idx="6162">
                  <c:v>43722.75</c:v>
                </c:pt>
                <c:pt idx="6163">
                  <c:v>43722.791666666664</c:v>
                </c:pt>
                <c:pt idx="6164">
                  <c:v>43722.833333333336</c:v>
                </c:pt>
                <c:pt idx="6165">
                  <c:v>43722.875</c:v>
                </c:pt>
                <c:pt idx="6166">
                  <c:v>43722.916666666664</c:v>
                </c:pt>
                <c:pt idx="6167">
                  <c:v>43722.958333333336</c:v>
                </c:pt>
                <c:pt idx="6168">
                  <c:v>43723</c:v>
                </c:pt>
                <c:pt idx="6169">
                  <c:v>43723.041666666664</c:v>
                </c:pt>
                <c:pt idx="6170">
                  <c:v>43723.083333333336</c:v>
                </c:pt>
                <c:pt idx="6171">
                  <c:v>43723.125</c:v>
                </c:pt>
                <c:pt idx="6172">
                  <c:v>43723.166666666664</c:v>
                </c:pt>
                <c:pt idx="6173">
                  <c:v>43723.208333333336</c:v>
                </c:pt>
                <c:pt idx="6174">
                  <c:v>43723.25</c:v>
                </c:pt>
                <c:pt idx="6175">
                  <c:v>43723.291666666664</c:v>
                </c:pt>
                <c:pt idx="6176">
                  <c:v>43723.333333333336</c:v>
                </c:pt>
                <c:pt idx="6177">
                  <c:v>43723.375</c:v>
                </c:pt>
                <c:pt idx="6178">
                  <c:v>43723.416666666664</c:v>
                </c:pt>
                <c:pt idx="6179">
                  <c:v>43723.458333333336</c:v>
                </c:pt>
                <c:pt idx="6180">
                  <c:v>43723.5</c:v>
                </c:pt>
                <c:pt idx="6181">
                  <c:v>43723.541666666664</c:v>
                </c:pt>
                <c:pt idx="6182">
                  <c:v>43723.583333333336</c:v>
                </c:pt>
                <c:pt idx="6183">
                  <c:v>43723.625</c:v>
                </c:pt>
                <c:pt idx="6184">
                  <c:v>43723.666666666664</c:v>
                </c:pt>
                <c:pt idx="6185">
                  <c:v>43723.708333333336</c:v>
                </c:pt>
                <c:pt idx="6186">
                  <c:v>43723.75</c:v>
                </c:pt>
                <c:pt idx="6187">
                  <c:v>43723.791666666664</c:v>
                </c:pt>
                <c:pt idx="6188">
                  <c:v>43723.833333333336</c:v>
                </c:pt>
                <c:pt idx="6189">
                  <c:v>43723.875</c:v>
                </c:pt>
                <c:pt idx="6190">
                  <c:v>43723.916666666664</c:v>
                </c:pt>
                <c:pt idx="6191">
                  <c:v>43723.958333333336</c:v>
                </c:pt>
                <c:pt idx="6192">
                  <c:v>43724</c:v>
                </c:pt>
                <c:pt idx="6193">
                  <c:v>43724.041666666664</c:v>
                </c:pt>
                <c:pt idx="6194">
                  <c:v>43724.083333333336</c:v>
                </c:pt>
                <c:pt idx="6195">
                  <c:v>43724.125</c:v>
                </c:pt>
                <c:pt idx="6196">
                  <c:v>43724.166666666664</c:v>
                </c:pt>
                <c:pt idx="6197">
                  <c:v>43724.208333333336</c:v>
                </c:pt>
                <c:pt idx="6198">
                  <c:v>43724.25</c:v>
                </c:pt>
                <c:pt idx="6199">
                  <c:v>43724.291666666664</c:v>
                </c:pt>
                <c:pt idx="6200">
                  <c:v>43724.333333333336</c:v>
                </c:pt>
                <c:pt idx="6201">
                  <c:v>43724.375</c:v>
                </c:pt>
                <c:pt idx="6202">
                  <c:v>43724.416666666664</c:v>
                </c:pt>
                <c:pt idx="6203">
                  <c:v>43724.458333333336</c:v>
                </c:pt>
                <c:pt idx="6204">
                  <c:v>43724.5</c:v>
                </c:pt>
                <c:pt idx="6205">
                  <c:v>43724.541666666664</c:v>
                </c:pt>
                <c:pt idx="6206">
                  <c:v>43724.583333333336</c:v>
                </c:pt>
                <c:pt idx="6207">
                  <c:v>43724.625</c:v>
                </c:pt>
                <c:pt idx="6208">
                  <c:v>43724.666666666664</c:v>
                </c:pt>
                <c:pt idx="6209">
                  <c:v>43724.708333333336</c:v>
                </c:pt>
                <c:pt idx="6210">
                  <c:v>43724.75</c:v>
                </c:pt>
                <c:pt idx="6211">
                  <c:v>43724.791666666664</c:v>
                </c:pt>
                <c:pt idx="6212">
                  <c:v>43724.833333333336</c:v>
                </c:pt>
                <c:pt idx="6213">
                  <c:v>43724.875</c:v>
                </c:pt>
                <c:pt idx="6214">
                  <c:v>43724.916666666664</c:v>
                </c:pt>
                <c:pt idx="6215">
                  <c:v>43724.958333333336</c:v>
                </c:pt>
                <c:pt idx="6216">
                  <c:v>43725</c:v>
                </c:pt>
                <c:pt idx="6217">
                  <c:v>43725.041666666664</c:v>
                </c:pt>
                <c:pt idx="6218">
                  <c:v>43725.083333333336</c:v>
                </c:pt>
                <c:pt idx="6219">
                  <c:v>43725.125</c:v>
                </c:pt>
                <c:pt idx="6220">
                  <c:v>43725.166666666664</c:v>
                </c:pt>
                <c:pt idx="6221">
                  <c:v>43725.208333333336</c:v>
                </c:pt>
                <c:pt idx="6222">
                  <c:v>43725.25</c:v>
                </c:pt>
                <c:pt idx="6223">
                  <c:v>43725.291666666664</c:v>
                </c:pt>
                <c:pt idx="6224">
                  <c:v>43725.333333333336</c:v>
                </c:pt>
                <c:pt idx="6225">
                  <c:v>43725.375</c:v>
                </c:pt>
                <c:pt idx="6226">
                  <c:v>43725.416666666664</c:v>
                </c:pt>
                <c:pt idx="6227">
                  <c:v>43725.458333333336</c:v>
                </c:pt>
                <c:pt idx="6228">
                  <c:v>43725.5</c:v>
                </c:pt>
                <c:pt idx="6229">
                  <c:v>43725.541666666664</c:v>
                </c:pt>
                <c:pt idx="6230">
                  <c:v>43725.583333333336</c:v>
                </c:pt>
                <c:pt idx="6231">
                  <c:v>43725.625</c:v>
                </c:pt>
                <c:pt idx="6232">
                  <c:v>43725.666666666664</c:v>
                </c:pt>
                <c:pt idx="6233">
                  <c:v>43725.708333333336</c:v>
                </c:pt>
                <c:pt idx="6234">
                  <c:v>43725.75</c:v>
                </c:pt>
                <c:pt idx="6235">
                  <c:v>43725.791666666664</c:v>
                </c:pt>
                <c:pt idx="6236">
                  <c:v>43725.833333333336</c:v>
                </c:pt>
                <c:pt idx="6237">
                  <c:v>43725.875</c:v>
                </c:pt>
                <c:pt idx="6238">
                  <c:v>43725.916666666664</c:v>
                </c:pt>
                <c:pt idx="6239">
                  <c:v>43725.958333333336</c:v>
                </c:pt>
                <c:pt idx="6240">
                  <c:v>43726</c:v>
                </c:pt>
                <c:pt idx="6241">
                  <c:v>43726.041666666664</c:v>
                </c:pt>
                <c:pt idx="6242">
                  <c:v>43726.083333333336</c:v>
                </c:pt>
                <c:pt idx="6243">
                  <c:v>43726.125</c:v>
                </c:pt>
                <c:pt idx="6244">
                  <c:v>43726.166666666664</c:v>
                </c:pt>
                <c:pt idx="6245">
                  <c:v>43726.208333333336</c:v>
                </c:pt>
                <c:pt idx="6246">
                  <c:v>43726.25</c:v>
                </c:pt>
                <c:pt idx="6247">
                  <c:v>43726.291666666664</c:v>
                </c:pt>
                <c:pt idx="6248">
                  <c:v>43726.333333333336</c:v>
                </c:pt>
                <c:pt idx="6249">
                  <c:v>43726.375</c:v>
                </c:pt>
                <c:pt idx="6250">
                  <c:v>43726.416666666664</c:v>
                </c:pt>
                <c:pt idx="6251">
                  <c:v>43726.458333333336</c:v>
                </c:pt>
                <c:pt idx="6252">
                  <c:v>43726.5</c:v>
                </c:pt>
                <c:pt idx="6253">
                  <c:v>43726.541666666664</c:v>
                </c:pt>
                <c:pt idx="6254">
                  <c:v>43726.583333333336</c:v>
                </c:pt>
                <c:pt idx="6255">
                  <c:v>43726.625</c:v>
                </c:pt>
                <c:pt idx="6256">
                  <c:v>43726.666666666664</c:v>
                </c:pt>
                <c:pt idx="6257">
                  <c:v>43726.708333333336</c:v>
                </c:pt>
                <c:pt idx="6258">
                  <c:v>43726.75</c:v>
                </c:pt>
                <c:pt idx="6259">
                  <c:v>43726.791666666664</c:v>
                </c:pt>
                <c:pt idx="6260">
                  <c:v>43726.833333333336</c:v>
                </c:pt>
                <c:pt idx="6261">
                  <c:v>43726.875</c:v>
                </c:pt>
                <c:pt idx="6262">
                  <c:v>43726.916666666664</c:v>
                </c:pt>
                <c:pt idx="6263">
                  <c:v>43726.958333333336</c:v>
                </c:pt>
                <c:pt idx="6264">
                  <c:v>43727</c:v>
                </c:pt>
                <c:pt idx="6265">
                  <c:v>43727.041666666664</c:v>
                </c:pt>
                <c:pt idx="6266">
                  <c:v>43727.083333333336</c:v>
                </c:pt>
                <c:pt idx="6267">
                  <c:v>43727.125</c:v>
                </c:pt>
                <c:pt idx="6268">
                  <c:v>43727.166666666664</c:v>
                </c:pt>
                <c:pt idx="6269">
                  <c:v>43727.208333333336</c:v>
                </c:pt>
                <c:pt idx="6270">
                  <c:v>43727.25</c:v>
                </c:pt>
                <c:pt idx="6271">
                  <c:v>43727.291666666664</c:v>
                </c:pt>
                <c:pt idx="6272">
                  <c:v>43727.333333333336</c:v>
                </c:pt>
                <c:pt idx="6273">
                  <c:v>43727.375</c:v>
                </c:pt>
                <c:pt idx="6274">
                  <c:v>43727.416666666664</c:v>
                </c:pt>
                <c:pt idx="6275">
                  <c:v>43727.458333333336</c:v>
                </c:pt>
                <c:pt idx="6276">
                  <c:v>43727.5</c:v>
                </c:pt>
                <c:pt idx="6277">
                  <c:v>43727.541666666664</c:v>
                </c:pt>
                <c:pt idx="6278">
                  <c:v>43727.583333333336</c:v>
                </c:pt>
                <c:pt idx="6279">
                  <c:v>43727.625</c:v>
                </c:pt>
                <c:pt idx="6280">
                  <c:v>43727.666666666664</c:v>
                </c:pt>
                <c:pt idx="6281">
                  <c:v>43727.708333333336</c:v>
                </c:pt>
                <c:pt idx="6282">
                  <c:v>43727.75</c:v>
                </c:pt>
                <c:pt idx="6283">
                  <c:v>43727.791666666664</c:v>
                </c:pt>
                <c:pt idx="6284">
                  <c:v>43727.833333333336</c:v>
                </c:pt>
                <c:pt idx="6285">
                  <c:v>43727.875</c:v>
                </c:pt>
                <c:pt idx="6286">
                  <c:v>43727.916666666664</c:v>
                </c:pt>
                <c:pt idx="6287">
                  <c:v>43727.958333333336</c:v>
                </c:pt>
                <c:pt idx="6288">
                  <c:v>43728</c:v>
                </c:pt>
                <c:pt idx="6289">
                  <c:v>43728.041666666664</c:v>
                </c:pt>
                <c:pt idx="6290">
                  <c:v>43728.083333333336</c:v>
                </c:pt>
                <c:pt idx="6291">
                  <c:v>43728.125</c:v>
                </c:pt>
                <c:pt idx="6292">
                  <c:v>43728.166666666664</c:v>
                </c:pt>
                <c:pt idx="6293">
                  <c:v>43728.208333333336</c:v>
                </c:pt>
                <c:pt idx="6294">
                  <c:v>43728.25</c:v>
                </c:pt>
                <c:pt idx="6295">
                  <c:v>43728.291666666664</c:v>
                </c:pt>
                <c:pt idx="6296">
                  <c:v>43728.333333333336</c:v>
                </c:pt>
                <c:pt idx="6297">
                  <c:v>43728.375</c:v>
                </c:pt>
                <c:pt idx="6298">
                  <c:v>43728.416666666664</c:v>
                </c:pt>
                <c:pt idx="6299">
                  <c:v>43728.458333333336</c:v>
                </c:pt>
                <c:pt idx="6300">
                  <c:v>43728.5</c:v>
                </c:pt>
                <c:pt idx="6301">
                  <c:v>43728.541666666664</c:v>
                </c:pt>
                <c:pt idx="6302">
                  <c:v>43728.583333333336</c:v>
                </c:pt>
                <c:pt idx="6303">
                  <c:v>43728.625</c:v>
                </c:pt>
                <c:pt idx="6304">
                  <c:v>43728.666666666664</c:v>
                </c:pt>
                <c:pt idx="6305">
                  <c:v>43728.708333333336</c:v>
                </c:pt>
                <c:pt idx="6306">
                  <c:v>43728.75</c:v>
                </c:pt>
                <c:pt idx="6307">
                  <c:v>43728.791666666664</c:v>
                </c:pt>
                <c:pt idx="6308">
                  <c:v>43728.833333333336</c:v>
                </c:pt>
                <c:pt idx="6309">
                  <c:v>43728.875</c:v>
                </c:pt>
                <c:pt idx="6310">
                  <c:v>43728.916666666664</c:v>
                </c:pt>
                <c:pt idx="6311">
                  <c:v>43728.958333333336</c:v>
                </c:pt>
                <c:pt idx="6312">
                  <c:v>43729</c:v>
                </c:pt>
                <c:pt idx="6313">
                  <c:v>43729.041666666664</c:v>
                </c:pt>
                <c:pt idx="6314">
                  <c:v>43729.083333333336</c:v>
                </c:pt>
                <c:pt idx="6315">
                  <c:v>43729.125</c:v>
                </c:pt>
                <c:pt idx="6316">
                  <c:v>43729.166666666664</c:v>
                </c:pt>
                <c:pt idx="6317">
                  <c:v>43729.208333333336</c:v>
                </c:pt>
                <c:pt idx="6318">
                  <c:v>43729.25</c:v>
                </c:pt>
                <c:pt idx="6319">
                  <c:v>43729.291666666664</c:v>
                </c:pt>
                <c:pt idx="6320">
                  <c:v>43729.333333333336</c:v>
                </c:pt>
                <c:pt idx="6321">
                  <c:v>43729.375</c:v>
                </c:pt>
                <c:pt idx="6322">
                  <c:v>43729.416666666664</c:v>
                </c:pt>
                <c:pt idx="6323">
                  <c:v>43729.458333333336</c:v>
                </c:pt>
                <c:pt idx="6324">
                  <c:v>43729.5</c:v>
                </c:pt>
                <c:pt idx="6325">
                  <c:v>43729.541666666664</c:v>
                </c:pt>
                <c:pt idx="6326">
                  <c:v>43729.583333333336</c:v>
                </c:pt>
                <c:pt idx="6327">
                  <c:v>43729.625</c:v>
                </c:pt>
                <c:pt idx="6328">
                  <c:v>43729.666666666664</c:v>
                </c:pt>
                <c:pt idx="6329">
                  <c:v>43729.708333333336</c:v>
                </c:pt>
                <c:pt idx="6330">
                  <c:v>43729.75</c:v>
                </c:pt>
                <c:pt idx="6331">
                  <c:v>43729.791666666664</c:v>
                </c:pt>
                <c:pt idx="6332">
                  <c:v>43729.833333333336</c:v>
                </c:pt>
                <c:pt idx="6333">
                  <c:v>43729.875</c:v>
                </c:pt>
                <c:pt idx="6334">
                  <c:v>43729.916666666664</c:v>
                </c:pt>
                <c:pt idx="6335">
                  <c:v>43729.958333333336</c:v>
                </c:pt>
                <c:pt idx="6336">
                  <c:v>43730</c:v>
                </c:pt>
                <c:pt idx="6337">
                  <c:v>43730.041666666664</c:v>
                </c:pt>
                <c:pt idx="6338">
                  <c:v>43730.083333333336</c:v>
                </c:pt>
                <c:pt idx="6339">
                  <c:v>43730.125</c:v>
                </c:pt>
                <c:pt idx="6340">
                  <c:v>43730.166666666664</c:v>
                </c:pt>
                <c:pt idx="6341">
                  <c:v>43730.208333333336</c:v>
                </c:pt>
                <c:pt idx="6342">
                  <c:v>43730.25</c:v>
                </c:pt>
                <c:pt idx="6343">
                  <c:v>43730.291666666664</c:v>
                </c:pt>
                <c:pt idx="6344">
                  <c:v>43730.333333333336</c:v>
                </c:pt>
                <c:pt idx="6345">
                  <c:v>43730.375</c:v>
                </c:pt>
                <c:pt idx="6346">
                  <c:v>43730.416666666664</c:v>
                </c:pt>
                <c:pt idx="6347">
                  <c:v>43730.458333333336</c:v>
                </c:pt>
                <c:pt idx="6348">
                  <c:v>43730.5</c:v>
                </c:pt>
                <c:pt idx="6349">
                  <c:v>43730.541666666664</c:v>
                </c:pt>
                <c:pt idx="6350">
                  <c:v>43730.583333333336</c:v>
                </c:pt>
                <c:pt idx="6351">
                  <c:v>43730.625</c:v>
                </c:pt>
                <c:pt idx="6352">
                  <c:v>43730.666666666664</c:v>
                </c:pt>
                <c:pt idx="6353">
                  <c:v>43730.708333333336</c:v>
                </c:pt>
                <c:pt idx="6354">
                  <c:v>43730.75</c:v>
                </c:pt>
                <c:pt idx="6355">
                  <c:v>43730.791666666664</c:v>
                </c:pt>
                <c:pt idx="6356">
                  <c:v>43730.833333333336</c:v>
                </c:pt>
                <c:pt idx="6357">
                  <c:v>43730.875</c:v>
                </c:pt>
                <c:pt idx="6358">
                  <c:v>43730.916666666664</c:v>
                </c:pt>
                <c:pt idx="6359">
                  <c:v>43730.958333333336</c:v>
                </c:pt>
                <c:pt idx="6360">
                  <c:v>43731</c:v>
                </c:pt>
                <c:pt idx="6361">
                  <c:v>43731.041666666664</c:v>
                </c:pt>
                <c:pt idx="6362">
                  <c:v>43731.083333333336</c:v>
                </c:pt>
                <c:pt idx="6363">
                  <c:v>43731.125</c:v>
                </c:pt>
                <c:pt idx="6364">
                  <c:v>43731.166666666664</c:v>
                </c:pt>
                <c:pt idx="6365">
                  <c:v>43731.208333333336</c:v>
                </c:pt>
                <c:pt idx="6366">
                  <c:v>43731.25</c:v>
                </c:pt>
                <c:pt idx="6367">
                  <c:v>43731.291666666664</c:v>
                </c:pt>
                <c:pt idx="6368">
                  <c:v>43731.333333333336</c:v>
                </c:pt>
                <c:pt idx="6369">
                  <c:v>43731.375</c:v>
                </c:pt>
                <c:pt idx="6370">
                  <c:v>43731.416666666664</c:v>
                </c:pt>
                <c:pt idx="6371">
                  <c:v>43731.458333333336</c:v>
                </c:pt>
                <c:pt idx="6372">
                  <c:v>43731.5</c:v>
                </c:pt>
                <c:pt idx="6373">
                  <c:v>43731.541666666664</c:v>
                </c:pt>
                <c:pt idx="6374">
                  <c:v>43731.583333333336</c:v>
                </c:pt>
                <c:pt idx="6375">
                  <c:v>43731.625</c:v>
                </c:pt>
                <c:pt idx="6376">
                  <c:v>43731.666666666664</c:v>
                </c:pt>
                <c:pt idx="6377">
                  <c:v>43731.708333333336</c:v>
                </c:pt>
                <c:pt idx="6378">
                  <c:v>43731.75</c:v>
                </c:pt>
                <c:pt idx="6379">
                  <c:v>43731.791666666664</c:v>
                </c:pt>
                <c:pt idx="6380">
                  <c:v>43731.833333333336</c:v>
                </c:pt>
                <c:pt idx="6381">
                  <c:v>43731.875</c:v>
                </c:pt>
                <c:pt idx="6382">
                  <c:v>43731.916666666664</c:v>
                </c:pt>
                <c:pt idx="6383">
                  <c:v>43731.958333333336</c:v>
                </c:pt>
                <c:pt idx="6384">
                  <c:v>43732</c:v>
                </c:pt>
                <c:pt idx="6385">
                  <c:v>43732.041666666664</c:v>
                </c:pt>
                <c:pt idx="6386">
                  <c:v>43732.083333333336</c:v>
                </c:pt>
                <c:pt idx="6387">
                  <c:v>43732.125</c:v>
                </c:pt>
                <c:pt idx="6388">
                  <c:v>43732.166666666664</c:v>
                </c:pt>
                <c:pt idx="6389">
                  <c:v>43732.208333333336</c:v>
                </c:pt>
                <c:pt idx="6390">
                  <c:v>43732.25</c:v>
                </c:pt>
                <c:pt idx="6391">
                  <c:v>43732.291666666664</c:v>
                </c:pt>
                <c:pt idx="6392">
                  <c:v>43732.333333333336</c:v>
                </c:pt>
                <c:pt idx="6393">
                  <c:v>43732.375</c:v>
                </c:pt>
                <c:pt idx="6394">
                  <c:v>43732.416666666664</c:v>
                </c:pt>
                <c:pt idx="6395">
                  <c:v>43732.458333333336</c:v>
                </c:pt>
                <c:pt idx="6396">
                  <c:v>43732.5</c:v>
                </c:pt>
                <c:pt idx="6397">
                  <c:v>43732.541666666664</c:v>
                </c:pt>
                <c:pt idx="6398">
                  <c:v>43732.583333333336</c:v>
                </c:pt>
                <c:pt idx="6399">
                  <c:v>43732.625</c:v>
                </c:pt>
                <c:pt idx="6400">
                  <c:v>43732.666666666664</c:v>
                </c:pt>
                <c:pt idx="6401">
                  <c:v>43732.708333333336</c:v>
                </c:pt>
                <c:pt idx="6402">
                  <c:v>43732.75</c:v>
                </c:pt>
                <c:pt idx="6403">
                  <c:v>43732.791666666664</c:v>
                </c:pt>
                <c:pt idx="6404">
                  <c:v>43732.833333333336</c:v>
                </c:pt>
                <c:pt idx="6405">
                  <c:v>43732.875</c:v>
                </c:pt>
                <c:pt idx="6406">
                  <c:v>43732.916666666664</c:v>
                </c:pt>
                <c:pt idx="6407">
                  <c:v>43732.958333333336</c:v>
                </c:pt>
                <c:pt idx="6408">
                  <c:v>43733</c:v>
                </c:pt>
                <c:pt idx="6409">
                  <c:v>43733.041666666664</c:v>
                </c:pt>
                <c:pt idx="6410">
                  <c:v>43733.083333333336</c:v>
                </c:pt>
                <c:pt idx="6411">
                  <c:v>43733.125</c:v>
                </c:pt>
                <c:pt idx="6412">
                  <c:v>43733.166666666664</c:v>
                </c:pt>
                <c:pt idx="6413">
                  <c:v>43733.208333333336</c:v>
                </c:pt>
                <c:pt idx="6414">
                  <c:v>43733.25</c:v>
                </c:pt>
                <c:pt idx="6415">
                  <c:v>43733.291666666664</c:v>
                </c:pt>
                <c:pt idx="6416">
                  <c:v>43733.333333333336</c:v>
                </c:pt>
                <c:pt idx="6417">
                  <c:v>43733.375</c:v>
                </c:pt>
                <c:pt idx="6418">
                  <c:v>43733.416666666664</c:v>
                </c:pt>
                <c:pt idx="6419">
                  <c:v>43733.458333333336</c:v>
                </c:pt>
                <c:pt idx="6420">
                  <c:v>43733.5</c:v>
                </c:pt>
                <c:pt idx="6421">
                  <c:v>43733.541666666664</c:v>
                </c:pt>
                <c:pt idx="6422">
                  <c:v>43733.583333333336</c:v>
                </c:pt>
                <c:pt idx="6423">
                  <c:v>43733.625</c:v>
                </c:pt>
                <c:pt idx="6424">
                  <c:v>43733.666666666664</c:v>
                </c:pt>
                <c:pt idx="6425">
                  <c:v>43733.708333333336</c:v>
                </c:pt>
                <c:pt idx="6426">
                  <c:v>43733.75</c:v>
                </c:pt>
                <c:pt idx="6427">
                  <c:v>43733.791666666664</c:v>
                </c:pt>
                <c:pt idx="6428">
                  <c:v>43733.833333333336</c:v>
                </c:pt>
                <c:pt idx="6429">
                  <c:v>43733.875</c:v>
                </c:pt>
                <c:pt idx="6430">
                  <c:v>43733.916666666664</c:v>
                </c:pt>
                <c:pt idx="6431">
                  <c:v>43733.958333333336</c:v>
                </c:pt>
                <c:pt idx="6432">
                  <c:v>43734</c:v>
                </c:pt>
                <c:pt idx="6433">
                  <c:v>43734.041666666664</c:v>
                </c:pt>
                <c:pt idx="6434">
                  <c:v>43734.083333333336</c:v>
                </c:pt>
                <c:pt idx="6435">
                  <c:v>43734.125</c:v>
                </c:pt>
                <c:pt idx="6436">
                  <c:v>43734.166666666664</c:v>
                </c:pt>
                <c:pt idx="6437">
                  <c:v>43734.208333333336</c:v>
                </c:pt>
                <c:pt idx="6438">
                  <c:v>43734.25</c:v>
                </c:pt>
                <c:pt idx="6439">
                  <c:v>43734.291666666664</c:v>
                </c:pt>
                <c:pt idx="6440">
                  <c:v>43734.333333333336</c:v>
                </c:pt>
                <c:pt idx="6441">
                  <c:v>43734.375</c:v>
                </c:pt>
                <c:pt idx="6442">
                  <c:v>43734.416666666664</c:v>
                </c:pt>
                <c:pt idx="6443">
                  <c:v>43734.458333333336</c:v>
                </c:pt>
                <c:pt idx="6444">
                  <c:v>43734.5</c:v>
                </c:pt>
                <c:pt idx="6445">
                  <c:v>43734.541666666664</c:v>
                </c:pt>
                <c:pt idx="6446">
                  <c:v>43734.583333333336</c:v>
                </c:pt>
                <c:pt idx="6447">
                  <c:v>43734.625</c:v>
                </c:pt>
                <c:pt idx="6448">
                  <c:v>43734.666666666664</c:v>
                </c:pt>
                <c:pt idx="6449">
                  <c:v>43734.708333333336</c:v>
                </c:pt>
                <c:pt idx="6450">
                  <c:v>43734.75</c:v>
                </c:pt>
                <c:pt idx="6451">
                  <c:v>43734.791666666664</c:v>
                </c:pt>
                <c:pt idx="6452">
                  <c:v>43734.833333333336</c:v>
                </c:pt>
                <c:pt idx="6453">
                  <c:v>43734.875</c:v>
                </c:pt>
                <c:pt idx="6454">
                  <c:v>43734.916666666664</c:v>
                </c:pt>
                <c:pt idx="6455">
                  <c:v>43734.958333333336</c:v>
                </c:pt>
                <c:pt idx="6456">
                  <c:v>43735</c:v>
                </c:pt>
                <c:pt idx="6457">
                  <c:v>43735.041666666664</c:v>
                </c:pt>
                <c:pt idx="6458">
                  <c:v>43735.083333333336</c:v>
                </c:pt>
                <c:pt idx="6459">
                  <c:v>43735.125</c:v>
                </c:pt>
                <c:pt idx="6460">
                  <c:v>43735.166666666664</c:v>
                </c:pt>
                <c:pt idx="6461">
                  <c:v>43735.208333333336</c:v>
                </c:pt>
                <c:pt idx="6462">
                  <c:v>43735.25</c:v>
                </c:pt>
                <c:pt idx="6463">
                  <c:v>43735.291666666664</c:v>
                </c:pt>
                <c:pt idx="6464">
                  <c:v>43735.333333333336</c:v>
                </c:pt>
                <c:pt idx="6465">
                  <c:v>43735.375</c:v>
                </c:pt>
                <c:pt idx="6466">
                  <c:v>43735.416666666664</c:v>
                </c:pt>
                <c:pt idx="6467">
                  <c:v>43735.458333333336</c:v>
                </c:pt>
                <c:pt idx="6468">
                  <c:v>43735.5</c:v>
                </c:pt>
                <c:pt idx="6469">
                  <c:v>43735.541666666664</c:v>
                </c:pt>
                <c:pt idx="6470">
                  <c:v>43735.583333333336</c:v>
                </c:pt>
                <c:pt idx="6471">
                  <c:v>43735.625</c:v>
                </c:pt>
                <c:pt idx="6472">
                  <c:v>43735.666666666664</c:v>
                </c:pt>
                <c:pt idx="6473">
                  <c:v>43735.708333333336</c:v>
                </c:pt>
                <c:pt idx="6474">
                  <c:v>43735.75</c:v>
                </c:pt>
                <c:pt idx="6475">
                  <c:v>43735.791666666664</c:v>
                </c:pt>
                <c:pt idx="6476">
                  <c:v>43735.833333333336</c:v>
                </c:pt>
                <c:pt idx="6477">
                  <c:v>43735.875</c:v>
                </c:pt>
                <c:pt idx="6478">
                  <c:v>43735.916666666664</c:v>
                </c:pt>
                <c:pt idx="6479">
                  <c:v>43735.958333333336</c:v>
                </c:pt>
                <c:pt idx="6480">
                  <c:v>43736</c:v>
                </c:pt>
                <c:pt idx="6481">
                  <c:v>43736.041666666664</c:v>
                </c:pt>
                <c:pt idx="6482">
                  <c:v>43736.083333333336</c:v>
                </c:pt>
                <c:pt idx="6483">
                  <c:v>43736.125</c:v>
                </c:pt>
                <c:pt idx="6484">
                  <c:v>43736.166666666664</c:v>
                </c:pt>
                <c:pt idx="6485">
                  <c:v>43736.208333333336</c:v>
                </c:pt>
                <c:pt idx="6486">
                  <c:v>43736.25</c:v>
                </c:pt>
                <c:pt idx="6487">
                  <c:v>43736.291666666664</c:v>
                </c:pt>
                <c:pt idx="6488">
                  <c:v>43736.333333333336</c:v>
                </c:pt>
                <c:pt idx="6489">
                  <c:v>43736.375</c:v>
                </c:pt>
                <c:pt idx="6490">
                  <c:v>43736.416666666664</c:v>
                </c:pt>
                <c:pt idx="6491">
                  <c:v>43736.458333333336</c:v>
                </c:pt>
                <c:pt idx="6492">
                  <c:v>43736.5</c:v>
                </c:pt>
                <c:pt idx="6493">
                  <c:v>43736.541666666664</c:v>
                </c:pt>
                <c:pt idx="6494">
                  <c:v>43736.583333333336</c:v>
                </c:pt>
                <c:pt idx="6495">
                  <c:v>43736.625</c:v>
                </c:pt>
                <c:pt idx="6496">
                  <c:v>43736.666666666664</c:v>
                </c:pt>
                <c:pt idx="6497">
                  <c:v>43736.708333333336</c:v>
                </c:pt>
                <c:pt idx="6498">
                  <c:v>43736.75</c:v>
                </c:pt>
                <c:pt idx="6499">
                  <c:v>43736.791666666664</c:v>
                </c:pt>
                <c:pt idx="6500">
                  <c:v>43736.833333333336</c:v>
                </c:pt>
                <c:pt idx="6501">
                  <c:v>43736.875</c:v>
                </c:pt>
                <c:pt idx="6502">
                  <c:v>43736.916666666664</c:v>
                </c:pt>
                <c:pt idx="6503">
                  <c:v>43736.958333333336</c:v>
                </c:pt>
                <c:pt idx="6504">
                  <c:v>43737</c:v>
                </c:pt>
                <c:pt idx="6505">
                  <c:v>43737.041666666664</c:v>
                </c:pt>
                <c:pt idx="6506">
                  <c:v>43737.083333333336</c:v>
                </c:pt>
                <c:pt idx="6507">
                  <c:v>43737.125</c:v>
                </c:pt>
                <c:pt idx="6508">
                  <c:v>43737.166666666664</c:v>
                </c:pt>
                <c:pt idx="6509">
                  <c:v>43737.208333333336</c:v>
                </c:pt>
                <c:pt idx="6510">
                  <c:v>43737.25</c:v>
                </c:pt>
                <c:pt idx="6511">
                  <c:v>43737.291666666664</c:v>
                </c:pt>
                <c:pt idx="6512">
                  <c:v>43737.333333333336</c:v>
                </c:pt>
                <c:pt idx="6513">
                  <c:v>43737.375</c:v>
                </c:pt>
                <c:pt idx="6514">
                  <c:v>43737.416666666664</c:v>
                </c:pt>
                <c:pt idx="6515">
                  <c:v>43737.458333333336</c:v>
                </c:pt>
                <c:pt idx="6516">
                  <c:v>43737.5</c:v>
                </c:pt>
                <c:pt idx="6517">
                  <c:v>43737.541666666664</c:v>
                </c:pt>
                <c:pt idx="6518">
                  <c:v>43737.583333333336</c:v>
                </c:pt>
                <c:pt idx="6519">
                  <c:v>43737.625</c:v>
                </c:pt>
                <c:pt idx="6520">
                  <c:v>43737.666666666664</c:v>
                </c:pt>
                <c:pt idx="6521">
                  <c:v>43737.708333333336</c:v>
                </c:pt>
                <c:pt idx="6522">
                  <c:v>43737.75</c:v>
                </c:pt>
                <c:pt idx="6523">
                  <c:v>43737.791666666664</c:v>
                </c:pt>
                <c:pt idx="6524">
                  <c:v>43737.833333333336</c:v>
                </c:pt>
                <c:pt idx="6525">
                  <c:v>43737.875</c:v>
                </c:pt>
                <c:pt idx="6526">
                  <c:v>43737.916666666664</c:v>
                </c:pt>
                <c:pt idx="6527">
                  <c:v>43737.958333333336</c:v>
                </c:pt>
                <c:pt idx="6528">
                  <c:v>43738</c:v>
                </c:pt>
                <c:pt idx="6529">
                  <c:v>43738.041666666664</c:v>
                </c:pt>
                <c:pt idx="6530">
                  <c:v>43738.083333333336</c:v>
                </c:pt>
                <c:pt idx="6531">
                  <c:v>43738.125</c:v>
                </c:pt>
                <c:pt idx="6532">
                  <c:v>43738.166666666664</c:v>
                </c:pt>
                <c:pt idx="6533">
                  <c:v>43738.208333333336</c:v>
                </c:pt>
                <c:pt idx="6534">
                  <c:v>43738.25</c:v>
                </c:pt>
                <c:pt idx="6535">
                  <c:v>43738.291666666664</c:v>
                </c:pt>
                <c:pt idx="6536">
                  <c:v>43738.333333333336</c:v>
                </c:pt>
                <c:pt idx="6537">
                  <c:v>43738.375</c:v>
                </c:pt>
                <c:pt idx="6538">
                  <c:v>43738.416666666664</c:v>
                </c:pt>
                <c:pt idx="6539">
                  <c:v>43738.458333333336</c:v>
                </c:pt>
                <c:pt idx="6540">
                  <c:v>43738.5</c:v>
                </c:pt>
                <c:pt idx="6541">
                  <c:v>43738.541666666664</c:v>
                </c:pt>
                <c:pt idx="6542">
                  <c:v>43738.583333333336</c:v>
                </c:pt>
                <c:pt idx="6543">
                  <c:v>43738.625</c:v>
                </c:pt>
                <c:pt idx="6544">
                  <c:v>43738.666666666664</c:v>
                </c:pt>
                <c:pt idx="6545">
                  <c:v>43738.708333333336</c:v>
                </c:pt>
                <c:pt idx="6546">
                  <c:v>43738.75</c:v>
                </c:pt>
                <c:pt idx="6547">
                  <c:v>43738.791666666664</c:v>
                </c:pt>
                <c:pt idx="6548">
                  <c:v>43738.833333333336</c:v>
                </c:pt>
                <c:pt idx="6549">
                  <c:v>43738.875</c:v>
                </c:pt>
                <c:pt idx="6550">
                  <c:v>43738.916666666664</c:v>
                </c:pt>
                <c:pt idx="6551">
                  <c:v>43738.958333333336</c:v>
                </c:pt>
                <c:pt idx="6552">
                  <c:v>43739</c:v>
                </c:pt>
                <c:pt idx="6553">
                  <c:v>43739.041666666664</c:v>
                </c:pt>
                <c:pt idx="6554">
                  <c:v>43739.083333333336</c:v>
                </c:pt>
                <c:pt idx="6555">
                  <c:v>43739.125</c:v>
                </c:pt>
                <c:pt idx="6556">
                  <c:v>43739.166666666664</c:v>
                </c:pt>
                <c:pt idx="6557">
                  <c:v>43739.208333333336</c:v>
                </c:pt>
                <c:pt idx="6558">
                  <c:v>43739.25</c:v>
                </c:pt>
                <c:pt idx="6559">
                  <c:v>43739.291666666664</c:v>
                </c:pt>
                <c:pt idx="6560">
                  <c:v>43739.333333333336</c:v>
                </c:pt>
                <c:pt idx="6561">
                  <c:v>43739.375</c:v>
                </c:pt>
                <c:pt idx="6562">
                  <c:v>43739.416666666664</c:v>
                </c:pt>
                <c:pt idx="6563">
                  <c:v>43739.458333333336</c:v>
                </c:pt>
                <c:pt idx="6564">
                  <c:v>43739.5</c:v>
                </c:pt>
                <c:pt idx="6565">
                  <c:v>43739.541666666664</c:v>
                </c:pt>
                <c:pt idx="6566">
                  <c:v>43739.583333333336</c:v>
                </c:pt>
                <c:pt idx="6567">
                  <c:v>43739.625</c:v>
                </c:pt>
                <c:pt idx="6568">
                  <c:v>43739.666666666664</c:v>
                </c:pt>
                <c:pt idx="6569">
                  <c:v>43739.708333333336</c:v>
                </c:pt>
                <c:pt idx="6570">
                  <c:v>43739.75</c:v>
                </c:pt>
                <c:pt idx="6571">
                  <c:v>43739.791666666664</c:v>
                </c:pt>
                <c:pt idx="6572">
                  <c:v>43739.833333333336</c:v>
                </c:pt>
                <c:pt idx="6573">
                  <c:v>43739.875</c:v>
                </c:pt>
                <c:pt idx="6574">
                  <c:v>43739.916666666664</c:v>
                </c:pt>
                <c:pt idx="6575">
                  <c:v>43739.958333333336</c:v>
                </c:pt>
                <c:pt idx="6576">
                  <c:v>43740</c:v>
                </c:pt>
                <c:pt idx="6577">
                  <c:v>43740.041666666664</c:v>
                </c:pt>
                <c:pt idx="6578">
                  <c:v>43740.083333333336</c:v>
                </c:pt>
                <c:pt idx="6579">
                  <c:v>43740.125</c:v>
                </c:pt>
                <c:pt idx="6580">
                  <c:v>43740.166666666664</c:v>
                </c:pt>
                <c:pt idx="6581">
                  <c:v>43740.208333333336</c:v>
                </c:pt>
                <c:pt idx="6582">
                  <c:v>43740.25</c:v>
                </c:pt>
                <c:pt idx="6583">
                  <c:v>43740.291666666664</c:v>
                </c:pt>
                <c:pt idx="6584">
                  <c:v>43740.333333333336</c:v>
                </c:pt>
                <c:pt idx="6585">
                  <c:v>43740.375</c:v>
                </c:pt>
                <c:pt idx="6586">
                  <c:v>43740.416666666664</c:v>
                </c:pt>
                <c:pt idx="6587">
                  <c:v>43740.458333333336</c:v>
                </c:pt>
                <c:pt idx="6588">
                  <c:v>43740.5</c:v>
                </c:pt>
                <c:pt idx="6589">
                  <c:v>43740.541666666664</c:v>
                </c:pt>
                <c:pt idx="6590">
                  <c:v>43740.583333333336</c:v>
                </c:pt>
                <c:pt idx="6591">
                  <c:v>43740.625</c:v>
                </c:pt>
                <c:pt idx="6592">
                  <c:v>43740.666666666664</c:v>
                </c:pt>
                <c:pt idx="6593">
                  <c:v>43740.708333333336</c:v>
                </c:pt>
                <c:pt idx="6594">
                  <c:v>43740.75</c:v>
                </c:pt>
                <c:pt idx="6595">
                  <c:v>43740.791666666664</c:v>
                </c:pt>
                <c:pt idx="6596">
                  <c:v>43740.833333333336</c:v>
                </c:pt>
                <c:pt idx="6597">
                  <c:v>43740.875</c:v>
                </c:pt>
                <c:pt idx="6598">
                  <c:v>43740.916666666664</c:v>
                </c:pt>
                <c:pt idx="6599">
                  <c:v>43740.958333333336</c:v>
                </c:pt>
                <c:pt idx="6600">
                  <c:v>43741</c:v>
                </c:pt>
                <c:pt idx="6601">
                  <c:v>43741.041666666664</c:v>
                </c:pt>
                <c:pt idx="6602">
                  <c:v>43741.083333333336</c:v>
                </c:pt>
                <c:pt idx="6603">
                  <c:v>43741.125</c:v>
                </c:pt>
                <c:pt idx="6604">
                  <c:v>43741.166666666664</c:v>
                </c:pt>
                <c:pt idx="6605">
                  <c:v>43741.208333333336</c:v>
                </c:pt>
                <c:pt idx="6606">
                  <c:v>43741.25</c:v>
                </c:pt>
                <c:pt idx="6607">
                  <c:v>43741.291666666664</c:v>
                </c:pt>
                <c:pt idx="6608">
                  <c:v>43741.333333333336</c:v>
                </c:pt>
                <c:pt idx="6609">
                  <c:v>43741.375</c:v>
                </c:pt>
                <c:pt idx="6610">
                  <c:v>43741.416666666664</c:v>
                </c:pt>
                <c:pt idx="6611">
                  <c:v>43741.458333333336</c:v>
                </c:pt>
                <c:pt idx="6612">
                  <c:v>43741.5</c:v>
                </c:pt>
                <c:pt idx="6613">
                  <c:v>43741.541666666664</c:v>
                </c:pt>
                <c:pt idx="6614">
                  <c:v>43741.583333333336</c:v>
                </c:pt>
                <c:pt idx="6615">
                  <c:v>43741.625</c:v>
                </c:pt>
                <c:pt idx="6616">
                  <c:v>43741.666666666664</c:v>
                </c:pt>
                <c:pt idx="6617">
                  <c:v>43741.708333333336</c:v>
                </c:pt>
                <c:pt idx="6618">
                  <c:v>43741.75</c:v>
                </c:pt>
                <c:pt idx="6619">
                  <c:v>43741.791666666664</c:v>
                </c:pt>
                <c:pt idx="6620">
                  <c:v>43741.833333333336</c:v>
                </c:pt>
                <c:pt idx="6621">
                  <c:v>43741.875</c:v>
                </c:pt>
                <c:pt idx="6622">
                  <c:v>43741.916666666664</c:v>
                </c:pt>
                <c:pt idx="6623">
                  <c:v>43741.958333333336</c:v>
                </c:pt>
                <c:pt idx="6624">
                  <c:v>43742</c:v>
                </c:pt>
                <c:pt idx="6625">
                  <c:v>43742.041666666664</c:v>
                </c:pt>
                <c:pt idx="6626">
                  <c:v>43742.083333333336</c:v>
                </c:pt>
                <c:pt idx="6627">
                  <c:v>43742.125</c:v>
                </c:pt>
                <c:pt idx="6628">
                  <c:v>43742.166666666664</c:v>
                </c:pt>
                <c:pt idx="6629">
                  <c:v>43742.208333333336</c:v>
                </c:pt>
                <c:pt idx="6630">
                  <c:v>43742.25</c:v>
                </c:pt>
                <c:pt idx="6631">
                  <c:v>43742.291666666664</c:v>
                </c:pt>
                <c:pt idx="6632">
                  <c:v>43742.333333333336</c:v>
                </c:pt>
                <c:pt idx="6633">
                  <c:v>43742.375</c:v>
                </c:pt>
                <c:pt idx="6634">
                  <c:v>43742.416666666664</c:v>
                </c:pt>
                <c:pt idx="6635">
                  <c:v>43742.458333333336</c:v>
                </c:pt>
                <c:pt idx="6636">
                  <c:v>43742.5</c:v>
                </c:pt>
                <c:pt idx="6637">
                  <c:v>43742.541666666664</c:v>
                </c:pt>
                <c:pt idx="6638">
                  <c:v>43742.583333333336</c:v>
                </c:pt>
                <c:pt idx="6639">
                  <c:v>43742.625</c:v>
                </c:pt>
                <c:pt idx="6640">
                  <c:v>43742.666666666664</c:v>
                </c:pt>
                <c:pt idx="6641">
                  <c:v>43742.708333333336</c:v>
                </c:pt>
                <c:pt idx="6642">
                  <c:v>43742.75</c:v>
                </c:pt>
                <c:pt idx="6643">
                  <c:v>43742.791666666664</c:v>
                </c:pt>
                <c:pt idx="6644">
                  <c:v>43742.833333333336</c:v>
                </c:pt>
                <c:pt idx="6645">
                  <c:v>43742.875</c:v>
                </c:pt>
                <c:pt idx="6646">
                  <c:v>43742.916666666664</c:v>
                </c:pt>
                <c:pt idx="6647">
                  <c:v>43742.958333333336</c:v>
                </c:pt>
                <c:pt idx="6648">
                  <c:v>43743</c:v>
                </c:pt>
                <c:pt idx="6649">
                  <c:v>43743.041666666664</c:v>
                </c:pt>
                <c:pt idx="6650">
                  <c:v>43743.083333333336</c:v>
                </c:pt>
                <c:pt idx="6651">
                  <c:v>43743.125</c:v>
                </c:pt>
                <c:pt idx="6652">
                  <c:v>43743.166666666664</c:v>
                </c:pt>
                <c:pt idx="6653">
                  <c:v>43743.208333333336</c:v>
                </c:pt>
                <c:pt idx="6654">
                  <c:v>43743.25</c:v>
                </c:pt>
                <c:pt idx="6655">
                  <c:v>43743.291666666664</c:v>
                </c:pt>
                <c:pt idx="6656">
                  <c:v>43743.333333333336</c:v>
                </c:pt>
                <c:pt idx="6657">
                  <c:v>43743.375</c:v>
                </c:pt>
                <c:pt idx="6658">
                  <c:v>43743.416666666664</c:v>
                </c:pt>
                <c:pt idx="6659">
                  <c:v>43743.458333333336</c:v>
                </c:pt>
                <c:pt idx="6660">
                  <c:v>43743.5</c:v>
                </c:pt>
                <c:pt idx="6661">
                  <c:v>43743.541666666664</c:v>
                </c:pt>
                <c:pt idx="6662">
                  <c:v>43743.583333333336</c:v>
                </c:pt>
                <c:pt idx="6663">
                  <c:v>43743.625</c:v>
                </c:pt>
                <c:pt idx="6664">
                  <c:v>43743.666666666664</c:v>
                </c:pt>
                <c:pt idx="6665">
                  <c:v>43743.708333333336</c:v>
                </c:pt>
                <c:pt idx="6666">
                  <c:v>43743.75</c:v>
                </c:pt>
                <c:pt idx="6667">
                  <c:v>43743.791666666664</c:v>
                </c:pt>
                <c:pt idx="6668">
                  <c:v>43743.833333333336</c:v>
                </c:pt>
                <c:pt idx="6669">
                  <c:v>43743.875</c:v>
                </c:pt>
                <c:pt idx="6670">
                  <c:v>43743.916666666664</c:v>
                </c:pt>
                <c:pt idx="6671">
                  <c:v>43743.958333333336</c:v>
                </c:pt>
                <c:pt idx="6672">
                  <c:v>43744</c:v>
                </c:pt>
                <c:pt idx="6673">
                  <c:v>43744.041666666664</c:v>
                </c:pt>
                <c:pt idx="6674">
                  <c:v>43744.083333333336</c:v>
                </c:pt>
                <c:pt idx="6675">
                  <c:v>43744.125</c:v>
                </c:pt>
                <c:pt idx="6676">
                  <c:v>43744.166666666664</c:v>
                </c:pt>
                <c:pt idx="6677">
                  <c:v>43744.208333333336</c:v>
                </c:pt>
                <c:pt idx="6678">
                  <c:v>43744.25</c:v>
                </c:pt>
                <c:pt idx="6679">
                  <c:v>43744.291666666664</c:v>
                </c:pt>
                <c:pt idx="6680">
                  <c:v>43744.333333333336</c:v>
                </c:pt>
                <c:pt idx="6681">
                  <c:v>43744.375</c:v>
                </c:pt>
                <c:pt idx="6682">
                  <c:v>43744.416666666664</c:v>
                </c:pt>
                <c:pt idx="6683">
                  <c:v>43744.458333333336</c:v>
                </c:pt>
                <c:pt idx="6684">
                  <c:v>43744.5</c:v>
                </c:pt>
                <c:pt idx="6685">
                  <c:v>43744.541666666664</c:v>
                </c:pt>
                <c:pt idx="6686">
                  <c:v>43744.583333333336</c:v>
                </c:pt>
                <c:pt idx="6687">
                  <c:v>43744.625</c:v>
                </c:pt>
                <c:pt idx="6688">
                  <c:v>43744.666666666664</c:v>
                </c:pt>
                <c:pt idx="6689">
                  <c:v>43744.708333333336</c:v>
                </c:pt>
                <c:pt idx="6690">
                  <c:v>43744.75</c:v>
                </c:pt>
                <c:pt idx="6691">
                  <c:v>43744.791666666664</c:v>
                </c:pt>
                <c:pt idx="6692">
                  <c:v>43744.833333333336</c:v>
                </c:pt>
                <c:pt idx="6693">
                  <c:v>43744.875</c:v>
                </c:pt>
                <c:pt idx="6694">
                  <c:v>43744.916666666664</c:v>
                </c:pt>
                <c:pt idx="6695">
                  <c:v>43744.958333333336</c:v>
                </c:pt>
                <c:pt idx="6696">
                  <c:v>43745</c:v>
                </c:pt>
                <c:pt idx="6697">
                  <c:v>43745.041666666664</c:v>
                </c:pt>
                <c:pt idx="6698">
                  <c:v>43745.083333333336</c:v>
                </c:pt>
                <c:pt idx="6699">
                  <c:v>43745.125</c:v>
                </c:pt>
                <c:pt idx="6700">
                  <c:v>43745.166666666664</c:v>
                </c:pt>
                <c:pt idx="6701">
                  <c:v>43745.208333333336</c:v>
                </c:pt>
                <c:pt idx="6702">
                  <c:v>43745.25</c:v>
                </c:pt>
                <c:pt idx="6703">
                  <c:v>43745.291666666664</c:v>
                </c:pt>
                <c:pt idx="6704">
                  <c:v>43745.333333333336</c:v>
                </c:pt>
                <c:pt idx="6705">
                  <c:v>43745.375</c:v>
                </c:pt>
                <c:pt idx="6706">
                  <c:v>43745.416666666664</c:v>
                </c:pt>
                <c:pt idx="6707">
                  <c:v>43745.458333333336</c:v>
                </c:pt>
                <c:pt idx="6708">
                  <c:v>43745.5</c:v>
                </c:pt>
                <c:pt idx="6709">
                  <c:v>43745.541666666664</c:v>
                </c:pt>
                <c:pt idx="6710">
                  <c:v>43745.583333333336</c:v>
                </c:pt>
                <c:pt idx="6711">
                  <c:v>43745.625</c:v>
                </c:pt>
                <c:pt idx="6712">
                  <c:v>43745.666666666664</c:v>
                </c:pt>
                <c:pt idx="6713">
                  <c:v>43745.708333333336</c:v>
                </c:pt>
                <c:pt idx="6714">
                  <c:v>43745.75</c:v>
                </c:pt>
                <c:pt idx="6715">
                  <c:v>43745.791666666664</c:v>
                </c:pt>
                <c:pt idx="6716">
                  <c:v>43745.833333333336</c:v>
                </c:pt>
                <c:pt idx="6717">
                  <c:v>43745.875</c:v>
                </c:pt>
                <c:pt idx="6718">
                  <c:v>43745.916666666664</c:v>
                </c:pt>
                <c:pt idx="6719">
                  <c:v>43745.958333333336</c:v>
                </c:pt>
                <c:pt idx="6720">
                  <c:v>43746</c:v>
                </c:pt>
                <c:pt idx="6721">
                  <c:v>43746.041666666664</c:v>
                </c:pt>
                <c:pt idx="6722">
                  <c:v>43746.083333333336</c:v>
                </c:pt>
                <c:pt idx="6723">
                  <c:v>43746.125</c:v>
                </c:pt>
                <c:pt idx="6724">
                  <c:v>43746.166666666664</c:v>
                </c:pt>
                <c:pt idx="6725">
                  <c:v>43746.208333333336</c:v>
                </c:pt>
                <c:pt idx="6726">
                  <c:v>43746.25</c:v>
                </c:pt>
                <c:pt idx="6727">
                  <c:v>43746.291666666664</c:v>
                </c:pt>
                <c:pt idx="6728">
                  <c:v>43746.333333333336</c:v>
                </c:pt>
                <c:pt idx="6729">
                  <c:v>43746.375</c:v>
                </c:pt>
                <c:pt idx="6730">
                  <c:v>43746.416666666664</c:v>
                </c:pt>
                <c:pt idx="6731">
                  <c:v>43746.458333333336</c:v>
                </c:pt>
                <c:pt idx="6732">
                  <c:v>43746.5</c:v>
                </c:pt>
                <c:pt idx="6733">
                  <c:v>43746.541666666664</c:v>
                </c:pt>
                <c:pt idx="6734">
                  <c:v>43746.583333333336</c:v>
                </c:pt>
                <c:pt idx="6735">
                  <c:v>43746.625</c:v>
                </c:pt>
                <c:pt idx="6736">
                  <c:v>43746.666666666664</c:v>
                </c:pt>
                <c:pt idx="6737">
                  <c:v>43746.708333333336</c:v>
                </c:pt>
                <c:pt idx="6738">
                  <c:v>43746.75</c:v>
                </c:pt>
                <c:pt idx="6739">
                  <c:v>43746.791666666664</c:v>
                </c:pt>
                <c:pt idx="6740">
                  <c:v>43746.833333333336</c:v>
                </c:pt>
                <c:pt idx="6741">
                  <c:v>43746.875</c:v>
                </c:pt>
                <c:pt idx="6742">
                  <c:v>43746.916666666664</c:v>
                </c:pt>
                <c:pt idx="6743">
                  <c:v>43746.958333333336</c:v>
                </c:pt>
                <c:pt idx="6744">
                  <c:v>43747</c:v>
                </c:pt>
                <c:pt idx="6745">
                  <c:v>43747.041666666664</c:v>
                </c:pt>
                <c:pt idx="6746">
                  <c:v>43747.083333333336</c:v>
                </c:pt>
                <c:pt idx="6747">
                  <c:v>43747.125</c:v>
                </c:pt>
                <c:pt idx="6748">
                  <c:v>43747.166666666664</c:v>
                </c:pt>
                <c:pt idx="6749">
                  <c:v>43747.208333333336</c:v>
                </c:pt>
                <c:pt idx="6750">
                  <c:v>43747.25</c:v>
                </c:pt>
                <c:pt idx="6751">
                  <c:v>43747.291666666664</c:v>
                </c:pt>
                <c:pt idx="6752">
                  <c:v>43747.333333333336</c:v>
                </c:pt>
                <c:pt idx="6753">
                  <c:v>43747.375</c:v>
                </c:pt>
                <c:pt idx="6754">
                  <c:v>43747.416666666664</c:v>
                </c:pt>
                <c:pt idx="6755">
                  <c:v>43747.458333333336</c:v>
                </c:pt>
                <c:pt idx="6756">
                  <c:v>43747.5</c:v>
                </c:pt>
                <c:pt idx="6757">
                  <c:v>43747.541666666664</c:v>
                </c:pt>
                <c:pt idx="6758">
                  <c:v>43747.583333333336</c:v>
                </c:pt>
                <c:pt idx="6759">
                  <c:v>43747.625</c:v>
                </c:pt>
                <c:pt idx="6760">
                  <c:v>43747.666666666664</c:v>
                </c:pt>
                <c:pt idx="6761">
                  <c:v>43747.708333333336</c:v>
                </c:pt>
                <c:pt idx="6762">
                  <c:v>43747.75</c:v>
                </c:pt>
                <c:pt idx="6763">
                  <c:v>43747.791666666664</c:v>
                </c:pt>
                <c:pt idx="6764">
                  <c:v>43747.833333333336</c:v>
                </c:pt>
                <c:pt idx="6765">
                  <c:v>43747.875</c:v>
                </c:pt>
                <c:pt idx="6766">
                  <c:v>43747.916666666664</c:v>
                </c:pt>
                <c:pt idx="6767">
                  <c:v>43747.958333333336</c:v>
                </c:pt>
                <c:pt idx="6768">
                  <c:v>43748</c:v>
                </c:pt>
                <c:pt idx="6769">
                  <c:v>43748.041666666664</c:v>
                </c:pt>
                <c:pt idx="6770">
                  <c:v>43748.083333333336</c:v>
                </c:pt>
                <c:pt idx="6771">
                  <c:v>43748.125</c:v>
                </c:pt>
                <c:pt idx="6772">
                  <c:v>43748.166666666664</c:v>
                </c:pt>
                <c:pt idx="6773">
                  <c:v>43748.208333333336</c:v>
                </c:pt>
                <c:pt idx="6774">
                  <c:v>43748.25</c:v>
                </c:pt>
                <c:pt idx="6775">
                  <c:v>43748.291666666664</c:v>
                </c:pt>
                <c:pt idx="6776">
                  <c:v>43748.333333333336</c:v>
                </c:pt>
                <c:pt idx="6777">
                  <c:v>43748.375</c:v>
                </c:pt>
                <c:pt idx="6778">
                  <c:v>43748.416666666664</c:v>
                </c:pt>
                <c:pt idx="6779">
                  <c:v>43748.458333333336</c:v>
                </c:pt>
                <c:pt idx="6780">
                  <c:v>43748.5</c:v>
                </c:pt>
                <c:pt idx="6781">
                  <c:v>43748.541666666664</c:v>
                </c:pt>
                <c:pt idx="6782">
                  <c:v>43748.583333333336</c:v>
                </c:pt>
                <c:pt idx="6783">
                  <c:v>43748.625</c:v>
                </c:pt>
                <c:pt idx="6784">
                  <c:v>43748.666666666664</c:v>
                </c:pt>
                <c:pt idx="6785">
                  <c:v>43748.708333333336</c:v>
                </c:pt>
                <c:pt idx="6786">
                  <c:v>43748.75</c:v>
                </c:pt>
                <c:pt idx="6787">
                  <c:v>43748.791666666664</c:v>
                </c:pt>
                <c:pt idx="6788">
                  <c:v>43748.833333333336</c:v>
                </c:pt>
                <c:pt idx="6789">
                  <c:v>43748.875</c:v>
                </c:pt>
                <c:pt idx="6790">
                  <c:v>43748.916666666664</c:v>
                </c:pt>
                <c:pt idx="6791">
                  <c:v>43748.958333333336</c:v>
                </c:pt>
                <c:pt idx="6792">
                  <c:v>43749</c:v>
                </c:pt>
                <c:pt idx="6793">
                  <c:v>43749.041666666664</c:v>
                </c:pt>
                <c:pt idx="6794">
                  <c:v>43749.083333333336</c:v>
                </c:pt>
                <c:pt idx="6795">
                  <c:v>43749.125</c:v>
                </c:pt>
                <c:pt idx="6796">
                  <c:v>43749.166666666664</c:v>
                </c:pt>
                <c:pt idx="6797">
                  <c:v>43749.208333333336</c:v>
                </c:pt>
                <c:pt idx="6798">
                  <c:v>43749.25</c:v>
                </c:pt>
                <c:pt idx="6799">
                  <c:v>43749.291666666664</c:v>
                </c:pt>
                <c:pt idx="6800">
                  <c:v>43749.333333333336</c:v>
                </c:pt>
                <c:pt idx="6801">
                  <c:v>43749.375</c:v>
                </c:pt>
                <c:pt idx="6802">
                  <c:v>43749.416666666664</c:v>
                </c:pt>
                <c:pt idx="6803">
                  <c:v>43749.458333333336</c:v>
                </c:pt>
                <c:pt idx="6804">
                  <c:v>43749.5</c:v>
                </c:pt>
                <c:pt idx="6805">
                  <c:v>43749.541666666664</c:v>
                </c:pt>
                <c:pt idx="6806">
                  <c:v>43749.583333333336</c:v>
                </c:pt>
                <c:pt idx="6807">
                  <c:v>43749.625</c:v>
                </c:pt>
                <c:pt idx="6808">
                  <c:v>43749.666666666664</c:v>
                </c:pt>
                <c:pt idx="6809">
                  <c:v>43749.708333333336</c:v>
                </c:pt>
                <c:pt idx="6810">
                  <c:v>43749.75</c:v>
                </c:pt>
                <c:pt idx="6811">
                  <c:v>43749.791666666664</c:v>
                </c:pt>
                <c:pt idx="6812">
                  <c:v>43749.833333333336</c:v>
                </c:pt>
                <c:pt idx="6813">
                  <c:v>43749.875</c:v>
                </c:pt>
                <c:pt idx="6814">
                  <c:v>43749.916666666664</c:v>
                </c:pt>
                <c:pt idx="6815">
                  <c:v>43749.958333333336</c:v>
                </c:pt>
                <c:pt idx="6816">
                  <c:v>43750</c:v>
                </c:pt>
                <c:pt idx="6817">
                  <c:v>43750.041666666664</c:v>
                </c:pt>
                <c:pt idx="6818">
                  <c:v>43750.083333333336</c:v>
                </c:pt>
                <c:pt idx="6819">
                  <c:v>43750.125</c:v>
                </c:pt>
                <c:pt idx="6820">
                  <c:v>43750.166666666664</c:v>
                </c:pt>
                <c:pt idx="6821">
                  <c:v>43750.208333333336</c:v>
                </c:pt>
                <c:pt idx="6822">
                  <c:v>43750.25</c:v>
                </c:pt>
                <c:pt idx="6823">
                  <c:v>43750.291666666664</c:v>
                </c:pt>
                <c:pt idx="6824">
                  <c:v>43750.333333333336</c:v>
                </c:pt>
                <c:pt idx="6825">
                  <c:v>43750.375</c:v>
                </c:pt>
                <c:pt idx="6826">
                  <c:v>43750.416666666664</c:v>
                </c:pt>
                <c:pt idx="6827">
                  <c:v>43750.458333333336</c:v>
                </c:pt>
                <c:pt idx="6828">
                  <c:v>43750.5</c:v>
                </c:pt>
                <c:pt idx="6829">
                  <c:v>43750.541666666664</c:v>
                </c:pt>
                <c:pt idx="6830">
                  <c:v>43750.583333333336</c:v>
                </c:pt>
                <c:pt idx="6831">
                  <c:v>43750.625</c:v>
                </c:pt>
                <c:pt idx="6832">
                  <c:v>43750.666666666664</c:v>
                </c:pt>
                <c:pt idx="6833">
                  <c:v>43750.708333333336</c:v>
                </c:pt>
                <c:pt idx="6834">
                  <c:v>43750.75</c:v>
                </c:pt>
                <c:pt idx="6835">
                  <c:v>43750.791666666664</c:v>
                </c:pt>
                <c:pt idx="6836">
                  <c:v>43750.833333333336</c:v>
                </c:pt>
                <c:pt idx="6837">
                  <c:v>43750.875</c:v>
                </c:pt>
                <c:pt idx="6838">
                  <c:v>43750.916666666664</c:v>
                </c:pt>
                <c:pt idx="6839">
                  <c:v>43750.958333333336</c:v>
                </c:pt>
                <c:pt idx="6840">
                  <c:v>43751</c:v>
                </c:pt>
                <c:pt idx="6841">
                  <c:v>43751.041666666664</c:v>
                </c:pt>
                <c:pt idx="6842">
                  <c:v>43751.083333333336</c:v>
                </c:pt>
                <c:pt idx="6843">
                  <c:v>43751.125</c:v>
                </c:pt>
                <c:pt idx="6844">
                  <c:v>43751.166666666664</c:v>
                </c:pt>
                <c:pt idx="6845">
                  <c:v>43751.208333333336</c:v>
                </c:pt>
                <c:pt idx="6846">
                  <c:v>43751.25</c:v>
                </c:pt>
                <c:pt idx="6847">
                  <c:v>43751.291666666664</c:v>
                </c:pt>
                <c:pt idx="6848">
                  <c:v>43751.333333333336</c:v>
                </c:pt>
                <c:pt idx="6849">
                  <c:v>43751.375</c:v>
                </c:pt>
                <c:pt idx="6850">
                  <c:v>43751.416666666664</c:v>
                </c:pt>
                <c:pt idx="6851">
                  <c:v>43751.458333333336</c:v>
                </c:pt>
                <c:pt idx="6852">
                  <c:v>43751.5</c:v>
                </c:pt>
                <c:pt idx="6853">
                  <c:v>43751.541666666664</c:v>
                </c:pt>
                <c:pt idx="6854">
                  <c:v>43751.583333333336</c:v>
                </c:pt>
                <c:pt idx="6855">
                  <c:v>43751.625</c:v>
                </c:pt>
                <c:pt idx="6856">
                  <c:v>43751.666666666664</c:v>
                </c:pt>
                <c:pt idx="6857">
                  <c:v>43751.708333333336</c:v>
                </c:pt>
                <c:pt idx="6858">
                  <c:v>43751.75</c:v>
                </c:pt>
                <c:pt idx="6859">
                  <c:v>43751.791666666664</c:v>
                </c:pt>
                <c:pt idx="6860">
                  <c:v>43751.833333333336</c:v>
                </c:pt>
                <c:pt idx="6861">
                  <c:v>43751.875</c:v>
                </c:pt>
                <c:pt idx="6862">
                  <c:v>43751.916666666664</c:v>
                </c:pt>
                <c:pt idx="6863">
                  <c:v>43751.958333333336</c:v>
                </c:pt>
                <c:pt idx="6864">
                  <c:v>43752</c:v>
                </c:pt>
                <c:pt idx="6865">
                  <c:v>43752.041666666664</c:v>
                </c:pt>
                <c:pt idx="6866">
                  <c:v>43752.083333333336</c:v>
                </c:pt>
                <c:pt idx="6867">
                  <c:v>43752.125</c:v>
                </c:pt>
                <c:pt idx="6868">
                  <c:v>43752.166666666664</c:v>
                </c:pt>
                <c:pt idx="6869">
                  <c:v>43752.208333333336</c:v>
                </c:pt>
                <c:pt idx="6870">
                  <c:v>43752.25</c:v>
                </c:pt>
                <c:pt idx="6871">
                  <c:v>43752.291666666664</c:v>
                </c:pt>
                <c:pt idx="6872">
                  <c:v>43752.333333333336</c:v>
                </c:pt>
                <c:pt idx="6873">
                  <c:v>43752.375</c:v>
                </c:pt>
                <c:pt idx="6874">
                  <c:v>43752.416666666664</c:v>
                </c:pt>
                <c:pt idx="6875">
                  <c:v>43752.458333333336</c:v>
                </c:pt>
                <c:pt idx="6876">
                  <c:v>43752.5</c:v>
                </c:pt>
                <c:pt idx="6877">
                  <c:v>43752.541666666664</c:v>
                </c:pt>
                <c:pt idx="6878">
                  <c:v>43752.583333333336</c:v>
                </c:pt>
                <c:pt idx="6879">
                  <c:v>43752.625</c:v>
                </c:pt>
                <c:pt idx="6880">
                  <c:v>43752.666666666664</c:v>
                </c:pt>
                <c:pt idx="6881">
                  <c:v>43752.708333333336</c:v>
                </c:pt>
                <c:pt idx="6882">
                  <c:v>43752.75</c:v>
                </c:pt>
                <c:pt idx="6883">
                  <c:v>43752.791666666664</c:v>
                </c:pt>
                <c:pt idx="6884">
                  <c:v>43752.833333333336</c:v>
                </c:pt>
                <c:pt idx="6885">
                  <c:v>43752.875</c:v>
                </c:pt>
                <c:pt idx="6886">
                  <c:v>43752.916666666664</c:v>
                </c:pt>
                <c:pt idx="6887">
                  <c:v>43752.958333333336</c:v>
                </c:pt>
                <c:pt idx="6888">
                  <c:v>43753</c:v>
                </c:pt>
                <c:pt idx="6889">
                  <c:v>43753.041666666664</c:v>
                </c:pt>
                <c:pt idx="6890">
                  <c:v>43753.083333333336</c:v>
                </c:pt>
                <c:pt idx="6891">
                  <c:v>43753.125</c:v>
                </c:pt>
                <c:pt idx="6892">
                  <c:v>43753.166666666664</c:v>
                </c:pt>
                <c:pt idx="6893">
                  <c:v>43753.208333333336</c:v>
                </c:pt>
                <c:pt idx="6894">
                  <c:v>43753.25</c:v>
                </c:pt>
                <c:pt idx="6895">
                  <c:v>43753.291666666664</c:v>
                </c:pt>
                <c:pt idx="6896">
                  <c:v>43753.333333333336</c:v>
                </c:pt>
                <c:pt idx="6897">
                  <c:v>43753.375</c:v>
                </c:pt>
                <c:pt idx="6898">
                  <c:v>43753.416666666664</c:v>
                </c:pt>
                <c:pt idx="6899">
                  <c:v>43753.458333333336</c:v>
                </c:pt>
                <c:pt idx="6900">
                  <c:v>43753.5</c:v>
                </c:pt>
                <c:pt idx="6901">
                  <c:v>43753.541666666664</c:v>
                </c:pt>
                <c:pt idx="6902">
                  <c:v>43753.583333333336</c:v>
                </c:pt>
                <c:pt idx="6903">
                  <c:v>43753.625</c:v>
                </c:pt>
                <c:pt idx="6904">
                  <c:v>43753.666666666664</c:v>
                </c:pt>
                <c:pt idx="6905">
                  <c:v>43753.708333333336</c:v>
                </c:pt>
                <c:pt idx="6906">
                  <c:v>43753.75</c:v>
                </c:pt>
                <c:pt idx="6907">
                  <c:v>43753.791666666664</c:v>
                </c:pt>
                <c:pt idx="6908">
                  <c:v>43753.833333333336</c:v>
                </c:pt>
                <c:pt idx="6909">
                  <c:v>43753.875</c:v>
                </c:pt>
                <c:pt idx="6910">
                  <c:v>43753.916666666664</c:v>
                </c:pt>
                <c:pt idx="6911">
                  <c:v>43753.958333333336</c:v>
                </c:pt>
                <c:pt idx="6912">
                  <c:v>43754</c:v>
                </c:pt>
                <c:pt idx="6913">
                  <c:v>43754.041666666664</c:v>
                </c:pt>
                <c:pt idx="6914">
                  <c:v>43754.083333333336</c:v>
                </c:pt>
                <c:pt idx="6915">
                  <c:v>43754.125</c:v>
                </c:pt>
                <c:pt idx="6916">
                  <c:v>43754.166666666664</c:v>
                </c:pt>
                <c:pt idx="6917">
                  <c:v>43754.208333333336</c:v>
                </c:pt>
                <c:pt idx="6918">
                  <c:v>43754.25</c:v>
                </c:pt>
                <c:pt idx="6919">
                  <c:v>43754.291666666664</c:v>
                </c:pt>
                <c:pt idx="6920">
                  <c:v>43754.333333333336</c:v>
                </c:pt>
                <c:pt idx="6921">
                  <c:v>43754.375</c:v>
                </c:pt>
                <c:pt idx="6922">
                  <c:v>43754.416666666664</c:v>
                </c:pt>
                <c:pt idx="6923">
                  <c:v>43754.458333333336</c:v>
                </c:pt>
                <c:pt idx="6924">
                  <c:v>43754.5</c:v>
                </c:pt>
                <c:pt idx="6925">
                  <c:v>43754.541666666664</c:v>
                </c:pt>
                <c:pt idx="6926">
                  <c:v>43754.583333333336</c:v>
                </c:pt>
                <c:pt idx="6927">
                  <c:v>43754.625</c:v>
                </c:pt>
                <c:pt idx="6928">
                  <c:v>43754.666666666664</c:v>
                </c:pt>
                <c:pt idx="6929">
                  <c:v>43754.708333333336</c:v>
                </c:pt>
                <c:pt idx="6930">
                  <c:v>43754.75</c:v>
                </c:pt>
                <c:pt idx="6931">
                  <c:v>43754.791666666664</c:v>
                </c:pt>
                <c:pt idx="6932">
                  <c:v>43754.833333333336</c:v>
                </c:pt>
                <c:pt idx="6933">
                  <c:v>43754.875</c:v>
                </c:pt>
                <c:pt idx="6934">
                  <c:v>43754.916666666664</c:v>
                </c:pt>
                <c:pt idx="6935">
                  <c:v>43754.958333333336</c:v>
                </c:pt>
                <c:pt idx="6936">
                  <c:v>43755</c:v>
                </c:pt>
                <c:pt idx="6937">
                  <c:v>43755.041666666664</c:v>
                </c:pt>
                <c:pt idx="6938">
                  <c:v>43755.083333333336</c:v>
                </c:pt>
                <c:pt idx="6939">
                  <c:v>43755.125</c:v>
                </c:pt>
                <c:pt idx="6940">
                  <c:v>43755.166666666664</c:v>
                </c:pt>
                <c:pt idx="6941">
                  <c:v>43755.208333333336</c:v>
                </c:pt>
                <c:pt idx="6942">
                  <c:v>43755.25</c:v>
                </c:pt>
                <c:pt idx="6943">
                  <c:v>43755.291666666664</c:v>
                </c:pt>
                <c:pt idx="6944">
                  <c:v>43755.333333333336</c:v>
                </c:pt>
                <c:pt idx="6945">
                  <c:v>43755.375</c:v>
                </c:pt>
                <c:pt idx="6946">
                  <c:v>43755.416666666664</c:v>
                </c:pt>
                <c:pt idx="6947">
                  <c:v>43755.458333333336</c:v>
                </c:pt>
                <c:pt idx="6948">
                  <c:v>43755.5</c:v>
                </c:pt>
                <c:pt idx="6949">
                  <c:v>43755.541666666664</c:v>
                </c:pt>
                <c:pt idx="6950">
                  <c:v>43755.583333333336</c:v>
                </c:pt>
                <c:pt idx="6951">
                  <c:v>43755.625</c:v>
                </c:pt>
                <c:pt idx="6952">
                  <c:v>43755.666666666664</c:v>
                </c:pt>
                <c:pt idx="6953">
                  <c:v>43755.708333333336</c:v>
                </c:pt>
                <c:pt idx="6954">
                  <c:v>43755.75</c:v>
                </c:pt>
                <c:pt idx="6955">
                  <c:v>43755.791666666664</c:v>
                </c:pt>
                <c:pt idx="6956">
                  <c:v>43755.833333333336</c:v>
                </c:pt>
                <c:pt idx="6957">
                  <c:v>43755.875</c:v>
                </c:pt>
                <c:pt idx="6958">
                  <c:v>43755.916666666664</c:v>
                </c:pt>
                <c:pt idx="6959">
                  <c:v>43755.958333333336</c:v>
                </c:pt>
                <c:pt idx="6960">
                  <c:v>43756</c:v>
                </c:pt>
                <c:pt idx="6961">
                  <c:v>43756.041666666664</c:v>
                </c:pt>
                <c:pt idx="6962">
                  <c:v>43756.083333333336</c:v>
                </c:pt>
                <c:pt idx="6963">
                  <c:v>43756.125</c:v>
                </c:pt>
                <c:pt idx="6964">
                  <c:v>43756.166666666664</c:v>
                </c:pt>
                <c:pt idx="6965">
                  <c:v>43756.208333333336</c:v>
                </c:pt>
                <c:pt idx="6966">
                  <c:v>43756.25</c:v>
                </c:pt>
                <c:pt idx="6967">
                  <c:v>43756.291666666664</c:v>
                </c:pt>
                <c:pt idx="6968">
                  <c:v>43756.333333333336</c:v>
                </c:pt>
                <c:pt idx="6969">
                  <c:v>43756.375</c:v>
                </c:pt>
                <c:pt idx="6970">
                  <c:v>43756.416666666664</c:v>
                </c:pt>
                <c:pt idx="6971">
                  <c:v>43756.458333333336</c:v>
                </c:pt>
                <c:pt idx="6972">
                  <c:v>43756.5</c:v>
                </c:pt>
                <c:pt idx="6973">
                  <c:v>43756.541666666664</c:v>
                </c:pt>
                <c:pt idx="6974">
                  <c:v>43756.583333333336</c:v>
                </c:pt>
                <c:pt idx="6975">
                  <c:v>43756.625</c:v>
                </c:pt>
                <c:pt idx="6976">
                  <c:v>43756.666666666664</c:v>
                </c:pt>
                <c:pt idx="6977">
                  <c:v>43756.708333333336</c:v>
                </c:pt>
                <c:pt idx="6978">
                  <c:v>43756.75</c:v>
                </c:pt>
                <c:pt idx="6979">
                  <c:v>43756.791666666664</c:v>
                </c:pt>
                <c:pt idx="6980">
                  <c:v>43756.833333333336</c:v>
                </c:pt>
                <c:pt idx="6981">
                  <c:v>43756.875</c:v>
                </c:pt>
                <c:pt idx="6982">
                  <c:v>43756.916666666664</c:v>
                </c:pt>
                <c:pt idx="6983">
                  <c:v>43756.958333333336</c:v>
                </c:pt>
                <c:pt idx="6984">
                  <c:v>43757</c:v>
                </c:pt>
                <c:pt idx="6985">
                  <c:v>43757.041666666664</c:v>
                </c:pt>
                <c:pt idx="6986">
                  <c:v>43757.083333333336</c:v>
                </c:pt>
                <c:pt idx="6987">
                  <c:v>43757.125</c:v>
                </c:pt>
                <c:pt idx="6988">
                  <c:v>43757.166666666664</c:v>
                </c:pt>
                <c:pt idx="6989">
                  <c:v>43757.208333333336</c:v>
                </c:pt>
                <c:pt idx="6990">
                  <c:v>43757.25</c:v>
                </c:pt>
                <c:pt idx="6991">
                  <c:v>43757.291666666664</c:v>
                </c:pt>
                <c:pt idx="6992">
                  <c:v>43757.333333333336</c:v>
                </c:pt>
                <c:pt idx="6993">
                  <c:v>43757.375</c:v>
                </c:pt>
                <c:pt idx="6994">
                  <c:v>43757.416666666664</c:v>
                </c:pt>
                <c:pt idx="6995">
                  <c:v>43757.458333333336</c:v>
                </c:pt>
                <c:pt idx="6996">
                  <c:v>43757.5</c:v>
                </c:pt>
                <c:pt idx="6997">
                  <c:v>43757.541666666664</c:v>
                </c:pt>
                <c:pt idx="6998">
                  <c:v>43757.583333333336</c:v>
                </c:pt>
                <c:pt idx="6999">
                  <c:v>43757.625</c:v>
                </c:pt>
                <c:pt idx="7000">
                  <c:v>43757.666666666664</c:v>
                </c:pt>
                <c:pt idx="7001">
                  <c:v>43757.708333333336</c:v>
                </c:pt>
                <c:pt idx="7002">
                  <c:v>43757.75</c:v>
                </c:pt>
                <c:pt idx="7003">
                  <c:v>43757.791666666664</c:v>
                </c:pt>
                <c:pt idx="7004">
                  <c:v>43757.833333333336</c:v>
                </c:pt>
                <c:pt idx="7005">
                  <c:v>43757.875</c:v>
                </c:pt>
                <c:pt idx="7006">
                  <c:v>43757.916666666664</c:v>
                </c:pt>
                <c:pt idx="7007">
                  <c:v>43757.958333333336</c:v>
                </c:pt>
                <c:pt idx="7008">
                  <c:v>43758</c:v>
                </c:pt>
                <c:pt idx="7009">
                  <c:v>43758.041666666664</c:v>
                </c:pt>
                <c:pt idx="7010">
                  <c:v>43758.083333333336</c:v>
                </c:pt>
                <c:pt idx="7011">
                  <c:v>43758.125</c:v>
                </c:pt>
                <c:pt idx="7012">
                  <c:v>43758.166666666664</c:v>
                </c:pt>
                <c:pt idx="7013">
                  <c:v>43758.208333333336</c:v>
                </c:pt>
                <c:pt idx="7014">
                  <c:v>43758.25</c:v>
                </c:pt>
                <c:pt idx="7015">
                  <c:v>43758.291666666664</c:v>
                </c:pt>
                <c:pt idx="7016">
                  <c:v>43758.333333333336</c:v>
                </c:pt>
                <c:pt idx="7017">
                  <c:v>43758.375</c:v>
                </c:pt>
                <c:pt idx="7018">
                  <c:v>43758.416666666664</c:v>
                </c:pt>
                <c:pt idx="7019">
                  <c:v>43758.458333333336</c:v>
                </c:pt>
                <c:pt idx="7020">
                  <c:v>43758.5</c:v>
                </c:pt>
                <c:pt idx="7021">
                  <c:v>43758.541666666664</c:v>
                </c:pt>
                <c:pt idx="7022">
                  <c:v>43758.583333333336</c:v>
                </c:pt>
                <c:pt idx="7023">
                  <c:v>43758.625</c:v>
                </c:pt>
                <c:pt idx="7024">
                  <c:v>43758.666666666664</c:v>
                </c:pt>
                <c:pt idx="7025">
                  <c:v>43758.708333333336</c:v>
                </c:pt>
                <c:pt idx="7026">
                  <c:v>43758.75</c:v>
                </c:pt>
                <c:pt idx="7027">
                  <c:v>43758.791666666664</c:v>
                </c:pt>
                <c:pt idx="7028">
                  <c:v>43758.833333333336</c:v>
                </c:pt>
                <c:pt idx="7029">
                  <c:v>43758.875</c:v>
                </c:pt>
                <c:pt idx="7030">
                  <c:v>43758.916666666664</c:v>
                </c:pt>
                <c:pt idx="7031">
                  <c:v>43758.958333333336</c:v>
                </c:pt>
                <c:pt idx="7032">
                  <c:v>43759</c:v>
                </c:pt>
                <c:pt idx="7033">
                  <c:v>43759.041666666664</c:v>
                </c:pt>
                <c:pt idx="7034">
                  <c:v>43759.083333333336</c:v>
                </c:pt>
                <c:pt idx="7035">
                  <c:v>43759.125</c:v>
                </c:pt>
                <c:pt idx="7036">
                  <c:v>43759.166666666664</c:v>
                </c:pt>
                <c:pt idx="7037">
                  <c:v>43759.208333333336</c:v>
                </c:pt>
                <c:pt idx="7038">
                  <c:v>43759.25</c:v>
                </c:pt>
                <c:pt idx="7039">
                  <c:v>43759.291666666664</c:v>
                </c:pt>
                <c:pt idx="7040">
                  <c:v>43759.333333333336</c:v>
                </c:pt>
                <c:pt idx="7041">
                  <c:v>43759.375</c:v>
                </c:pt>
                <c:pt idx="7042">
                  <c:v>43759.416666666664</c:v>
                </c:pt>
                <c:pt idx="7043">
                  <c:v>43759.458333333336</c:v>
                </c:pt>
                <c:pt idx="7044">
                  <c:v>43759.5</c:v>
                </c:pt>
                <c:pt idx="7045">
                  <c:v>43759.541666666664</c:v>
                </c:pt>
                <c:pt idx="7046">
                  <c:v>43759.583333333336</c:v>
                </c:pt>
                <c:pt idx="7047">
                  <c:v>43759.625</c:v>
                </c:pt>
                <c:pt idx="7048">
                  <c:v>43759.666666666664</c:v>
                </c:pt>
                <c:pt idx="7049">
                  <c:v>43759.708333333336</c:v>
                </c:pt>
                <c:pt idx="7050">
                  <c:v>43759.75</c:v>
                </c:pt>
                <c:pt idx="7051">
                  <c:v>43759.791666666664</c:v>
                </c:pt>
                <c:pt idx="7052">
                  <c:v>43759.833333333336</c:v>
                </c:pt>
                <c:pt idx="7053">
                  <c:v>43759.875</c:v>
                </c:pt>
                <c:pt idx="7054">
                  <c:v>43759.916666666664</c:v>
                </c:pt>
                <c:pt idx="7055">
                  <c:v>43759.958333333336</c:v>
                </c:pt>
                <c:pt idx="7056">
                  <c:v>43760</c:v>
                </c:pt>
                <c:pt idx="7057">
                  <c:v>43760.041666666664</c:v>
                </c:pt>
                <c:pt idx="7058">
                  <c:v>43760.083333333336</c:v>
                </c:pt>
                <c:pt idx="7059">
                  <c:v>43760.125</c:v>
                </c:pt>
                <c:pt idx="7060">
                  <c:v>43760.166666666664</c:v>
                </c:pt>
                <c:pt idx="7061">
                  <c:v>43760.208333333336</c:v>
                </c:pt>
                <c:pt idx="7062">
                  <c:v>43760.25</c:v>
                </c:pt>
                <c:pt idx="7063">
                  <c:v>43760.291666666664</c:v>
                </c:pt>
                <c:pt idx="7064">
                  <c:v>43760.333333333336</c:v>
                </c:pt>
                <c:pt idx="7065">
                  <c:v>43760.375</c:v>
                </c:pt>
                <c:pt idx="7066">
                  <c:v>43760.416666666664</c:v>
                </c:pt>
                <c:pt idx="7067">
                  <c:v>43760.458333333336</c:v>
                </c:pt>
                <c:pt idx="7068">
                  <c:v>43760.5</c:v>
                </c:pt>
                <c:pt idx="7069">
                  <c:v>43760.541666666664</c:v>
                </c:pt>
                <c:pt idx="7070">
                  <c:v>43760.583333333336</c:v>
                </c:pt>
                <c:pt idx="7071">
                  <c:v>43760.625</c:v>
                </c:pt>
                <c:pt idx="7072">
                  <c:v>43760.666666666664</c:v>
                </c:pt>
                <c:pt idx="7073">
                  <c:v>43760.708333333336</c:v>
                </c:pt>
                <c:pt idx="7074">
                  <c:v>43760.75</c:v>
                </c:pt>
                <c:pt idx="7075">
                  <c:v>43760.791666666664</c:v>
                </c:pt>
                <c:pt idx="7076">
                  <c:v>43760.833333333336</c:v>
                </c:pt>
                <c:pt idx="7077">
                  <c:v>43760.875</c:v>
                </c:pt>
                <c:pt idx="7078">
                  <c:v>43760.916666666664</c:v>
                </c:pt>
                <c:pt idx="7079">
                  <c:v>43760.958333333336</c:v>
                </c:pt>
                <c:pt idx="7080">
                  <c:v>43761</c:v>
                </c:pt>
                <c:pt idx="7081">
                  <c:v>43761.041666666664</c:v>
                </c:pt>
                <c:pt idx="7082">
                  <c:v>43761.083333333336</c:v>
                </c:pt>
                <c:pt idx="7083">
                  <c:v>43761.125</c:v>
                </c:pt>
                <c:pt idx="7084">
                  <c:v>43761.166666666664</c:v>
                </c:pt>
                <c:pt idx="7085">
                  <c:v>43761.208333333336</c:v>
                </c:pt>
                <c:pt idx="7086">
                  <c:v>43761.25</c:v>
                </c:pt>
                <c:pt idx="7087">
                  <c:v>43761.291666666664</c:v>
                </c:pt>
                <c:pt idx="7088">
                  <c:v>43761.333333333336</c:v>
                </c:pt>
                <c:pt idx="7089">
                  <c:v>43761.375</c:v>
                </c:pt>
                <c:pt idx="7090">
                  <c:v>43761.416666666664</c:v>
                </c:pt>
                <c:pt idx="7091">
                  <c:v>43761.458333333336</c:v>
                </c:pt>
                <c:pt idx="7092">
                  <c:v>43761.5</c:v>
                </c:pt>
                <c:pt idx="7093">
                  <c:v>43761.541666666664</c:v>
                </c:pt>
                <c:pt idx="7094">
                  <c:v>43761.583333333336</c:v>
                </c:pt>
                <c:pt idx="7095">
                  <c:v>43761.625</c:v>
                </c:pt>
                <c:pt idx="7096">
                  <c:v>43761.666666666664</c:v>
                </c:pt>
                <c:pt idx="7097">
                  <c:v>43761.708333333336</c:v>
                </c:pt>
                <c:pt idx="7098">
                  <c:v>43761.75</c:v>
                </c:pt>
                <c:pt idx="7099">
                  <c:v>43761.791666666664</c:v>
                </c:pt>
                <c:pt idx="7100">
                  <c:v>43761.833333333336</c:v>
                </c:pt>
                <c:pt idx="7101">
                  <c:v>43761.875</c:v>
                </c:pt>
                <c:pt idx="7102">
                  <c:v>43761.916666666664</c:v>
                </c:pt>
                <c:pt idx="7103">
                  <c:v>43761.958333333336</c:v>
                </c:pt>
                <c:pt idx="7104">
                  <c:v>43762</c:v>
                </c:pt>
                <c:pt idx="7105">
                  <c:v>43762.041666666664</c:v>
                </c:pt>
                <c:pt idx="7106">
                  <c:v>43762.083333333336</c:v>
                </c:pt>
                <c:pt idx="7107">
                  <c:v>43762.125</c:v>
                </c:pt>
                <c:pt idx="7108">
                  <c:v>43762.166666666664</c:v>
                </c:pt>
                <c:pt idx="7109">
                  <c:v>43762.208333333336</c:v>
                </c:pt>
                <c:pt idx="7110">
                  <c:v>43762.25</c:v>
                </c:pt>
                <c:pt idx="7111">
                  <c:v>43762.291666666664</c:v>
                </c:pt>
                <c:pt idx="7112">
                  <c:v>43762.333333333336</c:v>
                </c:pt>
                <c:pt idx="7113">
                  <c:v>43762.375</c:v>
                </c:pt>
                <c:pt idx="7114">
                  <c:v>43762.416666666664</c:v>
                </c:pt>
                <c:pt idx="7115">
                  <c:v>43762.458333333336</c:v>
                </c:pt>
                <c:pt idx="7116">
                  <c:v>43762.5</c:v>
                </c:pt>
                <c:pt idx="7117">
                  <c:v>43762.541666666664</c:v>
                </c:pt>
                <c:pt idx="7118">
                  <c:v>43762.583333333336</c:v>
                </c:pt>
                <c:pt idx="7119">
                  <c:v>43762.625</c:v>
                </c:pt>
                <c:pt idx="7120">
                  <c:v>43762.666666666664</c:v>
                </c:pt>
                <c:pt idx="7121">
                  <c:v>43762.708333333336</c:v>
                </c:pt>
                <c:pt idx="7122">
                  <c:v>43762.75</c:v>
                </c:pt>
                <c:pt idx="7123">
                  <c:v>43762.791666666664</c:v>
                </c:pt>
                <c:pt idx="7124">
                  <c:v>43762.833333333336</c:v>
                </c:pt>
                <c:pt idx="7125">
                  <c:v>43762.875</c:v>
                </c:pt>
                <c:pt idx="7126">
                  <c:v>43762.916666666664</c:v>
                </c:pt>
                <c:pt idx="7127">
                  <c:v>43762.958333333336</c:v>
                </c:pt>
                <c:pt idx="7128">
                  <c:v>43763</c:v>
                </c:pt>
                <c:pt idx="7129">
                  <c:v>43763.041666666664</c:v>
                </c:pt>
                <c:pt idx="7130">
                  <c:v>43763.083333333336</c:v>
                </c:pt>
                <c:pt idx="7131">
                  <c:v>43763.125</c:v>
                </c:pt>
                <c:pt idx="7132">
                  <c:v>43763.166666666664</c:v>
                </c:pt>
                <c:pt idx="7133">
                  <c:v>43763.208333333336</c:v>
                </c:pt>
                <c:pt idx="7134">
                  <c:v>43763.25</c:v>
                </c:pt>
                <c:pt idx="7135">
                  <c:v>43763.291666666664</c:v>
                </c:pt>
                <c:pt idx="7136">
                  <c:v>43763.333333333336</c:v>
                </c:pt>
                <c:pt idx="7137">
                  <c:v>43763.375</c:v>
                </c:pt>
                <c:pt idx="7138">
                  <c:v>43763.416666666664</c:v>
                </c:pt>
                <c:pt idx="7139">
                  <c:v>43763.458333333336</c:v>
                </c:pt>
                <c:pt idx="7140">
                  <c:v>43763.5</c:v>
                </c:pt>
                <c:pt idx="7141">
                  <c:v>43763.541666666664</c:v>
                </c:pt>
                <c:pt idx="7142">
                  <c:v>43763.583333333336</c:v>
                </c:pt>
                <c:pt idx="7143">
                  <c:v>43763.625</c:v>
                </c:pt>
                <c:pt idx="7144">
                  <c:v>43763.666666666664</c:v>
                </c:pt>
                <c:pt idx="7145">
                  <c:v>43763.708333333336</c:v>
                </c:pt>
                <c:pt idx="7146">
                  <c:v>43763.75</c:v>
                </c:pt>
                <c:pt idx="7147">
                  <c:v>43763.791666666664</c:v>
                </c:pt>
                <c:pt idx="7148">
                  <c:v>43763.833333333336</c:v>
                </c:pt>
                <c:pt idx="7149">
                  <c:v>43763.875</c:v>
                </c:pt>
                <c:pt idx="7150">
                  <c:v>43763.916666666664</c:v>
                </c:pt>
                <c:pt idx="7151">
                  <c:v>43763.958333333336</c:v>
                </c:pt>
                <c:pt idx="7152">
                  <c:v>43764</c:v>
                </c:pt>
                <c:pt idx="7153">
                  <c:v>43764.041666666664</c:v>
                </c:pt>
                <c:pt idx="7154">
                  <c:v>43764.083333333336</c:v>
                </c:pt>
                <c:pt idx="7155">
                  <c:v>43764.125</c:v>
                </c:pt>
                <c:pt idx="7156">
                  <c:v>43764.166666666664</c:v>
                </c:pt>
                <c:pt idx="7157">
                  <c:v>43764.208333333336</c:v>
                </c:pt>
                <c:pt idx="7158">
                  <c:v>43764.25</c:v>
                </c:pt>
                <c:pt idx="7159">
                  <c:v>43764.291666666664</c:v>
                </c:pt>
                <c:pt idx="7160">
                  <c:v>43764.333333333336</c:v>
                </c:pt>
                <c:pt idx="7161">
                  <c:v>43764.375</c:v>
                </c:pt>
                <c:pt idx="7162">
                  <c:v>43764.416666666664</c:v>
                </c:pt>
                <c:pt idx="7163">
                  <c:v>43764.458333333336</c:v>
                </c:pt>
                <c:pt idx="7164">
                  <c:v>43764.5</c:v>
                </c:pt>
                <c:pt idx="7165">
                  <c:v>43764.541666666664</c:v>
                </c:pt>
                <c:pt idx="7166">
                  <c:v>43764.583333333336</c:v>
                </c:pt>
                <c:pt idx="7167">
                  <c:v>43764.625</c:v>
                </c:pt>
                <c:pt idx="7168">
                  <c:v>43764.666666666664</c:v>
                </c:pt>
                <c:pt idx="7169">
                  <c:v>43764.708333333336</c:v>
                </c:pt>
                <c:pt idx="7170">
                  <c:v>43764.75</c:v>
                </c:pt>
                <c:pt idx="7171">
                  <c:v>43764.791666666664</c:v>
                </c:pt>
                <c:pt idx="7172">
                  <c:v>43764.833333333336</c:v>
                </c:pt>
                <c:pt idx="7173">
                  <c:v>43764.875</c:v>
                </c:pt>
                <c:pt idx="7174">
                  <c:v>43764.916666666664</c:v>
                </c:pt>
                <c:pt idx="7175">
                  <c:v>43764.958333333336</c:v>
                </c:pt>
                <c:pt idx="7176">
                  <c:v>43765</c:v>
                </c:pt>
                <c:pt idx="7177">
                  <c:v>43765.041666666664</c:v>
                </c:pt>
                <c:pt idx="7178">
                  <c:v>43765.083333333336</c:v>
                </c:pt>
                <c:pt idx="7179">
                  <c:v>43765.125</c:v>
                </c:pt>
                <c:pt idx="7180">
                  <c:v>43765.166666666664</c:v>
                </c:pt>
                <c:pt idx="7181">
                  <c:v>43765.208333333336</c:v>
                </c:pt>
                <c:pt idx="7182">
                  <c:v>43765.25</c:v>
                </c:pt>
                <c:pt idx="7183">
                  <c:v>43765.291666666664</c:v>
                </c:pt>
                <c:pt idx="7184">
                  <c:v>43765.333333333336</c:v>
                </c:pt>
                <c:pt idx="7185">
                  <c:v>43765.375</c:v>
                </c:pt>
                <c:pt idx="7186">
                  <c:v>43765.416666666664</c:v>
                </c:pt>
                <c:pt idx="7187">
                  <c:v>43765.458333333336</c:v>
                </c:pt>
                <c:pt idx="7188">
                  <c:v>43765.5</c:v>
                </c:pt>
                <c:pt idx="7189">
                  <c:v>43765.541666666664</c:v>
                </c:pt>
                <c:pt idx="7190">
                  <c:v>43765.583333333336</c:v>
                </c:pt>
                <c:pt idx="7191">
                  <c:v>43765.625</c:v>
                </c:pt>
                <c:pt idx="7192">
                  <c:v>43765.666666666664</c:v>
                </c:pt>
                <c:pt idx="7193">
                  <c:v>43765.708333333336</c:v>
                </c:pt>
                <c:pt idx="7194">
                  <c:v>43765.75</c:v>
                </c:pt>
                <c:pt idx="7195">
                  <c:v>43765.791666666664</c:v>
                </c:pt>
                <c:pt idx="7196">
                  <c:v>43765.833333333336</c:v>
                </c:pt>
                <c:pt idx="7197">
                  <c:v>43765.875</c:v>
                </c:pt>
                <c:pt idx="7198">
                  <c:v>43765.916666666664</c:v>
                </c:pt>
                <c:pt idx="7199">
                  <c:v>43765.958333333336</c:v>
                </c:pt>
                <c:pt idx="7200">
                  <c:v>43766</c:v>
                </c:pt>
                <c:pt idx="7201">
                  <c:v>43766.041666666664</c:v>
                </c:pt>
                <c:pt idx="7202">
                  <c:v>43766.083333333336</c:v>
                </c:pt>
                <c:pt idx="7203">
                  <c:v>43766.125</c:v>
                </c:pt>
                <c:pt idx="7204">
                  <c:v>43766.166666666664</c:v>
                </c:pt>
                <c:pt idx="7205">
                  <c:v>43766.208333333336</c:v>
                </c:pt>
                <c:pt idx="7206">
                  <c:v>43766.25</c:v>
                </c:pt>
                <c:pt idx="7207">
                  <c:v>43766.291666666664</c:v>
                </c:pt>
                <c:pt idx="7208">
                  <c:v>43766.333333333336</c:v>
                </c:pt>
                <c:pt idx="7209">
                  <c:v>43766.375</c:v>
                </c:pt>
                <c:pt idx="7210">
                  <c:v>43766.416666666664</c:v>
                </c:pt>
                <c:pt idx="7211">
                  <c:v>43766.458333333336</c:v>
                </c:pt>
                <c:pt idx="7212">
                  <c:v>43766.5</c:v>
                </c:pt>
                <c:pt idx="7213">
                  <c:v>43766.541666666664</c:v>
                </c:pt>
                <c:pt idx="7214">
                  <c:v>43766.583333333336</c:v>
                </c:pt>
                <c:pt idx="7215">
                  <c:v>43766.625</c:v>
                </c:pt>
                <c:pt idx="7216">
                  <c:v>43766.666666666664</c:v>
                </c:pt>
                <c:pt idx="7217">
                  <c:v>43766.708333333336</c:v>
                </c:pt>
                <c:pt idx="7218">
                  <c:v>43766.75</c:v>
                </c:pt>
                <c:pt idx="7219">
                  <c:v>43766.791666666664</c:v>
                </c:pt>
                <c:pt idx="7220">
                  <c:v>43766.833333333336</c:v>
                </c:pt>
                <c:pt idx="7221">
                  <c:v>43766.875</c:v>
                </c:pt>
                <c:pt idx="7222">
                  <c:v>43766.916666666664</c:v>
                </c:pt>
                <c:pt idx="7223">
                  <c:v>43766.958333333336</c:v>
                </c:pt>
                <c:pt idx="7224">
                  <c:v>43767</c:v>
                </c:pt>
                <c:pt idx="7225">
                  <c:v>43767.041666666664</c:v>
                </c:pt>
                <c:pt idx="7226">
                  <c:v>43767.083333333336</c:v>
                </c:pt>
                <c:pt idx="7227">
                  <c:v>43767.125</c:v>
                </c:pt>
                <c:pt idx="7228">
                  <c:v>43767.166666666664</c:v>
                </c:pt>
                <c:pt idx="7229">
                  <c:v>43767.208333333336</c:v>
                </c:pt>
                <c:pt idx="7230">
                  <c:v>43767.25</c:v>
                </c:pt>
                <c:pt idx="7231">
                  <c:v>43767.291666666664</c:v>
                </c:pt>
                <c:pt idx="7232">
                  <c:v>43767.333333333336</c:v>
                </c:pt>
                <c:pt idx="7233">
                  <c:v>43767.375</c:v>
                </c:pt>
                <c:pt idx="7234">
                  <c:v>43767.416666666664</c:v>
                </c:pt>
                <c:pt idx="7235">
                  <c:v>43767.458333333336</c:v>
                </c:pt>
                <c:pt idx="7236">
                  <c:v>43767.5</c:v>
                </c:pt>
                <c:pt idx="7237">
                  <c:v>43767.541666666664</c:v>
                </c:pt>
                <c:pt idx="7238">
                  <c:v>43767.583333333336</c:v>
                </c:pt>
                <c:pt idx="7239">
                  <c:v>43767.625</c:v>
                </c:pt>
                <c:pt idx="7240">
                  <c:v>43767.666666666664</c:v>
                </c:pt>
                <c:pt idx="7241">
                  <c:v>43767.708333333336</c:v>
                </c:pt>
                <c:pt idx="7242">
                  <c:v>43767.75</c:v>
                </c:pt>
                <c:pt idx="7243">
                  <c:v>43767.791666666664</c:v>
                </c:pt>
                <c:pt idx="7244">
                  <c:v>43767.833333333336</c:v>
                </c:pt>
                <c:pt idx="7245">
                  <c:v>43767.875</c:v>
                </c:pt>
                <c:pt idx="7246">
                  <c:v>43767.916666666664</c:v>
                </c:pt>
                <c:pt idx="7247">
                  <c:v>43767.958333333336</c:v>
                </c:pt>
                <c:pt idx="7248">
                  <c:v>43768</c:v>
                </c:pt>
                <c:pt idx="7249">
                  <c:v>43768.041666666664</c:v>
                </c:pt>
                <c:pt idx="7250">
                  <c:v>43768.083333333336</c:v>
                </c:pt>
                <c:pt idx="7251">
                  <c:v>43768.125</c:v>
                </c:pt>
                <c:pt idx="7252">
                  <c:v>43768.166666666664</c:v>
                </c:pt>
                <c:pt idx="7253">
                  <c:v>43768.208333333336</c:v>
                </c:pt>
                <c:pt idx="7254">
                  <c:v>43768.25</c:v>
                </c:pt>
                <c:pt idx="7255">
                  <c:v>43768.291666666664</c:v>
                </c:pt>
                <c:pt idx="7256">
                  <c:v>43768.333333333336</c:v>
                </c:pt>
                <c:pt idx="7257">
                  <c:v>43768.375</c:v>
                </c:pt>
                <c:pt idx="7258">
                  <c:v>43768.416666666664</c:v>
                </c:pt>
                <c:pt idx="7259">
                  <c:v>43768.458333333336</c:v>
                </c:pt>
                <c:pt idx="7260">
                  <c:v>43768.5</c:v>
                </c:pt>
                <c:pt idx="7261">
                  <c:v>43768.541666666664</c:v>
                </c:pt>
                <c:pt idx="7262">
                  <c:v>43768.583333333336</c:v>
                </c:pt>
                <c:pt idx="7263">
                  <c:v>43768.625</c:v>
                </c:pt>
                <c:pt idx="7264">
                  <c:v>43768.666666666664</c:v>
                </c:pt>
                <c:pt idx="7265">
                  <c:v>43768.708333333336</c:v>
                </c:pt>
                <c:pt idx="7266">
                  <c:v>43768.75</c:v>
                </c:pt>
                <c:pt idx="7267">
                  <c:v>43768.791666666664</c:v>
                </c:pt>
                <c:pt idx="7268">
                  <c:v>43768.833333333336</c:v>
                </c:pt>
                <c:pt idx="7269">
                  <c:v>43768.875</c:v>
                </c:pt>
                <c:pt idx="7270">
                  <c:v>43768.916666666664</c:v>
                </c:pt>
                <c:pt idx="7271">
                  <c:v>43768.958333333336</c:v>
                </c:pt>
                <c:pt idx="7272">
                  <c:v>43769</c:v>
                </c:pt>
                <c:pt idx="7273">
                  <c:v>43769.041666666664</c:v>
                </c:pt>
                <c:pt idx="7274">
                  <c:v>43769.083333333336</c:v>
                </c:pt>
                <c:pt idx="7275">
                  <c:v>43769.125</c:v>
                </c:pt>
                <c:pt idx="7276">
                  <c:v>43769.166666666664</c:v>
                </c:pt>
                <c:pt idx="7277">
                  <c:v>43769.208333333336</c:v>
                </c:pt>
                <c:pt idx="7278">
                  <c:v>43769.25</c:v>
                </c:pt>
                <c:pt idx="7279">
                  <c:v>43769.291666666664</c:v>
                </c:pt>
                <c:pt idx="7280">
                  <c:v>43769.333333333336</c:v>
                </c:pt>
                <c:pt idx="7281">
                  <c:v>43769.375</c:v>
                </c:pt>
                <c:pt idx="7282">
                  <c:v>43769.416666666664</c:v>
                </c:pt>
                <c:pt idx="7283">
                  <c:v>43769.458333333336</c:v>
                </c:pt>
                <c:pt idx="7284">
                  <c:v>43769.5</c:v>
                </c:pt>
                <c:pt idx="7285">
                  <c:v>43769.541666666664</c:v>
                </c:pt>
                <c:pt idx="7286">
                  <c:v>43769.583333333336</c:v>
                </c:pt>
                <c:pt idx="7287">
                  <c:v>43769.625</c:v>
                </c:pt>
                <c:pt idx="7288">
                  <c:v>43769.666666666664</c:v>
                </c:pt>
                <c:pt idx="7289">
                  <c:v>43769.708333333336</c:v>
                </c:pt>
                <c:pt idx="7290">
                  <c:v>43769.75</c:v>
                </c:pt>
                <c:pt idx="7291">
                  <c:v>43769.791666666664</c:v>
                </c:pt>
                <c:pt idx="7292">
                  <c:v>43769.833333333336</c:v>
                </c:pt>
                <c:pt idx="7293">
                  <c:v>43769.875</c:v>
                </c:pt>
                <c:pt idx="7294">
                  <c:v>43769.916666666664</c:v>
                </c:pt>
                <c:pt idx="7295">
                  <c:v>43769.958333333336</c:v>
                </c:pt>
                <c:pt idx="7296">
                  <c:v>43770</c:v>
                </c:pt>
                <c:pt idx="7297">
                  <c:v>43770.041666666664</c:v>
                </c:pt>
                <c:pt idx="7298">
                  <c:v>43770.083333333336</c:v>
                </c:pt>
                <c:pt idx="7299">
                  <c:v>43770.125</c:v>
                </c:pt>
                <c:pt idx="7300">
                  <c:v>43770.166666666664</c:v>
                </c:pt>
                <c:pt idx="7301">
                  <c:v>43770.208333333336</c:v>
                </c:pt>
                <c:pt idx="7302">
                  <c:v>43770.25</c:v>
                </c:pt>
                <c:pt idx="7303">
                  <c:v>43770.291666666664</c:v>
                </c:pt>
                <c:pt idx="7304">
                  <c:v>43770.333333333336</c:v>
                </c:pt>
                <c:pt idx="7305">
                  <c:v>43770.375</c:v>
                </c:pt>
                <c:pt idx="7306">
                  <c:v>43770.416666666664</c:v>
                </c:pt>
                <c:pt idx="7307">
                  <c:v>43770.458333333336</c:v>
                </c:pt>
                <c:pt idx="7308">
                  <c:v>43770.5</c:v>
                </c:pt>
                <c:pt idx="7309">
                  <c:v>43770.541666666664</c:v>
                </c:pt>
                <c:pt idx="7310">
                  <c:v>43770.583333333336</c:v>
                </c:pt>
                <c:pt idx="7311">
                  <c:v>43770.625</c:v>
                </c:pt>
                <c:pt idx="7312">
                  <c:v>43770.666666666664</c:v>
                </c:pt>
                <c:pt idx="7313">
                  <c:v>43770.708333333336</c:v>
                </c:pt>
                <c:pt idx="7314">
                  <c:v>43770.75</c:v>
                </c:pt>
                <c:pt idx="7315">
                  <c:v>43770.791666666664</c:v>
                </c:pt>
                <c:pt idx="7316">
                  <c:v>43770.833333333336</c:v>
                </c:pt>
                <c:pt idx="7317">
                  <c:v>43770.875</c:v>
                </c:pt>
                <c:pt idx="7318">
                  <c:v>43770.916666666664</c:v>
                </c:pt>
                <c:pt idx="7319">
                  <c:v>43770.958333333336</c:v>
                </c:pt>
                <c:pt idx="7320">
                  <c:v>43771</c:v>
                </c:pt>
                <c:pt idx="7321">
                  <c:v>43771.041666666664</c:v>
                </c:pt>
                <c:pt idx="7322">
                  <c:v>43771.083333333336</c:v>
                </c:pt>
                <c:pt idx="7323">
                  <c:v>43771.125</c:v>
                </c:pt>
                <c:pt idx="7324">
                  <c:v>43771.166666666664</c:v>
                </c:pt>
                <c:pt idx="7325">
                  <c:v>43771.208333333336</c:v>
                </c:pt>
                <c:pt idx="7326">
                  <c:v>43771.25</c:v>
                </c:pt>
                <c:pt idx="7327">
                  <c:v>43771.291666666664</c:v>
                </c:pt>
                <c:pt idx="7328">
                  <c:v>43771.333333333336</c:v>
                </c:pt>
                <c:pt idx="7329">
                  <c:v>43771.375</c:v>
                </c:pt>
                <c:pt idx="7330">
                  <c:v>43771.416666666664</c:v>
                </c:pt>
                <c:pt idx="7331">
                  <c:v>43771.458333333336</c:v>
                </c:pt>
                <c:pt idx="7332">
                  <c:v>43771.5</c:v>
                </c:pt>
                <c:pt idx="7333">
                  <c:v>43771.541666666664</c:v>
                </c:pt>
                <c:pt idx="7334">
                  <c:v>43771.583333333336</c:v>
                </c:pt>
                <c:pt idx="7335">
                  <c:v>43771.625</c:v>
                </c:pt>
                <c:pt idx="7336">
                  <c:v>43771.666666666664</c:v>
                </c:pt>
                <c:pt idx="7337">
                  <c:v>43771.708333333336</c:v>
                </c:pt>
                <c:pt idx="7338">
                  <c:v>43771.75</c:v>
                </c:pt>
                <c:pt idx="7339">
                  <c:v>43771.791666666664</c:v>
                </c:pt>
                <c:pt idx="7340">
                  <c:v>43771.833333333336</c:v>
                </c:pt>
                <c:pt idx="7341">
                  <c:v>43771.875</c:v>
                </c:pt>
                <c:pt idx="7342">
                  <c:v>43771.916666666664</c:v>
                </c:pt>
                <c:pt idx="7343">
                  <c:v>43771.958333333336</c:v>
                </c:pt>
                <c:pt idx="7344">
                  <c:v>43772</c:v>
                </c:pt>
                <c:pt idx="7345">
                  <c:v>43772.041666666664</c:v>
                </c:pt>
                <c:pt idx="7346">
                  <c:v>43772.083333333336</c:v>
                </c:pt>
                <c:pt idx="7347">
                  <c:v>43772.125</c:v>
                </c:pt>
                <c:pt idx="7348">
                  <c:v>43772.166666666664</c:v>
                </c:pt>
                <c:pt idx="7349">
                  <c:v>43772.208333333336</c:v>
                </c:pt>
                <c:pt idx="7350">
                  <c:v>43772.25</c:v>
                </c:pt>
                <c:pt idx="7351">
                  <c:v>43772.291666666664</c:v>
                </c:pt>
                <c:pt idx="7352">
                  <c:v>43772.333333333336</c:v>
                </c:pt>
                <c:pt idx="7353">
                  <c:v>43772.375</c:v>
                </c:pt>
                <c:pt idx="7354">
                  <c:v>43772.416666666664</c:v>
                </c:pt>
                <c:pt idx="7355">
                  <c:v>43772.458333333336</c:v>
                </c:pt>
                <c:pt idx="7356">
                  <c:v>43772.5</c:v>
                </c:pt>
                <c:pt idx="7357">
                  <c:v>43772.541666666664</c:v>
                </c:pt>
                <c:pt idx="7358">
                  <c:v>43772.583333333336</c:v>
                </c:pt>
                <c:pt idx="7359">
                  <c:v>43772.625</c:v>
                </c:pt>
                <c:pt idx="7360">
                  <c:v>43772.666666666664</c:v>
                </c:pt>
                <c:pt idx="7361">
                  <c:v>43772.708333333336</c:v>
                </c:pt>
                <c:pt idx="7362">
                  <c:v>43772.75</c:v>
                </c:pt>
                <c:pt idx="7363">
                  <c:v>43772.791666666664</c:v>
                </c:pt>
                <c:pt idx="7364">
                  <c:v>43772.833333333336</c:v>
                </c:pt>
                <c:pt idx="7365">
                  <c:v>43772.875</c:v>
                </c:pt>
                <c:pt idx="7366">
                  <c:v>43772.916666666664</c:v>
                </c:pt>
                <c:pt idx="7367">
                  <c:v>43772.958333333336</c:v>
                </c:pt>
                <c:pt idx="7368">
                  <c:v>43773</c:v>
                </c:pt>
                <c:pt idx="7369">
                  <c:v>43773.041666666664</c:v>
                </c:pt>
                <c:pt idx="7370">
                  <c:v>43773.083333333336</c:v>
                </c:pt>
                <c:pt idx="7371">
                  <c:v>43773.125</c:v>
                </c:pt>
                <c:pt idx="7372">
                  <c:v>43773.166666666664</c:v>
                </c:pt>
                <c:pt idx="7373">
                  <c:v>43773.208333333336</c:v>
                </c:pt>
                <c:pt idx="7374">
                  <c:v>43773.25</c:v>
                </c:pt>
                <c:pt idx="7375">
                  <c:v>43773.291666666664</c:v>
                </c:pt>
                <c:pt idx="7376">
                  <c:v>43773.333333333336</c:v>
                </c:pt>
                <c:pt idx="7377">
                  <c:v>43773.375</c:v>
                </c:pt>
                <c:pt idx="7378">
                  <c:v>43773.416666666664</c:v>
                </c:pt>
                <c:pt idx="7379">
                  <c:v>43773.458333333336</c:v>
                </c:pt>
                <c:pt idx="7380">
                  <c:v>43773.5</c:v>
                </c:pt>
                <c:pt idx="7381">
                  <c:v>43773.541666666664</c:v>
                </c:pt>
                <c:pt idx="7382">
                  <c:v>43773.583333333336</c:v>
                </c:pt>
                <c:pt idx="7383">
                  <c:v>43773.625</c:v>
                </c:pt>
                <c:pt idx="7384">
                  <c:v>43773.666666666664</c:v>
                </c:pt>
                <c:pt idx="7385">
                  <c:v>43773.708333333336</c:v>
                </c:pt>
                <c:pt idx="7386">
                  <c:v>43773.75</c:v>
                </c:pt>
                <c:pt idx="7387">
                  <c:v>43773.791666666664</c:v>
                </c:pt>
                <c:pt idx="7388">
                  <c:v>43773.833333333336</c:v>
                </c:pt>
                <c:pt idx="7389">
                  <c:v>43773.875</c:v>
                </c:pt>
                <c:pt idx="7390">
                  <c:v>43773.916666666664</c:v>
                </c:pt>
                <c:pt idx="7391">
                  <c:v>43773.958333333336</c:v>
                </c:pt>
                <c:pt idx="7392">
                  <c:v>43774</c:v>
                </c:pt>
                <c:pt idx="7393">
                  <c:v>43774.041666666664</c:v>
                </c:pt>
                <c:pt idx="7394">
                  <c:v>43774.083333333336</c:v>
                </c:pt>
                <c:pt idx="7395">
                  <c:v>43774.125</c:v>
                </c:pt>
                <c:pt idx="7396">
                  <c:v>43774.166666666664</c:v>
                </c:pt>
                <c:pt idx="7397">
                  <c:v>43774.208333333336</c:v>
                </c:pt>
                <c:pt idx="7398">
                  <c:v>43774.25</c:v>
                </c:pt>
                <c:pt idx="7399">
                  <c:v>43774.291666666664</c:v>
                </c:pt>
                <c:pt idx="7400">
                  <c:v>43774.333333333336</c:v>
                </c:pt>
                <c:pt idx="7401">
                  <c:v>43774.375</c:v>
                </c:pt>
                <c:pt idx="7402">
                  <c:v>43774.416666666664</c:v>
                </c:pt>
                <c:pt idx="7403">
                  <c:v>43774.458333333336</c:v>
                </c:pt>
                <c:pt idx="7404">
                  <c:v>43774.5</c:v>
                </c:pt>
                <c:pt idx="7405">
                  <c:v>43774.541666666664</c:v>
                </c:pt>
                <c:pt idx="7406">
                  <c:v>43774.583333333336</c:v>
                </c:pt>
                <c:pt idx="7407">
                  <c:v>43774.625</c:v>
                </c:pt>
                <c:pt idx="7408">
                  <c:v>43774.666666666664</c:v>
                </c:pt>
                <c:pt idx="7409">
                  <c:v>43774.708333333336</c:v>
                </c:pt>
                <c:pt idx="7410">
                  <c:v>43774.75</c:v>
                </c:pt>
                <c:pt idx="7411">
                  <c:v>43774.791666666664</c:v>
                </c:pt>
                <c:pt idx="7412">
                  <c:v>43774.833333333336</c:v>
                </c:pt>
                <c:pt idx="7413">
                  <c:v>43774.875</c:v>
                </c:pt>
                <c:pt idx="7414">
                  <c:v>43774.916666666664</c:v>
                </c:pt>
                <c:pt idx="7415">
                  <c:v>43774.958333333336</c:v>
                </c:pt>
                <c:pt idx="7416">
                  <c:v>43775</c:v>
                </c:pt>
                <c:pt idx="7417">
                  <c:v>43775.041666666664</c:v>
                </c:pt>
                <c:pt idx="7418">
                  <c:v>43775.083333333336</c:v>
                </c:pt>
                <c:pt idx="7419">
                  <c:v>43775.125</c:v>
                </c:pt>
                <c:pt idx="7420">
                  <c:v>43775.166666666664</c:v>
                </c:pt>
                <c:pt idx="7421">
                  <c:v>43775.208333333336</c:v>
                </c:pt>
                <c:pt idx="7422">
                  <c:v>43775.25</c:v>
                </c:pt>
                <c:pt idx="7423">
                  <c:v>43775.291666666664</c:v>
                </c:pt>
                <c:pt idx="7424">
                  <c:v>43775.333333333336</c:v>
                </c:pt>
                <c:pt idx="7425">
                  <c:v>43775.375</c:v>
                </c:pt>
                <c:pt idx="7426">
                  <c:v>43775.416666666664</c:v>
                </c:pt>
                <c:pt idx="7427">
                  <c:v>43775.458333333336</c:v>
                </c:pt>
                <c:pt idx="7428">
                  <c:v>43775.5</c:v>
                </c:pt>
                <c:pt idx="7429">
                  <c:v>43775.541666666664</c:v>
                </c:pt>
                <c:pt idx="7430">
                  <c:v>43775.583333333336</c:v>
                </c:pt>
                <c:pt idx="7431">
                  <c:v>43775.625</c:v>
                </c:pt>
                <c:pt idx="7432">
                  <c:v>43775.666666666664</c:v>
                </c:pt>
                <c:pt idx="7433">
                  <c:v>43775.708333333336</c:v>
                </c:pt>
                <c:pt idx="7434">
                  <c:v>43775.75</c:v>
                </c:pt>
                <c:pt idx="7435">
                  <c:v>43775.791666666664</c:v>
                </c:pt>
                <c:pt idx="7436">
                  <c:v>43775.833333333336</c:v>
                </c:pt>
                <c:pt idx="7437">
                  <c:v>43775.875</c:v>
                </c:pt>
                <c:pt idx="7438">
                  <c:v>43775.916666666664</c:v>
                </c:pt>
                <c:pt idx="7439">
                  <c:v>43775.958333333336</c:v>
                </c:pt>
                <c:pt idx="7440">
                  <c:v>43776</c:v>
                </c:pt>
                <c:pt idx="7441">
                  <c:v>43776.041666666664</c:v>
                </c:pt>
                <c:pt idx="7442">
                  <c:v>43776.083333333336</c:v>
                </c:pt>
                <c:pt idx="7443">
                  <c:v>43776.125</c:v>
                </c:pt>
                <c:pt idx="7444">
                  <c:v>43776.166666666664</c:v>
                </c:pt>
                <c:pt idx="7445">
                  <c:v>43776.208333333336</c:v>
                </c:pt>
                <c:pt idx="7446">
                  <c:v>43776.25</c:v>
                </c:pt>
                <c:pt idx="7447">
                  <c:v>43776.291666666664</c:v>
                </c:pt>
                <c:pt idx="7448">
                  <c:v>43776.333333333336</c:v>
                </c:pt>
                <c:pt idx="7449">
                  <c:v>43776.375</c:v>
                </c:pt>
                <c:pt idx="7450">
                  <c:v>43776.416666666664</c:v>
                </c:pt>
                <c:pt idx="7451">
                  <c:v>43776.458333333336</c:v>
                </c:pt>
                <c:pt idx="7452">
                  <c:v>43776.5</c:v>
                </c:pt>
                <c:pt idx="7453">
                  <c:v>43776.541666666664</c:v>
                </c:pt>
                <c:pt idx="7454">
                  <c:v>43776.583333333336</c:v>
                </c:pt>
                <c:pt idx="7455">
                  <c:v>43776.625</c:v>
                </c:pt>
                <c:pt idx="7456">
                  <c:v>43776.666666666664</c:v>
                </c:pt>
                <c:pt idx="7457">
                  <c:v>43776.708333333336</c:v>
                </c:pt>
                <c:pt idx="7458">
                  <c:v>43776.75</c:v>
                </c:pt>
                <c:pt idx="7459">
                  <c:v>43776.791666666664</c:v>
                </c:pt>
                <c:pt idx="7460">
                  <c:v>43776.833333333336</c:v>
                </c:pt>
                <c:pt idx="7461">
                  <c:v>43776.875</c:v>
                </c:pt>
                <c:pt idx="7462">
                  <c:v>43776.916666666664</c:v>
                </c:pt>
                <c:pt idx="7463">
                  <c:v>43776.958333333336</c:v>
                </c:pt>
                <c:pt idx="7464">
                  <c:v>43777</c:v>
                </c:pt>
                <c:pt idx="7465">
                  <c:v>43777.041666666664</c:v>
                </c:pt>
                <c:pt idx="7466">
                  <c:v>43777.083333333336</c:v>
                </c:pt>
                <c:pt idx="7467">
                  <c:v>43777.125</c:v>
                </c:pt>
                <c:pt idx="7468">
                  <c:v>43777.166666666664</c:v>
                </c:pt>
                <c:pt idx="7469">
                  <c:v>43777.208333333336</c:v>
                </c:pt>
                <c:pt idx="7470">
                  <c:v>43777.25</c:v>
                </c:pt>
                <c:pt idx="7471">
                  <c:v>43777.291666666664</c:v>
                </c:pt>
                <c:pt idx="7472">
                  <c:v>43777.333333333336</c:v>
                </c:pt>
                <c:pt idx="7473">
                  <c:v>43777.375</c:v>
                </c:pt>
                <c:pt idx="7474">
                  <c:v>43777.416666666664</c:v>
                </c:pt>
                <c:pt idx="7475">
                  <c:v>43777.458333333336</c:v>
                </c:pt>
                <c:pt idx="7476">
                  <c:v>43777.5</c:v>
                </c:pt>
                <c:pt idx="7477">
                  <c:v>43777.541666666664</c:v>
                </c:pt>
                <c:pt idx="7478">
                  <c:v>43777.583333333336</c:v>
                </c:pt>
                <c:pt idx="7479">
                  <c:v>43777.625</c:v>
                </c:pt>
                <c:pt idx="7480">
                  <c:v>43777.666666666664</c:v>
                </c:pt>
                <c:pt idx="7481">
                  <c:v>43777.708333333336</c:v>
                </c:pt>
                <c:pt idx="7482">
                  <c:v>43777.75</c:v>
                </c:pt>
                <c:pt idx="7483">
                  <c:v>43777.791666666664</c:v>
                </c:pt>
                <c:pt idx="7484">
                  <c:v>43777.833333333336</c:v>
                </c:pt>
                <c:pt idx="7485">
                  <c:v>43777.875</c:v>
                </c:pt>
                <c:pt idx="7486">
                  <c:v>43777.916666666664</c:v>
                </c:pt>
                <c:pt idx="7487">
                  <c:v>43777.958333333336</c:v>
                </c:pt>
                <c:pt idx="7488">
                  <c:v>43778</c:v>
                </c:pt>
                <c:pt idx="7489">
                  <c:v>43778.041666666664</c:v>
                </c:pt>
                <c:pt idx="7490">
                  <c:v>43778.083333333336</c:v>
                </c:pt>
                <c:pt idx="7491">
                  <c:v>43778.125</c:v>
                </c:pt>
                <c:pt idx="7492">
                  <c:v>43778.166666666664</c:v>
                </c:pt>
                <c:pt idx="7493">
                  <c:v>43778.208333333336</c:v>
                </c:pt>
                <c:pt idx="7494">
                  <c:v>43778.25</c:v>
                </c:pt>
                <c:pt idx="7495">
                  <c:v>43778.291666666664</c:v>
                </c:pt>
                <c:pt idx="7496">
                  <c:v>43778.333333333336</c:v>
                </c:pt>
                <c:pt idx="7497">
                  <c:v>43778.375</c:v>
                </c:pt>
                <c:pt idx="7498">
                  <c:v>43778.416666666664</c:v>
                </c:pt>
                <c:pt idx="7499">
                  <c:v>43778.458333333336</c:v>
                </c:pt>
                <c:pt idx="7500">
                  <c:v>43778.5</c:v>
                </c:pt>
                <c:pt idx="7501">
                  <c:v>43778.541666666664</c:v>
                </c:pt>
                <c:pt idx="7502">
                  <c:v>43778.583333333336</c:v>
                </c:pt>
                <c:pt idx="7503">
                  <c:v>43778.625</c:v>
                </c:pt>
                <c:pt idx="7504">
                  <c:v>43778.666666666664</c:v>
                </c:pt>
                <c:pt idx="7505">
                  <c:v>43778.708333333336</c:v>
                </c:pt>
                <c:pt idx="7506">
                  <c:v>43778.75</c:v>
                </c:pt>
                <c:pt idx="7507">
                  <c:v>43778.791666666664</c:v>
                </c:pt>
                <c:pt idx="7508">
                  <c:v>43778.833333333336</c:v>
                </c:pt>
                <c:pt idx="7509">
                  <c:v>43778.875</c:v>
                </c:pt>
                <c:pt idx="7510">
                  <c:v>43778.916666666664</c:v>
                </c:pt>
                <c:pt idx="7511">
                  <c:v>43778.958333333336</c:v>
                </c:pt>
                <c:pt idx="7512">
                  <c:v>43779</c:v>
                </c:pt>
                <c:pt idx="7513">
                  <c:v>43779.041666666664</c:v>
                </c:pt>
                <c:pt idx="7514">
                  <c:v>43779.083333333336</c:v>
                </c:pt>
                <c:pt idx="7515">
                  <c:v>43779.125</c:v>
                </c:pt>
                <c:pt idx="7516">
                  <c:v>43779.166666666664</c:v>
                </c:pt>
                <c:pt idx="7517">
                  <c:v>43779.208333333336</c:v>
                </c:pt>
                <c:pt idx="7518">
                  <c:v>43779.25</c:v>
                </c:pt>
                <c:pt idx="7519">
                  <c:v>43779.291666666664</c:v>
                </c:pt>
                <c:pt idx="7520">
                  <c:v>43779.333333333336</c:v>
                </c:pt>
                <c:pt idx="7521">
                  <c:v>43779.375</c:v>
                </c:pt>
                <c:pt idx="7522">
                  <c:v>43779.416666666664</c:v>
                </c:pt>
                <c:pt idx="7523">
                  <c:v>43779.458333333336</c:v>
                </c:pt>
                <c:pt idx="7524">
                  <c:v>43779.5</c:v>
                </c:pt>
                <c:pt idx="7525">
                  <c:v>43779.541666666664</c:v>
                </c:pt>
                <c:pt idx="7526">
                  <c:v>43779.583333333336</c:v>
                </c:pt>
                <c:pt idx="7527">
                  <c:v>43779.625</c:v>
                </c:pt>
                <c:pt idx="7528">
                  <c:v>43779.666666666664</c:v>
                </c:pt>
                <c:pt idx="7529">
                  <c:v>43779.708333333336</c:v>
                </c:pt>
                <c:pt idx="7530">
                  <c:v>43779.75</c:v>
                </c:pt>
                <c:pt idx="7531">
                  <c:v>43779.791666666664</c:v>
                </c:pt>
                <c:pt idx="7532">
                  <c:v>43779.833333333336</c:v>
                </c:pt>
                <c:pt idx="7533">
                  <c:v>43779.875</c:v>
                </c:pt>
                <c:pt idx="7534">
                  <c:v>43779.916666666664</c:v>
                </c:pt>
                <c:pt idx="7535">
                  <c:v>43779.958333333336</c:v>
                </c:pt>
                <c:pt idx="7536">
                  <c:v>43780</c:v>
                </c:pt>
                <c:pt idx="7537">
                  <c:v>43780.041666666664</c:v>
                </c:pt>
                <c:pt idx="7538">
                  <c:v>43780.083333333336</c:v>
                </c:pt>
                <c:pt idx="7539">
                  <c:v>43780.125</c:v>
                </c:pt>
                <c:pt idx="7540">
                  <c:v>43780.166666666664</c:v>
                </c:pt>
                <c:pt idx="7541">
                  <c:v>43780.208333333336</c:v>
                </c:pt>
                <c:pt idx="7542">
                  <c:v>43780.25</c:v>
                </c:pt>
                <c:pt idx="7543">
                  <c:v>43780.291666666664</c:v>
                </c:pt>
                <c:pt idx="7544">
                  <c:v>43780.333333333336</c:v>
                </c:pt>
                <c:pt idx="7545">
                  <c:v>43780.375</c:v>
                </c:pt>
                <c:pt idx="7546">
                  <c:v>43780.416666666664</c:v>
                </c:pt>
                <c:pt idx="7547">
                  <c:v>43780.458333333336</c:v>
                </c:pt>
                <c:pt idx="7548">
                  <c:v>43780.5</c:v>
                </c:pt>
                <c:pt idx="7549">
                  <c:v>43780.541666666664</c:v>
                </c:pt>
                <c:pt idx="7550">
                  <c:v>43780.583333333336</c:v>
                </c:pt>
                <c:pt idx="7551">
                  <c:v>43780.625</c:v>
                </c:pt>
                <c:pt idx="7552">
                  <c:v>43780.666666666664</c:v>
                </c:pt>
                <c:pt idx="7553">
                  <c:v>43780.708333333336</c:v>
                </c:pt>
                <c:pt idx="7554">
                  <c:v>43780.75</c:v>
                </c:pt>
                <c:pt idx="7555">
                  <c:v>43780.791666666664</c:v>
                </c:pt>
                <c:pt idx="7556">
                  <c:v>43780.833333333336</c:v>
                </c:pt>
                <c:pt idx="7557">
                  <c:v>43780.875</c:v>
                </c:pt>
                <c:pt idx="7558">
                  <c:v>43780.916666666664</c:v>
                </c:pt>
                <c:pt idx="7559">
                  <c:v>43780.958333333336</c:v>
                </c:pt>
                <c:pt idx="7560">
                  <c:v>43781</c:v>
                </c:pt>
                <c:pt idx="7561">
                  <c:v>43781.041666666664</c:v>
                </c:pt>
                <c:pt idx="7562">
                  <c:v>43781.083333333336</c:v>
                </c:pt>
                <c:pt idx="7563">
                  <c:v>43781.125</c:v>
                </c:pt>
                <c:pt idx="7564">
                  <c:v>43781.166666666664</c:v>
                </c:pt>
                <c:pt idx="7565">
                  <c:v>43781.208333333336</c:v>
                </c:pt>
                <c:pt idx="7566">
                  <c:v>43781.25</c:v>
                </c:pt>
                <c:pt idx="7567">
                  <c:v>43781.291666666664</c:v>
                </c:pt>
                <c:pt idx="7568">
                  <c:v>43781.333333333336</c:v>
                </c:pt>
                <c:pt idx="7569">
                  <c:v>43781.375</c:v>
                </c:pt>
                <c:pt idx="7570">
                  <c:v>43781.416666666664</c:v>
                </c:pt>
                <c:pt idx="7571">
                  <c:v>43781.458333333336</c:v>
                </c:pt>
                <c:pt idx="7572">
                  <c:v>43781.5</c:v>
                </c:pt>
                <c:pt idx="7573">
                  <c:v>43781.541666666664</c:v>
                </c:pt>
                <c:pt idx="7574">
                  <c:v>43781.583333333336</c:v>
                </c:pt>
                <c:pt idx="7575">
                  <c:v>43781.625</c:v>
                </c:pt>
                <c:pt idx="7576">
                  <c:v>43781.666666666664</c:v>
                </c:pt>
                <c:pt idx="7577">
                  <c:v>43781.708333333336</c:v>
                </c:pt>
                <c:pt idx="7578">
                  <c:v>43781.75</c:v>
                </c:pt>
                <c:pt idx="7579">
                  <c:v>43781.791666666664</c:v>
                </c:pt>
                <c:pt idx="7580">
                  <c:v>43781.833333333336</c:v>
                </c:pt>
                <c:pt idx="7581">
                  <c:v>43781.875</c:v>
                </c:pt>
                <c:pt idx="7582">
                  <c:v>43781.916666666664</c:v>
                </c:pt>
                <c:pt idx="7583">
                  <c:v>43781.958333333336</c:v>
                </c:pt>
                <c:pt idx="7584">
                  <c:v>43782</c:v>
                </c:pt>
                <c:pt idx="7585">
                  <c:v>43782.041666666664</c:v>
                </c:pt>
                <c:pt idx="7586">
                  <c:v>43782.083333333336</c:v>
                </c:pt>
                <c:pt idx="7587">
                  <c:v>43782.125</c:v>
                </c:pt>
                <c:pt idx="7588">
                  <c:v>43782.166666666664</c:v>
                </c:pt>
                <c:pt idx="7589">
                  <c:v>43782.208333333336</c:v>
                </c:pt>
                <c:pt idx="7590">
                  <c:v>43782.25</c:v>
                </c:pt>
                <c:pt idx="7591">
                  <c:v>43782.291666666664</c:v>
                </c:pt>
                <c:pt idx="7592">
                  <c:v>43782.333333333336</c:v>
                </c:pt>
                <c:pt idx="7593">
                  <c:v>43782.375</c:v>
                </c:pt>
                <c:pt idx="7594">
                  <c:v>43782.416666666664</c:v>
                </c:pt>
                <c:pt idx="7595">
                  <c:v>43782.458333333336</c:v>
                </c:pt>
                <c:pt idx="7596">
                  <c:v>43782.5</c:v>
                </c:pt>
                <c:pt idx="7597">
                  <c:v>43782.541666666664</c:v>
                </c:pt>
                <c:pt idx="7598">
                  <c:v>43782.583333333336</c:v>
                </c:pt>
                <c:pt idx="7599">
                  <c:v>43782.625</c:v>
                </c:pt>
                <c:pt idx="7600">
                  <c:v>43782.666666666664</c:v>
                </c:pt>
                <c:pt idx="7601">
                  <c:v>43782.708333333336</c:v>
                </c:pt>
                <c:pt idx="7602">
                  <c:v>43782.75</c:v>
                </c:pt>
                <c:pt idx="7603">
                  <c:v>43782.791666666664</c:v>
                </c:pt>
                <c:pt idx="7604">
                  <c:v>43782.833333333336</c:v>
                </c:pt>
                <c:pt idx="7605">
                  <c:v>43782.875</c:v>
                </c:pt>
                <c:pt idx="7606">
                  <c:v>43782.916666666664</c:v>
                </c:pt>
                <c:pt idx="7607">
                  <c:v>43782.958333333336</c:v>
                </c:pt>
                <c:pt idx="7608">
                  <c:v>43783</c:v>
                </c:pt>
                <c:pt idx="7609">
                  <c:v>43783.041666666664</c:v>
                </c:pt>
                <c:pt idx="7610">
                  <c:v>43783.083333333336</c:v>
                </c:pt>
                <c:pt idx="7611">
                  <c:v>43783.125</c:v>
                </c:pt>
                <c:pt idx="7612">
                  <c:v>43783.166666666664</c:v>
                </c:pt>
                <c:pt idx="7613">
                  <c:v>43783.208333333336</c:v>
                </c:pt>
                <c:pt idx="7614">
                  <c:v>43783.25</c:v>
                </c:pt>
                <c:pt idx="7615">
                  <c:v>43783.291666666664</c:v>
                </c:pt>
                <c:pt idx="7616">
                  <c:v>43783.333333333336</c:v>
                </c:pt>
                <c:pt idx="7617">
                  <c:v>43783.375</c:v>
                </c:pt>
                <c:pt idx="7618">
                  <c:v>43783.416666666664</c:v>
                </c:pt>
                <c:pt idx="7619">
                  <c:v>43783.458333333336</c:v>
                </c:pt>
                <c:pt idx="7620">
                  <c:v>43783.5</c:v>
                </c:pt>
                <c:pt idx="7621">
                  <c:v>43783.541666666664</c:v>
                </c:pt>
                <c:pt idx="7622">
                  <c:v>43783.583333333336</c:v>
                </c:pt>
                <c:pt idx="7623">
                  <c:v>43783.625</c:v>
                </c:pt>
                <c:pt idx="7624">
                  <c:v>43783.666666666664</c:v>
                </c:pt>
                <c:pt idx="7625">
                  <c:v>43783.708333333336</c:v>
                </c:pt>
                <c:pt idx="7626">
                  <c:v>43783.75</c:v>
                </c:pt>
                <c:pt idx="7627">
                  <c:v>43783.791666666664</c:v>
                </c:pt>
                <c:pt idx="7628">
                  <c:v>43783.833333333336</c:v>
                </c:pt>
                <c:pt idx="7629">
                  <c:v>43783.875</c:v>
                </c:pt>
                <c:pt idx="7630">
                  <c:v>43783.916666666664</c:v>
                </c:pt>
                <c:pt idx="7631">
                  <c:v>43783.958333333336</c:v>
                </c:pt>
                <c:pt idx="7632">
                  <c:v>43784</c:v>
                </c:pt>
                <c:pt idx="7633">
                  <c:v>43784.041666666664</c:v>
                </c:pt>
                <c:pt idx="7634">
                  <c:v>43784.083333333336</c:v>
                </c:pt>
                <c:pt idx="7635">
                  <c:v>43784.125</c:v>
                </c:pt>
                <c:pt idx="7636">
                  <c:v>43784.166666666664</c:v>
                </c:pt>
                <c:pt idx="7637">
                  <c:v>43784.208333333336</c:v>
                </c:pt>
                <c:pt idx="7638">
                  <c:v>43784.25</c:v>
                </c:pt>
                <c:pt idx="7639">
                  <c:v>43784.291666666664</c:v>
                </c:pt>
                <c:pt idx="7640">
                  <c:v>43784.333333333336</c:v>
                </c:pt>
                <c:pt idx="7641">
                  <c:v>43784.375</c:v>
                </c:pt>
                <c:pt idx="7642">
                  <c:v>43784.416666666664</c:v>
                </c:pt>
                <c:pt idx="7643">
                  <c:v>43784.458333333336</c:v>
                </c:pt>
                <c:pt idx="7644">
                  <c:v>43784.5</c:v>
                </c:pt>
                <c:pt idx="7645">
                  <c:v>43784.541666666664</c:v>
                </c:pt>
                <c:pt idx="7646">
                  <c:v>43784.583333333336</c:v>
                </c:pt>
                <c:pt idx="7647">
                  <c:v>43784.625</c:v>
                </c:pt>
                <c:pt idx="7648">
                  <c:v>43784.666666666664</c:v>
                </c:pt>
                <c:pt idx="7649">
                  <c:v>43784.708333333336</c:v>
                </c:pt>
                <c:pt idx="7650">
                  <c:v>43784.75</c:v>
                </c:pt>
                <c:pt idx="7651">
                  <c:v>43784.791666666664</c:v>
                </c:pt>
                <c:pt idx="7652">
                  <c:v>43784.833333333336</c:v>
                </c:pt>
                <c:pt idx="7653">
                  <c:v>43784.875</c:v>
                </c:pt>
                <c:pt idx="7654">
                  <c:v>43784.916666666664</c:v>
                </c:pt>
                <c:pt idx="7655">
                  <c:v>43784.958333333336</c:v>
                </c:pt>
                <c:pt idx="7656">
                  <c:v>43785</c:v>
                </c:pt>
                <c:pt idx="7657">
                  <c:v>43785.041666666664</c:v>
                </c:pt>
                <c:pt idx="7658">
                  <c:v>43785.083333333336</c:v>
                </c:pt>
                <c:pt idx="7659">
                  <c:v>43785.125</c:v>
                </c:pt>
                <c:pt idx="7660">
                  <c:v>43785.166666666664</c:v>
                </c:pt>
                <c:pt idx="7661">
                  <c:v>43785.208333333336</c:v>
                </c:pt>
                <c:pt idx="7662">
                  <c:v>43785.25</c:v>
                </c:pt>
                <c:pt idx="7663">
                  <c:v>43785.291666666664</c:v>
                </c:pt>
                <c:pt idx="7664">
                  <c:v>43785.333333333336</c:v>
                </c:pt>
                <c:pt idx="7665">
                  <c:v>43785.375</c:v>
                </c:pt>
                <c:pt idx="7666">
                  <c:v>43785.416666666664</c:v>
                </c:pt>
                <c:pt idx="7667">
                  <c:v>43785.458333333336</c:v>
                </c:pt>
                <c:pt idx="7668">
                  <c:v>43785.5</c:v>
                </c:pt>
                <c:pt idx="7669">
                  <c:v>43785.541666666664</c:v>
                </c:pt>
                <c:pt idx="7670">
                  <c:v>43785.583333333336</c:v>
                </c:pt>
                <c:pt idx="7671">
                  <c:v>43785.625</c:v>
                </c:pt>
                <c:pt idx="7672">
                  <c:v>43785.666666666664</c:v>
                </c:pt>
                <c:pt idx="7673">
                  <c:v>43785.708333333336</c:v>
                </c:pt>
                <c:pt idx="7674">
                  <c:v>43785.75</c:v>
                </c:pt>
                <c:pt idx="7675">
                  <c:v>43785.791666666664</c:v>
                </c:pt>
                <c:pt idx="7676">
                  <c:v>43785.833333333336</c:v>
                </c:pt>
                <c:pt idx="7677">
                  <c:v>43785.875</c:v>
                </c:pt>
                <c:pt idx="7678">
                  <c:v>43785.916666666664</c:v>
                </c:pt>
                <c:pt idx="7679">
                  <c:v>43785.958333333336</c:v>
                </c:pt>
                <c:pt idx="7680">
                  <c:v>43786</c:v>
                </c:pt>
                <c:pt idx="7681">
                  <c:v>43786.041666666664</c:v>
                </c:pt>
                <c:pt idx="7682">
                  <c:v>43786.083333333336</c:v>
                </c:pt>
                <c:pt idx="7683">
                  <c:v>43786.125</c:v>
                </c:pt>
                <c:pt idx="7684">
                  <c:v>43786.166666666664</c:v>
                </c:pt>
                <c:pt idx="7685">
                  <c:v>43786.208333333336</c:v>
                </c:pt>
                <c:pt idx="7686">
                  <c:v>43786.25</c:v>
                </c:pt>
                <c:pt idx="7687">
                  <c:v>43786.291666666664</c:v>
                </c:pt>
                <c:pt idx="7688">
                  <c:v>43786.333333333336</c:v>
                </c:pt>
                <c:pt idx="7689">
                  <c:v>43786.375</c:v>
                </c:pt>
                <c:pt idx="7690">
                  <c:v>43786.416666666664</c:v>
                </c:pt>
                <c:pt idx="7691">
                  <c:v>43786.458333333336</c:v>
                </c:pt>
                <c:pt idx="7692">
                  <c:v>43786.5</c:v>
                </c:pt>
                <c:pt idx="7693">
                  <c:v>43786.541666666664</c:v>
                </c:pt>
                <c:pt idx="7694">
                  <c:v>43786.583333333336</c:v>
                </c:pt>
                <c:pt idx="7695">
                  <c:v>43786.625</c:v>
                </c:pt>
                <c:pt idx="7696">
                  <c:v>43786.666666666664</c:v>
                </c:pt>
                <c:pt idx="7697">
                  <c:v>43786.708333333336</c:v>
                </c:pt>
                <c:pt idx="7698">
                  <c:v>43786.75</c:v>
                </c:pt>
                <c:pt idx="7699">
                  <c:v>43786.791666666664</c:v>
                </c:pt>
                <c:pt idx="7700">
                  <c:v>43786.833333333336</c:v>
                </c:pt>
                <c:pt idx="7701">
                  <c:v>43786.875</c:v>
                </c:pt>
                <c:pt idx="7702">
                  <c:v>43786.916666666664</c:v>
                </c:pt>
                <c:pt idx="7703">
                  <c:v>43786.958333333336</c:v>
                </c:pt>
                <c:pt idx="7704">
                  <c:v>43787</c:v>
                </c:pt>
                <c:pt idx="7705">
                  <c:v>43787.041666666664</c:v>
                </c:pt>
                <c:pt idx="7706">
                  <c:v>43787.083333333336</c:v>
                </c:pt>
                <c:pt idx="7707">
                  <c:v>43787.125</c:v>
                </c:pt>
                <c:pt idx="7708">
                  <c:v>43787.166666666664</c:v>
                </c:pt>
                <c:pt idx="7709">
                  <c:v>43787.208333333336</c:v>
                </c:pt>
                <c:pt idx="7710">
                  <c:v>43787.25</c:v>
                </c:pt>
                <c:pt idx="7711">
                  <c:v>43787.291666666664</c:v>
                </c:pt>
                <c:pt idx="7712">
                  <c:v>43787.333333333336</c:v>
                </c:pt>
                <c:pt idx="7713">
                  <c:v>43787.375</c:v>
                </c:pt>
                <c:pt idx="7714">
                  <c:v>43787.416666666664</c:v>
                </c:pt>
                <c:pt idx="7715">
                  <c:v>43787.458333333336</c:v>
                </c:pt>
                <c:pt idx="7716">
                  <c:v>43787.5</c:v>
                </c:pt>
                <c:pt idx="7717">
                  <c:v>43787.541666666664</c:v>
                </c:pt>
                <c:pt idx="7718">
                  <c:v>43787.583333333336</c:v>
                </c:pt>
                <c:pt idx="7719">
                  <c:v>43787.625</c:v>
                </c:pt>
                <c:pt idx="7720">
                  <c:v>43787.666666666664</c:v>
                </c:pt>
                <c:pt idx="7721">
                  <c:v>43787.708333333336</c:v>
                </c:pt>
                <c:pt idx="7722">
                  <c:v>43787.75</c:v>
                </c:pt>
                <c:pt idx="7723">
                  <c:v>43787.791666666664</c:v>
                </c:pt>
                <c:pt idx="7724">
                  <c:v>43787.833333333336</c:v>
                </c:pt>
                <c:pt idx="7725">
                  <c:v>43787.875</c:v>
                </c:pt>
                <c:pt idx="7726">
                  <c:v>43787.916666666664</c:v>
                </c:pt>
                <c:pt idx="7727">
                  <c:v>43787.958333333336</c:v>
                </c:pt>
                <c:pt idx="7728">
                  <c:v>43788</c:v>
                </c:pt>
                <c:pt idx="7729">
                  <c:v>43788.041666666664</c:v>
                </c:pt>
                <c:pt idx="7730">
                  <c:v>43788.083333333336</c:v>
                </c:pt>
                <c:pt idx="7731">
                  <c:v>43788.125</c:v>
                </c:pt>
                <c:pt idx="7732">
                  <c:v>43788.166666666664</c:v>
                </c:pt>
                <c:pt idx="7733">
                  <c:v>43788.208333333336</c:v>
                </c:pt>
                <c:pt idx="7734">
                  <c:v>43788.25</c:v>
                </c:pt>
                <c:pt idx="7735">
                  <c:v>43788.291666666664</c:v>
                </c:pt>
                <c:pt idx="7736">
                  <c:v>43788.333333333336</c:v>
                </c:pt>
                <c:pt idx="7737">
                  <c:v>43788.375</c:v>
                </c:pt>
                <c:pt idx="7738">
                  <c:v>43788.416666666664</c:v>
                </c:pt>
                <c:pt idx="7739">
                  <c:v>43788.458333333336</c:v>
                </c:pt>
                <c:pt idx="7740">
                  <c:v>43788.5</c:v>
                </c:pt>
                <c:pt idx="7741">
                  <c:v>43788.541666666664</c:v>
                </c:pt>
                <c:pt idx="7742">
                  <c:v>43788.583333333336</c:v>
                </c:pt>
                <c:pt idx="7743">
                  <c:v>43788.625</c:v>
                </c:pt>
                <c:pt idx="7744">
                  <c:v>43788.666666666664</c:v>
                </c:pt>
                <c:pt idx="7745">
                  <c:v>43788.708333333336</c:v>
                </c:pt>
                <c:pt idx="7746">
                  <c:v>43788.75</c:v>
                </c:pt>
                <c:pt idx="7747">
                  <c:v>43788.791666666664</c:v>
                </c:pt>
                <c:pt idx="7748">
                  <c:v>43788.833333333336</c:v>
                </c:pt>
                <c:pt idx="7749">
                  <c:v>43788.875</c:v>
                </c:pt>
                <c:pt idx="7750">
                  <c:v>43788.916666666664</c:v>
                </c:pt>
                <c:pt idx="7751">
                  <c:v>43788.958333333336</c:v>
                </c:pt>
                <c:pt idx="7752">
                  <c:v>43789</c:v>
                </c:pt>
                <c:pt idx="7753">
                  <c:v>43789.041666666664</c:v>
                </c:pt>
                <c:pt idx="7754">
                  <c:v>43789.083333333336</c:v>
                </c:pt>
                <c:pt idx="7755">
                  <c:v>43789.125</c:v>
                </c:pt>
                <c:pt idx="7756">
                  <c:v>43789.166666666664</c:v>
                </c:pt>
                <c:pt idx="7757">
                  <c:v>43789.208333333336</c:v>
                </c:pt>
                <c:pt idx="7758">
                  <c:v>43789.25</c:v>
                </c:pt>
                <c:pt idx="7759">
                  <c:v>43789.291666666664</c:v>
                </c:pt>
                <c:pt idx="7760">
                  <c:v>43789.333333333336</c:v>
                </c:pt>
                <c:pt idx="7761">
                  <c:v>43789.375</c:v>
                </c:pt>
                <c:pt idx="7762">
                  <c:v>43789.416666666664</c:v>
                </c:pt>
                <c:pt idx="7763">
                  <c:v>43789.458333333336</c:v>
                </c:pt>
                <c:pt idx="7764">
                  <c:v>43789.5</c:v>
                </c:pt>
                <c:pt idx="7765">
                  <c:v>43789.541666666664</c:v>
                </c:pt>
                <c:pt idx="7766">
                  <c:v>43789.583333333336</c:v>
                </c:pt>
                <c:pt idx="7767">
                  <c:v>43789.625</c:v>
                </c:pt>
                <c:pt idx="7768">
                  <c:v>43789.666666666664</c:v>
                </c:pt>
                <c:pt idx="7769">
                  <c:v>43789.708333333336</c:v>
                </c:pt>
                <c:pt idx="7770">
                  <c:v>43789.75</c:v>
                </c:pt>
                <c:pt idx="7771">
                  <c:v>43789.791666666664</c:v>
                </c:pt>
                <c:pt idx="7772">
                  <c:v>43789.833333333336</c:v>
                </c:pt>
                <c:pt idx="7773">
                  <c:v>43789.875</c:v>
                </c:pt>
                <c:pt idx="7774">
                  <c:v>43789.916666666664</c:v>
                </c:pt>
                <c:pt idx="7775">
                  <c:v>43789.958333333336</c:v>
                </c:pt>
                <c:pt idx="7776">
                  <c:v>43790</c:v>
                </c:pt>
                <c:pt idx="7777">
                  <c:v>43790.041666666664</c:v>
                </c:pt>
                <c:pt idx="7778">
                  <c:v>43790.083333333336</c:v>
                </c:pt>
                <c:pt idx="7779">
                  <c:v>43790.125</c:v>
                </c:pt>
                <c:pt idx="7780">
                  <c:v>43790.166666666664</c:v>
                </c:pt>
                <c:pt idx="7781">
                  <c:v>43790.208333333336</c:v>
                </c:pt>
                <c:pt idx="7782">
                  <c:v>43790.25</c:v>
                </c:pt>
                <c:pt idx="7783">
                  <c:v>43790.291666666664</c:v>
                </c:pt>
                <c:pt idx="7784">
                  <c:v>43790.333333333336</c:v>
                </c:pt>
                <c:pt idx="7785">
                  <c:v>43790.375</c:v>
                </c:pt>
                <c:pt idx="7786">
                  <c:v>43790.416666666664</c:v>
                </c:pt>
                <c:pt idx="7787">
                  <c:v>43790.458333333336</c:v>
                </c:pt>
                <c:pt idx="7788">
                  <c:v>43790.5</c:v>
                </c:pt>
                <c:pt idx="7789">
                  <c:v>43790.541666666664</c:v>
                </c:pt>
                <c:pt idx="7790">
                  <c:v>43790.583333333336</c:v>
                </c:pt>
                <c:pt idx="7791">
                  <c:v>43790.625</c:v>
                </c:pt>
                <c:pt idx="7792">
                  <c:v>43790.666666666664</c:v>
                </c:pt>
                <c:pt idx="7793">
                  <c:v>43790.708333333336</c:v>
                </c:pt>
                <c:pt idx="7794">
                  <c:v>43790.75</c:v>
                </c:pt>
                <c:pt idx="7795">
                  <c:v>43790.791666666664</c:v>
                </c:pt>
                <c:pt idx="7796">
                  <c:v>43790.833333333336</c:v>
                </c:pt>
                <c:pt idx="7797">
                  <c:v>43790.875</c:v>
                </c:pt>
                <c:pt idx="7798">
                  <c:v>43790.916666666664</c:v>
                </c:pt>
                <c:pt idx="7799">
                  <c:v>43790.958333333336</c:v>
                </c:pt>
                <c:pt idx="7800">
                  <c:v>43791</c:v>
                </c:pt>
                <c:pt idx="7801">
                  <c:v>43791.041666666664</c:v>
                </c:pt>
                <c:pt idx="7802">
                  <c:v>43791.083333333336</c:v>
                </c:pt>
                <c:pt idx="7803">
                  <c:v>43791.125</c:v>
                </c:pt>
                <c:pt idx="7804">
                  <c:v>43791.166666666664</c:v>
                </c:pt>
                <c:pt idx="7805">
                  <c:v>43791.208333333336</c:v>
                </c:pt>
                <c:pt idx="7806">
                  <c:v>43791.25</c:v>
                </c:pt>
                <c:pt idx="7807">
                  <c:v>43791.291666666664</c:v>
                </c:pt>
                <c:pt idx="7808">
                  <c:v>43791.333333333336</c:v>
                </c:pt>
                <c:pt idx="7809">
                  <c:v>43791.375</c:v>
                </c:pt>
                <c:pt idx="7810">
                  <c:v>43791.416666666664</c:v>
                </c:pt>
                <c:pt idx="7811">
                  <c:v>43791.458333333336</c:v>
                </c:pt>
                <c:pt idx="7812">
                  <c:v>43791.5</c:v>
                </c:pt>
                <c:pt idx="7813">
                  <c:v>43791.541666666664</c:v>
                </c:pt>
                <c:pt idx="7814">
                  <c:v>43791.583333333336</c:v>
                </c:pt>
                <c:pt idx="7815">
                  <c:v>43791.625</c:v>
                </c:pt>
                <c:pt idx="7816">
                  <c:v>43791.666666666664</c:v>
                </c:pt>
                <c:pt idx="7817">
                  <c:v>43791.708333333336</c:v>
                </c:pt>
                <c:pt idx="7818">
                  <c:v>43791.75</c:v>
                </c:pt>
                <c:pt idx="7819">
                  <c:v>43791.791666666664</c:v>
                </c:pt>
                <c:pt idx="7820">
                  <c:v>43791.833333333336</c:v>
                </c:pt>
                <c:pt idx="7821">
                  <c:v>43791.875</c:v>
                </c:pt>
                <c:pt idx="7822">
                  <c:v>43791.916666666664</c:v>
                </c:pt>
                <c:pt idx="7823">
                  <c:v>43791.958333333336</c:v>
                </c:pt>
                <c:pt idx="7824">
                  <c:v>43792</c:v>
                </c:pt>
                <c:pt idx="7825">
                  <c:v>43792.041666666664</c:v>
                </c:pt>
                <c:pt idx="7826">
                  <c:v>43792.083333333336</c:v>
                </c:pt>
                <c:pt idx="7827">
                  <c:v>43792.125</c:v>
                </c:pt>
                <c:pt idx="7828">
                  <c:v>43792.166666666664</c:v>
                </c:pt>
                <c:pt idx="7829">
                  <c:v>43792.208333333336</c:v>
                </c:pt>
                <c:pt idx="7830">
                  <c:v>43792.25</c:v>
                </c:pt>
                <c:pt idx="7831">
                  <c:v>43792.291666666664</c:v>
                </c:pt>
                <c:pt idx="7832">
                  <c:v>43792.333333333336</c:v>
                </c:pt>
                <c:pt idx="7833">
                  <c:v>43792.375</c:v>
                </c:pt>
                <c:pt idx="7834">
                  <c:v>43792.416666666664</c:v>
                </c:pt>
                <c:pt idx="7835">
                  <c:v>43792.458333333336</c:v>
                </c:pt>
                <c:pt idx="7836">
                  <c:v>43792.5</c:v>
                </c:pt>
                <c:pt idx="7837">
                  <c:v>43792.541666666664</c:v>
                </c:pt>
                <c:pt idx="7838">
                  <c:v>43792.583333333336</c:v>
                </c:pt>
                <c:pt idx="7839">
                  <c:v>43792.625</c:v>
                </c:pt>
                <c:pt idx="7840">
                  <c:v>43792.666666666664</c:v>
                </c:pt>
                <c:pt idx="7841">
                  <c:v>43792.708333333336</c:v>
                </c:pt>
                <c:pt idx="7842">
                  <c:v>43792.75</c:v>
                </c:pt>
                <c:pt idx="7843">
                  <c:v>43792.791666666664</c:v>
                </c:pt>
                <c:pt idx="7844">
                  <c:v>43792.833333333336</c:v>
                </c:pt>
                <c:pt idx="7845">
                  <c:v>43792.875</c:v>
                </c:pt>
                <c:pt idx="7846">
                  <c:v>43792.916666666664</c:v>
                </c:pt>
                <c:pt idx="7847">
                  <c:v>43792.958333333336</c:v>
                </c:pt>
                <c:pt idx="7848">
                  <c:v>43793</c:v>
                </c:pt>
                <c:pt idx="7849">
                  <c:v>43793.041666666664</c:v>
                </c:pt>
                <c:pt idx="7850">
                  <c:v>43793.083333333336</c:v>
                </c:pt>
                <c:pt idx="7851">
                  <c:v>43793.125</c:v>
                </c:pt>
                <c:pt idx="7852">
                  <c:v>43793.166666666664</c:v>
                </c:pt>
                <c:pt idx="7853">
                  <c:v>43793.208333333336</c:v>
                </c:pt>
                <c:pt idx="7854">
                  <c:v>43793.25</c:v>
                </c:pt>
                <c:pt idx="7855">
                  <c:v>43793.291666666664</c:v>
                </c:pt>
                <c:pt idx="7856">
                  <c:v>43793.333333333336</c:v>
                </c:pt>
                <c:pt idx="7857">
                  <c:v>43793.375</c:v>
                </c:pt>
                <c:pt idx="7858">
                  <c:v>43793.416666666664</c:v>
                </c:pt>
                <c:pt idx="7859">
                  <c:v>43793.458333333336</c:v>
                </c:pt>
                <c:pt idx="7860">
                  <c:v>43793.5</c:v>
                </c:pt>
                <c:pt idx="7861">
                  <c:v>43793.541666666664</c:v>
                </c:pt>
                <c:pt idx="7862">
                  <c:v>43793.583333333336</c:v>
                </c:pt>
                <c:pt idx="7863">
                  <c:v>43793.625</c:v>
                </c:pt>
                <c:pt idx="7864">
                  <c:v>43793.666666666664</c:v>
                </c:pt>
                <c:pt idx="7865">
                  <c:v>43793.708333333336</c:v>
                </c:pt>
                <c:pt idx="7866">
                  <c:v>43793.75</c:v>
                </c:pt>
                <c:pt idx="7867">
                  <c:v>43793.791666666664</c:v>
                </c:pt>
                <c:pt idx="7868">
                  <c:v>43793.833333333336</c:v>
                </c:pt>
                <c:pt idx="7869">
                  <c:v>43793.875</c:v>
                </c:pt>
                <c:pt idx="7870">
                  <c:v>43793.916666666664</c:v>
                </c:pt>
                <c:pt idx="7871">
                  <c:v>43793.958333333336</c:v>
                </c:pt>
                <c:pt idx="7872">
                  <c:v>43794</c:v>
                </c:pt>
                <c:pt idx="7873">
                  <c:v>43794.041666666664</c:v>
                </c:pt>
                <c:pt idx="7874">
                  <c:v>43794.083333333336</c:v>
                </c:pt>
                <c:pt idx="7875">
                  <c:v>43794.125</c:v>
                </c:pt>
                <c:pt idx="7876">
                  <c:v>43794.166666666664</c:v>
                </c:pt>
                <c:pt idx="7877">
                  <c:v>43794.208333333336</c:v>
                </c:pt>
                <c:pt idx="7878">
                  <c:v>43794.25</c:v>
                </c:pt>
                <c:pt idx="7879">
                  <c:v>43794.291666666664</c:v>
                </c:pt>
                <c:pt idx="7880">
                  <c:v>43794.333333333336</c:v>
                </c:pt>
                <c:pt idx="7881">
                  <c:v>43794.375</c:v>
                </c:pt>
                <c:pt idx="7882">
                  <c:v>43794.416666666664</c:v>
                </c:pt>
                <c:pt idx="7883">
                  <c:v>43794.458333333336</c:v>
                </c:pt>
                <c:pt idx="7884">
                  <c:v>43794.5</c:v>
                </c:pt>
                <c:pt idx="7885">
                  <c:v>43794.541666666664</c:v>
                </c:pt>
                <c:pt idx="7886">
                  <c:v>43794.583333333336</c:v>
                </c:pt>
                <c:pt idx="7887">
                  <c:v>43794.625</c:v>
                </c:pt>
                <c:pt idx="7888">
                  <c:v>43794.666666666664</c:v>
                </c:pt>
                <c:pt idx="7889">
                  <c:v>43794.708333333336</c:v>
                </c:pt>
                <c:pt idx="7890">
                  <c:v>43794.75</c:v>
                </c:pt>
                <c:pt idx="7891">
                  <c:v>43794.791666666664</c:v>
                </c:pt>
                <c:pt idx="7892">
                  <c:v>43794.833333333336</c:v>
                </c:pt>
                <c:pt idx="7893">
                  <c:v>43794.875</c:v>
                </c:pt>
                <c:pt idx="7894">
                  <c:v>43794.916666666664</c:v>
                </c:pt>
                <c:pt idx="7895">
                  <c:v>43794.958333333336</c:v>
                </c:pt>
                <c:pt idx="7896">
                  <c:v>43795</c:v>
                </c:pt>
                <c:pt idx="7897">
                  <c:v>43795.041666666664</c:v>
                </c:pt>
                <c:pt idx="7898">
                  <c:v>43795.083333333336</c:v>
                </c:pt>
                <c:pt idx="7899">
                  <c:v>43795.125</c:v>
                </c:pt>
                <c:pt idx="7900">
                  <c:v>43795.166666666664</c:v>
                </c:pt>
                <c:pt idx="7901">
                  <c:v>43795.208333333336</c:v>
                </c:pt>
                <c:pt idx="7902">
                  <c:v>43795.25</c:v>
                </c:pt>
                <c:pt idx="7903">
                  <c:v>43795.291666666664</c:v>
                </c:pt>
                <c:pt idx="7904">
                  <c:v>43795.333333333336</c:v>
                </c:pt>
                <c:pt idx="7905">
                  <c:v>43795.375</c:v>
                </c:pt>
                <c:pt idx="7906">
                  <c:v>43795.416666666664</c:v>
                </c:pt>
                <c:pt idx="7907">
                  <c:v>43795.458333333336</c:v>
                </c:pt>
                <c:pt idx="7908">
                  <c:v>43795.5</c:v>
                </c:pt>
                <c:pt idx="7909">
                  <c:v>43795.541666666664</c:v>
                </c:pt>
                <c:pt idx="7910">
                  <c:v>43795.583333333336</c:v>
                </c:pt>
                <c:pt idx="7911">
                  <c:v>43795.625</c:v>
                </c:pt>
                <c:pt idx="7912">
                  <c:v>43795.666666666664</c:v>
                </c:pt>
                <c:pt idx="7913">
                  <c:v>43795.708333333336</c:v>
                </c:pt>
                <c:pt idx="7914">
                  <c:v>43795.75</c:v>
                </c:pt>
                <c:pt idx="7915">
                  <c:v>43795.791666666664</c:v>
                </c:pt>
                <c:pt idx="7916">
                  <c:v>43795.833333333336</c:v>
                </c:pt>
                <c:pt idx="7917">
                  <c:v>43795.875</c:v>
                </c:pt>
                <c:pt idx="7918">
                  <c:v>43795.916666666664</c:v>
                </c:pt>
                <c:pt idx="7919">
                  <c:v>43795.958333333336</c:v>
                </c:pt>
                <c:pt idx="7920">
                  <c:v>43796</c:v>
                </c:pt>
                <c:pt idx="7921">
                  <c:v>43796.041666666664</c:v>
                </c:pt>
                <c:pt idx="7922">
                  <c:v>43796.083333333336</c:v>
                </c:pt>
                <c:pt idx="7923">
                  <c:v>43796.125</c:v>
                </c:pt>
                <c:pt idx="7924">
                  <c:v>43796.166666666664</c:v>
                </c:pt>
                <c:pt idx="7925">
                  <c:v>43796.208333333336</c:v>
                </c:pt>
                <c:pt idx="7926">
                  <c:v>43796.25</c:v>
                </c:pt>
                <c:pt idx="7927">
                  <c:v>43796.291666666664</c:v>
                </c:pt>
                <c:pt idx="7928">
                  <c:v>43796.333333333336</c:v>
                </c:pt>
                <c:pt idx="7929">
                  <c:v>43796.375</c:v>
                </c:pt>
                <c:pt idx="7930">
                  <c:v>43796.416666666664</c:v>
                </c:pt>
                <c:pt idx="7931">
                  <c:v>43796.458333333336</c:v>
                </c:pt>
                <c:pt idx="7932">
                  <c:v>43796.5</c:v>
                </c:pt>
                <c:pt idx="7933">
                  <c:v>43796.541666666664</c:v>
                </c:pt>
                <c:pt idx="7934">
                  <c:v>43796.583333333336</c:v>
                </c:pt>
                <c:pt idx="7935">
                  <c:v>43796.625</c:v>
                </c:pt>
                <c:pt idx="7936">
                  <c:v>43796.666666666664</c:v>
                </c:pt>
                <c:pt idx="7937">
                  <c:v>43796.708333333336</c:v>
                </c:pt>
                <c:pt idx="7938">
                  <c:v>43796.75</c:v>
                </c:pt>
                <c:pt idx="7939">
                  <c:v>43796.791666666664</c:v>
                </c:pt>
                <c:pt idx="7940">
                  <c:v>43796.833333333336</c:v>
                </c:pt>
                <c:pt idx="7941">
                  <c:v>43796.875</c:v>
                </c:pt>
                <c:pt idx="7942">
                  <c:v>43796.916666666664</c:v>
                </c:pt>
                <c:pt idx="7943">
                  <c:v>43796.958333333336</c:v>
                </c:pt>
                <c:pt idx="7944">
                  <c:v>43797</c:v>
                </c:pt>
                <c:pt idx="7945">
                  <c:v>43797.041666666664</c:v>
                </c:pt>
                <c:pt idx="7946">
                  <c:v>43797.083333333336</c:v>
                </c:pt>
                <c:pt idx="7947">
                  <c:v>43797.125</c:v>
                </c:pt>
                <c:pt idx="7948">
                  <c:v>43797.166666666664</c:v>
                </c:pt>
                <c:pt idx="7949">
                  <c:v>43797.208333333336</c:v>
                </c:pt>
                <c:pt idx="7950">
                  <c:v>43797.25</c:v>
                </c:pt>
                <c:pt idx="7951">
                  <c:v>43797.291666666664</c:v>
                </c:pt>
                <c:pt idx="7952">
                  <c:v>43797.333333333336</c:v>
                </c:pt>
                <c:pt idx="7953">
                  <c:v>43797.375</c:v>
                </c:pt>
                <c:pt idx="7954">
                  <c:v>43797.416666666664</c:v>
                </c:pt>
                <c:pt idx="7955">
                  <c:v>43797.458333333336</c:v>
                </c:pt>
                <c:pt idx="7956">
                  <c:v>43797.5</c:v>
                </c:pt>
                <c:pt idx="7957">
                  <c:v>43797.541666666664</c:v>
                </c:pt>
                <c:pt idx="7958">
                  <c:v>43797.583333333336</c:v>
                </c:pt>
                <c:pt idx="7959">
                  <c:v>43797.625</c:v>
                </c:pt>
                <c:pt idx="7960">
                  <c:v>43797.666666666664</c:v>
                </c:pt>
                <c:pt idx="7961">
                  <c:v>43797.708333333336</c:v>
                </c:pt>
                <c:pt idx="7962">
                  <c:v>43797.75</c:v>
                </c:pt>
                <c:pt idx="7963">
                  <c:v>43797.791666666664</c:v>
                </c:pt>
                <c:pt idx="7964">
                  <c:v>43797.833333333336</c:v>
                </c:pt>
                <c:pt idx="7965">
                  <c:v>43797.875</c:v>
                </c:pt>
                <c:pt idx="7966">
                  <c:v>43797.916666666664</c:v>
                </c:pt>
                <c:pt idx="7967">
                  <c:v>43797.958333333336</c:v>
                </c:pt>
                <c:pt idx="7968">
                  <c:v>43798</c:v>
                </c:pt>
                <c:pt idx="7969">
                  <c:v>43798.041666666664</c:v>
                </c:pt>
                <c:pt idx="7970">
                  <c:v>43798.083333333336</c:v>
                </c:pt>
                <c:pt idx="7971">
                  <c:v>43798.125</c:v>
                </c:pt>
                <c:pt idx="7972">
                  <c:v>43798.166666666664</c:v>
                </c:pt>
                <c:pt idx="7973">
                  <c:v>43798.208333333336</c:v>
                </c:pt>
                <c:pt idx="7974">
                  <c:v>43798.25</c:v>
                </c:pt>
                <c:pt idx="7975">
                  <c:v>43798.291666666664</c:v>
                </c:pt>
                <c:pt idx="7976">
                  <c:v>43798.333333333336</c:v>
                </c:pt>
                <c:pt idx="7977">
                  <c:v>43798.375</c:v>
                </c:pt>
                <c:pt idx="7978">
                  <c:v>43798.416666666664</c:v>
                </c:pt>
                <c:pt idx="7979">
                  <c:v>43798.458333333336</c:v>
                </c:pt>
                <c:pt idx="7980">
                  <c:v>43798.5</c:v>
                </c:pt>
                <c:pt idx="7981">
                  <c:v>43798.541666666664</c:v>
                </c:pt>
                <c:pt idx="7982">
                  <c:v>43798.583333333336</c:v>
                </c:pt>
                <c:pt idx="7983">
                  <c:v>43798.625</c:v>
                </c:pt>
                <c:pt idx="7984">
                  <c:v>43798.666666666664</c:v>
                </c:pt>
                <c:pt idx="7985">
                  <c:v>43798.708333333336</c:v>
                </c:pt>
                <c:pt idx="7986">
                  <c:v>43798.75</c:v>
                </c:pt>
                <c:pt idx="7987">
                  <c:v>43798.791666666664</c:v>
                </c:pt>
                <c:pt idx="7988">
                  <c:v>43798.833333333336</c:v>
                </c:pt>
                <c:pt idx="7989">
                  <c:v>43798.875</c:v>
                </c:pt>
                <c:pt idx="7990">
                  <c:v>43798.916666666664</c:v>
                </c:pt>
                <c:pt idx="7991">
                  <c:v>43798.958333333336</c:v>
                </c:pt>
                <c:pt idx="7992">
                  <c:v>43799</c:v>
                </c:pt>
                <c:pt idx="7993">
                  <c:v>43799.041666666664</c:v>
                </c:pt>
                <c:pt idx="7994">
                  <c:v>43799.083333333336</c:v>
                </c:pt>
                <c:pt idx="7995">
                  <c:v>43799.125</c:v>
                </c:pt>
                <c:pt idx="7996">
                  <c:v>43799.166666666664</c:v>
                </c:pt>
                <c:pt idx="7997">
                  <c:v>43799.208333333336</c:v>
                </c:pt>
                <c:pt idx="7998">
                  <c:v>43799.25</c:v>
                </c:pt>
                <c:pt idx="7999">
                  <c:v>43799.291666666664</c:v>
                </c:pt>
                <c:pt idx="8000">
                  <c:v>43799.333333333336</c:v>
                </c:pt>
                <c:pt idx="8001">
                  <c:v>43799.375</c:v>
                </c:pt>
                <c:pt idx="8002">
                  <c:v>43799.416666666664</c:v>
                </c:pt>
                <c:pt idx="8003">
                  <c:v>43799.458333333336</c:v>
                </c:pt>
                <c:pt idx="8004">
                  <c:v>43799.5</c:v>
                </c:pt>
                <c:pt idx="8005">
                  <c:v>43799.541666666664</c:v>
                </c:pt>
                <c:pt idx="8006">
                  <c:v>43799.583333333336</c:v>
                </c:pt>
                <c:pt idx="8007">
                  <c:v>43799.625</c:v>
                </c:pt>
                <c:pt idx="8008">
                  <c:v>43799.666666666664</c:v>
                </c:pt>
                <c:pt idx="8009">
                  <c:v>43799.708333333336</c:v>
                </c:pt>
                <c:pt idx="8010">
                  <c:v>43799.75</c:v>
                </c:pt>
                <c:pt idx="8011">
                  <c:v>43799.791666666664</c:v>
                </c:pt>
                <c:pt idx="8012">
                  <c:v>43799.833333333336</c:v>
                </c:pt>
                <c:pt idx="8013">
                  <c:v>43799.875</c:v>
                </c:pt>
                <c:pt idx="8014">
                  <c:v>43799.916666666664</c:v>
                </c:pt>
                <c:pt idx="8015">
                  <c:v>43799.958333333336</c:v>
                </c:pt>
                <c:pt idx="8016">
                  <c:v>43800</c:v>
                </c:pt>
                <c:pt idx="8017">
                  <c:v>43800.041666666664</c:v>
                </c:pt>
                <c:pt idx="8018">
                  <c:v>43800.083333333336</c:v>
                </c:pt>
                <c:pt idx="8019">
                  <c:v>43800.125</c:v>
                </c:pt>
                <c:pt idx="8020">
                  <c:v>43800.166666666664</c:v>
                </c:pt>
                <c:pt idx="8021">
                  <c:v>43800.208333333336</c:v>
                </c:pt>
                <c:pt idx="8022">
                  <c:v>43800.25</c:v>
                </c:pt>
                <c:pt idx="8023">
                  <c:v>43800.291666666664</c:v>
                </c:pt>
                <c:pt idx="8024">
                  <c:v>43800.333333333336</c:v>
                </c:pt>
                <c:pt idx="8025">
                  <c:v>43800.375</c:v>
                </c:pt>
                <c:pt idx="8026">
                  <c:v>43800.416666666664</c:v>
                </c:pt>
                <c:pt idx="8027">
                  <c:v>43800.458333333336</c:v>
                </c:pt>
                <c:pt idx="8028">
                  <c:v>43800.5</c:v>
                </c:pt>
                <c:pt idx="8029">
                  <c:v>43800.541666666664</c:v>
                </c:pt>
                <c:pt idx="8030">
                  <c:v>43800.583333333336</c:v>
                </c:pt>
                <c:pt idx="8031">
                  <c:v>43800.625</c:v>
                </c:pt>
                <c:pt idx="8032">
                  <c:v>43800.666666666664</c:v>
                </c:pt>
                <c:pt idx="8033">
                  <c:v>43800.708333333336</c:v>
                </c:pt>
                <c:pt idx="8034">
                  <c:v>43800.75</c:v>
                </c:pt>
                <c:pt idx="8035">
                  <c:v>43800.791666666664</c:v>
                </c:pt>
                <c:pt idx="8036">
                  <c:v>43800.833333333336</c:v>
                </c:pt>
                <c:pt idx="8037">
                  <c:v>43800.875</c:v>
                </c:pt>
                <c:pt idx="8038">
                  <c:v>43800.916666666664</c:v>
                </c:pt>
                <c:pt idx="8039">
                  <c:v>43800.958333333336</c:v>
                </c:pt>
                <c:pt idx="8040">
                  <c:v>43801</c:v>
                </c:pt>
                <c:pt idx="8041">
                  <c:v>43801.041666666664</c:v>
                </c:pt>
                <c:pt idx="8042">
                  <c:v>43801.083333333336</c:v>
                </c:pt>
                <c:pt idx="8043">
                  <c:v>43801.125</c:v>
                </c:pt>
                <c:pt idx="8044">
                  <c:v>43801.166666666664</c:v>
                </c:pt>
                <c:pt idx="8045">
                  <c:v>43801.208333333336</c:v>
                </c:pt>
                <c:pt idx="8046">
                  <c:v>43801.25</c:v>
                </c:pt>
                <c:pt idx="8047">
                  <c:v>43801.291666666664</c:v>
                </c:pt>
                <c:pt idx="8048">
                  <c:v>43801.333333333336</c:v>
                </c:pt>
                <c:pt idx="8049">
                  <c:v>43801.375</c:v>
                </c:pt>
                <c:pt idx="8050">
                  <c:v>43801.416666666664</c:v>
                </c:pt>
                <c:pt idx="8051">
                  <c:v>43801.458333333336</c:v>
                </c:pt>
                <c:pt idx="8052">
                  <c:v>43801.5</c:v>
                </c:pt>
                <c:pt idx="8053">
                  <c:v>43801.541666666664</c:v>
                </c:pt>
                <c:pt idx="8054">
                  <c:v>43801.583333333336</c:v>
                </c:pt>
                <c:pt idx="8055">
                  <c:v>43801.625</c:v>
                </c:pt>
                <c:pt idx="8056">
                  <c:v>43801.666666666664</c:v>
                </c:pt>
                <c:pt idx="8057">
                  <c:v>43801.708333333336</c:v>
                </c:pt>
                <c:pt idx="8058">
                  <c:v>43801.75</c:v>
                </c:pt>
                <c:pt idx="8059">
                  <c:v>43801.791666666664</c:v>
                </c:pt>
                <c:pt idx="8060">
                  <c:v>43801.833333333336</c:v>
                </c:pt>
                <c:pt idx="8061">
                  <c:v>43801.875</c:v>
                </c:pt>
                <c:pt idx="8062">
                  <c:v>43801.916666666664</c:v>
                </c:pt>
                <c:pt idx="8063">
                  <c:v>43801.958333333336</c:v>
                </c:pt>
                <c:pt idx="8064">
                  <c:v>43802</c:v>
                </c:pt>
                <c:pt idx="8065">
                  <c:v>43802.041666666664</c:v>
                </c:pt>
                <c:pt idx="8066">
                  <c:v>43802.083333333336</c:v>
                </c:pt>
                <c:pt idx="8067">
                  <c:v>43802.125</c:v>
                </c:pt>
                <c:pt idx="8068">
                  <c:v>43802.166666666664</c:v>
                </c:pt>
                <c:pt idx="8069">
                  <c:v>43802.208333333336</c:v>
                </c:pt>
                <c:pt idx="8070">
                  <c:v>43802.25</c:v>
                </c:pt>
                <c:pt idx="8071">
                  <c:v>43802.291666666664</c:v>
                </c:pt>
                <c:pt idx="8072">
                  <c:v>43802.333333333336</c:v>
                </c:pt>
                <c:pt idx="8073">
                  <c:v>43802.375</c:v>
                </c:pt>
                <c:pt idx="8074">
                  <c:v>43802.416666666664</c:v>
                </c:pt>
                <c:pt idx="8075">
                  <c:v>43802.458333333336</c:v>
                </c:pt>
                <c:pt idx="8076">
                  <c:v>43802.5</c:v>
                </c:pt>
                <c:pt idx="8077">
                  <c:v>43802.541666666664</c:v>
                </c:pt>
                <c:pt idx="8078">
                  <c:v>43802.583333333336</c:v>
                </c:pt>
                <c:pt idx="8079">
                  <c:v>43802.625</c:v>
                </c:pt>
                <c:pt idx="8080">
                  <c:v>43802.666666666664</c:v>
                </c:pt>
                <c:pt idx="8081">
                  <c:v>43802.708333333336</c:v>
                </c:pt>
                <c:pt idx="8082">
                  <c:v>43802.75</c:v>
                </c:pt>
                <c:pt idx="8083">
                  <c:v>43802.791666666664</c:v>
                </c:pt>
                <c:pt idx="8084">
                  <c:v>43802.833333333336</c:v>
                </c:pt>
                <c:pt idx="8085">
                  <c:v>43802.875</c:v>
                </c:pt>
                <c:pt idx="8086">
                  <c:v>43802.916666666664</c:v>
                </c:pt>
                <c:pt idx="8087">
                  <c:v>43802.958333333336</c:v>
                </c:pt>
                <c:pt idx="8088">
                  <c:v>43803</c:v>
                </c:pt>
                <c:pt idx="8089">
                  <c:v>43803.041666666664</c:v>
                </c:pt>
                <c:pt idx="8090">
                  <c:v>43803.083333333336</c:v>
                </c:pt>
                <c:pt idx="8091">
                  <c:v>43803.125</c:v>
                </c:pt>
                <c:pt idx="8092">
                  <c:v>43803.166666666664</c:v>
                </c:pt>
                <c:pt idx="8093">
                  <c:v>43803.208333333336</c:v>
                </c:pt>
                <c:pt idx="8094">
                  <c:v>43803.25</c:v>
                </c:pt>
                <c:pt idx="8095">
                  <c:v>43803.291666666664</c:v>
                </c:pt>
                <c:pt idx="8096">
                  <c:v>43803.333333333336</c:v>
                </c:pt>
                <c:pt idx="8097">
                  <c:v>43803.375</c:v>
                </c:pt>
                <c:pt idx="8098">
                  <c:v>43803.416666666664</c:v>
                </c:pt>
                <c:pt idx="8099">
                  <c:v>43803.458333333336</c:v>
                </c:pt>
                <c:pt idx="8100">
                  <c:v>43803.5</c:v>
                </c:pt>
                <c:pt idx="8101">
                  <c:v>43803.541666666664</c:v>
                </c:pt>
                <c:pt idx="8102">
                  <c:v>43803.583333333336</c:v>
                </c:pt>
                <c:pt idx="8103">
                  <c:v>43803.625</c:v>
                </c:pt>
                <c:pt idx="8104">
                  <c:v>43803.666666666664</c:v>
                </c:pt>
                <c:pt idx="8105">
                  <c:v>43803.708333333336</c:v>
                </c:pt>
                <c:pt idx="8106">
                  <c:v>43803.75</c:v>
                </c:pt>
                <c:pt idx="8107">
                  <c:v>43803.791666666664</c:v>
                </c:pt>
                <c:pt idx="8108">
                  <c:v>43803.833333333336</c:v>
                </c:pt>
                <c:pt idx="8109">
                  <c:v>43803.875</c:v>
                </c:pt>
                <c:pt idx="8110">
                  <c:v>43803.916666666664</c:v>
                </c:pt>
                <c:pt idx="8111">
                  <c:v>43803.958333333336</c:v>
                </c:pt>
                <c:pt idx="8112">
                  <c:v>43804</c:v>
                </c:pt>
                <c:pt idx="8113">
                  <c:v>43804.041666666664</c:v>
                </c:pt>
                <c:pt idx="8114">
                  <c:v>43804.083333333336</c:v>
                </c:pt>
                <c:pt idx="8115">
                  <c:v>43804.125</c:v>
                </c:pt>
                <c:pt idx="8116">
                  <c:v>43804.166666666664</c:v>
                </c:pt>
                <c:pt idx="8117">
                  <c:v>43804.208333333336</c:v>
                </c:pt>
                <c:pt idx="8118">
                  <c:v>43804.25</c:v>
                </c:pt>
                <c:pt idx="8119">
                  <c:v>43804.291666666664</c:v>
                </c:pt>
                <c:pt idx="8120">
                  <c:v>43804.333333333336</c:v>
                </c:pt>
                <c:pt idx="8121">
                  <c:v>43804.375</c:v>
                </c:pt>
                <c:pt idx="8122">
                  <c:v>43804.416666666664</c:v>
                </c:pt>
                <c:pt idx="8123">
                  <c:v>43804.458333333336</c:v>
                </c:pt>
                <c:pt idx="8124">
                  <c:v>43804.5</c:v>
                </c:pt>
                <c:pt idx="8125">
                  <c:v>43804.541666666664</c:v>
                </c:pt>
                <c:pt idx="8126">
                  <c:v>43804.583333333336</c:v>
                </c:pt>
                <c:pt idx="8127">
                  <c:v>43804.625</c:v>
                </c:pt>
                <c:pt idx="8128">
                  <c:v>43804.666666666664</c:v>
                </c:pt>
                <c:pt idx="8129">
                  <c:v>43804.708333333336</c:v>
                </c:pt>
                <c:pt idx="8130">
                  <c:v>43804.75</c:v>
                </c:pt>
                <c:pt idx="8131">
                  <c:v>43804.791666666664</c:v>
                </c:pt>
                <c:pt idx="8132">
                  <c:v>43804.833333333336</c:v>
                </c:pt>
                <c:pt idx="8133">
                  <c:v>43804.875</c:v>
                </c:pt>
                <c:pt idx="8134">
                  <c:v>43804.916666666664</c:v>
                </c:pt>
                <c:pt idx="8135">
                  <c:v>43804.958333333336</c:v>
                </c:pt>
                <c:pt idx="8136">
                  <c:v>43805</c:v>
                </c:pt>
                <c:pt idx="8137">
                  <c:v>43805.041666666664</c:v>
                </c:pt>
                <c:pt idx="8138">
                  <c:v>43805.083333333336</c:v>
                </c:pt>
                <c:pt idx="8139">
                  <c:v>43805.125</c:v>
                </c:pt>
                <c:pt idx="8140">
                  <c:v>43805.166666666664</c:v>
                </c:pt>
                <c:pt idx="8141">
                  <c:v>43805.208333333336</c:v>
                </c:pt>
                <c:pt idx="8142">
                  <c:v>43805.25</c:v>
                </c:pt>
                <c:pt idx="8143">
                  <c:v>43805.291666666664</c:v>
                </c:pt>
                <c:pt idx="8144">
                  <c:v>43805.333333333336</c:v>
                </c:pt>
                <c:pt idx="8145">
                  <c:v>43805.375</c:v>
                </c:pt>
                <c:pt idx="8146">
                  <c:v>43805.416666666664</c:v>
                </c:pt>
                <c:pt idx="8147">
                  <c:v>43805.458333333336</c:v>
                </c:pt>
                <c:pt idx="8148">
                  <c:v>43805.5</c:v>
                </c:pt>
                <c:pt idx="8149">
                  <c:v>43805.541666666664</c:v>
                </c:pt>
                <c:pt idx="8150">
                  <c:v>43805.583333333336</c:v>
                </c:pt>
                <c:pt idx="8151">
                  <c:v>43805.625</c:v>
                </c:pt>
                <c:pt idx="8152">
                  <c:v>43805.666666666664</c:v>
                </c:pt>
                <c:pt idx="8153">
                  <c:v>43805.708333333336</c:v>
                </c:pt>
                <c:pt idx="8154">
                  <c:v>43805.75</c:v>
                </c:pt>
                <c:pt idx="8155">
                  <c:v>43805.791666666664</c:v>
                </c:pt>
                <c:pt idx="8156">
                  <c:v>43805.833333333336</c:v>
                </c:pt>
                <c:pt idx="8157">
                  <c:v>43805.875</c:v>
                </c:pt>
                <c:pt idx="8158">
                  <c:v>43805.916666666664</c:v>
                </c:pt>
                <c:pt idx="8159">
                  <c:v>43805.958333333336</c:v>
                </c:pt>
                <c:pt idx="8160">
                  <c:v>43806</c:v>
                </c:pt>
                <c:pt idx="8161">
                  <c:v>43806.041666666664</c:v>
                </c:pt>
                <c:pt idx="8162">
                  <c:v>43806.083333333336</c:v>
                </c:pt>
                <c:pt idx="8163">
                  <c:v>43806.125</c:v>
                </c:pt>
                <c:pt idx="8164">
                  <c:v>43806.166666666664</c:v>
                </c:pt>
                <c:pt idx="8165">
                  <c:v>43806.208333333336</c:v>
                </c:pt>
                <c:pt idx="8166">
                  <c:v>43806.25</c:v>
                </c:pt>
                <c:pt idx="8167">
                  <c:v>43806.291666666664</c:v>
                </c:pt>
                <c:pt idx="8168">
                  <c:v>43806.333333333336</c:v>
                </c:pt>
                <c:pt idx="8169">
                  <c:v>43806.375</c:v>
                </c:pt>
                <c:pt idx="8170">
                  <c:v>43806.416666666664</c:v>
                </c:pt>
                <c:pt idx="8171">
                  <c:v>43806.458333333336</c:v>
                </c:pt>
                <c:pt idx="8172">
                  <c:v>43806.5</c:v>
                </c:pt>
                <c:pt idx="8173">
                  <c:v>43806.541666666664</c:v>
                </c:pt>
                <c:pt idx="8174">
                  <c:v>43806.583333333336</c:v>
                </c:pt>
                <c:pt idx="8175">
                  <c:v>43806.625</c:v>
                </c:pt>
                <c:pt idx="8176">
                  <c:v>43806.666666666664</c:v>
                </c:pt>
                <c:pt idx="8177">
                  <c:v>43806.708333333336</c:v>
                </c:pt>
                <c:pt idx="8178">
                  <c:v>43806.75</c:v>
                </c:pt>
                <c:pt idx="8179">
                  <c:v>43806.791666666664</c:v>
                </c:pt>
                <c:pt idx="8180">
                  <c:v>43806.833333333336</c:v>
                </c:pt>
                <c:pt idx="8181">
                  <c:v>43806.875</c:v>
                </c:pt>
                <c:pt idx="8182">
                  <c:v>43806.916666666664</c:v>
                </c:pt>
                <c:pt idx="8183">
                  <c:v>43806.958333333336</c:v>
                </c:pt>
                <c:pt idx="8184">
                  <c:v>43807</c:v>
                </c:pt>
                <c:pt idx="8185">
                  <c:v>43807.041666666664</c:v>
                </c:pt>
                <c:pt idx="8186">
                  <c:v>43807.083333333336</c:v>
                </c:pt>
                <c:pt idx="8187">
                  <c:v>43807.125</c:v>
                </c:pt>
                <c:pt idx="8188">
                  <c:v>43807.166666666664</c:v>
                </c:pt>
                <c:pt idx="8189">
                  <c:v>43807.208333333336</c:v>
                </c:pt>
                <c:pt idx="8190">
                  <c:v>43807.25</c:v>
                </c:pt>
                <c:pt idx="8191">
                  <c:v>43807.291666666664</c:v>
                </c:pt>
                <c:pt idx="8192">
                  <c:v>43807.333333333336</c:v>
                </c:pt>
                <c:pt idx="8193">
                  <c:v>43807.375</c:v>
                </c:pt>
                <c:pt idx="8194">
                  <c:v>43807.416666666664</c:v>
                </c:pt>
                <c:pt idx="8195">
                  <c:v>43807.458333333336</c:v>
                </c:pt>
                <c:pt idx="8196">
                  <c:v>43807.5</c:v>
                </c:pt>
                <c:pt idx="8197">
                  <c:v>43807.541666666664</c:v>
                </c:pt>
                <c:pt idx="8198">
                  <c:v>43807.583333333336</c:v>
                </c:pt>
                <c:pt idx="8199">
                  <c:v>43807.625</c:v>
                </c:pt>
                <c:pt idx="8200">
                  <c:v>43807.666666666664</c:v>
                </c:pt>
                <c:pt idx="8201">
                  <c:v>43807.708333333336</c:v>
                </c:pt>
                <c:pt idx="8202">
                  <c:v>43807.75</c:v>
                </c:pt>
                <c:pt idx="8203">
                  <c:v>43807.791666666664</c:v>
                </c:pt>
                <c:pt idx="8204">
                  <c:v>43807.833333333336</c:v>
                </c:pt>
                <c:pt idx="8205">
                  <c:v>43807.875</c:v>
                </c:pt>
                <c:pt idx="8206">
                  <c:v>43807.916666666664</c:v>
                </c:pt>
                <c:pt idx="8207">
                  <c:v>43807.958333333336</c:v>
                </c:pt>
                <c:pt idx="8208">
                  <c:v>43808</c:v>
                </c:pt>
                <c:pt idx="8209">
                  <c:v>43808.041666666664</c:v>
                </c:pt>
                <c:pt idx="8210">
                  <c:v>43808.083333333336</c:v>
                </c:pt>
                <c:pt idx="8211">
                  <c:v>43808.125</c:v>
                </c:pt>
                <c:pt idx="8212">
                  <c:v>43808.166666666664</c:v>
                </c:pt>
                <c:pt idx="8213">
                  <c:v>43808.208333333336</c:v>
                </c:pt>
                <c:pt idx="8214">
                  <c:v>43808.25</c:v>
                </c:pt>
                <c:pt idx="8215">
                  <c:v>43808.291666666664</c:v>
                </c:pt>
                <c:pt idx="8216">
                  <c:v>43808.333333333336</c:v>
                </c:pt>
                <c:pt idx="8217">
                  <c:v>43808.375</c:v>
                </c:pt>
                <c:pt idx="8218">
                  <c:v>43808.416666666664</c:v>
                </c:pt>
                <c:pt idx="8219">
                  <c:v>43808.458333333336</c:v>
                </c:pt>
                <c:pt idx="8220">
                  <c:v>43808.5</c:v>
                </c:pt>
                <c:pt idx="8221">
                  <c:v>43808.541666666664</c:v>
                </c:pt>
                <c:pt idx="8222">
                  <c:v>43808.583333333336</c:v>
                </c:pt>
                <c:pt idx="8223">
                  <c:v>43808.625</c:v>
                </c:pt>
                <c:pt idx="8224">
                  <c:v>43808.666666666664</c:v>
                </c:pt>
                <c:pt idx="8225">
                  <c:v>43808.708333333336</c:v>
                </c:pt>
                <c:pt idx="8226">
                  <c:v>43808.75</c:v>
                </c:pt>
                <c:pt idx="8227">
                  <c:v>43808.791666666664</c:v>
                </c:pt>
                <c:pt idx="8228">
                  <c:v>43808.833333333336</c:v>
                </c:pt>
                <c:pt idx="8229">
                  <c:v>43808.875</c:v>
                </c:pt>
                <c:pt idx="8230">
                  <c:v>43808.916666666664</c:v>
                </c:pt>
                <c:pt idx="8231">
                  <c:v>43808.958333333336</c:v>
                </c:pt>
                <c:pt idx="8232">
                  <c:v>43809</c:v>
                </c:pt>
                <c:pt idx="8233">
                  <c:v>43809.041666666664</c:v>
                </c:pt>
                <c:pt idx="8234">
                  <c:v>43809.083333333336</c:v>
                </c:pt>
                <c:pt idx="8235">
                  <c:v>43809.125</c:v>
                </c:pt>
                <c:pt idx="8236">
                  <c:v>43809.166666666664</c:v>
                </c:pt>
                <c:pt idx="8237">
                  <c:v>43809.208333333336</c:v>
                </c:pt>
                <c:pt idx="8238">
                  <c:v>43809.25</c:v>
                </c:pt>
                <c:pt idx="8239">
                  <c:v>43809.291666666664</c:v>
                </c:pt>
                <c:pt idx="8240">
                  <c:v>43809.333333333336</c:v>
                </c:pt>
                <c:pt idx="8241">
                  <c:v>43809.375</c:v>
                </c:pt>
                <c:pt idx="8242">
                  <c:v>43809.416666666664</c:v>
                </c:pt>
                <c:pt idx="8243">
                  <c:v>43809.458333333336</c:v>
                </c:pt>
                <c:pt idx="8244">
                  <c:v>43809.5</c:v>
                </c:pt>
                <c:pt idx="8245">
                  <c:v>43809.541666666664</c:v>
                </c:pt>
                <c:pt idx="8246">
                  <c:v>43809.583333333336</c:v>
                </c:pt>
                <c:pt idx="8247">
                  <c:v>43809.625</c:v>
                </c:pt>
                <c:pt idx="8248">
                  <c:v>43809.666666666664</c:v>
                </c:pt>
                <c:pt idx="8249">
                  <c:v>43809.708333333336</c:v>
                </c:pt>
                <c:pt idx="8250">
                  <c:v>43809.75</c:v>
                </c:pt>
                <c:pt idx="8251">
                  <c:v>43809.791666666664</c:v>
                </c:pt>
                <c:pt idx="8252">
                  <c:v>43809.833333333336</c:v>
                </c:pt>
                <c:pt idx="8253">
                  <c:v>43809.875</c:v>
                </c:pt>
                <c:pt idx="8254">
                  <c:v>43809.916666666664</c:v>
                </c:pt>
                <c:pt idx="8255">
                  <c:v>43809.958333333336</c:v>
                </c:pt>
                <c:pt idx="8256">
                  <c:v>43810</c:v>
                </c:pt>
                <c:pt idx="8257">
                  <c:v>43810.041666666664</c:v>
                </c:pt>
                <c:pt idx="8258">
                  <c:v>43810.083333333336</c:v>
                </c:pt>
                <c:pt idx="8259">
                  <c:v>43810.125</c:v>
                </c:pt>
                <c:pt idx="8260">
                  <c:v>43810.166666666664</c:v>
                </c:pt>
                <c:pt idx="8261">
                  <c:v>43810.208333333336</c:v>
                </c:pt>
                <c:pt idx="8262">
                  <c:v>43810.25</c:v>
                </c:pt>
                <c:pt idx="8263">
                  <c:v>43810.291666666664</c:v>
                </c:pt>
                <c:pt idx="8264">
                  <c:v>43810.333333333336</c:v>
                </c:pt>
                <c:pt idx="8265">
                  <c:v>43810.375</c:v>
                </c:pt>
                <c:pt idx="8266">
                  <c:v>43810.416666666664</c:v>
                </c:pt>
                <c:pt idx="8267">
                  <c:v>43810.458333333336</c:v>
                </c:pt>
                <c:pt idx="8268">
                  <c:v>43810.5</c:v>
                </c:pt>
                <c:pt idx="8269">
                  <c:v>43810.541666666664</c:v>
                </c:pt>
                <c:pt idx="8270">
                  <c:v>43810.583333333336</c:v>
                </c:pt>
                <c:pt idx="8271">
                  <c:v>43810.625</c:v>
                </c:pt>
                <c:pt idx="8272">
                  <c:v>43810.666666666664</c:v>
                </c:pt>
                <c:pt idx="8273">
                  <c:v>43810.708333333336</c:v>
                </c:pt>
                <c:pt idx="8274">
                  <c:v>43810.75</c:v>
                </c:pt>
                <c:pt idx="8275">
                  <c:v>43810.791666666664</c:v>
                </c:pt>
                <c:pt idx="8276">
                  <c:v>43810.833333333336</c:v>
                </c:pt>
                <c:pt idx="8277">
                  <c:v>43810.875</c:v>
                </c:pt>
                <c:pt idx="8278">
                  <c:v>43810.916666666664</c:v>
                </c:pt>
                <c:pt idx="8279">
                  <c:v>43810.958333333336</c:v>
                </c:pt>
                <c:pt idx="8280">
                  <c:v>43811</c:v>
                </c:pt>
                <c:pt idx="8281">
                  <c:v>43811.041666666664</c:v>
                </c:pt>
                <c:pt idx="8282">
                  <c:v>43811.083333333336</c:v>
                </c:pt>
                <c:pt idx="8283">
                  <c:v>43811.125</c:v>
                </c:pt>
                <c:pt idx="8284">
                  <c:v>43811.166666666664</c:v>
                </c:pt>
                <c:pt idx="8285">
                  <c:v>43811.208333333336</c:v>
                </c:pt>
                <c:pt idx="8286">
                  <c:v>43811.25</c:v>
                </c:pt>
                <c:pt idx="8287">
                  <c:v>43811.291666666664</c:v>
                </c:pt>
                <c:pt idx="8288">
                  <c:v>43811.333333333336</c:v>
                </c:pt>
                <c:pt idx="8289">
                  <c:v>43811.375</c:v>
                </c:pt>
                <c:pt idx="8290">
                  <c:v>43811.416666666664</c:v>
                </c:pt>
                <c:pt idx="8291">
                  <c:v>43811.458333333336</c:v>
                </c:pt>
                <c:pt idx="8292">
                  <c:v>43811.5</c:v>
                </c:pt>
                <c:pt idx="8293">
                  <c:v>43811.541666666664</c:v>
                </c:pt>
                <c:pt idx="8294">
                  <c:v>43811.583333333336</c:v>
                </c:pt>
                <c:pt idx="8295">
                  <c:v>43811.625</c:v>
                </c:pt>
                <c:pt idx="8296">
                  <c:v>43811.666666666664</c:v>
                </c:pt>
                <c:pt idx="8297">
                  <c:v>43811.708333333336</c:v>
                </c:pt>
                <c:pt idx="8298">
                  <c:v>43811.75</c:v>
                </c:pt>
                <c:pt idx="8299">
                  <c:v>43811.791666666664</c:v>
                </c:pt>
                <c:pt idx="8300">
                  <c:v>43811.833333333336</c:v>
                </c:pt>
                <c:pt idx="8301">
                  <c:v>43811.875</c:v>
                </c:pt>
                <c:pt idx="8302">
                  <c:v>43811.916666666664</c:v>
                </c:pt>
                <c:pt idx="8303">
                  <c:v>43811.958333333336</c:v>
                </c:pt>
                <c:pt idx="8304">
                  <c:v>43812</c:v>
                </c:pt>
                <c:pt idx="8305">
                  <c:v>43812.041666666664</c:v>
                </c:pt>
                <c:pt idx="8306">
                  <c:v>43812.083333333336</c:v>
                </c:pt>
                <c:pt idx="8307">
                  <c:v>43812.125</c:v>
                </c:pt>
                <c:pt idx="8308">
                  <c:v>43812.166666666664</c:v>
                </c:pt>
                <c:pt idx="8309">
                  <c:v>43812.208333333336</c:v>
                </c:pt>
                <c:pt idx="8310">
                  <c:v>43812.25</c:v>
                </c:pt>
                <c:pt idx="8311">
                  <c:v>43812.291666666664</c:v>
                </c:pt>
                <c:pt idx="8312">
                  <c:v>43812.333333333336</c:v>
                </c:pt>
                <c:pt idx="8313">
                  <c:v>43812.375</c:v>
                </c:pt>
                <c:pt idx="8314">
                  <c:v>43812.416666666664</c:v>
                </c:pt>
                <c:pt idx="8315">
                  <c:v>43812.458333333336</c:v>
                </c:pt>
                <c:pt idx="8316">
                  <c:v>43812.5</c:v>
                </c:pt>
                <c:pt idx="8317">
                  <c:v>43812.541666666664</c:v>
                </c:pt>
                <c:pt idx="8318">
                  <c:v>43812.583333333336</c:v>
                </c:pt>
                <c:pt idx="8319">
                  <c:v>43812.625</c:v>
                </c:pt>
                <c:pt idx="8320">
                  <c:v>43812.666666666664</c:v>
                </c:pt>
                <c:pt idx="8321">
                  <c:v>43812.708333333336</c:v>
                </c:pt>
                <c:pt idx="8322">
                  <c:v>43812.75</c:v>
                </c:pt>
                <c:pt idx="8323">
                  <c:v>43812.791666666664</c:v>
                </c:pt>
                <c:pt idx="8324">
                  <c:v>43812.833333333336</c:v>
                </c:pt>
                <c:pt idx="8325">
                  <c:v>43812.875</c:v>
                </c:pt>
                <c:pt idx="8326">
                  <c:v>43812.916666666664</c:v>
                </c:pt>
                <c:pt idx="8327">
                  <c:v>43812.958333333336</c:v>
                </c:pt>
                <c:pt idx="8328">
                  <c:v>43813</c:v>
                </c:pt>
                <c:pt idx="8329">
                  <c:v>43813.041666666664</c:v>
                </c:pt>
                <c:pt idx="8330">
                  <c:v>43813.083333333336</c:v>
                </c:pt>
                <c:pt idx="8331">
                  <c:v>43813.125</c:v>
                </c:pt>
                <c:pt idx="8332">
                  <c:v>43813.166666666664</c:v>
                </c:pt>
                <c:pt idx="8333">
                  <c:v>43813.208333333336</c:v>
                </c:pt>
                <c:pt idx="8334">
                  <c:v>43813.25</c:v>
                </c:pt>
                <c:pt idx="8335">
                  <c:v>43813.291666666664</c:v>
                </c:pt>
                <c:pt idx="8336">
                  <c:v>43813.333333333336</c:v>
                </c:pt>
                <c:pt idx="8337">
                  <c:v>43813.375</c:v>
                </c:pt>
                <c:pt idx="8338">
                  <c:v>43813.416666666664</c:v>
                </c:pt>
                <c:pt idx="8339">
                  <c:v>43813.458333333336</c:v>
                </c:pt>
                <c:pt idx="8340">
                  <c:v>43813.5</c:v>
                </c:pt>
                <c:pt idx="8341">
                  <c:v>43813.541666666664</c:v>
                </c:pt>
                <c:pt idx="8342">
                  <c:v>43813.583333333336</c:v>
                </c:pt>
                <c:pt idx="8343">
                  <c:v>43813.625</c:v>
                </c:pt>
                <c:pt idx="8344">
                  <c:v>43813.666666666664</c:v>
                </c:pt>
                <c:pt idx="8345">
                  <c:v>43813.708333333336</c:v>
                </c:pt>
                <c:pt idx="8346">
                  <c:v>43813.75</c:v>
                </c:pt>
                <c:pt idx="8347">
                  <c:v>43813.791666666664</c:v>
                </c:pt>
                <c:pt idx="8348">
                  <c:v>43813.833333333336</c:v>
                </c:pt>
                <c:pt idx="8349">
                  <c:v>43813.875</c:v>
                </c:pt>
                <c:pt idx="8350">
                  <c:v>43813.916666666664</c:v>
                </c:pt>
                <c:pt idx="8351">
                  <c:v>43813.958333333336</c:v>
                </c:pt>
                <c:pt idx="8352">
                  <c:v>43814</c:v>
                </c:pt>
                <c:pt idx="8353">
                  <c:v>43814.041666666664</c:v>
                </c:pt>
                <c:pt idx="8354">
                  <c:v>43814.083333333336</c:v>
                </c:pt>
                <c:pt idx="8355">
                  <c:v>43814.125</c:v>
                </c:pt>
                <c:pt idx="8356">
                  <c:v>43814.166666666664</c:v>
                </c:pt>
                <c:pt idx="8357">
                  <c:v>43814.208333333336</c:v>
                </c:pt>
                <c:pt idx="8358">
                  <c:v>43814.25</c:v>
                </c:pt>
                <c:pt idx="8359">
                  <c:v>43814.291666666664</c:v>
                </c:pt>
                <c:pt idx="8360">
                  <c:v>43814.333333333336</c:v>
                </c:pt>
                <c:pt idx="8361">
                  <c:v>43814.375</c:v>
                </c:pt>
                <c:pt idx="8362">
                  <c:v>43814.416666666664</c:v>
                </c:pt>
                <c:pt idx="8363">
                  <c:v>43814.458333333336</c:v>
                </c:pt>
                <c:pt idx="8364">
                  <c:v>43814.5</c:v>
                </c:pt>
                <c:pt idx="8365">
                  <c:v>43814.541666666664</c:v>
                </c:pt>
                <c:pt idx="8366">
                  <c:v>43814.583333333336</c:v>
                </c:pt>
                <c:pt idx="8367">
                  <c:v>43814.625</c:v>
                </c:pt>
                <c:pt idx="8368">
                  <c:v>43814.666666666664</c:v>
                </c:pt>
                <c:pt idx="8369">
                  <c:v>43814.708333333336</c:v>
                </c:pt>
                <c:pt idx="8370">
                  <c:v>43814.75</c:v>
                </c:pt>
                <c:pt idx="8371">
                  <c:v>43814.791666666664</c:v>
                </c:pt>
                <c:pt idx="8372">
                  <c:v>43814.833333333336</c:v>
                </c:pt>
                <c:pt idx="8373">
                  <c:v>43814.875</c:v>
                </c:pt>
                <c:pt idx="8374">
                  <c:v>43814.916666666664</c:v>
                </c:pt>
                <c:pt idx="8375">
                  <c:v>43814.958333333336</c:v>
                </c:pt>
                <c:pt idx="8376">
                  <c:v>43815</c:v>
                </c:pt>
                <c:pt idx="8377">
                  <c:v>43815.041666666664</c:v>
                </c:pt>
                <c:pt idx="8378">
                  <c:v>43815.083333333336</c:v>
                </c:pt>
                <c:pt idx="8379">
                  <c:v>43815.125</c:v>
                </c:pt>
                <c:pt idx="8380">
                  <c:v>43815.166666666664</c:v>
                </c:pt>
                <c:pt idx="8381">
                  <c:v>43815.208333333336</c:v>
                </c:pt>
                <c:pt idx="8382">
                  <c:v>43815.25</c:v>
                </c:pt>
                <c:pt idx="8383">
                  <c:v>43815.291666666664</c:v>
                </c:pt>
                <c:pt idx="8384">
                  <c:v>43815.333333333336</c:v>
                </c:pt>
                <c:pt idx="8385">
                  <c:v>43815.375</c:v>
                </c:pt>
                <c:pt idx="8386">
                  <c:v>43815.416666666664</c:v>
                </c:pt>
                <c:pt idx="8387">
                  <c:v>43815.458333333336</c:v>
                </c:pt>
                <c:pt idx="8388">
                  <c:v>43815.5</c:v>
                </c:pt>
                <c:pt idx="8389">
                  <c:v>43815.541666666664</c:v>
                </c:pt>
                <c:pt idx="8390">
                  <c:v>43815.583333333336</c:v>
                </c:pt>
                <c:pt idx="8391">
                  <c:v>43815.625</c:v>
                </c:pt>
                <c:pt idx="8392">
                  <c:v>43815.666666666664</c:v>
                </c:pt>
                <c:pt idx="8393">
                  <c:v>43815.708333333336</c:v>
                </c:pt>
                <c:pt idx="8394">
                  <c:v>43815.75</c:v>
                </c:pt>
                <c:pt idx="8395">
                  <c:v>43815.791666666664</c:v>
                </c:pt>
                <c:pt idx="8396">
                  <c:v>43815.833333333336</c:v>
                </c:pt>
                <c:pt idx="8397">
                  <c:v>43815.875</c:v>
                </c:pt>
                <c:pt idx="8398">
                  <c:v>43815.916666666664</c:v>
                </c:pt>
                <c:pt idx="8399">
                  <c:v>43815.958333333336</c:v>
                </c:pt>
                <c:pt idx="8400">
                  <c:v>43816</c:v>
                </c:pt>
                <c:pt idx="8401">
                  <c:v>43816.041666666664</c:v>
                </c:pt>
                <c:pt idx="8402">
                  <c:v>43816.083333333336</c:v>
                </c:pt>
                <c:pt idx="8403">
                  <c:v>43816.125</c:v>
                </c:pt>
                <c:pt idx="8404">
                  <c:v>43816.166666666664</c:v>
                </c:pt>
                <c:pt idx="8405">
                  <c:v>43816.208333333336</c:v>
                </c:pt>
                <c:pt idx="8406">
                  <c:v>43816.25</c:v>
                </c:pt>
                <c:pt idx="8407">
                  <c:v>43816.291666666664</c:v>
                </c:pt>
                <c:pt idx="8408">
                  <c:v>43816.333333333336</c:v>
                </c:pt>
                <c:pt idx="8409">
                  <c:v>43816.375</c:v>
                </c:pt>
                <c:pt idx="8410">
                  <c:v>43816.416666666664</c:v>
                </c:pt>
                <c:pt idx="8411">
                  <c:v>43816.458333333336</c:v>
                </c:pt>
                <c:pt idx="8412">
                  <c:v>43816.5</c:v>
                </c:pt>
                <c:pt idx="8413">
                  <c:v>43816.541666666664</c:v>
                </c:pt>
                <c:pt idx="8414">
                  <c:v>43816.583333333336</c:v>
                </c:pt>
                <c:pt idx="8415">
                  <c:v>43816.625</c:v>
                </c:pt>
                <c:pt idx="8416">
                  <c:v>43816.666666666664</c:v>
                </c:pt>
                <c:pt idx="8417">
                  <c:v>43816.708333333336</c:v>
                </c:pt>
                <c:pt idx="8418">
                  <c:v>43816.75</c:v>
                </c:pt>
                <c:pt idx="8419">
                  <c:v>43816.791666666664</c:v>
                </c:pt>
                <c:pt idx="8420">
                  <c:v>43816.833333333336</c:v>
                </c:pt>
                <c:pt idx="8421">
                  <c:v>43816.875</c:v>
                </c:pt>
                <c:pt idx="8422">
                  <c:v>43816.916666666664</c:v>
                </c:pt>
                <c:pt idx="8423">
                  <c:v>43816.958333333336</c:v>
                </c:pt>
                <c:pt idx="8424">
                  <c:v>43817</c:v>
                </c:pt>
                <c:pt idx="8425">
                  <c:v>43817.041666666664</c:v>
                </c:pt>
                <c:pt idx="8426">
                  <c:v>43817.083333333336</c:v>
                </c:pt>
                <c:pt idx="8427">
                  <c:v>43817.125</c:v>
                </c:pt>
                <c:pt idx="8428">
                  <c:v>43817.166666666664</c:v>
                </c:pt>
                <c:pt idx="8429">
                  <c:v>43817.208333333336</c:v>
                </c:pt>
                <c:pt idx="8430">
                  <c:v>43817.25</c:v>
                </c:pt>
                <c:pt idx="8431">
                  <c:v>43817.291666666664</c:v>
                </c:pt>
                <c:pt idx="8432">
                  <c:v>43817.333333333336</c:v>
                </c:pt>
                <c:pt idx="8433">
                  <c:v>43817.375</c:v>
                </c:pt>
                <c:pt idx="8434">
                  <c:v>43817.416666666664</c:v>
                </c:pt>
                <c:pt idx="8435">
                  <c:v>43817.458333333336</c:v>
                </c:pt>
                <c:pt idx="8436">
                  <c:v>43817.5</c:v>
                </c:pt>
                <c:pt idx="8437">
                  <c:v>43817.541666666664</c:v>
                </c:pt>
                <c:pt idx="8438">
                  <c:v>43817.583333333336</c:v>
                </c:pt>
                <c:pt idx="8439">
                  <c:v>43817.625</c:v>
                </c:pt>
                <c:pt idx="8440">
                  <c:v>43817.666666666664</c:v>
                </c:pt>
                <c:pt idx="8441">
                  <c:v>43817.708333333336</c:v>
                </c:pt>
                <c:pt idx="8442">
                  <c:v>43817.75</c:v>
                </c:pt>
                <c:pt idx="8443">
                  <c:v>43817.791666666664</c:v>
                </c:pt>
                <c:pt idx="8444">
                  <c:v>43817.833333333336</c:v>
                </c:pt>
                <c:pt idx="8445">
                  <c:v>43817.875</c:v>
                </c:pt>
                <c:pt idx="8446">
                  <c:v>43817.916666666664</c:v>
                </c:pt>
                <c:pt idx="8447">
                  <c:v>43817.958333333336</c:v>
                </c:pt>
                <c:pt idx="8448">
                  <c:v>43818</c:v>
                </c:pt>
                <c:pt idx="8449">
                  <c:v>43818.041666666664</c:v>
                </c:pt>
                <c:pt idx="8450">
                  <c:v>43818.083333333336</c:v>
                </c:pt>
                <c:pt idx="8451">
                  <c:v>43818.125</c:v>
                </c:pt>
                <c:pt idx="8452">
                  <c:v>43818.166666666664</c:v>
                </c:pt>
                <c:pt idx="8453">
                  <c:v>43818.208333333336</c:v>
                </c:pt>
                <c:pt idx="8454">
                  <c:v>43818.25</c:v>
                </c:pt>
                <c:pt idx="8455">
                  <c:v>43818.291666666664</c:v>
                </c:pt>
                <c:pt idx="8456">
                  <c:v>43818.333333333336</c:v>
                </c:pt>
                <c:pt idx="8457">
                  <c:v>43818.375</c:v>
                </c:pt>
                <c:pt idx="8458">
                  <c:v>43818.416666666664</c:v>
                </c:pt>
                <c:pt idx="8459">
                  <c:v>43818.458333333336</c:v>
                </c:pt>
                <c:pt idx="8460">
                  <c:v>43818.5</c:v>
                </c:pt>
                <c:pt idx="8461">
                  <c:v>43818.541666666664</c:v>
                </c:pt>
                <c:pt idx="8462">
                  <c:v>43818.583333333336</c:v>
                </c:pt>
                <c:pt idx="8463">
                  <c:v>43818.625</c:v>
                </c:pt>
                <c:pt idx="8464">
                  <c:v>43818.666666666664</c:v>
                </c:pt>
                <c:pt idx="8465">
                  <c:v>43818.708333333336</c:v>
                </c:pt>
                <c:pt idx="8466">
                  <c:v>43818.75</c:v>
                </c:pt>
                <c:pt idx="8467">
                  <c:v>43818.791666666664</c:v>
                </c:pt>
                <c:pt idx="8468">
                  <c:v>43818.833333333336</c:v>
                </c:pt>
                <c:pt idx="8469">
                  <c:v>43818.875</c:v>
                </c:pt>
                <c:pt idx="8470">
                  <c:v>43818.916666666664</c:v>
                </c:pt>
                <c:pt idx="8471">
                  <c:v>43818.958333333336</c:v>
                </c:pt>
                <c:pt idx="8472">
                  <c:v>43819</c:v>
                </c:pt>
                <c:pt idx="8473">
                  <c:v>43819.041666666664</c:v>
                </c:pt>
                <c:pt idx="8474">
                  <c:v>43819.083333333336</c:v>
                </c:pt>
                <c:pt idx="8475">
                  <c:v>43819.125</c:v>
                </c:pt>
                <c:pt idx="8476">
                  <c:v>43819.166666666664</c:v>
                </c:pt>
                <c:pt idx="8477">
                  <c:v>43819.208333333336</c:v>
                </c:pt>
                <c:pt idx="8478">
                  <c:v>43819.25</c:v>
                </c:pt>
                <c:pt idx="8479">
                  <c:v>43819.291666666664</c:v>
                </c:pt>
                <c:pt idx="8480">
                  <c:v>43819.333333333336</c:v>
                </c:pt>
                <c:pt idx="8481">
                  <c:v>43819.375</c:v>
                </c:pt>
                <c:pt idx="8482">
                  <c:v>43819.416666666664</c:v>
                </c:pt>
                <c:pt idx="8483">
                  <c:v>43819.458333333336</c:v>
                </c:pt>
                <c:pt idx="8484">
                  <c:v>43819.5</c:v>
                </c:pt>
                <c:pt idx="8485">
                  <c:v>43819.541666666664</c:v>
                </c:pt>
                <c:pt idx="8486">
                  <c:v>43819.583333333336</c:v>
                </c:pt>
                <c:pt idx="8487">
                  <c:v>43819.625</c:v>
                </c:pt>
                <c:pt idx="8488">
                  <c:v>43819.666666666664</c:v>
                </c:pt>
                <c:pt idx="8489">
                  <c:v>43819.708333333336</c:v>
                </c:pt>
                <c:pt idx="8490">
                  <c:v>43819.75</c:v>
                </c:pt>
                <c:pt idx="8491">
                  <c:v>43819.791666666664</c:v>
                </c:pt>
                <c:pt idx="8492">
                  <c:v>43819.833333333336</c:v>
                </c:pt>
                <c:pt idx="8493">
                  <c:v>43819.875</c:v>
                </c:pt>
                <c:pt idx="8494">
                  <c:v>43819.916666666664</c:v>
                </c:pt>
                <c:pt idx="8495">
                  <c:v>43819.958333333336</c:v>
                </c:pt>
                <c:pt idx="8496">
                  <c:v>43820</c:v>
                </c:pt>
                <c:pt idx="8497">
                  <c:v>43820.041666666664</c:v>
                </c:pt>
                <c:pt idx="8498">
                  <c:v>43820.083333333336</c:v>
                </c:pt>
                <c:pt idx="8499">
                  <c:v>43820.125</c:v>
                </c:pt>
                <c:pt idx="8500">
                  <c:v>43820.166666666664</c:v>
                </c:pt>
                <c:pt idx="8501">
                  <c:v>43820.208333333336</c:v>
                </c:pt>
                <c:pt idx="8502">
                  <c:v>43820.25</c:v>
                </c:pt>
                <c:pt idx="8503">
                  <c:v>43820.291666666664</c:v>
                </c:pt>
                <c:pt idx="8504">
                  <c:v>43820.333333333336</c:v>
                </c:pt>
                <c:pt idx="8505">
                  <c:v>43820.375</c:v>
                </c:pt>
                <c:pt idx="8506">
                  <c:v>43820.416666666664</c:v>
                </c:pt>
                <c:pt idx="8507">
                  <c:v>43820.458333333336</c:v>
                </c:pt>
                <c:pt idx="8508">
                  <c:v>43820.5</c:v>
                </c:pt>
                <c:pt idx="8509">
                  <c:v>43820.541666666664</c:v>
                </c:pt>
                <c:pt idx="8510">
                  <c:v>43820.583333333336</c:v>
                </c:pt>
                <c:pt idx="8511">
                  <c:v>43820.625</c:v>
                </c:pt>
                <c:pt idx="8512">
                  <c:v>43820.666666666664</c:v>
                </c:pt>
                <c:pt idx="8513">
                  <c:v>43820.708333333336</c:v>
                </c:pt>
                <c:pt idx="8514">
                  <c:v>43820.75</c:v>
                </c:pt>
                <c:pt idx="8515">
                  <c:v>43820.791666666664</c:v>
                </c:pt>
                <c:pt idx="8516">
                  <c:v>43820.833333333336</c:v>
                </c:pt>
                <c:pt idx="8517">
                  <c:v>43820.875</c:v>
                </c:pt>
                <c:pt idx="8518">
                  <c:v>43820.916666666664</c:v>
                </c:pt>
                <c:pt idx="8519">
                  <c:v>43820.958333333336</c:v>
                </c:pt>
                <c:pt idx="8520">
                  <c:v>43821</c:v>
                </c:pt>
                <c:pt idx="8521">
                  <c:v>43821.041666666664</c:v>
                </c:pt>
                <c:pt idx="8522">
                  <c:v>43821.083333333336</c:v>
                </c:pt>
                <c:pt idx="8523">
                  <c:v>43821.125</c:v>
                </c:pt>
                <c:pt idx="8524">
                  <c:v>43821.166666666664</c:v>
                </c:pt>
                <c:pt idx="8525">
                  <c:v>43821.208333333336</c:v>
                </c:pt>
                <c:pt idx="8526">
                  <c:v>43821.25</c:v>
                </c:pt>
                <c:pt idx="8527">
                  <c:v>43821.291666666664</c:v>
                </c:pt>
                <c:pt idx="8528">
                  <c:v>43821.333333333336</c:v>
                </c:pt>
                <c:pt idx="8529">
                  <c:v>43821.375</c:v>
                </c:pt>
                <c:pt idx="8530">
                  <c:v>43821.416666666664</c:v>
                </c:pt>
                <c:pt idx="8531">
                  <c:v>43821.458333333336</c:v>
                </c:pt>
                <c:pt idx="8532">
                  <c:v>43821.5</c:v>
                </c:pt>
                <c:pt idx="8533">
                  <c:v>43821.541666666664</c:v>
                </c:pt>
                <c:pt idx="8534">
                  <c:v>43821.583333333336</c:v>
                </c:pt>
                <c:pt idx="8535">
                  <c:v>43821.625</c:v>
                </c:pt>
                <c:pt idx="8536">
                  <c:v>43821.666666666664</c:v>
                </c:pt>
                <c:pt idx="8537">
                  <c:v>43821.708333333336</c:v>
                </c:pt>
                <c:pt idx="8538">
                  <c:v>43821.75</c:v>
                </c:pt>
                <c:pt idx="8539">
                  <c:v>43821.791666666664</c:v>
                </c:pt>
                <c:pt idx="8540">
                  <c:v>43821.833333333336</c:v>
                </c:pt>
                <c:pt idx="8541">
                  <c:v>43821.875</c:v>
                </c:pt>
                <c:pt idx="8542">
                  <c:v>43821.916666666664</c:v>
                </c:pt>
                <c:pt idx="8543">
                  <c:v>43821.958333333336</c:v>
                </c:pt>
                <c:pt idx="8544">
                  <c:v>43822</c:v>
                </c:pt>
                <c:pt idx="8545">
                  <c:v>43822.041666666664</c:v>
                </c:pt>
                <c:pt idx="8546">
                  <c:v>43822.083333333336</c:v>
                </c:pt>
                <c:pt idx="8547">
                  <c:v>43822.125</c:v>
                </c:pt>
                <c:pt idx="8548">
                  <c:v>43822.166666666664</c:v>
                </c:pt>
                <c:pt idx="8549">
                  <c:v>43822.208333333336</c:v>
                </c:pt>
                <c:pt idx="8550">
                  <c:v>43822.25</c:v>
                </c:pt>
                <c:pt idx="8551">
                  <c:v>43822.291666666664</c:v>
                </c:pt>
                <c:pt idx="8552">
                  <c:v>43822.333333333336</c:v>
                </c:pt>
                <c:pt idx="8553">
                  <c:v>43822.375</c:v>
                </c:pt>
                <c:pt idx="8554">
                  <c:v>43822.416666666664</c:v>
                </c:pt>
                <c:pt idx="8555">
                  <c:v>43822.458333333336</c:v>
                </c:pt>
                <c:pt idx="8556">
                  <c:v>43822.5</c:v>
                </c:pt>
                <c:pt idx="8557">
                  <c:v>43822.541666666664</c:v>
                </c:pt>
                <c:pt idx="8558">
                  <c:v>43822.583333333336</c:v>
                </c:pt>
                <c:pt idx="8559">
                  <c:v>43822.625</c:v>
                </c:pt>
                <c:pt idx="8560">
                  <c:v>43822.666666666664</c:v>
                </c:pt>
                <c:pt idx="8561">
                  <c:v>43822.708333333336</c:v>
                </c:pt>
                <c:pt idx="8562">
                  <c:v>43822.75</c:v>
                </c:pt>
                <c:pt idx="8563">
                  <c:v>43822.791666666664</c:v>
                </c:pt>
                <c:pt idx="8564">
                  <c:v>43822.833333333336</c:v>
                </c:pt>
                <c:pt idx="8565">
                  <c:v>43822.875</c:v>
                </c:pt>
                <c:pt idx="8566">
                  <c:v>43822.916666666664</c:v>
                </c:pt>
                <c:pt idx="8567">
                  <c:v>43822.958333333336</c:v>
                </c:pt>
                <c:pt idx="8568">
                  <c:v>43823</c:v>
                </c:pt>
                <c:pt idx="8569">
                  <c:v>43823.041666666664</c:v>
                </c:pt>
                <c:pt idx="8570">
                  <c:v>43823.083333333336</c:v>
                </c:pt>
                <c:pt idx="8571">
                  <c:v>43823.125</c:v>
                </c:pt>
                <c:pt idx="8572">
                  <c:v>43823.166666666664</c:v>
                </c:pt>
                <c:pt idx="8573">
                  <c:v>43823.208333333336</c:v>
                </c:pt>
                <c:pt idx="8574">
                  <c:v>43823.25</c:v>
                </c:pt>
                <c:pt idx="8575">
                  <c:v>43823.291666666664</c:v>
                </c:pt>
                <c:pt idx="8576">
                  <c:v>43823.333333333336</c:v>
                </c:pt>
                <c:pt idx="8577">
                  <c:v>43823.375</c:v>
                </c:pt>
                <c:pt idx="8578">
                  <c:v>43823.416666666664</c:v>
                </c:pt>
                <c:pt idx="8579">
                  <c:v>43823.458333333336</c:v>
                </c:pt>
                <c:pt idx="8580">
                  <c:v>43823.5</c:v>
                </c:pt>
                <c:pt idx="8581">
                  <c:v>43823.541666666664</c:v>
                </c:pt>
                <c:pt idx="8582">
                  <c:v>43823.583333333336</c:v>
                </c:pt>
                <c:pt idx="8583">
                  <c:v>43823.625</c:v>
                </c:pt>
                <c:pt idx="8584">
                  <c:v>43823.666666666664</c:v>
                </c:pt>
                <c:pt idx="8585">
                  <c:v>43823.708333333336</c:v>
                </c:pt>
                <c:pt idx="8586">
                  <c:v>43823.75</c:v>
                </c:pt>
                <c:pt idx="8587">
                  <c:v>43823.791666666664</c:v>
                </c:pt>
                <c:pt idx="8588">
                  <c:v>43823.833333333336</c:v>
                </c:pt>
                <c:pt idx="8589">
                  <c:v>43823.875</c:v>
                </c:pt>
                <c:pt idx="8590">
                  <c:v>43823.916666666664</c:v>
                </c:pt>
                <c:pt idx="8591">
                  <c:v>43823.958333333336</c:v>
                </c:pt>
                <c:pt idx="8592">
                  <c:v>43824</c:v>
                </c:pt>
                <c:pt idx="8593">
                  <c:v>43824.041666666664</c:v>
                </c:pt>
                <c:pt idx="8594">
                  <c:v>43824.083333333336</c:v>
                </c:pt>
                <c:pt idx="8595">
                  <c:v>43824.125</c:v>
                </c:pt>
                <c:pt idx="8596">
                  <c:v>43824.166666666664</c:v>
                </c:pt>
                <c:pt idx="8597">
                  <c:v>43824.208333333336</c:v>
                </c:pt>
                <c:pt idx="8598">
                  <c:v>43824.25</c:v>
                </c:pt>
                <c:pt idx="8599">
                  <c:v>43824.291666666664</c:v>
                </c:pt>
                <c:pt idx="8600">
                  <c:v>43824.333333333336</c:v>
                </c:pt>
                <c:pt idx="8601">
                  <c:v>43824.375</c:v>
                </c:pt>
                <c:pt idx="8602">
                  <c:v>43824.416666666664</c:v>
                </c:pt>
                <c:pt idx="8603">
                  <c:v>43824.458333333336</c:v>
                </c:pt>
                <c:pt idx="8604">
                  <c:v>43824.5</c:v>
                </c:pt>
                <c:pt idx="8605">
                  <c:v>43824.541666666664</c:v>
                </c:pt>
                <c:pt idx="8606">
                  <c:v>43824.583333333336</c:v>
                </c:pt>
                <c:pt idx="8607">
                  <c:v>43824.625</c:v>
                </c:pt>
                <c:pt idx="8608">
                  <c:v>43824.666666666664</c:v>
                </c:pt>
                <c:pt idx="8609">
                  <c:v>43824.708333333336</c:v>
                </c:pt>
                <c:pt idx="8610">
                  <c:v>43824.75</c:v>
                </c:pt>
                <c:pt idx="8611">
                  <c:v>43824.791666666664</c:v>
                </c:pt>
                <c:pt idx="8612">
                  <c:v>43824.833333333336</c:v>
                </c:pt>
                <c:pt idx="8613">
                  <c:v>43824.875</c:v>
                </c:pt>
                <c:pt idx="8614">
                  <c:v>43824.916666666664</c:v>
                </c:pt>
                <c:pt idx="8615">
                  <c:v>43824.958333333336</c:v>
                </c:pt>
                <c:pt idx="8616">
                  <c:v>43825</c:v>
                </c:pt>
                <c:pt idx="8617">
                  <c:v>43825.041666666664</c:v>
                </c:pt>
                <c:pt idx="8618">
                  <c:v>43825.083333333336</c:v>
                </c:pt>
                <c:pt idx="8619">
                  <c:v>43825.125</c:v>
                </c:pt>
                <c:pt idx="8620">
                  <c:v>43825.166666666664</c:v>
                </c:pt>
                <c:pt idx="8621">
                  <c:v>43825.208333333336</c:v>
                </c:pt>
                <c:pt idx="8622">
                  <c:v>43825.25</c:v>
                </c:pt>
                <c:pt idx="8623">
                  <c:v>43825.291666666664</c:v>
                </c:pt>
                <c:pt idx="8624">
                  <c:v>43825.333333333336</c:v>
                </c:pt>
                <c:pt idx="8625">
                  <c:v>43825.375</c:v>
                </c:pt>
                <c:pt idx="8626">
                  <c:v>43825.416666666664</c:v>
                </c:pt>
                <c:pt idx="8627">
                  <c:v>43825.458333333336</c:v>
                </c:pt>
                <c:pt idx="8628">
                  <c:v>43825.5</c:v>
                </c:pt>
                <c:pt idx="8629">
                  <c:v>43825.541666666664</c:v>
                </c:pt>
                <c:pt idx="8630">
                  <c:v>43825.583333333336</c:v>
                </c:pt>
                <c:pt idx="8631">
                  <c:v>43825.625</c:v>
                </c:pt>
                <c:pt idx="8632">
                  <c:v>43825.666666666664</c:v>
                </c:pt>
                <c:pt idx="8633">
                  <c:v>43825.708333333336</c:v>
                </c:pt>
                <c:pt idx="8634">
                  <c:v>43825.75</c:v>
                </c:pt>
                <c:pt idx="8635">
                  <c:v>43825.791666666664</c:v>
                </c:pt>
                <c:pt idx="8636">
                  <c:v>43825.833333333336</c:v>
                </c:pt>
                <c:pt idx="8637">
                  <c:v>43825.875</c:v>
                </c:pt>
                <c:pt idx="8638">
                  <c:v>43825.916666666664</c:v>
                </c:pt>
                <c:pt idx="8639">
                  <c:v>43825.958333333336</c:v>
                </c:pt>
                <c:pt idx="8640">
                  <c:v>43826</c:v>
                </c:pt>
                <c:pt idx="8641">
                  <c:v>43826.041666666664</c:v>
                </c:pt>
                <c:pt idx="8642">
                  <c:v>43826.083333333336</c:v>
                </c:pt>
                <c:pt idx="8643">
                  <c:v>43826.125</c:v>
                </c:pt>
                <c:pt idx="8644">
                  <c:v>43826.166666666664</c:v>
                </c:pt>
                <c:pt idx="8645">
                  <c:v>43826.208333333336</c:v>
                </c:pt>
                <c:pt idx="8646">
                  <c:v>43826.25</c:v>
                </c:pt>
                <c:pt idx="8647">
                  <c:v>43826.291666666664</c:v>
                </c:pt>
                <c:pt idx="8648">
                  <c:v>43826.333333333336</c:v>
                </c:pt>
                <c:pt idx="8649">
                  <c:v>43826.375</c:v>
                </c:pt>
                <c:pt idx="8650">
                  <c:v>43826.416666666664</c:v>
                </c:pt>
                <c:pt idx="8651">
                  <c:v>43826.458333333336</c:v>
                </c:pt>
                <c:pt idx="8652">
                  <c:v>43826.5</c:v>
                </c:pt>
                <c:pt idx="8653">
                  <c:v>43826.541666666664</c:v>
                </c:pt>
                <c:pt idx="8654">
                  <c:v>43826.583333333336</c:v>
                </c:pt>
                <c:pt idx="8655">
                  <c:v>43826.625</c:v>
                </c:pt>
                <c:pt idx="8656">
                  <c:v>43826.666666666664</c:v>
                </c:pt>
                <c:pt idx="8657">
                  <c:v>43826.708333333336</c:v>
                </c:pt>
                <c:pt idx="8658">
                  <c:v>43826.75</c:v>
                </c:pt>
                <c:pt idx="8659">
                  <c:v>43826.791666666664</c:v>
                </c:pt>
                <c:pt idx="8660">
                  <c:v>43826.833333333336</c:v>
                </c:pt>
                <c:pt idx="8661">
                  <c:v>43826.875</c:v>
                </c:pt>
                <c:pt idx="8662">
                  <c:v>43826.916666666664</c:v>
                </c:pt>
                <c:pt idx="8663">
                  <c:v>43826.958333333336</c:v>
                </c:pt>
                <c:pt idx="8664">
                  <c:v>43827</c:v>
                </c:pt>
                <c:pt idx="8665">
                  <c:v>43827.041666666664</c:v>
                </c:pt>
                <c:pt idx="8666">
                  <c:v>43827.083333333336</c:v>
                </c:pt>
                <c:pt idx="8667">
                  <c:v>43827.125</c:v>
                </c:pt>
                <c:pt idx="8668">
                  <c:v>43827.166666666664</c:v>
                </c:pt>
                <c:pt idx="8669">
                  <c:v>43827.208333333336</c:v>
                </c:pt>
                <c:pt idx="8670">
                  <c:v>43827.25</c:v>
                </c:pt>
                <c:pt idx="8671">
                  <c:v>43827.291666666664</c:v>
                </c:pt>
                <c:pt idx="8672">
                  <c:v>43827.333333333336</c:v>
                </c:pt>
                <c:pt idx="8673">
                  <c:v>43827.375</c:v>
                </c:pt>
                <c:pt idx="8674">
                  <c:v>43827.416666666664</c:v>
                </c:pt>
                <c:pt idx="8675">
                  <c:v>43827.458333333336</c:v>
                </c:pt>
                <c:pt idx="8676">
                  <c:v>43827.5</c:v>
                </c:pt>
                <c:pt idx="8677">
                  <c:v>43827.541666666664</c:v>
                </c:pt>
                <c:pt idx="8678">
                  <c:v>43827.583333333336</c:v>
                </c:pt>
                <c:pt idx="8679">
                  <c:v>43827.625</c:v>
                </c:pt>
                <c:pt idx="8680">
                  <c:v>43827.666666666664</c:v>
                </c:pt>
                <c:pt idx="8681">
                  <c:v>43827.708333333336</c:v>
                </c:pt>
                <c:pt idx="8682">
                  <c:v>43827.75</c:v>
                </c:pt>
                <c:pt idx="8683">
                  <c:v>43827.791666666664</c:v>
                </c:pt>
                <c:pt idx="8684">
                  <c:v>43827.833333333336</c:v>
                </c:pt>
                <c:pt idx="8685">
                  <c:v>43827.875</c:v>
                </c:pt>
                <c:pt idx="8686">
                  <c:v>43827.916666666664</c:v>
                </c:pt>
                <c:pt idx="8687">
                  <c:v>43827.958333333336</c:v>
                </c:pt>
                <c:pt idx="8688">
                  <c:v>43828</c:v>
                </c:pt>
                <c:pt idx="8689">
                  <c:v>43828.041666666664</c:v>
                </c:pt>
                <c:pt idx="8690">
                  <c:v>43828.083333333336</c:v>
                </c:pt>
                <c:pt idx="8691">
                  <c:v>43828.125</c:v>
                </c:pt>
                <c:pt idx="8692">
                  <c:v>43828.166666666664</c:v>
                </c:pt>
                <c:pt idx="8693">
                  <c:v>43828.208333333336</c:v>
                </c:pt>
                <c:pt idx="8694">
                  <c:v>43828.25</c:v>
                </c:pt>
                <c:pt idx="8695">
                  <c:v>43828.291666666664</c:v>
                </c:pt>
                <c:pt idx="8696">
                  <c:v>43828.333333333336</c:v>
                </c:pt>
                <c:pt idx="8697">
                  <c:v>43828.375</c:v>
                </c:pt>
                <c:pt idx="8698">
                  <c:v>43828.416666666664</c:v>
                </c:pt>
                <c:pt idx="8699">
                  <c:v>43828.458333333336</c:v>
                </c:pt>
                <c:pt idx="8700">
                  <c:v>43828.5</c:v>
                </c:pt>
                <c:pt idx="8701">
                  <c:v>43828.541666666664</c:v>
                </c:pt>
                <c:pt idx="8702">
                  <c:v>43828.583333333336</c:v>
                </c:pt>
                <c:pt idx="8703">
                  <c:v>43828.625</c:v>
                </c:pt>
                <c:pt idx="8704">
                  <c:v>43828.666666666664</c:v>
                </c:pt>
                <c:pt idx="8705">
                  <c:v>43828.708333333336</c:v>
                </c:pt>
                <c:pt idx="8706">
                  <c:v>43828.75</c:v>
                </c:pt>
                <c:pt idx="8707">
                  <c:v>43828.791666666664</c:v>
                </c:pt>
                <c:pt idx="8708">
                  <c:v>43828.833333333336</c:v>
                </c:pt>
                <c:pt idx="8709">
                  <c:v>43828.875</c:v>
                </c:pt>
                <c:pt idx="8710">
                  <c:v>43828.916666666664</c:v>
                </c:pt>
                <c:pt idx="8711">
                  <c:v>43828.958333333336</c:v>
                </c:pt>
                <c:pt idx="8712">
                  <c:v>43829</c:v>
                </c:pt>
                <c:pt idx="8713">
                  <c:v>43829.041666666664</c:v>
                </c:pt>
                <c:pt idx="8714">
                  <c:v>43829.083333333336</c:v>
                </c:pt>
                <c:pt idx="8715">
                  <c:v>43829.125</c:v>
                </c:pt>
                <c:pt idx="8716">
                  <c:v>43829.166666666664</c:v>
                </c:pt>
                <c:pt idx="8717">
                  <c:v>43829.208333333336</c:v>
                </c:pt>
                <c:pt idx="8718">
                  <c:v>43829.25</c:v>
                </c:pt>
                <c:pt idx="8719">
                  <c:v>43829.291666666664</c:v>
                </c:pt>
                <c:pt idx="8720">
                  <c:v>43829.333333333336</c:v>
                </c:pt>
                <c:pt idx="8721">
                  <c:v>43829.375</c:v>
                </c:pt>
                <c:pt idx="8722">
                  <c:v>43829.416666666664</c:v>
                </c:pt>
                <c:pt idx="8723">
                  <c:v>43829.458333333336</c:v>
                </c:pt>
                <c:pt idx="8724">
                  <c:v>43829.5</c:v>
                </c:pt>
                <c:pt idx="8725">
                  <c:v>43829.541666666664</c:v>
                </c:pt>
                <c:pt idx="8726">
                  <c:v>43829.583333333336</c:v>
                </c:pt>
                <c:pt idx="8727">
                  <c:v>43829.625</c:v>
                </c:pt>
                <c:pt idx="8728">
                  <c:v>43829.666666666664</c:v>
                </c:pt>
                <c:pt idx="8729">
                  <c:v>43829.708333333336</c:v>
                </c:pt>
                <c:pt idx="8730">
                  <c:v>43829.75</c:v>
                </c:pt>
                <c:pt idx="8731">
                  <c:v>43829.791666666664</c:v>
                </c:pt>
                <c:pt idx="8732">
                  <c:v>43829.833333333336</c:v>
                </c:pt>
                <c:pt idx="8733">
                  <c:v>43829.875</c:v>
                </c:pt>
                <c:pt idx="8734">
                  <c:v>43829.916666666664</c:v>
                </c:pt>
                <c:pt idx="8735">
                  <c:v>43829.958333333336</c:v>
                </c:pt>
                <c:pt idx="8736">
                  <c:v>43830</c:v>
                </c:pt>
                <c:pt idx="8737">
                  <c:v>43830.041666666664</c:v>
                </c:pt>
                <c:pt idx="8738">
                  <c:v>43830.083333333336</c:v>
                </c:pt>
                <c:pt idx="8739">
                  <c:v>43830.125</c:v>
                </c:pt>
                <c:pt idx="8740">
                  <c:v>43830.166666666664</c:v>
                </c:pt>
                <c:pt idx="8741">
                  <c:v>43830.208333333336</c:v>
                </c:pt>
                <c:pt idx="8742">
                  <c:v>43830.25</c:v>
                </c:pt>
                <c:pt idx="8743">
                  <c:v>43830.291666666664</c:v>
                </c:pt>
                <c:pt idx="8744">
                  <c:v>43830.333333333336</c:v>
                </c:pt>
                <c:pt idx="8745">
                  <c:v>43830.375</c:v>
                </c:pt>
                <c:pt idx="8746">
                  <c:v>43830.416666666664</c:v>
                </c:pt>
                <c:pt idx="8747">
                  <c:v>43830.458333333336</c:v>
                </c:pt>
                <c:pt idx="8748">
                  <c:v>43830.5</c:v>
                </c:pt>
                <c:pt idx="8749">
                  <c:v>43830.541666666664</c:v>
                </c:pt>
                <c:pt idx="8750">
                  <c:v>43830.583333333336</c:v>
                </c:pt>
                <c:pt idx="8751">
                  <c:v>43830.625</c:v>
                </c:pt>
                <c:pt idx="8752">
                  <c:v>43830.666666666664</c:v>
                </c:pt>
                <c:pt idx="8753">
                  <c:v>43830.708333333336</c:v>
                </c:pt>
                <c:pt idx="8754">
                  <c:v>43830.75</c:v>
                </c:pt>
                <c:pt idx="8755">
                  <c:v>43830.791666666664</c:v>
                </c:pt>
                <c:pt idx="8756">
                  <c:v>43830.833333333336</c:v>
                </c:pt>
                <c:pt idx="8757">
                  <c:v>43830.875</c:v>
                </c:pt>
                <c:pt idx="8758">
                  <c:v>43830.916666666664</c:v>
                </c:pt>
                <c:pt idx="8759">
                  <c:v>43830.958333333336</c:v>
                </c:pt>
              </c:numCache>
            </c:numRef>
          </c:cat>
          <c:val>
            <c:numRef>
              <c:f>yearly!$J$2:$J$8761</c:f>
              <c:numCache>
                <c:formatCode>General</c:formatCode>
                <c:ptCount val="8760"/>
                <c:pt idx="0">
                  <c:v>10.879999999999999</c:v>
                </c:pt>
                <c:pt idx="1">
                  <c:v>12</c:v>
                </c:pt>
                <c:pt idx="2">
                  <c:v>10.6</c:v>
                </c:pt>
                <c:pt idx="3">
                  <c:v>11.875</c:v>
                </c:pt>
                <c:pt idx="4">
                  <c:v>10.6</c:v>
                </c:pt>
                <c:pt idx="5">
                  <c:v>10.5</c:v>
                </c:pt>
                <c:pt idx="6">
                  <c:v>10.875</c:v>
                </c:pt>
                <c:pt idx="7">
                  <c:v>12.42530205378368</c:v>
                </c:pt>
                <c:pt idx="8">
                  <c:v>13.904504679234117</c:v>
                </c:pt>
                <c:pt idx="9">
                  <c:v>11.636393986876779</c:v>
                </c:pt>
                <c:pt idx="10">
                  <c:v>11.044712936696603</c:v>
                </c:pt>
                <c:pt idx="11">
                  <c:v>10.946099428333241</c:v>
                </c:pt>
                <c:pt idx="12">
                  <c:v>11.143326445059966</c:v>
                </c:pt>
                <c:pt idx="13">
                  <c:v>11.103881041714621</c:v>
                </c:pt>
                <c:pt idx="14">
                  <c:v>11.024990235023933</c:v>
                </c:pt>
                <c:pt idx="15">
                  <c:v>11.182771848405313</c:v>
                </c:pt>
                <c:pt idx="16">
                  <c:v>11.399721566804709</c:v>
                </c:pt>
                <c:pt idx="17">
                  <c:v>13.707277662507392</c:v>
                </c:pt>
                <c:pt idx="18">
                  <c:v>12.563360965492388</c:v>
                </c:pt>
                <c:pt idx="19">
                  <c:v>10.669981604915828</c:v>
                </c:pt>
                <c:pt idx="20">
                  <c:v>12.45</c:v>
                </c:pt>
                <c:pt idx="21">
                  <c:v>11.95</c:v>
                </c:pt>
                <c:pt idx="22">
                  <c:v>11.725000000000001</c:v>
                </c:pt>
                <c:pt idx="23">
                  <c:v>12</c:v>
                </c:pt>
                <c:pt idx="24">
                  <c:v>11.07</c:v>
                </c:pt>
                <c:pt idx="25">
                  <c:v>11.175000000000001</c:v>
                </c:pt>
                <c:pt idx="26">
                  <c:v>11.745000000000001</c:v>
                </c:pt>
                <c:pt idx="27">
                  <c:v>12.195</c:v>
                </c:pt>
                <c:pt idx="28">
                  <c:v>11.705</c:v>
                </c:pt>
                <c:pt idx="29">
                  <c:v>10.620000000000001</c:v>
                </c:pt>
                <c:pt idx="30">
                  <c:v>11.77</c:v>
                </c:pt>
                <c:pt idx="31">
                  <c:v>13.016983103963854</c:v>
                </c:pt>
                <c:pt idx="32">
                  <c:v>13</c:v>
                </c:pt>
                <c:pt idx="33">
                  <c:v>13.214210120690581</c:v>
                </c:pt>
                <c:pt idx="34">
                  <c:v>12.133406069028126</c:v>
                </c:pt>
                <c:pt idx="35">
                  <c:v>11.399721566804709</c:v>
                </c:pt>
                <c:pt idx="36">
                  <c:v>10.859319540973482</c:v>
                </c:pt>
                <c:pt idx="37">
                  <c:v>11.190660929074381</c:v>
                </c:pt>
                <c:pt idx="38">
                  <c:v>11.833621003603504</c:v>
                </c:pt>
                <c:pt idx="39">
                  <c:v>11.75078565657828</c:v>
                </c:pt>
                <c:pt idx="40">
                  <c:v>12.441080215121817</c:v>
                </c:pt>
                <c:pt idx="41">
                  <c:v>13.845336574216098</c:v>
                </c:pt>
                <c:pt idx="42">
                  <c:v>12.807922466233526</c:v>
                </c:pt>
                <c:pt idx="43">
                  <c:v>11.044712936696603</c:v>
                </c:pt>
                <c:pt idx="44">
                  <c:v>10.074356014401117</c:v>
                </c:pt>
                <c:pt idx="45">
                  <c:v>12.48</c:v>
                </c:pt>
                <c:pt idx="46">
                  <c:v>12.59</c:v>
                </c:pt>
                <c:pt idx="47">
                  <c:v>12.375</c:v>
                </c:pt>
                <c:pt idx="48">
                  <c:v>11.984999999999999</c:v>
                </c:pt>
                <c:pt idx="49">
                  <c:v>11.719999999999999</c:v>
                </c:pt>
                <c:pt idx="50">
                  <c:v>12.094999999999999</c:v>
                </c:pt>
                <c:pt idx="51">
                  <c:v>11.91</c:v>
                </c:pt>
                <c:pt idx="52">
                  <c:v>12.455</c:v>
                </c:pt>
                <c:pt idx="53">
                  <c:v>10</c:v>
                </c:pt>
                <c:pt idx="54">
                  <c:v>10</c:v>
                </c:pt>
                <c:pt idx="55">
                  <c:v>14.007062727932016</c:v>
                </c:pt>
                <c:pt idx="56">
                  <c:v>12.93414775693863</c:v>
                </c:pt>
                <c:pt idx="57">
                  <c:v>12.326688545420318</c:v>
                </c:pt>
                <c:pt idx="58">
                  <c:v>10.843541379635345</c:v>
                </c:pt>
                <c:pt idx="59">
                  <c:v>12.389801190772868</c:v>
                </c:pt>
                <c:pt idx="60">
                  <c:v>11.419444268477381</c:v>
                </c:pt>
                <c:pt idx="61">
                  <c:v>10.859319540973482</c:v>
                </c:pt>
                <c:pt idx="62">
                  <c:v>12.531804642816111</c:v>
                </c:pt>
                <c:pt idx="63">
                  <c:v>11.620615825538641</c:v>
                </c:pt>
                <c:pt idx="64">
                  <c:v>11.948012673305005</c:v>
                </c:pt>
                <c:pt idx="65">
                  <c:v>14.184567042986068</c:v>
                </c:pt>
                <c:pt idx="66">
                  <c:v>12.977537700618512</c:v>
                </c:pt>
                <c:pt idx="67">
                  <c:v>11.001322993016725</c:v>
                </c:pt>
                <c:pt idx="68">
                  <c:v>11.754999999999999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11.254999999999999</c:v>
                </c:pt>
                <c:pt idx="77">
                  <c:v>9.5249999999999986</c:v>
                </c:pt>
                <c:pt idx="78">
                  <c:v>10.635</c:v>
                </c:pt>
                <c:pt idx="79">
                  <c:v>13.044594886305596</c:v>
                </c:pt>
                <c:pt idx="80">
                  <c:v>15.218036610634107</c:v>
                </c:pt>
                <c:pt idx="81">
                  <c:v>11.853343705276178</c:v>
                </c:pt>
                <c:pt idx="82">
                  <c:v>10.981600291344051</c:v>
                </c:pt>
                <c:pt idx="83">
                  <c:v>11.202494550077983</c:v>
                </c:pt>
                <c:pt idx="84">
                  <c:v>11.395777026470174</c:v>
                </c:pt>
                <c:pt idx="85">
                  <c:v>10.879042242646154</c:v>
                </c:pt>
                <c:pt idx="86">
                  <c:v>11.27744081643414</c:v>
                </c:pt>
                <c:pt idx="87">
                  <c:v>11.072324719038345</c:v>
                </c:pt>
                <c:pt idx="88">
                  <c:v>12.508137400808904</c:v>
                </c:pt>
                <c:pt idx="89">
                  <c:v>13.036705805636526</c:v>
                </c:pt>
                <c:pt idx="90">
                  <c:v>12.803977925898993</c:v>
                </c:pt>
                <c:pt idx="91">
                  <c:v>11.458889671822726</c:v>
                </c:pt>
                <c:pt idx="92">
                  <c:v>10.318917515142257</c:v>
                </c:pt>
                <c:pt idx="93">
                  <c:v>11.55</c:v>
                </c:pt>
                <c:pt idx="94">
                  <c:v>11.719999999999999</c:v>
                </c:pt>
                <c:pt idx="95">
                  <c:v>12.379999999999999</c:v>
                </c:pt>
                <c:pt idx="96">
                  <c:v>11.855</c:v>
                </c:pt>
                <c:pt idx="97">
                  <c:v>11.925000000000001</c:v>
                </c:pt>
                <c:pt idx="98">
                  <c:v>11</c:v>
                </c:pt>
                <c:pt idx="99">
                  <c:v>12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11.841510084272574</c:v>
                </c:pt>
                <c:pt idx="104">
                  <c:v>12.433191134452748</c:v>
                </c:pt>
                <c:pt idx="105">
                  <c:v>11.798120140592696</c:v>
                </c:pt>
                <c:pt idx="106">
                  <c:v>12.547582804154251</c:v>
                </c:pt>
                <c:pt idx="107">
                  <c:v>11.675839390222125</c:v>
                </c:pt>
                <c:pt idx="108">
                  <c:v>10.977655751009516</c:v>
                </c:pt>
                <c:pt idx="109">
                  <c:v>11.447056050819125</c:v>
                </c:pt>
                <c:pt idx="110">
                  <c:v>11.829676463268971</c:v>
                </c:pt>
                <c:pt idx="111">
                  <c:v>12.66197447385575</c:v>
                </c:pt>
                <c:pt idx="112">
                  <c:v>12.673808094859352</c:v>
                </c:pt>
                <c:pt idx="113">
                  <c:v>14.212178825327809</c:v>
                </c:pt>
                <c:pt idx="114">
                  <c:v>12.401634811776471</c:v>
                </c:pt>
                <c:pt idx="115">
                  <c:v>11.462834212157262</c:v>
                </c:pt>
                <c:pt idx="116">
                  <c:v>10.236082168117031</c:v>
                </c:pt>
                <c:pt idx="117">
                  <c:v>12</c:v>
                </c:pt>
                <c:pt idx="118">
                  <c:v>12</c:v>
                </c:pt>
                <c:pt idx="119">
                  <c:v>11.645</c:v>
                </c:pt>
                <c:pt idx="120">
                  <c:v>12.100000000000001</c:v>
                </c:pt>
                <c:pt idx="121">
                  <c:v>11.620000000000001</c:v>
                </c:pt>
                <c:pt idx="122">
                  <c:v>10.18</c:v>
                </c:pt>
                <c:pt idx="123">
                  <c:v>9.7899999999999991</c:v>
                </c:pt>
                <c:pt idx="124">
                  <c:v>10.120000000000001</c:v>
                </c:pt>
                <c:pt idx="125">
                  <c:v>10.14</c:v>
                </c:pt>
                <c:pt idx="126">
                  <c:v>9.8550000000000004</c:v>
                </c:pt>
                <c:pt idx="127">
                  <c:v>9.9349999999999987</c:v>
                </c:pt>
                <c:pt idx="128">
                  <c:v>10.920058133647148</c:v>
                </c:pt>
                <c:pt idx="129">
                  <c:v>12.006525095832096</c:v>
                </c:pt>
                <c:pt idx="130">
                  <c:v>11.912790691251434</c:v>
                </c:pt>
                <c:pt idx="131">
                  <c:v>12.006525095832096</c:v>
                </c:pt>
                <c:pt idx="132">
                  <c:v>11.912790691251434</c:v>
                </c:pt>
                <c:pt idx="133">
                  <c:v>12.006525095832096</c:v>
                </c:pt>
                <c:pt idx="134">
                  <c:v>11.912790691251434</c:v>
                </c:pt>
                <c:pt idx="135">
                  <c:v>11.814795631917105</c:v>
                </c:pt>
                <c:pt idx="136">
                  <c:v>11.661412060785111</c:v>
                </c:pt>
                <c:pt idx="137">
                  <c:v>12.006525095832096</c:v>
                </c:pt>
                <c:pt idx="138">
                  <c:v>11.921312000758766</c:v>
                </c:pt>
                <c:pt idx="139">
                  <c:v>11.900008726990434</c:v>
                </c:pt>
                <c:pt idx="140">
                  <c:v>10.920058133647148</c:v>
                </c:pt>
                <c:pt idx="141">
                  <c:v>12</c:v>
                </c:pt>
                <c:pt idx="142">
                  <c:v>11</c:v>
                </c:pt>
                <c:pt idx="143">
                  <c:v>11.815</c:v>
                </c:pt>
                <c:pt idx="144">
                  <c:v>11.86</c:v>
                </c:pt>
                <c:pt idx="145">
                  <c:v>12.065</c:v>
                </c:pt>
                <c:pt idx="146">
                  <c:v>12.030000000000001</c:v>
                </c:pt>
                <c:pt idx="147">
                  <c:v>9.9499999999999993</c:v>
                </c:pt>
                <c:pt idx="148">
                  <c:v>10.190000000000001</c:v>
                </c:pt>
                <c:pt idx="149">
                  <c:v>10.065000000000001</c:v>
                </c:pt>
                <c:pt idx="150">
                  <c:v>10.09</c:v>
                </c:pt>
                <c:pt idx="151">
                  <c:v>9.9499999999999993</c:v>
                </c:pt>
                <c:pt idx="152">
                  <c:v>11.86</c:v>
                </c:pt>
                <c:pt idx="153">
                  <c:v>10.5</c:v>
                </c:pt>
                <c:pt idx="154">
                  <c:v>10.934999999999999</c:v>
                </c:pt>
                <c:pt idx="155">
                  <c:v>11.819056286670772</c:v>
                </c:pt>
                <c:pt idx="156">
                  <c:v>12.057652952876094</c:v>
                </c:pt>
                <c:pt idx="157">
                  <c:v>10.172313224378684</c:v>
                </c:pt>
                <c:pt idx="158">
                  <c:v>11</c:v>
                </c:pt>
                <c:pt idx="159">
                  <c:v>11.802013667656107</c:v>
                </c:pt>
                <c:pt idx="160">
                  <c:v>12.151387357456757</c:v>
                </c:pt>
                <c:pt idx="161">
                  <c:v>11.929833310266099</c:v>
                </c:pt>
                <c:pt idx="162">
                  <c:v>11.802013667656107</c:v>
                </c:pt>
                <c:pt idx="163">
                  <c:v>12.151387357456757</c:v>
                </c:pt>
                <c:pt idx="164">
                  <c:v>11.077702359532807</c:v>
                </c:pt>
                <c:pt idx="165">
                  <c:v>12.01</c:v>
                </c:pt>
                <c:pt idx="166">
                  <c:v>11.9375</c:v>
                </c:pt>
                <c:pt idx="167">
                  <c:v>12.105</c:v>
                </c:pt>
                <c:pt idx="168">
                  <c:v>10.879999999999999</c:v>
                </c:pt>
                <c:pt idx="169">
                  <c:v>12</c:v>
                </c:pt>
                <c:pt idx="170">
                  <c:v>10.6</c:v>
                </c:pt>
                <c:pt idx="171">
                  <c:v>11.875</c:v>
                </c:pt>
                <c:pt idx="172">
                  <c:v>10.6</c:v>
                </c:pt>
                <c:pt idx="173">
                  <c:v>10.5</c:v>
                </c:pt>
                <c:pt idx="174">
                  <c:v>10.875</c:v>
                </c:pt>
                <c:pt idx="175">
                  <c:v>13.421062474049362</c:v>
                </c:pt>
                <c:pt idx="176">
                  <c:v>15.018808006674286</c:v>
                </c:pt>
                <c:pt idx="177">
                  <c:v>12.568931523316069</c:v>
                </c:pt>
                <c:pt idx="178">
                  <c:v>11.929833310266099</c:v>
                </c:pt>
                <c:pt idx="179">
                  <c:v>11.823316941424437</c:v>
                </c:pt>
                <c:pt idx="180">
                  <c:v>12.036349679107762</c:v>
                </c:pt>
                <c:pt idx="181">
                  <c:v>11.993743131571096</c:v>
                </c:pt>
                <c:pt idx="182">
                  <c:v>11.908530036497769</c:v>
                </c:pt>
                <c:pt idx="183">
                  <c:v>12.078956226644426</c:v>
                </c:pt>
                <c:pt idx="184">
                  <c:v>12.31329223809608</c:v>
                </c:pt>
                <c:pt idx="185">
                  <c:v>14.805775268990963</c:v>
                </c:pt>
                <c:pt idx="186">
                  <c:v>13.570185390427689</c:v>
                </c:pt>
                <c:pt idx="187">
                  <c:v>11.525071108667786</c:v>
                </c:pt>
                <c:pt idx="188">
                  <c:v>12.45</c:v>
                </c:pt>
                <c:pt idx="189">
                  <c:v>11.95</c:v>
                </c:pt>
                <c:pt idx="190">
                  <c:v>11.725000000000001</c:v>
                </c:pt>
                <c:pt idx="191">
                  <c:v>12</c:v>
                </c:pt>
                <c:pt idx="192">
                  <c:v>11.07</c:v>
                </c:pt>
                <c:pt idx="193">
                  <c:v>11.175000000000001</c:v>
                </c:pt>
                <c:pt idx="194">
                  <c:v>11.745000000000001</c:v>
                </c:pt>
                <c:pt idx="195">
                  <c:v>12.195</c:v>
                </c:pt>
                <c:pt idx="196">
                  <c:v>11.705</c:v>
                </c:pt>
                <c:pt idx="197">
                  <c:v>10.620000000000001</c:v>
                </c:pt>
                <c:pt idx="198">
                  <c:v>11.77</c:v>
                </c:pt>
                <c:pt idx="199">
                  <c:v>14.060160687099332</c:v>
                </c:pt>
                <c:pt idx="200">
                  <c:v>16.190488063932563</c:v>
                </c:pt>
                <c:pt idx="201">
                  <c:v>14.273193424782654</c:v>
                </c:pt>
                <c:pt idx="202">
                  <c:v>13.105774022278043</c:v>
                </c:pt>
                <c:pt idx="203">
                  <c:v>12.31329223809608</c:v>
                </c:pt>
                <c:pt idx="204">
                  <c:v>11.729582536843775</c:v>
                </c:pt>
                <c:pt idx="205">
                  <c:v>12.087477536151759</c:v>
                </c:pt>
                <c:pt idx="206">
                  <c:v>12.781964260999391</c:v>
                </c:pt>
                <c:pt idx="207">
                  <c:v>12.692490511172396</c:v>
                </c:pt>
                <c:pt idx="208">
                  <c:v>13.438105093064028</c:v>
                </c:pt>
                <c:pt idx="209">
                  <c:v>14.954898185369286</c:v>
                </c:pt>
                <c:pt idx="210">
                  <c:v>13.834345985155009</c:v>
                </c:pt>
                <c:pt idx="211">
                  <c:v>11.929833310266099</c:v>
                </c:pt>
                <c:pt idx="212">
                  <c:v>10.881712240864148</c:v>
                </c:pt>
                <c:pt idx="213">
                  <c:v>12.48</c:v>
                </c:pt>
                <c:pt idx="214">
                  <c:v>12.59</c:v>
                </c:pt>
                <c:pt idx="215">
                  <c:v>12.375</c:v>
                </c:pt>
                <c:pt idx="216">
                  <c:v>11.984999999999999</c:v>
                </c:pt>
                <c:pt idx="217">
                  <c:v>11.719999999999999</c:v>
                </c:pt>
                <c:pt idx="218">
                  <c:v>12.094999999999999</c:v>
                </c:pt>
                <c:pt idx="219">
                  <c:v>11.91</c:v>
                </c:pt>
                <c:pt idx="220">
                  <c:v>12.455</c:v>
                </c:pt>
                <c:pt idx="221">
                  <c:v>10</c:v>
                </c:pt>
                <c:pt idx="222">
                  <c:v>10.008278016362524</c:v>
                </c:pt>
                <c:pt idx="223">
                  <c:v>15.129585030269617</c:v>
                </c:pt>
                <c:pt idx="224">
                  <c:v>13.970686937272335</c:v>
                </c:pt>
                <c:pt idx="225">
                  <c:v>13.3145461052077</c:v>
                </c:pt>
                <c:pt idx="226">
                  <c:v>11.71253991782911</c:v>
                </c:pt>
                <c:pt idx="227">
                  <c:v>13.382716581266362</c:v>
                </c:pt>
                <c:pt idx="228">
                  <c:v>12.334595511864412</c:v>
                </c:pt>
                <c:pt idx="229">
                  <c:v>11.729582536843775</c:v>
                </c:pt>
                <c:pt idx="230">
                  <c:v>13.536100152398356</c:v>
                </c:pt>
                <c:pt idx="231">
                  <c:v>12.551888904301403</c:v>
                </c:pt>
                <c:pt idx="232">
                  <c:v>12.905523248855719</c:v>
                </c:pt>
                <c:pt idx="233">
                  <c:v>15.321314494184605</c:v>
                </c:pt>
                <c:pt idx="234">
                  <c:v>14.017554139562669</c:v>
                </c:pt>
                <c:pt idx="235">
                  <c:v>11.882966107975768</c:v>
                </c:pt>
                <c:pt idx="236">
                  <c:v>11.754999999999999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11.254999999999999</c:v>
                </c:pt>
                <c:pt idx="245">
                  <c:v>9.5249999999999986</c:v>
                </c:pt>
                <c:pt idx="246">
                  <c:v>10.635</c:v>
                </c:pt>
                <c:pt idx="247">
                  <c:v>14.089985270374997</c:v>
                </c:pt>
                <c:pt idx="248">
                  <c:v>16.437606039645217</c:v>
                </c:pt>
                <c:pt idx="249">
                  <c:v>12.803267534767725</c:v>
                </c:pt>
                <c:pt idx="250">
                  <c:v>11.861662834207436</c:v>
                </c:pt>
                <c:pt idx="251">
                  <c:v>12.100259500412758</c:v>
                </c:pt>
                <c:pt idx="252">
                  <c:v>12.309031583342415</c:v>
                </c:pt>
                <c:pt idx="253">
                  <c:v>11.750885810612107</c:v>
                </c:pt>
                <c:pt idx="254">
                  <c:v>12.181211940732423</c:v>
                </c:pt>
                <c:pt idx="255">
                  <c:v>11.959657893541765</c:v>
                </c:pt>
                <c:pt idx="256">
                  <c:v>13.510536223876358</c:v>
                </c:pt>
                <c:pt idx="257">
                  <c:v>14.081463960867662</c:v>
                </c:pt>
                <c:pt idx="258">
                  <c:v>13.830085330401342</c:v>
                </c:pt>
                <c:pt idx="259">
                  <c:v>12.377202059401078</c:v>
                </c:pt>
                <c:pt idx="260">
                  <c:v>11.14587283559147</c:v>
                </c:pt>
                <c:pt idx="261">
                  <c:v>11.55</c:v>
                </c:pt>
                <c:pt idx="262">
                  <c:v>11.719999999999999</c:v>
                </c:pt>
                <c:pt idx="263">
                  <c:v>12.379999999999999</c:v>
                </c:pt>
                <c:pt idx="264">
                  <c:v>11.855</c:v>
                </c:pt>
                <c:pt idx="265">
                  <c:v>11.925000000000001</c:v>
                </c:pt>
                <c:pt idx="266">
                  <c:v>11</c:v>
                </c:pt>
                <c:pt idx="267">
                  <c:v>12</c:v>
                </c:pt>
                <c:pt idx="268">
                  <c:v>10</c:v>
                </c:pt>
                <c:pt idx="269">
                  <c:v>10</c:v>
                </c:pt>
                <c:pt idx="270">
                  <c:v>10.208528789784848</c:v>
                </c:pt>
                <c:pt idx="271">
                  <c:v>12.790485570506727</c:v>
                </c:pt>
                <c:pt idx="272">
                  <c:v>13.429583783556694</c:v>
                </c:pt>
                <c:pt idx="273">
                  <c:v>12.743618368216396</c:v>
                </c:pt>
                <c:pt idx="274">
                  <c:v>13.553142771413023</c:v>
                </c:pt>
                <c:pt idx="275">
                  <c:v>12.611538070852735</c:v>
                </c:pt>
                <c:pt idx="276">
                  <c:v>11.85740217945377</c:v>
                </c:pt>
                <c:pt idx="277">
                  <c:v>12.36442009514008</c:v>
                </c:pt>
                <c:pt idx="278">
                  <c:v>12.777703606245726</c:v>
                </c:pt>
                <c:pt idx="279">
                  <c:v>13.676701759269351</c:v>
                </c:pt>
                <c:pt idx="280">
                  <c:v>13.689483723530348</c:v>
                </c:pt>
                <c:pt idx="281">
                  <c:v>15.351139077460271</c:v>
                </c:pt>
                <c:pt idx="282">
                  <c:v>13.395498545527362</c:v>
                </c:pt>
                <c:pt idx="283">
                  <c:v>12.381462714154745</c:v>
                </c:pt>
                <c:pt idx="284">
                  <c:v>11.056399085764474</c:v>
                </c:pt>
                <c:pt idx="285">
                  <c:v>12</c:v>
                </c:pt>
                <c:pt idx="286">
                  <c:v>12</c:v>
                </c:pt>
                <c:pt idx="287">
                  <c:v>11.645</c:v>
                </c:pt>
                <c:pt idx="288">
                  <c:v>12.100000000000001</c:v>
                </c:pt>
                <c:pt idx="289">
                  <c:v>11.620000000000001</c:v>
                </c:pt>
                <c:pt idx="290">
                  <c:v>10.18</c:v>
                </c:pt>
                <c:pt idx="291">
                  <c:v>9.7899999999999991</c:v>
                </c:pt>
                <c:pt idx="292">
                  <c:v>10.120000000000001</c:v>
                </c:pt>
                <c:pt idx="293">
                  <c:v>10.14</c:v>
                </c:pt>
                <c:pt idx="294">
                  <c:v>9.8550000000000004</c:v>
                </c:pt>
                <c:pt idx="295">
                  <c:v>9.9349999999999987</c:v>
                </c:pt>
                <c:pt idx="296">
                  <c:v>11.8692766958963</c:v>
                </c:pt>
                <c:pt idx="297">
                  <c:v>13.050184053466941</c:v>
                </c:pt>
                <c:pt idx="298">
                  <c:v>12.94830185006869</c:v>
                </c:pt>
                <c:pt idx="299">
                  <c:v>13.050184053466941</c:v>
                </c:pt>
                <c:pt idx="300">
                  <c:v>12.94830185006869</c:v>
                </c:pt>
                <c:pt idx="301">
                  <c:v>13.050184053466941</c:v>
                </c:pt>
                <c:pt idx="302">
                  <c:v>12.94830185006869</c:v>
                </c:pt>
                <c:pt idx="303">
                  <c:v>12.841788637425063</c:v>
                </c:pt>
                <c:pt idx="304">
                  <c:v>12.675072304591559</c:v>
                </c:pt>
                <c:pt idx="305">
                  <c:v>13.050184053466941</c:v>
                </c:pt>
                <c:pt idx="306">
                  <c:v>12.95756386855944</c:v>
                </c:pt>
                <c:pt idx="307">
                  <c:v>12.934408822332564</c:v>
                </c:pt>
                <c:pt idx="308">
                  <c:v>11.869276695896298</c:v>
                </c:pt>
                <c:pt idx="309">
                  <c:v>12</c:v>
                </c:pt>
                <c:pt idx="310">
                  <c:v>11</c:v>
                </c:pt>
                <c:pt idx="311">
                  <c:v>11.815</c:v>
                </c:pt>
                <c:pt idx="312">
                  <c:v>11.86</c:v>
                </c:pt>
                <c:pt idx="313">
                  <c:v>12.065</c:v>
                </c:pt>
                <c:pt idx="314">
                  <c:v>12.030000000000001</c:v>
                </c:pt>
                <c:pt idx="315">
                  <c:v>9.9499999999999993</c:v>
                </c:pt>
                <c:pt idx="316">
                  <c:v>10.190000000000001</c:v>
                </c:pt>
                <c:pt idx="317">
                  <c:v>10.065000000000001</c:v>
                </c:pt>
                <c:pt idx="318">
                  <c:v>10.09</c:v>
                </c:pt>
                <c:pt idx="319">
                  <c:v>9.9499999999999993</c:v>
                </c:pt>
                <c:pt idx="320">
                  <c:v>11.86</c:v>
                </c:pt>
                <c:pt idx="321">
                  <c:v>11.007908976256536</c:v>
                </c:pt>
                <c:pt idx="322">
                  <c:v>11.058850077955661</c:v>
                </c:pt>
                <c:pt idx="323">
                  <c:v>12.846419646670439</c:v>
                </c:pt>
                <c:pt idx="324">
                  <c:v>13.105756164411442</c:v>
                </c:pt>
                <c:pt idx="325">
                  <c:v>11.056534573332975</c:v>
                </c:pt>
                <c:pt idx="326">
                  <c:v>11.211673383053039</c:v>
                </c:pt>
                <c:pt idx="327">
                  <c:v>12.827895609688939</c:v>
                </c:pt>
                <c:pt idx="328">
                  <c:v>13.207638367809695</c:v>
                </c:pt>
                <c:pt idx="329">
                  <c:v>12.96682588705019</c:v>
                </c:pt>
                <c:pt idx="330">
                  <c:v>12.827895609688939</c:v>
                </c:pt>
                <c:pt idx="331">
                  <c:v>13.207638367809695</c:v>
                </c:pt>
                <c:pt idx="332">
                  <c:v>12.040624037975176</c:v>
                </c:pt>
                <c:pt idx="333">
                  <c:v>12.01</c:v>
                </c:pt>
                <c:pt idx="334">
                  <c:v>11.9375</c:v>
                </c:pt>
                <c:pt idx="335">
                  <c:v>12.105</c:v>
                </c:pt>
                <c:pt idx="336">
                  <c:v>12.032500000000001</c:v>
                </c:pt>
                <c:pt idx="337">
                  <c:v>10.879999999999999</c:v>
                </c:pt>
                <c:pt idx="338">
                  <c:v>12</c:v>
                </c:pt>
                <c:pt idx="339">
                  <c:v>10.6</c:v>
                </c:pt>
                <c:pt idx="340">
                  <c:v>11.875</c:v>
                </c:pt>
                <c:pt idx="341">
                  <c:v>10.6</c:v>
                </c:pt>
                <c:pt idx="342">
                  <c:v>10.5</c:v>
                </c:pt>
                <c:pt idx="343">
                  <c:v>11.114422188900162</c:v>
                </c:pt>
                <c:pt idx="344">
                  <c:v>14.587679122931464</c:v>
                </c:pt>
                <c:pt idx="345">
                  <c:v>16.324307589947114</c:v>
                </c:pt>
                <c:pt idx="346">
                  <c:v>13.66147727385645</c:v>
                </c:pt>
                <c:pt idx="347">
                  <c:v>12.96682588705019</c:v>
                </c:pt>
                <c:pt idx="348">
                  <c:v>12.851050655915813</c:v>
                </c:pt>
                <c:pt idx="349">
                  <c:v>13.082601118184567</c:v>
                </c:pt>
                <c:pt idx="350">
                  <c:v>13.036291025730815</c:v>
                </c:pt>
                <c:pt idx="351">
                  <c:v>12.943670840823316</c:v>
                </c:pt>
                <c:pt idx="352">
                  <c:v>13.128911210638318</c:v>
                </c:pt>
                <c:pt idx="353">
                  <c:v>13.383616719133945</c:v>
                </c:pt>
                <c:pt idx="354">
                  <c:v>16.092757127678361</c:v>
                </c:pt>
                <c:pt idx="355">
                  <c:v>14.749764446519592</c:v>
                </c:pt>
                <c:pt idx="356">
                  <c:v>12.526880008739559</c:v>
                </c:pt>
                <c:pt idx="357">
                  <c:v>12.45</c:v>
                </c:pt>
                <c:pt idx="358">
                  <c:v>11.95</c:v>
                </c:pt>
                <c:pt idx="359">
                  <c:v>11.725000000000001</c:v>
                </c:pt>
                <c:pt idx="360">
                  <c:v>12</c:v>
                </c:pt>
                <c:pt idx="361">
                  <c:v>11.07</c:v>
                </c:pt>
                <c:pt idx="362">
                  <c:v>11.175000000000001</c:v>
                </c:pt>
                <c:pt idx="363">
                  <c:v>11.745000000000001</c:v>
                </c:pt>
                <c:pt idx="364">
                  <c:v>12.195</c:v>
                </c:pt>
                <c:pt idx="365">
                  <c:v>11.705</c:v>
                </c:pt>
                <c:pt idx="366">
                  <c:v>10.620000000000001</c:v>
                </c:pt>
                <c:pt idx="367">
                  <c:v>11.77</c:v>
                </c:pt>
                <c:pt idx="368">
                  <c:v>15.282330509737724</c:v>
                </c:pt>
                <c:pt idx="369">
                  <c:v>17.597835132425256</c:v>
                </c:pt>
                <c:pt idx="370">
                  <c:v>15.513880972006477</c:v>
                </c:pt>
                <c:pt idx="371">
                  <c:v>14.244984438773708</c:v>
                </c:pt>
                <c:pt idx="372">
                  <c:v>13.383616719133945</c:v>
                </c:pt>
                <c:pt idx="373">
                  <c:v>12.749168452517562</c:v>
                </c:pt>
                <c:pt idx="374">
                  <c:v>13.138173229129068</c:v>
                </c:pt>
                <c:pt idx="375">
                  <c:v>13.893027736125203</c:v>
                </c:pt>
                <c:pt idx="376">
                  <c:v>13.795776541972327</c:v>
                </c:pt>
                <c:pt idx="377">
                  <c:v>14.606203159912964</c:v>
                </c:pt>
                <c:pt idx="378">
                  <c:v>16.254842451266487</c:v>
                </c:pt>
                <c:pt idx="379">
                  <c:v>15.036887019732845</c:v>
                </c:pt>
                <c:pt idx="380">
                  <c:v>12.96682588705019</c:v>
                </c:pt>
                <c:pt idx="381">
                  <c:v>11.827597612687923</c:v>
                </c:pt>
                <c:pt idx="382">
                  <c:v>12.48</c:v>
                </c:pt>
                <c:pt idx="383">
                  <c:v>12.59</c:v>
                </c:pt>
                <c:pt idx="384">
                  <c:v>12.375</c:v>
                </c:pt>
                <c:pt idx="385">
                  <c:v>11.984999999999999</c:v>
                </c:pt>
                <c:pt idx="386">
                  <c:v>11.719999999999999</c:v>
                </c:pt>
                <c:pt idx="387">
                  <c:v>12.094999999999999</c:v>
                </c:pt>
                <c:pt idx="388">
                  <c:v>11.91</c:v>
                </c:pt>
                <c:pt idx="389">
                  <c:v>12.455</c:v>
                </c:pt>
                <c:pt idx="390">
                  <c:v>10.276209515487274</c:v>
                </c:pt>
                <c:pt idx="391">
                  <c:v>10.878240717386035</c:v>
                </c:pt>
                <c:pt idx="392">
                  <c:v>16.444713830326869</c:v>
                </c:pt>
                <c:pt idx="393">
                  <c:v>15.185079315584847</c:v>
                </c:pt>
                <c:pt idx="394">
                  <c:v>14.471903891797087</c:v>
                </c:pt>
                <c:pt idx="395">
                  <c:v>12.730644415536062</c:v>
                </c:pt>
                <c:pt idx="396">
                  <c:v>14.546000039723086</c:v>
                </c:pt>
                <c:pt idx="397">
                  <c:v>13.406771765360821</c:v>
                </c:pt>
                <c:pt idx="398">
                  <c:v>12.749168452517562</c:v>
                </c:pt>
                <c:pt idx="399">
                  <c:v>14.71271637255659</c:v>
                </c:pt>
                <c:pt idx="400">
                  <c:v>13.64295323687495</c:v>
                </c:pt>
                <c:pt idx="401">
                  <c:v>14.02732700424108</c:v>
                </c:pt>
                <c:pt idx="402">
                  <c:v>16.653109246368743</c:v>
                </c:pt>
                <c:pt idx="403">
                  <c:v>15.236020417283976</c:v>
                </c:pt>
                <c:pt idx="404">
                  <c:v>12.915884785351064</c:v>
                </c:pt>
                <c:pt idx="405">
                  <c:v>11.754999999999999</c:v>
                </c:pt>
                <c:pt idx="406">
                  <c:v>12.94830185006869</c:v>
                </c:pt>
                <c:pt idx="407">
                  <c:v>12.892729739124189</c:v>
                </c:pt>
                <c:pt idx="408">
                  <c:v>12.906622766860313</c:v>
                </c:pt>
                <c:pt idx="409">
                  <c:v>12.249019454017054</c:v>
                </c:pt>
                <c:pt idx="410">
                  <c:v>10</c:v>
                </c:pt>
                <c:pt idx="411">
                  <c:v>10.049290062463898</c:v>
                </c:pt>
                <c:pt idx="412">
                  <c:v>10</c:v>
                </c:pt>
                <c:pt idx="413">
                  <c:v>11.254999999999999</c:v>
                </c:pt>
                <c:pt idx="414">
                  <c:v>9.5249999999999986</c:v>
                </c:pt>
                <c:pt idx="415">
                  <c:v>11.457116873057918</c:v>
                </c:pt>
                <c:pt idx="416">
                  <c:v>15.31474757445535</c:v>
                </c:pt>
                <c:pt idx="417">
                  <c:v>17.86643366865701</c:v>
                </c:pt>
                <c:pt idx="418">
                  <c:v>13.916182782352079</c:v>
                </c:pt>
                <c:pt idx="419">
                  <c:v>12.892729739124189</c:v>
                </c:pt>
                <c:pt idx="420">
                  <c:v>13.152066256865192</c:v>
                </c:pt>
                <c:pt idx="421">
                  <c:v>13.378985709888571</c:v>
                </c:pt>
                <c:pt idx="422">
                  <c:v>12.772323498744436</c:v>
                </c:pt>
                <c:pt idx="423">
                  <c:v>13.240055432527321</c:v>
                </c:pt>
                <c:pt idx="424">
                  <c:v>12.999242951767815</c:v>
                </c:pt>
                <c:pt idx="425">
                  <c:v>14.684930317084341</c:v>
                </c:pt>
                <c:pt idx="426">
                  <c:v>15.305485555964598</c:v>
                </c:pt>
                <c:pt idx="427">
                  <c:v>15.032256010487471</c:v>
                </c:pt>
                <c:pt idx="428">
                  <c:v>13.453081857814572</c:v>
                </c:pt>
                <c:pt idx="429">
                  <c:v>12.114720185901177</c:v>
                </c:pt>
                <c:pt idx="430">
                  <c:v>11.55</c:v>
                </c:pt>
                <c:pt idx="431">
                  <c:v>11.719999999999999</c:v>
                </c:pt>
                <c:pt idx="432">
                  <c:v>12.379999999999999</c:v>
                </c:pt>
                <c:pt idx="433">
                  <c:v>11.855</c:v>
                </c:pt>
                <c:pt idx="434">
                  <c:v>11.925000000000001</c:v>
                </c:pt>
                <c:pt idx="435">
                  <c:v>11</c:v>
                </c:pt>
                <c:pt idx="436">
                  <c:v>12</c:v>
                </c:pt>
                <c:pt idx="437">
                  <c:v>10</c:v>
                </c:pt>
                <c:pt idx="438">
                  <c:v>10</c:v>
                </c:pt>
                <c:pt idx="439">
                  <c:v>11.095898151918663</c:v>
                </c:pt>
                <c:pt idx="440">
                  <c:v>13.902289754615955</c:v>
                </c:pt>
                <c:pt idx="441">
                  <c:v>14.596941141422214</c:v>
                </c:pt>
                <c:pt idx="442">
                  <c:v>13.85134865291683</c:v>
                </c:pt>
                <c:pt idx="443">
                  <c:v>14.731240409538092</c:v>
                </c:pt>
                <c:pt idx="444">
                  <c:v>13.707787366310201</c:v>
                </c:pt>
                <c:pt idx="445">
                  <c:v>12.888098729878813</c:v>
                </c:pt>
                <c:pt idx="446">
                  <c:v>13.439188830078448</c:v>
                </c:pt>
                <c:pt idx="447">
                  <c:v>13.888396726879829</c:v>
                </c:pt>
                <c:pt idx="448">
                  <c:v>14.865539677653969</c:v>
                </c:pt>
                <c:pt idx="449">
                  <c:v>14.879432705390091</c:v>
                </c:pt>
                <c:pt idx="450">
                  <c:v>16.68552631108637</c:v>
                </c:pt>
                <c:pt idx="451">
                  <c:v>14.559893067459212</c:v>
                </c:pt>
                <c:pt idx="452">
                  <c:v>13.457712867059948</c:v>
                </c:pt>
                <c:pt idx="453">
                  <c:v>12.0174689917483</c:v>
                </c:pt>
                <c:pt idx="454">
                  <c:v>12</c:v>
                </c:pt>
                <c:pt idx="455">
                  <c:v>12</c:v>
                </c:pt>
                <c:pt idx="456">
                  <c:v>11.645</c:v>
                </c:pt>
                <c:pt idx="457">
                  <c:v>12.100000000000001</c:v>
                </c:pt>
                <c:pt idx="458">
                  <c:v>11.620000000000001</c:v>
                </c:pt>
                <c:pt idx="459">
                  <c:v>10.18</c:v>
                </c:pt>
                <c:pt idx="460">
                  <c:v>9.7899999999999991</c:v>
                </c:pt>
                <c:pt idx="461">
                  <c:v>10.120000000000001</c:v>
                </c:pt>
                <c:pt idx="462">
                  <c:v>10.14</c:v>
                </c:pt>
                <c:pt idx="463">
                  <c:v>9.8550000000000004</c:v>
                </c:pt>
                <c:pt idx="464">
                  <c:v>9.9349999999999987</c:v>
                </c:pt>
                <c:pt idx="465">
                  <c:v>12.417968363596376</c:v>
                </c:pt>
                <c:pt idx="466">
                  <c:v>13.65346658158977</c:v>
                </c:pt>
                <c:pt idx="467">
                  <c:v>13.546874578468772</c:v>
                </c:pt>
                <c:pt idx="468">
                  <c:v>13.65346658158977</c:v>
                </c:pt>
                <c:pt idx="469">
                  <c:v>13.546874578468772</c:v>
                </c:pt>
                <c:pt idx="470">
                  <c:v>13.65346658158977</c:v>
                </c:pt>
                <c:pt idx="471">
                  <c:v>13.546874578468772</c:v>
                </c:pt>
                <c:pt idx="472">
                  <c:v>13.435437484296818</c:v>
                </c:pt>
                <c:pt idx="473">
                  <c:v>13.261014206462455</c:v>
                </c:pt>
                <c:pt idx="474">
                  <c:v>13.65346658158977</c:v>
                </c:pt>
                <c:pt idx="475">
                  <c:v>13.556564760570682</c:v>
                </c:pt>
                <c:pt idx="476">
                  <c:v>13.532339305315908</c:v>
                </c:pt>
                <c:pt idx="477">
                  <c:v>12.417968363596374</c:v>
                </c:pt>
                <c:pt idx="478">
                  <c:v>12</c:v>
                </c:pt>
                <c:pt idx="479">
                  <c:v>11.366583605539249</c:v>
                </c:pt>
                <c:pt idx="480">
                  <c:v>11.815</c:v>
                </c:pt>
                <c:pt idx="481">
                  <c:v>11.86</c:v>
                </c:pt>
                <c:pt idx="482">
                  <c:v>12.065</c:v>
                </c:pt>
                <c:pt idx="483">
                  <c:v>12.030000000000001</c:v>
                </c:pt>
                <c:pt idx="484">
                  <c:v>9.9499999999999993</c:v>
                </c:pt>
                <c:pt idx="485">
                  <c:v>10.190000000000001</c:v>
                </c:pt>
                <c:pt idx="486">
                  <c:v>10.065000000000001</c:v>
                </c:pt>
                <c:pt idx="487">
                  <c:v>10.09</c:v>
                </c:pt>
                <c:pt idx="488">
                  <c:v>9.9499999999999993</c:v>
                </c:pt>
                <c:pt idx="489">
                  <c:v>11.86</c:v>
                </c:pt>
                <c:pt idx="490">
                  <c:v>11.516781428118838</c:v>
                </c:pt>
                <c:pt idx="491">
                  <c:v>11.570077429679337</c:v>
                </c:pt>
                <c:pt idx="492">
                  <c:v>13.440282575347775</c:v>
                </c:pt>
                <c:pt idx="493">
                  <c:v>13.711607674201225</c:v>
                </c:pt>
                <c:pt idx="494">
                  <c:v>11.56765488415386</c:v>
                </c:pt>
                <c:pt idx="495">
                  <c:v>11.729965434360837</c:v>
                </c:pt>
                <c:pt idx="496">
                  <c:v>13.420902211143957</c:v>
                </c:pt>
                <c:pt idx="497">
                  <c:v>13.818199677322225</c:v>
                </c:pt>
                <c:pt idx="498">
                  <c:v>13.56625494267259</c:v>
                </c:pt>
                <c:pt idx="499">
                  <c:v>13.420902211143957</c:v>
                </c:pt>
                <c:pt idx="500">
                  <c:v>13.818199677322225</c:v>
                </c:pt>
                <c:pt idx="501">
                  <c:v>12.59723673248169</c:v>
                </c:pt>
                <c:pt idx="502">
                  <c:v>12.01</c:v>
                </c:pt>
                <c:pt idx="503">
                  <c:v>11.9375</c:v>
                </c:pt>
                <c:pt idx="504">
                  <c:v>10.879999999999999</c:v>
                </c:pt>
                <c:pt idx="505">
                  <c:v>12</c:v>
                </c:pt>
                <c:pt idx="506">
                  <c:v>10.756102133118981</c:v>
                </c:pt>
                <c:pt idx="507">
                  <c:v>11.875</c:v>
                </c:pt>
                <c:pt idx="508">
                  <c:v>10.756102133118981</c:v>
                </c:pt>
                <c:pt idx="509">
                  <c:v>10.659200312099893</c:v>
                </c:pt>
                <c:pt idx="510">
                  <c:v>11.628218522290791</c:v>
                </c:pt>
                <c:pt idx="511">
                  <c:v>15.262036810506665</c:v>
                </c:pt>
                <c:pt idx="512">
                  <c:v>17.0789459546146</c:v>
                </c:pt>
                <c:pt idx="513">
                  <c:v>14.293018600315765</c:v>
                </c:pt>
                <c:pt idx="514">
                  <c:v>13.56625494267259</c:v>
                </c:pt>
                <c:pt idx="515">
                  <c:v>13.445127666398728</c:v>
                </c:pt>
                <c:pt idx="516">
                  <c:v>13.687382218946452</c:v>
                </c:pt>
                <c:pt idx="517">
                  <c:v>13.638931308436907</c:v>
                </c:pt>
                <c:pt idx="518">
                  <c:v>13.542029487417819</c:v>
                </c:pt>
                <c:pt idx="519">
                  <c:v>13.735833129455997</c:v>
                </c:pt>
                <c:pt idx="520">
                  <c:v>14.002313137258493</c:v>
                </c:pt>
                <c:pt idx="521">
                  <c:v>16.836691402066876</c:v>
                </c:pt>
                <c:pt idx="522">
                  <c:v>15.431614997290072</c:v>
                </c:pt>
                <c:pt idx="523">
                  <c:v>13.105971292831914</c:v>
                </c:pt>
                <c:pt idx="524">
                  <c:v>12.45</c:v>
                </c:pt>
                <c:pt idx="525">
                  <c:v>11.95</c:v>
                </c:pt>
                <c:pt idx="526">
                  <c:v>11.725000000000001</c:v>
                </c:pt>
                <c:pt idx="527">
                  <c:v>12</c:v>
                </c:pt>
                <c:pt idx="528">
                  <c:v>11.07</c:v>
                </c:pt>
                <c:pt idx="529">
                  <c:v>11.175000000000001</c:v>
                </c:pt>
                <c:pt idx="530">
                  <c:v>11.745000000000001</c:v>
                </c:pt>
                <c:pt idx="531">
                  <c:v>12.195</c:v>
                </c:pt>
                <c:pt idx="532">
                  <c:v>11.705</c:v>
                </c:pt>
                <c:pt idx="533">
                  <c:v>10.620000000000001</c:v>
                </c:pt>
                <c:pt idx="534">
                  <c:v>11.77</c:v>
                </c:pt>
                <c:pt idx="535">
                  <c:v>15.988800468149838</c:v>
                </c:pt>
                <c:pt idx="536">
                  <c:v>18.411345993627087</c:v>
                </c:pt>
                <c:pt idx="537">
                  <c:v>16.231055020697564</c:v>
                </c:pt>
                <c:pt idx="538">
                  <c:v>14.90350007273603</c:v>
                </c:pt>
                <c:pt idx="539">
                  <c:v>14.002313137258493</c:v>
                </c:pt>
                <c:pt idx="540">
                  <c:v>13.33853566327773</c:v>
                </c:pt>
                <c:pt idx="541">
                  <c:v>13.745523311557907</c:v>
                </c:pt>
                <c:pt idx="542">
                  <c:v>14.535273152863489</c:v>
                </c:pt>
                <c:pt idx="543">
                  <c:v>14.433526240793444</c:v>
                </c:pt>
                <c:pt idx="544">
                  <c:v>15.281417174710482</c:v>
                </c:pt>
                <c:pt idx="545">
                  <c:v>17.00626958885028</c:v>
                </c:pt>
                <c:pt idx="546">
                  <c:v>15.73201064244925</c:v>
                </c:pt>
                <c:pt idx="547">
                  <c:v>13.56625494267259</c:v>
                </c:pt>
                <c:pt idx="548">
                  <c:v>12.374362544137783</c:v>
                </c:pt>
                <c:pt idx="549">
                  <c:v>12.48</c:v>
                </c:pt>
                <c:pt idx="550">
                  <c:v>12.59</c:v>
                </c:pt>
                <c:pt idx="551">
                  <c:v>12.375</c:v>
                </c:pt>
                <c:pt idx="552">
                  <c:v>11.984999999999999</c:v>
                </c:pt>
                <c:pt idx="553">
                  <c:v>11.719999999999999</c:v>
                </c:pt>
                <c:pt idx="554">
                  <c:v>12.094999999999999</c:v>
                </c:pt>
                <c:pt idx="555">
                  <c:v>11.91</c:v>
                </c:pt>
                <c:pt idx="556">
                  <c:v>12.455</c:v>
                </c:pt>
                <c:pt idx="557">
                  <c:v>10.751257042068026</c:v>
                </c:pt>
                <c:pt idx="558">
                  <c:v>11.381118878692114</c:v>
                </c:pt>
                <c:pt idx="559">
                  <c:v>17.20491832193942</c:v>
                </c:pt>
                <c:pt idx="560">
                  <c:v>15.887053556079794</c:v>
                </c:pt>
                <c:pt idx="561">
                  <c:v>15.140909534232801</c:v>
                </c:pt>
                <c:pt idx="562">
                  <c:v>13.319155299073911</c:v>
                </c:pt>
                <c:pt idx="563">
                  <c:v>15.218430991048072</c:v>
                </c:pt>
                <c:pt idx="564">
                  <c:v>14.026538592513267</c:v>
                </c:pt>
                <c:pt idx="565">
                  <c:v>13.33853566327773</c:v>
                </c:pt>
                <c:pt idx="566">
                  <c:v>15.392854268882434</c:v>
                </c:pt>
                <c:pt idx="567">
                  <c:v>14.273638236111946</c:v>
                </c:pt>
                <c:pt idx="568">
                  <c:v>14.67578079334117</c:v>
                </c:pt>
                <c:pt idx="569">
                  <c:v>17.422947419232369</c:v>
                </c:pt>
                <c:pt idx="570">
                  <c:v>15.940349557640296</c:v>
                </c:pt>
                <c:pt idx="571">
                  <c:v>13.512958941112091</c:v>
                </c:pt>
                <c:pt idx="572">
                  <c:v>11.754999999999999</c:v>
                </c:pt>
                <c:pt idx="573">
                  <c:v>13.546874578468772</c:v>
                </c:pt>
                <c:pt idx="574">
                  <c:v>13.488733485857319</c:v>
                </c:pt>
                <c:pt idx="575">
                  <c:v>13.503268759010181</c:v>
                </c:pt>
                <c:pt idx="576">
                  <c:v>12.815265829774642</c:v>
                </c:pt>
                <c:pt idx="577">
                  <c:v>10.169846115953488</c:v>
                </c:pt>
                <c:pt idx="578">
                  <c:v>10.513847580571259</c:v>
                </c:pt>
                <c:pt idx="579">
                  <c:v>10.150465751749671</c:v>
                </c:pt>
                <c:pt idx="580">
                  <c:v>11.254999999999999</c:v>
                </c:pt>
                <c:pt idx="581">
                  <c:v>9.5249999999999986</c:v>
                </c:pt>
                <c:pt idx="582">
                  <c:v>11.986755260061425</c:v>
                </c:pt>
                <c:pt idx="583">
                  <c:v>16.022716105506518</c:v>
                </c:pt>
                <c:pt idx="584">
                  <c:v>18.692361274582446</c:v>
                </c:pt>
                <c:pt idx="585">
                  <c:v>14.559498608118263</c:v>
                </c:pt>
                <c:pt idx="586">
                  <c:v>13.488733485857319</c:v>
                </c:pt>
                <c:pt idx="587">
                  <c:v>13.760058584710769</c:v>
                </c:pt>
                <c:pt idx="588">
                  <c:v>13.99746804620754</c:v>
                </c:pt>
                <c:pt idx="589">
                  <c:v>13.3627611185325</c:v>
                </c:pt>
                <c:pt idx="590">
                  <c:v>13.852115314678906</c:v>
                </c:pt>
                <c:pt idx="591">
                  <c:v>13.600170580029271</c:v>
                </c:pt>
                <c:pt idx="592">
                  <c:v>15.363783722576709</c:v>
                </c:pt>
                <c:pt idx="593">
                  <c:v>16.013025923404609</c:v>
                </c:pt>
                <c:pt idx="594">
                  <c:v>15.727165551398295</c:v>
                </c:pt>
                <c:pt idx="595">
                  <c:v>14.074989503022813</c:v>
                </c:pt>
                <c:pt idx="596">
                  <c:v>12.674758189296963</c:v>
                </c:pt>
                <c:pt idx="597">
                  <c:v>11.55</c:v>
                </c:pt>
                <c:pt idx="598">
                  <c:v>11.719999999999999</c:v>
                </c:pt>
                <c:pt idx="599">
                  <c:v>12.379999999999999</c:v>
                </c:pt>
                <c:pt idx="600">
                  <c:v>11.855</c:v>
                </c:pt>
                <c:pt idx="601">
                  <c:v>11.925000000000001</c:v>
                </c:pt>
                <c:pt idx="602">
                  <c:v>11</c:v>
                </c:pt>
                <c:pt idx="603">
                  <c:v>12</c:v>
                </c:pt>
                <c:pt idx="604">
                  <c:v>10.237677390666851</c:v>
                </c:pt>
                <c:pt idx="605">
                  <c:v>10</c:v>
                </c:pt>
                <c:pt idx="606">
                  <c:v>11.608838158086973</c:v>
                </c:pt>
                <c:pt idx="607">
                  <c:v>14.5449633349654</c:v>
                </c:pt>
                <c:pt idx="608">
                  <c:v>15.271726992608572</c:v>
                </c:pt>
                <c:pt idx="609">
                  <c:v>14.4916673334049</c:v>
                </c:pt>
                <c:pt idx="610">
                  <c:v>15.412234633086253</c:v>
                </c:pt>
                <c:pt idx="611">
                  <c:v>14.341469510825311</c:v>
                </c:pt>
                <c:pt idx="612">
                  <c:v>13.483888394806362</c:v>
                </c:pt>
                <c:pt idx="613">
                  <c:v>14.060454229869951</c:v>
                </c:pt>
                <c:pt idx="614">
                  <c:v>14.530428061812536</c:v>
                </c:pt>
                <c:pt idx="615">
                  <c:v>15.552742273563934</c:v>
                </c:pt>
                <c:pt idx="616">
                  <c:v>15.567277546716795</c:v>
                </c:pt>
                <c:pt idx="617">
                  <c:v>17.45686305658905</c:v>
                </c:pt>
                <c:pt idx="618">
                  <c:v>15.232966264200936</c:v>
                </c:pt>
                <c:pt idx="619">
                  <c:v>14.079834594073768</c:v>
                </c:pt>
                <c:pt idx="620">
                  <c:v>12.573011277226918</c:v>
                </c:pt>
                <c:pt idx="621">
                  <c:v>12</c:v>
                </c:pt>
                <c:pt idx="622">
                  <c:v>12.485799638309738</c:v>
                </c:pt>
                <c:pt idx="623">
                  <c:v>11.645</c:v>
                </c:pt>
                <c:pt idx="624">
                  <c:v>12.100000000000001</c:v>
                </c:pt>
                <c:pt idx="625">
                  <c:v>11.620000000000001</c:v>
                </c:pt>
                <c:pt idx="626">
                  <c:v>10.18</c:v>
                </c:pt>
                <c:pt idx="627">
                  <c:v>9.7899999999999991</c:v>
                </c:pt>
                <c:pt idx="628">
                  <c:v>10.120000000000001</c:v>
                </c:pt>
                <c:pt idx="629">
                  <c:v>10.14</c:v>
                </c:pt>
                <c:pt idx="630">
                  <c:v>9.8550000000000004</c:v>
                </c:pt>
                <c:pt idx="631">
                  <c:v>9.9349999999999987</c:v>
                </c:pt>
                <c:pt idx="632">
                  <c:v>12.418806636711798</c:v>
                </c:pt>
                <c:pt idx="633">
                  <c:v>13.654388256829435</c:v>
                </c:pt>
                <c:pt idx="634">
                  <c:v>13.547789058231052</c:v>
                </c:pt>
                <c:pt idx="635">
                  <c:v>13.654388256829435</c:v>
                </c:pt>
                <c:pt idx="636">
                  <c:v>13.547789058231052</c:v>
                </c:pt>
                <c:pt idx="637">
                  <c:v>13.654388256829435</c:v>
                </c:pt>
                <c:pt idx="638">
                  <c:v>13.547789058231052</c:v>
                </c:pt>
                <c:pt idx="639">
                  <c:v>13.436344441514558</c:v>
                </c:pt>
                <c:pt idx="640">
                  <c:v>13.261909389262655</c:v>
                </c:pt>
                <c:pt idx="641">
                  <c:v>13.654388256829435</c:v>
                </c:pt>
                <c:pt idx="642">
                  <c:v>13.557479894467267</c:v>
                </c:pt>
                <c:pt idx="643">
                  <c:v>13.533252803876726</c:v>
                </c:pt>
                <c:pt idx="644">
                  <c:v>12.418806636711796</c:v>
                </c:pt>
                <c:pt idx="645">
                  <c:v>12</c:v>
                </c:pt>
                <c:pt idx="646">
                  <c:v>11.367350905082278</c:v>
                </c:pt>
                <c:pt idx="647">
                  <c:v>11.815</c:v>
                </c:pt>
                <c:pt idx="648">
                  <c:v>11.86</c:v>
                </c:pt>
                <c:pt idx="649">
                  <c:v>12.065</c:v>
                </c:pt>
                <c:pt idx="650">
                  <c:v>12.030000000000001</c:v>
                </c:pt>
                <c:pt idx="651">
                  <c:v>9.9499999999999993</c:v>
                </c:pt>
                <c:pt idx="652">
                  <c:v>10.190000000000001</c:v>
                </c:pt>
                <c:pt idx="653">
                  <c:v>10.065000000000001</c:v>
                </c:pt>
                <c:pt idx="654">
                  <c:v>10.09</c:v>
                </c:pt>
                <c:pt idx="655">
                  <c:v>9.9499999999999993</c:v>
                </c:pt>
                <c:pt idx="656">
                  <c:v>11.86</c:v>
                </c:pt>
                <c:pt idx="657">
                  <c:v>11.517558866743636</c:v>
                </c:pt>
                <c:pt idx="658">
                  <c:v>11.570858466042829</c:v>
                </c:pt>
                <c:pt idx="659">
                  <c:v>13.441189859632667</c:v>
                </c:pt>
                <c:pt idx="660">
                  <c:v>13.712533274246736</c:v>
                </c:pt>
                <c:pt idx="661">
                  <c:v>11.568435756983774</c:v>
                </c:pt>
                <c:pt idx="662">
                  <c:v>11.730757263940406</c:v>
                </c:pt>
                <c:pt idx="663">
                  <c:v>13.421808187160234</c:v>
                </c:pt>
                <c:pt idx="664">
                  <c:v>13.819132472845121</c:v>
                </c:pt>
                <c:pt idx="665">
                  <c:v>13.567170730703484</c:v>
                </c:pt>
                <c:pt idx="666">
                  <c:v>13.421808187160234</c:v>
                </c:pt>
                <c:pt idx="667">
                  <c:v>13.819132472845121</c:v>
                </c:pt>
                <c:pt idx="668">
                  <c:v>12.598087107081806</c:v>
                </c:pt>
                <c:pt idx="669">
                  <c:v>12.01</c:v>
                </c:pt>
                <c:pt idx="670">
                  <c:v>11.9375</c:v>
                </c:pt>
                <c:pt idx="671">
                  <c:v>12.105</c:v>
                </c:pt>
                <c:pt idx="672">
                  <c:v>10.879999999999999</c:v>
                </c:pt>
                <c:pt idx="673">
                  <c:v>12</c:v>
                </c:pt>
                <c:pt idx="674">
                  <c:v>10.756828222200619</c:v>
                </c:pt>
                <c:pt idx="675">
                  <c:v>11.875</c:v>
                </c:pt>
                <c:pt idx="676">
                  <c:v>10.756828222200619</c:v>
                </c:pt>
                <c:pt idx="677">
                  <c:v>10.659919859838451</c:v>
                </c:pt>
                <c:pt idx="678">
                  <c:v>11.62900348346013</c:v>
                </c:pt>
                <c:pt idx="679">
                  <c:v>15.263067072041419</c:v>
                </c:pt>
                <c:pt idx="680">
                  <c:v>17.080098866332065</c:v>
                </c:pt>
                <c:pt idx="681">
                  <c:v>14.293983448419743</c:v>
                </c:pt>
                <c:pt idx="682">
                  <c:v>13.567170730703484</c:v>
                </c:pt>
                <c:pt idx="683">
                  <c:v>13.446035277750774</c:v>
                </c:pt>
                <c:pt idx="684">
                  <c:v>13.688306183656193</c:v>
                </c:pt>
                <c:pt idx="685">
                  <c:v>13.639852002475109</c:v>
                </c:pt>
                <c:pt idx="686">
                  <c:v>13.542943640112943</c:v>
                </c:pt>
                <c:pt idx="687">
                  <c:v>13.736760364837279</c:v>
                </c:pt>
                <c:pt idx="688">
                  <c:v>14.003258361333238</c:v>
                </c:pt>
                <c:pt idx="689">
                  <c:v>16.837827960426644</c:v>
                </c:pt>
                <c:pt idx="690">
                  <c:v>15.432656706175214</c:v>
                </c:pt>
                <c:pt idx="691">
                  <c:v>13.106856009483188</c:v>
                </c:pt>
                <c:pt idx="692">
                  <c:v>12.45</c:v>
                </c:pt>
                <c:pt idx="693">
                  <c:v>11.95</c:v>
                </c:pt>
                <c:pt idx="694">
                  <c:v>11.725000000000001</c:v>
                </c:pt>
                <c:pt idx="695">
                  <c:v>12</c:v>
                </c:pt>
                <c:pt idx="696">
                  <c:v>11.07</c:v>
                </c:pt>
                <c:pt idx="697">
                  <c:v>11.175000000000001</c:v>
                </c:pt>
                <c:pt idx="698">
                  <c:v>11.745000000000001</c:v>
                </c:pt>
                <c:pt idx="699">
                  <c:v>12.195</c:v>
                </c:pt>
                <c:pt idx="700">
                  <c:v>11.705</c:v>
                </c:pt>
                <c:pt idx="701">
                  <c:v>10.620000000000001</c:v>
                </c:pt>
                <c:pt idx="702">
                  <c:v>11.77</c:v>
                </c:pt>
                <c:pt idx="703">
                  <c:v>15.989879789757678</c:v>
                </c:pt>
                <c:pt idx="704">
                  <c:v>18.412588848811872</c:v>
                </c:pt>
                <c:pt idx="705">
                  <c:v>16.232150695663098</c:v>
                </c:pt>
                <c:pt idx="706">
                  <c:v>14.904506131301398</c:v>
                </c:pt>
                <c:pt idx="707">
                  <c:v>14.003258361333238</c:v>
                </c:pt>
                <c:pt idx="708">
                  <c:v>13.33943607915239</c:v>
                </c:pt>
                <c:pt idx="709">
                  <c:v>13.746451201073494</c:v>
                </c:pt>
                <c:pt idx="710">
                  <c:v>14.536254354325161</c:v>
                </c:pt>
                <c:pt idx="711">
                  <c:v>14.434500573844884</c:v>
                </c:pt>
                <c:pt idx="712">
                  <c:v>15.282448744513852</c:v>
                </c:pt>
                <c:pt idx="713">
                  <c:v>17.007417594560437</c:v>
                </c:pt>
                <c:pt idx="714">
                  <c:v>15.733072629497933</c:v>
                </c:pt>
                <c:pt idx="715">
                  <c:v>13.567170730703484</c:v>
                </c:pt>
                <c:pt idx="716">
                  <c:v>12.375197873648821</c:v>
                </c:pt>
                <c:pt idx="717">
                  <c:v>12.48</c:v>
                </c:pt>
                <c:pt idx="718">
                  <c:v>12.59</c:v>
                </c:pt>
                <c:pt idx="719">
                  <c:v>12.375</c:v>
                </c:pt>
                <c:pt idx="720">
                  <c:v>11.984999999999999</c:v>
                </c:pt>
                <c:pt idx="721">
                  <c:v>11.719999999999999</c:v>
                </c:pt>
                <c:pt idx="722">
                  <c:v>12.094999999999999</c:v>
                </c:pt>
                <c:pt idx="723">
                  <c:v>11.91</c:v>
                </c:pt>
                <c:pt idx="724">
                  <c:v>12.455</c:v>
                </c:pt>
                <c:pt idx="725">
                  <c:v>10.751982804082511</c:v>
                </c:pt>
                <c:pt idx="726">
                  <c:v>11.381887159436603</c:v>
                </c:pt>
                <c:pt idx="727">
                  <c:v>17.206079737402884</c:v>
                </c:pt>
                <c:pt idx="728">
                  <c:v>15.888126009277402</c:v>
                </c:pt>
                <c:pt idx="729">
                  <c:v>15.141931619088711</c:v>
                </c:pt>
                <c:pt idx="730">
                  <c:v>13.320054406679958</c:v>
                </c:pt>
                <c:pt idx="731">
                  <c:v>15.219458308978442</c:v>
                </c:pt>
                <c:pt idx="732">
                  <c:v>14.027485451923781</c:v>
                </c:pt>
                <c:pt idx="733">
                  <c:v>13.33943607915239</c:v>
                </c:pt>
                <c:pt idx="734">
                  <c:v>15.393893361230345</c:v>
                </c:pt>
                <c:pt idx="735">
                  <c:v>14.274601775947309</c:v>
                </c:pt>
                <c:pt idx="736">
                  <c:v>14.676771479750304</c:v>
                </c:pt>
                <c:pt idx="737">
                  <c:v>17.424123552717759</c:v>
                </c:pt>
                <c:pt idx="738">
                  <c:v>15.941425608576596</c:v>
                </c:pt>
                <c:pt idx="739">
                  <c:v>13.513871131404292</c:v>
                </c:pt>
                <c:pt idx="740">
                  <c:v>11.754999999999999</c:v>
                </c:pt>
                <c:pt idx="741">
                  <c:v>13.547789058231052</c:v>
                </c:pt>
                <c:pt idx="742">
                  <c:v>13.489644040813749</c:v>
                </c:pt>
                <c:pt idx="743">
                  <c:v>13.504180295168075</c:v>
                </c:pt>
                <c:pt idx="744">
                  <c:v>12.816130922396685</c:v>
                </c:pt>
                <c:pt idx="745">
                  <c:v>10.170532629909506</c:v>
                </c:pt>
                <c:pt idx="746">
                  <c:v>10.514557316295202</c:v>
                </c:pt>
                <c:pt idx="747">
                  <c:v>10.151150957437073</c:v>
                </c:pt>
                <c:pt idx="748">
                  <c:v>11.254999999999999</c:v>
                </c:pt>
                <c:pt idx="749">
                  <c:v>9.5249999999999986</c:v>
                </c:pt>
                <c:pt idx="750">
                  <c:v>11.987564424200151</c:v>
                </c:pt>
                <c:pt idx="751">
                  <c:v>16.023797716584436</c:v>
                </c:pt>
                <c:pt idx="752">
                  <c:v>18.693623099662158</c:v>
                </c:pt>
                <c:pt idx="753">
                  <c:v>14.560481444915704</c:v>
                </c:pt>
                <c:pt idx="754">
                  <c:v>13.489644040813749</c:v>
                </c:pt>
                <c:pt idx="755">
                  <c:v>13.760987455427818</c:v>
                </c:pt>
                <c:pt idx="756">
                  <c:v>13.998412943215131</c:v>
                </c:pt>
                <c:pt idx="757">
                  <c:v>13.363663169742932</c:v>
                </c:pt>
                <c:pt idx="758">
                  <c:v>13.853050399671881</c:v>
                </c:pt>
                <c:pt idx="759">
                  <c:v>13.601088657530243</c:v>
                </c:pt>
                <c:pt idx="760">
                  <c:v>15.364820852521696</c:v>
                </c:pt>
                <c:pt idx="761">
                  <c:v>16.014106880348219</c:v>
                </c:pt>
                <c:pt idx="762">
                  <c:v>15.728227211379826</c:v>
                </c:pt>
                <c:pt idx="763">
                  <c:v>14.075939633104865</c:v>
                </c:pt>
                <c:pt idx="764">
                  <c:v>12.675613796971541</c:v>
                </c:pt>
                <c:pt idx="765">
                  <c:v>11.55</c:v>
                </c:pt>
                <c:pt idx="766">
                  <c:v>11.719999999999999</c:v>
                </c:pt>
                <c:pt idx="767">
                  <c:v>12.379999999999999</c:v>
                </c:pt>
                <c:pt idx="768">
                  <c:v>11.855</c:v>
                </c:pt>
                <c:pt idx="769">
                  <c:v>11.925000000000001</c:v>
                </c:pt>
                <c:pt idx="770">
                  <c:v>11</c:v>
                </c:pt>
                <c:pt idx="771">
                  <c:v>12</c:v>
                </c:pt>
                <c:pt idx="772">
                  <c:v>10.238368483563024</c:v>
                </c:pt>
                <c:pt idx="773">
                  <c:v>10</c:v>
                </c:pt>
                <c:pt idx="774">
                  <c:v>11.609621810987695</c:v>
                </c:pt>
                <c:pt idx="775">
                  <c:v>14.54594519056138</c:v>
                </c:pt>
                <c:pt idx="776">
                  <c:v>15.272757908277637</c:v>
                </c:pt>
                <c:pt idx="777">
                  <c:v>14.492645591262187</c:v>
                </c:pt>
                <c:pt idx="778">
                  <c:v>15.413275033702782</c:v>
                </c:pt>
                <c:pt idx="779">
                  <c:v>14.342437629600827</c:v>
                </c:pt>
                <c:pt idx="780">
                  <c:v>13.48479862269564</c:v>
                </c:pt>
                <c:pt idx="781">
                  <c:v>14.061403378750541</c:v>
                </c:pt>
                <c:pt idx="782">
                  <c:v>14.531408936207054</c:v>
                </c:pt>
                <c:pt idx="783">
                  <c:v>15.553792159127923</c:v>
                </c:pt>
                <c:pt idx="784">
                  <c:v>15.568328413482245</c:v>
                </c:pt>
                <c:pt idx="785">
                  <c:v>17.458041479544519</c:v>
                </c:pt>
                <c:pt idx="786">
                  <c:v>15.233994563332768</c:v>
                </c:pt>
                <c:pt idx="787">
                  <c:v>14.080785051222975</c:v>
                </c:pt>
                <c:pt idx="788">
                  <c:v>12.573860016491265</c:v>
                </c:pt>
                <c:pt idx="789">
                  <c:v>12</c:v>
                </c:pt>
                <c:pt idx="790">
                  <c:v>12.486642490365314</c:v>
                </c:pt>
                <c:pt idx="791">
                  <c:v>11.645</c:v>
                </c:pt>
                <c:pt idx="792">
                  <c:v>12.100000000000001</c:v>
                </c:pt>
                <c:pt idx="793">
                  <c:v>11.620000000000001</c:v>
                </c:pt>
                <c:pt idx="794">
                  <c:v>10.18</c:v>
                </c:pt>
                <c:pt idx="795">
                  <c:v>9.7899999999999991</c:v>
                </c:pt>
                <c:pt idx="796">
                  <c:v>10.120000000000001</c:v>
                </c:pt>
                <c:pt idx="797">
                  <c:v>10.14</c:v>
                </c:pt>
                <c:pt idx="798">
                  <c:v>9.8550000000000004</c:v>
                </c:pt>
                <c:pt idx="799">
                  <c:v>9.9349999999999987</c:v>
                </c:pt>
                <c:pt idx="800">
                  <c:v>12.389802386918166</c:v>
                </c:pt>
                <c:pt idx="801">
                  <c:v>13.622498293537022</c:v>
                </c:pt>
                <c:pt idx="802">
                  <c:v>13.51614805845618</c:v>
                </c:pt>
                <c:pt idx="803">
                  <c:v>13.622498293537022</c:v>
                </c:pt>
                <c:pt idx="804">
                  <c:v>13.51614805845618</c:v>
                </c:pt>
                <c:pt idx="805">
                  <c:v>13.622498293537022</c:v>
                </c:pt>
                <c:pt idx="806">
                  <c:v>13.51614805845618</c:v>
                </c:pt>
                <c:pt idx="807">
                  <c:v>13.404963721780753</c:v>
                </c:pt>
                <c:pt idx="808">
                  <c:v>13.230936064375737</c:v>
                </c:pt>
                <c:pt idx="809">
                  <c:v>13.622498293537022</c:v>
                </c:pt>
                <c:pt idx="810">
                  <c:v>13.525816261645346</c:v>
                </c:pt>
                <c:pt idx="811">
                  <c:v>13.501645753672427</c:v>
                </c:pt>
                <c:pt idx="812">
                  <c:v>12.389802386918165</c:v>
                </c:pt>
                <c:pt idx="813">
                  <c:v>12</c:v>
                </c:pt>
                <c:pt idx="814">
                  <c:v>11.340802340893489</c:v>
                </c:pt>
                <c:pt idx="815">
                  <c:v>11.815</c:v>
                </c:pt>
                <c:pt idx="816">
                  <c:v>11.86</c:v>
                </c:pt>
                <c:pt idx="817">
                  <c:v>12.065</c:v>
                </c:pt>
                <c:pt idx="818">
                  <c:v>12.030000000000001</c:v>
                </c:pt>
                <c:pt idx="819">
                  <c:v>9.9499999999999993</c:v>
                </c:pt>
                <c:pt idx="820">
                  <c:v>10.190000000000001</c:v>
                </c:pt>
                <c:pt idx="821">
                  <c:v>10.065000000000001</c:v>
                </c:pt>
                <c:pt idx="822">
                  <c:v>10.09</c:v>
                </c:pt>
                <c:pt idx="823">
                  <c:v>9.9499999999999993</c:v>
                </c:pt>
                <c:pt idx="824">
                  <c:v>11.86</c:v>
                </c:pt>
                <c:pt idx="825">
                  <c:v>11.490659490325585</c:v>
                </c:pt>
                <c:pt idx="826">
                  <c:v>11.543834607866007</c:v>
                </c:pt>
                <c:pt idx="827">
                  <c:v>13.409797823375337</c:v>
                </c:pt>
                <c:pt idx="828">
                  <c:v>13.680507512672028</c:v>
                </c:pt>
                <c:pt idx="829">
                  <c:v>11.541417557068716</c:v>
                </c:pt>
                <c:pt idx="830">
                  <c:v>11.703359960487271</c:v>
                </c:pt>
                <c:pt idx="831">
                  <c:v>13.390461416997002</c:v>
                </c:pt>
                <c:pt idx="832">
                  <c:v>13.786857747752871</c:v>
                </c:pt>
                <c:pt idx="833">
                  <c:v>13.535484464834514</c:v>
                </c:pt>
                <c:pt idx="834">
                  <c:v>13.390461416997002</c:v>
                </c:pt>
                <c:pt idx="835">
                  <c:v>13.786857747752871</c:v>
                </c:pt>
                <c:pt idx="836">
                  <c:v>12.568664145917763</c:v>
                </c:pt>
                <c:pt idx="837">
                  <c:v>12.01</c:v>
                </c:pt>
                <c:pt idx="838">
                  <c:v>11.9375</c:v>
                </c:pt>
                <c:pt idx="839">
                  <c:v>12.105</c:v>
                </c:pt>
                <c:pt idx="840">
                  <c:v>12.032500000000001</c:v>
                </c:pt>
                <c:pt idx="841">
                  <c:v>10.879999999999999</c:v>
                </c:pt>
                <c:pt idx="842">
                  <c:v>12</c:v>
                </c:pt>
                <c:pt idx="843">
                  <c:v>10.731705539975936</c:v>
                </c:pt>
                <c:pt idx="844">
                  <c:v>11.875</c:v>
                </c:pt>
                <c:pt idx="845">
                  <c:v>10.731705539975936</c:v>
                </c:pt>
                <c:pt idx="846">
                  <c:v>10.635023508084261</c:v>
                </c:pt>
                <c:pt idx="847">
                  <c:v>11.601843827001012</c:v>
                </c:pt>
                <c:pt idx="848">
                  <c:v>15.227420022938828</c:v>
                </c:pt>
                <c:pt idx="849">
                  <c:v>17.040208120907735</c:v>
                </c:pt>
                <c:pt idx="850">
                  <c:v>14.260599704022077</c:v>
                </c:pt>
                <c:pt idx="851">
                  <c:v>13.535484464834514</c:v>
                </c:pt>
                <c:pt idx="852">
                  <c:v>13.414631924969921</c:v>
                </c:pt>
                <c:pt idx="853">
                  <c:v>13.656337004699107</c:v>
                </c:pt>
                <c:pt idx="854">
                  <c:v>13.60799598875327</c:v>
                </c:pt>
                <c:pt idx="855">
                  <c:v>13.511313956861597</c:v>
                </c:pt>
                <c:pt idx="856">
                  <c:v>13.704678020644947</c:v>
                </c:pt>
                <c:pt idx="857">
                  <c:v>13.970553608347052</c:v>
                </c:pt>
                <c:pt idx="858">
                  <c:v>16.798503041178549</c:v>
                </c:pt>
                <c:pt idx="859">
                  <c:v>15.39661357874926</c:v>
                </c:pt>
                <c:pt idx="860">
                  <c:v>13.076244813349058</c:v>
                </c:pt>
                <c:pt idx="861">
                  <c:v>12.45</c:v>
                </c:pt>
                <c:pt idx="862">
                  <c:v>11.95</c:v>
                </c:pt>
                <c:pt idx="863">
                  <c:v>11.725000000000001</c:v>
                </c:pt>
                <c:pt idx="864">
                  <c:v>12</c:v>
                </c:pt>
                <c:pt idx="865">
                  <c:v>11.07</c:v>
                </c:pt>
                <c:pt idx="866">
                  <c:v>11.175000000000001</c:v>
                </c:pt>
                <c:pt idx="867">
                  <c:v>11.745000000000001</c:v>
                </c:pt>
                <c:pt idx="868">
                  <c:v>12.195</c:v>
                </c:pt>
                <c:pt idx="869">
                  <c:v>11.705</c:v>
                </c:pt>
                <c:pt idx="870">
                  <c:v>10.620000000000001</c:v>
                </c:pt>
                <c:pt idx="871">
                  <c:v>11.77</c:v>
                </c:pt>
                <c:pt idx="872">
                  <c:v>15.952535262126393</c:v>
                </c:pt>
                <c:pt idx="873">
                  <c:v>18.369586059418268</c:v>
                </c:pt>
                <c:pt idx="874">
                  <c:v>16.194240341855579</c:v>
                </c:pt>
                <c:pt idx="875">
                  <c:v>14.869696504939629</c:v>
                </c:pt>
                <c:pt idx="876">
                  <c:v>13.970553608347052</c:v>
                </c:pt>
                <c:pt idx="877">
                  <c:v>13.308281689889078</c:v>
                </c:pt>
                <c:pt idx="878">
                  <c:v>13.714346223834113</c:v>
                </c:pt>
                <c:pt idx="879">
                  <c:v>14.502304783751265</c:v>
                </c:pt>
                <c:pt idx="880">
                  <c:v>14.400788650265007</c:v>
                </c:pt>
                <c:pt idx="881">
                  <c:v>15.246756429317163</c:v>
                </c:pt>
                <c:pt idx="882">
                  <c:v>16.967696596988979</c:v>
                </c:pt>
                <c:pt idx="883">
                  <c:v>15.696327877613452</c:v>
                </c:pt>
                <c:pt idx="884">
                  <c:v>13.535484464834514</c:v>
                </c:pt>
                <c:pt idx="885">
                  <c:v>12.34629547256691</c:v>
                </c:pt>
                <c:pt idx="886">
                  <c:v>12.48</c:v>
                </c:pt>
                <c:pt idx="887">
                  <c:v>12.59</c:v>
                </c:pt>
                <c:pt idx="888">
                  <c:v>12.375</c:v>
                </c:pt>
                <c:pt idx="889">
                  <c:v>11.984999999999999</c:v>
                </c:pt>
                <c:pt idx="890">
                  <c:v>11.719999999999999</c:v>
                </c:pt>
                <c:pt idx="891">
                  <c:v>12.094999999999999</c:v>
                </c:pt>
                <c:pt idx="892">
                  <c:v>11.91</c:v>
                </c:pt>
                <c:pt idx="893">
                  <c:v>12.455</c:v>
                </c:pt>
                <c:pt idx="894">
                  <c:v>10.726871438381352</c:v>
                </c:pt>
                <c:pt idx="895">
                  <c:v>11.355304645677242</c:v>
                </c:pt>
                <c:pt idx="896">
                  <c:v>17.165894762366918</c:v>
                </c:pt>
                <c:pt idx="897">
                  <c:v>15.851019128640132</c:v>
                </c:pt>
                <c:pt idx="898">
                  <c:v>15.106567483074235</c:v>
                </c:pt>
                <c:pt idx="899">
                  <c:v>13.288945283510744</c:v>
                </c:pt>
                <c:pt idx="900">
                  <c:v>15.183913108587573</c:v>
                </c:pt>
                <c:pt idx="901">
                  <c:v>13.99472411631997</c:v>
                </c:pt>
                <c:pt idx="902">
                  <c:v>13.308281689889078</c:v>
                </c:pt>
                <c:pt idx="903">
                  <c:v>15.35794076599259</c:v>
                </c:pt>
                <c:pt idx="904">
                  <c:v>14.241263297643743</c:v>
                </c:pt>
                <c:pt idx="905">
                  <c:v>14.642493729994193</c:v>
                </c:pt>
                <c:pt idx="906">
                  <c:v>17.383429334123182</c:v>
                </c:pt>
                <c:pt idx="907">
                  <c:v>15.904194246180557</c:v>
                </c:pt>
                <c:pt idx="908">
                  <c:v>13.482309347294093</c:v>
                </c:pt>
                <c:pt idx="909">
                  <c:v>11.754999999999999</c:v>
                </c:pt>
                <c:pt idx="910">
                  <c:v>13.51614805845618</c:v>
                </c:pt>
                <c:pt idx="911">
                  <c:v>13.458138839321174</c:v>
                </c:pt>
                <c:pt idx="912">
                  <c:v>13.472641144104925</c:v>
                </c:pt>
                <c:pt idx="913">
                  <c:v>12.786198717674031</c:v>
                </c:pt>
                <c:pt idx="914">
                  <c:v>10.146779247031303</c:v>
                </c:pt>
                <c:pt idx="915">
                  <c:v>10.490000460246749</c:v>
                </c:pt>
                <c:pt idx="916">
                  <c:v>10.127442840652968</c:v>
                </c:pt>
                <c:pt idx="917">
                  <c:v>11.254999999999999</c:v>
                </c:pt>
                <c:pt idx="918">
                  <c:v>9.5249999999999986</c:v>
                </c:pt>
                <c:pt idx="919">
                  <c:v>11.959567345000211</c:v>
                </c:pt>
                <c:pt idx="920">
                  <c:v>15.986373973288478</c:v>
                </c:pt>
                <c:pt idx="921">
                  <c:v>18.649963951904127</c:v>
                </c:pt>
                <c:pt idx="922">
                  <c:v>14.526475291724184</c:v>
                </c:pt>
                <c:pt idx="923">
                  <c:v>13.458138839321174</c:v>
                </c:pt>
                <c:pt idx="924">
                  <c:v>13.728848528617863</c:v>
                </c:pt>
                <c:pt idx="925">
                  <c:v>13.965719506752469</c:v>
                </c:pt>
                <c:pt idx="926">
                  <c:v>13.332452197861995</c:v>
                </c:pt>
                <c:pt idx="927">
                  <c:v>13.820696458914957</c:v>
                </c:pt>
                <c:pt idx="928">
                  <c:v>13.569323175996601</c:v>
                </c:pt>
                <c:pt idx="929">
                  <c:v>15.328936156425089</c:v>
                </c:pt>
                <c:pt idx="930">
                  <c:v>15.97670577009931</c:v>
                </c:pt>
                <c:pt idx="931">
                  <c:v>15.69149377601887</c:v>
                </c:pt>
                <c:pt idx="932">
                  <c:v>14.043065132265809</c:v>
                </c:pt>
                <c:pt idx="933">
                  <c:v>12.646009771431103</c:v>
                </c:pt>
                <c:pt idx="934">
                  <c:v>11.55</c:v>
                </c:pt>
                <c:pt idx="935">
                  <c:v>11.719999999999999</c:v>
                </c:pt>
                <c:pt idx="936">
                  <c:v>12.379999999999999</c:v>
                </c:pt>
                <c:pt idx="937">
                  <c:v>11.855</c:v>
                </c:pt>
                <c:pt idx="938">
                  <c:v>11.925000000000001</c:v>
                </c:pt>
                <c:pt idx="939">
                  <c:v>11</c:v>
                </c:pt>
                <c:pt idx="940">
                  <c:v>12</c:v>
                </c:pt>
                <c:pt idx="941">
                  <c:v>10.214456669355476</c:v>
                </c:pt>
                <c:pt idx="942">
                  <c:v>10</c:v>
                </c:pt>
                <c:pt idx="943">
                  <c:v>11.582507420622678</c:v>
                </c:pt>
                <c:pt idx="944">
                  <c:v>14.511972986940433</c:v>
                </c:pt>
                <c:pt idx="945">
                  <c:v>15.237088226127996</c:v>
                </c:pt>
                <c:pt idx="946">
                  <c:v>14.458797869400014</c:v>
                </c:pt>
                <c:pt idx="947">
                  <c:v>15.377277172370926</c:v>
                </c:pt>
                <c:pt idx="948">
                  <c:v>14.308940719967916</c:v>
                </c:pt>
                <c:pt idx="949">
                  <c:v>13.45330473772659</c:v>
                </c:pt>
                <c:pt idx="950">
                  <c:v>14.028562827482059</c:v>
                </c:pt>
                <c:pt idx="951">
                  <c:v>14.497470682156683</c:v>
                </c:pt>
                <c:pt idx="952">
                  <c:v>15.517466118613855</c:v>
                </c:pt>
                <c:pt idx="953">
                  <c:v>15.531968423397602</c:v>
                </c:pt>
                <c:pt idx="954">
                  <c:v>17.417268045285269</c:v>
                </c:pt>
                <c:pt idx="955">
                  <c:v>15.198415413371325</c:v>
                </c:pt>
                <c:pt idx="956">
                  <c:v>14.047899233860393</c:v>
                </c:pt>
                <c:pt idx="957">
                  <c:v>12.544493637944845</c:v>
                </c:pt>
                <c:pt idx="958">
                  <c:v>12</c:v>
                </c:pt>
                <c:pt idx="959">
                  <c:v>12.457479809242336</c:v>
                </c:pt>
                <c:pt idx="960">
                  <c:v>12.073493338446486</c:v>
                </c:pt>
                <c:pt idx="961">
                  <c:v>12.545235671550236</c:v>
                </c:pt>
                <c:pt idx="962">
                  <c:v>12.047573430034193</c:v>
                </c:pt>
                <c:pt idx="963">
                  <c:v>10.554586705486065</c:v>
                </c:pt>
                <c:pt idx="964">
                  <c:v>10.15023613425428</c:v>
                </c:pt>
                <c:pt idx="965">
                  <c:v>10.492378925296562</c:v>
                </c:pt>
                <c:pt idx="966">
                  <c:v>10.513114852026396</c:v>
                </c:pt>
                <c:pt idx="967">
                  <c:v>10.233179841173623</c:v>
                </c:pt>
                <c:pt idx="968">
                  <c:v>10.124316225841987</c:v>
                </c:pt>
                <c:pt idx="969">
                  <c:v>13.286545052141841</c:v>
                </c:pt>
                <c:pt idx="970">
                  <c:v>14.608460381168827</c:v>
                </c:pt>
                <c:pt idx="971">
                  <c:v>14.494412784154735</c:v>
                </c:pt>
                <c:pt idx="972">
                  <c:v>14.608460381168827</c:v>
                </c:pt>
                <c:pt idx="973">
                  <c:v>14.494412784154735</c:v>
                </c:pt>
                <c:pt idx="974">
                  <c:v>14.608460381168827</c:v>
                </c:pt>
                <c:pt idx="975">
                  <c:v>14.494412784154735</c:v>
                </c:pt>
                <c:pt idx="976">
                  <c:v>14.375181205458183</c:v>
                </c:pt>
                <c:pt idx="977">
                  <c:v>14.188557864889665</c:v>
                </c:pt>
                <c:pt idx="978">
                  <c:v>14.608460381168827</c:v>
                </c:pt>
                <c:pt idx="979">
                  <c:v>14.504780747519652</c:v>
                </c:pt>
                <c:pt idx="980">
                  <c:v>14.478860839107357</c:v>
                </c:pt>
                <c:pt idx="981">
                  <c:v>13.28654505214184</c:v>
                </c:pt>
                <c:pt idx="982">
                  <c:v>12.488211873043188</c:v>
                </c:pt>
                <c:pt idx="983">
                  <c:v>12.161621027048286</c:v>
                </c:pt>
                <c:pt idx="984">
                  <c:v>12.249748715650083</c:v>
                </c:pt>
                <c:pt idx="985">
                  <c:v>12.296404550792213</c:v>
                </c:pt>
                <c:pt idx="986">
                  <c:v>12.508947799773024</c:v>
                </c:pt>
                <c:pt idx="987">
                  <c:v>12.472659927995814</c:v>
                </c:pt>
                <c:pt idx="988">
                  <c:v>10.316123548092961</c:v>
                </c:pt>
                <c:pt idx="989">
                  <c:v>10.564954668850984</c:v>
                </c:pt>
                <c:pt idx="990">
                  <c:v>10.435355126789515</c:v>
                </c:pt>
                <c:pt idx="991">
                  <c:v>10.461275035201808</c:v>
                </c:pt>
                <c:pt idx="992">
                  <c:v>10.316123548092961</c:v>
                </c:pt>
                <c:pt idx="993">
                  <c:v>12.296404550792213</c:v>
                </c:pt>
                <c:pt idx="994">
                  <c:v>12.322324459204507</c:v>
                </c:pt>
                <c:pt idx="995">
                  <c:v>12.379348257711554</c:v>
                </c:pt>
                <c:pt idx="996">
                  <c:v>14.380365187140642</c:v>
                </c:pt>
                <c:pt idx="997">
                  <c:v>14.670668161358334</c:v>
                </c:pt>
                <c:pt idx="998">
                  <c:v>12.376756266870325</c:v>
                </c:pt>
                <c:pt idx="999">
                  <c:v>12.550419653232694</c:v>
                </c:pt>
                <c:pt idx="1000">
                  <c:v>14.359629260410808</c:v>
                </c:pt>
                <c:pt idx="1001">
                  <c:v>14.784715758372426</c:v>
                </c:pt>
                <c:pt idx="1002">
                  <c:v>14.515148710884569</c:v>
                </c:pt>
                <c:pt idx="1003">
                  <c:v>14.359629260410808</c:v>
                </c:pt>
                <c:pt idx="1004">
                  <c:v>14.784715758372426</c:v>
                </c:pt>
                <c:pt idx="1005">
                  <c:v>13.478352374392815</c:v>
                </c:pt>
                <c:pt idx="1006">
                  <c:v>12.451924001265978</c:v>
                </c:pt>
                <c:pt idx="1007">
                  <c:v>12.376756266870325</c:v>
                </c:pt>
                <c:pt idx="1008">
                  <c:v>11.280344141030293</c:v>
                </c:pt>
                <c:pt idx="1009">
                  <c:v>12.441556037901059</c:v>
                </c:pt>
                <c:pt idx="1010">
                  <c:v>11.50843933505848</c:v>
                </c:pt>
                <c:pt idx="1011">
                  <c:v>12.441556037901059</c:v>
                </c:pt>
                <c:pt idx="1012">
                  <c:v>11.50843933505848</c:v>
                </c:pt>
                <c:pt idx="1013">
                  <c:v>11.404759701409304</c:v>
                </c:pt>
                <c:pt idx="1014">
                  <c:v>12.441556037901059</c:v>
                </c:pt>
                <c:pt idx="1015">
                  <c:v>16.329542299745139</c:v>
                </c:pt>
                <c:pt idx="1016">
                  <c:v>18.273535430667181</c:v>
                </c:pt>
                <c:pt idx="1017">
                  <c:v>15.292745963253386</c:v>
                </c:pt>
                <c:pt idx="1018">
                  <c:v>14.515148710884569</c:v>
                </c:pt>
                <c:pt idx="1019">
                  <c:v>14.385549168823101</c:v>
                </c:pt>
                <c:pt idx="1020">
                  <c:v>14.644748252946039</c:v>
                </c:pt>
                <c:pt idx="1021">
                  <c:v>14.59290843612145</c:v>
                </c:pt>
                <c:pt idx="1022">
                  <c:v>14.489228802472278</c:v>
                </c:pt>
                <c:pt idx="1023">
                  <c:v>14.696588069770627</c:v>
                </c:pt>
                <c:pt idx="1024">
                  <c:v>14.981707062305858</c:v>
                </c:pt>
                <c:pt idx="1025">
                  <c:v>18.014336346544244</c:v>
                </c:pt>
                <c:pt idx="1026">
                  <c:v>16.510981658631199</c:v>
                </c:pt>
                <c:pt idx="1027">
                  <c:v>14.022670451050987</c:v>
                </c:pt>
                <c:pt idx="1028">
                  <c:v>12.908114389322348</c:v>
                </c:pt>
                <c:pt idx="1029">
                  <c:v>12.389716221076471</c:v>
                </c:pt>
                <c:pt idx="1030">
                  <c:v>12.156437045365829</c:v>
                </c:pt>
                <c:pt idx="1031">
                  <c:v>12.441556037901059</c:v>
                </c:pt>
                <c:pt idx="1032">
                  <c:v>11.477335444963728</c:v>
                </c:pt>
                <c:pt idx="1033">
                  <c:v>11.586199060295362</c:v>
                </c:pt>
                <c:pt idx="1034">
                  <c:v>12.177172972095663</c:v>
                </c:pt>
                <c:pt idx="1035">
                  <c:v>12.643731323516953</c:v>
                </c:pt>
                <c:pt idx="1036">
                  <c:v>12.135701118635993</c:v>
                </c:pt>
                <c:pt idx="1037">
                  <c:v>11.010777093542439</c:v>
                </c:pt>
                <c:pt idx="1038">
                  <c:v>12.203092880507956</c:v>
                </c:pt>
                <c:pt idx="1039">
                  <c:v>17.107139552113956</c:v>
                </c:pt>
                <c:pt idx="1040">
                  <c:v>19.699130393343346</c:v>
                </c:pt>
                <c:pt idx="1041">
                  <c:v>17.366338636236897</c:v>
                </c:pt>
                <c:pt idx="1042">
                  <c:v>15.945927655243191</c:v>
                </c:pt>
                <c:pt idx="1043">
                  <c:v>14.981707062305858</c:v>
                </c:pt>
                <c:pt idx="1044">
                  <c:v>14.271501571809008</c:v>
                </c:pt>
                <c:pt idx="1045">
                  <c:v>14.706956033135544</c:v>
                </c:pt>
                <c:pt idx="1046">
                  <c:v>15.551945047376325</c:v>
                </c:pt>
                <c:pt idx="1047">
                  <c:v>15.443081432044689</c:v>
                </c:pt>
                <c:pt idx="1048">
                  <c:v>16.350278226474977</c:v>
                </c:pt>
                <c:pt idx="1049">
                  <c:v>18.195775705430297</c:v>
                </c:pt>
                <c:pt idx="1050">
                  <c:v>16.832388522943642</c:v>
                </c:pt>
                <c:pt idx="1051">
                  <c:v>14.515148710884569</c:v>
                </c:pt>
                <c:pt idx="1052">
                  <c:v>13.23988921699971</c:v>
                </c:pt>
                <c:pt idx="1053">
                  <c:v>12.939218279417103</c:v>
                </c:pt>
                <c:pt idx="1054">
                  <c:v>13.053265876431194</c:v>
                </c:pt>
                <c:pt idx="1055">
                  <c:v>12.830354664085467</c:v>
                </c:pt>
                <c:pt idx="1056">
                  <c:v>12.426004092853683</c:v>
                </c:pt>
                <c:pt idx="1057">
                  <c:v>12.151253063683367</c:v>
                </c:pt>
                <c:pt idx="1058">
                  <c:v>12.540051689867775</c:v>
                </c:pt>
                <c:pt idx="1059">
                  <c:v>12.348244367616802</c:v>
                </c:pt>
                <c:pt idx="1060">
                  <c:v>12.913298371004808</c:v>
                </c:pt>
                <c:pt idx="1061">
                  <c:v>11.503255353376019</c:v>
                </c:pt>
                <c:pt idx="1062">
                  <c:v>12.177172972095663</c:v>
                </c:pt>
                <c:pt idx="1063">
                  <c:v>18.408318954411111</c:v>
                </c:pt>
                <c:pt idx="1064">
                  <c:v>16.998275936782321</c:v>
                </c:pt>
                <c:pt idx="1065">
                  <c:v>16.199942757683672</c:v>
                </c:pt>
                <c:pt idx="1066">
                  <c:v>14.250765645079174</c:v>
                </c:pt>
                <c:pt idx="1067">
                  <c:v>16.28288646460301</c:v>
                </c:pt>
                <c:pt idx="1068">
                  <c:v>15.007626970718153</c:v>
                </c:pt>
                <c:pt idx="1069">
                  <c:v>14.271501571809008</c:v>
                </c:pt>
                <c:pt idx="1070">
                  <c:v>16.469509805171526</c:v>
                </c:pt>
                <c:pt idx="1071">
                  <c:v>15.27201003652355</c:v>
                </c:pt>
                <c:pt idx="1072">
                  <c:v>15.702280516167628</c:v>
                </c:pt>
                <c:pt idx="1073">
                  <c:v>18.641598130121753</c:v>
                </c:pt>
                <c:pt idx="1074">
                  <c:v>17.05529973528937</c:v>
                </c:pt>
                <c:pt idx="1075">
                  <c:v>14.458124912377523</c:v>
                </c:pt>
                <c:pt idx="1076">
                  <c:v>12.187540935460579</c:v>
                </c:pt>
                <c:pt idx="1077">
                  <c:v>14.494412784154735</c:v>
                </c:pt>
                <c:pt idx="1078">
                  <c:v>14.43220500396523</c:v>
                </c:pt>
                <c:pt idx="1079">
                  <c:v>14.447756949012604</c:v>
                </c:pt>
                <c:pt idx="1080">
                  <c:v>13.711631550103458</c:v>
                </c:pt>
                <c:pt idx="1081">
                  <c:v>10.881177551480969</c:v>
                </c:pt>
                <c:pt idx="1082">
                  <c:v>11.249240250935543</c:v>
                </c:pt>
                <c:pt idx="1083">
                  <c:v>10.860441624751134</c:v>
                </c:pt>
                <c:pt idx="1084">
                  <c:v>11.529175261788316</c:v>
                </c:pt>
                <c:pt idx="1085">
                  <c:v>9.875485105083964</c:v>
                </c:pt>
                <c:pt idx="1086">
                  <c:v>12.825170682403011</c:v>
                </c:pt>
                <c:pt idx="1087">
                  <c:v>17.143427423891168</c:v>
                </c:pt>
                <c:pt idx="1088">
                  <c:v>19.999801330925951</c:v>
                </c:pt>
                <c:pt idx="1089">
                  <c:v>15.577864955788618</c:v>
                </c:pt>
                <c:pt idx="1090">
                  <c:v>14.43220500396523</c:v>
                </c:pt>
                <c:pt idx="1091">
                  <c:v>14.72250797818292</c:v>
                </c:pt>
                <c:pt idx="1092">
                  <c:v>14.9765230806234</c:v>
                </c:pt>
                <c:pt idx="1093">
                  <c:v>14.297421480221299</c:v>
                </c:pt>
                <c:pt idx="1094">
                  <c:v>14.821003630149638</c:v>
                </c:pt>
                <c:pt idx="1095">
                  <c:v>14.551436582661781</c:v>
                </c:pt>
                <c:pt idx="1096">
                  <c:v>16.438405915076775</c:v>
                </c:pt>
                <c:pt idx="1097">
                  <c:v>17.133059460526248</c:v>
                </c:pt>
                <c:pt idx="1098">
                  <c:v>16.827204541261182</c:v>
                </c:pt>
                <c:pt idx="1099">
                  <c:v>15.059466787542741</c:v>
                </c:pt>
                <c:pt idx="1100">
                  <c:v>13.561296081312156</c:v>
                </c:pt>
                <c:pt idx="1101">
                  <c:v>11.974997686479771</c:v>
                </c:pt>
                <c:pt idx="1102">
                  <c:v>12.151253063683367</c:v>
                </c:pt>
                <c:pt idx="1103">
                  <c:v>12.835538645767926</c:v>
                </c:pt>
                <c:pt idx="1104">
                  <c:v>12.291220569109756</c:v>
                </c:pt>
                <c:pt idx="1105">
                  <c:v>12.363796312664178</c:v>
                </c:pt>
                <c:pt idx="1106">
                  <c:v>11.534359243470774</c:v>
                </c:pt>
                <c:pt idx="1107">
                  <c:v>12.462291964630895</c:v>
                </c:pt>
                <c:pt idx="1108">
                  <c:v>10.953753295035392</c:v>
                </c:pt>
                <c:pt idx="1109">
                  <c:v>10.357595401552633</c:v>
                </c:pt>
                <c:pt idx="1110">
                  <c:v>12.420820111171224</c:v>
                </c:pt>
                <c:pt idx="1111">
                  <c:v>15.562313010741244</c:v>
                </c:pt>
                <c:pt idx="1112">
                  <c:v>16.339910263110056</c:v>
                </c:pt>
                <c:pt idx="1113">
                  <c:v>15.505289212234198</c:v>
                </c:pt>
                <c:pt idx="1114">
                  <c:v>16.490245731901364</c:v>
                </c:pt>
                <c:pt idx="1115">
                  <c:v>15.344585780077974</c:v>
                </c:pt>
                <c:pt idx="1116">
                  <c:v>14.427021022282769</c:v>
                </c:pt>
                <c:pt idx="1117">
                  <c:v>15.043914842495367</c:v>
                </c:pt>
                <c:pt idx="1118">
                  <c:v>15.546761065693866</c:v>
                </c:pt>
                <c:pt idx="1119">
                  <c:v>16.640581200692669</c:v>
                </c:pt>
                <c:pt idx="1120">
                  <c:v>16.656133145740039</c:v>
                </c:pt>
                <c:pt idx="1121">
                  <c:v>18.677886001898965</c:v>
                </c:pt>
                <c:pt idx="1122">
                  <c:v>16.298438409650387</c:v>
                </c:pt>
                <c:pt idx="1123">
                  <c:v>15.064650769225201</c:v>
                </c:pt>
                <c:pt idx="1124">
                  <c:v>13.45243246598052</c:v>
                </c:pt>
                <c:pt idx="1125">
                  <c:v>12.648915305199409</c:v>
                </c:pt>
                <c:pt idx="1126">
                  <c:v>13.359120795696262</c:v>
                </c:pt>
                <c:pt idx="1127">
                  <c:v>12.073493338446486</c:v>
                </c:pt>
                <c:pt idx="1128">
                  <c:v>12.155658134938836</c:v>
                </c:pt>
                <c:pt idx="1129">
                  <c:v>11.673450208924734</c:v>
                </c:pt>
                <c:pt idx="1130">
                  <c:v>10.226826430882426</c:v>
                </c:pt>
                <c:pt idx="1131">
                  <c:v>9.8350324909959657</c:v>
                </c:pt>
                <c:pt idx="1132">
                  <c:v>10.166550440130663</c:v>
                </c:pt>
                <c:pt idx="1133">
                  <c:v>10.186642437047917</c:v>
                </c:pt>
                <c:pt idx="1134">
                  <c:v>9.915400478664985</c:v>
                </c:pt>
                <c:pt idx="1135">
                  <c:v>9.9349999999999987</c:v>
                </c:pt>
                <c:pt idx="1136">
                  <c:v>12.873947024730677</c:v>
                </c:pt>
                <c:pt idx="1137">
                  <c:v>14.154811828205636</c:v>
                </c:pt>
                <c:pt idx="1138">
                  <c:v>14.044305845160737</c:v>
                </c:pt>
                <c:pt idx="1139">
                  <c:v>14.154811828205636</c:v>
                </c:pt>
                <c:pt idx="1140">
                  <c:v>14.044305845160737</c:v>
                </c:pt>
                <c:pt idx="1141">
                  <c:v>14.154811828205636</c:v>
                </c:pt>
                <c:pt idx="1142">
                  <c:v>14.044305845160737</c:v>
                </c:pt>
                <c:pt idx="1143">
                  <c:v>13.928776862886526</c:v>
                </c:pt>
                <c:pt idx="1144">
                  <c:v>13.747948890631235</c:v>
                </c:pt>
                <c:pt idx="1145">
                  <c:v>14.154811828205636</c:v>
                </c:pt>
                <c:pt idx="1146">
                  <c:v>14.054351843619365</c:v>
                </c:pt>
                <c:pt idx="1147">
                  <c:v>14.029236847472797</c:v>
                </c:pt>
                <c:pt idx="1148">
                  <c:v>12.873947024730676</c:v>
                </c:pt>
                <c:pt idx="1149">
                  <c:v>12.100405143416387</c:v>
                </c:pt>
                <c:pt idx="1150">
                  <c:v>11.783956191969631</c:v>
                </c:pt>
                <c:pt idx="1151">
                  <c:v>11.869347178867962</c:v>
                </c:pt>
                <c:pt idx="1152">
                  <c:v>11.914554171931783</c:v>
                </c:pt>
                <c:pt idx="1153">
                  <c:v>12.12049714033364</c:v>
                </c:pt>
                <c:pt idx="1154">
                  <c:v>12.085336145728446</c:v>
                </c:pt>
                <c:pt idx="1155">
                  <c:v>9.9957684663340007</c:v>
                </c:pt>
                <c:pt idx="1156">
                  <c:v>10.236872429341053</c:v>
                </c:pt>
                <c:pt idx="1157">
                  <c:v>10.111297448608214</c:v>
                </c:pt>
                <c:pt idx="1158">
                  <c:v>10.136412444754781</c:v>
                </c:pt>
                <c:pt idx="1159">
                  <c:v>9.9957684663340007</c:v>
                </c:pt>
                <c:pt idx="1160">
                  <c:v>11.914554171931783</c:v>
                </c:pt>
                <c:pt idx="1161">
                  <c:v>11.939669168078352</c:v>
                </c:pt>
                <c:pt idx="1162">
                  <c:v>11.994922159600801</c:v>
                </c:pt>
                <c:pt idx="1163">
                  <c:v>13.933799862115839</c:v>
                </c:pt>
                <c:pt idx="1164">
                  <c:v>14.215087818957398</c:v>
                </c:pt>
                <c:pt idx="1165">
                  <c:v>11.992410659986145</c:v>
                </c:pt>
                <c:pt idx="1166">
                  <c:v>12.160681134168149</c:v>
                </c:pt>
                <c:pt idx="1167">
                  <c:v>13.913707865198585</c:v>
                </c:pt>
                <c:pt idx="1168">
                  <c:v>14.325593802002299</c:v>
                </c:pt>
                <c:pt idx="1169">
                  <c:v>14.064397842077991</c:v>
                </c:pt>
                <c:pt idx="1170">
                  <c:v>13.913707865198585</c:v>
                </c:pt>
                <c:pt idx="1171">
                  <c:v>14.325593802002299</c:v>
                </c:pt>
                <c:pt idx="1172">
                  <c:v>13.059797996215277</c:v>
                </c:pt>
                <c:pt idx="1173">
                  <c:v>12.065244148811191</c:v>
                </c:pt>
                <c:pt idx="1174">
                  <c:v>11.992410659986145</c:v>
                </c:pt>
                <c:pt idx="1175">
                  <c:v>12.160681134168149</c:v>
                </c:pt>
                <c:pt idx="1176">
                  <c:v>10.930046322986323</c:v>
                </c:pt>
                <c:pt idx="1177">
                  <c:v>12.055198150352563</c:v>
                </c:pt>
                <c:pt idx="1178">
                  <c:v>11.151058289076122</c:v>
                </c:pt>
                <c:pt idx="1179">
                  <c:v>12.055198150352563</c:v>
                </c:pt>
                <c:pt idx="1180">
                  <c:v>11.151058289076122</c:v>
                </c:pt>
                <c:pt idx="1181">
                  <c:v>11.050598304489851</c:v>
                </c:pt>
                <c:pt idx="1182">
                  <c:v>12.055198150352563</c:v>
                </c:pt>
                <c:pt idx="1183">
                  <c:v>15.82244757233774</c:v>
                </c:pt>
                <c:pt idx="1184">
                  <c:v>17.706072283330329</c:v>
                </c:pt>
                <c:pt idx="1185">
                  <c:v>14.817847726475026</c:v>
                </c:pt>
                <c:pt idx="1186">
                  <c:v>14.064397842077991</c:v>
                </c:pt>
                <c:pt idx="1187">
                  <c:v>13.938822861345152</c:v>
                </c:pt>
                <c:pt idx="1188">
                  <c:v>14.18997282281083</c:v>
                </c:pt>
                <c:pt idx="1189">
                  <c:v>14.139742830517694</c:v>
                </c:pt>
                <c:pt idx="1190">
                  <c:v>14.039282845931425</c:v>
                </c:pt>
                <c:pt idx="1191">
                  <c:v>14.240202815103967</c:v>
                </c:pt>
                <c:pt idx="1192">
                  <c:v>14.516467772716211</c:v>
                </c:pt>
                <c:pt idx="1193">
                  <c:v>17.45492232186465</c:v>
                </c:pt>
                <c:pt idx="1194">
                  <c:v>15.998252545363716</c:v>
                </c:pt>
                <c:pt idx="1195">
                  <c:v>13.587212915293202</c:v>
                </c:pt>
                <c:pt idx="1196">
                  <c:v>12.507268080990784</c:v>
                </c:pt>
                <c:pt idx="1197">
                  <c:v>12.004968158059429</c:v>
                </c:pt>
                <c:pt idx="1198">
                  <c:v>11.77893319274032</c:v>
                </c:pt>
                <c:pt idx="1199">
                  <c:v>12.055198150352563</c:v>
                </c:pt>
                <c:pt idx="1200">
                  <c:v>11.120920293700241</c:v>
                </c:pt>
                <c:pt idx="1201">
                  <c:v>11.226403277515827</c:v>
                </c:pt>
                <c:pt idx="1202">
                  <c:v>11.799025189657574</c:v>
                </c:pt>
                <c:pt idx="1203">
                  <c:v>12.251095120295794</c:v>
                </c:pt>
                <c:pt idx="1204">
                  <c:v>11.758841195823063</c:v>
                </c:pt>
                <c:pt idx="1205">
                  <c:v>10.66885036306202</c:v>
                </c:pt>
                <c:pt idx="1206">
                  <c:v>11.82414018580414</c:v>
                </c:pt>
                <c:pt idx="1207">
                  <c:v>16.575897456734776</c:v>
                </c:pt>
                <c:pt idx="1208">
                  <c:v>19.08739707139156</c:v>
                </c:pt>
                <c:pt idx="1209">
                  <c:v>16.827047418200454</c:v>
                </c:pt>
                <c:pt idx="1210">
                  <c:v>15.450745629368535</c:v>
                </c:pt>
                <c:pt idx="1211">
                  <c:v>14.516467772716211</c:v>
                </c:pt>
                <c:pt idx="1212">
                  <c:v>13.828316878300255</c:v>
                </c:pt>
                <c:pt idx="1213">
                  <c:v>14.250248813562594</c:v>
                </c:pt>
                <c:pt idx="1214">
                  <c:v>15.068997687940705</c:v>
                </c:pt>
                <c:pt idx="1215">
                  <c:v>14.963514704125119</c:v>
                </c:pt>
                <c:pt idx="1216">
                  <c:v>15.842539569254994</c:v>
                </c:pt>
                <c:pt idx="1217">
                  <c:v>17.630727294890622</c:v>
                </c:pt>
                <c:pt idx="1218">
                  <c:v>16.309678497581157</c:v>
                </c:pt>
                <c:pt idx="1219">
                  <c:v>14.064397842077991</c:v>
                </c:pt>
                <c:pt idx="1220">
                  <c:v>12.828740031666854</c:v>
                </c:pt>
                <c:pt idx="1221">
                  <c:v>12.537406076366667</c:v>
                </c:pt>
                <c:pt idx="1222">
                  <c:v>12.647912059411565</c:v>
                </c:pt>
                <c:pt idx="1223">
                  <c:v>12.431923092551081</c:v>
                </c:pt>
                <c:pt idx="1224">
                  <c:v>12.040129152664623</c:v>
                </c:pt>
                <c:pt idx="1225">
                  <c:v>11.773910193511004</c:v>
                </c:pt>
                <c:pt idx="1226">
                  <c:v>12.150635135709521</c:v>
                </c:pt>
                <c:pt idx="1227">
                  <c:v>11.96478416422492</c:v>
                </c:pt>
                <c:pt idx="1228">
                  <c:v>12.512291080220098</c:v>
                </c:pt>
                <c:pt idx="1229">
                  <c:v>11.146035289846807</c:v>
                </c:pt>
                <c:pt idx="1230">
                  <c:v>11.799025189657574</c:v>
                </c:pt>
                <c:pt idx="1231">
                  <c:v>17.836670263292483</c:v>
                </c:pt>
                <c:pt idx="1232">
                  <c:v>16.470414472919192</c:v>
                </c:pt>
                <c:pt idx="1233">
                  <c:v>15.696872591604901</c:v>
                </c:pt>
                <c:pt idx="1234">
                  <c:v>13.808224881383</c:v>
                </c:pt>
                <c:pt idx="1235">
                  <c:v>15.777240579273917</c:v>
                </c:pt>
                <c:pt idx="1236">
                  <c:v>14.54158276886278</c:v>
                </c:pt>
                <c:pt idx="1237">
                  <c:v>13.828316878300255</c:v>
                </c:pt>
                <c:pt idx="1238">
                  <c:v>15.958068551529207</c:v>
                </c:pt>
                <c:pt idx="1239">
                  <c:v>14.797755729557773</c:v>
                </c:pt>
                <c:pt idx="1240">
                  <c:v>15.214664665590798</c:v>
                </c:pt>
                <c:pt idx="1241">
                  <c:v>18.062705228611591</c:v>
                </c:pt>
                <c:pt idx="1242">
                  <c:v>16.525667464441643</c:v>
                </c:pt>
                <c:pt idx="1243">
                  <c:v>14.009144850555542</c:v>
                </c:pt>
                <c:pt idx="1244">
                  <c:v>11.809071188116198</c:v>
                </c:pt>
                <c:pt idx="1245">
                  <c:v>14.044305845160737</c:v>
                </c:pt>
                <c:pt idx="1246">
                  <c:v>13.984029854408973</c:v>
                </c:pt>
                <c:pt idx="1247">
                  <c:v>13.999098852096914</c:v>
                </c:pt>
                <c:pt idx="1248">
                  <c:v>13.285832961534387</c:v>
                </c:pt>
                <c:pt idx="1249">
                  <c:v>10.543275382329181</c:v>
                </c:pt>
                <c:pt idx="1250">
                  <c:v>10.899908327610445</c:v>
                </c:pt>
                <c:pt idx="1251">
                  <c:v>10.523183385411928</c:v>
                </c:pt>
                <c:pt idx="1252">
                  <c:v>11.254999999999999</c:v>
                </c:pt>
                <c:pt idx="1253">
                  <c:v>9.5688135318423466</c:v>
                </c:pt>
                <c:pt idx="1254">
                  <c:v>12.42690009332177</c:v>
                </c:pt>
                <c:pt idx="1255">
                  <c:v>16.611058451339971</c:v>
                </c:pt>
                <c:pt idx="1256">
                  <c:v>19.378731026691746</c:v>
                </c:pt>
                <c:pt idx="1257">
                  <c:v>15.094112684087273</c:v>
                </c:pt>
                <c:pt idx="1258">
                  <c:v>13.984029854408973</c:v>
                </c:pt>
                <c:pt idx="1259">
                  <c:v>14.265317811250533</c:v>
                </c:pt>
                <c:pt idx="1260">
                  <c:v>14.511444773486899</c:v>
                </c:pt>
                <c:pt idx="1261">
                  <c:v>13.853431874446821</c:v>
                </c:pt>
                <c:pt idx="1262">
                  <c:v>14.360754796607493</c:v>
                </c:pt>
                <c:pt idx="1263">
                  <c:v>14.099558836683187</c:v>
                </c:pt>
                <c:pt idx="1264">
                  <c:v>15.927930556153326</c:v>
                </c:pt>
                <c:pt idx="1265">
                  <c:v>16.601012452881342</c:v>
                </c:pt>
                <c:pt idx="1266">
                  <c:v>16.304655498351842</c:v>
                </c:pt>
                <c:pt idx="1267">
                  <c:v>14.591812761155916</c:v>
                </c:pt>
                <c:pt idx="1268">
                  <c:v>13.140165983884295</c:v>
                </c:pt>
                <c:pt idx="1269">
                  <c:v>11.603128219714344</c:v>
                </c:pt>
                <c:pt idx="1270">
                  <c:v>11.773910193511004</c:v>
                </c:pt>
                <c:pt idx="1271">
                  <c:v>12.436946091780394</c:v>
                </c:pt>
                <c:pt idx="1272">
                  <c:v>11.90953117270247</c:v>
                </c:pt>
                <c:pt idx="1273">
                  <c:v>11.979853161912862</c:v>
                </c:pt>
                <c:pt idx="1274">
                  <c:v>11.17617328522269</c:v>
                </c:pt>
                <c:pt idx="1275">
                  <c:v>12.075290147269818</c:v>
                </c:pt>
                <c:pt idx="1276">
                  <c:v>10.613597371539571</c:v>
                </c:pt>
                <c:pt idx="1277">
                  <c:v>10.03595246016851</c:v>
                </c:pt>
                <c:pt idx="1278">
                  <c:v>12.03510615343531</c:v>
                </c:pt>
                <c:pt idx="1279">
                  <c:v>15.079043686399334</c:v>
                </c:pt>
                <c:pt idx="1280">
                  <c:v>15.832493570796368</c:v>
                </c:pt>
                <c:pt idx="1281">
                  <c:v>15.023790694876885</c:v>
                </c:pt>
                <c:pt idx="1282">
                  <c:v>15.978160548446462</c:v>
                </c:pt>
                <c:pt idx="1283">
                  <c:v>14.868077718768163</c:v>
                </c:pt>
                <c:pt idx="1284">
                  <c:v>13.97900685517966</c:v>
                </c:pt>
                <c:pt idx="1285">
                  <c:v>14.576743763467977</c:v>
                </c:pt>
                <c:pt idx="1286">
                  <c:v>15.063974688711392</c:v>
                </c:pt>
                <c:pt idx="1287">
                  <c:v>16.123827526096555</c:v>
                </c:pt>
                <c:pt idx="1288">
                  <c:v>16.138896523784492</c:v>
                </c:pt>
                <c:pt idx="1289">
                  <c:v>18.097866223216787</c:v>
                </c:pt>
                <c:pt idx="1290">
                  <c:v>15.792309576961857</c:v>
                </c:pt>
                <c:pt idx="1291">
                  <c:v>14.596835760385231</c:v>
                </c:pt>
                <c:pt idx="1292">
                  <c:v>13.034683000068709</c:v>
                </c:pt>
                <c:pt idx="1293">
                  <c:v>12.256118119525105</c:v>
                </c:pt>
                <c:pt idx="1294">
                  <c:v>12.944269013941065</c:v>
                </c:pt>
                <c:pt idx="1295">
                  <c:v>11.698565205071301</c:v>
                </c:pt>
                <c:pt idx="1296">
                  <c:v>12.5761438446601</c:v>
                </c:pt>
                <c:pt idx="1297">
                  <c:v>12.07725549379755</c:v>
                </c:pt>
                <c:pt idx="1298">
                  <c:v>10.580590441209901</c:v>
                </c:pt>
                <c:pt idx="1299">
                  <c:v>10.175243656134079</c:v>
                </c:pt>
                <c:pt idx="1300">
                  <c:v>10.518229397352084</c:v>
                </c:pt>
                <c:pt idx="1301">
                  <c:v>10.539016411971355</c:v>
                </c:pt>
                <c:pt idx="1302">
                  <c:v>10.258391714611172</c:v>
                </c:pt>
                <c:pt idx="1303">
                  <c:v>10.149259887859989</c:v>
                </c:pt>
                <c:pt idx="1304">
                  <c:v>13.319279617299106</c:v>
                </c:pt>
                <c:pt idx="1305">
                  <c:v>14.644451799277752</c:v>
                </c:pt>
                <c:pt idx="1306">
                  <c:v>14.530123218871751</c:v>
                </c:pt>
                <c:pt idx="1307">
                  <c:v>14.644451799277752</c:v>
                </c:pt>
                <c:pt idx="1308">
                  <c:v>14.530123218871751</c:v>
                </c:pt>
                <c:pt idx="1309">
                  <c:v>14.644451799277752</c:v>
                </c:pt>
                <c:pt idx="1310">
                  <c:v>14.530123218871751</c:v>
                </c:pt>
                <c:pt idx="1311">
                  <c:v>14.410597884810931</c:v>
                </c:pt>
                <c:pt idx="1312">
                  <c:v>14.223514753237474</c:v>
                </c:pt>
                <c:pt idx="1313">
                  <c:v>14.644451799277752</c:v>
                </c:pt>
                <c:pt idx="1314">
                  <c:v>14.540516726181387</c:v>
                </c:pt>
                <c:pt idx="1315">
                  <c:v>14.514532957907296</c:v>
                </c:pt>
                <c:pt idx="1316">
                  <c:v>13.319279617299104</c:v>
                </c:pt>
                <c:pt idx="1317">
                  <c:v>12.518979554457099</c:v>
                </c:pt>
                <c:pt idx="1318">
                  <c:v>12.191584074203551</c:v>
                </c:pt>
                <c:pt idx="1319">
                  <c:v>12.27992888633546</c:v>
                </c:pt>
                <c:pt idx="1320">
                  <c:v>12.326699669228823</c:v>
                </c:pt>
                <c:pt idx="1321">
                  <c:v>12.53976656907637</c:v>
                </c:pt>
                <c:pt idx="1322">
                  <c:v>12.503389293492644</c:v>
                </c:pt>
                <c:pt idx="1323">
                  <c:v>10.341539773088263</c:v>
                </c:pt>
                <c:pt idx="1324">
                  <c:v>10.590983948519538</c:v>
                </c:pt>
                <c:pt idx="1325">
                  <c:v>10.461065107149084</c:v>
                </c:pt>
                <c:pt idx="1326">
                  <c:v>10.487048875423174</c:v>
                </c:pt>
                <c:pt idx="1327">
                  <c:v>10.341539773088263</c:v>
                </c:pt>
                <c:pt idx="1328">
                  <c:v>12.326699669228823</c:v>
                </c:pt>
                <c:pt idx="1329">
                  <c:v>12.352683437502915</c:v>
                </c:pt>
                <c:pt idx="1330">
                  <c:v>12.409847727705914</c:v>
                </c:pt>
                <c:pt idx="1331">
                  <c:v>14.41579463846575</c:v>
                </c:pt>
                <c:pt idx="1332">
                  <c:v>14.70681284313557</c:v>
                </c:pt>
                <c:pt idx="1333">
                  <c:v>12.407249350878507</c:v>
                </c:pt>
                <c:pt idx="1334">
                  <c:v>12.581340598314917</c:v>
                </c:pt>
                <c:pt idx="1335">
                  <c:v>14.395007623846478</c:v>
                </c:pt>
                <c:pt idx="1336">
                  <c:v>14.821141423541572</c:v>
                </c:pt>
                <c:pt idx="1337">
                  <c:v>14.550910233491024</c:v>
                </c:pt>
                <c:pt idx="1338">
                  <c:v>14.395007623846478</c:v>
                </c:pt>
                <c:pt idx="1339">
                  <c:v>14.821141423541572</c:v>
                </c:pt>
                <c:pt idx="1340">
                  <c:v>13.511559502527378</c:v>
                </c:pt>
                <c:pt idx="1341">
                  <c:v>12.482602278873371</c:v>
                </c:pt>
                <c:pt idx="1342">
                  <c:v>12.407249350878507</c:v>
                </c:pt>
                <c:pt idx="1343">
                  <c:v>12.581340598314917</c:v>
                </c:pt>
                <c:pt idx="1344">
                  <c:v>12.505987670320053</c:v>
                </c:pt>
                <c:pt idx="1345">
                  <c:v>11.308135952884451</c:v>
                </c:pt>
                <c:pt idx="1346">
                  <c:v>12.472208771563734</c:v>
                </c:pt>
                <c:pt idx="1347">
                  <c:v>11.536793113696454</c:v>
                </c:pt>
                <c:pt idx="1348">
                  <c:v>12.472208771563734</c:v>
                </c:pt>
                <c:pt idx="1349">
                  <c:v>11.536793113696454</c:v>
                </c:pt>
                <c:pt idx="1350">
                  <c:v>11.43285804060009</c:v>
                </c:pt>
                <c:pt idx="1351">
                  <c:v>12.472208771563734</c:v>
                </c:pt>
                <c:pt idx="1352">
                  <c:v>16.3697740126774</c:v>
                </c:pt>
                <c:pt idx="1353">
                  <c:v>18.318556633234234</c:v>
                </c:pt>
                <c:pt idx="1354">
                  <c:v>15.330423281713756</c:v>
                </c:pt>
                <c:pt idx="1355">
                  <c:v>14.550910233491024</c:v>
                </c:pt>
                <c:pt idx="1356">
                  <c:v>14.420991392120568</c:v>
                </c:pt>
                <c:pt idx="1357">
                  <c:v>14.680829074861478</c:v>
                </c:pt>
                <c:pt idx="1358">
                  <c:v>14.628861538313295</c:v>
                </c:pt>
                <c:pt idx="1359">
                  <c:v>14.524926465216934</c:v>
                </c:pt>
                <c:pt idx="1360">
                  <c:v>14.732796611409661</c:v>
                </c:pt>
                <c:pt idx="1361">
                  <c:v>15.018618062424663</c:v>
                </c:pt>
                <c:pt idx="1362">
                  <c:v>18.058718950493322</c:v>
                </c:pt>
                <c:pt idx="1363">
                  <c:v>16.551660390596041</c:v>
                </c:pt>
                <c:pt idx="1364">
                  <c:v>14.057218636283292</c:v>
                </c:pt>
                <c:pt idx="1365">
                  <c:v>12.939916600497373</c:v>
                </c:pt>
                <c:pt idx="1366">
                  <c:v>12.420241235015551</c:v>
                </c:pt>
                <c:pt idx="1367">
                  <c:v>12.186387320548734</c:v>
                </c:pt>
                <c:pt idx="1368">
                  <c:v>12.472208771563734</c:v>
                </c:pt>
                <c:pt idx="1369">
                  <c:v>11.505612591767544</c:v>
                </c:pt>
                <c:pt idx="1370">
                  <c:v>11.614744418518727</c:v>
                </c:pt>
                <c:pt idx="1371">
                  <c:v>12.207174335168006</c:v>
                </c:pt>
                <c:pt idx="1372">
                  <c:v>12.674882164101644</c:v>
                </c:pt>
                <c:pt idx="1373">
                  <c:v>12.165600305929459</c:v>
                </c:pt>
                <c:pt idx="1374">
                  <c:v>11.037904762833906</c:v>
                </c:pt>
                <c:pt idx="1375">
                  <c:v>12.233158103442095</c:v>
                </c:pt>
                <c:pt idx="1376">
                  <c:v>17.149287060900136</c:v>
                </c:pt>
                <c:pt idx="1377">
                  <c:v>19.747663888309244</c:v>
                </c:pt>
                <c:pt idx="1378">
                  <c:v>17.409124743641044</c:v>
                </c:pt>
                <c:pt idx="1379">
                  <c:v>15.985214242220851</c:v>
                </c:pt>
                <c:pt idx="1380">
                  <c:v>15.018618062424663</c:v>
                </c:pt>
                <c:pt idx="1381">
                  <c:v>14.306662811714567</c:v>
                </c:pt>
                <c:pt idx="1382">
                  <c:v>14.743190118719298</c:v>
                </c:pt>
                <c:pt idx="1383">
                  <c:v>15.590260964454668</c:v>
                </c:pt>
                <c:pt idx="1384">
                  <c:v>15.481129137703485</c:v>
                </c:pt>
                <c:pt idx="1385">
                  <c:v>16.390561027296673</c:v>
                </c:pt>
                <c:pt idx="1386">
                  <c:v>18.240605328411959</c:v>
                </c:pt>
                <c:pt idx="1387">
                  <c:v>16.873859117194769</c:v>
                </c:pt>
                <c:pt idx="1388">
                  <c:v>14.550910233491024</c:v>
                </c:pt>
                <c:pt idx="1389">
                  <c:v>13.272508834405739</c:v>
                </c:pt>
                <c:pt idx="1390">
                  <c:v>12.971097122426285</c:v>
                </c:pt>
                <c:pt idx="1391">
                  <c:v>13.085425702832284</c:v>
                </c:pt>
                <c:pt idx="1392">
                  <c:v>12.8619652956751</c:v>
                </c:pt>
                <c:pt idx="1393">
                  <c:v>12.456618510599279</c:v>
                </c:pt>
                <c:pt idx="1394">
                  <c:v>12.181190566893912</c:v>
                </c:pt>
                <c:pt idx="1395">
                  <c:v>12.570947091005278</c:v>
                </c:pt>
                <c:pt idx="1396">
                  <c:v>12.378667205777006</c:v>
                </c:pt>
                <c:pt idx="1397">
                  <c:v>12.945113354152193</c:v>
                </c:pt>
                <c:pt idx="1398">
                  <c:v>11.531596360041634</c:v>
                </c:pt>
                <c:pt idx="1399">
                  <c:v>12.207174335168006</c:v>
                </c:pt>
                <c:pt idx="1400">
                  <c:v>18.45367222825951</c:v>
                </c:pt>
                <c:pt idx="1401">
                  <c:v>17.040155234148951</c:v>
                </c:pt>
                <c:pt idx="1402">
                  <c:v>16.239855171306946</c:v>
                </c:pt>
                <c:pt idx="1403">
                  <c:v>14.285875797095295</c:v>
                </c:pt>
                <c:pt idx="1404">
                  <c:v>16.323003229784035</c:v>
                </c:pt>
                <c:pt idx="1405">
                  <c:v>15.044601830698754</c:v>
                </c:pt>
                <c:pt idx="1406">
                  <c:v>14.306662811714567</c:v>
                </c:pt>
                <c:pt idx="1407">
                  <c:v>16.510086361357491</c:v>
                </c:pt>
                <c:pt idx="1408">
                  <c:v>15.309636267094485</c:v>
                </c:pt>
                <c:pt idx="1409">
                  <c:v>15.740966820444395</c:v>
                </c:pt>
                <c:pt idx="1410">
                  <c:v>18.687526142726327</c:v>
                </c:pt>
                <c:pt idx="1411">
                  <c:v>17.097319524351956</c:v>
                </c:pt>
                <c:pt idx="1412">
                  <c:v>14.493745943288022</c:v>
                </c:pt>
                <c:pt idx="1413">
                  <c:v>12.21756784247764</c:v>
                </c:pt>
                <c:pt idx="1414">
                  <c:v>14.530123218871751</c:v>
                </c:pt>
                <c:pt idx="1415">
                  <c:v>14.467762175013931</c:v>
                </c:pt>
                <c:pt idx="1416">
                  <c:v>14.483352435978384</c:v>
                </c:pt>
                <c:pt idx="1417">
                  <c:v>13.745413416994198</c:v>
                </c:pt>
                <c:pt idx="1418">
                  <c:v>10.90798592146345</c:v>
                </c:pt>
                <c:pt idx="1419">
                  <c:v>11.276955430955544</c:v>
                </c:pt>
                <c:pt idx="1420">
                  <c:v>10.887198906844178</c:v>
                </c:pt>
                <c:pt idx="1421">
                  <c:v>11.557580128315728</c:v>
                </c:pt>
                <c:pt idx="1422">
                  <c:v>9.8998157124287118</c:v>
                </c:pt>
                <c:pt idx="1423">
                  <c:v>12.856768542020284</c:v>
                </c:pt>
                <c:pt idx="1424">
                  <c:v>17.18566433648386</c:v>
                </c:pt>
                <c:pt idx="1425">
                  <c:v>20.049075600288703</c:v>
                </c:pt>
                <c:pt idx="1426">
                  <c:v>15.616244732728759</c:v>
                </c:pt>
                <c:pt idx="1427">
                  <c:v>14.467762175013931</c:v>
                </c:pt>
                <c:pt idx="1428">
                  <c:v>14.758780379683751</c:v>
                </c:pt>
                <c:pt idx="1429">
                  <c:v>15.013421308769844</c:v>
                </c:pt>
                <c:pt idx="1430">
                  <c:v>14.332646579988657</c:v>
                </c:pt>
                <c:pt idx="1431">
                  <c:v>14.857518699125301</c:v>
                </c:pt>
                <c:pt idx="1432">
                  <c:v>14.58728750907475</c:v>
                </c:pt>
                <c:pt idx="1433">
                  <c:v>16.478905839428585</c:v>
                </c:pt>
                <c:pt idx="1434">
                  <c:v>17.175270829174224</c:v>
                </c:pt>
                <c:pt idx="1435">
                  <c:v>16.868662363539951</c:v>
                </c:pt>
                <c:pt idx="1436">
                  <c:v>15.096569367246937</c:v>
                </c:pt>
                <c:pt idx="1437">
                  <c:v>13.594707561004471</c:v>
                </c:pt>
                <c:pt idx="1438">
                  <c:v>12.004500942630095</c:v>
                </c:pt>
                <c:pt idx="1439">
                  <c:v>12.181190566893912</c:v>
                </c:pt>
                <c:pt idx="1440">
                  <c:v>12.867162049329918</c:v>
                </c:pt>
                <c:pt idx="1441">
                  <c:v>12.321502915574007</c:v>
                </c:pt>
                <c:pt idx="1442">
                  <c:v>12.394257466741461</c:v>
                </c:pt>
                <c:pt idx="1443">
                  <c:v>11.562776881970546</c:v>
                </c:pt>
                <c:pt idx="1444">
                  <c:v>12.492995786183007</c:v>
                </c:pt>
                <c:pt idx="1445">
                  <c:v>10.980740472630906</c:v>
                </c:pt>
                <c:pt idx="1446">
                  <c:v>10.383113802326809</c:v>
                </c:pt>
                <c:pt idx="1447">
                  <c:v>12.451421756944461</c:v>
                </c:pt>
                <c:pt idx="1448">
                  <c:v>15.600654471764306</c:v>
                </c:pt>
                <c:pt idx="1449">
                  <c:v>16.380167519987037</c:v>
                </c:pt>
                <c:pt idx="1450">
                  <c:v>15.543490181561305</c:v>
                </c:pt>
                <c:pt idx="1451">
                  <c:v>16.530873375976768</c:v>
                </c:pt>
                <c:pt idx="1452">
                  <c:v>15.382390818261939</c:v>
                </c:pt>
                <c:pt idx="1453">
                  <c:v>14.462565421359113</c:v>
                </c:pt>
                <c:pt idx="1454">
                  <c:v>15.080979106282483</c:v>
                </c:pt>
                <c:pt idx="1455">
                  <c:v>15.58506421079985</c:v>
                </c:pt>
                <c:pt idx="1456">
                  <c:v>16.681579231966495</c:v>
                </c:pt>
                <c:pt idx="1457">
                  <c:v>16.697169492930946</c:v>
                </c:pt>
                <c:pt idx="1458">
                  <c:v>18.723903418310055</c:v>
                </c:pt>
                <c:pt idx="1459">
                  <c:v>16.33859349074849</c:v>
                </c:pt>
                <c:pt idx="1460">
                  <c:v>15.101766120901756</c:v>
                </c:pt>
                <c:pt idx="1461">
                  <c:v>13.485575734253286</c:v>
                </c:pt>
                <c:pt idx="1462">
                  <c:v>12.680078917756463</c:v>
                </c:pt>
                <c:pt idx="1463">
                  <c:v>13.392034168466559</c:v>
                </c:pt>
                <c:pt idx="1464">
                  <c:v>11.939769986528539</c:v>
                </c:pt>
                <c:pt idx="1465">
                  <c:v>12.406287405495521</c:v>
                </c:pt>
                <c:pt idx="1466">
                  <c:v>11.914137161310574</c:v>
                </c:pt>
                <c:pt idx="1467">
                  <c:v>10.437686428755734</c:v>
                </c:pt>
                <c:pt idx="1468">
                  <c:v>10.037814355355465</c:v>
                </c:pt>
                <c:pt idx="1469">
                  <c:v>10.376167648232617</c:v>
                </c:pt>
                <c:pt idx="1470">
                  <c:v>10.396673908406989</c:v>
                </c:pt>
                <c:pt idx="1471">
                  <c:v>10.119839396052958</c:v>
                </c:pt>
                <c:pt idx="1472">
                  <c:v>10.0121815301375</c:v>
                </c:pt>
                <c:pt idx="1473">
                  <c:v>13.139386206729347</c:v>
                </c:pt>
                <c:pt idx="1474">
                  <c:v>14.446660292845609</c:v>
                </c:pt>
                <c:pt idx="1475">
                  <c:v>14.333875861886559</c:v>
                </c:pt>
                <c:pt idx="1476">
                  <c:v>14.446660292845609</c:v>
                </c:pt>
                <c:pt idx="1477">
                  <c:v>14.333875861886559</c:v>
                </c:pt>
                <c:pt idx="1478">
                  <c:v>14.446660292845609</c:v>
                </c:pt>
                <c:pt idx="1479">
                  <c:v>14.333875861886559</c:v>
                </c:pt>
                <c:pt idx="1480">
                  <c:v>14.215964865883915</c:v>
                </c:pt>
                <c:pt idx="1481">
                  <c:v>14.031408524314559</c:v>
                </c:pt>
                <c:pt idx="1482">
                  <c:v>14.446660292845609</c:v>
                </c:pt>
                <c:pt idx="1483">
                  <c:v>14.344128991973745</c:v>
                </c:pt>
                <c:pt idx="1484">
                  <c:v>14.318496166755779</c:v>
                </c:pt>
                <c:pt idx="1485">
                  <c:v>13.139386206729345</c:v>
                </c:pt>
                <c:pt idx="1486">
                  <c:v>12.349895190015994</c:v>
                </c:pt>
                <c:pt idx="1487">
                  <c:v>12.026921592269623</c:v>
                </c:pt>
                <c:pt idx="1488">
                  <c:v>12.114073198010708</c:v>
                </c:pt>
                <c:pt idx="1489">
                  <c:v>12.160212283403046</c:v>
                </c:pt>
                <c:pt idx="1490">
                  <c:v>12.370401450190366</c:v>
                </c:pt>
                <c:pt idx="1491">
                  <c:v>12.334515494885215</c:v>
                </c:pt>
                <c:pt idx="1492">
                  <c:v>10.201864436750446</c:v>
                </c:pt>
                <c:pt idx="1493">
                  <c:v>10.447939558842922</c:v>
                </c:pt>
                <c:pt idx="1494">
                  <c:v>10.319775432753092</c:v>
                </c:pt>
                <c:pt idx="1495">
                  <c:v>10.345408257971057</c:v>
                </c:pt>
                <c:pt idx="1496">
                  <c:v>10.201864436750446</c:v>
                </c:pt>
                <c:pt idx="1497">
                  <c:v>12.160212283403046</c:v>
                </c:pt>
                <c:pt idx="1498">
                  <c:v>12.185845108621011</c:v>
                </c:pt>
                <c:pt idx="1499">
                  <c:v>12.242237324100536</c:v>
                </c:pt>
                <c:pt idx="1500">
                  <c:v>14.22109143092751</c:v>
                </c:pt>
                <c:pt idx="1501">
                  <c:v>14.508179073368728</c:v>
                </c:pt>
                <c:pt idx="1502">
                  <c:v>12.239674041578741</c:v>
                </c:pt>
                <c:pt idx="1503">
                  <c:v>12.411413970539114</c:v>
                </c:pt>
                <c:pt idx="1504">
                  <c:v>14.200585170753136</c:v>
                </c:pt>
                <c:pt idx="1505">
                  <c:v>14.620963504327779</c:v>
                </c:pt>
                <c:pt idx="1506">
                  <c:v>14.354382122060931</c:v>
                </c:pt>
                <c:pt idx="1507">
                  <c:v>14.200585170753136</c:v>
                </c:pt>
                <c:pt idx="1508">
                  <c:v>14.620963504327779</c:v>
                </c:pt>
                <c:pt idx="1509">
                  <c:v>13.329069113342292</c:v>
                </c:pt>
                <c:pt idx="1510">
                  <c:v>12.314009234710841</c:v>
                </c:pt>
                <c:pt idx="1511">
                  <c:v>12.239674041578741</c:v>
                </c:pt>
                <c:pt idx="1512">
                  <c:v>11.15540553485878</c:v>
                </c:pt>
                <c:pt idx="1513">
                  <c:v>12.303756104623655</c:v>
                </c:pt>
                <c:pt idx="1514">
                  <c:v>11.380974396776882</c:v>
                </c:pt>
                <c:pt idx="1515">
                  <c:v>12.303756104623655</c:v>
                </c:pt>
                <c:pt idx="1516">
                  <c:v>11.380974396776882</c:v>
                </c:pt>
                <c:pt idx="1517">
                  <c:v>11.278443095905018</c:v>
                </c:pt>
                <c:pt idx="1518">
                  <c:v>12.303756104623655</c:v>
                </c:pt>
                <c:pt idx="1519">
                  <c:v>16.148679887318547</c:v>
                </c:pt>
                <c:pt idx="1520">
                  <c:v>18.071141778665993</c:v>
                </c:pt>
                <c:pt idx="1521">
                  <c:v>15.12336687859991</c:v>
                </c:pt>
                <c:pt idx="1522">
                  <c:v>14.354382122060931</c:v>
                </c:pt>
                <c:pt idx="1523">
                  <c:v>14.226217995971101</c:v>
                </c:pt>
                <c:pt idx="1524">
                  <c:v>14.482546248150761</c:v>
                </c:pt>
                <c:pt idx="1525">
                  <c:v>14.431280597714828</c:v>
                </c:pt>
                <c:pt idx="1526">
                  <c:v>14.328749296842966</c:v>
                </c:pt>
                <c:pt idx="1527">
                  <c:v>14.533811898586693</c:v>
                </c:pt>
                <c:pt idx="1528">
                  <c:v>14.815772975984318</c:v>
                </c:pt>
                <c:pt idx="1529">
                  <c:v>17.814813526486333</c:v>
                </c:pt>
                <c:pt idx="1530">
                  <c:v>16.328109663844309</c:v>
                </c:pt>
                <c:pt idx="1531">
                  <c:v>13.86735844291958</c:v>
                </c:pt>
                <c:pt idx="1532">
                  <c:v>12.765146958547042</c:v>
                </c:pt>
                <c:pt idx="1533">
                  <c:v>12.252490454187722</c:v>
                </c:pt>
                <c:pt idx="1534">
                  <c:v>12.021795027226032</c:v>
                </c:pt>
                <c:pt idx="1535">
                  <c:v>12.303756104623655</c:v>
                </c:pt>
                <c:pt idx="1536">
                  <c:v>11.350215006515322</c:v>
                </c:pt>
                <c:pt idx="1537">
                  <c:v>11.45787287243078</c:v>
                </c:pt>
                <c:pt idx="1538">
                  <c:v>12.042301287400404</c:v>
                </c:pt>
                <c:pt idx="1539">
                  <c:v>12.503692141323791</c:v>
                </c:pt>
                <c:pt idx="1540">
                  <c:v>12.001288767051657</c:v>
                </c:pt>
                <c:pt idx="1541">
                  <c:v>10.888824152591937</c:v>
                </c:pt>
                <c:pt idx="1542">
                  <c:v>12.067934112618369</c:v>
                </c:pt>
                <c:pt idx="1543">
                  <c:v>16.917664643857528</c:v>
                </c:pt>
                <c:pt idx="1544">
                  <c:v>19.480947165654122</c:v>
                </c:pt>
                <c:pt idx="1545">
                  <c:v>17.173992896037184</c:v>
                </c:pt>
                <c:pt idx="1546">
                  <c:v>15.76931407409265</c:v>
                </c:pt>
                <c:pt idx="1547">
                  <c:v>14.815772975984318</c:v>
                </c:pt>
                <c:pt idx="1548">
                  <c:v>14.113433565012052</c:v>
                </c:pt>
                <c:pt idx="1549">
                  <c:v>14.544065028673879</c:v>
                </c:pt>
                <c:pt idx="1550">
                  <c:v>15.37969513077957</c:v>
                </c:pt>
                <c:pt idx="1551">
                  <c:v>15.272037264864112</c:v>
                </c:pt>
                <c:pt idx="1552">
                  <c:v>16.169186147492919</c:v>
                </c:pt>
                <c:pt idx="1553">
                  <c:v>17.994243303012095</c:v>
                </c:pt>
                <c:pt idx="1554">
                  <c:v>16.645956696547085</c:v>
                </c:pt>
                <c:pt idx="1555">
                  <c:v>14.354382122060931</c:v>
                </c:pt>
                <c:pt idx="1556">
                  <c:v>13.093247121337006</c:v>
                </c:pt>
                <c:pt idx="1557">
                  <c:v>12.795906348808602</c:v>
                </c:pt>
                <c:pt idx="1558">
                  <c:v>12.908690779767651</c:v>
                </c:pt>
                <c:pt idx="1559">
                  <c:v>12.688248482893144</c:v>
                </c:pt>
                <c:pt idx="1560">
                  <c:v>12.288376409492875</c:v>
                </c:pt>
                <c:pt idx="1561">
                  <c:v>12.016668462182436</c:v>
                </c:pt>
                <c:pt idx="1562">
                  <c:v>12.401160840451924</c:v>
                </c:pt>
                <c:pt idx="1563">
                  <c:v>12.211477933838978</c:v>
                </c:pt>
                <c:pt idx="1564">
                  <c:v>12.770273523590635</c:v>
                </c:pt>
                <c:pt idx="1565">
                  <c:v>11.375847831733287</c:v>
                </c:pt>
                <c:pt idx="1566">
                  <c:v>12.042301287400404</c:v>
                </c:pt>
                <c:pt idx="1567">
                  <c:v>18.204432469799418</c:v>
                </c:pt>
                <c:pt idx="1568">
                  <c:v>16.810006777942068</c:v>
                </c:pt>
                <c:pt idx="1569">
                  <c:v>16.020515761228719</c:v>
                </c:pt>
                <c:pt idx="1570">
                  <c:v>14.09292730483768</c:v>
                </c:pt>
                <c:pt idx="1571">
                  <c:v>16.102540801926207</c:v>
                </c:pt>
                <c:pt idx="1572">
                  <c:v>14.841405801202283</c:v>
                </c:pt>
                <c:pt idx="1573">
                  <c:v>14.113433565012052</c:v>
                </c:pt>
                <c:pt idx="1574">
                  <c:v>16.287097143495565</c:v>
                </c:pt>
                <c:pt idx="1575">
                  <c:v>15.102860618425538</c:v>
                </c:pt>
                <c:pt idx="1576">
                  <c:v>15.528365517043772</c:v>
                </c:pt>
                <c:pt idx="1577">
                  <c:v>18.435127896761109</c:v>
                </c:pt>
                <c:pt idx="1578">
                  <c:v>16.866398993421598</c:v>
                </c:pt>
                <c:pt idx="1579">
                  <c:v>14.297989906581407</c:v>
                </c:pt>
                <c:pt idx="1580">
                  <c:v>12.052554417487588</c:v>
                </c:pt>
                <c:pt idx="1581">
                  <c:v>14.333875861886559</c:v>
                </c:pt>
                <c:pt idx="1582">
                  <c:v>14.27235708136344</c:v>
                </c:pt>
                <c:pt idx="1583">
                  <c:v>14.287736776494219</c:v>
                </c:pt>
                <c:pt idx="1584">
                  <c:v>13.559764540303986</c:v>
                </c:pt>
                <c:pt idx="1585">
                  <c:v>10.760660026502107</c:v>
                </c:pt>
                <c:pt idx="1586">
                  <c:v>11.124646144597223</c:v>
                </c:pt>
                <c:pt idx="1587">
                  <c:v>10.740153766327735</c:v>
                </c:pt>
                <c:pt idx="1588">
                  <c:v>11.401480656951255</c:v>
                </c:pt>
                <c:pt idx="1589">
                  <c:v>9.7661064080450242</c:v>
                </c:pt>
                <c:pt idx="1590">
                  <c:v>12.683121917849553</c:v>
                </c:pt>
                <c:pt idx="1591">
                  <c:v>16.953550599162678</c:v>
                </c:pt>
                <c:pt idx="1592">
                  <c:v>19.778287938182526</c:v>
                </c:pt>
                <c:pt idx="1593">
                  <c:v>15.405327955997535</c:v>
                </c:pt>
                <c:pt idx="1594">
                  <c:v>14.27235708136344</c:v>
                </c:pt>
                <c:pt idx="1595">
                  <c:v>14.559444723804658</c:v>
                </c:pt>
                <c:pt idx="1596">
                  <c:v>14.810646410940725</c:v>
                </c:pt>
                <c:pt idx="1597">
                  <c:v>14.139066390230017</c:v>
                </c:pt>
                <c:pt idx="1598">
                  <c:v>14.656849459632932</c:v>
                </c:pt>
                <c:pt idx="1599">
                  <c:v>14.390268077366084</c:v>
                </c:pt>
                <c:pt idx="1600">
                  <c:v>16.256337753234003</c:v>
                </c:pt>
                <c:pt idx="1601">
                  <c:v>16.943297469075489</c:v>
                </c:pt>
                <c:pt idx="1602">
                  <c:v>16.640830131503495</c:v>
                </c:pt>
                <c:pt idx="1603">
                  <c:v>14.892671451638217</c:v>
                </c:pt>
                <c:pt idx="1604">
                  <c:v>13.411094154039784</c:v>
                </c:pt>
                <c:pt idx="1605">
                  <c:v>11.842365250700269</c:v>
                </c:pt>
                <c:pt idx="1606">
                  <c:v>12.016668462182436</c:v>
                </c:pt>
                <c:pt idx="1607">
                  <c:v>12.693375047936737</c:v>
                </c:pt>
                <c:pt idx="1608">
                  <c:v>12.155085718359453</c:v>
                </c:pt>
                <c:pt idx="1609">
                  <c:v>12.226857628969759</c:v>
                </c:pt>
                <c:pt idx="1610">
                  <c:v>11.406607221994847</c:v>
                </c:pt>
                <c:pt idx="1611">
                  <c:v>12.324262364798027</c:v>
                </c:pt>
                <c:pt idx="1612">
                  <c:v>10.83243193711241</c:v>
                </c:pt>
                <c:pt idx="1613">
                  <c:v>10.242876957099194</c:v>
                </c:pt>
                <c:pt idx="1614">
                  <c:v>12.283249844449283</c:v>
                </c:pt>
                <c:pt idx="1615">
                  <c:v>15.389948260866758</c:v>
                </c:pt>
                <c:pt idx="1616">
                  <c:v>16.158933017405733</c:v>
                </c:pt>
                <c:pt idx="1617">
                  <c:v>15.333556045387233</c:v>
                </c:pt>
                <c:pt idx="1618">
                  <c:v>16.307603403669937</c:v>
                </c:pt>
                <c:pt idx="1619">
                  <c:v>15.174632529035842</c:v>
                </c:pt>
                <c:pt idx="1620">
                  <c:v>14.267230516319847</c:v>
                </c:pt>
                <c:pt idx="1621">
                  <c:v>14.877291756507438</c:v>
                </c:pt>
                <c:pt idx="1622">
                  <c:v>15.374568565735977</c:v>
                </c:pt>
                <c:pt idx="1623">
                  <c:v>16.456273789934141</c:v>
                </c:pt>
                <c:pt idx="1624">
                  <c:v>16.471653485064916</c:v>
                </c:pt>
                <c:pt idx="1625">
                  <c:v>18.471013852066264</c:v>
                </c:pt>
                <c:pt idx="1626">
                  <c:v>16.117920497056989</c:v>
                </c:pt>
                <c:pt idx="1627">
                  <c:v>14.897798016681811</c:v>
                </c:pt>
                <c:pt idx="1628">
                  <c:v>13.303436288124328</c:v>
                </c:pt>
                <c:pt idx="1629">
                  <c:v>12.508818706367382</c:v>
                </c:pt>
                <c:pt idx="1630">
                  <c:v>13.21115811733965</c:v>
                </c:pt>
                <c:pt idx="1631">
                  <c:v>11.939769986528539</c:v>
                </c:pt>
                <c:pt idx="1632">
                  <c:v>12.679078746399865</c:v>
                </c:pt>
                <c:pt idx="1633">
                  <c:v>12.176107027534416</c:v>
                </c:pt>
                <c:pt idx="1634">
                  <c:v>10.667191870938067</c:v>
                </c:pt>
                <c:pt idx="1635">
                  <c:v>10.258527349359889</c:v>
                </c:pt>
                <c:pt idx="1636">
                  <c:v>10.604320406079887</c:v>
                </c:pt>
                <c:pt idx="1637">
                  <c:v>10.625277561032615</c:v>
                </c:pt>
                <c:pt idx="1638">
                  <c:v>10.3423559691708</c:v>
                </c:pt>
                <c:pt idx="1639">
                  <c:v>10.232330905668983</c:v>
                </c:pt>
                <c:pt idx="1640">
                  <c:v>13.428297035959858</c:v>
                </c:pt>
                <c:pt idx="1641">
                  <c:v>14.764315664196205</c:v>
                </c:pt>
                <c:pt idx="1642">
                  <c:v>14.649051311956207</c:v>
                </c:pt>
                <c:pt idx="1643">
                  <c:v>14.764315664196205</c:v>
                </c:pt>
                <c:pt idx="1644">
                  <c:v>14.649051311956207</c:v>
                </c:pt>
                <c:pt idx="1645">
                  <c:v>14.764315664196205</c:v>
                </c:pt>
                <c:pt idx="1646">
                  <c:v>14.649051311956207</c:v>
                </c:pt>
                <c:pt idx="1647">
                  <c:v>14.528547670978027</c:v>
                </c:pt>
                <c:pt idx="1648">
                  <c:v>14.339933276403482</c:v>
                </c:pt>
                <c:pt idx="1649">
                  <c:v>14.764315664196205</c:v>
                </c:pt>
                <c:pt idx="1650">
                  <c:v>14.659529889432571</c:v>
                </c:pt>
                <c:pt idx="1651">
                  <c:v>14.633333445741661</c:v>
                </c:pt>
                <c:pt idx="1652">
                  <c:v>13.428297035959856</c:v>
                </c:pt>
                <c:pt idx="1653">
                  <c:v>12.621446570279865</c:v>
                </c:pt>
                <c:pt idx="1654">
                  <c:v>12.291371379774414</c:v>
                </c:pt>
                <c:pt idx="1655">
                  <c:v>12.380439288323503</c:v>
                </c:pt>
                <c:pt idx="1656">
                  <c:v>12.427592886967139</c:v>
                </c:pt>
                <c:pt idx="1657">
                  <c:v>12.642403725232592</c:v>
                </c:pt>
                <c:pt idx="1658">
                  <c:v>12.605728704065321</c:v>
                </c:pt>
                <c:pt idx="1659">
                  <c:v>10.426184588981705</c:v>
                </c:pt>
                <c:pt idx="1660">
                  <c:v>10.677670448414432</c:v>
                </c:pt>
                <c:pt idx="1661">
                  <c:v>10.546688229959889</c:v>
                </c:pt>
                <c:pt idx="1662">
                  <c:v>10.572884673650796</c:v>
                </c:pt>
                <c:pt idx="1663">
                  <c:v>10.426184588981705</c:v>
                </c:pt>
                <c:pt idx="1664">
                  <c:v>12.427592886967139</c:v>
                </c:pt>
                <c:pt idx="1665">
                  <c:v>12.453789330658049</c:v>
                </c:pt>
                <c:pt idx="1666">
                  <c:v>12.511421506778047</c:v>
                </c:pt>
                <c:pt idx="1667">
                  <c:v>14.53378695971621</c:v>
                </c:pt>
                <c:pt idx="1668">
                  <c:v>14.827187129054387</c:v>
                </c:pt>
                <c:pt idx="1669">
                  <c:v>12.508801862408957</c:v>
                </c:pt>
                <c:pt idx="1670">
                  <c:v>12.684318035138046</c:v>
                </c:pt>
                <c:pt idx="1671">
                  <c:v>14.512829804763482</c:v>
                </c:pt>
                <c:pt idx="1672">
                  <c:v>14.942451481294388</c:v>
                </c:pt>
                <c:pt idx="1673">
                  <c:v>14.670008466908934</c:v>
                </c:pt>
                <c:pt idx="1674">
                  <c:v>14.512829804763482</c:v>
                </c:pt>
                <c:pt idx="1675">
                  <c:v>14.942451481294388</c:v>
                </c:pt>
                <c:pt idx="1676">
                  <c:v>13.622150719272582</c:v>
                </c:pt>
                <c:pt idx="1677">
                  <c:v>12.584771549112592</c:v>
                </c:pt>
                <c:pt idx="1678">
                  <c:v>12.508801862408957</c:v>
                </c:pt>
                <c:pt idx="1679">
                  <c:v>12.684318035138046</c:v>
                </c:pt>
                <c:pt idx="1680">
                  <c:v>11.400692294283512</c:v>
                </c:pt>
                <c:pt idx="1681">
                  <c:v>12.574292971636229</c:v>
                </c:pt>
                <c:pt idx="1682">
                  <c:v>11.631220998763512</c:v>
                </c:pt>
                <c:pt idx="1683">
                  <c:v>12.574292971636229</c:v>
                </c:pt>
                <c:pt idx="1684">
                  <c:v>11.631220998763512</c:v>
                </c:pt>
                <c:pt idx="1685">
                  <c:v>11.526435223999876</c:v>
                </c:pt>
                <c:pt idx="1686">
                  <c:v>12.574292971636229</c:v>
                </c:pt>
                <c:pt idx="1687">
                  <c:v>16.50375952527255</c:v>
                </c:pt>
                <c:pt idx="1688">
                  <c:v>18.468492802090712</c:v>
                </c:pt>
                <c:pt idx="1689">
                  <c:v>15.455901777636198</c:v>
                </c:pt>
                <c:pt idx="1690">
                  <c:v>14.670008466908934</c:v>
                </c:pt>
                <c:pt idx="1691">
                  <c:v>14.539026248454389</c:v>
                </c:pt>
                <c:pt idx="1692">
                  <c:v>14.800990685363479</c:v>
                </c:pt>
                <c:pt idx="1693">
                  <c:v>14.74859779798166</c:v>
                </c:pt>
                <c:pt idx="1694">
                  <c:v>14.643812023218027</c:v>
                </c:pt>
                <c:pt idx="1695">
                  <c:v>14.853383572745296</c:v>
                </c:pt>
                <c:pt idx="1696">
                  <c:v>15.141544453345292</c:v>
                </c:pt>
                <c:pt idx="1697">
                  <c:v>18.206528365181622</c:v>
                </c:pt>
                <c:pt idx="1698">
                  <c:v>16.687134631108915</c:v>
                </c:pt>
                <c:pt idx="1699">
                  <c:v>14.172276036781668</c:v>
                </c:pt>
                <c:pt idx="1700">
                  <c:v>13.045828958072587</c:v>
                </c:pt>
                <c:pt idx="1701">
                  <c:v>12.52190008425441</c:v>
                </c:pt>
                <c:pt idx="1702">
                  <c:v>12.286132091036233</c:v>
                </c:pt>
                <c:pt idx="1703">
                  <c:v>12.574292971636229</c:v>
                </c:pt>
                <c:pt idx="1704">
                  <c:v>11.599785266334422</c:v>
                </c:pt>
                <c:pt idx="1705">
                  <c:v>11.709810329836239</c:v>
                </c:pt>
                <c:pt idx="1706">
                  <c:v>12.30708924598896</c:v>
                </c:pt>
                <c:pt idx="1707">
                  <c:v>12.778625232425318</c:v>
                </c:pt>
                <c:pt idx="1708">
                  <c:v>12.265174936083506</c:v>
                </c:pt>
                <c:pt idx="1709">
                  <c:v>11.128249279898064</c:v>
                </c:pt>
                <c:pt idx="1710">
                  <c:v>12.333285689679867</c:v>
                </c:pt>
                <c:pt idx="1711">
                  <c:v>17.289652835999814</c:v>
                </c:pt>
                <c:pt idx="1712">
                  <c:v>19.909297205090695</c:v>
                </c:pt>
                <c:pt idx="1713">
                  <c:v>17.551617272908903</c:v>
                </c:pt>
                <c:pt idx="1714">
                  <c:v>16.116052158647101</c:v>
                </c:pt>
                <c:pt idx="1715">
                  <c:v>15.141544453345292</c:v>
                </c:pt>
                <c:pt idx="1716">
                  <c:v>14.423761896214392</c:v>
                </c:pt>
                <c:pt idx="1717">
                  <c:v>14.86386215022166</c:v>
                </c:pt>
                <c:pt idx="1718">
                  <c:v>15.717866214545285</c:v>
                </c:pt>
                <c:pt idx="1719">
                  <c:v>15.607841151043468</c:v>
                </c:pt>
                <c:pt idx="1720">
                  <c:v>16.524716680225279</c:v>
                </c:pt>
                <c:pt idx="1721">
                  <c:v>18.389903471017981</c:v>
                </c:pt>
                <c:pt idx="1722">
                  <c:v>17.01197053287618</c:v>
                </c:pt>
                <c:pt idx="1723">
                  <c:v>14.670008466908934</c:v>
                </c:pt>
                <c:pt idx="1724">
                  <c:v>13.38114343731622</c:v>
                </c:pt>
                <c:pt idx="1725">
                  <c:v>13.077264690501679</c:v>
                </c:pt>
                <c:pt idx="1726">
                  <c:v>13.192529042741677</c:v>
                </c:pt>
                <c:pt idx="1727">
                  <c:v>12.967239626999861</c:v>
                </c:pt>
                <c:pt idx="1728">
                  <c:v>12.558575105421683</c:v>
                </c:pt>
                <c:pt idx="1729">
                  <c:v>12.28089280229805</c:v>
                </c:pt>
                <c:pt idx="1730">
                  <c:v>12.673839457661682</c:v>
                </c:pt>
                <c:pt idx="1731">
                  <c:v>12.479985774348958</c:v>
                </c:pt>
                <c:pt idx="1732">
                  <c:v>13.05106824681077</c:v>
                </c:pt>
                <c:pt idx="1733">
                  <c:v>11.625981710025329</c:v>
                </c:pt>
                <c:pt idx="1734">
                  <c:v>12.30708924598896</c:v>
                </c:pt>
                <c:pt idx="1735">
                  <c:v>18.604714309283441</c:v>
                </c:pt>
                <c:pt idx="1736">
                  <c:v>17.179627772497998</c:v>
                </c:pt>
                <c:pt idx="1737">
                  <c:v>16.372777306818005</c:v>
                </c:pt>
                <c:pt idx="1738">
                  <c:v>14.402804741261665</c:v>
                </c:pt>
                <c:pt idx="1739">
                  <c:v>16.456605926628914</c:v>
                </c:pt>
                <c:pt idx="1740">
                  <c:v>15.1677408970362</c:v>
                </c:pt>
                <c:pt idx="1741">
                  <c:v>14.423761896214392</c:v>
                </c:pt>
                <c:pt idx="1742">
                  <c:v>16.645220321203457</c:v>
                </c:pt>
                <c:pt idx="1743">
                  <c:v>15.434944622683471</c:v>
                </c:pt>
                <c:pt idx="1744">
                  <c:v>15.869805587952557</c:v>
                </c:pt>
                <c:pt idx="1745">
                  <c:v>18.840482302501616</c:v>
                </c:pt>
                <c:pt idx="1746">
                  <c:v>17.237259948618</c:v>
                </c:pt>
                <c:pt idx="1747">
                  <c:v>14.612376290788935</c:v>
                </c:pt>
                <c:pt idx="1748">
                  <c:v>12.317567823465321</c:v>
                </c:pt>
                <c:pt idx="1749">
                  <c:v>14.649051311956207</c:v>
                </c:pt>
                <c:pt idx="1750">
                  <c:v>14.586179847098025</c:v>
                </c:pt>
                <c:pt idx="1751">
                  <c:v>14.601897713312569</c:v>
                </c:pt>
                <c:pt idx="1752">
                  <c:v>13.857918712490761</c:v>
                </c:pt>
                <c:pt idx="1753">
                  <c:v>10.99726706144352</c:v>
                </c:pt>
                <c:pt idx="1754">
                  <c:v>11.369256561854426</c:v>
                </c:pt>
                <c:pt idx="1755">
                  <c:v>10.976309906490792</c:v>
                </c:pt>
                <c:pt idx="1756">
                  <c:v>11.652178153716241</c:v>
                </c:pt>
                <c:pt idx="1757">
                  <c:v>9.9808450462362561</c:v>
                </c:pt>
                <c:pt idx="1758">
                  <c:v>12.96200033826168</c:v>
                </c:pt>
                <c:pt idx="1759">
                  <c:v>17.326327857167087</c:v>
                </c:pt>
                <c:pt idx="1760">
                  <c:v>20.213175951905239</c:v>
                </c:pt>
                <c:pt idx="1761">
                  <c:v>15.744062658236196</c:v>
                </c:pt>
                <c:pt idx="1762">
                  <c:v>14.586179847098025</c:v>
                </c:pt>
                <c:pt idx="1763">
                  <c:v>14.879580016436204</c:v>
                </c:pt>
                <c:pt idx="1764">
                  <c:v>15.13630516460711</c:v>
                </c:pt>
                <c:pt idx="1765">
                  <c:v>14.449958339905299</c:v>
                </c:pt>
                <c:pt idx="1766">
                  <c:v>14.979126502461659</c:v>
                </c:pt>
                <c:pt idx="1767">
                  <c:v>14.706683488076207</c:v>
                </c:pt>
                <c:pt idx="1768">
                  <c:v>16.613784588774369</c:v>
                </c:pt>
                <c:pt idx="1769">
                  <c:v>17.315849279690724</c:v>
                </c:pt>
                <c:pt idx="1770">
                  <c:v>17.006731244137999</c:v>
                </c:pt>
                <c:pt idx="1771">
                  <c:v>15.220133784418019</c:v>
                </c:pt>
                <c:pt idx="1772">
                  <c:v>13.705979339083489</c:v>
                </c:pt>
                <c:pt idx="1773">
                  <c:v>12.102756985199871</c:v>
                </c:pt>
                <c:pt idx="1774">
                  <c:v>12.28089280229805</c:v>
                </c:pt>
                <c:pt idx="1775">
                  <c:v>12.972478915738042</c:v>
                </c:pt>
                <c:pt idx="1776">
                  <c:v>12.422353598228959</c:v>
                </c:pt>
                <c:pt idx="1777">
                  <c:v>12.495703640563503</c:v>
                </c:pt>
                <c:pt idx="1778">
                  <c:v>11.65741744245442</c:v>
                </c:pt>
                <c:pt idx="1779">
                  <c:v>12.595250126588956</c:v>
                </c:pt>
                <c:pt idx="1780">
                  <c:v>11.070617103778064</c:v>
                </c:pt>
                <c:pt idx="1781">
                  <c:v>10.468098898887161</c:v>
                </c:pt>
                <c:pt idx="1782">
                  <c:v>12.553335816683502</c:v>
                </c:pt>
                <c:pt idx="1783">
                  <c:v>15.728344792021652</c:v>
                </c:pt>
                <c:pt idx="1784">
                  <c:v>16.514238102748912</c:v>
                </c:pt>
                <c:pt idx="1785">
                  <c:v>15.670712615901653</c:v>
                </c:pt>
                <c:pt idx="1786">
                  <c:v>16.666177476156186</c:v>
                </c:pt>
                <c:pt idx="1787">
                  <c:v>15.508294665018017</c:v>
                </c:pt>
                <c:pt idx="1788">
                  <c:v>14.580940558359844</c:v>
                </c:pt>
                <c:pt idx="1789">
                  <c:v>15.204415918203475</c:v>
                </c:pt>
                <c:pt idx="1790">
                  <c:v>15.712626925807106</c:v>
                </c:pt>
                <c:pt idx="1791">
                  <c:v>16.818116849563456</c:v>
                </c:pt>
                <c:pt idx="1792">
                  <c:v>16.833834715778</c:v>
                </c:pt>
                <c:pt idx="1793">
                  <c:v>18.877157323668889</c:v>
                </c:pt>
                <c:pt idx="1794">
                  <c:v>16.472323792843458</c:v>
                </c:pt>
                <c:pt idx="1795">
                  <c:v>15.225373073156202</c:v>
                </c:pt>
                <c:pt idx="1796">
                  <c:v>13.595954275581672</c:v>
                </c:pt>
                <c:pt idx="1797">
                  <c:v>12.783864521163499</c:v>
                </c:pt>
                <c:pt idx="1798">
                  <c:v>13.5016470782944</c:v>
                </c:pt>
                <c:pt idx="1799">
                  <c:v>12.202303471225324</c:v>
                </c:pt>
                <c:pt idx="1800">
                  <c:v>12.509222307235284</c:v>
                </c:pt>
                <c:pt idx="1801">
                  <c:v>12.012988695047438</c:v>
                </c:pt>
                <c:pt idx="1802">
                  <c:v>10.524287858483898</c:v>
                </c:pt>
                <c:pt idx="1803">
                  <c:v>10.121098048581272</c:v>
                </c:pt>
                <c:pt idx="1804">
                  <c:v>10.462258656960419</c:v>
                </c:pt>
                <c:pt idx="1805">
                  <c:v>10.482935057468245</c:v>
                </c:pt>
                <c:pt idx="1806">
                  <c:v>10.203803650612583</c:v>
                </c:pt>
                <c:pt idx="1807">
                  <c:v>10.09525254794649</c:v>
                </c:pt>
                <c:pt idx="1808">
                  <c:v>13.248403625390097</c:v>
                </c:pt>
                <c:pt idx="1809">
                  <c:v>14.566524157764061</c:v>
                </c:pt>
                <c:pt idx="1810">
                  <c:v>14.452803954971012</c:v>
                </c:pt>
                <c:pt idx="1811">
                  <c:v>14.566524157764061</c:v>
                </c:pt>
                <c:pt idx="1812">
                  <c:v>14.452803954971012</c:v>
                </c:pt>
                <c:pt idx="1813">
                  <c:v>14.566524157764061</c:v>
                </c:pt>
                <c:pt idx="1814">
                  <c:v>14.452803954971012</c:v>
                </c:pt>
                <c:pt idx="1815">
                  <c:v>14.333914652051007</c:v>
                </c:pt>
                <c:pt idx="1816">
                  <c:v>14.147827047480565</c:v>
                </c:pt>
                <c:pt idx="1817">
                  <c:v>14.566524157764061</c:v>
                </c:pt>
                <c:pt idx="1818">
                  <c:v>14.463142155224926</c:v>
                </c:pt>
                <c:pt idx="1819">
                  <c:v>14.437296654590142</c:v>
                </c:pt>
                <c:pt idx="1820">
                  <c:v>13.248403625390093</c:v>
                </c:pt>
                <c:pt idx="1821">
                  <c:v>12.452362205838758</c:v>
                </c:pt>
                <c:pt idx="1822">
                  <c:v>12.126708897840485</c:v>
                </c:pt>
                <c:pt idx="1823">
                  <c:v>12.214583599998749</c:v>
                </c:pt>
                <c:pt idx="1824">
                  <c:v>12.261105501141358</c:v>
                </c:pt>
                <c:pt idx="1825">
                  <c:v>12.473038606346584</c:v>
                </c:pt>
                <c:pt idx="1826">
                  <c:v>12.436854905457889</c:v>
                </c:pt>
                <c:pt idx="1827">
                  <c:v>10.286509252643889</c:v>
                </c:pt>
                <c:pt idx="1828">
                  <c:v>10.534626058737814</c:v>
                </c:pt>
                <c:pt idx="1829">
                  <c:v>10.405398555563895</c:v>
                </c:pt>
                <c:pt idx="1830">
                  <c:v>10.431244056198677</c:v>
                </c:pt>
                <c:pt idx="1831">
                  <c:v>10.286509252643889</c:v>
                </c:pt>
                <c:pt idx="1832">
                  <c:v>12.261105501141358</c:v>
                </c:pt>
                <c:pt idx="1833">
                  <c:v>12.286951001776142</c:v>
                </c:pt>
                <c:pt idx="1834">
                  <c:v>12.343811103172667</c:v>
                </c:pt>
                <c:pt idx="1835">
                  <c:v>14.339083752177965</c:v>
                </c:pt>
                <c:pt idx="1836">
                  <c:v>14.628553359287542</c:v>
                </c:pt>
                <c:pt idx="1837">
                  <c:v>12.341226553109189</c:v>
                </c:pt>
                <c:pt idx="1838">
                  <c:v>12.51439140736224</c:v>
                </c:pt>
                <c:pt idx="1839">
                  <c:v>14.318407351670139</c:v>
                </c:pt>
                <c:pt idx="1840">
                  <c:v>14.742273562080591</c:v>
                </c:pt>
                <c:pt idx="1841">
                  <c:v>14.47348035547884</c:v>
                </c:pt>
                <c:pt idx="1842">
                  <c:v>14.318407351670139</c:v>
                </c:pt>
                <c:pt idx="1843">
                  <c:v>14.742273562080591</c:v>
                </c:pt>
                <c:pt idx="1844">
                  <c:v>13.439660330087493</c:v>
                </c:pt>
                <c:pt idx="1845">
                  <c:v>12.416178504950061</c:v>
                </c:pt>
                <c:pt idx="1846">
                  <c:v>12.341226553109189</c:v>
                </c:pt>
                <c:pt idx="1847">
                  <c:v>12.51439140736224</c:v>
                </c:pt>
                <c:pt idx="1848">
                  <c:v>12.439439455521367</c:v>
                </c:pt>
                <c:pt idx="1849">
                  <c:v>11.24796187625784</c:v>
                </c:pt>
                <c:pt idx="1850">
                  <c:v>12.405840304696149</c:v>
                </c:pt>
                <c:pt idx="1851">
                  <c:v>11.475402281843936</c:v>
                </c:pt>
                <c:pt idx="1852">
                  <c:v>12.405840304696149</c:v>
                </c:pt>
                <c:pt idx="1853">
                  <c:v>11.475402281843936</c:v>
                </c:pt>
                <c:pt idx="1854">
                  <c:v>11.372020279304802</c:v>
                </c:pt>
                <c:pt idx="1855">
                  <c:v>12.405840304696149</c:v>
                </c:pt>
                <c:pt idx="1856">
                  <c:v>16.282665399913693</c:v>
                </c:pt>
                <c:pt idx="1857">
                  <c:v>18.221077947522467</c:v>
                </c:pt>
                <c:pt idx="1858">
                  <c:v>15.248845374522348</c:v>
                </c:pt>
                <c:pt idx="1859">
                  <c:v>14.47348035547884</c:v>
                </c:pt>
                <c:pt idx="1860">
                  <c:v>14.344252852304921</c:v>
                </c:pt>
                <c:pt idx="1861">
                  <c:v>14.602707858652757</c:v>
                </c:pt>
                <c:pt idx="1862">
                  <c:v>14.551016857383189</c:v>
                </c:pt>
                <c:pt idx="1863">
                  <c:v>14.447634854844058</c:v>
                </c:pt>
                <c:pt idx="1864">
                  <c:v>14.654398859922326</c:v>
                </c:pt>
                <c:pt idx="1865">
                  <c:v>14.938699366904943</c:v>
                </c:pt>
                <c:pt idx="1866">
                  <c:v>17.962622941174629</c:v>
                </c:pt>
                <c:pt idx="1867">
                  <c:v>16.463583904357179</c:v>
                </c:pt>
                <c:pt idx="1868">
                  <c:v>13.98241584341795</c:v>
                </c:pt>
                <c:pt idx="1869">
                  <c:v>12.871059316122253</c:v>
                </c:pt>
                <c:pt idx="1870">
                  <c:v>12.354149303426579</c:v>
                </c:pt>
                <c:pt idx="1871">
                  <c:v>12.121539797713529</c:v>
                </c:pt>
                <c:pt idx="1872">
                  <c:v>12.405840304696149</c:v>
                </c:pt>
                <c:pt idx="1873">
                  <c:v>11.444387681082196</c:v>
                </c:pt>
                <c:pt idx="1874">
                  <c:v>11.552938783748289</c:v>
                </c:pt>
                <c:pt idx="1875">
                  <c:v>12.142216198221355</c:v>
                </c:pt>
                <c:pt idx="1876">
                  <c:v>12.607435209647461</c:v>
                </c:pt>
                <c:pt idx="1877">
                  <c:v>12.100863397205702</c:v>
                </c:pt>
                <c:pt idx="1878">
                  <c:v>10.979168669656092</c:v>
                </c:pt>
                <c:pt idx="1879">
                  <c:v>12.168061698856137</c:v>
                </c:pt>
                <c:pt idx="1880">
                  <c:v>17.058030418957202</c:v>
                </c:pt>
                <c:pt idx="1881">
                  <c:v>19.642580482435566</c:v>
                </c:pt>
                <c:pt idx="1882">
                  <c:v>17.316485425305039</c:v>
                </c:pt>
                <c:pt idx="1883">
                  <c:v>15.900151990518895</c:v>
                </c:pt>
                <c:pt idx="1884">
                  <c:v>14.938699366904943</c:v>
                </c:pt>
                <c:pt idx="1885">
                  <c:v>14.230532649511874</c:v>
                </c:pt>
                <c:pt idx="1886">
                  <c:v>14.664737060176238</c:v>
                </c:pt>
                <c:pt idx="1887">
                  <c:v>15.507300380870184</c:v>
                </c:pt>
                <c:pt idx="1888">
                  <c:v>15.398749278204093</c:v>
                </c:pt>
                <c:pt idx="1889">
                  <c:v>16.303341800421521</c:v>
                </c:pt>
                <c:pt idx="1890">
                  <c:v>18.143541445618112</c:v>
                </c:pt>
                <c:pt idx="1891">
                  <c:v>16.784068112228496</c:v>
                </c:pt>
                <c:pt idx="1892">
                  <c:v>14.47348035547884</c:v>
                </c:pt>
                <c:pt idx="1893">
                  <c:v>13.201881724247484</c:v>
                </c:pt>
                <c:pt idx="1894">
                  <c:v>12.902073916883994</c:v>
                </c:pt>
                <c:pt idx="1895">
                  <c:v>13.015794119677041</c:v>
                </c:pt>
                <c:pt idx="1896">
                  <c:v>12.793522814217903</c:v>
                </c:pt>
                <c:pt idx="1897">
                  <c:v>12.390333004315277</c:v>
                </c:pt>
                <c:pt idx="1898">
                  <c:v>12.11637069758657</c:v>
                </c:pt>
                <c:pt idx="1899">
                  <c:v>12.504053207108324</c:v>
                </c:pt>
                <c:pt idx="1900">
                  <c:v>12.312796502410928</c:v>
                </c:pt>
                <c:pt idx="1901">
                  <c:v>12.87622841624921</c:v>
                </c:pt>
                <c:pt idx="1902">
                  <c:v>11.47023318171698</c:v>
                </c:pt>
                <c:pt idx="1903">
                  <c:v>12.142216198221355</c:v>
                </c:pt>
                <c:pt idx="1904">
                  <c:v>18.355474550823345</c:v>
                </c:pt>
                <c:pt idx="1905">
                  <c:v>16.949479316291111</c:v>
                </c:pt>
                <c:pt idx="1906">
                  <c:v>16.153437896739774</c:v>
                </c:pt>
                <c:pt idx="1907">
                  <c:v>14.209856249004048</c:v>
                </c:pt>
                <c:pt idx="1908">
                  <c:v>16.236143498771082</c:v>
                </c:pt>
                <c:pt idx="1909">
                  <c:v>14.964544867539727</c:v>
                </c:pt>
                <c:pt idx="1910">
                  <c:v>14.230532649511874</c:v>
                </c:pt>
                <c:pt idx="1911">
                  <c:v>16.422231103341524</c:v>
                </c:pt>
                <c:pt idx="1912">
                  <c:v>15.228168974014523</c:v>
                </c:pt>
                <c:pt idx="1913">
                  <c:v>15.657204284551929</c:v>
                </c:pt>
                <c:pt idx="1914">
                  <c:v>18.588084056536395</c:v>
                </c:pt>
                <c:pt idx="1915">
                  <c:v>17.006339417687638</c:v>
                </c:pt>
                <c:pt idx="1916">
                  <c:v>14.416620254082316</c:v>
                </c:pt>
                <c:pt idx="1917">
                  <c:v>12.152554398475267</c:v>
                </c:pt>
                <c:pt idx="1918">
                  <c:v>14.452803954971012</c:v>
                </c:pt>
                <c:pt idx="1919">
                  <c:v>14.390774753447531</c:v>
                </c:pt>
                <c:pt idx="1920">
                  <c:v>14.4062820538284</c:v>
                </c:pt>
                <c:pt idx="1921">
                  <c:v>13.672269835800545</c:v>
                </c:pt>
                <c:pt idx="1922">
                  <c:v>10.849941166482173</c:v>
                </c:pt>
                <c:pt idx="1923">
                  <c:v>11.216947275496102</c:v>
                </c:pt>
                <c:pt idx="1924">
                  <c:v>10.829264765974347</c:v>
                </c:pt>
                <c:pt idx="1925">
                  <c:v>11.496078682351765</c:v>
                </c:pt>
                <c:pt idx="1926">
                  <c:v>9.8471357418525667</c:v>
                </c:pt>
                <c:pt idx="1927">
                  <c:v>12.788353714090947</c:v>
                </c:pt>
                <c:pt idx="1928">
                  <c:v>17.094214119845901</c:v>
                </c:pt>
                <c:pt idx="1929">
                  <c:v>19.942388289799055</c:v>
                </c:pt>
                <c:pt idx="1930">
                  <c:v>15.53314588150497</c:v>
                </c:pt>
                <c:pt idx="1931">
                  <c:v>14.390774753447531</c:v>
                </c:pt>
                <c:pt idx="1932">
                  <c:v>14.680244360557108</c:v>
                </c:pt>
                <c:pt idx="1933">
                  <c:v>14.933530266777987</c:v>
                </c:pt>
                <c:pt idx="1934">
                  <c:v>14.256378150146656</c:v>
                </c:pt>
                <c:pt idx="1935">
                  <c:v>14.778457262969289</c:v>
                </c:pt>
                <c:pt idx="1936">
                  <c:v>14.509664056367537</c:v>
                </c:pt>
                <c:pt idx="1937">
                  <c:v>16.391216502579784</c:v>
                </c:pt>
                <c:pt idx="1938">
                  <c:v>17.083875919591986</c:v>
                </c:pt>
                <c:pt idx="1939">
                  <c:v>16.77889901210154</c:v>
                </c:pt>
                <c:pt idx="1940">
                  <c:v>15.016235868809297</c:v>
                </c:pt>
                <c:pt idx="1941">
                  <c:v>13.522365932118801</c:v>
                </c:pt>
                <c:pt idx="1942">
                  <c:v>11.940621293270043</c:v>
                </c:pt>
                <c:pt idx="1943">
                  <c:v>12.11637069758657</c:v>
                </c:pt>
                <c:pt idx="1944">
                  <c:v>12.798691914344857</c:v>
                </c:pt>
                <c:pt idx="1945">
                  <c:v>12.255936401014402</c:v>
                </c:pt>
                <c:pt idx="1946">
                  <c:v>12.328303802791797</c:v>
                </c:pt>
                <c:pt idx="1947">
                  <c:v>11.501247782478721</c:v>
                </c:pt>
                <c:pt idx="1948">
                  <c:v>12.426516705203975</c:v>
                </c:pt>
                <c:pt idx="1949">
                  <c:v>10.922308568259568</c:v>
                </c:pt>
                <c:pt idx="1950">
                  <c:v>10.327862053659544</c:v>
                </c:pt>
                <c:pt idx="1951">
                  <c:v>12.385163904188321</c:v>
                </c:pt>
                <c:pt idx="1952">
                  <c:v>15.5176385811241</c:v>
                </c:pt>
                <c:pt idx="1953">
                  <c:v>16.293003600167609</c:v>
                </c:pt>
                <c:pt idx="1954">
                  <c:v>15.460778479727576</c:v>
                </c:pt>
                <c:pt idx="1955">
                  <c:v>16.442907503849355</c:v>
                </c:pt>
                <c:pt idx="1956">
                  <c:v>15.300536375791916</c:v>
                </c:pt>
                <c:pt idx="1957">
                  <c:v>14.385605653320575</c:v>
                </c:pt>
                <c:pt idx="1958">
                  <c:v>15.000728568428427</c:v>
                </c:pt>
                <c:pt idx="1959">
                  <c:v>15.50213128074323</c:v>
                </c:pt>
                <c:pt idx="1960">
                  <c:v>16.592811407531098</c:v>
                </c:pt>
                <c:pt idx="1961">
                  <c:v>16.608318707911966</c:v>
                </c:pt>
                <c:pt idx="1962">
                  <c:v>18.624267757425091</c:v>
                </c:pt>
                <c:pt idx="1963">
                  <c:v>16.251650799151953</c:v>
                </c:pt>
                <c:pt idx="1964">
                  <c:v>15.021404968936254</c:v>
                </c:pt>
                <c:pt idx="1965">
                  <c:v>13.41381482945271</c:v>
                </c:pt>
                <c:pt idx="1966">
                  <c:v>12.612604309774417</c:v>
                </c:pt>
                <c:pt idx="1967">
                  <c:v>13.320771027167488</c:v>
                </c:pt>
                <c:pt idx="1968">
                  <c:v>12.156939381148636</c:v>
                </c:pt>
                <c:pt idx="1969">
                  <c:v>12.631942165040662</c:v>
                </c:pt>
                <c:pt idx="1970">
                  <c:v>12.130840327088634</c:v>
                </c:pt>
                <c:pt idx="1971">
                  <c:v>10.627534813232556</c:v>
                </c:pt>
                <c:pt idx="1972">
                  <c:v>10.220389569896533</c:v>
                </c:pt>
                <c:pt idx="1973">
                  <c:v>10.564897083488553</c:v>
                </c:pt>
                <c:pt idx="1974">
                  <c:v>10.585776326736553</c:v>
                </c:pt>
                <c:pt idx="1975">
                  <c:v>10.303906542888539</c:v>
                </c:pt>
                <c:pt idx="1976">
                  <c:v>10.194290515836533</c:v>
                </c:pt>
                <c:pt idx="1977">
                  <c:v>13.3783751111567</c:v>
                </c:pt>
                <c:pt idx="1978">
                  <c:v>14.709426868216768</c:v>
                </c:pt>
                <c:pt idx="1979">
                  <c:v>14.594591030352763</c:v>
                </c:pt>
                <c:pt idx="1980">
                  <c:v>14.709426868216768</c:v>
                </c:pt>
                <c:pt idx="1981">
                  <c:v>14.594591030352763</c:v>
                </c:pt>
                <c:pt idx="1982">
                  <c:v>14.709426868216768</c:v>
                </c:pt>
                <c:pt idx="1983">
                  <c:v>14.594591030352763</c:v>
                </c:pt>
                <c:pt idx="1984">
                  <c:v>14.474535381676757</c:v>
                </c:pt>
                <c:pt idx="1985">
                  <c:v>14.286622192444746</c:v>
                </c:pt>
                <c:pt idx="1986">
                  <c:v>14.709426868216768</c:v>
                </c:pt>
                <c:pt idx="1987">
                  <c:v>14.605030651976763</c:v>
                </c:pt>
                <c:pt idx="1988">
                  <c:v>14.578931597916762</c:v>
                </c:pt>
                <c:pt idx="1989">
                  <c:v>13.378375111156698</c:v>
                </c:pt>
                <c:pt idx="1990">
                  <c:v>12.574524246108657</c:v>
                </c:pt>
                <c:pt idx="1991">
                  <c:v>12.245676164952641</c:v>
                </c:pt>
                <c:pt idx="1992">
                  <c:v>12.334412948756643</c:v>
                </c:pt>
                <c:pt idx="1993">
                  <c:v>12.381391246064647</c:v>
                </c:pt>
                <c:pt idx="1994">
                  <c:v>12.595403489356658</c:v>
                </c:pt>
                <c:pt idx="1995">
                  <c:v>12.558864813672658</c:v>
                </c:pt>
                <c:pt idx="1996">
                  <c:v>10.387423515880542</c:v>
                </c:pt>
                <c:pt idx="1997">
                  <c:v>10.637974434856558</c:v>
                </c:pt>
                <c:pt idx="1998">
                  <c:v>10.50747916455655</c:v>
                </c:pt>
                <c:pt idx="1999">
                  <c:v>10.533578218616551</c:v>
                </c:pt>
                <c:pt idx="2000">
                  <c:v>10.387423515880542</c:v>
                </c:pt>
                <c:pt idx="2001">
                  <c:v>12.381391246064647</c:v>
                </c:pt>
                <c:pt idx="2002">
                  <c:v>12.407490300124648</c:v>
                </c:pt>
                <c:pt idx="2003">
                  <c:v>12.464908219056651</c:v>
                </c:pt>
                <c:pt idx="2004">
                  <c:v>14.479755192488758</c:v>
                </c:pt>
                <c:pt idx="2005">
                  <c:v>14.772064597960773</c:v>
                </c:pt>
                <c:pt idx="2006">
                  <c:v>12.462298313650651</c:v>
                </c:pt>
                <c:pt idx="2007">
                  <c:v>12.637161975852662</c:v>
                </c:pt>
                <c:pt idx="2008">
                  <c:v>14.458875949240758</c:v>
                </c:pt>
                <c:pt idx="2009">
                  <c:v>14.88690043582478</c:v>
                </c:pt>
                <c:pt idx="2010">
                  <c:v>14.615470273600764</c:v>
                </c:pt>
                <c:pt idx="2011">
                  <c:v>14.458875949240758</c:v>
                </c:pt>
                <c:pt idx="2012">
                  <c:v>14.88690043582478</c:v>
                </c:pt>
                <c:pt idx="2013">
                  <c:v>13.571508111200709</c:v>
                </c:pt>
                <c:pt idx="2014">
                  <c:v>12.537985570424656</c:v>
                </c:pt>
                <c:pt idx="2015">
                  <c:v>12.462298313650651</c:v>
                </c:pt>
                <c:pt idx="2016">
                  <c:v>11.358308326912592</c:v>
                </c:pt>
                <c:pt idx="2017">
                  <c:v>12.527545948800654</c:v>
                </c:pt>
                <c:pt idx="2018">
                  <c:v>11.587980002640606</c:v>
                </c:pt>
                <c:pt idx="2019">
                  <c:v>12.527545948800654</c:v>
                </c:pt>
                <c:pt idx="2020">
                  <c:v>11.587980002640606</c:v>
                </c:pt>
                <c:pt idx="2021">
                  <c:v>11.483583786400601</c:v>
                </c:pt>
                <c:pt idx="2022">
                  <c:v>12.527545948800654</c:v>
                </c:pt>
                <c:pt idx="2023">
                  <c:v>16.442404057800861</c:v>
                </c:pt>
                <c:pt idx="2024">
                  <c:v>18.399833112300961</c:v>
                </c:pt>
                <c:pt idx="2025">
                  <c:v>15.398441895400804</c:v>
                </c:pt>
                <c:pt idx="2026">
                  <c:v>14.615470273600764</c:v>
                </c:pt>
                <c:pt idx="2027">
                  <c:v>14.484975003300757</c:v>
                </c:pt>
                <c:pt idx="2028">
                  <c:v>14.745965543900772</c:v>
                </c:pt>
                <c:pt idx="2029">
                  <c:v>14.693767435780767</c:v>
                </c:pt>
                <c:pt idx="2030">
                  <c:v>14.589371219540764</c:v>
                </c:pt>
                <c:pt idx="2031">
                  <c:v>14.798163652020774</c:v>
                </c:pt>
                <c:pt idx="2032">
                  <c:v>15.085253246680788</c:v>
                </c:pt>
                <c:pt idx="2033">
                  <c:v>18.138842571700948</c:v>
                </c:pt>
                <c:pt idx="2034">
                  <c:v>16.625097436220869</c:v>
                </c:pt>
                <c:pt idx="2035">
                  <c:v>14.119588246460738</c:v>
                </c:pt>
                <c:pt idx="2036">
                  <c:v>12.997328921880678</c:v>
                </c:pt>
                <c:pt idx="2037">
                  <c:v>12.475347840680652</c:v>
                </c:pt>
                <c:pt idx="2038">
                  <c:v>12.240456354140642</c:v>
                </c:pt>
                <c:pt idx="2039">
                  <c:v>12.527545948800654</c:v>
                </c:pt>
                <c:pt idx="2040">
                  <c:v>11.556661137768604</c:v>
                </c:pt>
                <c:pt idx="2041">
                  <c:v>11.666277164820611</c:v>
                </c:pt>
                <c:pt idx="2042">
                  <c:v>12.261335597388642</c:v>
                </c:pt>
                <c:pt idx="2043">
                  <c:v>12.731118570468666</c:v>
                </c:pt>
                <c:pt idx="2044">
                  <c:v>12.219577110892638</c:v>
                </c:pt>
                <c:pt idx="2045">
                  <c:v>11.086878164688581</c:v>
                </c:pt>
                <c:pt idx="2046">
                  <c:v>12.287434651448642</c:v>
                </c:pt>
                <c:pt idx="2047">
                  <c:v>17.225375679600901</c:v>
                </c:pt>
                <c:pt idx="2048">
                  <c:v>19.835281085601036</c:v>
                </c:pt>
                <c:pt idx="2049">
                  <c:v>17.486366220200914</c:v>
                </c:pt>
                <c:pt idx="2050">
                  <c:v>16.05613805771284</c:v>
                </c:pt>
                <c:pt idx="2051">
                  <c:v>15.085253246680788</c:v>
                </c:pt>
                <c:pt idx="2052">
                  <c:v>14.370139165436752</c:v>
                </c:pt>
                <c:pt idx="2053">
                  <c:v>14.808603273644774</c:v>
                </c:pt>
                <c:pt idx="2054">
                  <c:v>15.659432436000818</c:v>
                </c:pt>
                <c:pt idx="2055">
                  <c:v>15.549816408948812</c:v>
                </c:pt>
                <c:pt idx="2056">
                  <c:v>16.463283301048861</c:v>
                </c:pt>
                <c:pt idx="2057">
                  <c:v>18.321535950120953</c:v>
                </c:pt>
                <c:pt idx="2058">
                  <c:v>16.948725706564886</c:v>
                </c:pt>
                <c:pt idx="2059">
                  <c:v>14.615470273600764</c:v>
                </c:pt>
                <c:pt idx="2060">
                  <c:v>13.331396813848697</c:v>
                </c:pt>
                <c:pt idx="2061">
                  <c:v>13.028647786752682</c:v>
                </c:pt>
                <c:pt idx="2062">
                  <c:v>13.143483624616687</c:v>
                </c:pt>
                <c:pt idx="2063">
                  <c:v>12.919031759700676</c:v>
                </c:pt>
                <c:pt idx="2064">
                  <c:v>12.511886516364653</c:v>
                </c:pt>
                <c:pt idx="2065">
                  <c:v>12.235236543328638</c:v>
                </c:pt>
                <c:pt idx="2066">
                  <c:v>12.62672235422866</c:v>
                </c:pt>
                <c:pt idx="2067">
                  <c:v>12.433589354184651</c:v>
                </c:pt>
                <c:pt idx="2068">
                  <c:v>13.002548732692679</c:v>
                </c:pt>
                <c:pt idx="2069">
                  <c:v>11.582760191828605</c:v>
                </c:pt>
                <c:pt idx="2070">
                  <c:v>12.261335597388642</c:v>
                </c:pt>
                <c:pt idx="2071">
                  <c:v>18.535548193412971</c:v>
                </c:pt>
                <c:pt idx="2072">
                  <c:v>17.115759652548896</c:v>
                </c:pt>
                <c:pt idx="2073">
                  <c:v>16.311908787500851</c:v>
                </c:pt>
                <c:pt idx="2074">
                  <c:v>14.349259922188752</c:v>
                </c:pt>
                <c:pt idx="2075">
                  <c:v>16.395425760492856</c:v>
                </c:pt>
                <c:pt idx="2076">
                  <c:v>15.111352300740789</c:v>
                </c:pt>
                <c:pt idx="2077">
                  <c:v>14.370139165436752</c:v>
                </c:pt>
                <c:pt idx="2078">
                  <c:v>16.583338949724865</c:v>
                </c:pt>
                <c:pt idx="2079">
                  <c:v>15.377562652152804</c:v>
                </c:pt>
                <c:pt idx="2080">
                  <c:v>15.810806949548827</c:v>
                </c:pt>
                <c:pt idx="2081">
                  <c:v>18.770439679952982</c:v>
                </c:pt>
                <c:pt idx="2082">
                  <c:v>17.173177571480899</c:v>
                </c:pt>
                <c:pt idx="2083">
                  <c:v>14.558052354668762</c:v>
                </c:pt>
                <c:pt idx="2084">
                  <c:v>12.271775219012641</c:v>
                </c:pt>
                <c:pt idx="2085">
                  <c:v>14.594591030352763</c:v>
                </c:pt>
                <c:pt idx="2086">
                  <c:v>14.531953300608759</c:v>
                </c:pt>
                <c:pt idx="2087">
                  <c:v>14.54761273304476</c:v>
                </c:pt>
                <c:pt idx="2088">
                  <c:v>13.806399597740722</c:v>
                </c:pt>
                <c:pt idx="2089">
                  <c:v>10.956382894388573</c:v>
                </c:pt>
                <c:pt idx="2090">
                  <c:v>11.326989462040594</c:v>
                </c:pt>
                <c:pt idx="2091">
                  <c:v>10.935503651140573</c:v>
                </c:pt>
                <c:pt idx="2092">
                  <c:v>11.608859245888608</c:v>
                </c:pt>
                <c:pt idx="2093">
                  <c:v>9.9437395968605191</c:v>
                </c:pt>
                <c:pt idx="2094">
                  <c:v>12.913811948888677</c:v>
                </c:pt>
                <c:pt idx="2095">
                  <c:v>17.261914355284901</c:v>
                </c:pt>
                <c:pt idx="2096">
                  <c:v>20.138030112697052</c:v>
                </c:pt>
                <c:pt idx="2097">
                  <c:v>15.68553149006082</c:v>
                </c:pt>
                <c:pt idx="2098">
                  <c:v>14.531953300608759</c:v>
                </c:pt>
                <c:pt idx="2099">
                  <c:v>14.824262706080773</c:v>
                </c:pt>
                <c:pt idx="2100">
                  <c:v>15.080033435868788</c:v>
                </c:pt>
                <c:pt idx="2101">
                  <c:v>14.396238219496752</c:v>
                </c:pt>
                <c:pt idx="2102">
                  <c:v>14.923439111508783</c:v>
                </c:pt>
                <c:pt idx="2103">
                  <c:v>14.652008949284767</c:v>
                </c:pt>
                <c:pt idx="2104">
                  <c:v>16.552020084852867</c:v>
                </c:pt>
                <c:pt idx="2105">
                  <c:v>17.251474733660899</c:v>
                </c:pt>
                <c:pt idx="2106">
                  <c:v>16.943505895752885</c:v>
                </c:pt>
                <c:pt idx="2107">
                  <c:v>15.163550408860793</c:v>
                </c:pt>
                <c:pt idx="2108">
                  <c:v>13.655025084192713</c:v>
                </c:pt>
                <c:pt idx="2109">
                  <c:v>12.057762975720632</c:v>
                </c:pt>
                <c:pt idx="2110">
                  <c:v>12.235236543328638</c:v>
                </c:pt>
                <c:pt idx="2111">
                  <c:v>12.924251570512675</c:v>
                </c:pt>
                <c:pt idx="2112">
                  <c:v>12.376171435252648</c:v>
                </c:pt>
                <c:pt idx="2113">
                  <c:v>12.449248786620652</c:v>
                </c:pt>
                <c:pt idx="2114">
                  <c:v>11.614079056700607</c:v>
                </c:pt>
                <c:pt idx="2115">
                  <c:v>12.548425192048656</c:v>
                </c:pt>
                <c:pt idx="2116">
                  <c:v>11.029460245756578</c:v>
                </c:pt>
                <c:pt idx="2117">
                  <c:v>10.429182002376546</c:v>
                </c:pt>
                <c:pt idx="2118">
                  <c:v>12.506666705552654</c:v>
                </c:pt>
                <c:pt idx="2119">
                  <c:v>15.66987205762482</c:v>
                </c:pt>
                <c:pt idx="2120">
                  <c:v>16.452843679424859</c:v>
                </c:pt>
                <c:pt idx="2121">
                  <c:v>15.612454138692819</c:v>
                </c:pt>
                <c:pt idx="2122">
                  <c:v>16.604218192972869</c:v>
                </c:pt>
                <c:pt idx="2123">
                  <c:v>15.450640003520808</c:v>
                </c:pt>
                <c:pt idx="2124">
                  <c:v>14.526733489796758</c:v>
                </c:pt>
                <c:pt idx="2125">
                  <c:v>15.147890976424794</c:v>
                </c:pt>
                <c:pt idx="2126">
                  <c:v>15.654212625188819</c:v>
                </c:pt>
                <c:pt idx="2127">
                  <c:v>16.755592706520876</c:v>
                </c:pt>
                <c:pt idx="2128">
                  <c:v>16.771252138956875</c:v>
                </c:pt>
                <c:pt idx="2129">
                  <c:v>18.806978355636982</c:v>
                </c:pt>
                <c:pt idx="2130">
                  <c:v>16.411085192928855</c:v>
                </c:pt>
                <c:pt idx="2131">
                  <c:v>15.168770219672794</c:v>
                </c:pt>
                <c:pt idx="2132">
                  <c:v>13.545409057140708</c:v>
                </c:pt>
                <c:pt idx="2133">
                  <c:v>12.736338381280666</c:v>
                </c:pt>
                <c:pt idx="2134">
                  <c:v>13.451452462524703</c:v>
                </c:pt>
                <c:pt idx="2135">
                  <c:v>12.156939381148636</c:v>
                </c:pt>
                <c:pt idx="2136">
                  <c:v>12.750947174527283</c:v>
                </c:pt>
                <c:pt idx="2137">
                  <c:v>12.245124476694796</c:v>
                </c:pt>
                <c:pt idx="2138">
                  <c:v>10.727656383197333</c:v>
                </c:pt>
                <c:pt idx="2139">
                  <c:v>10.316675441208437</c:v>
                </c:pt>
                <c:pt idx="2140">
                  <c:v>10.664428545968274</c:v>
                </c:pt>
                <c:pt idx="2141">
                  <c:v>10.685504491711294</c:v>
                </c:pt>
                <c:pt idx="2142">
                  <c:v>10.400979224180519</c:v>
                </c:pt>
                <c:pt idx="2143">
                  <c:v>10.290330509029662</c:v>
                </c:pt>
                <c:pt idx="2144">
                  <c:v>13.50441223484026</c:v>
                </c:pt>
                <c:pt idx="2145">
                  <c:v>14.848003775957801</c:v>
                </c:pt>
                <c:pt idx="2146">
                  <c:v>14.732086074371191</c:v>
                </c:pt>
                <c:pt idx="2147">
                  <c:v>14.848003775957801</c:v>
                </c:pt>
                <c:pt idx="2148">
                  <c:v>14.732086074371191</c:v>
                </c:pt>
                <c:pt idx="2149">
                  <c:v>14.848003775957801</c:v>
                </c:pt>
                <c:pt idx="2150">
                  <c:v>14.732086074371191</c:v>
                </c:pt>
                <c:pt idx="2151">
                  <c:v>14.610899386348825</c:v>
                </c:pt>
                <c:pt idx="2152">
                  <c:v>14.421215874661639</c:v>
                </c:pt>
                <c:pt idx="2153">
                  <c:v>14.848003775957801</c:v>
                </c:pt>
                <c:pt idx="2154">
                  <c:v>14.742624047242701</c:v>
                </c:pt>
                <c:pt idx="2155">
                  <c:v>14.716279115063925</c:v>
                </c:pt>
                <c:pt idx="2156">
                  <c:v>13.504412234840258</c:v>
                </c:pt>
                <c:pt idx="2157">
                  <c:v>12.692988323733976</c:v>
                </c:pt>
                <c:pt idx="2158">
                  <c:v>12.361042178281407</c:v>
                </c:pt>
                <c:pt idx="2159">
                  <c:v>12.450614947689242</c:v>
                </c:pt>
                <c:pt idx="2160">
                  <c:v>12.498035825611039</c:v>
                </c:pt>
                <c:pt idx="2161">
                  <c:v>12.714064269476996</c:v>
                </c:pt>
                <c:pt idx="2162">
                  <c:v>12.677181364426712</c:v>
                </c:pt>
                <c:pt idx="2163">
                  <c:v>10.485283007152599</c:v>
                </c:pt>
                <c:pt idx="2164">
                  <c:v>10.738194356068846</c:v>
                </c:pt>
                <c:pt idx="2165">
                  <c:v>10.606469695174967</c:v>
                </c:pt>
                <c:pt idx="2166">
                  <c:v>10.632814627353742</c:v>
                </c:pt>
                <c:pt idx="2167">
                  <c:v>10.485283007152599</c:v>
                </c:pt>
                <c:pt idx="2168">
                  <c:v>12.498035825611039</c:v>
                </c:pt>
                <c:pt idx="2169">
                  <c:v>12.524380757789814</c:v>
                </c:pt>
                <c:pt idx="2170">
                  <c:v>12.582339608583119</c:v>
                </c:pt>
                <c:pt idx="2171">
                  <c:v>14.61616837278458</c:v>
                </c:pt>
                <c:pt idx="2172">
                  <c:v>14.911231613186864</c:v>
                </c:pt>
                <c:pt idx="2173">
                  <c:v>12.579705115365241</c:v>
                </c:pt>
                <c:pt idx="2174">
                  <c:v>12.756216160963037</c:v>
                </c:pt>
                <c:pt idx="2175">
                  <c:v>14.595092427041561</c:v>
                </c:pt>
                <c:pt idx="2176">
                  <c:v>15.027149314773476</c:v>
                </c:pt>
                <c:pt idx="2177">
                  <c:v>14.75316202011421</c:v>
                </c:pt>
                <c:pt idx="2178">
                  <c:v>14.595092427041561</c:v>
                </c:pt>
                <c:pt idx="2179">
                  <c:v>15.027149314773476</c:v>
                </c:pt>
                <c:pt idx="2180">
                  <c:v>13.699364732963195</c:v>
                </c:pt>
                <c:pt idx="2181">
                  <c:v>12.656105418683691</c:v>
                </c:pt>
                <c:pt idx="2182">
                  <c:v>12.579705115365241</c:v>
                </c:pt>
                <c:pt idx="2183">
                  <c:v>12.756216160963037</c:v>
                </c:pt>
                <c:pt idx="2184">
                  <c:v>11.465314484203043</c:v>
                </c:pt>
                <c:pt idx="2185">
                  <c:v>12.64556744581218</c:v>
                </c:pt>
                <c:pt idx="2186">
                  <c:v>11.697149887376266</c:v>
                </c:pt>
                <c:pt idx="2187">
                  <c:v>12.64556744581218</c:v>
                </c:pt>
                <c:pt idx="2188">
                  <c:v>11.697149887376266</c:v>
                </c:pt>
                <c:pt idx="2189">
                  <c:v>11.591770158661166</c:v>
                </c:pt>
                <c:pt idx="2190">
                  <c:v>12.64556744581218</c:v>
                </c:pt>
                <c:pt idx="2191">
                  <c:v>16.597307272628488</c:v>
                </c:pt>
                <c:pt idx="2192">
                  <c:v>18.573177186036641</c:v>
                </c:pt>
                <c:pt idx="2193">
                  <c:v>15.543509985477472</c:v>
                </c:pt>
                <c:pt idx="2194">
                  <c:v>14.75316202011421</c:v>
                </c:pt>
                <c:pt idx="2195">
                  <c:v>14.621437359220334</c:v>
                </c:pt>
                <c:pt idx="2196">
                  <c:v>14.884886681008087</c:v>
                </c:pt>
                <c:pt idx="2197">
                  <c:v>14.832196816650535</c:v>
                </c:pt>
                <c:pt idx="2198">
                  <c:v>14.726817087935437</c:v>
                </c:pt>
                <c:pt idx="2199">
                  <c:v>14.937576545365639</c:v>
                </c:pt>
                <c:pt idx="2200">
                  <c:v>15.227370799332167</c:v>
                </c:pt>
                <c:pt idx="2201">
                  <c:v>18.309727864248888</c:v>
                </c:pt>
                <c:pt idx="2202">
                  <c:v>16.781721797879914</c:v>
                </c:pt>
                <c:pt idx="2203">
                  <c:v>14.252608308717479</c:v>
                </c:pt>
                <c:pt idx="2204">
                  <c:v>13.119776225030137</c:v>
                </c:pt>
                <c:pt idx="2205">
                  <c:v>12.59287758145463</c:v>
                </c:pt>
                <c:pt idx="2206">
                  <c:v>12.355773191845653</c:v>
                </c:pt>
                <c:pt idx="2207">
                  <c:v>12.64556744581218</c:v>
                </c:pt>
                <c:pt idx="2208">
                  <c:v>11.665535968761738</c:v>
                </c:pt>
                <c:pt idx="2209">
                  <c:v>11.776184683912595</c:v>
                </c:pt>
                <c:pt idx="2210">
                  <c:v>12.376849137588673</c:v>
                </c:pt>
                <c:pt idx="2211">
                  <c:v>12.85105791680663</c:v>
                </c:pt>
                <c:pt idx="2212">
                  <c:v>12.334697246102632</c:v>
                </c:pt>
                <c:pt idx="2213">
                  <c:v>11.191327189543781</c:v>
                </c:pt>
                <c:pt idx="2214">
                  <c:v>12.403194069767446</c:v>
                </c:pt>
                <c:pt idx="2215">
                  <c:v>17.387655237991748</c:v>
                </c:pt>
                <c:pt idx="2216">
                  <c:v>20.022148455869285</c:v>
                </c:pt>
                <c:pt idx="2217">
                  <c:v>17.651104559779501</c:v>
                </c:pt>
                <c:pt idx="2218">
                  <c:v>16.207402276382609</c:v>
                </c:pt>
                <c:pt idx="2219">
                  <c:v>15.227370799332167</c:v>
                </c:pt>
                <c:pt idx="2220">
                  <c:v>14.505519657633723</c:v>
                </c:pt>
                <c:pt idx="2221">
                  <c:v>14.94811451823715</c:v>
                </c:pt>
                <c:pt idx="2222">
                  <c:v>15.806959307265226</c:v>
                </c:pt>
                <c:pt idx="2223">
                  <c:v>15.696310592114369</c:v>
                </c:pt>
                <c:pt idx="2224">
                  <c:v>16.618383218371505</c:v>
                </c:pt>
                <c:pt idx="2225">
                  <c:v>18.494142389500311</c:v>
                </c:pt>
                <c:pt idx="2226">
                  <c:v>17.108398956896728</c:v>
                </c:pt>
                <c:pt idx="2227">
                  <c:v>14.75316202011421</c:v>
                </c:pt>
                <c:pt idx="2228">
                  <c:v>13.456991356918461</c:v>
                </c:pt>
                <c:pt idx="2229">
                  <c:v>13.151390143644669</c:v>
                </c:pt>
                <c:pt idx="2230">
                  <c:v>13.267307845231279</c:v>
                </c:pt>
                <c:pt idx="2231">
                  <c:v>13.040741428493812</c:v>
                </c:pt>
                <c:pt idx="2232">
                  <c:v>12.629760486504916</c:v>
                </c:pt>
                <c:pt idx="2233">
                  <c:v>12.350504205409896</c:v>
                </c:pt>
                <c:pt idx="2234">
                  <c:v>12.745678188091526</c:v>
                </c:pt>
                <c:pt idx="2235">
                  <c:v>12.550725689968589</c:v>
                </c:pt>
                <c:pt idx="2236">
                  <c:v>13.125045211465892</c:v>
                </c:pt>
                <c:pt idx="2237">
                  <c:v>11.691880900940511</c:v>
                </c:pt>
                <c:pt idx="2238">
                  <c:v>12.376849137588673</c:v>
                </c:pt>
                <c:pt idx="2239">
                  <c:v>18.710170833366274</c:v>
                </c:pt>
                <c:pt idx="2240">
                  <c:v>17.277006522840892</c:v>
                </c:pt>
                <c:pt idx="2241">
                  <c:v>16.465582611734611</c:v>
                </c:pt>
                <c:pt idx="2242">
                  <c:v>14.484443711890703</c:v>
                </c:pt>
                <c:pt idx="2243">
                  <c:v>16.549886394706689</c:v>
                </c:pt>
                <c:pt idx="2244">
                  <c:v>15.253715731510942</c:v>
                </c:pt>
                <c:pt idx="2245">
                  <c:v>14.505519657633723</c:v>
                </c:pt>
                <c:pt idx="2246">
                  <c:v>16.739569906393875</c:v>
                </c:pt>
                <c:pt idx="2247">
                  <c:v>15.522434039734453</c:v>
                </c:pt>
                <c:pt idx="2248">
                  <c:v>15.959759913902122</c:v>
                </c:pt>
                <c:pt idx="2249">
                  <c:v>18.94727522297525</c:v>
                </c:pt>
                <c:pt idx="2250">
                  <c:v>17.334965373634201</c:v>
                </c:pt>
                <c:pt idx="2251">
                  <c:v>14.695203169320905</c:v>
                </c:pt>
                <c:pt idx="2252">
                  <c:v>12.387387110460182</c:v>
                </c:pt>
                <c:pt idx="2253">
                  <c:v>14.732086074371191</c:v>
                </c:pt>
                <c:pt idx="2254">
                  <c:v>14.66885823714213</c:v>
                </c:pt>
                <c:pt idx="2255">
                  <c:v>14.684665196449394</c:v>
                </c:pt>
                <c:pt idx="2256">
                  <c:v>13.936469122572174</c:v>
                </c:pt>
                <c:pt idx="2257">
                  <c:v>11.059602528649904</c:v>
                </c:pt>
                <c:pt idx="2258">
                  <c:v>11.433700565588515</c:v>
                </c:pt>
                <c:pt idx="2259">
                  <c:v>11.038526582906885</c:v>
                </c:pt>
                <c:pt idx="2260">
                  <c:v>11.718225833119288</c:v>
                </c:pt>
                <c:pt idx="2261">
                  <c:v>10.037419160113418</c:v>
                </c:pt>
                <c:pt idx="2262">
                  <c:v>13.035472442058058</c:v>
                </c:pt>
                <c:pt idx="2263">
                  <c:v>17.424538143042035</c:v>
                </c:pt>
                <c:pt idx="2264">
                  <c:v>20.327749669143081</c:v>
                </c:pt>
                <c:pt idx="2265">
                  <c:v>15.833304239444002</c:v>
                </c:pt>
                <c:pt idx="2266">
                  <c:v>14.66885823714213</c:v>
                </c:pt>
                <c:pt idx="2267">
                  <c:v>14.963921477544414</c:v>
                </c:pt>
                <c:pt idx="2268">
                  <c:v>15.222101812896414</c:v>
                </c:pt>
                <c:pt idx="2269">
                  <c:v>14.531864589812496</c:v>
                </c:pt>
                <c:pt idx="2270">
                  <c:v>15.064032219823762</c:v>
                </c:pt>
                <c:pt idx="2271">
                  <c:v>14.790044925164496</c:v>
                </c:pt>
                <c:pt idx="2272">
                  <c:v>16.707955987779343</c:v>
                </c:pt>
                <c:pt idx="2273">
                  <c:v>17.414000170170521</c:v>
                </c:pt>
                <c:pt idx="2274">
                  <c:v>17.103129970460976</c:v>
                </c:pt>
                <c:pt idx="2275">
                  <c:v>15.306405595868494</c:v>
                </c:pt>
                <c:pt idx="2276">
                  <c:v>13.783668515935277</c:v>
                </c:pt>
                <c:pt idx="2277">
                  <c:v>12.171358666594225</c:v>
                </c:pt>
                <c:pt idx="2278">
                  <c:v>12.350504205409896</c:v>
                </c:pt>
                <c:pt idx="2279">
                  <c:v>13.046010414929565</c:v>
                </c:pt>
                <c:pt idx="2280">
                  <c:v>12.492766839175284</c:v>
                </c:pt>
                <c:pt idx="2281">
                  <c:v>12.566532649275855</c:v>
                </c:pt>
                <c:pt idx="2282">
                  <c:v>11.723494819555043</c:v>
                </c:pt>
                <c:pt idx="2283">
                  <c:v>12.666643391555201</c:v>
                </c:pt>
                <c:pt idx="2284">
                  <c:v>11.133368338750476</c:v>
                </c:pt>
                <c:pt idx="2285">
                  <c:v>10.52743489863864</c:v>
                </c:pt>
                <c:pt idx="2286">
                  <c:v>12.62449150006916</c:v>
                </c:pt>
                <c:pt idx="2287">
                  <c:v>15.817497280136738</c:v>
                </c:pt>
                <c:pt idx="2288">
                  <c:v>16.607845245499998</c:v>
                </c:pt>
                <c:pt idx="2289">
                  <c:v>15.759538429343433</c:v>
                </c:pt>
                <c:pt idx="2290">
                  <c:v>16.760645852136896</c:v>
                </c:pt>
                <c:pt idx="2291">
                  <c:v>15.596199849835024</c:v>
                </c:pt>
                <c:pt idx="2292">
                  <c:v>14.663589250706373</c:v>
                </c:pt>
                <c:pt idx="2293">
                  <c:v>15.29059863656123</c:v>
                </c:pt>
                <c:pt idx="2294">
                  <c:v>15.801690320829472</c:v>
                </c:pt>
                <c:pt idx="2295">
                  <c:v>16.913446458773791</c:v>
                </c:pt>
                <c:pt idx="2296">
                  <c:v>16.929253418081053</c:v>
                </c:pt>
                <c:pt idx="2297">
                  <c:v>18.984158128025538</c:v>
                </c:pt>
                <c:pt idx="2298">
                  <c:v>16.565693354013955</c:v>
                </c:pt>
                <c:pt idx="2299">
                  <c:v>15.311674582304249</c:v>
                </c:pt>
                <c:pt idx="2300">
                  <c:v>13.67301980078442</c:v>
                </c:pt>
                <c:pt idx="2301">
                  <c:v>12.856326903242383</c:v>
                </c:pt>
                <c:pt idx="2302">
                  <c:v>13.578178044940829</c:v>
                </c:pt>
                <c:pt idx="2303">
                  <c:v>12.271469408873569</c:v>
                </c:pt>
                <c:pt idx="2304">
                  <c:v>12.100000000000001</c:v>
                </c:pt>
                <c:pt idx="2305">
                  <c:v>11.620000000000001</c:v>
                </c:pt>
                <c:pt idx="2306">
                  <c:v>10.18</c:v>
                </c:pt>
                <c:pt idx="2307">
                  <c:v>9.7899999999999991</c:v>
                </c:pt>
                <c:pt idx="2308">
                  <c:v>10.120000000000001</c:v>
                </c:pt>
                <c:pt idx="2309">
                  <c:v>10.14</c:v>
                </c:pt>
                <c:pt idx="2310">
                  <c:v>9.8550000000000004</c:v>
                </c:pt>
                <c:pt idx="2311">
                  <c:v>9.9349999999999987</c:v>
                </c:pt>
                <c:pt idx="2312">
                  <c:v>12.257816284894826</c:v>
                </c:pt>
                <c:pt idx="2313">
                  <c:v>13.477380527051741</c:v>
                </c:pt>
                <c:pt idx="2314">
                  <c:v>13.372163219885262</c:v>
                </c:pt>
                <c:pt idx="2315">
                  <c:v>13.477380527051741</c:v>
                </c:pt>
                <c:pt idx="2316">
                  <c:v>13.372163219885262</c:v>
                </c:pt>
                <c:pt idx="2317">
                  <c:v>13.477380527051741</c:v>
                </c:pt>
                <c:pt idx="2318">
                  <c:v>13.372163219885262</c:v>
                </c:pt>
                <c:pt idx="2319">
                  <c:v>13.26216330784758</c:v>
                </c:pt>
                <c:pt idx="2320">
                  <c:v>13.08998953248425</c:v>
                </c:pt>
                <c:pt idx="2321">
                  <c:v>13.477380527051741</c:v>
                </c:pt>
                <c:pt idx="2322">
                  <c:v>13.381728429627671</c:v>
                </c:pt>
                <c:pt idx="2323">
                  <c:v>13.357815405271651</c:v>
                </c:pt>
                <c:pt idx="2324">
                  <c:v>12.257816284894824</c:v>
                </c:pt>
                <c:pt idx="2325">
                  <c:v>12</c:v>
                </c:pt>
                <c:pt idx="2326">
                  <c:v>11.219991027843644</c:v>
                </c:pt>
                <c:pt idx="2327">
                  <c:v>11.815</c:v>
                </c:pt>
                <c:pt idx="2328">
                  <c:v>11.86</c:v>
                </c:pt>
                <c:pt idx="2329">
                  <c:v>12.065</c:v>
                </c:pt>
                <c:pt idx="2330">
                  <c:v>12.030000000000001</c:v>
                </c:pt>
                <c:pt idx="2331">
                  <c:v>9.9499999999999993</c:v>
                </c:pt>
                <c:pt idx="2332">
                  <c:v>10.190000000000001</c:v>
                </c:pt>
                <c:pt idx="2333">
                  <c:v>10.065000000000001</c:v>
                </c:pt>
                <c:pt idx="2334">
                  <c:v>10.09</c:v>
                </c:pt>
                <c:pt idx="2335">
                  <c:v>9.9499999999999993</c:v>
                </c:pt>
                <c:pt idx="2336">
                  <c:v>11.86</c:v>
                </c:pt>
                <c:pt idx="2337">
                  <c:v>11.368251778850954</c:v>
                </c:pt>
                <c:pt idx="2338">
                  <c:v>11.420860432434194</c:v>
                </c:pt>
                <c:pt idx="2339">
                  <c:v>13.266945912718784</c:v>
                </c:pt>
                <c:pt idx="2340">
                  <c:v>13.534771785506186</c:v>
                </c:pt>
                <c:pt idx="2341">
                  <c:v>11.418469129998593</c:v>
                </c:pt>
                <c:pt idx="2342">
                  <c:v>11.578686393183913</c:v>
                </c:pt>
                <c:pt idx="2343">
                  <c:v>13.24781549323397</c:v>
                </c:pt>
                <c:pt idx="2344">
                  <c:v>13.639989092672666</c:v>
                </c:pt>
                <c:pt idx="2345">
                  <c:v>13.391293639370078</c:v>
                </c:pt>
                <c:pt idx="2346">
                  <c:v>13.24781549323397</c:v>
                </c:pt>
                <c:pt idx="2347">
                  <c:v>13.639989092672666</c:v>
                </c:pt>
                <c:pt idx="2348">
                  <c:v>12.434772665129357</c:v>
                </c:pt>
                <c:pt idx="2349">
                  <c:v>12.01</c:v>
                </c:pt>
                <c:pt idx="2350">
                  <c:v>11.9375</c:v>
                </c:pt>
                <c:pt idx="2351">
                  <c:v>12.105</c:v>
                </c:pt>
                <c:pt idx="2352">
                  <c:v>12.032500000000001</c:v>
                </c:pt>
                <c:pt idx="2353">
                  <c:v>10.879999999999999</c:v>
                </c:pt>
                <c:pt idx="2354">
                  <c:v>12</c:v>
                </c:pt>
                <c:pt idx="2355">
                  <c:v>10.617382814071989</c:v>
                </c:pt>
                <c:pt idx="2356">
                  <c:v>11.875</c:v>
                </c:pt>
                <c:pt idx="2357">
                  <c:v>10.617382814071989</c:v>
                </c:pt>
                <c:pt idx="2358">
                  <c:v>10.521730716647918</c:v>
                </c:pt>
                <c:pt idx="2359">
                  <c:v>11.478251690888637</c:v>
                </c:pt>
                <c:pt idx="2360">
                  <c:v>15.065205344291337</c:v>
                </c:pt>
                <c:pt idx="2361">
                  <c:v>16.858682170992687</c:v>
                </c:pt>
                <c:pt idx="2362">
                  <c:v>14.108684370050618</c:v>
                </c:pt>
                <c:pt idx="2363">
                  <c:v>13.391293639370078</c:v>
                </c:pt>
                <c:pt idx="2364">
                  <c:v>13.271728517589986</c:v>
                </c:pt>
                <c:pt idx="2365">
                  <c:v>13.510858761150168</c:v>
                </c:pt>
                <c:pt idx="2366">
                  <c:v>13.46303271243813</c:v>
                </c:pt>
                <c:pt idx="2367">
                  <c:v>13.36738061501406</c:v>
                </c:pt>
                <c:pt idx="2368">
                  <c:v>13.558684809862203</c:v>
                </c:pt>
                <c:pt idx="2369">
                  <c:v>13.821728077778401</c:v>
                </c:pt>
                <c:pt idx="2370">
                  <c:v>16.619551927432507</c:v>
                </c:pt>
                <c:pt idx="2371">
                  <c:v>15.232596514783463</c:v>
                </c:pt>
                <c:pt idx="2372">
                  <c:v>12.936946176605735</c:v>
                </c:pt>
                <c:pt idx="2373">
                  <c:v>12.45</c:v>
                </c:pt>
                <c:pt idx="2374">
                  <c:v>11.95</c:v>
                </c:pt>
                <c:pt idx="2375">
                  <c:v>11.725000000000001</c:v>
                </c:pt>
                <c:pt idx="2376">
                  <c:v>12</c:v>
                </c:pt>
                <c:pt idx="2377">
                  <c:v>11.07</c:v>
                </c:pt>
                <c:pt idx="2378">
                  <c:v>11.175000000000001</c:v>
                </c:pt>
                <c:pt idx="2379">
                  <c:v>11.745000000000001</c:v>
                </c:pt>
                <c:pt idx="2380">
                  <c:v>12.195</c:v>
                </c:pt>
                <c:pt idx="2381">
                  <c:v>11.705</c:v>
                </c:pt>
                <c:pt idx="2382">
                  <c:v>10.620000000000001</c:v>
                </c:pt>
                <c:pt idx="2383">
                  <c:v>11.77</c:v>
                </c:pt>
                <c:pt idx="2384">
                  <c:v>15.782596074971877</c:v>
                </c:pt>
                <c:pt idx="2385">
                  <c:v>18.173898510573675</c:v>
                </c:pt>
                <c:pt idx="2386">
                  <c:v>16.021726318532057</c:v>
                </c:pt>
                <c:pt idx="2387">
                  <c:v>14.711292583822269</c:v>
                </c:pt>
                <c:pt idx="2388">
                  <c:v>13.821728077778401</c:v>
                </c:pt>
                <c:pt idx="2389">
                  <c:v>13.166511210423508</c:v>
                </c:pt>
                <c:pt idx="2390">
                  <c:v>13.56825001960461</c:v>
                </c:pt>
                <c:pt idx="2391">
                  <c:v>14.347814613610797</c:v>
                </c:pt>
                <c:pt idx="2392">
                  <c:v>14.247379911315521</c:v>
                </c:pt>
                <c:pt idx="2393">
                  <c:v>15.084335763776151</c:v>
                </c:pt>
                <c:pt idx="2394">
                  <c:v>16.786943097924631</c:v>
                </c:pt>
                <c:pt idx="2395">
                  <c:v>15.529118016798085</c:v>
                </c:pt>
                <c:pt idx="2396">
                  <c:v>13.391293639370078</c:v>
                </c:pt>
                <c:pt idx="2397">
                  <c:v>12.214772841053991</c:v>
                </c:pt>
                <c:pt idx="2398">
                  <c:v>12.48</c:v>
                </c:pt>
                <c:pt idx="2399">
                  <c:v>12.59</c:v>
                </c:pt>
                <c:pt idx="2400">
                  <c:v>12.375</c:v>
                </c:pt>
                <c:pt idx="2401">
                  <c:v>11.984999999999999</c:v>
                </c:pt>
                <c:pt idx="2402">
                  <c:v>11.719999999999999</c:v>
                </c:pt>
                <c:pt idx="2403">
                  <c:v>12.094999999999999</c:v>
                </c:pt>
                <c:pt idx="2404">
                  <c:v>11.91</c:v>
                </c:pt>
                <c:pt idx="2405">
                  <c:v>12.455</c:v>
                </c:pt>
                <c:pt idx="2406">
                  <c:v>10.612600209200785</c:v>
                </c:pt>
                <c:pt idx="2407">
                  <c:v>11.234338842457255</c:v>
                </c:pt>
                <c:pt idx="2408">
                  <c:v>16.983029897643984</c:v>
                </c:pt>
                <c:pt idx="2409">
                  <c:v>15.682161372676601</c:v>
                </c:pt>
                <c:pt idx="2410">
                  <c:v>14.945640222511248</c:v>
                </c:pt>
                <c:pt idx="2411">
                  <c:v>13.147380790938694</c:v>
                </c:pt>
                <c:pt idx="2412">
                  <c:v>15.022161900450502</c:v>
                </c:pt>
                <c:pt idx="2413">
                  <c:v>13.845641102134419</c:v>
                </c:pt>
                <c:pt idx="2414">
                  <c:v>13.166511210423508</c:v>
                </c:pt>
                <c:pt idx="2415">
                  <c:v>15.194335675813834</c:v>
                </c:pt>
                <c:pt idx="2416">
                  <c:v>14.089553950565803</c:v>
                </c:pt>
                <c:pt idx="2417">
                  <c:v>14.486510154875701</c:v>
                </c:pt>
                <c:pt idx="2418">
                  <c:v>17.198247116848144</c:v>
                </c:pt>
                <c:pt idx="2419">
                  <c:v>15.734770026259843</c:v>
                </c:pt>
                <c:pt idx="2420">
                  <c:v>13.338684985786838</c:v>
                </c:pt>
                <c:pt idx="2421">
                  <c:v>11.754999999999999</c:v>
                </c:pt>
                <c:pt idx="2422">
                  <c:v>13.372163219885262</c:v>
                </c:pt>
                <c:pt idx="2423">
                  <c:v>13.31477196143082</c:v>
                </c:pt>
                <c:pt idx="2424">
                  <c:v>13.329119776044429</c:v>
                </c:pt>
                <c:pt idx="2425">
                  <c:v>12.64998988433352</c:v>
                </c:pt>
                <c:pt idx="2426">
                  <c:v>10.038687624656355</c:v>
                </c:pt>
                <c:pt idx="2427">
                  <c:v>10.378252570511812</c:v>
                </c:pt>
                <c:pt idx="2428">
                  <c:v>10.019557205171541</c:v>
                </c:pt>
                <c:pt idx="2429">
                  <c:v>11.254999999999999</c:v>
                </c:pt>
                <c:pt idx="2430">
                  <c:v>9.5249999999999986</c:v>
                </c:pt>
                <c:pt idx="2431">
                  <c:v>11.832164451357706</c:v>
                </c:pt>
                <c:pt idx="2432">
                  <c:v>15.816074309070302</c:v>
                </c:pt>
                <c:pt idx="2433">
                  <c:v>18.451289593103485</c:v>
                </c:pt>
                <c:pt idx="2434">
                  <c:v>14.371727637966815</c:v>
                </c:pt>
                <c:pt idx="2435">
                  <c:v>13.31477196143082</c:v>
                </c:pt>
                <c:pt idx="2436">
                  <c:v>13.58259783421822</c:v>
                </c:pt>
                <c:pt idx="2437">
                  <c:v>13.816945472907198</c:v>
                </c:pt>
                <c:pt idx="2438">
                  <c:v>13.190424234779526</c:v>
                </c:pt>
                <c:pt idx="2439">
                  <c:v>13.673467326771091</c:v>
                </c:pt>
                <c:pt idx="2440">
                  <c:v>13.424771873468503</c:v>
                </c:pt>
                <c:pt idx="2441">
                  <c:v>15.165640046586613</c:v>
                </c:pt>
                <c:pt idx="2442">
                  <c:v>15.806509099327894</c:v>
                </c:pt>
                <c:pt idx="2443">
                  <c:v>15.524335411926883</c:v>
                </c:pt>
                <c:pt idx="2444">
                  <c:v>13.893467150846455</c:v>
                </c:pt>
                <c:pt idx="2445">
                  <c:v>12.511294343068615</c:v>
                </c:pt>
                <c:pt idx="2446">
                  <c:v>11.55</c:v>
                </c:pt>
                <c:pt idx="2447">
                  <c:v>11.719999999999999</c:v>
                </c:pt>
                <c:pt idx="2448">
                  <c:v>12.379999999999999</c:v>
                </c:pt>
                <c:pt idx="2449">
                  <c:v>11.855</c:v>
                </c:pt>
                <c:pt idx="2450">
                  <c:v>11.925000000000001</c:v>
                </c:pt>
                <c:pt idx="2451">
                  <c:v>11</c:v>
                </c:pt>
                <c:pt idx="2452">
                  <c:v>12</c:v>
                </c:pt>
                <c:pt idx="2453">
                  <c:v>10.105644092853206</c:v>
                </c:pt>
                <c:pt idx="2454">
                  <c:v>10</c:v>
                </c:pt>
                <c:pt idx="2455">
                  <c:v>11.459121271403824</c:v>
                </c:pt>
                <c:pt idx="2456">
                  <c:v>14.357379823353206</c:v>
                </c:pt>
                <c:pt idx="2457">
                  <c:v>15.074770554033744</c:v>
                </c:pt>
                <c:pt idx="2458">
                  <c:v>14.304771169769966</c:v>
                </c:pt>
                <c:pt idx="2459">
                  <c:v>15.213466095298649</c:v>
                </c:pt>
                <c:pt idx="2460">
                  <c:v>14.156510418762654</c:v>
                </c:pt>
                <c:pt idx="2461">
                  <c:v>13.309989356559615</c:v>
                </c:pt>
                <c:pt idx="2462">
                  <c:v>13.879119336232845</c:v>
                </c:pt>
                <c:pt idx="2463">
                  <c:v>14.343032008739595</c:v>
                </c:pt>
                <c:pt idx="2464">
                  <c:v>15.352161636563553</c:v>
                </c:pt>
                <c:pt idx="2465">
                  <c:v>15.366509451177162</c:v>
                </c:pt>
                <c:pt idx="2466">
                  <c:v>17.231725350946569</c:v>
                </c:pt>
                <c:pt idx="2467">
                  <c:v>15.036509715064113</c:v>
                </c:pt>
                <c:pt idx="2468">
                  <c:v>13.898249755717659</c:v>
                </c:pt>
                <c:pt idx="2469">
                  <c:v>12.410859640773339</c:v>
                </c:pt>
                <c:pt idx="2470">
                  <c:v>12</c:v>
                </c:pt>
                <c:pt idx="2471">
                  <c:v>12.324772753091674</c:v>
                </c:pt>
                <c:pt idx="2472">
                  <c:v>11.645</c:v>
                </c:pt>
                <c:pt idx="2473">
                  <c:v>12.100000000000001</c:v>
                </c:pt>
                <c:pt idx="2474">
                  <c:v>11.620000000000001</c:v>
                </c:pt>
                <c:pt idx="2475">
                  <c:v>10.18</c:v>
                </c:pt>
                <c:pt idx="2476">
                  <c:v>9.7899999999999991</c:v>
                </c:pt>
                <c:pt idx="2477">
                  <c:v>10.120000000000001</c:v>
                </c:pt>
                <c:pt idx="2478">
                  <c:v>10.14</c:v>
                </c:pt>
                <c:pt idx="2479">
                  <c:v>9.8550000000000004</c:v>
                </c:pt>
                <c:pt idx="2480">
                  <c:v>9.9349999999999987</c:v>
                </c:pt>
                <c:pt idx="2481">
                  <c:v>12.067989337907305</c:v>
                </c:pt>
                <c:pt idx="2482">
                  <c:v>13.268667169029566</c:v>
                </c:pt>
                <c:pt idx="2483">
                  <c:v>13.165079277717059</c:v>
                </c:pt>
                <c:pt idx="2484">
                  <c:v>13.268667169029566</c:v>
                </c:pt>
                <c:pt idx="2485">
                  <c:v>13.165079277717059</c:v>
                </c:pt>
                <c:pt idx="2486">
                  <c:v>13.268667169029566</c:v>
                </c:pt>
                <c:pt idx="2487">
                  <c:v>13.165079277717059</c:v>
                </c:pt>
                <c:pt idx="2488">
                  <c:v>13.056782845890345</c:v>
                </c:pt>
                <c:pt idx="2489">
                  <c:v>12.887275387378965</c:v>
                </c:pt>
                <c:pt idx="2490">
                  <c:v>13.268667169029566</c:v>
                </c:pt>
                <c:pt idx="2491">
                  <c:v>13.174496358745468</c:v>
                </c:pt>
                <c:pt idx="2492">
                  <c:v>13.150953656174442</c:v>
                </c:pt>
                <c:pt idx="2493">
                  <c:v>12.067989337907303</c:v>
                </c:pt>
                <c:pt idx="2494">
                  <c:v>12</c:v>
                </c:pt>
                <c:pt idx="2495">
                  <c:v>11.046236046324829</c:v>
                </c:pt>
                <c:pt idx="2496">
                  <c:v>11.815</c:v>
                </c:pt>
                <c:pt idx="2497">
                  <c:v>11.86</c:v>
                </c:pt>
                <c:pt idx="2498">
                  <c:v>12.065</c:v>
                </c:pt>
                <c:pt idx="2499">
                  <c:v>12.030000000000001</c:v>
                </c:pt>
                <c:pt idx="2500">
                  <c:v>9.9499999999999993</c:v>
                </c:pt>
                <c:pt idx="2501">
                  <c:v>10.190000000000001</c:v>
                </c:pt>
                <c:pt idx="2502">
                  <c:v>10.065000000000001</c:v>
                </c:pt>
                <c:pt idx="2503">
                  <c:v>10.09</c:v>
                </c:pt>
                <c:pt idx="2504">
                  <c:v>9.9499999999999993</c:v>
                </c:pt>
                <c:pt idx="2505">
                  <c:v>11.86</c:v>
                </c:pt>
                <c:pt idx="2506">
                  <c:v>11.19220080226518</c:v>
                </c:pt>
                <c:pt idx="2507">
                  <c:v>11.243994747921436</c:v>
                </c:pt>
                <c:pt idx="2508">
                  <c:v>13.061491386404549</c:v>
                </c:pt>
                <c:pt idx="2509">
                  <c:v>13.325169655200026</c:v>
                </c:pt>
                <c:pt idx="2510">
                  <c:v>11.241640477664333</c:v>
                </c:pt>
                <c:pt idx="2511">
                  <c:v>11.3993765848902</c:v>
                </c:pt>
                <c:pt idx="2512">
                  <c:v>13.04265722434773</c:v>
                </c:pt>
                <c:pt idx="2513">
                  <c:v>13.428757546512538</c:v>
                </c:pt>
                <c:pt idx="2514">
                  <c:v>13.183913439773878</c:v>
                </c:pt>
                <c:pt idx="2515">
                  <c:v>13.04265722434773</c:v>
                </c:pt>
                <c:pt idx="2516">
                  <c:v>13.428757546512538</c:v>
                </c:pt>
                <c:pt idx="2517">
                  <c:v>12.242205336932887</c:v>
                </c:pt>
                <c:pt idx="2518">
                  <c:v>12.01</c:v>
                </c:pt>
                <c:pt idx="2519">
                  <c:v>11.9375</c:v>
                </c:pt>
                <c:pt idx="2520">
                  <c:v>10.879999999999999</c:v>
                </c:pt>
                <c:pt idx="2521">
                  <c:v>12</c:v>
                </c:pt>
                <c:pt idx="2522">
                  <c:v>10.6</c:v>
                </c:pt>
                <c:pt idx="2523">
                  <c:v>11.875</c:v>
                </c:pt>
                <c:pt idx="2524">
                  <c:v>10.6</c:v>
                </c:pt>
                <c:pt idx="2525">
                  <c:v>10.5</c:v>
                </c:pt>
                <c:pt idx="2526">
                  <c:v>11.300497234091896</c:v>
                </c:pt>
                <c:pt idx="2527">
                  <c:v>14.831902619745613</c:v>
                </c:pt>
                <c:pt idx="2528">
                  <c:v>16.597605312572473</c:v>
                </c:pt>
                <c:pt idx="2529">
                  <c:v>13.890194516904621</c:v>
                </c:pt>
                <c:pt idx="2530">
                  <c:v>13.183913439773878</c:v>
                </c:pt>
                <c:pt idx="2531">
                  <c:v>13.066199926918754</c:v>
                </c:pt>
                <c:pt idx="2532">
                  <c:v>13.301626952629002</c:v>
                </c:pt>
                <c:pt idx="2533">
                  <c:v>13.254541547486951</c:v>
                </c:pt>
                <c:pt idx="2534">
                  <c:v>13.160370737202854</c:v>
                </c:pt>
                <c:pt idx="2535">
                  <c:v>13.348712357771053</c:v>
                </c:pt>
                <c:pt idx="2536">
                  <c:v>13.607682086052323</c:v>
                </c:pt>
                <c:pt idx="2537">
                  <c:v>16.362178286862225</c:v>
                </c:pt>
                <c:pt idx="2538">
                  <c:v>14.996701537742787</c:v>
                </c:pt>
                <c:pt idx="2539">
                  <c:v>12.736602090924407</c:v>
                </c:pt>
                <c:pt idx="2540">
                  <c:v>12.45</c:v>
                </c:pt>
                <c:pt idx="2541">
                  <c:v>11.95</c:v>
                </c:pt>
                <c:pt idx="2542">
                  <c:v>11.725000000000001</c:v>
                </c:pt>
                <c:pt idx="2543">
                  <c:v>12</c:v>
                </c:pt>
                <c:pt idx="2544">
                  <c:v>11.07</c:v>
                </c:pt>
                <c:pt idx="2545">
                  <c:v>11.175000000000001</c:v>
                </c:pt>
                <c:pt idx="2546">
                  <c:v>11.745000000000001</c:v>
                </c:pt>
                <c:pt idx="2547">
                  <c:v>12.195</c:v>
                </c:pt>
                <c:pt idx="2548">
                  <c:v>11.705</c:v>
                </c:pt>
                <c:pt idx="2549">
                  <c:v>10.620000000000001</c:v>
                </c:pt>
                <c:pt idx="2550">
                  <c:v>11.77</c:v>
                </c:pt>
                <c:pt idx="2551">
                  <c:v>15.538183696876356</c:v>
                </c:pt>
                <c:pt idx="2552">
                  <c:v>17.892453953978833</c:v>
                </c:pt>
                <c:pt idx="2553">
                  <c:v>15.773610722586604</c:v>
                </c:pt>
                <c:pt idx="2554">
                  <c:v>14.483470621694444</c:v>
                </c:pt>
                <c:pt idx="2555">
                  <c:v>13.607682086052323</c:v>
                </c:pt>
                <c:pt idx="2556">
                  <c:v>12.962612035606245</c:v>
                </c:pt>
                <c:pt idx="2557">
                  <c:v>13.358129438799462</c:v>
                </c:pt>
                <c:pt idx="2558">
                  <c:v>14.125621542614869</c:v>
                </c:pt>
                <c:pt idx="2559">
                  <c:v>14.026742191816565</c:v>
                </c:pt>
                <c:pt idx="2560">
                  <c:v>14.850736781802432</c:v>
                </c:pt>
                <c:pt idx="2561">
                  <c:v>16.526977204859396</c:v>
                </c:pt>
                <c:pt idx="2562">
                  <c:v>15.288631049623493</c:v>
                </c:pt>
                <c:pt idx="2563">
                  <c:v>13.183913439773878</c:v>
                </c:pt>
                <c:pt idx="2564">
                  <c:v>12.025612473279459</c:v>
                </c:pt>
                <c:pt idx="2565">
                  <c:v>12.48</c:v>
                </c:pt>
                <c:pt idx="2566">
                  <c:v>12.59</c:v>
                </c:pt>
                <c:pt idx="2567">
                  <c:v>12.375</c:v>
                </c:pt>
                <c:pt idx="2568">
                  <c:v>11.984999999999999</c:v>
                </c:pt>
                <c:pt idx="2569">
                  <c:v>11.719999999999999</c:v>
                </c:pt>
                <c:pt idx="2570">
                  <c:v>12.094999999999999</c:v>
                </c:pt>
                <c:pt idx="2571">
                  <c:v>11.91</c:v>
                </c:pt>
                <c:pt idx="2572">
                  <c:v>12.455</c:v>
                </c:pt>
                <c:pt idx="2573">
                  <c:v>10.448251401020798</c:v>
                </c:pt>
                <c:pt idx="2574">
                  <c:v>11.060361667867443</c:v>
                </c:pt>
                <c:pt idx="2575">
                  <c:v>16.720027365941803</c:v>
                </c:pt>
                <c:pt idx="2576">
                  <c:v>15.439304346078051</c:v>
                </c:pt>
                <c:pt idx="2577">
                  <c:v>14.714189106890489</c:v>
                </c:pt>
                <c:pt idx="2578">
                  <c:v>12.943777873549426</c:v>
                </c:pt>
                <c:pt idx="2579">
                  <c:v>14.789525755117767</c:v>
                </c:pt>
                <c:pt idx="2580">
                  <c:v>13.631224788623348</c:v>
                </c:pt>
                <c:pt idx="2581">
                  <c:v>12.962612035606245</c:v>
                </c:pt>
                <c:pt idx="2582">
                  <c:v>14.959033213629146</c:v>
                </c:pt>
                <c:pt idx="2583">
                  <c:v>13.871360354847802</c:v>
                </c:pt>
                <c:pt idx="2584">
                  <c:v>14.262169217526813</c:v>
                </c:pt>
                <c:pt idx="2585">
                  <c:v>16.931911689081023</c:v>
                </c:pt>
                <c:pt idx="2586">
                  <c:v>15.491098291734309</c:v>
                </c:pt>
                <c:pt idx="2587">
                  <c:v>13.132119494117623</c:v>
                </c:pt>
                <c:pt idx="2588">
                  <c:v>11.754999999999999</c:v>
                </c:pt>
                <c:pt idx="2589">
                  <c:v>13.165079277717059</c:v>
                </c:pt>
                <c:pt idx="2590">
                  <c:v>13.108576791546598</c:v>
                </c:pt>
                <c:pt idx="2591">
                  <c:v>13.122702413089213</c:v>
                </c:pt>
                <c:pt idx="2592">
                  <c:v>12.454089660072109</c:v>
                </c:pt>
                <c:pt idx="2593">
                  <c:v>10</c:v>
                </c:pt>
                <c:pt idx="2594">
                  <c:v>10.217532915824757</c:v>
                </c:pt>
                <c:pt idx="2595">
                  <c:v>10</c:v>
                </c:pt>
                <c:pt idx="2596">
                  <c:v>11.254999999999999</c:v>
                </c:pt>
                <c:pt idx="2597">
                  <c:v>9.5249999999999986</c:v>
                </c:pt>
                <c:pt idx="2598">
                  <c:v>11.648929232143063</c:v>
                </c:pt>
                <c:pt idx="2599">
                  <c:v>15.57114348047579</c:v>
                </c:pt>
                <c:pt idx="2600">
                  <c:v>18.16554930380272</c:v>
                </c:pt>
                <c:pt idx="2601">
                  <c:v>14.149164245185894</c:v>
                </c:pt>
                <c:pt idx="2602">
                  <c:v>13.108576791546598</c:v>
                </c:pt>
                <c:pt idx="2603">
                  <c:v>13.372255060342075</c:v>
                </c:pt>
                <c:pt idx="2604">
                  <c:v>13.60297354553812</c:v>
                </c:pt>
                <c:pt idx="2605">
                  <c:v>12.98615473817727</c:v>
                </c:pt>
                <c:pt idx="2606">
                  <c:v>13.461717330111972</c:v>
                </c:pt>
                <c:pt idx="2607">
                  <c:v>13.216873223373312</c:v>
                </c:pt>
                <c:pt idx="2608">
                  <c:v>14.930781970543917</c:v>
                </c:pt>
                <c:pt idx="2609">
                  <c:v>15.56172639944738</c:v>
                </c:pt>
                <c:pt idx="2610">
                  <c:v>15.283922509109289</c:v>
                </c:pt>
                <c:pt idx="2611">
                  <c:v>13.678310193765398</c:v>
                </c:pt>
                <c:pt idx="2612">
                  <c:v>12.317541985160165</c:v>
                </c:pt>
                <c:pt idx="2613">
                  <c:v>11.55</c:v>
                </c:pt>
                <c:pt idx="2614">
                  <c:v>11.719999999999999</c:v>
                </c:pt>
                <c:pt idx="2615">
                  <c:v>12.379999999999999</c:v>
                </c:pt>
                <c:pt idx="2616">
                  <c:v>11.855</c:v>
                </c:pt>
                <c:pt idx="2617">
                  <c:v>11.925000000000001</c:v>
                </c:pt>
                <c:pt idx="2618">
                  <c:v>11</c:v>
                </c:pt>
                <c:pt idx="2619">
                  <c:v>12</c:v>
                </c:pt>
                <c:pt idx="2620">
                  <c:v>10</c:v>
                </c:pt>
                <c:pt idx="2621">
                  <c:v>10</c:v>
                </c:pt>
                <c:pt idx="2622">
                  <c:v>11.281663072035077</c:v>
                </c:pt>
                <c:pt idx="2623">
                  <c:v>14.135038623643281</c:v>
                </c:pt>
                <c:pt idx="2624">
                  <c:v>14.841319700774022</c:v>
                </c:pt>
                <c:pt idx="2625">
                  <c:v>14.083244677987025</c:v>
                </c:pt>
                <c:pt idx="2626">
                  <c:v>14.977867375685967</c:v>
                </c:pt>
                <c:pt idx="2627">
                  <c:v>13.937279922046672</c:v>
                </c:pt>
                <c:pt idx="2628">
                  <c:v>13.103868251032393</c:v>
                </c:pt>
                <c:pt idx="2629">
                  <c:v>13.664184572222785</c:v>
                </c:pt>
                <c:pt idx="2630">
                  <c:v>14.120913002100664</c:v>
                </c:pt>
                <c:pt idx="2631">
                  <c:v>15.114415050597911</c:v>
                </c:pt>
                <c:pt idx="2632">
                  <c:v>15.128540672140522</c:v>
                </c:pt>
                <c:pt idx="2633">
                  <c:v>16.964871472680457</c:v>
                </c:pt>
                <c:pt idx="2634">
                  <c:v>14.803651376660381</c:v>
                </c:pt>
                <c:pt idx="2635">
                  <c:v>13.683018734279605</c:v>
                </c:pt>
                <c:pt idx="2636">
                  <c:v>12.218662634361861</c:v>
                </c:pt>
                <c:pt idx="2637">
                  <c:v>12</c:v>
                </c:pt>
                <c:pt idx="2638">
                  <c:v>12.133908905106173</c:v>
                </c:pt>
                <c:pt idx="2639">
                  <c:v>11.645</c:v>
                </c:pt>
                <c:pt idx="2640">
                  <c:v>12.563717255215161</c:v>
                </c:pt>
                <c:pt idx="2641">
                  <c:v>12.065321859966955</c:v>
                </c:pt>
                <c:pt idx="2642">
                  <c:v>10.570135674222341</c:v>
                </c:pt>
                <c:pt idx="2643">
                  <c:v>10.165189415583173</c:v>
                </c:pt>
                <c:pt idx="2644">
                  <c:v>10.507836249816316</c:v>
                </c:pt>
                <c:pt idx="2645">
                  <c:v>10.528602724618324</c:v>
                </c:pt>
                <c:pt idx="2646">
                  <c:v>10.24825531479121</c:v>
                </c:pt>
                <c:pt idx="2647">
                  <c:v>10.139231322080665</c:v>
                </c:pt>
                <c:pt idx="2648">
                  <c:v>13.306118729386965</c:v>
                </c:pt>
                <c:pt idx="2649">
                  <c:v>14.629981498015008</c:v>
                </c:pt>
                <c:pt idx="2650">
                  <c:v>14.515765886603962</c:v>
                </c:pt>
                <c:pt idx="2651">
                  <c:v>14.629981498015008</c:v>
                </c:pt>
                <c:pt idx="2652">
                  <c:v>14.515765886603962</c:v>
                </c:pt>
                <c:pt idx="2653">
                  <c:v>14.629981498015008</c:v>
                </c:pt>
                <c:pt idx="2654">
                  <c:v>14.515765886603962</c:v>
                </c:pt>
                <c:pt idx="2655">
                  <c:v>14.396358656492412</c:v>
                </c:pt>
                <c:pt idx="2656">
                  <c:v>14.209460383274333</c:v>
                </c:pt>
                <c:pt idx="2657">
                  <c:v>14.629981498015008</c:v>
                </c:pt>
                <c:pt idx="2658">
                  <c:v>14.526149124004965</c:v>
                </c:pt>
                <c:pt idx="2659">
                  <c:v>14.500191030502455</c:v>
                </c:pt>
                <c:pt idx="2660">
                  <c:v>13.306118729386963</c:v>
                </c:pt>
                <c:pt idx="2661">
                  <c:v>12.506609449509636</c:v>
                </c:pt>
                <c:pt idx="2662">
                  <c:v>12.179537471378001</c:v>
                </c:pt>
                <c:pt idx="2663">
                  <c:v>12.267794989286537</c:v>
                </c:pt>
                <c:pt idx="2664">
                  <c:v>12.314519557591057</c:v>
                </c:pt>
                <c:pt idx="2665">
                  <c:v>12.527375924311643</c:v>
                </c:pt>
                <c:pt idx="2666">
                  <c:v>12.491034593408131</c:v>
                </c:pt>
                <c:pt idx="2667">
                  <c:v>10.331321213999242</c:v>
                </c:pt>
                <c:pt idx="2668">
                  <c:v>10.580518911623345</c:v>
                </c:pt>
                <c:pt idx="2669">
                  <c:v>10.450728444110792</c:v>
                </c:pt>
                <c:pt idx="2670">
                  <c:v>10.476686537613302</c:v>
                </c:pt>
                <c:pt idx="2671">
                  <c:v>10.331321213999242</c:v>
                </c:pt>
                <c:pt idx="2672">
                  <c:v>12.314519557591057</c:v>
                </c:pt>
                <c:pt idx="2673">
                  <c:v>12.340477651093567</c:v>
                </c:pt>
                <c:pt idx="2674">
                  <c:v>12.39758545679909</c:v>
                </c:pt>
                <c:pt idx="2675">
                  <c:v>14.401550275192916</c:v>
                </c:pt>
                <c:pt idx="2676">
                  <c:v>14.692280922421034</c:v>
                </c:pt>
                <c:pt idx="2677">
                  <c:v>12.39498964744884</c:v>
                </c:pt>
                <c:pt idx="2678">
                  <c:v>12.568908873915662</c:v>
                </c:pt>
                <c:pt idx="2679">
                  <c:v>14.380783800390907</c:v>
                </c:pt>
                <c:pt idx="2680">
                  <c:v>14.806496533832082</c:v>
                </c:pt>
                <c:pt idx="2681">
                  <c:v>14.536532361405969</c:v>
                </c:pt>
                <c:pt idx="2682">
                  <c:v>14.380783800390907</c:v>
                </c:pt>
                <c:pt idx="2683">
                  <c:v>14.806496533832082</c:v>
                </c:pt>
                <c:pt idx="2684">
                  <c:v>13.498208621305544</c:v>
                </c:pt>
                <c:pt idx="2685">
                  <c:v>12.470268118606121</c:v>
                </c:pt>
                <c:pt idx="2686">
                  <c:v>12.39498964744884</c:v>
                </c:pt>
                <c:pt idx="2687">
                  <c:v>12.568908873915662</c:v>
                </c:pt>
                <c:pt idx="2688">
                  <c:v>11.296962292292639</c:v>
                </c:pt>
                <c:pt idx="2689">
                  <c:v>12.459884881205117</c:v>
                </c:pt>
                <c:pt idx="2690">
                  <c:v>11.525393515114732</c:v>
                </c:pt>
                <c:pt idx="2691">
                  <c:v>12.459884881205117</c:v>
                </c:pt>
                <c:pt idx="2692">
                  <c:v>11.525393515114732</c:v>
                </c:pt>
                <c:pt idx="2693">
                  <c:v>11.421561141104689</c:v>
                </c:pt>
                <c:pt idx="2694">
                  <c:v>12.459884881205117</c:v>
                </c:pt>
                <c:pt idx="2695">
                  <c:v>16.353598906581716</c:v>
                </c:pt>
                <c:pt idx="2696">
                  <c:v>18.300455919270014</c:v>
                </c:pt>
                <c:pt idx="2697">
                  <c:v>15.315275166481289</c:v>
                </c:pt>
                <c:pt idx="2698">
                  <c:v>14.536532361405969</c:v>
                </c:pt>
                <c:pt idx="2699">
                  <c:v>14.406741893893416</c:v>
                </c:pt>
                <c:pt idx="2700">
                  <c:v>14.666322828918522</c:v>
                </c:pt>
                <c:pt idx="2701">
                  <c:v>14.614406641913501</c:v>
                </c:pt>
                <c:pt idx="2702">
                  <c:v>14.510574267903459</c:v>
                </c:pt>
                <c:pt idx="2703">
                  <c:v>14.718239015923544</c:v>
                </c:pt>
                <c:pt idx="2704">
                  <c:v>15.00377804445116</c:v>
                </c:pt>
                <c:pt idx="2705">
                  <c:v>18.040874984244908</c:v>
                </c:pt>
                <c:pt idx="2706">
                  <c:v>16.535305561099293</c:v>
                </c:pt>
                <c:pt idx="2707">
                  <c:v>14.043328584858267</c:v>
                </c:pt>
                <c:pt idx="2708">
                  <c:v>12.927130564250307</c:v>
                </c:pt>
                <c:pt idx="2709">
                  <c:v>12.407968694200095</c:v>
                </c:pt>
                <c:pt idx="2710">
                  <c:v>12.174345852677501</c:v>
                </c:pt>
                <c:pt idx="2711">
                  <c:v>12.459884881205117</c:v>
                </c:pt>
                <c:pt idx="2712">
                  <c:v>11.49424380291172</c:v>
                </c:pt>
                <c:pt idx="2713">
                  <c:v>11.603267795622266</c:v>
                </c:pt>
                <c:pt idx="2714">
                  <c:v>12.195112327479508</c:v>
                </c:pt>
                <c:pt idx="2715">
                  <c:v>12.6623580105247</c:v>
                </c:pt>
                <c:pt idx="2716">
                  <c:v>12.153579377875491</c:v>
                </c:pt>
                <c:pt idx="2717">
                  <c:v>11.02699811986653</c:v>
                </c:pt>
                <c:pt idx="2718">
                  <c:v>12.221070420982018</c:v>
                </c:pt>
                <c:pt idx="2719">
                  <c:v>17.132341711657034</c:v>
                </c:pt>
                <c:pt idx="2720">
                  <c:v>19.7281510619081</c:v>
                </c:pt>
                <c:pt idx="2721">
                  <c:v>17.391922646682143</c:v>
                </c:pt>
                <c:pt idx="2722">
                  <c:v>15.969419122744556</c:v>
                </c:pt>
                <c:pt idx="2723">
                  <c:v>15.00377804445116</c:v>
                </c:pt>
                <c:pt idx="2724">
                  <c:v>14.29252628248237</c:v>
                </c:pt>
                <c:pt idx="2725">
                  <c:v>14.728622253324549</c:v>
                </c:pt>
                <c:pt idx="2726">
                  <c:v>15.574856101506395</c:v>
                </c:pt>
                <c:pt idx="2727">
                  <c:v>15.465832108795851</c:v>
                </c:pt>
                <c:pt idx="2728">
                  <c:v>16.374365381383722</c:v>
                </c:pt>
                <c:pt idx="2729">
                  <c:v>18.222581638762481</c:v>
                </c:pt>
                <c:pt idx="2730">
                  <c:v>16.857185920530423</c:v>
                </c:pt>
                <c:pt idx="2731">
                  <c:v>14.536532361405969</c:v>
                </c:pt>
                <c:pt idx="2732">
                  <c:v>13.259394161082444</c:v>
                </c:pt>
                <c:pt idx="2733">
                  <c:v>12.958280276453321</c:v>
                </c:pt>
                <c:pt idx="2734">
                  <c:v>13.072495887864369</c:v>
                </c:pt>
                <c:pt idx="2735">
                  <c:v>12.849256283742777</c:v>
                </c:pt>
                <c:pt idx="2736">
                  <c:v>12.44431002510361</c:v>
                </c:pt>
                <c:pt idx="2737">
                  <c:v>12.169154233976997</c:v>
                </c:pt>
                <c:pt idx="2738">
                  <c:v>12.558525636514656</c:v>
                </c:pt>
                <c:pt idx="2739">
                  <c:v>12.366435744596078</c:v>
                </c:pt>
                <c:pt idx="2740">
                  <c:v>12.932322182950811</c:v>
                </c:pt>
                <c:pt idx="2741">
                  <c:v>11.52020189641423</c:v>
                </c:pt>
                <c:pt idx="2742">
                  <c:v>12.195112327479508</c:v>
                </c:pt>
                <c:pt idx="2743">
                  <c:v>18.435438005483075</c:v>
                </c:pt>
                <c:pt idx="2744">
                  <c:v>17.02331771894649</c:v>
                </c:pt>
                <c:pt idx="2745">
                  <c:v>16.223808439069163</c:v>
                </c:pt>
                <c:pt idx="2746">
                  <c:v>14.271759807680361</c:v>
                </c:pt>
                <c:pt idx="2747">
                  <c:v>16.306874338277193</c:v>
                </c:pt>
                <c:pt idx="2748">
                  <c:v>15.029736137953671</c:v>
                </c:pt>
                <c:pt idx="2749">
                  <c:v>14.29252628248237</c:v>
                </c:pt>
                <c:pt idx="2750">
                  <c:v>16.493772611495274</c:v>
                </c:pt>
                <c:pt idx="2751">
                  <c:v>15.294508691679281</c:v>
                </c:pt>
                <c:pt idx="2752">
                  <c:v>15.725413043820957</c:v>
                </c:pt>
                <c:pt idx="2753">
                  <c:v>18.669060847005667</c:v>
                </c:pt>
                <c:pt idx="2754">
                  <c:v>17.080425524652018</c:v>
                </c:pt>
                <c:pt idx="2755">
                  <c:v>14.479424555700446</c:v>
                </c:pt>
                <c:pt idx="2756">
                  <c:v>12.205495564880511</c:v>
                </c:pt>
                <c:pt idx="2757">
                  <c:v>14.515765886603962</c:v>
                </c:pt>
                <c:pt idx="2758">
                  <c:v>14.453466462197936</c:v>
                </c:pt>
                <c:pt idx="2759">
                  <c:v>14.469041318299441</c:v>
                </c:pt>
                <c:pt idx="2760">
                  <c:v>13.731831462828138</c:v>
                </c:pt>
                <c:pt idx="2761">
                  <c:v>10.897207652353975</c:v>
                </c:pt>
                <c:pt idx="2762">
                  <c:v>11.265812580089628</c:v>
                </c:pt>
                <c:pt idx="2763">
                  <c:v>10.876441177551968</c:v>
                </c:pt>
                <c:pt idx="2764">
                  <c:v>11.546159989916742</c:v>
                </c:pt>
                <c:pt idx="2765">
                  <c:v>9.8900336244565601</c:v>
                </c:pt>
                <c:pt idx="2766">
                  <c:v>12.844064665042275</c:v>
                </c:pt>
                <c:pt idx="2767">
                  <c:v>17.168683042560552</c:v>
                </c:pt>
                <c:pt idx="2768">
                  <c:v>20.029264946537225</c:v>
                </c:pt>
                <c:pt idx="2769">
                  <c:v>15.600814195008907</c:v>
                </c:pt>
                <c:pt idx="2770">
                  <c:v>14.453466462197936</c:v>
                </c:pt>
                <c:pt idx="2771">
                  <c:v>14.744197109426054</c:v>
                </c:pt>
                <c:pt idx="2772">
                  <c:v>14.998586425750659</c:v>
                </c:pt>
                <c:pt idx="2773">
                  <c:v>14.318484375984879</c:v>
                </c:pt>
                <c:pt idx="2774">
                  <c:v>14.842837864735596</c:v>
                </c:pt>
                <c:pt idx="2775">
                  <c:v>14.572873692309484</c:v>
                </c:pt>
                <c:pt idx="2776">
                  <c:v>16.46262289929226</c:v>
                </c:pt>
                <c:pt idx="2777">
                  <c:v>17.158299805159544</c:v>
                </c:pt>
                <c:pt idx="2778">
                  <c:v>16.851994301829922</c:v>
                </c:pt>
                <c:pt idx="2779">
                  <c:v>15.081652324958693</c:v>
                </c:pt>
                <c:pt idx="2780">
                  <c:v>13.581274520513578</c:v>
                </c:pt>
                <c:pt idx="2781">
                  <c:v>11.992639198159926</c:v>
                </c:pt>
                <c:pt idx="2782">
                  <c:v>12.169154233976997</c:v>
                </c:pt>
                <c:pt idx="2783">
                  <c:v>12.854447902443278</c:v>
                </c:pt>
                <c:pt idx="2784">
                  <c:v>12.309327938890556</c:v>
                </c:pt>
                <c:pt idx="2785">
                  <c:v>12.382010600697585</c:v>
                </c:pt>
                <c:pt idx="2786">
                  <c:v>11.551351608617244</c:v>
                </c:pt>
                <c:pt idx="2787">
                  <c:v>12.480651356007124</c:v>
                </c:pt>
                <c:pt idx="2788">
                  <c:v>10.969890314161006</c:v>
                </c:pt>
                <c:pt idx="2789">
                  <c:v>10.372854163603259</c:v>
                </c:pt>
                <c:pt idx="2790">
                  <c:v>12.439118406403109</c:v>
                </c:pt>
                <c:pt idx="2791">
                  <c:v>15.585239338907401</c:v>
                </c:pt>
                <c:pt idx="2792">
                  <c:v>16.363982143982721</c:v>
                </c:pt>
                <c:pt idx="2793">
                  <c:v>15.528131533201879</c:v>
                </c:pt>
                <c:pt idx="2794">
                  <c:v>16.514539086297283</c:v>
                </c:pt>
                <c:pt idx="2795">
                  <c:v>15.36719135348631</c:v>
                </c:pt>
                <c:pt idx="2796">
                  <c:v>14.448274843497432</c:v>
                </c:pt>
                <c:pt idx="2797">
                  <c:v>15.066077468857188</c:v>
                </c:pt>
                <c:pt idx="2798">
                  <c:v>15.569664482805894</c:v>
                </c:pt>
                <c:pt idx="2799">
                  <c:v>16.665096028611845</c:v>
                </c:pt>
                <c:pt idx="2800">
                  <c:v>16.680670884713347</c:v>
                </c:pt>
                <c:pt idx="2801">
                  <c:v>18.705402177909182</c:v>
                </c:pt>
                <c:pt idx="2802">
                  <c:v>16.322449194378702</c:v>
                </c:pt>
                <c:pt idx="2803">
                  <c:v>15.086843943659197</c:v>
                </c:pt>
                <c:pt idx="2804">
                  <c:v>13.472250527803032</c:v>
                </c:pt>
                <c:pt idx="2805">
                  <c:v>12.667549629225201</c:v>
                </c:pt>
                <c:pt idx="2806">
                  <c:v>13.378801391193994</c:v>
                </c:pt>
                <c:pt idx="2807">
                  <c:v>12.091279953469465</c:v>
                </c:pt>
                <c:pt idx="2808">
                  <c:v>12.656837525800963</c:v>
                </c:pt>
                <c:pt idx="2809">
                  <c:v>12.154748103289849</c:v>
                </c:pt>
                <c:pt idx="2810">
                  <c:v>10.648479835756511</c:v>
                </c:pt>
                <c:pt idx="2811">
                  <c:v>10.24053217996623</c:v>
                </c:pt>
                <c:pt idx="2812">
                  <c:v>10.585718657942623</c:v>
                </c:pt>
                <c:pt idx="2813">
                  <c:v>10.606639050547251</c:v>
                </c:pt>
                <c:pt idx="2814">
                  <c:v>10.324213750384752</c:v>
                </c:pt>
                <c:pt idx="2815">
                  <c:v>10.214381689210445</c:v>
                </c:pt>
                <c:pt idx="2816">
                  <c:v>13.404741561416474</c:v>
                </c:pt>
                <c:pt idx="2817">
                  <c:v>14.738416589961615</c:v>
                </c:pt>
                <c:pt idx="2818">
                  <c:v>14.623354430636152</c:v>
                </c:pt>
                <c:pt idx="2819">
                  <c:v>14.738416589961615</c:v>
                </c:pt>
                <c:pt idx="2820">
                  <c:v>14.623354430636152</c:v>
                </c:pt>
                <c:pt idx="2821">
                  <c:v>14.738416589961615</c:v>
                </c:pt>
                <c:pt idx="2822">
                  <c:v>14.623354430636152</c:v>
                </c:pt>
                <c:pt idx="2823">
                  <c:v>14.503062173159531</c:v>
                </c:pt>
                <c:pt idx="2824">
                  <c:v>14.314778639717861</c:v>
                </c:pt>
                <c:pt idx="2825">
                  <c:v>14.738416589961615</c:v>
                </c:pt>
                <c:pt idx="2826">
                  <c:v>14.633814626938467</c:v>
                </c:pt>
                <c:pt idx="2827">
                  <c:v>14.607664136182679</c:v>
                </c:pt>
                <c:pt idx="2828">
                  <c:v>13.404741561416472</c:v>
                </c:pt>
                <c:pt idx="2829">
                  <c:v>12.599306446138229</c:v>
                </c:pt>
                <c:pt idx="2830">
                  <c:v>12.269810262615312</c:v>
                </c:pt>
                <c:pt idx="2831">
                  <c:v>12.358721931184988</c:v>
                </c:pt>
                <c:pt idx="2832">
                  <c:v>12.405792814545404</c:v>
                </c:pt>
                <c:pt idx="2833">
                  <c:v>12.620226838742859</c:v>
                </c:pt>
                <c:pt idx="2834">
                  <c:v>12.583616151684758</c:v>
                </c:pt>
                <c:pt idx="2835">
                  <c:v>10.407895320803268</c:v>
                </c:pt>
                <c:pt idx="2836">
                  <c:v>10.658940032058828</c:v>
                </c:pt>
                <c:pt idx="2837">
                  <c:v>10.528187578279891</c:v>
                </c:pt>
                <c:pt idx="2838">
                  <c:v>10.554338069035676</c:v>
                </c:pt>
                <c:pt idx="2839">
                  <c:v>10.407895320803268</c:v>
                </c:pt>
                <c:pt idx="2840">
                  <c:v>12.405792814545404</c:v>
                </c:pt>
                <c:pt idx="2841">
                  <c:v>12.431943305301191</c:v>
                </c:pt>
                <c:pt idx="2842">
                  <c:v>12.489474384963923</c:v>
                </c:pt>
                <c:pt idx="2843">
                  <c:v>14.508292271310689</c:v>
                </c:pt>
                <c:pt idx="2844">
                  <c:v>14.801177767775505</c:v>
                </c:pt>
                <c:pt idx="2845">
                  <c:v>12.486859335888344</c:v>
                </c:pt>
                <c:pt idx="2846">
                  <c:v>12.662067623952119</c:v>
                </c:pt>
                <c:pt idx="2847">
                  <c:v>14.48737187870606</c:v>
                </c:pt>
                <c:pt idx="2848">
                  <c:v>14.916239927100969</c:v>
                </c:pt>
                <c:pt idx="2849">
                  <c:v>14.644274823240782</c:v>
                </c:pt>
                <c:pt idx="2850">
                  <c:v>14.48737187870606</c:v>
                </c:pt>
                <c:pt idx="2851">
                  <c:v>14.916239927100969</c:v>
                </c:pt>
                <c:pt idx="2852">
                  <c:v>13.598255193009297</c:v>
                </c:pt>
                <c:pt idx="2853">
                  <c:v>12.562695759080126</c:v>
                </c:pt>
                <c:pt idx="2854">
                  <c:v>12.486859335888344</c:v>
                </c:pt>
                <c:pt idx="2855">
                  <c:v>12.662067623952119</c:v>
                </c:pt>
                <c:pt idx="2856">
                  <c:v>12.586231200760336</c:v>
                </c:pt>
                <c:pt idx="2857">
                  <c:v>11.380693576918549</c:v>
                </c:pt>
                <c:pt idx="2858">
                  <c:v>12.552235562777813</c:v>
                </c:pt>
                <c:pt idx="2859">
                  <c:v>11.610817895569475</c:v>
                </c:pt>
                <c:pt idx="2860">
                  <c:v>12.552235562777813</c:v>
                </c:pt>
                <c:pt idx="2861">
                  <c:v>11.610817895569475</c:v>
                </c:pt>
                <c:pt idx="2862">
                  <c:v>11.506215932546327</c:v>
                </c:pt>
                <c:pt idx="2863">
                  <c:v>12.552235562777813</c:v>
                </c:pt>
                <c:pt idx="2864">
                  <c:v>16.474809176145879</c:v>
                </c:pt>
                <c:pt idx="2865">
                  <c:v>18.436095982829912</c:v>
                </c:pt>
                <c:pt idx="2866">
                  <c:v>15.428789545914395</c:v>
                </c:pt>
                <c:pt idx="2867">
                  <c:v>14.644274823240782</c:v>
                </c:pt>
                <c:pt idx="2868">
                  <c:v>14.513522369461846</c:v>
                </c:pt>
                <c:pt idx="2869">
                  <c:v>14.775027277019717</c:v>
                </c:pt>
                <c:pt idx="2870">
                  <c:v>14.722726295508142</c:v>
                </c:pt>
                <c:pt idx="2871">
                  <c:v>14.618124332484996</c:v>
                </c:pt>
                <c:pt idx="2872">
                  <c:v>14.827328258531292</c:v>
                </c:pt>
                <c:pt idx="2873">
                  <c:v>15.114983656844949</c:v>
                </c:pt>
                <c:pt idx="2874">
                  <c:v>18.174591075272041</c:v>
                </c:pt>
                <c:pt idx="2875">
                  <c:v>16.657862611436389</c:v>
                </c:pt>
                <c:pt idx="2876">
                  <c:v>14.147415498880827</c:v>
                </c:pt>
                <c:pt idx="2877">
                  <c:v>13.02294439638198</c:v>
                </c:pt>
                <c:pt idx="2878">
                  <c:v>12.499934581266237</c:v>
                </c:pt>
                <c:pt idx="2879">
                  <c:v>12.264580164464157</c:v>
                </c:pt>
                <c:pt idx="2880">
                  <c:v>12.552235562777813</c:v>
                </c:pt>
                <c:pt idx="2881">
                  <c:v>11.579437306662532</c:v>
                </c:pt>
                <c:pt idx="2882">
                  <c:v>11.689269367836838</c:v>
                </c:pt>
                <c:pt idx="2883">
                  <c:v>12.285500557068785</c:v>
                </c:pt>
                <c:pt idx="2884">
                  <c:v>12.756209390672952</c:v>
                </c:pt>
                <c:pt idx="2885">
                  <c:v>12.243659771859525</c:v>
                </c:pt>
                <c:pt idx="2886">
                  <c:v>11.108728473058365</c:v>
                </c:pt>
                <c:pt idx="2887">
                  <c:v>12.31165104782457</c:v>
                </c:pt>
                <c:pt idx="2888">
                  <c:v>17.259323898819492</c:v>
                </c:pt>
                <c:pt idx="2889">
                  <c:v>19.874372974398202</c:v>
                </c:pt>
                <c:pt idx="2890">
                  <c:v>17.520828806377363</c:v>
                </c:pt>
                <c:pt idx="2891">
                  <c:v>16.087781912960228</c:v>
                </c:pt>
                <c:pt idx="2892">
                  <c:v>15.114983656844949</c:v>
                </c:pt>
                <c:pt idx="2893">
                  <c:v>14.398460210136383</c:v>
                </c:pt>
                <c:pt idx="2894">
                  <c:v>14.837788454833607</c:v>
                </c:pt>
                <c:pt idx="2895">
                  <c:v>15.690294453472266</c:v>
                </c:pt>
                <c:pt idx="2896">
                  <c:v>15.580462392297958</c:v>
                </c:pt>
                <c:pt idx="2897">
                  <c:v>16.495729568750509</c:v>
                </c:pt>
                <c:pt idx="2898">
                  <c:v>18.357644510562547</c:v>
                </c:pt>
                <c:pt idx="2899">
                  <c:v>16.982128696808147</c:v>
                </c:pt>
                <c:pt idx="2900">
                  <c:v>14.644274823240782</c:v>
                </c:pt>
                <c:pt idx="2901">
                  <c:v>13.357670678056055</c:v>
                </c:pt>
                <c:pt idx="2902">
                  <c:v>13.054324985288925</c:v>
                </c:pt>
                <c:pt idx="2903">
                  <c:v>13.169387144614388</c:v>
                </c:pt>
                <c:pt idx="2904">
                  <c:v>12.94449292411462</c:v>
                </c:pt>
                <c:pt idx="2905">
                  <c:v>12.536545268324339</c:v>
                </c:pt>
                <c:pt idx="2906">
                  <c:v>12.259350066312996</c:v>
                </c:pt>
                <c:pt idx="2907">
                  <c:v>12.651607427649802</c:v>
                </c:pt>
                <c:pt idx="2908">
                  <c:v>12.458093796056978</c:v>
                </c:pt>
                <c:pt idx="2909">
                  <c:v>13.028174494533138</c:v>
                </c:pt>
                <c:pt idx="2910">
                  <c:v>11.605587797418318</c:v>
                </c:pt>
                <c:pt idx="2911">
                  <c:v>12.285500557068785</c:v>
                </c:pt>
                <c:pt idx="2912">
                  <c:v>18.572078534760006</c:v>
                </c:pt>
                <c:pt idx="2913">
                  <c:v>17.149491837645186</c:v>
                </c:pt>
                <c:pt idx="2914">
                  <c:v>16.344056722366943</c:v>
                </c:pt>
                <c:pt idx="2915">
                  <c:v>14.377539817531753</c:v>
                </c:pt>
                <c:pt idx="2916">
                  <c:v>16.42773829278546</c:v>
                </c:pt>
                <c:pt idx="2917">
                  <c:v>15.141134147600736</c:v>
                </c:pt>
                <c:pt idx="2918">
                  <c:v>14.398460210136383</c:v>
                </c:pt>
                <c:pt idx="2919">
                  <c:v>16.616021826227129</c:v>
                </c:pt>
                <c:pt idx="2920">
                  <c:v>15.407869153309765</c:v>
                </c:pt>
                <c:pt idx="2921">
                  <c:v>15.841967299855829</c:v>
                </c:pt>
                <c:pt idx="2922">
                  <c:v>18.807432951562088</c:v>
                </c:pt>
                <c:pt idx="2923">
                  <c:v>17.207022917307921</c:v>
                </c:pt>
                <c:pt idx="2924">
                  <c:v>14.586743743578049</c:v>
                </c:pt>
                <c:pt idx="2925">
                  <c:v>12.295960753371098</c:v>
                </c:pt>
                <c:pt idx="2926">
                  <c:v>14.623354430636152</c:v>
                </c:pt>
                <c:pt idx="2927">
                  <c:v>14.560593252822262</c:v>
                </c:pt>
                <c:pt idx="2928">
                  <c:v>14.576283547275734</c:v>
                </c:pt>
                <c:pt idx="2929">
                  <c:v>13.833609609811381</c:v>
                </c:pt>
                <c:pt idx="2930">
                  <c:v>10.97797601927943</c:v>
                </c:pt>
                <c:pt idx="2931">
                  <c:v>11.349312988011606</c:v>
                </c:pt>
                <c:pt idx="2932">
                  <c:v>10.9570556266748</c:v>
                </c:pt>
                <c:pt idx="2933">
                  <c:v>11.631738288174107</c:v>
                </c:pt>
                <c:pt idx="2934">
                  <c:v>9.9633369779548868</c:v>
                </c:pt>
                <c:pt idx="2935">
                  <c:v>12.939262825963462</c:v>
                </c:pt>
                <c:pt idx="2936">
                  <c:v>17.295934585877593</c:v>
                </c:pt>
                <c:pt idx="2937">
                  <c:v>20.177718667165333</c:v>
                </c:pt>
                <c:pt idx="2938">
                  <c:v>15.716444944228053</c:v>
                </c:pt>
                <c:pt idx="2939">
                  <c:v>14.560593252822262</c:v>
                </c:pt>
                <c:pt idx="2940">
                  <c:v>14.853478749287078</c:v>
                </c:pt>
                <c:pt idx="2941">
                  <c:v>15.109753558693791</c:v>
                </c:pt>
                <c:pt idx="2942">
                  <c:v>14.424610700892169</c:v>
                </c:pt>
                <c:pt idx="2943">
                  <c:v>14.95285061415907</c:v>
                </c:pt>
                <c:pt idx="2944">
                  <c:v>14.680885510298884</c:v>
                </c:pt>
                <c:pt idx="2945">
                  <c:v>16.584641237320184</c:v>
                </c:pt>
                <c:pt idx="2946">
                  <c:v>17.285474389575278</c:v>
                </c:pt>
                <c:pt idx="2947">
                  <c:v>16.976898598656991</c:v>
                </c:pt>
                <c:pt idx="2948">
                  <c:v>15.193435129112311</c:v>
                </c:pt>
                <c:pt idx="2949">
                  <c:v>13.681936763427816</c:v>
                </c:pt>
                <c:pt idx="2950">
                  <c:v>12.081526729173644</c:v>
                </c:pt>
                <c:pt idx="2951">
                  <c:v>12.259350066312996</c:v>
                </c:pt>
                <c:pt idx="2952">
                  <c:v>12.949723022265776</c:v>
                </c:pt>
                <c:pt idx="2953">
                  <c:v>12.400562716394248</c:v>
                </c:pt>
                <c:pt idx="2954">
                  <c:v>12.473784090510453</c:v>
                </c:pt>
                <c:pt idx="2955">
                  <c:v>11.636968386325263</c:v>
                </c:pt>
                <c:pt idx="2956">
                  <c:v>12.573155955382441</c:v>
                </c:pt>
                <c:pt idx="2957">
                  <c:v>11.051197393395634</c:v>
                </c:pt>
                <c:pt idx="2958">
                  <c:v>10.449736106012528</c:v>
                </c:pt>
                <c:pt idx="2959">
                  <c:v>12.531315170173183</c:v>
                </c:pt>
                <c:pt idx="2960">
                  <c:v>15.700754649774582</c:v>
                </c:pt>
                <c:pt idx="2961">
                  <c:v>16.485269372448194</c:v>
                </c:pt>
                <c:pt idx="2962">
                  <c:v>15.64322357011185</c:v>
                </c:pt>
                <c:pt idx="2963">
                  <c:v>16.636942218831759</c:v>
                </c:pt>
                <c:pt idx="2964">
                  <c:v>15.48109052742597</c:v>
                </c:pt>
                <c:pt idx="2965">
                  <c:v>14.555363154671104</c:v>
                </c:pt>
                <c:pt idx="2966">
                  <c:v>15.17774483465884</c:v>
                </c:pt>
                <c:pt idx="2967">
                  <c:v>15.68506435532111</c:v>
                </c:pt>
                <c:pt idx="2968">
                  <c:v>16.788615065215325</c:v>
                </c:pt>
                <c:pt idx="2969">
                  <c:v>16.804305359668795</c:v>
                </c:pt>
                <c:pt idx="2970">
                  <c:v>18.844043638620192</c:v>
                </c:pt>
                <c:pt idx="2971">
                  <c:v>16.443428587238934</c:v>
                </c:pt>
                <c:pt idx="2972">
                  <c:v>15.198665227263469</c:v>
                </c:pt>
                <c:pt idx="2973">
                  <c:v>13.57210470225351</c:v>
                </c:pt>
                <c:pt idx="2974">
                  <c:v>12.761439488824109</c:v>
                </c:pt>
                <c:pt idx="2975">
                  <c:v>13.477962935532675</c:v>
                </c:pt>
                <c:pt idx="2976">
                  <c:v>11.795344196020746</c:v>
                </c:pt>
                <c:pt idx="2977">
                  <c:v>12.256218529141352</c:v>
                </c:pt>
                <c:pt idx="2978">
                  <c:v>11.77002143046467</c:v>
                </c:pt>
                <c:pt idx="2979">
                  <c:v>10.311430134434623</c:v>
                </c:pt>
                <c:pt idx="2980">
                  <c:v>9.9163949917598195</c:v>
                </c:pt>
                <c:pt idx="2981">
                  <c:v>10.250655497100039</c:v>
                </c:pt>
                <c:pt idx="2982">
                  <c:v>10.270913709544901</c:v>
                </c:pt>
                <c:pt idx="2983">
                  <c:v>9.9974278415392686</c:v>
                </c:pt>
                <c:pt idx="2984">
                  <c:v>9.9349999999999987</c:v>
                </c:pt>
                <c:pt idx="2985">
                  <c:v>12.980449624045159</c:v>
                </c:pt>
                <c:pt idx="2986">
                  <c:v>14.271910667405093</c:v>
                </c:pt>
                <c:pt idx="2987">
                  <c:v>14.160490498958355</c:v>
                </c:pt>
                <c:pt idx="2988">
                  <c:v>14.271910667405093</c:v>
                </c:pt>
                <c:pt idx="2989">
                  <c:v>14.160490498958355</c:v>
                </c:pt>
                <c:pt idx="2990">
                  <c:v>14.271910667405093</c:v>
                </c:pt>
                <c:pt idx="2991">
                  <c:v>14.160490498958355</c:v>
                </c:pt>
                <c:pt idx="2992">
                  <c:v>14.044005777400399</c:v>
                </c:pt>
                <c:pt idx="2993">
                  <c:v>13.861681865396642</c:v>
                </c:pt>
                <c:pt idx="2994">
                  <c:v>14.271910667405093</c:v>
                </c:pt>
                <c:pt idx="2995">
                  <c:v>14.170619605180784</c:v>
                </c:pt>
                <c:pt idx="2996">
                  <c:v>14.145296839624708</c:v>
                </c:pt>
                <c:pt idx="2997">
                  <c:v>12.980449624045157</c:v>
                </c:pt>
                <c:pt idx="2998">
                  <c:v>12.200508444917981</c:v>
                </c:pt>
                <c:pt idx="2999">
                  <c:v>11.881441598911408</c:v>
                </c:pt>
                <c:pt idx="3000">
                  <c:v>11.96753900180207</c:v>
                </c:pt>
                <c:pt idx="3001">
                  <c:v>12.013119979803008</c:v>
                </c:pt>
                <c:pt idx="3002">
                  <c:v>12.220766657362843</c:v>
                </c:pt>
                <c:pt idx="3003">
                  <c:v>12.185314785584335</c:v>
                </c:pt>
                <c:pt idx="3004">
                  <c:v>10.078460691318712</c:v>
                </c:pt>
                <c:pt idx="3005">
                  <c:v>10.321559240657056</c:v>
                </c:pt>
                <c:pt idx="3006">
                  <c:v>10.19494541287667</c:v>
                </c:pt>
                <c:pt idx="3007">
                  <c:v>10.220268178432745</c:v>
                </c:pt>
                <c:pt idx="3008">
                  <c:v>10.078460691318712</c:v>
                </c:pt>
                <c:pt idx="3009">
                  <c:v>12.013119979803008</c:v>
                </c:pt>
                <c:pt idx="3010">
                  <c:v>12.038442745359086</c:v>
                </c:pt>
                <c:pt idx="3011">
                  <c:v>12.094152829582455</c:v>
                </c:pt>
                <c:pt idx="3012">
                  <c:v>14.049070330511615</c:v>
                </c:pt>
                <c:pt idx="3013">
                  <c:v>14.332685304739679</c:v>
                </c:pt>
                <c:pt idx="3014">
                  <c:v>12.091620553026848</c:v>
                </c:pt>
                <c:pt idx="3015">
                  <c:v>12.261283082252566</c:v>
                </c:pt>
                <c:pt idx="3016">
                  <c:v>14.028812118066753</c:v>
                </c:pt>
                <c:pt idx="3017">
                  <c:v>14.44410547318642</c:v>
                </c:pt>
                <c:pt idx="3018">
                  <c:v>14.180748711403215</c:v>
                </c:pt>
                <c:pt idx="3019">
                  <c:v>14.028812118066753</c:v>
                </c:pt>
                <c:pt idx="3020">
                  <c:v>14.44410547318642</c:v>
                </c:pt>
                <c:pt idx="3021">
                  <c:v>13.167838089160128</c:v>
                </c:pt>
                <c:pt idx="3022">
                  <c:v>12.165056573139472</c:v>
                </c:pt>
                <c:pt idx="3023">
                  <c:v>12.091620553026848</c:v>
                </c:pt>
                <c:pt idx="3024">
                  <c:v>11.020467570004783</c:v>
                </c:pt>
                <c:pt idx="3025">
                  <c:v>12.154927466917041</c:v>
                </c:pt>
                <c:pt idx="3026">
                  <c:v>11.243307906898263</c:v>
                </c:pt>
                <c:pt idx="3027">
                  <c:v>12.154927466917041</c:v>
                </c:pt>
                <c:pt idx="3028">
                  <c:v>11.243307906898263</c:v>
                </c:pt>
                <c:pt idx="3029">
                  <c:v>11.142016844673956</c:v>
                </c:pt>
                <c:pt idx="3030">
                  <c:v>12.154927466917041</c:v>
                </c:pt>
                <c:pt idx="3031">
                  <c:v>15.953342300328618</c:v>
                </c:pt>
                <c:pt idx="3032">
                  <c:v>17.852549717034407</c:v>
                </c:pt>
                <c:pt idx="3033">
                  <c:v>14.940431678085531</c:v>
                </c:pt>
                <c:pt idx="3034">
                  <c:v>14.180748711403215</c:v>
                </c:pt>
                <c:pt idx="3035">
                  <c:v>14.054134883622829</c:v>
                </c:pt>
                <c:pt idx="3036">
                  <c:v>14.3073625391836</c:v>
                </c:pt>
                <c:pt idx="3037">
                  <c:v>14.256717008071446</c:v>
                </c:pt>
                <c:pt idx="3038">
                  <c:v>14.15542594584714</c:v>
                </c:pt>
                <c:pt idx="3039">
                  <c:v>14.358008070295757</c:v>
                </c:pt>
                <c:pt idx="3040">
                  <c:v>14.636558491412604</c:v>
                </c:pt>
                <c:pt idx="3041">
                  <c:v>17.599322061473632</c:v>
                </c:pt>
                <c:pt idx="3042">
                  <c:v>16.13060165922116</c:v>
                </c:pt>
                <c:pt idx="3043">
                  <c:v>13.69961616583775</c:v>
                </c:pt>
                <c:pt idx="3044">
                  <c:v>12.61073724692643</c:v>
                </c:pt>
                <c:pt idx="3045">
                  <c:v>12.104281935804886</c:v>
                </c:pt>
                <c:pt idx="3046">
                  <c:v>11.876377045800194</c:v>
                </c:pt>
                <c:pt idx="3047">
                  <c:v>12.154927466917041</c:v>
                </c:pt>
                <c:pt idx="3048">
                  <c:v>11.212920588230972</c:v>
                </c:pt>
                <c:pt idx="3049">
                  <c:v>11.319276203566496</c:v>
                </c:pt>
                <c:pt idx="3050">
                  <c:v>11.896635258245055</c:v>
                </c:pt>
                <c:pt idx="3051">
                  <c:v>12.352445038254444</c:v>
                </c:pt>
                <c:pt idx="3052">
                  <c:v>11.856118833355332</c:v>
                </c:pt>
                <c:pt idx="3053">
                  <c:v>10.757110808221583</c:v>
                </c:pt>
                <c:pt idx="3054">
                  <c:v>11.921958023801132</c:v>
                </c:pt>
                <c:pt idx="3055">
                  <c:v>16.713025267010931</c:v>
                </c:pt>
                <c:pt idx="3056">
                  <c:v>19.24530182261865</c:v>
                </c:pt>
                <c:pt idx="3057">
                  <c:v>16.966252922571705</c:v>
                </c:pt>
                <c:pt idx="3058">
                  <c:v>15.578565370098675</c:v>
                </c:pt>
                <c:pt idx="3059">
                  <c:v>14.636558491412604</c:v>
                </c:pt>
                <c:pt idx="3060">
                  <c:v>13.942714715176091</c:v>
                </c:pt>
                <c:pt idx="3061">
                  <c:v>14.368137176518188</c:v>
                </c:pt>
                <c:pt idx="3062">
                  <c:v>15.193659333646302</c:v>
                </c:pt>
                <c:pt idx="3063">
                  <c:v>15.087303718310778</c:v>
                </c:pt>
                <c:pt idx="3064">
                  <c:v>15.973600512773478</c:v>
                </c:pt>
                <c:pt idx="3065">
                  <c:v>17.776581420366171</c:v>
                </c:pt>
                <c:pt idx="3066">
                  <c:v>16.444603952116513</c:v>
                </c:pt>
                <c:pt idx="3067">
                  <c:v>14.180748711403215</c:v>
                </c:pt>
                <c:pt idx="3068">
                  <c:v>12.934868646044219</c:v>
                </c:pt>
                <c:pt idx="3069">
                  <c:v>12.641124565593724</c:v>
                </c:pt>
                <c:pt idx="3070">
                  <c:v>12.752544734040463</c:v>
                </c:pt>
                <c:pt idx="3071">
                  <c:v>12.534768950258199</c:v>
                </c:pt>
                <c:pt idx="3072">
                  <c:v>12.139733807583395</c:v>
                </c:pt>
                <c:pt idx="3073">
                  <c:v>11.871312492688975</c:v>
                </c:pt>
                <c:pt idx="3074">
                  <c:v>12.251153976030134</c:v>
                </c:pt>
                <c:pt idx="3075">
                  <c:v>12.063765510915164</c:v>
                </c:pt>
                <c:pt idx="3076">
                  <c:v>12.615801800037646</c:v>
                </c:pt>
                <c:pt idx="3077">
                  <c:v>11.238243353787047</c:v>
                </c:pt>
                <c:pt idx="3078">
                  <c:v>11.896635258245055</c:v>
                </c:pt>
                <c:pt idx="3079">
                  <c:v>17.98422809792601</c:v>
                </c:pt>
                <c:pt idx="3080">
                  <c:v>16.606669651675407</c:v>
                </c:pt>
                <c:pt idx="3081">
                  <c:v>15.826728472548231</c:v>
                </c:pt>
                <c:pt idx="3082">
                  <c:v>13.922456502731229</c:v>
                </c:pt>
                <c:pt idx="3083">
                  <c:v>15.907761322327676</c:v>
                </c:pt>
                <c:pt idx="3084">
                  <c:v>14.661881256968682</c:v>
                </c:pt>
                <c:pt idx="3085">
                  <c:v>13.942714715176091</c:v>
                </c:pt>
                <c:pt idx="3086">
                  <c:v>16.090085234331433</c:v>
                </c:pt>
                <c:pt idx="3087">
                  <c:v>14.920173465640669</c:v>
                </c:pt>
                <c:pt idx="3088">
                  <c:v>15.340531373871549</c:v>
                </c:pt>
                <c:pt idx="3089">
                  <c:v>18.212132987930701</c:v>
                </c:pt>
                <c:pt idx="3090">
                  <c:v>16.662379735898782</c:v>
                </c:pt>
                <c:pt idx="3091">
                  <c:v>14.125038627179846</c:v>
                </c:pt>
                <c:pt idx="3092">
                  <c:v>11.906764364467485</c:v>
                </c:pt>
                <c:pt idx="3093">
                  <c:v>14.160490498958355</c:v>
                </c:pt>
                <c:pt idx="3094">
                  <c:v>14.099715861623768</c:v>
                </c:pt>
                <c:pt idx="3095">
                  <c:v>14.114909520957413</c:v>
                </c:pt>
                <c:pt idx="3096">
                  <c:v>13.395742979164822</c:v>
                </c:pt>
                <c:pt idx="3097">
                  <c:v>10.630496980441198</c:v>
                </c:pt>
                <c:pt idx="3098">
                  <c:v>10.990080251337494</c:v>
                </c:pt>
                <c:pt idx="3099">
                  <c:v>10.610238767996336</c:v>
                </c:pt>
                <c:pt idx="3100">
                  <c:v>11.263566119343126</c:v>
                </c:pt>
                <c:pt idx="3101">
                  <c:v>9.6479736768653996</c:v>
                </c:pt>
                <c:pt idx="3102">
                  <c:v>12.529704397146984</c:v>
                </c:pt>
                <c:pt idx="3103">
                  <c:v>16.74847713878944</c:v>
                </c:pt>
                <c:pt idx="3104">
                  <c:v>19.539045903069145</c:v>
                </c:pt>
                <c:pt idx="3105">
                  <c:v>15.21898209920238</c:v>
                </c:pt>
                <c:pt idx="3106">
                  <c:v>14.099715861623768</c:v>
                </c:pt>
                <c:pt idx="3107">
                  <c:v>14.383330835851831</c:v>
                </c:pt>
                <c:pt idx="3108">
                  <c:v>14.631493938301389</c:v>
                </c:pt>
                <c:pt idx="3109">
                  <c:v>13.968037480732166</c:v>
                </c:pt>
                <c:pt idx="3110">
                  <c:v>14.479557344964928</c:v>
                </c:pt>
                <c:pt idx="3111">
                  <c:v>14.216200583181724</c:v>
                </c:pt>
                <c:pt idx="3112">
                  <c:v>16.059697915664142</c:v>
                </c:pt>
                <c:pt idx="3113">
                  <c:v>16.738348032567007</c:v>
                </c:pt>
                <c:pt idx="3114">
                  <c:v>16.439539399005298</c:v>
                </c:pt>
                <c:pt idx="3115">
                  <c:v>14.712526788080837</c:v>
                </c:pt>
                <c:pt idx="3116">
                  <c:v>13.248870938939575</c:v>
                </c:pt>
                <c:pt idx="3117">
                  <c:v>11.699117686907654</c:v>
                </c:pt>
                <c:pt idx="3118">
                  <c:v>11.871312492688975</c:v>
                </c:pt>
                <c:pt idx="3119">
                  <c:v>12.539833503369413</c:v>
                </c:pt>
                <c:pt idx="3120">
                  <c:v>12.008055426691795</c:v>
                </c:pt>
                <c:pt idx="3121">
                  <c:v>12.078959170248812</c:v>
                </c:pt>
                <c:pt idx="3122">
                  <c:v>11.268630672454341</c:v>
                </c:pt>
                <c:pt idx="3123">
                  <c:v>12.175185679361903</c:v>
                </c:pt>
                <c:pt idx="3124">
                  <c:v>10.701400723998214</c:v>
                </c:pt>
                <c:pt idx="3125">
                  <c:v>10.118977116208438</c:v>
                </c:pt>
                <c:pt idx="3126">
                  <c:v>12.134669254472181</c:v>
                </c:pt>
                <c:pt idx="3127">
                  <c:v>15.203788439868735</c:v>
                </c:pt>
                <c:pt idx="3128">
                  <c:v>15.963471406551047</c:v>
                </c:pt>
                <c:pt idx="3129">
                  <c:v>15.148078355645366</c:v>
                </c:pt>
                <c:pt idx="3130">
                  <c:v>16.110343446776298</c:v>
                </c:pt>
                <c:pt idx="3131">
                  <c:v>14.991077209197686</c:v>
                </c:pt>
                <c:pt idx="3132">
                  <c:v>14.094651308512551</c:v>
                </c:pt>
                <c:pt idx="3133">
                  <c:v>14.697333128747191</c:v>
                </c:pt>
                <c:pt idx="3134">
                  <c:v>15.188594780535087</c:v>
                </c:pt>
                <c:pt idx="3135">
                  <c:v>16.257215487001545</c:v>
                </c:pt>
                <c:pt idx="3136">
                  <c:v>16.272409146335189</c:v>
                </c:pt>
                <c:pt idx="3137">
                  <c:v>18.24758485970921</c:v>
                </c:pt>
                <c:pt idx="3138">
                  <c:v>15.922954981661324</c:v>
                </c:pt>
                <c:pt idx="3139">
                  <c:v>14.717591341192053</c:v>
                </c:pt>
                <c:pt idx="3140">
                  <c:v>13.142515323604052</c:v>
                </c:pt>
                <c:pt idx="3141">
                  <c:v>12.357509591365659</c:v>
                </c:pt>
                <c:pt idx="3142">
                  <c:v>13.051353367602173</c:v>
                </c:pt>
                <c:pt idx="3143">
                  <c:v>11.795344196020746</c:v>
                </c:pt>
                <c:pt idx="3144">
                  <c:v>12.388122422835563</c:v>
                </c:pt>
                <c:pt idx="3145">
                  <c:v>11.896692773004069</c:v>
                </c:pt>
                <c:pt idx="3146">
                  <c:v>10.422403823509587</c:v>
                </c:pt>
                <c:pt idx="3147">
                  <c:v>10.023117233021498</c:v>
                </c:pt>
                <c:pt idx="3148">
                  <c:v>10.360975117280653</c:v>
                </c:pt>
                <c:pt idx="3149">
                  <c:v>10.381451352690297</c:v>
                </c:pt>
                <c:pt idx="3150">
                  <c:v>10.105022174660082</c:v>
                </c:pt>
                <c:pt idx="3151">
                  <c:v>9.9975219387594425</c:v>
                </c:pt>
                <c:pt idx="3152">
                  <c:v>13.120147838730391</c:v>
                </c:pt>
                <c:pt idx="3153">
                  <c:v>14.425507846095293</c:v>
                </c:pt>
                <c:pt idx="3154">
                  <c:v>14.312888551342244</c:v>
                </c:pt>
                <c:pt idx="3155">
                  <c:v>14.425507846095293</c:v>
                </c:pt>
                <c:pt idx="3156">
                  <c:v>14.312888551342244</c:v>
                </c:pt>
                <c:pt idx="3157">
                  <c:v>14.425507846095293</c:v>
                </c:pt>
                <c:pt idx="3158">
                  <c:v>14.312888551342244</c:v>
                </c:pt>
                <c:pt idx="3159">
                  <c:v>14.195150197736782</c:v>
                </c:pt>
                <c:pt idx="3160">
                  <c:v>14.01086407904997</c:v>
                </c:pt>
                <c:pt idx="3161">
                  <c:v>14.425507846095293</c:v>
                </c:pt>
                <c:pt idx="3162">
                  <c:v>14.323126669047067</c:v>
                </c:pt>
                <c:pt idx="3163">
                  <c:v>14.297531374785009</c:v>
                </c:pt>
                <c:pt idx="3164">
                  <c:v>13.120147838730389</c:v>
                </c:pt>
                <c:pt idx="3165">
                  <c:v>12.331812775459035</c:v>
                </c:pt>
                <c:pt idx="3166">
                  <c:v>12.009312067757119</c:v>
                </c:pt>
                <c:pt idx="3167">
                  <c:v>12.096336068248112</c:v>
                </c:pt>
                <c:pt idx="3168">
                  <c:v>12.142407597919814</c:v>
                </c:pt>
                <c:pt idx="3169">
                  <c:v>12.352289010868681</c:v>
                </c:pt>
                <c:pt idx="3170">
                  <c:v>12.316455598901802</c:v>
                </c:pt>
                <c:pt idx="3171">
                  <c:v>10.186927116298664</c:v>
                </c:pt>
                <c:pt idx="3172">
                  <c:v>10.432641941214412</c:v>
                </c:pt>
                <c:pt idx="3173">
                  <c:v>10.304665469904128</c:v>
                </c:pt>
                <c:pt idx="3174">
                  <c:v>10.330260764166182</c:v>
                </c:pt>
                <c:pt idx="3175">
                  <c:v>10.186927116298664</c:v>
                </c:pt>
                <c:pt idx="3176">
                  <c:v>12.142407597919814</c:v>
                </c:pt>
                <c:pt idx="3177">
                  <c:v>12.168002892181871</c:v>
                </c:pt>
                <c:pt idx="3178">
                  <c:v>12.224312539558396</c:v>
                </c:pt>
                <c:pt idx="3179">
                  <c:v>14.200269256589193</c:v>
                </c:pt>
                <c:pt idx="3180">
                  <c:v>14.486936552324231</c:v>
                </c:pt>
                <c:pt idx="3181">
                  <c:v>12.221753010132192</c:v>
                </c:pt>
                <c:pt idx="3182">
                  <c:v>12.393241481687973</c:v>
                </c:pt>
                <c:pt idx="3183">
                  <c:v>14.179793021179549</c:v>
                </c:pt>
                <c:pt idx="3184">
                  <c:v>14.599555847077283</c:v>
                </c:pt>
                <c:pt idx="3185">
                  <c:v>14.33336478675189</c:v>
                </c:pt>
                <c:pt idx="3186">
                  <c:v>14.179793021179549</c:v>
                </c:pt>
                <c:pt idx="3187">
                  <c:v>14.599555847077283</c:v>
                </c:pt>
                <c:pt idx="3188">
                  <c:v>13.309553016269611</c:v>
                </c:pt>
                <c:pt idx="3189">
                  <c:v>12.295979363492156</c:v>
                </c:pt>
                <c:pt idx="3190">
                  <c:v>12.221753010132192</c:v>
                </c:pt>
                <c:pt idx="3191">
                  <c:v>12.393241481687973</c:v>
                </c:pt>
                <c:pt idx="3192">
                  <c:v>11.13907206284718</c:v>
                </c:pt>
                <c:pt idx="3193">
                  <c:v>12.285741245787333</c:v>
                </c:pt>
                <c:pt idx="3194">
                  <c:v>11.364310652353282</c:v>
                </c:pt>
                <c:pt idx="3195">
                  <c:v>12.285741245787333</c:v>
                </c:pt>
                <c:pt idx="3196">
                  <c:v>11.364310652353282</c:v>
                </c:pt>
                <c:pt idx="3197">
                  <c:v>11.261929475305056</c:v>
                </c:pt>
                <c:pt idx="3198">
                  <c:v>12.285741245787333</c:v>
                </c:pt>
                <c:pt idx="3199">
                  <c:v>16.125035385095874</c:v>
                </c:pt>
                <c:pt idx="3200">
                  <c:v>18.044682454750145</c:v>
                </c:pt>
                <c:pt idx="3201">
                  <c:v>15.101223614613597</c:v>
                </c:pt>
                <c:pt idx="3202">
                  <c:v>14.33336478675189</c:v>
                </c:pt>
                <c:pt idx="3203">
                  <c:v>14.205388315441605</c:v>
                </c:pt>
                <c:pt idx="3204">
                  <c:v>14.461341258062173</c:v>
                </c:pt>
                <c:pt idx="3205">
                  <c:v>14.410150669538059</c:v>
                </c:pt>
                <c:pt idx="3206">
                  <c:v>14.307769492489834</c:v>
                </c:pt>
                <c:pt idx="3207">
                  <c:v>14.512531846586288</c:v>
                </c:pt>
                <c:pt idx="3208">
                  <c:v>14.794080083468913</c:v>
                </c:pt>
                <c:pt idx="3209">
                  <c:v>17.788729512129578</c:v>
                </c:pt>
                <c:pt idx="3210">
                  <c:v>16.304202444930276</c:v>
                </c:pt>
                <c:pt idx="3211">
                  <c:v>13.847054195772808</c:v>
                </c:pt>
                <c:pt idx="3212">
                  <c:v>12.746456542504358</c:v>
                </c:pt>
                <c:pt idx="3213">
                  <c:v>12.234550657263219</c:v>
                </c:pt>
                <c:pt idx="3214">
                  <c:v>12.004193008904709</c:v>
                </c:pt>
                <c:pt idx="3215">
                  <c:v>12.285741245787333</c:v>
                </c:pt>
                <c:pt idx="3216">
                  <c:v>11.333596299238815</c:v>
                </c:pt>
                <c:pt idx="3217">
                  <c:v>11.441096535139454</c:v>
                </c:pt>
                <c:pt idx="3218">
                  <c:v>12.024669244314353</c:v>
                </c:pt>
                <c:pt idx="3219">
                  <c:v>12.485384541031378</c:v>
                </c:pt>
                <c:pt idx="3220">
                  <c:v>11.983716773495061</c:v>
                </c:pt>
                <c:pt idx="3221">
                  <c:v>10.87288100252179</c:v>
                </c:pt>
                <c:pt idx="3222">
                  <c:v>12.050264538576409</c:v>
                </c:pt>
                <c:pt idx="3223">
                  <c:v>16.892894212957582</c:v>
                </c:pt>
                <c:pt idx="3224">
                  <c:v>19.452423639163278</c:v>
                </c:pt>
                <c:pt idx="3225">
                  <c:v>17.148847155578153</c:v>
                </c:pt>
                <c:pt idx="3226">
                  <c:v>15.746225030017431</c:v>
                </c:pt>
                <c:pt idx="3227">
                  <c:v>14.794080083468913</c:v>
                </c:pt>
                <c:pt idx="3228">
                  <c:v>14.092769020688554</c:v>
                </c:pt>
                <c:pt idx="3229">
                  <c:v>14.522769964291111</c:v>
                </c:pt>
                <c:pt idx="3230">
                  <c:v>15.357176557234167</c:v>
                </c:pt>
                <c:pt idx="3231">
                  <c:v>15.249676321333528</c:v>
                </c:pt>
                <c:pt idx="3232">
                  <c:v>16.14551162050552</c:v>
                </c:pt>
                <c:pt idx="3233">
                  <c:v>17.967896571963973</c:v>
                </c:pt>
                <c:pt idx="3234">
                  <c:v>16.621584093779781</c:v>
                </c:pt>
                <c:pt idx="3235">
                  <c:v>14.33336478675189</c:v>
                </c:pt>
                <c:pt idx="3236">
                  <c:v>13.074076309058686</c:v>
                </c:pt>
                <c:pt idx="3237">
                  <c:v>12.777170895618827</c:v>
                </c:pt>
                <c:pt idx="3238">
                  <c:v>12.889790190371878</c:v>
                </c:pt>
                <c:pt idx="3239">
                  <c:v>12.669670659718188</c:v>
                </c:pt>
                <c:pt idx="3240">
                  <c:v>12.270384069230099</c:v>
                </c:pt>
                <c:pt idx="3241">
                  <c:v>11.999073950052294</c:v>
                </c:pt>
                <c:pt idx="3242">
                  <c:v>12.383003363983148</c:v>
                </c:pt>
                <c:pt idx="3243">
                  <c:v>12.193598186443928</c:v>
                </c:pt>
                <c:pt idx="3244">
                  <c:v>12.75157560135677</c:v>
                </c:pt>
                <c:pt idx="3245">
                  <c:v>11.359191593500871</c:v>
                </c:pt>
                <c:pt idx="3246">
                  <c:v>12.024669244314353</c:v>
                </c:pt>
                <c:pt idx="3247">
                  <c:v>18.177777984912844</c:v>
                </c:pt>
                <c:pt idx="3248">
                  <c:v>16.785393977056945</c:v>
                </c:pt>
                <c:pt idx="3249">
                  <c:v>15.99705891378559</c:v>
                </c:pt>
                <c:pt idx="3250">
                  <c:v>14.072292785278909</c:v>
                </c:pt>
                <c:pt idx="3251">
                  <c:v>16.078963855424171</c:v>
                </c:pt>
                <c:pt idx="3252">
                  <c:v>14.81967537773097</c:v>
                </c:pt>
                <c:pt idx="3253">
                  <c:v>14.092769020688554</c:v>
                </c:pt>
                <c:pt idx="3254">
                  <c:v>16.263249974110984</c:v>
                </c:pt>
                <c:pt idx="3255">
                  <c:v>15.080747379203952</c:v>
                </c:pt>
                <c:pt idx="3256">
                  <c:v>15.505629263954097</c:v>
                </c:pt>
                <c:pt idx="3257">
                  <c:v>18.408135633271353</c:v>
                </c:pt>
                <c:pt idx="3258">
                  <c:v>16.841703624433471</c:v>
                </c:pt>
                <c:pt idx="3259">
                  <c:v>14.277055139375364</c:v>
                </c:pt>
                <c:pt idx="3260">
                  <c:v>12.034907362019174</c:v>
                </c:pt>
                <c:pt idx="3261">
                  <c:v>14.312888551342244</c:v>
                </c:pt>
                <c:pt idx="3262">
                  <c:v>14.251459845113306</c:v>
                </c:pt>
                <c:pt idx="3263">
                  <c:v>14.266817021670539</c:v>
                </c:pt>
                <c:pt idx="3264">
                  <c:v>13.539910664628124</c:v>
                </c:pt>
                <c:pt idx="3265">
                  <c:v>10.744904531211507</c:v>
                </c:pt>
                <c:pt idx="3266">
                  <c:v>11.108357709732715</c:v>
                </c:pt>
                <c:pt idx="3267">
                  <c:v>10.724428295801861</c:v>
                </c:pt>
                <c:pt idx="3268">
                  <c:v>11.38478688776293</c:v>
                </c:pt>
                <c:pt idx="3269">
                  <c:v>9.7518071138436948</c:v>
                </c:pt>
                <c:pt idx="3270">
                  <c:v>12.664551600865778</c:v>
                </c:pt>
                <c:pt idx="3271">
                  <c:v>16.928727624924463</c:v>
                </c:pt>
                <c:pt idx="3272">
                  <c:v>19.749329052603137</c:v>
                </c:pt>
                <c:pt idx="3273">
                  <c:v>15.382771851496225</c:v>
                </c:pt>
                <c:pt idx="3274">
                  <c:v>14.251459845113306</c:v>
                </c:pt>
                <c:pt idx="3275">
                  <c:v>14.538127140848344</c:v>
                </c:pt>
                <c:pt idx="3276">
                  <c:v>14.788961024616503</c:v>
                </c:pt>
                <c:pt idx="3277">
                  <c:v>14.118364314950609</c:v>
                </c:pt>
                <c:pt idx="3278">
                  <c:v>14.635389259044162</c:v>
                </c:pt>
                <c:pt idx="3279">
                  <c:v>14.369198198718768</c:v>
                </c:pt>
                <c:pt idx="3280">
                  <c:v>16.232535620996515</c:v>
                </c:pt>
                <c:pt idx="3281">
                  <c:v>16.91848950721964</c:v>
                </c:pt>
                <c:pt idx="3282">
                  <c:v>16.616465034927369</c:v>
                </c:pt>
                <c:pt idx="3283">
                  <c:v>14.870865966255085</c:v>
                </c:pt>
                <c:pt idx="3284">
                  <c:v>13.391457957908193</c:v>
                </c:pt>
                <c:pt idx="3285">
                  <c:v>11.825025949070309</c:v>
                </c:pt>
                <c:pt idx="3286">
                  <c:v>11.999073950052294</c:v>
                </c:pt>
                <c:pt idx="3287">
                  <c:v>12.674789718570597</c:v>
                </c:pt>
                <c:pt idx="3288">
                  <c:v>12.137288539067404</c:v>
                </c:pt>
                <c:pt idx="3289">
                  <c:v>12.208955363001163</c:v>
                </c:pt>
                <c:pt idx="3290">
                  <c:v>11.38990594661534</c:v>
                </c:pt>
                <c:pt idx="3291">
                  <c:v>12.306217481196979</c:v>
                </c:pt>
                <c:pt idx="3292">
                  <c:v>10.816571355145266</c:v>
                </c:pt>
                <c:pt idx="3293">
                  <c:v>10.227879587117956</c:v>
                </c:pt>
                <c:pt idx="3294">
                  <c:v>12.265265010377687</c:v>
                </c:pt>
                <c:pt idx="3295">
                  <c:v>15.367414674938992</c:v>
                </c:pt>
                <c:pt idx="3296">
                  <c:v>16.135273502800697</c:v>
                </c:pt>
                <c:pt idx="3297">
                  <c:v>15.311105027562466</c:v>
                </c:pt>
                <c:pt idx="3298">
                  <c:v>16.28372620952063</c:v>
                </c:pt>
                <c:pt idx="3299">
                  <c:v>15.152414203137711</c:v>
                </c:pt>
                <c:pt idx="3300">
                  <c:v>14.246340786260895</c:v>
                </c:pt>
                <c:pt idx="3301">
                  <c:v>14.855508789697852</c:v>
                </c:pt>
                <c:pt idx="3302">
                  <c:v>15.352057498381756</c:v>
                </c:pt>
                <c:pt idx="3303">
                  <c:v>16.432178916240559</c:v>
                </c:pt>
                <c:pt idx="3304">
                  <c:v>16.44753609279779</c:v>
                </c:pt>
                <c:pt idx="3305">
                  <c:v>18.443969045238234</c:v>
                </c:pt>
                <c:pt idx="3306">
                  <c:v>16.094321031981405</c:v>
                </c:pt>
                <c:pt idx="3307">
                  <c:v>14.875985025107497</c:v>
                </c:pt>
                <c:pt idx="3308">
                  <c:v>13.283957722007553</c:v>
                </c:pt>
                <c:pt idx="3309">
                  <c:v>12.490503599883787</c:v>
                </c:pt>
                <c:pt idx="3310">
                  <c:v>13.191814662664148</c:v>
                </c:pt>
                <c:pt idx="3311">
                  <c:v>11.922288067266125</c:v>
                </c:pt>
                <c:pt idx="3312">
                  <c:v>12.100000000000001</c:v>
                </c:pt>
                <c:pt idx="3313">
                  <c:v>11.620000000000001</c:v>
                </c:pt>
                <c:pt idx="3314">
                  <c:v>10.18</c:v>
                </c:pt>
                <c:pt idx="3315">
                  <c:v>9.7899999999999991</c:v>
                </c:pt>
                <c:pt idx="3316">
                  <c:v>10.120000000000001</c:v>
                </c:pt>
                <c:pt idx="3317">
                  <c:v>10.14</c:v>
                </c:pt>
                <c:pt idx="3318">
                  <c:v>9.8550000000000004</c:v>
                </c:pt>
                <c:pt idx="3319">
                  <c:v>9.9349999999999987</c:v>
                </c:pt>
                <c:pt idx="3320">
                  <c:v>12.232416609497511</c:v>
                </c:pt>
                <c:pt idx="3321">
                  <c:v>13.449453767289887</c:v>
                </c:pt>
                <c:pt idx="3322">
                  <c:v>13.344454483088192</c:v>
                </c:pt>
                <c:pt idx="3323">
                  <c:v>13.449453767289887</c:v>
                </c:pt>
                <c:pt idx="3324">
                  <c:v>13.344454483088192</c:v>
                </c:pt>
                <c:pt idx="3325">
                  <c:v>13.449453767289887</c:v>
                </c:pt>
                <c:pt idx="3326">
                  <c:v>13.344454483088192</c:v>
                </c:pt>
                <c:pt idx="3327">
                  <c:v>13.234682504150056</c:v>
                </c:pt>
                <c:pt idx="3328">
                  <c:v>13.062865493638188</c:v>
                </c:pt>
                <c:pt idx="3329">
                  <c:v>13.449453767289887</c:v>
                </c:pt>
                <c:pt idx="3330">
                  <c:v>13.353999872561074</c:v>
                </c:pt>
                <c:pt idx="3331">
                  <c:v>13.330136398878869</c:v>
                </c:pt>
                <c:pt idx="3332">
                  <c:v>12.232416609497509</c:v>
                </c:pt>
                <c:pt idx="3333">
                  <c:v>12</c:v>
                </c:pt>
                <c:pt idx="3334">
                  <c:v>11.196741851689877</c:v>
                </c:pt>
                <c:pt idx="3335">
                  <c:v>11.815</c:v>
                </c:pt>
                <c:pt idx="3336">
                  <c:v>11.86</c:v>
                </c:pt>
                <c:pt idx="3337">
                  <c:v>12.065</c:v>
                </c:pt>
                <c:pt idx="3338">
                  <c:v>12.030000000000001</c:v>
                </c:pt>
                <c:pt idx="3339">
                  <c:v>9.9499999999999993</c:v>
                </c:pt>
                <c:pt idx="3340">
                  <c:v>10.190000000000001</c:v>
                </c:pt>
                <c:pt idx="3341">
                  <c:v>10.065000000000001</c:v>
                </c:pt>
                <c:pt idx="3342">
                  <c:v>10.09</c:v>
                </c:pt>
                <c:pt idx="3343">
                  <c:v>9.9499999999999993</c:v>
                </c:pt>
                <c:pt idx="3344">
                  <c:v>11.86</c:v>
                </c:pt>
                <c:pt idx="3345">
                  <c:v>11.344695388519538</c:v>
                </c:pt>
                <c:pt idx="3346">
                  <c:v>11.397195030620386</c:v>
                </c:pt>
                <c:pt idx="3347">
                  <c:v>13.239455198886498</c:v>
                </c:pt>
                <c:pt idx="3348">
                  <c:v>13.506726104127175</c:v>
                </c:pt>
                <c:pt idx="3349">
                  <c:v>11.394808683252167</c:v>
                </c:pt>
                <c:pt idx="3350">
                  <c:v>11.554693956922931</c:v>
                </c:pt>
                <c:pt idx="3351">
                  <c:v>13.220364419940735</c:v>
                </c:pt>
                <c:pt idx="3352">
                  <c:v>13.611725388328873</c:v>
                </c:pt>
                <c:pt idx="3353">
                  <c:v>13.363545262033954</c:v>
                </c:pt>
                <c:pt idx="3354">
                  <c:v>13.220364419940735</c:v>
                </c:pt>
                <c:pt idx="3355">
                  <c:v>13.611725388328873</c:v>
                </c:pt>
                <c:pt idx="3356">
                  <c:v>12.409006314745815</c:v>
                </c:pt>
                <c:pt idx="3357">
                  <c:v>12.01</c:v>
                </c:pt>
                <c:pt idx="3358">
                  <c:v>11.9375</c:v>
                </c:pt>
                <c:pt idx="3359">
                  <c:v>12.105</c:v>
                </c:pt>
                <c:pt idx="3360">
                  <c:v>12.032500000000001</c:v>
                </c:pt>
                <c:pt idx="3361">
                  <c:v>10.879999999999999</c:v>
                </c:pt>
                <c:pt idx="3362">
                  <c:v>12</c:v>
                </c:pt>
                <c:pt idx="3363">
                  <c:v>10.6</c:v>
                </c:pt>
                <c:pt idx="3364">
                  <c:v>11.875</c:v>
                </c:pt>
                <c:pt idx="3365">
                  <c:v>10.6</c:v>
                </c:pt>
                <c:pt idx="3366">
                  <c:v>10.5</c:v>
                </c:pt>
                <c:pt idx="3367">
                  <c:v>11.454467367457674</c:v>
                </c:pt>
                <c:pt idx="3368">
                  <c:v>15.033988419788198</c:v>
                </c:pt>
                <c:pt idx="3369">
                  <c:v>16.823748945953461</c:v>
                </c:pt>
                <c:pt idx="3370">
                  <c:v>14.079449472500059</c:v>
                </c:pt>
                <c:pt idx="3371">
                  <c:v>13.363545262033954</c:v>
                </c:pt>
                <c:pt idx="3372">
                  <c:v>13.244227893622936</c:v>
                </c:pt>
                <c:pt idx="3373">
                  <c:v>13.482862630444972</c:v>
                </c:pt>
                <c:pt idx="3374">
                  <c:v>13.435135683080563</c:v>
                </c:pt>
                <c:pt idx="3375">
                  <c:v>13.339681788351752</c:v>
                </c:pt>
                <c:pt idx="3376">
                  <c:v>13.53058957780938</c:v>
                </c:pt>
                <c:pt idx="3377">
                  <c:v>13.793087788313617</c:v>
                </c:pt>
                <c:pt idx="3378">
                  <c:v>16.585114209131426</c:v>
                </c:pt>
                <c:pt idx="3379">
                  <c:v>15.201032735563624</c:v>
                </c:pt>
                <c:pt idx="3380">
                  <c:v>12.910139262072088</c:v>
                </c:pt>
                <c:pt idx="3381">
                  <c:v>12.45</c:v>
                </c:pt>
                <c:pt idx="3382">
                  <c:v>11.95</c:v>
                </c:pt>
                <c:pt idx="3383">
                  <c:v>11.725000000000001</c:v>
                </c:pt>
                <c:pt idx="3384">
                  <c:v>12</c:v>
                </c:pt>
                <c:pt idx="3385">
                  <c:v>11.07</c:v>
                </c:pt>
                <c:pt idx="3386">
                  <c:v>11.175000000000001</c:v>
                </c:pt>
                <c:pt idx="3387">
                  <c:v>11.745000000000001</c:v>
                </c:pt>
                <c:pt idx="3388">
                  <c:v>12.195</c:v>
                </c:pt>
                <c:pt idx="3389">
                  <c:v>11.705</c:v>
                </c:pt>
                <c:pt idx="3390">
                  <c:v>10.620000000000001</c:v>
                </c:pt>
                <c:pt idx="3391">
                  <c:v>11.77</c:v>
                </c:pt>
                <c:pt idx="3392">
                  <c:v>15.749892630254303</c:v>
                </c:pt>
                <c:pt idx="3393">
                  <c:v>18.136239998474654</c:v>
                </c:pt>
                <c:pt idx="3394">
                  <c:v>15.988527367076339</c:v>
                </c:pt>
                <c:pt idx="3395">
                  <c:v>14.680809009291586</c:v>
                </c:pt>
                <c:pt idx="3396">
                  <c:v>13.793087788313617</c:v>
                </c:pt>
                <c:pt idx="3397">
                  <c:v>13.139228609421242</c:v>
                </c:pt>
                <c:pt idx="3398">
                  <c:v>13.54013496728226</c:v>
                </c:pt>
                <c:pt idx="3399">
                  <c:v>14.318084209322095</c:v>
                </c:pt>
                <c:pt idx="3400">
                  <c:v>14.217857619856838</c:v>
                </c:pt>
                <c:pt idx="3401">
                  <c:v>15.053079198733961</c:v>
                </c:pt>
                <c:pt idx="3402">
                  <c:v>16.752158524906847</c:v>
                </c:pt>
                <c:pt idx="3403">
                  <c:v>15.496939809222946</c:v>
                </c:pt>
                <c:pt idx="3404">
                  <c:v>13.363545262033954</c:v>
                </c:pt>
                <c:pt idx="3405">
                  <c:v>12.189462356869543</c:v>
                </c:pt>
                <c:pt idx="3406">
                  <c:v>12.48</c:v>
                </c:pt>
                <c:pt idx="3407">
                  <c:v>12.59</c:v>
                </c:pt>
                <c:pt idx="3408">
                  <c:v>12.375</c:v>
                </c:pt>
                <c:pt idx="3409">
                  <c:v>11.984999999999999</c:v>
                </c:pt>
                <c:pt idx="3410">
                  <c:v>11.719999999999999</c:v>
                </c:pt>
                <c:pt idx="3411">
                  <c:v>12.094999999999999</c:v>
                </c:pt>
                <c:pt idx="3412">
                  <c:v>11.91</c:v>
                </c:pt>
                <c:pt idx="3413">
                  <c:v>12.455</c:v>
                </c:pt>
                <c:pt idx="3414">
                  <c:v>10.590609620161908</c:v>
                </c:pt>
                <c:pt idx="3415">
                  <c:v>11.2110599358992</c:v>
                </c:pt>
                <c:pt idx="3416">
                  <c:v>16.947839009100921</c:v>
                </c:pt>
                <c:pt idx="3417">
                  <c:v>15.649666040789048</c:v>
                </c:pt>
                <c:pt idx="3418">
                  <c:v>14.914671051377182</c:v>
                </c:pt>
                <c:pt idx="3419">
                  <c:v>13.12013783047548</c:v>
                </c:pt>
                <c:pt idx="3420">
                  <c:v>14.991034167160231</c:v>
                </c:pt>
                <c:pt idx="3421">
                  <c:v>13.81695126199582</c:v>
                </c:pt>
                <c:pt idx="3422">
                  <c:v>13.139228609421242</c:v>
                </c:pt>
                <c:pt idx="3423">
                  <c:v>15.162851177672097</c:v>
                </c:pt>
                <c:pt idx="3424">
                  <c:v>14.060358693554297</c:v>
                </c:pt>
                <c:pt idx="3425">
                  <c:v>14.456492356678874</c:v>
                </c:pt>
                <c:pt idx="3426">
                  <c:v>17.162610272240752</c:v>
                </c:pt>
                <c:pt idx="3427">
                  <c:v>15.702165682889898</c:v>
                </c:pt>
                <c:pt idx="3428">
                  <c:v>13.311045619933108</c:v>
                </c:pt>
                <c:pt idx="3429">
                  <c:v>11.754999999999999</c:v>
                </c:pt>
                <c:pt idx="3430">
                  <c:v>13.344454483088192</c:v>
                </c:pt>
                <c:pt idx="3431">
                  <c:v>13.287182146250903</c:v>
                </c:pt>
                <c:pt idx="3432">
                  <c:v>13.301500230460224</c:v>
                </c:pt>
                <c:pt idx="3433">
                  <c:v>12.623777577885646</c:v>
                </c:pt>
                <c:pt idx="3434">
                  <c:v>10.017886251789026</c:v>
                </c:pt>
                <c:pt idx="3435">
                  <c:v>10.356747578076316</c:v>
                </c:pt>
                <c:pt idx="3436">
                  <c:v>10</c:v>
                </c:pt>
                <c:pt idx="3437">
                  <c:v>11.254999999999999</c:v>
                </c:pt>
                <c:pt idx="3438">
                  <c:v>9.5249999999999986</c:v>
                </c:pt>
                <c:pt idx="3439">
                  <c:v>11.807646777954288</c:v>
                </c:pt>
                <c:pt idx="3440">
                  <c:v>15.783301493409388</c:v>
                </c:pt>
                <c:pt idx="3441">
                  <c:v>18.413056293188212</c:v>
                </c:pt>
                <c:pt idx="3442">
                  <c:v>14.341947683004298</c:v>
                </c:pt>
                <c:pt idx="3443">
                  <c:v>13.287182146250903</c:v>
                </c:pt>
                <c:pt idx="3444">
                  <c:v>13.554453051491581</c:v>
                </c:pt>
                <c:pt idx="3445">
                  <c:v>13.788315093577177</c:v>
                </c:pt>
                <c:pt idx="3446">
                  <c:v>13.163092083103445</c:v>
                </c:pt>
                <c:pt idx="3447">
                  <c:v>13.645134251483958</c:v>
                </c:pt>
                <c:pt idx="3448">
                  <c:v>13.396954125189039</c:v>
                </c:pt>
                <c:pt idx="3449">
                  <c:v>15.134215009253454</c:v>
                </c:pt>
                <c:pt idx="3450">
                  <c:v>15.773756103936506</c:v>
                </c:pt>
                <c:pt idx="3451">
                  <c:v>15.492167114486506</c:v>
                </c:pt>
                <c:pt idx="3452">
                  <c:v>13.864678209360228</c:v>
                </c:pt>
                <c:pt idx="3453">
                  <c:v>12.485369430528866</c:v>
                </c:pt>
                <c:pt idx="3454">
                  <c:v>11.55</c:v>
                </c:pt>
                <c:pt idx="3455">
                  <c:v>11.719999999999999</c:v>
                </c:pt>
                <c:pt idx="3456">
                  <c:v>12.379999999999999</c:v>
                </c:pt>
                <c:pt idx="3457">
                  <c:v>11.855</c:v>
                </c:pt>
                <c:pt idx="3458">
                  <c:v>11.925000000000001</c:v>
                </c:pt>
                <c:pt idx="3459">
                  <c:v>11</c:v>
                </c:pt>
                <c:pt idx="3460">
                  <c:v>12</c:v>
                </c:pt>
                <c:pt idx="3461">
                  <c:v>10.084703978099196</c:v>
                </c:pt>
                <c:pt idx="3462">
                  <c:v>10</c:v>
                </c:pt>
                <c:pt idx="3463">
                  <c:v>11.435376588511913</c:v>
                </c:pt>
                <c:pt idx="3464">
                  <c:v>14.327629598794976</c:v>
                </c:pt>
                <c:pt idx="3465">
                  <c:v>15.04353380926108</c:v>
                </c:pt>
                <c:pt idx="3466">
                  <c:v>14.27512995669413</c:v>
                </c:pt>
                <c:pt idx="3467">
                  <c:v>15.181941956617861</c:v>
                </c:pt>
                <c:pt idx="3468">
                  <c:v>14.127176419864467</c:v>
                </c:pt>
                <c:pt idx="3469">
                  <c:v>13.282409451514461</c:v>
                </c:pt>
                <c:pt idx="3470">
                  <c:v>13.850360125150907</c:v>
                </c:pt>
                <c:pt idx="3471">
                  <c:v>14.313311514585655</c:v>
                </c:pt>
                <c:pt idx="3472">
                  <c:v>15.320350103974642</c:v>
                </c:pt>
                <c:pt idx="3473">
                  <c:v>15.33466818818396</c:v>
                </c:pt>
                <c:pt idx="3474">
                  <c:v>17.196019135395836</c:v>
                </c:pt>
                <c:pt idx="3475">
                  <c:v>15.005352251369553</c:v>
                </c:pt>
                <c:pt idx="3476">
                  <c:v>13.86945090409667</c:v>
                </c:pt>
                <c:pt idx="3477">
                  <c:v>12.385142841063612</c:v>
                </c:pt>
                <c:pt idx="3478">
                  <c:v>12</c:v>
                </c:pt>
                <c:pt idx="3479">
                  <c:v>12.299234335807679</c:v>
                </c:pt>
                <c:pt idx="3480">
                  <c:v>12.130319097791851</c:v>
                </c:pt>
                <c:pt idx="3481">
                  <c:v>12.604281758976507</c:v>
                </c:pt>
                <c:pt idx="3482">
                  <c:v>12.104277193331157</c:v>
                </c:pt>
                <c:pt idx="3483">
                  <c:v>10.604263496395109</c:v>
                </c:pt>
                <c:pt idx="3484">
                  <c:v>10.198009786808262</c:v>
                </c:pt>
                <c:pt idx="3485">
                  <c:v>10.541762925689442</c:v>
                </c:pt>
                <c:pt idx="3486">
                  <c:v>10.562596449257997</c:v>
                </c:pt>
                <c:pt idx="3487">
                  <c:v>10.281343881082488</c:v>
                </c:pt>
                <c:pt idx="3488">
                  <c:v>10.171967882347568</c:v>
                </c:pt>
                <c:pt idx="3489">
                  <c:v>13.349080226552392</c:v>
                </c:pt>
                <c:pt idx="3490">
                  <c:v>14.677217354047848</c:v>
                </c:pt>
                <c:pt idx="3491">
                  <c:v>14.562632974420788</c:v>
                </c:pt>
                <c:pt idx="3492">
                  <c:v>14.677217354047848</c:v>
                </c:pt>
                <c:pt idx="3493">
                  <c:v>14.562632974420788</c:v>
                </c:pt>
                <c:pt idx="3494">
                  <c:v>14.677217354047848</c:v>
                </c:pt>
                <c:pt idx="3495">
                  <c:v>14.562632974420788</c:v>
                </c:pt>
                <c:pt idx="3496">
                  <c:v>14.44284021390159</c:v>
                </c:pt>
                <c:pt idx="3497">
                  <c:v>14.255338501784584</c:v>
                </c:pt>
                <c:pt idx="3498">
                  <c:v>14.677217354047848</c:v>
                </c:pt>
                <c:pt idx="3499">
                  <c:v>14.573049736205068</c:v>
                </c:pt>
                <c:pt idx="3500">
                  <c:v>14.547007831744372</c:v>
                </c:pt>
                <c:pt idx="3501">
                  <c:v>13.349080226552388</c:v>
                </c:pt>
                <c:pt idx="3502">
                  <c:v>12.546989569162976</c:v>
                </c:pt>
                <c:pt idx="3503">
                  <c:v>12.218861572958216</c:v>
                </c:pt>
                <c:pt idx="3504">
                  <c:v>12.307404048124578</c:v>
                </c:pt>
                <c:pt idx="3505">
                  <c:v>12.354279476153831</c:v>
                </c:pt>
                <c:pt idx="3506">
                  <c:v>12.567823092731532</c:v>
                </c:pt>
                <c:pt idx="3507">
                  <c:v>12.53136442648656</c:v>
                </c:pt>
                <c:pt idx="3508">
                  <c:v>10.364677975356713</c:v>
                </c:pt>
                <c:pt idx="3509">
                  <c:v>10.614680258179389</c:v>
                </c:pt>
                <c:pt idx="3510">
                  <c:v>10.484470735875913</c:v>
                </c:pt>
                <c:pt idx="3511">
                  <c:v>10.510512640336607</c:v>
                </c:pt>
                <c:pt idx="3512">
                  <c:v>10.364677975356713</c:v>
                </c:pt>
                <c:pt idx="3513">
                  <c:v>12.354279476153831</c:v>
                </c:pt>
                <c:pt idx="3514">
                  <c:v>12.380321380614525</c:v>
                </c:pt>
                <c:pt idx="3515">
                  <c:v>12.437613570428056</c:v>
                </c:pt>
                <c:pt idx="3516">
                  <c:v>14.448048594793731</c:v>
                </c:pt>
                <c:pt idx="3517">
                  <c:v>14.739717924753517</c:v>
                </c:pt>
                <c:pt idx="3518">
                  <c:v>12.435009379981986</c:v>
                </c:pt>
                <c:pt idx="3519">
                  <c:v>12.609490139868644</c:v>
                </c:pt>
                <c:pt idx="3520">
                  <c:v>14.427215071225175</c:v>
                </c:pt>
                <c:pt idx="3521">
                  <c:v>14.854302304380576</c:v>
                </c:pt>
                <c:pt idx="3522">
                  <c:v>14.583466497989345</c:v>
                </c:pt>
                <c:pt idx="3523">
                  <c:v>14.427215071225175</c:v>
                </c:pt>
                <c:pt idx="3524">
                  <c:v>14.854302304380576</c:v>
                </c:pt>
                <c:pt idx="3525">
                  <c:v>13.541790319561535</c:v>
                </c:pt>
                <c:pt idx="3526">
                  <c:v>12.510530902918003</c:v>
                </c:pt>
                <c:pt idx="3527">
                  <c:v>12.435009379981986</c:v>
                </c:pt>
                <c:pt idx="3528">
                  <c:v>11.333436821294576</c:v>
                </c:pt>
                <c:pt idx="3529">
                  <c:v>12.500114141133725</c:v>
                </c:pt>
                <c:pt idx="3530">
                  <c:v>11.562605580548695</c:v>
                </c:pt>
                <c:pt idx="3531">
                  <c:v>12.500114141133725</c:v>
                </c:pt>
                <c:pt idx="3532">
                  <c:v>11.562605580548695</c:v>
                </c:pt>
                <c:pt idx="3533">
                  <c:v>11.458437962705913</c:v>
                </c:pt>
                <c:pt idx="3534">
                  <c:v>12.500114141133725</c:v>
                </c:pt>
                <c:pt idx="3535">
                  <c:v>16.406399810238014</c:v>
                </c:pt>
                <c:pt idx="3536">
                  <c:v>18.359542644790157</c:v>
                </c:pt>
                <c:pt idx="3537">
                  <c:v>15.364723631810202</c:v>
                </c:pt>
                <c:pt idx="3538">
                  <c:v>14.583466497989345</c:v>
                </c:pt>
                <c:pt idx="3539">
                  <c:v>14.453256975685868</c:v>
                </c:pt>
                <c:pt idx="3540">
                  <c:v>14.713676020292821</c:v>
                </c:pt>
                <c:pt idx="3541">
                  <c:v>14.661592211371429</c:v>
                </c:pt>
                <c:pt idx="3542">
                  <c:v>14.557424593528651</c:v>
                </c:pt>
                <c:pt idx="3543">
                  <c:v>14.765759829214213</c:v>
                </c:pt>
                <c:pt idx="3544">
                  <c:v>15.052220778281859</c:v>
                </c:pt>
                <c:pt idx="3545">
                  <c:v>18.099123600183205</c:v>
                </c:pt>
                <c:pt idx="3546">
                  <c:v>16.58869314146288</c:v>
                </c:pt>
                <c:pt idx="3547">
                  <c:v>14.088670313236136</c:v>
                </c:pt>
                <c:pt idx="3548">
                  <c:v>12.968868421426238</c:v>
                </c:pt>
                <c:pt idx="3549">
                  <c:v>12.448030332212333</c:v>
                </c:pt>
                <c:pt idx="3550">
                  <c:v>12.213653192066078</c:v>
                </c:pt>
                <c:pt idx="3551">
                  <c:v>12.500114141133725</c:v>
                </c:pt>
                <c:pt idx="3552">
                  <c:v>11.53135529519586</c:v>
                </c:pt>
                <c:pt idx="3553">
                  <c:v>11.640731293930781</c:v>
                </c:pt>
                <c:pt idx="3554">
                  <c:v>12.234486715634633</c:v>
                </c:pt>
                <c:pt idx="3555">
                  <c:v>12.703240995927148</c:v>
                </c:pt>
                <c:pt idx="3556">
                  <c:v>12.192819668497521</c:v>
                </c:pt>
                <c:pt idx="3557">
                  <c:v>11.062601014903347</c:v>
                </c:pt>
                <c:pt idx="3558">
                  <c:v>12.260528620095327</c:v>
                </c:pt>
                <c:pt idx="3559">
                  <c:v>17.187656944058872</c:v>
                </c:pt>
                <c:pt idx="3560">
                  <c:v>19.791847390128396</c:v>
                </c:pt>
                <c:pt idx="3561">
                  <c:v>17.448075988665824</c:v>
                </c:pt>
                <c:pt idx="3562">
                  <c:v>16.020979624219724</c:v>
                </c:pt>
                <c:pt idx="3563">
                  <c:v>15.052220778281859</c:v>
                </c:pt>
                <c:pt idx="3564">
                  <c:v>14.33867259605881</c:v>
                </c:pt>
                <c:pt idx="3565">
                  <c:v>14.776176590998491</c:v>
                </c:pt>
                <c:pt idx="3566">
                  <c:v>15.625142676417155</c:v>
                </c:pt>
                <c:pt idx="3567">
                  <c:v>15.515766677682235</c:v>
                </c:pt>
                <c:pt idx="3568">
                  <c:v>16.427233333806569</c:v>
                </c:pt>
                <c:pt idx="3569">
                  <c:v>18.281416931408067</c:v>
                </c:pt>
                <c:pt idx="3570">
                  <c:v>16.911612756775501</c:v>
                </c:pt>
                <c:pt idx="3571">
                  <c:v>14.583466497989345</c:v>
                </c:pt>
                <c:pt idx="3572">
                  <c:v>13.302204798523137</c:v>
                </c:pt>
                <c:pt idx="3573">
                  <c:v>13.000118706779073</c:v>
                </c:pt>
                <c:pt idx="3574">
                  <c:v>13.114703086406132</c:v>
                </c:pt>
                <c:pt idx="3575">
                  <c:v>12.890742708044153</c:v>
                </c:pt>
                <c:pt idx="3576">
                  <c:v>12.484488998457307</c:v>
                </c:pt>
                <c:pt idx="3577">
                  <c:v>12.208444811173937</c:v>
                </c:pt>
                <c:pt idx="3578">
                  <c:v>12.599073378084364</c:v>
                </c:pt>
                <c:pt idx="3579">
                  <c:v>12.406363285075221</c:v>
                </c:pt>
                <c:pt idx="3580">
                  <c:v>12.974076802318377</c:v>
                </c:pt>
                <c:pt idx="3581">
                  <c:v>11.557397199656554</c:v>
                </c:pt>
                <c:pt idx="3582">
                  <c:v>12.234486715634633</c:v>
                </c:pt>
                <c:pt idx="3583">
                  <c:v>18.494960547985777</c:v>
                </c:pt>
                <c:pt idx="3584">
                  <c:v>17.07828094532395</c:v>
                </c:pt>
                <c:pt idx="3585">
                  <c:v>16.276190287934536</c:v>
                </c:pt>
                <c:pt idx="3586">
                  <c:v>14.317839072490255</c:v>
                </c:pt>
                <c:pt idx="3587">
                  <c:v>16.359524382208761</c:v>
                </c:pt>
                <c:pt idx="3588">
                  <c:v>15.078262682742555</c:v>
                </c:pt>
                <c:pt idx="3589">
                  <c:v>14.33867259605881</c:v>
                </c:pt>
                <c:pt idx="3590">
                  <c:v>16.547026094325766</c:v>
                </c:pt>
                <c:pt idx="3591">
                  <c:v>15.343890108241647</c:v>
                </c:pt>
                <c:pt idx="3592">
                  <c:v>15.776185722289187</c:v>
                </c:pt>
                <c:pt idx="3593">
                  <c:v>18.729337688132031</c:v>
                </c:pt>
                <c:pt idx="3594">
                  <c:v>17.135573135137484</c:v>
                </c:pt>
                <c:pt idx="3595">
                  <c:v>14.526174308175815</c:v>
                </c:pt>
                <c:pt idx="3596">
                  <c:v>12.24490347741891</c:v>
                </c:pt>
                <c:pt idx="3597">
                  <c:v>14.562632974420788</c:v>
                </c:pt>
                <c:pt idx="3598">
                  <c:v>14.500132403715121</c:v>
                </c:pt>
                <c:pt idx="3599">
                  <c:v>14.515757546391535</c:v>
                </c:pt>
                <c:pt idx="3600">
                  <c:v>13.776167459707791</c:v>
                </c:pt>
                <c:pt idx="3601">
                  <c:v>10.932391492599871</c:v>
                </c:pt>
                <c:pt idx="3602">
                  <c:v>11.302186535941743</c:v>
                </c:pt>
                <c:pt idx="3603">
                  <c:v>10.911557969031314</c:v>
                </c:pt>
                <c:pt idx="3604">
                  <c:v>11.583439104117252</c:v>
                </c:pt>
                <c:pt idx="3605">
                  <c:v>9.9219655995248921</c:v>
                </c:pt>
                <c:pt idx="3606">
                  <c:v>12.885534327152016</c:v>
                </c:pt>
                <c:pt idx="3607">
                  <c:v>17.224115610303844</c:v>
                </c:pt>
                <c:pt idx="3608">
                  <c:v>20.093933481872462</c:v>
                </c:pt>
                <c:pt idx="3609">
                  <c:v>15.651184580877851</c:v>
                </c:pt>
                <c:pt idx="3610">
                  <c:v>14.500132403715121</c:v>
                </c:pt>
                <c:pt idx="3611">
                  <c:v>14.791801733674907</c:v>
                </c:pt>
                <c:pt idx="3612">
                  <c:v>15.047012397389722</c:v>
                </c:pt>
                <c:pt idx="3613">
                  <c:v>14.364714500519504</c:v>
                </c:pt>
                <c:pt idx="3614">
                  <c:v>14.89076097062555</c:v>
                </c:pt>
                <c:pt idx="3615">
                  <c:v>14.619925164234319</c:v>
                </c:pt>
                <c:pt idx="3616">
                  <c:v>16.515775808972933</c:v>
                </c:pt>
                <c:pt idx="3617">
                  <c:v>17.213698848519563</c:v>
                </c:pt>
                <c:pt idx="3618">
                  <c:v>16.906404375883362</c:v>
                </c:pt>
                <c:pt idx="3619">
                  <c:v>15.130346491663946</c:v>
                </c:pt>
                <c:pt idx="3620">
                  <c:v>13.62512441383576</c:v>
                </c:pt>
                <c:pt idx="3621">
                  <c:v>12.03135986084121</c:v>
                </c:pt>
                <c:pt idx="3622">
                  <c:v>12.208444811173937</c:v>
                </c:pt>
                <c:pt idx="3623">
                  <c:v>12.895951088936291</c:v>
                </c:pt>
                <c:pt idx="3624">
                  <c:v>12.349071095261692</c:v>
                </c:pt>
                <c:pt idx="3625">
                  <c:v>12.421988427751639</c:v>
                </c:pt>
                <c:pt idx="3626">
                  <c:v>11.588647485009391</c:v>
                </c:pt>
                <c:pt idx="3627">
                  <c:v>12.52094766470228</c:v>
                </c:pt>
                <c:pt idx="3628">
                  <c:v>11.005308825089818</c:v>
                </c:pt>
                <c:pt idx="3629">
                  <c:v>10.406345022493825</c:v>
                </c:pt>
                <c:pt idx="3630">
                  <c:v>12.479280617565168</c:v>
                </c:pt>
                <c:pt idx="3631">
                  <c:v>15.635559438201435</c:v>
                </c:pt>
                <c:pt idx="3632">
                  <c:v>16.416816572022292</c:v>
                </c:pt>
                <c:pt idx="3633">
                  <c:v>15.578267248387906</c:v>
                </c:pt>
                <c:pt idx="3634">
                  <c:v>16.567859617894324</c:v>
                </c:pt>
                <c:pt idx="3635">
                  <c:v>15.416807440731594</c:v>
                </c:pt>
                <c:pt idx="3636">
                  <c:v>14.49492402282298</c:v>
                </c:pt>
                <c:pt idx="3637">
                  <c:v>15.11472134898753</c:v>
                </c:pt>
                <c:pt idx="3638">
                  <c:v>15.619934295525017</c:v>
                </c:pt>
                <c:pt idx="3639">
                  <c:v>16.718902663766357</c:v>
                </c:pt>
                <c:pt idx="3640">
                  <c:v>16.73452780644277</c:v>
                </c:pt>
                <c:pt idx="3641">
                  <c:v>18.765796354377002</c:v>
                </c:pt>
                <c:pt idx="3642">
                  <c:v>16.375149524885177</c:v>
                </c:pt>
                <c:pt idx="3643">
                  <c:v>15.135554872556085</c:v>
                </c:pt>
                <c:pt idx="3644">
                  <c:v>13.515748415100839</c:v>
                </c:pt>
                <c:pt idx="3645">
                  <c:v>12.708449376819285</c:v>
                </c:pt>
                <c:pt idx="3646">
                  <c:v>13.421997559042335</c:v>
                </c:pt>
                <c:pt idx="3647">
                  <c:v>12.130319097791851</c:v>
                </c:pt>
                <c:pt idx="3648">
                  <c:v>12.100000000000001</c:v>
                </c:pt>
                <c:pt idx="3649">
                  <c:v>11.620000000000001</c:v>
                </c:pt>
                <c:pt idx="3650">
                  <c:v>10.18</c:v>
                </c:pt>
                <c:pt idx="3651">
                  <c:v>9.7899999999999991</c:v>
                </c:pt>
                <c:pt idx="3652">
                  <c:v>10.120000000000001</c:v>
                </c:pt>
                <c:pt idx="3653">
                  <c:v>10.14</c:v>
                </c:pt>
                <c:pt idx="3654">
                  <c:v>9.8550000000000004</c:v>
                </c:pt>
                <c:pt idx="3655">
                  <c:v>9.9349999999999987</c:v>
                </c:pt>
                <c:pt idx="3656">
                  <c:v>12.701346590265096</c:v>
                </c:pt>
                <c:pt idx="3657">
                  <c:v>13.965038896358578</c:v>
                </c:pt>
                <c:pt idx="3658">
                  <c:v>13.856014462107376</c:v>
                </c:pt>
                <c:pt idx="3659">
                  <c:v>13.965038896358578</c:v>
                </c:pt>
                <c:pt idx="3660">
                  <c:v>13.856014462107376</c:v>
                </c:pt>
                <c:pt idx="3661">
                  <c:v>13.965038896358578</c:v>
                </c:pt>
                <c:pt idx="3662">
                  <c:v>13.856014462107376</c:v>
                </c:pt>
                <c:pt idx="3663">
                  <c:v>13.742034371753846</c:v>
                </c:pt>
                <c:pt idx="3664">
                  <c:v>13.563630752070059</c:v>
                </c:pt>
                <c:pt idx="3665">
                  <c:v>13.965038896358578</c:v>
                </c:pt>
                <c:pt idx="3666">
                  <c:v>13.86592577431203</c:v>
                </c:pt>
                <c:pt idx="3667">
                  <c:v>13.841147493800394</c:v>
                </c:pt>
                <c:pt idx="3668">
                  <c:v>12.701346590265095</c:v>
                </c:pt>
                <c:pt idx="3669">
                  <c:v>12</c:v>
                </c:pt>
                <c:pt idx="3670">
                  <c:v>11.625969216060051</c:v>
                </c:pt>
                <c:pt idx="3671">
                  <c:v>11.815</c:v>
                </c:pt>
                <c:pt idx="3672">
                  <c:v>11.86</c:v>
                </c:pt>
                <c:pt idx="3673">
                  <c:v>12.065</c:v>
                </c:pt>
                <c:pt idx="3674">
                  <c:v>12.030000000000001</c:v>
                </c:pt>
                <c:pt idx="3675">
                  <c:v>9.9499999999999993</c:v>
                </c:pt>
                <c:pt idx="3676">
                  <c:v>10.190000000000001</c:v>
                </c:pt>
                <c:pt idx="3677">
                  <c:v>10.065000000000001</c:v>
                </c:pt>
                <c:pt idx="3678">
                  <c:v>10.09</c:v>
                </c:pt>
                <c:pt idx="3679">
                  <c:v>9.9499999999999993</c:v>
                </c:pt>
                <c:pt idx="3680">
                  <c:v>11.86</c:v>
                </c:pt>
                <c:pt idx="3681">
                  <c:v>11.779594555232201</c:v>
                </c:pt>
                <c:pt idx="3682">
                  <c:v>11.834106772357801</c:v>
                </c:pt>
                <c:pt idx="3683">
                  <c:v>13.746990027856175</c:v>
                </c:pt>
                <c:pt idx="3684">
                  <c:v>14.024506769586507</c:v>
                </c:pt>
                <c:pt idx="3685">
                  <c:v>11.831628944306638</c:v>
                </c:pt>
                <c:pt idx="3686">
                  <c:v>11.997643423734607</c:v>
                </c:pt>
                <c:pt idx="3687">
                  <c:v>13.727167403446865</c:v>
                </c:pt>
                <c:pt idx="3688">
                  <c:v>14.133531203837711</c:v>
                </c:pt>
                <c:pt idx="3689">
                  <c:v>13.875837086516686</c:v>
                </c:pt>
                <c:pt idx="3690">
                  <c:v>13.727167403446865</c:v>
                </c:pt>
                <c:pt idx="3691">
                  <c:v>14.133531203837711</c:v>
                </c:pt>
                <c:pt idx="3692">
                  <c:v>12.884705866051208</c:v>
                </c:pt>
                <c:pt idx="3693">
                  <c:v>12.01</c:v>
                </c:pt>
                <c:pt idx="3694">
                  <c:v>11.9375</c:v>
                </c:pt>
                <c:pt idx="3695">
                  <c:v>12.105</c:v>
                </c:pt>
                <c:pt idx="3696">
                  <c:v>10.879999999999999</c:v>
                </c:pt>
                <c:pt idx="3697">
                  <c:v>12</c:v>
                </c:pt>
                <c:pt idx="3698">
                  <c:v>11.0015565471668</c:v>
                </c:pt>
                <c:pt idx="3699">
                  <c:v>11.89357464558573</c:v>
                </c:pt>
                <c:pt idx="3700">
                  <c:v>11.0015565471668</c:v>
                </c:pt>
                <c:pt idx="3701">
                  <c:v>10.902443425120254</c:v>
                </c:pt>
                <c:pt idx="3702">
                  <c:v>11.89357464558573</c:v>
                </c:pt>
                <c:pt idx="3703">
                  <c:v>15.610316722331271</c:v>
                </c:pt>
                <c:pt idx="3704">
                  <c:v>17.468687760704043</c:v>
                </c:pt>
                <c:pt idx="3705">
                  <c:v>14.619185501865793</c:v>
                </c:pt>
                <c:pt idx="3706">
                  <c:v>13.875837086516686</c:v>
                </c:pt>
                <c:pt idx="3707">
                  <c:v>13.751945683958501</c:v>
                </c:pt>
                <c:pt idx="3708">
                  <c:v>13.999728489074871</c:v>
                </c:pt>
                <c:pt idx="3709">
                  <c:v>13.950171928051596</c:v>
                </c:pt>
                <c:pt idx="3710">
                  <c:v>13.851058806005049</c:v>
                </c:pt>
                <c:pt idx="3711">
                  <c:v>14.049285050098145</c:v>
                </c:pt>
                <c:pt idx="3712">
                  <c:v>14.321846135726149</c:v>
                </c:pt>
                <c:pt idx="3713">
                  <c:v>17.22090495558767</c:v>
                </c:pt>
                <c:pt idx="3714">
                  <c:v>15.783764685912731</c:v>
                </c:pt>
                <c:pt idx="3715">
                  <c:v>13.405049756795584</c:v>
                </c:pt>
                <c:pt idx="3716">
                  <c:v>12.45</c:v>
                </c:pt>
                <c:pt idx="3717">
                  <c:v>11.95</c:v>
                </c:pt>
                <c:pt idx="3718">
                  <c:v>11.725000000000001</c:v>
                </c:pt>
                <c:pt idx="3719">
                  <c:v>12</c:v>
                </c:pt>
                <c:pt idx="3720">
                  <c:v>11.07</c:v>
                </c:pt>
                <c:pt idx="3721">
                  <c:v>11.175000000000001</c:v>
                </c:pt>
                <c:pt idx="3722">
                  <c:v>11.745000000000001</c:v>
                </c:pt>
                <c:pt idx="3723">
                  <c:v>12.195</c:v>
                </c:pt>
                <c:pt idx="3724">
                  <c:v>11.705</c:v>
                </c:pt>
                <c:pt idx="3725">
                  <c:v>10.620000000000001</c:v>
                </c:pt>
                <c:pt idx="3726">
                  <c:v>11.77</c:v>
                </c:pt>
                <c:pt idx="3727">
                  <c:v>16.35366513768038</c:v>
                </c:pt>
                <c:pt idx="3728">
                  <c:v>18.831493188844075</c:v>
                </c:pt>
                <c:pt idx="3729">
                  <c:v>16.601447942796749</c:v>
                </c:pt>
                <c:pt idx="3730">
                  <c:v>15.243598170759043</c:v>
                </c:pt>
                <c:pt idx="3731">
                  <c:v>14.321846135726149</c:v>
                </c:pt>
                <c:pt idx="3732">
                  <c:v>13.6429212497073</c:v>
                </c:pt>
                <c:pt idx="3733">
                  <c:v>14.059196362302799</c:v>
                </c:pt>
                <c:pt idx="3734">
                  <c:v>14.866968306982162</c:v>
                </c:pt>
                <c:pt idx="3735">
                  <c:v>14.762899528833287</c:v>
                </c:pt>
                <c:pt idx="3736">
                  <c:v>15.630139346740581</c:v>
                </c:pt>
                <c:pt idx="3737">
                  <c:v>17.394352919169126</c:v>
                </c:pt>
                <c:pt idx="3738">
                  <c:v>16.091015364257029</c:v>
                </c:pt>
                <c:pt idx="3739">
                  <c:v>13.875837086516686</c:v>
                </c:pt>
                <c:pt idx="3740">
                  <c:v>12.656745685344148</c:v>
                </c:pt>
                <c:pt idx="3741">
                  <c:v>12.48</c:v>
                </c:pt>
                <c:pt idx="3742">
                  <c:v>12.59</c:v>
                </c:pt>
                <c:pt idx="3743">
                  <c:v>12.375</c:v>
                </c:pt>
                <c:pt idx="3744">
                  <c:v>11.984999999999999</c:v>
                </c:pt>
                <c:pt idx="3745">
                  <c:v>11.719999999999999</c:v>
                </c:pt>
                <c:pt idx="3746">
                  <c:v>12.094999999999999</c:v>
                </c:pt>
                <c:pt idx="3747">
                  <c:v>11.91</c:v>
                </c:pt>
                <c:pt idx="3748">
                  <c:v>12.455</c:v>
                </c:pt>
                <c:pt idx="3749">
                  <c:v>10.996600891064473</c:v>
                </c:pt>
                <c:pt idx="3750">
                  <c:v>11.640836184367034</c:v>
                </c:pt>
                <c:pt idx="3751">
                  <c:v>17.597534819364554</c:v>
                </c:pt>
                <c:pt idx="3752">
                  <c:v>16.249596359531502</c:v>
                </c:pt>
                <c:pt idx="3753">
                  <c:v>15.486425319773087</c:v>
                </c:pt>
                <c:pt idx="3754">
                  <c:v>13.62309862529799</c:v>
                </c:pt>
                <c:pt idx="3755">
                  <c:v>15.565715817410323</c:v>
                </c:pt>
                <c:pt idx="3756">
                  <c:v>14.346624416237788</c:v>
                </c:pt>
                <c:pt idx="3757">
                  <c:v>13.6429212497073</c:v>
                </c:pt>
                <c:pt idx="3758">
                  <c:v>15.74411943709411</c:v>
                </c:pt>
                <c:pt idx="3759">
                  <c:v>14.599362877456484</c:v>
                </c:pt>
                <c:pt idx="3760">
                  <c:v>15.010682333949656</c:v>
                </c:pt>
                <c:pt idx="3761">
                  <c:v>17.820539343969287</c:v>
                </c:pt>
                <c:pt idx="3762">
                  <c:v>16.304108576657107</c:v>
                </c:pt>
                <c:pt idx="3763">
                  <c:v>13.821324869391084</c:v>
                </c:pt>
                <c:pt idx="3764">
                  <c:v>11.754999999999999</c:v>
                </c:pt>
                <c:pt idx="3765">
                  <c:v>13.856014462107376</c:v>
                </c:pt>
                <c:pt idx="3766">
                  <c:v>13.796546588879448</c:v>
                </c:pt>
                <c:pt idx="3767">
                  <c:v>13.811413557186428</c:v>
                </c:pt>
                <c:pt idx="3768">
                  <c:v>13.10771039065594</c:v>
                </c:pt>
                <c:pt idx="3769">
                  <c:v>10.401922158785188</c:v>
                </c:pt>
                <c:pt idx="3770">
                  <c:v>10.753773742050432</c:v>
                </c:pt>
                <c:pt idx="3771">
                  <c:v>10.382099534375879</c:v>
                </c:pt>
                <c:pt idx="3772">
                  <c:v>11.254999999999999</c:v>
                </c:pt>
                <c:pt idx="3773">
                  <c:v>9.5249999999999986</c:v>
                </c:pt>
                <c:pt idx="3774">
                  <c:v>12.260293197157958</c:v>
                </c:pt>
                <c:pt idx="3775">
                  <c:v>16.388354730396671</c:v>
                </c:pt>
                <c:pt idx="3776">
                  <c:v>19.118921242779059</c:v>
                </c:pt>
                <c:pt idx="3777">
                  <c:v>14.891746587493801</c:v>
                </c:pt>
                <c:pt idx="3778">
                  <c:v>13.796546588879448</c:v>
                </c:pt>
                <c:pt idx="3779">
                  <c:v>14.07406333060978</c:v>
                </c:pt>
                <c:pt idx="3780">
                  <c:v>14.316890479623822</c:v>
                </c:pt>
                <c:pt idx="3781">
                  <c:v>13.667699530218934</c:v>
                </c:pt>
                <c:pt idx="3782">
                  <c:v>14.168220796554003</c:v>
                </c:pt>
                <c:pt idx="3783">
                  <c:v>13.910526679232976</c:v>
                </c:pt>
                <c:pt idx="3784">
                  <c:v>15.714385500480146</c:v>
                </c:pt>
                <c:pt idx="3785">
                  <c:v>16.378443418192013</c:v>
                </c:pt>
                <c:pt idx="3786">
                  <c:v>16.0860597081547</c:v>
                </c:pt>
                <c:pt idx="3787">
                  <c:v>14.396180977261061</c:v>
                </c:pt>
                <c:pt idx="3788">
                  <c:v>12.963996363688446</c:v>
                </c:pt>
                <c:pt idx="3789">
                  <c:v>11.55</c:v>
                </c:pt>
                <c:pt idx="3790">
                  <c:v>11.719999999999999</c:v>
                </c:pt>
                <c:pt idx="3791">
                  <c:v>12.379999999999999</c:v>
                </c:pt>
                <c:pt idx="3792">
                  <c:v>11.855</c:v>
                </c:pt>
                <c:pt idx="3793">
                  <c:v>11.925000000000001</c:v>
                </c:pt>
                <c:pt idx="3794">
                  <c:v>11.026334827678438</c:v>
                </c:pt>
                <c:pt idx="3795">
                  <c:v>12</c:v>
                </c:pt>
                <c:pt idx="3796">
                  <c:v>10.471301344217771</c:v>
                </c:pt>
                <c:pt idx="3797">
                  <c:v>10</c:v>
                </c:pt>
                <c:pt idx="3798">
                  <c:v>11.873752021176422</c:v>
                </c:pt>
                <c:pt idx="3799">
                  <c:v>14.87687961918682</c:v>
                </c:pt>
                <c:pt idx="3800">
                  <c:v>15.620228034535925</c:v>
                </c:pt>
                <c:pt idx="3801">
                  <c:v>14.822367402061218</c:v>
                </c:pt>
                <c:pt idx="3802">
                  <c:v>15.763942061503421</c:v>
                </c:pt>
                <c:pt idx="3803">
                  <c:v>14.668742062889068</c:v>
                </c:pt>
                <c:pt idx="3804">
                  <c:v>13.791590932777119</c:v>
                </c:pt>
                <c:pt idx="3805">
                  <c:v>14.38131400895408</c:v>
                </c:pt>
                <c:pt idx="3806">
                  <c:v>14.862012650879837</c:v>
                </c:pt>
                <c:pt idx="3807">
                  <c:v>15.907656088470915</c:v>
                </c:pt>
                <c:pt idx="3808">
                  <c:v>15.922523056777894</c:v>
                </c:pt>
                <c:pt idx="3809">
                  <c:v>17.855228936685577</c:v>
                </c:pt>
                <c:pt idx="3810">
                  <c:v>15.580582785717306</c:v>
                </c:pt>
                <c:pt idx="3811">
                  <c:v>14.401136633363389</c:v>
                </c:pt>
                <c:pt idx="3812">
                  <c:v>12.859927585539571</c:v>
                </c:pt>
                <c:pt idx="3813">
                  <c:v>12.091800889678826</c:v>
                </c:pt>
                <c:pt idx="3814">
                  <c:v>12.770725775697677</c:v>
                </c:pt>
                <c:pt idx="3815">
                  <c:v>11.645</c:v>
                </c:pt>
                <c:pt idx="3816">
                  <c:v>12.920843188817484</c:v>
                </c:pt>
                <c:pt idx="3817">
                  <c:v>12.408280814385055</c:v>
                </c:pt>
                <c:pt idx="3818">
                  <c:v>10.870593691087766</c:v>
                </c:pt>
                <c:pt idx="3819">
                  <c:v>10.454136761861417</c:v>
                </c:pt>
                <c:pt idx="3820">
                  <c:v>10.806523394283714</c:v>
                </c:pt>
                <c:pt idx="3821">
                  <c:v>10.827880159885064</c:v>
                </c:pt>
                <c:pt idx="3822">
                  <c:v>10.539563824266823</c:v>
                </c:pt>
                <c:pt idx="3823">
                  <c:v>10.42744080485973</c:v>
                </c:pt>
                <c:pt idx="3824">
                  <c:v>13.68434755906579</c:v>
                </c:pt>
                <c:pt idx="3825">
                  <c:v>15.045841366151928</c:v>
                </c:pt>
                <c:pt idx="3826">
                  <c:v>14.928379155344496</c:v>
                </c:pt>
                <c:pt idx="3827">
                  <c:v>15.045841366151928</c:v>
                </c:pt>
                <c:pt idx="3828">
                  <c:v>14.928379155344496</c:v>
                </c:pt>
                <c:pt idx="3829">
                  <c:v>15.045841366151928</c:v>
                </c:pt>
                <c:pt idx="3830">
                  <c:v>14.928379155344496</c:v>
                </c:pt>
                <c:pt idx="3831">
                  <c:v>14.805577753136728</c:v>
                </c:pt>
                <c:pt idx="3832">
                  <c:v>14.613366862724565</c:v>
                </c:pt>
                <c:pt idx="3833">
                  <c:v>15.045841366151928</c:v>
                </c:pt>
                <c:pt idx="3834">
                  <c:v>14.939057538145173</c:v>
                </c:pt>
                <c:pt idx="3835">
                  <c:v>14.912361581143482</c:v>
                </c:pt>
                <c:pt idx="3836">
                  <c:v>13.684347559065788</c:v>
                </c:pt>
                <c:pt idx="3837">
                  <c:v>12.862112083413766</c:v>
                </c:pt>
                <c:pt idx="3838">
                  <c:v>12.525743025192485</c:v>
                </c:pt>
                <c:pt idx="3839">
                  <c:v>12.616509278998228</c:v>
                </c:pt>
                <c:pt idx="3840">
                  <c:v>12.664562001601267</c:v>
                </c:pt>
                <c:pt idx="3841">
                  <c:v>12.883468849015117</c:v>
                </c:pt>
                <c:pt idx="3842">
                  <c:v>12.846094509212755</c:v>
                </c:pt>
                <c:pt idx="3843">
                  <c:v>10.624990886672226</c:v>
                </c:pt>
                <c:pt idx="3844">
                  <c:v>10.881272073888443</c:v>
                </c:pt>
                <c:pt idx="3845">
                  <c:v>10.747792288879998</c:v>
                </c:pt>
                <c:pt idx="3846">
                  <c:v>10.774488245881686</c:v>
                </c:pt>
                <c:pt idx="3847">
                  <c:v>10.624990886672226</c:v>
                </c:pt>
                <c:pt idx="3848">
                  <c:v>12.664562001601267</c:v>
                </c:pt>
                <c:pt idx="3849">
                  <c:v>12.691257958602957</c:v>
                </c:pt>
                <c:pt idx="3850">
                  <c:v>12.749989064006673</c:v>
                </c:pt>
                <c:pt idx="3851">
                  <c:v>14.810916944537066</c:v>
                </c:pt>
                <c:pt idx="3852">
                  <c:v>15.109911662955982</c:v>
                </c:pt>
                <c:pt idx="3853">
                  <c:v>12.747319468306504</c:v>
                </c:pt>
                <c:pt idx="3854">
                  <c:v>12.926182380217821</c:v>
                </c:pt>
                <c:pt idx="3855">
                  <c:v>14.789560178935716</c:v>
                </c:pt>
                <c:pt idx="3856">
                  <c:v>15.227373873763415</c:v>
                </c:pt>
                <c:pt idx="3857">
                  <c:v>14.949735920945848</c:v>
                </c:pt>
                <c:pt idx="3858">
                  <c:v>14.789560178935716</c:v>
                </c:pt>
                <c:pt idx="3859">
                  <c:v>15.227373873763415</c:v>
                </c:pt>
                <c:pt idx="3860">
                  <c:v>13.881897640878288</c:v>
                </c:pt>
                <c:pt idx="3861">
                  <c:v>12.824737743611403</c:v>
                </c:pt>
                <c:pt idx="3862">
                  <c:v>12.747319468306504</c:v>
                </c:pt>
                <c:pt idx="3863">
                  <c:v>12.926182380217821</c:v>
                </c:pt>
                <c:pt idx="3864">
                  <c:v>12.848764104912924</c:v>
                </c:pt>
                <c:pt idx="3865">
                  <c:v>11.618080487135058</c:v>
                </c:pt>
                <c:pt idx="3866">
                  <c:v>12.814059360810727</c:v>
                </c:pt>
                <c:pt idx="3867">
                  <c:v>11.853004908749922</c:v>
                </c:pt>
                <c:pt idx="3868">
                  <c:v>12.814059360810727</c:v>
                </c:pt>
                <c:pt idx="3869">
                  <c:v>11.853004908749922</c:v>
                </c:pt>
                <c:pt idx="3870">
                  <c:v>11.746221080743165</c:v>
                </c:pt>
                <c:pt idx="3871">
                  <c:v>12.814059360810727</c:v>
                </c:pt>
                <c:pt idx="3872">
                  <c:v>16.818452911064078</c:v>
                </c:pt>
                <c:pt idx="3873">
                  <c:v>18.820649686190755</c:v>
                </c:pt>
                <c:pt idx="3874">
                  <c:v>15.750614630996518</c:v>
                </c:pt>
                <c:pt idx="3875">
                  <c:v>14.949735920945848</c:v>
                </c:pt>
                <c:pt idx="3876">
                  <c:v>14.816256135937403</c:v>
                </c:pt>
                <c:pt idx="3877">
                  <c:v>15.083215705954293</c:v>
                </c:pt>
                <c:pt idx="3878">
                  <c:v>15.029823791950914</c:v>
                </c:pt>
                <c:pt idx="3879">
                  <c:v>14.923039963944159</c:v>
                </c:pt>
                <c:pt idx="3880">
                  <c:v>15.136607619957671</c:v>
                </c:pt>
                <c:pt idx="3881">
                  <c:v>15.43026314697625</c:v>
                </c:pt>
                <c:pt idx="3882">
                  <c:v>18.553690116173865</c:v>
                </c:pt>
                <c:pt idx="3883">
                  <c:v>17.005324610075903</c:v>
                </c:pt>
                <c:pt idx="3884">
                  <c:v>14.442512737913757</c:v>
                </c:pt>
                <c:pt idx="3885">
                  <c:v>13.294586586841127</c:v>
                </c:pt>
                <c:pt idx="3886">
                  <c:v>12.760667446807348</c:v>
                </c:pt>
                <c:pt idx="3887">
                  <c:v>12.520403833792148</c:v>
                </c:pt>
                <c:pt idx="3888">
                  <c:v>12.814059360810727</c:v>
                </c:pt>
                <c:pt idx="3889">
                  <c:v>11.820969760347895</c:v>
                </c:pt>
                <c:pt idx="3890">
                  <c:v>11.93309277975499</c:v>
                </c:pt>
                <c:pt idx="3891">
                  <c:v>12.5417605993935</c:v>
                </c:pt>
                <c:pt idx="3892">
                  <c:v>13.0222878254239</c:v>
                </c:pt>
                <c:pt idx="3893">
                  <c:v>12.499047068190796</c:v>
                </c:pt>
                <c:pt idx="3894">
                  <c:v>11.340442534317495</c:v>
                </c:pt>
                <c:pt idx="3895">
                  <c:v>12.568456556395187</c:v>
                </c:pt>
                <c:pt idx="3896">
                  <c:v>17.61933162111475</c:v>
                </c:pt>
                <c:pt idx="3897">
                  <c:v>20.288927321283651</c:v>
                </c:pt>
                <c:pt idx="3898">
                  <c:v>17.88629119113164</c:v>
                </c:pt>
                <c:pt idx="3899">
                  <c:v>16.423352747439079</c:v>
                </c:pt>
                <c:pt idx="3900">
                  <c:v>15.43026314697625</c:v>
                </c:pt>
                <c:pt idx="3901">
                  <c:v>14.698793925129971</c:v>
                </c:pt>
                <c:pt idx="3902">
                  <c:v>15.147286002758348</c:v>
                </c:pt>
                <c:pt idx="3903">
                  <c:v>16.017574201013407</c:v>
                </c:pt>
                <c:pt idx="3904">
                  <c:v>15.905451181606313</c:v>
                </c:pt>
                <c:pt idx="3905">
                  <c:v>16.839809676665428</c:v>
                </c:pt>
                <c:pt idx="3906">
                  <c:v>18.740561815185686</c:v>
                </c:pt>
                <c:pt idx="3907">
                  <c:v>17.336354476896844</c:v>
                </c:pt>
                <c:pt idx="3908">
                  <c:v>14.949735920945848</c:v>
                </c:pt>
                <c:pt idx="3909">
                  <c:v>13.636294836462747</c:v>
                </c:pt>
                <c:pt idx="3910">
                  <c:v>13.326621735243156</c:v>
                </c:pt>
                <c:pt idx="3911">
                  <c:v>13.444083946050586</c:v>
                </c:pt>
                <c:pt idx="3912">
                  <c:v>13.214498715836061</c:v>
                </c:pt>
                <c:pt idx="3913">
                  <c:v>12.798041786609712</c:v>
                </c:pt>
                <c:pt idx="3914">
                  <c:v>12.515064642391808</c:v>
                </c:pt>
                <c:pt idx="3915">
                  <c:v>12.915503997417144</c:v>
                </c:pt>
                <c:pt idx="3916">
                  <c:v>12.717953915604646</c:v>
                </c:pt>
                <c:pt idx="3917">
                  <c:v>13.299925778241466</c:v>
                </c:pt>
                <c:pt idx="3918">
                  <c:v>11.847665717349583</c:v>
                </c:pt>
                <c:pt idx="3919">
                  <c:v>12.5417605993935</c:v>
                </c:pt>
                <c:pt idx="3920">
                  <c:v>18.959468662599541</c:v>
                </c:pt>
                <c:pt idx="3921">
                  <c:v>17.507208601707653</c:v>
                </c:pt>
                <c:pt idx="3922">
                  <c:v>16.684973126055635</c:v>
                </c:pt>
                <c:pt idx="3923">
                  <c:v>14.677437159528621</c:v>
                </c:pt>
                <c:pt idx="3924">
                  <c:v>16.770400188461036</c:v>
                </c:pt>
                <c:pt idx="3925">
                  <c:v>15.456959103977939</c:v>
                </c:pt>
                <c:pt idx="3926">
                  <c:v>14.698793925129971</c:v>
                </c:pt>
                <c:pt idx="3927">
                  <c:v>16.962611078873199</c:v>
                </c:pt>
                <c:pt idx="3928">
                  <c:v>15.729257865395168</c:v>
                </c:pt>
                <c:pt idx="3929">
                  <c:v>16.172410751623204</c:v>
                </c:pt>
                <c:pt idx="3930">
                  <c:v>19.199732275614739</c:v>
                </c:pt>
                <c:pt idx="3931">
                  <c:v>17.565939707111372</c:v>
                </c:pt>
                <c:pt idx="3932">
                  <c:v>14.891004815542132</c:v>
                </c:pt>
                <c:pt idx="3933">
                  <c:v>12.552438982194174</c:v>
                </c:pt>
                <c:pt idx="3934">
                  <c:v>14.928379155344496</c:v>
                </c:pt>
                <c:pt idx="3935">
                  <c:v>14.864308858540443</c:v>
                </c:pt>
                <c:pt idx="3936">
                  <c:v>14.880326432741455</c:v>
                </c:pt>
                <c:pt idx="3937">
                  <c:v>14.122161253893488</c:v>
                </c:pt>
                <c:pt idx="3938">
                  <c:v>11.206962749309049</c:v>
                </c:pt>
                <c:pt idx="3939">
                  <c:v>11.586045338733033</c:v>
                </c:pt>
                <c:pt idx="3940">
                  <c:v>11.185605983707697</c:v>
                </c:pt>
                <c:pt idx="3941">
                  <c:v>11.874361674351274</c:v>
                </c:pt>
                <c:pt idx="3942">
                  <c:v>10.171159617643513</c:v>
                </c:pt>
                <c:pt idx="3943">
                  <c:v>13.209159524435725</c:v>
                </c:pt>
                <c:pt idx="3944">
                  <c:v>17.656705960917115</c:v>
                </c:pt>
                <c:pt idx="3945">
                  <c:v>20.598600422503242</c:v>
                </c:pt>
                <c:pt idx="3946">
                  <c:v>16.044270158015099</c:v>
                </c:pt>
                <c:pt idx="3947">
                  <c:v>14.864308858540443</c:v>
                </c:pt>
                <c:pt idx="3948">
                  <c:v>15.163303576959359</c:v>
                </c:pt>
                <c:pt idx="3949">
                  <c:v>15.424923955575911</c:v>
                </c:pt>
                <c:pt idx="3950">
                  <c:v>14.72548988213166</c:v>
                </c:pt>
                <c:pt idx="3951">
                  <c:v>15.264748213565779</c:v>
                </c:pt>
                <c:pt idx="3952">
                  <c:v>14.987110260748212</c:v>
                </c:pt>
                <c:pt idx="3953">
                  <c:v>16.930575930471171</c:v>
                </c:pt>
                <c:pt idx="3954">
                  <c:v>17.646027578116435</c:v>
                </c:pt>
                <c:pt idx="3955">
                  <c:v>17.331015285496509</c:v>
                </c:pt>
                <c:pt idx="3956">
                  <c:v>15.510351017981318</c:v>
                </c:pt>
                <c:pt idx="3957">
                  <c:v>13.967324703283692</c:v>
                </c:pt>
                <c:pt idx="3958">
                  <c:v>12.333532134780326</c:v>
                </c:pt>
                <c:pt idx="3959">
                  <c:v>12.515064642391808</c:v>
                </c:pt>
                <c:pt idx="3960">
                  <c:v>13.219837907236398</c:v>
                </c:pt>
                <c:pt idx="3961">
                  <c:v>12.65922281020093</c:v>
                </c:pt>
                <c:pt idx="3962">
                  <c:v>12.73397148980566</c:v>
                </c:pt>
                <c:pt idx="3963">
                  <c:v>11.879700865751611</c:v>
                </c:pt>
                <c:pt idx="3964">
                  <c:v>12.835416126412078</c:v>
                </c:pt>
                <c:pt idx="3965">
                  <c:v>11.281711428913779</c:v>
                </c:pt>
                <c:pt idx="3966">
                  <c:v>10.66770441787493</c:v>
                </c:pt>
                <c:pt idx="3967">
                  <c:v>12.792702595209375</c:v>
                </c:pt>
                <c:pt idx="3968">
                  <c:v>16.028252583814087</c:v>
                </c:pt>
                <c:pt idx="3969">
                  <c:v>16.829131293864755</c:v>
                </c:pt>
                <c:pt idx="3970">
                  <c:v>15.969521478410369</c:v>
                </c:pt>
                <c:pt idx="3971">
                  <c:v>16.983967844474552</c:v>
                </c:pt>
                <c:pt idx="3972">
                  <c:v>15.804006544999897</c:v>
                </c:pt>
                <c:pt idx="3973">
                  <c:v>14.858969667140103</c:v>
                </c:pt>
                <c:pt idx="3974">
                  <c:v>15.494333443780306</c:v>
                </c:pt>
                <c:pt idx="3975">
                  <c:v>16.012235009613072</c:v>
                </c:pt>
                <c:pt idx="3976">
                  <c:v>17.138804395084346</c:v>
                </c:pt>
                <c:pt idx="3977">
                  <c:v>17.154821969285358</c:v>
                </c:pt>
                <c:pt idx="3978">
                  <c:v>19.237106615417105</c:v>
                </c:pt>
                <c:pt idx="3979">
                  <c:v>16.786417762662051</c:v>
                </c:pt>
                <c:pt idx="3980">
                  <c:v>15.515690209381656</c:v>
                </c:pt>
                <c:pt idx="3981">
                  <c:v>13.855201683876597</c:v>
                </c:pt>
                <c:pt idx="3982">
                  <c:v>13.027627016824237</c:v>
                </c:pt>
                <c:pt idx="3983">
                  <c:v>13.759096238670518</c:v>
                </c:pt>
                <c:pt idx="3984">
                  <c:v>12.427207029492335</c:v>
                </c:pt>
                <c:pt idx="3985">
                  <c:v>12.912769863190835</c:v>
                </c:pt>
                <c:pt idx="3986">
                  <c:v>12.400527752915496</c:v>
                </c:pt>
                <c:pt idx="3987">
                  <c:v>10.863801422089479</c:v>
                </c:pt>
                <c:pt idx="3988">
                  <c:v>10.447604707490765</c:v>
                </c:pt>
                <c:pt idx="3989">
                  <c:v>10.799771158305061</c:v>
                </c:pt>
                <c:pt idx="3990">
                  <c:v>10.821114579566535</c:v>
                </c:pt>
                <c:pt idx="3991">
                  <c:v>10.532978392536657</c:v>
                </c:pt>
                <c:pt idx="3992">
                  <c:v>10.420925430913925</c:v>
                </c:pt>
                <c:pt idx="3993">
                  <c:v>13.675797173288476</c:v>
                </c:pt>
                <c:pt idx="3994">
                  <c:v>15.036440278707342</c:v>
                </c:pt>
                <c:pt idx="3995">
                  <c:v>14.919051461769245</c:v>
                </c:pt>
                <c:pt idx="3996">
                  <c:v>15.036440278707342</c:v>
                </c:pt>
                <c:pt idx="3997">
                  <c:v>14.919051461769245</c:v>
                </c:pt>
                <c:pt idx="3998">
                  <c:v>15.036440278707342</c:v>
                </c:pt>
                <c:pt idx="3999">
                  <c:v>14.919051461769245</c:v>
                </c:pt>
                <c:pt idx="4000">
                  <c:v>14.796326789515778</c:v>
                </c:pt>
                <c:pt idx="4001">
                  <c:v>14.604235998162524</c:v>
                </c:pt>
                <c:pt idx="4002">
                  <c:v>15.036440278707342</c:v>
                </c:pt>
                <c:pt idx="4003">
                  <c:v>14.929723172399981</c:v>
                </c:pt>
                <c:pt idx="4004">
                  <c:v>14.90304389582314</c:v>
                </c:pt>
                <c:pt idx="4005">
                  <c:v>13.675797173288474</c:v>
                </c:pt>
                <c:pt idx="4006">
                  <c:v>12.854075454721785</c:v>
                </c:pt>
                <c:pt idx="4007">
                  <c:v>12.517916569853593</c:v>
                </c:pt>
                <c:pt idx="4008">
                  <c:v>12.608626110214852</c:v>
                </c:pt>
                <c:pt idx="4009">
                  <c:v>12.656648808053165</c:v>
                </c:pt>
                <c:pt idx="4010">
                  <c:v>12.875418875983257</c:v>
                </c:pt>
                <c:pt idx="4011">
                  <c:v>12.838067888775681</c:v>
                </c:pt>
                <c:pt idx="4012">
                  <c:v>10.618352077582545</c:v>
                </c:pt>
                <c:pt idx="4013">
                  <c:v>10.874473132720215</c:v>
                </c:pt>
                <c:pt idx="4014">
                  <c:v>10.741076749836013</c:v>
                </c:pt>
                <c:pt idx="4015">
                  <c:v>10.767756026412853</c:v>
                </c:pt>
                <c:pt idx="4016">
                  <c:v>10.618352077582545</c:v>
                </c:pt>
                <c:pt idx="4017">
                  <c:v>12.656648808053165</c:v>
                </c:pt>
                <c:pt idx="4018">
                  <c:v>12.683328084630006</c:v>
                </c:pt>
                <c:pt idx="4019">
                  <c:v>12.742022493099054</c:v>
                </c:pt>
                <c:pt idx="4020">
                  <c:v>14.801662644831147</c:v>
                </c:pt>
                <c:pt idx="4021">
                  <c:v>15.100470542491761</c:v>
                </c:pt>
                <c:pt idx="4022">
                  <c:v>12.739354565441371</c:v>
                </c:pt>
                <c:pt idx="4023">
                  <c:v>12.918105718506203</c:v>
                </c:pt>
                <c:pt idx="4024">
                  <c:v>14.780319223569675</c:v>
                </c:pt>
                <c:pt idx="4025">
                  <c:v>15.217859359429861</c:v>
                </c:pt>
                <c:pt idx="4026">
                  <c:v>14.940394883030716</c:v>
                </c:pt>
                <c:pt idx="4027">
                  <c:v>14.780319223569675</c:v>
                </c:pt>
                <c:pt idx="4028">
                  <c:v>15.217859359429861</c:v>
                </c:pt>
                <c:pt idx="4029">
                  <c:v>13.873223819957094</c:v>
                </c:pt>
                <c:pt idx="4030">
                  <c:v>12.816724467514208</c:v>
                </c:pt>
                <c:pt idx="4031">
                  <c:v>12.739354565441371</c:v>
                </c:pt>
                <c:pt idx="4032">
                  <c:v>11.610821166241013</c:v>
                </c:pt>
                <c:pt idx="4033">
                  <c:v>12.806052756883471</c:v>
                </c:pt>
                <c:pt idx="4034">
                  <c:v>11.845598800117211</c:v>
                </c:pt>
                <c:pt idx="4035">
                  <c:v>12.806052756883471</c:v>
                </c:pt>
                <c:pt idx="4036">
                  <c:v>11.845598800117211</c:v>
                </c:pt>
                <c:pt idx="4037">
                  <c:v>11.73888169380985</c:v>
                </c:pt>
                <c:pt idx="4038">
                  <c:v>12.806052756883471</c:v>
                </c:pt>
                <c:pt idx="4039">
                  <c:v>16.807944243409558</c:v>
                </c:pt>
                <c:pt idx="4040">
                  <c:v>18.8088899866726</c:v>
                </c:pt>
                <c:pt idx="4041">
                  <c:v>15.740773180335934</c:v>
                </c:pt>
                <c:pt idx="4042">
                  <c:v>14.940394883030716</c:v>
                </c:pt>
                <c:pt idx="4043">
                  <c:v>14.806998500146515</c:v>
                </c:pt>
                <c:pt idx="4044">
                  <c:v>15.07379126591492</c:v>
                </c:pt>
                <c:pt idx="4045">
                  <c:v>15.020432712761238</c:v>
                </c:pt>
                <c:pt idx="4046">
                  <c:v>14.913715606453877</c:v>
                </c:pt>
                <c:pt idx="4047">
                  <c:v>15.127149819068602</c:v>
                </c:pt>
                <c:pt idx="4048">
                  <c:v>15.420621861413846</c:v>
                </c:pt>
                <c:pt idx="4049">
                  <c:v>18.542097220904193</c:v>
                </c:pt>
                <c:pt idx="4050">
                  <c:v>16.994699179447441</c:v>
                </c:pt>
                <c:pt idx="4051">
                  <c:v>14.433488628070746</c:v>
                </c:pt>
                <c:pt idx="4052">
                  <c:v>13.286279735266602</c:v>
                </c:pt>
                <c:pt idx="4053">
                  <c:v>12.75269420372979</c:v>
                </c:pt>
                <c:pt idx="4054">
                  <c:v>12.512580714538228</c:v>
                </c:pt>
                <c:pt idx="4055">
                  <c:v>12.806052756883471</c:v>
                </c:pt>
                <c:pt idx="4056">
                  <c:v>11.813583668225004</c:v>
                </c:pt>
                <c:pt idx="4057">
                  <c:v>11.925636629847734</c:v>
                </c:pt>
                <c:pt idx="4058">
                  <c:v>12.533924135799699</c:v>
                </c:pt>
                <c:pt idx="4059">
                  <c:v>13.014151114182829</c:v>
                </c:pt>
                <c:pt idx="4060">
                  <c:v>12.491237293276754</c:v>
                </c:pt>
                <c:pt idx="4061">
                  <c:v>11.333356689841873</c:v>
                </c:pt>
                <c:pt idx="4062">
                  <c:v>12.560603412376539</c:v>
                </c:pt>
                <c:pt idx="4063">
                  <c:v>17.608322540714774</c:v>
                </c:pt>
                <c:pt idx="4064">
                  <c:v>20.276250198398831</c:v>
                </c:pt>
                <c:pt idx="4065">
                  <c:v>17.875115306483178</c:v>
                </c:pt>
                <c:pt idx="4066">
                  <c:v>16.413090950072316</c:v>
                </c:pt>
                <c:pt idx="4067">
                  <c:v>15.420621861413846</c:v>
                </c:pt>
                <c:pt idx="4068">
                  <c:v>14.689609683208417</c:v>
                </c:pt>
                <c:pt idx="4069">
                  <c:v>15.137821529699337</c:v>
                </c:pt>
                <c:pt idx="4070">
                  <c:v>16.007565946104339</c:v>
                </c:pt>
                <c:pt idx="4071">
                  <c:v>15.895512984481609</c:v>
                </c:pt>
                <c:pt idx="4072">
                  <c:v>16.829287664671028</c:v>
                </c:pt>
                <c:pt idx="4073">
                  <c:v>18.728852156942075</c:v>
                </c:pt>
                <c:pt idx="4074">
                  <c:v>17.325522209000262</c:v>
                </c:pt>
                <c:pt idx="4075">
                  <c:v>14.940394883030716</c:v>
                </c:pt>
                <c:pt idx="4076">
                  <c:v>13.627774475450162</c:v>
                </c:pt>
                <c:pt idx="4077">
                  <c:v>13.31829486715881</c:v>
                </c:pt>
                <c:pt idx="4078">
                  <c:v>13.435683684096908</c:v>
                </c:pt>
                <c:pt idx="4079">
                  <c:v>13.20624190553608</c:v>
                </c:pt>
                <c:pt idx="4080">
                  <c:v>12.790045190937366</c:v>
                </c:pt>
                <c:pt idx="4081">
                  <c:v>12.507244859222856</c:v>
                </c:pt>
                <c:pt idx="4082">
                  <c:v>12.907434007875464</c:v>
                </c:pt>
                <c:pt idx="4083">
                  <c:v>12.710007361206845</c:v>
                </c:pt>
                <c:pt idx="4084">
                  <c:v>13.291615590581969</c:v>
                </c:pt>
                <c:pt idx="4085">
                  <c:v>11.840262944801841</c:v>
                </c:pt>
                <c:pt idx="4086">
                  <c:v>12.533924135799699</c:v>
                </c:pt>
                <c:pt idx="4087">
                  <c:v>18.947622224872173</c:v>
                </c:pt>
                <c:pt idx="4088">
                  <c:v>17.496269579092044</c:v>
                </c:pt>
                <c:pt idx="4089">
                  <c:v>16.674547860525355</c:v>
                </c:pt>
                <c:pt idx="4090">
                  <c:v>14.668266261946945</c:v>
                </c:pt>
                <c:pt idx="4091">
                  <c:v>16.759921545571242</c:v>
                </c:pt>
                <c:pt idx="4092">
                  <c:v>15.447301137990687</c:v>
                </c:pt>
                <c:pt idx="4093">
                  <c:v>14.689609683208417</c:v>
                </c:pt>
                <c:pt idx="4094">
                  <c:v>16.952012336924497</c:v>
                </c:pt>
                <c:pt idx="4095">
                  <c:v>15.719429759074462</c:v>
                </c:pt>
                <c:pt idx="4096">
                  <c:v>16.162305750250013</c:v>
                </c:pt>
                <c:pt idx="4097">
                  <c:v>19.187735714063734</c:v>
                </c:pt>
                <c:pt idx="4098">
                  <c:v>17.554963987561095</c:v>
                </c:pt>
                <c:pt idx="4099">
                  <c:v>14.881700474561669</c:v>
                </c:pt>
                <c:pt idx="4100">
                  <c:v>12.544595846430433</c:v>
                </c:pt>
                <c:pt idx="4101">
                  <c:v>14.919051461769245</c:v>
                </c:pt>
                <c:pt idx="4102">
                  <c:v>14.855021197984827</c:v>
                </c:pt>
                <c:pt idx="4103">
                  <c:v>14.87102876393093</c:v>
                </c:pt>
                <c:pt idx="4104">
                  <c:v>14.113337309148658</c:v>
                </c:pt>
                <c:pt idx="4105">
                  <c:v>11.199960306957671</c:v>
                </c:pt>
                <c:pt idx="4106">
                  <c:v>11.578806034348807</c:v>
                </c:pt>
                <c:pt idx="4107">
                  <c:v>11.178616885696199</c:v>
                </c:pt>
                <c:pt idx="4108">
                  <c:v>11.866942221378684</c:v>
                </c:pt>
                <c:pt idx="4109">
                  <c:v>10.164804375776255</c:v>
                </c:pt>
                <c:pt idx="4110">
                  <c:v>13.200906050220713</c:v>
                </c:pt>
                <c:pt idx="4111">
                  <c:v>17.645673527922352</c:v>
                </c:pt>
                <c:pt idx="4112">
                  <c:v>20.585729806690178</c:v>
                </c:pt>
                <c:pt idx="4113">
                  <c:v>16.034245222681182</c:v>
                </c:pt>
                <c:pt idx="4114">
                  <c:v>14.855021197984827</c:v>
                </c:pt>
                <c:pt idx="4115">
                  <c:v>15.15382909564544</c:v>
                </c:pt>
                <c:pt idx="4116">
                  <c:v>15.41528600609848</c:v>
                </c:pt>
                <c:pt idx="4117">
                  <c:v>14.716288959785254</c:v>
                </c:pt>
                <c:pt idx="4118">
                  <c:v>15.255210346637437</c:v>
                </c:pt>
                <c:pt idx="4119">
                  <c:v>14.977745870238294</c:v>
                </c:pt>
                <c:pt idx="4120">
                  <c:v>16.919997205032288</c:v>
                </c:pt>
                <c:pt idx="4121">
                  <c:v>17.635001817291613</c:v>
                </c:pt>
                <c:pt idx="4122">
                  <c:v>17.320186353684896</c:v>
                </c:pt>
                <c:pt idx="4123">
                  <c:v>15.500659691144369</c:v>
                </c:pt>
                <c:pt idx="4124">
                  <c:v>13.958597505002984</c:v>
                </c:pt>
                <c:pt idx="4125">
                  <c:v>12.325825778500342</c:v>
                </c:pt>
                <c:pt idx="4126">
                  <c:v>12.507244859222856</c:v>
                </c:pt>
                <c:pt idx="4127">
                  <c:v>13.211577760851448</c:v>
                </c:pt>
                <c:pt idx="4128">
                  <c:v>12.651312952737797</c:v>
                </c:pt>
                <c:pt idx="4129">
                  <c:v>12.726014927152951</c:v>
                </c:pt>
                <c:pt idx="4130">
                  <c:v>11.872278076694052</c:v>
                </c:pt>
                <c:pt idx="4131">
                  <c:v>12.827396178144944</c:v>
                </c:pt>
                <c:pt idx="4132">
                  <c:v>11.274662281372825</c:v>
                </c:pt>
                <c:pt idx="4133">
                  <c:v>10.66103892010549</c:v>
                </c:pt>
                <c:pt idx="4134">
                  <c:v>12.784709335621999</c:v>
                </c:pt>
                <c:pt idx="4135">
                  <c:v>16.018237656735078</c:v>
                </c:pt>
                <c:pt idx="4136">
                  <c:v>16.818615954040293</c:v>
                </c:pt>
                <c:pt idx="4137">
                  <c:v>15.959543248266028</c:v>
                </c:pt>
                <c:pt idx="4138">
                  <c:v>16.973355758185971</c:v>
                </c:pt>
                <c:pt idx="4139">
                  <c:v>15.794131733489616</c:v>
                </c:pt>
                <c:pt idx="4140">
                  <c:v>14.849685342669458</c:v>
                </c:pt>
                <c:pt idx="4141">
                  <c:v>15.484652125198267</c:v>
                </c:pt>
                <c:pt idx="4142">
                  <c:v>16.002230090788974</c:v>
                </c:pt>
                <c:pt idx="4143">
                  <c:v>17.128095562331644</c:v>
                </c:pt>
                <c:pt idx="4144">
                  <c:v>17.144103128277745</c:v>
                </c:pt>
                <c:pt idx="4145">
                  <c:v>19.225086701271312</c:v>
                </c:pt>
                <c:pt idx="4146">
                  <c:v>16.775929111517346</c:v>
                </c:pt>
                <c:pt idx="4147">
                  <c:v>15.505995546459738</c:v>
                </c:pt>
                <c:pt idx="4148">
                  <c:v>13.846544543380253</c:v>
                </c:pt>
                <c:pt idx="4149">
                  <c:v>13.019486969498196</c:v>
                </c:pt>
                <c:pt idx="4150">
                  <c:v>13.750499147703627</c:v>
                </c:pt>
                <c:pt idx="4151">
                  <c:v>12.427207029492335</c:v>
                </c:pt>
                <c:pt idx="4152">
                  <c:v>12.908970651131238</c:v>
                </c:pt>
                <c:pt idx="4153">
                  <c:v>12.396879253400412</c:v>
                </c:pt>
                <c:pt idx="4154">
                  <c:v>10.860605060207932</c:v>
                </c:pt>
                <c:pt idx="4155">
                  <c:v>10.444530799551636</c:v>
                </c:pt>
                <c:pt idx="4156">
                  <c:v>10.796593635491581</c:v>
                </c:pt>
                <c:pt idx="4157">
                  <c:v>10.817930777063697</c:v>
                </c:pt>
                <c:pt idx="4158">
                  <c:v>10.52987936584011</c:v>
                </c:pt>
                <c:pt idx="4159">
                  <c:v>10.41785937258649</c:v>
                </c:pt>
                <c:pt idx="4160">
                  <c:v>13.671773462334446</c:v>
                </c:pt>
                <c:pt idx="4161">
                  <c:v>15.032016237556952</c:v>
                </c:pt>
                <c:pt idx="4162">
                  <c:v>14.914661958910305</c:v>
                </c:pt>
                <c:pt idx="4163">
                  <c:v>15.032016237556952</c:v>
                </c:pt>
                <c:pt idx="4164">
                  <c:v>14.914661958910305</c:v>
                </c:pt>
                <c:pt idx="4165">
                  <c:v>15.032016237556952</c:v>
                </c:pt>
                <c:pt idx="4166">
                  <c:v>14.914661958910305</c:v>
                </c:pt>
                <c:pt idx="4167">
                  <c:v>14.791973394870627</c:v>
                </c:pt>
                <c:pt idx="4168">
                  <c:v>14.599939120721567</c:v>
                </c:pt>
                <c:pt idx="4169">
                  <c:v>15.032016237556952</c:v>
                </c:pt>
                <c:pt idx="4170">
                  <c:v>14.925330529696364</c:v>
                </c:pt>
                <c:pt idx="4171">
                  <c:v>14.898659102731216</c:v>
                </c:pt>
                <c:pt idx="4172">
                  <c:v>13.671773462334444</c:v>
                </c:pt>
                <c:pt idx="4173">
                  <c:v>12.850293511807912</c:v>
                </c:pt>
                <c:pt idx="4174">
                  <c:v>12.514233532047058</c:v>
                </c:pt>
                <c:pt idx="4175">
                  <c:v>12.604916383728558</c:v>
                </c:pt>
                <c:pt idx="4176">
                  <c:v>12.652924952265822</c:v>
                </c:pt>
                <c:pt idx="4177">
                  <c:v>12.871630653380029</c:v>
                </c:pt>
                <c:pt idx="4178">
                  <c:v>12.834290655628825</c:v>
                </c:pt>
                <c:pt idx="4179">
                  <c:v>10.615227932128578</c:v>
                </c:pt>
                <c:pt idx="4180">
                  <c:v>10.871273630993993</c:v>
                </c:pt>
                <c:pt idx="4181">
                  <c:v>10.737916496168257</c:v>
                </c:pt>
                <c:pt idx="4182">
                  <c:v>10.764587923133403</c:v>
                </c:pt>
                <c:pt idx="4183">
                  <c:v>10.615227932128578</c:v>
                </c:pt>
                <c:pt idx="4184">
                  <c:v>12.652924952265822</c:v>
                </c:pt>
                <c:pt idx="4185">
                  <c:v>12.67959637923097</c:v>
                </c:pt>
                <c:pt idx="4186">
                  <c:v>12.738273518554294</c:v>
                </c:pt>
                <c:pt idx="4187">
                  <c:v>14.797307680263659</c:v>
                </c:pt>
                <c:pt idx="4188">
                  <c:v>15.096027662273306</c:v>
                </c:pt>
                <c:pt idx="4189">
                  <c:v>12.735606375857779</c:v>
                </c:pt>
                <c:pt idx="4190">
                  <c:v>12.914304936524266</c:v>
                </c:pt>
                <c:pt idx="4191">
                  <c:v>14.77597053869154</c:v>
                </c:pt>
                <c:pt idx="4192">
                  <c:v>15.213381940919955</c:v>
                </c:pt>
                <c:pt idx="4193">
                  <c:v>14.935999100482423</c:v>
                </c:pt>
                <c:pt idx="4194">
                  <c:v>14.77597053869154</c:v>
                </c:pt>
                <c:pt idx="4195">
                  <c:v>15.213381940919955</c:v>
                </c:pt>
                <c:pt idx="4196">
                  <c:v>13.869142021876534</c:v>
                </c:pt>
                <c:pt idx="4197">
                  <c:v>12.812953514056707</c:v>
                </c:pt>
                <c:pt idx="4198">
                  <c:v>12.735606375857779</c:v>
                </c:pt>
                <c:pt idx="4199">
                  <c:v>12.914304936524266</c:v>
                </c:pt>
                <c:pt idx="4200">
                  <c:v>11.607405015232052</c:v>
                </c:pt>
                <c:pt idx="4201">
                  <c:v>12.802284943270648</c:v>
                </c:pt>
                <c:pt idx="4202">
                  <c:v>11.842113572525349</c:v>
                </c:pt>
                <c:pt idx="4203">
                  <c:v>12.802284943270648</c:v>
                </c:pt>
                <c:pt idx="4204">
                  <c:v>11.842113572525349</c:v>
                </c:pt>
                <c:pt idx="4205">
                  <c:v>11.735427864664761</c:v>
                </c:pt>
                <c:pt idx="4206">
                  <c:v>12.802284943270648</c:v>
                </c:pt>
                <c:pt idx="4207">
                  <c:v>16.802998988042724</c:v>
                </c:pt>
                <c:pt idx="4208">
                  <c:v>18.803356010428764</c:v>
                </c:pt>
                <c:pt idx="4209">
                  <c:v>15.736141909436837</c:v>
                </c:pt>
                <c:pt idx="4210">
                  <c:v>14.935999100482423</c:v>
                </c:pt>
                <c:pt idx="4211">
                  <c:v>14.802641965656687</c:v>
                </c:pt>
                <c:pt idx="4212">
                  <c:v>15.069356235308158</c:v>
                </c:pt>
                <c:pt idx="4213">
                  <c:v>15.016013381377864</c:v>
                </c:pt>
                <c:pt idx="4214">
                  <c:v>14.909327673517277</c:v>
                </c:pt>
                <c:pt idx="4215">
                  <c:v>15.122699089238454</c:v>
                </c:pt>
                <c:pt idx="4216">
                  <c:v>15.416084785855071</c:v>
                </c:pt>
                <c:pt idx="4217">
                  <c:v>18.536641740777291</c:v>
                </c:pt>
                <c:pt idx="4218">
                  <c:v>16.989698976798756</c:v>
                </c:pt>
                <c:pt idx="4219">
                  <c:v>14.429241988144627</c:v>
                </c:pt>
                <c:pt idx="4220">
                  <c:v>13.282370628643296</c:v>
                </c:pt>
                <c:pt idx="4221">
                  <c:v>12.748942089340353</c:v>
                </c:pt>
                <c:pt idx="4222">
                  <c:v>12.50889924665403</c:v>
                </c:pt>
                <c:pt idx="4223">
                  <c:v>12.802284943270648</c:v>
                </c:pt>
                <c:pt idx="4224">
                  <c:v>11.810107860167173</c:v>
                </c:pt>
                <c:pt idx="4225">
                  <c:v>11.922127853420792</c:v>
                </c:pt>
                <c:pt idx="4226">
                  <c:v>12.530236388226147</c:v>
                </c:pt>
                <c:pt idx="4227">
                  <c:v>13.010322073598797</c:v>
                </c:pt>
                <c:pt idx="4228">
                  <c:v>12.487562105081912</c:v>
                </c:pt>
                <c:pt idx="4229">
                  <c:v>11.330022174794523</c:v>
                </c:pt>
                <c:pt idx="4230">
                  <c:v>12.556907815191293</c:v>
                </c:pt>
                <c:pt idx="4231">
                  <c:v>17.603141796997139</c:v>
                </c:pt>
                <c:pt idx="4232">
                  <c:v>20.270284493511859</c:v>
                </c:pt>
                <c:pt idx="4233">
                  <c:v>17.869856066648612</c:v>
                </c:pt>
                <c:pt idx="4234">
                  <c:v>16.408261868958547</c:v>
                </c:pt>
                <c:pt idx="4235">
                  <c:v>15.416084785855071</c:v>
                </c:pt>
                <c:pt idx="4236">
                  <c:v>14.685287687010039</c:v>
                </c:pt>
                <c:pt idx="4237">
                  <c:v>15.133367660024511</c:v>
                </c:pt>
                <c:pt idx="4238">
                  <c:v>16.002856179088308</c:v>
                </c:pt>
                <c:pt idx="4239">
                  <c:v>15.89083618583469</c:v>
                </c:pt>
                <c:pt idx="4240">
                  <c:v>16.824336129614842</c:v>
                </c:pt>
                <c:pt idx="4241">
                  <c:v>18.72334172953332</c:v>
                </c:pt>
                <c:pt idx="4242">
                  <c:v>17.320424671166581</c:v>
                </c:pt>
                <c:pt idx="4243">
                  <c:v>14.935999100482423</c:v>
                </c:pt>
                <c:pt idx="4244">
                  <c:v>13.62376489379718</c:v>
                </c:pt>
                <c:pt idx="4245">
                  <c:v>13.314376341001473</c:v>
                </c:pt>
                <c:pt idx="4246">
                  <c:v>13.431730619648121</c:v>
                </c:pt>
                <c:pt idx="4247">
                  <c:v>13.202356347747855</c:v>
                </c:pt>
                <c:pt idx="4248">
                  <c:v>12.786282087091559</c:v>
                </c:pt>
                <c:pt idx="4249">
                  <c:v>12.503564961260999</c:v>
                </c:pt>
                <c:pt idx="4250">
                  <c:v>12.903636365738206</c:v>
                </c:pt>
                <c:pt idx="4251">
                  <c:v>12.706267806196118</c:v>
                </c:pt>
                <c:pt idx="4252">
                  <c:v>13.287704914036327</c:v>
                </c:pt>
                <c:pt idx="4253">
                  <c:v>11.836779287132318</c:v>
                </c:pt>
                <c:pt idx="4254">
                  <c:v>12.530236388226147</c:v>
                </c:pt>
                <c:pt idx="4255">
                  <c:v>18.942047430647531</c:v>
                </c:pt>
                <c:pt idx="4256">
                  <c:v>17.491121803743521</c:v>
                </c:pt>
                <c:pt idx="4257">
                  <c:v>16.669641853216991</c:v>
                </c:pt>
                <c:pt idx="4258">
                  <c:v>14.663950545437922</c:v>
                </c:pt>
                <c:pt idx="4259">
                  <c:v>16.754990419505457</c:v>
                </c:pt>
                <c:pt idx="4260">
                  <c:v>15.442756212820218</c:v>
                </c:pt>
                <c:pt idx="4261">
                  <c:v>14.685287687010039</c:v>
                </c:pt>
                <c:pt idx="4262">
                  <c:v>16.947024693654519</c:v>
                </c:pt>
                <c:pt idx="4263">
                  <c:v>15.71480476786472</c:v>
                </c:pt>
                <c:pt idx="4264">
                  <c:v>16.157550455486163</c:v>
                </c:pt>
                <c:pt idx="4265">
                  <c:v>19.182090273333856</c:v>
                </c:pt>
                <c:pt idx="4266">
                  <c:v>17.54979894306685</c:v>
                </c:pt>
                <c:pt idx="4267">
                  <c:v>14.877321961159099</c:v>
                </c:pt>
                <c:pt idx="4268">
                  <c:v>12.540904959012204</c:v>
                </c:pt>
                <c:pt idx="4269">
                  <c:v>14.914661958910305</c:v>
                </c:pt>
                <c:pt idx="4270">
                  <c:v>14.850650534193951</c:v>
                </c:pt>
                <c:pt idx="4271">
                  <c:v>14.866653390373038</c:v>
                </c:pt>
                <c:pt idx="4272">
                  <c:v>14.109184864562859</c:v>
                </c:pt>
                <c:pt idx="4273">
                  <c:v>11.196665039968789</c:v>
                </c:pt>
                <c:pt idx="4274">
                  <c:v>11.575399302873878</c:v>
                </c:pt>
                <c:pt idx="4275">
                  <c:v>11.17532789839667</c:v>
                </c:pt>
                <c:pt idx="4276">
                  <c:v>11.863450714097468</c:v>
                </c:pt>
                <c:pt idx="4277">
                  <c:v>10.161813673721076</c:v>
                </c:pt>
                <c:pt idx="4278">
                  <c:v>13.197022062354828</c:v>
                </c:pt>
                <c:pt idx="4279">
                  <c:v>17.640481794748347</c:v>
                </c:pt>
                <c:pt idx="4280">
                  <c:v>20.579673046307565</c:v>
                </c:pt>
                <c:pt idx="4281">
                  <c:v>16.029527606053456</c:v>
                </c:pt>
                <c:pt idx="4282">
                  <c:v>14.850650534193951</c:v>
                </c:pt>
                <c:pt idx="4283">
                  <c:v>15.149370516203598</c:v>
                </c:pt>
                <c:pt idx="4284">
                  <c:v>15.410750500462042</c:v>
                </c:pt>
                <c:pt idx="4285">
                  <c:v>14.711959113975185</c:v>
                </c:pt>
                <c:pt idx="4286">
                  <c:v>15.250721938671161</c:v>
                </c:pt>
                <c:pt idx="4287">
                  <c:v>14.973339098233629</c:v>
                </c:pt>
                <c:pt idx="4288">
                  <c:v>16.915018981296342</c:v>
                </c:pt>
                <c:pt idx="4289">
                  <c:v>17.629813223962287</c:v>
                </c:pt>
                <c:pt idx="4290">
                  <c:v>17.315090385773551</c:v>
                </c:pt>
                <c:pt idx="4291">
                  <c:v>15.496099066750514</c:v>
                </c:pt>
                <c:pt idx="4292">
                  <c:v>13.954490588165006</c:v>
                </c:pt>
                <c:pt idx="4293">
                  <c:v>12.322199257897999</c:v>
                </c:pt>
                <c:pt idx="4294">
                  <c:v>12.503564961260999</c:v>
                </c:pt>
                <c:pt idx="4295">
                  <c:v>13.207690633140883</c:v>
                </c:pt>
                <c:pt idx="4296">
                  <c:v>12.647590666872794</c:v>
                </c:pt>
                <c:pt idx="4297">
                  <c:v>12.722270662375207</c:v>
                </c:pt>
                <c:pt idx="4298">
                  <c:v>11.868784999490495</c:v>
                </c:pt>
                <c:pt idx="4299">
                  <c:v>12.823622084842764</c:v>
                </c:pt>
                <c:pt idx="4300">
                  <c:v>11.271345035471201</c:v>
                </c:pt>
                <c:pt idx="4301">
                  <c:v>10.657902215272815</c:v>
                </c:pt>
                <c:pt idx="4302">
                  <c:v>12.780947801698531</c:v>
                </c:pt>
                <c:pt idx="4303">
                  <c:v>16.013524749874371</c:v>
                </c:pt>
                <c:pt idx="4304">
                  <c:v>16.813667558828783</c:v>
                </c:pt>
                <c:pt idx="4305">
                  <c:v>15.954847610551047</c:v>
                </c:pt>
                <c:pt idx="4306">
                  <c:v>16.968361835226638</c:v>
                </c:pt>
                <c:pt idx="4307">
                  <c:v>15.789484763367133</c:v>
                </c:pt>
                <c:pt idx="4308">
                  <c:v>14.845316248800922</c:v>
                </c:pt>
                <c:pt idx="4309">
                  <c:v>15.480096210571427</c:v>
                </c:pt>
                <c:pt idx="4310">
                  <c:v>15.99752189369528</c:v>
                </c:pt>
                <c:pt idx="4311">
                  <c:v>17.123056111624493</c:v>
                </c:pt>
                <c:pt idx="4312">
                  <c:v>17.139058967803578</c:v>
                </c:pt>
                <c:pt idx="4313">
                  <c:v>19.219430271085059</c:v>
                </c:pt>
                <c:pt idx="4314">
                  <c:v>16.770993275684546</c:v>
                </c:pt>
                <c:pt idx="4315">
                  <c:v>15.501433352143543</c:v>
                </c:pt>
                <c:pt idx="4316">
                  <c:v>13.842470594911388</c:v>
                </c:pt>
                <c:pt idx="4317">
                  <c:v>13.015656358991825</c:v>
                </c:pt>
                <c:pt idx="4318">
                  <c:v>13.746453457836857</c:v>
                </c:pt>
                <c:pt idx="4319">
                  <c:v>12.423550680365556</c:v>
                </c:pt>
                <c:pt idx="4320">
                  <c:v>12.723719488100157</c:v>
                </c:pt>
                <c:pt idx="4321">
                  <c:v>12.218976896836679</c:v>
                </c:pt>
                <c:pt idx="4322">
                  <c:v>10.704749123046247</c:v>
                </c:pt>
                <c:pt idx="4323">
                  <c:v>10.294645767644671</c:v>
                </c:pt>
                <c:pt idx="4324">
                  <c:v>10.641656299138313</c:v>
                </c:pt>
                <c:pt idx="4325">
                  <c:v>10.662687240440958</c:v>
                </c:pt>
                <c:pt idx="4326">
                  <c:v>10.378769532855252</c:v>
                </c:pt>
                <c:pt idx="4327">
                  <c:v>10.268357091016366</c:v>
                </c:pt>
                <c:pt idx="4328">
                  <c:v>13.475575639669712</c:v>
                </c:pt>
                <c:pt idx="4329">
                  <c:v>14.816298147713322</c:v>
                </c:pt>
                <c:pt idx="4330">
                  <c:v>14.700627970548775</c:v>
                </c:pt>
                <c:pt idx="4331">
                  <c:v>14.816298147713322</c:v>
                </c:pt>
                <c:pt idx="4332">
                  <c:v>14.700627970548775</c:v>
                </c:pt>
                <c:pt idx="4333">
                  <c:v>14.816298147713322</c:v>
                </c:pt>
                <c:pt idx="4334">
                  <c:v>14.700627970548775</c:v>
                </c:pt>
                <c:pt idx="4335">
                  <c:v>14.579700058058567</c:v>
                </c:pt>
                <c:pt idx="4336">
                  <c:v>14.390421586334762</c:v>
                </c:pt>
                <c:pt idx="4337">
                  <c:v>14.816298147713322</c:v>
                </c:pt>
                <c:pt idx="4338">
                  <c:v>14.711143441200097</c:v>
                </c:pt>
                <c:pt idx="4339">
                  <c:v>14.68485476457179</c:v>
                </c:pt>
                <c:pt idx="4340">
                  <c:v>13.47557563966971</c:v>
                </c:pt>
                <c:pt idx="4341">
                  <c:v>12.665884399517882</c:v>
                </c:pt>
                <c:pt idx="4342">
                  <c:v>12.334647074001225</c:v>
                </c:pt>
                <c:pt idx="4343">
                  <c:v>12.424028574537466</c:v>
                </c:pt>
                <c:pt idx="4344">
                  <c:v>12.471348192468417</c:v>
                </c:pt>
                <c:pt idx="4345">
                  <c:v>12.686915340820526</c:v>
                </c:pt>
                <c:pt idx="4346">
                  <c:v>12.6501111935409</c:v>
                </c:pt>
                <c:pt idx="4347">
                  <c:v>10.462893298065829</c:v>
                </c:pt>
                <c:pt idx="4348">
                  <c:v>10.715264593697571</c:v>
                </c:pt>
                <c:pt idx="4349">
                  <c:v>10.583821210556041</c:v>
                </c:pt>
                <c:pt idx="4350">
                  <c:v>10.610109887184345</c:v>
                </c:pt>
                <c:pt idx="4351">
                  <c:v>10.462893298065829</c:v>
                </c:pt>
                <c:pt idx="4352">
                  <c:v>12.471348192468417</c:v>
                </c:pt>
                <c:pt idx="4353">
                  <c:v>12.497636869096723</c:v>
                </c:pt>
                <c:pt idx="4354">
                  <c:v>12.555471957678996</c:v>
                </c:pt>
                <c:pt idx="4355">
                  <c:v>14.584957793384229</c:v>
                </c:pt>
                <c:pt idx="4356">
                  <c:v>14.879390971621257</c:v>
                </c:pt>
                <c:pt idx="4357">
                  <c:v>12.552843090016166</c:v>
                </c:pt>
                <c:pt idx="4358">
                  <c:v>12.728977223425817</c:v>
                </c:pt>
                <c:pt idx="4359">
                  <c:v>14.563926852081584</c:v>
                </c:pt>
                <c:pt idx="4360">
                  <c:v>14.995061148785805</c:v>
                </c:pt>
                <c:pt idx="4361">
                  <c:v>14.721658911851421</c:v>
                </c:pt>
                <c:pt idx="4362">
                  <c:v>14.563926852081584</c:v>
                </c:pt>
                <c:pt idx="4363">
                  <c:v>14.995061148785805</c:v>
                </c:pt>
                <c:pt idx="4364">
                  <c:v>13.670111846719175</c:v>
                </c:pt>
                <c:pt idx="4365">
                  <c:v>12.629080252238253</c:v>
                </c:pt>
                <c:pt idx="4366">
                  <c:v>12.552843090016166</c:v>
                </c:pt>
                <c:pt idx="4367">
                  <c:v>12.728977223425817</c:v>
                </c:pt>
                <c:pt idx="4368">
                  <c:v>12.65274006120373</c:v>
                </c:pt>
                <c:pt idx="4369">
                  <c:v>11.440832068638816</c:v>
                </c:pt>
                <c:pt idx="4370">
                  <c:v>12.618564781586931</c:v>
                </c:pt>
                <c:pt idx="4371">
                  <c:v>11.672172422967911</c:v>
                </c:pt>
                <c:pt idx="4372">
                  <c:v>12.618564781586931</c:v>
                </c:pt>
                <c:pt idx="4373">
                  <c:v>11.672172422967911</c:v>
                </c:pt>
                <c:pt idx="4374">
                  <c:v>11.567017716454687</c:v>
                </c:pt>
                <c:pt idx="4375">
                  <c:v>12.618564781586931</c:v>
                </c:pt>
                <c:pt idx="4376">
                  <c:v>16.561866275832848</c:v>
                </c:pt>
                <c:pt idx="4377">
                  <c:v>18.533517022955806</c:v>
                </c:pt>
                <c:pt idx="4378">
                  <c:v>15.510319210700603</c:v>
                </c:pt>
                <c:pt idx="4379">
                  <c:v>14.721658911851421</c:v>
                </c:pt>
                <c:pt idx="4380">
                  <c:v>14.590215528709889</c:v>
                </c:pt>
                <c:pt idx="4381">
                  <c:v>14.853102294992951</c:v>
                </c:pt>
                <c:pt idx="4382">
                  <c:v>14.800524941736338</c:v>
                </c:pt>
                <c:pt idx="4383">
                  <c:v>14.695370235223114</c:v>
                </c:pt>
                <c:pt idx="4384">
                  <c:v>14.905679648249563</c:v>
                </c:pt>
                <c:pt idx="4385">
                  <c:v>15.194855091160928</c:v>
                </c:pt>
                <c:pt idx="4386">
                  <c:v>18.270630256672746</c:v>
                </c:pt>
                <c:pt idx="4387">
                  <c:v>16.745887012230991</c:v>
                </c:pt>
                <c:pt idx="4388">
                  <c:v>14.222174055913603</c:v>
                </c:pt>
                <c:pt idx="4389">
                  <c:v>13.09176096089644</c:v>
                </c:pt>
                <c:pt idx="4390">
                  <c:v>12.565987428330319</c:v>
                </c:pt>
                <c:pt idx="4391">
                  <c:v>12.329389338675565</c:v>
                </c:pt>
                <c:pt idx="4392">
                  <c:v>12.618564781586931</c:v>
                </c:pt>
                <c:pt idx="4393">
                  <c:v>11.640626011013945</c:v>
                </c:pt>
                <c:pt idx="4394">
                  <c:v>11.75103845285283</c:v>
                </c:pt>
                <c:pt idx="4395">
                  <c:v>12.350420279978209</c:v>
                </c:pt>
                <c:pt idx="4396">
                  <c:v>12.823616459287718</c:v>
                </c:pt>
                <c:pt idx="4397">
                  <c:v>12.308358397372919</c:v>
                </c:pt>
                <c:pt idx="4398">
                  <c:v>11.167429831704435</c:v>
                </c:pt>
                <c:pt idx="4399">
                  <c:v>12.376708956606514</c:v>
                </c:pt>
                <c:pt idx="4400">
                  <c:v>17.350526574682032</c:v>
                </c:pt>
                <c:pt idx="4401">
                  <c:v>19.97939423751264</c:v>
                </c:pt>
                <c:pt idx="4402">
                  <c:v>17.613413340965092</c:v>
                </c:pt>
                <c:pt idx="4403">
                  <c:v>16.172793861733915</c:v>
                </c:pt>
                <c:pt idx="4404">
                  <c:v>15.194855091160928</c:v>
                </c:pt>
                <c:pt idx="4405">
                  <c:v>14.474545351545343</c:v>
                </c:pt>
                <c:pt idx="4406">
                  <c:v>14.916195118900886</c:v>
                </c:pt>
                <c:pt idx="4407">
                  <c:v>15.773205976983665</c:v>
                </c:pt>
                <c:pt idx="4408">
                  <c:v>15.662793535144779</c:v>
                </c:pt>
                <c:pt idx="4409">
                  <c:v>16.582897217135493</c:v>
                </c:pt>
                <c:pt idx="4410">
                  <c:v>18.454650993070885</c:v>
                </c:pt>
                <c:pt idx="4411">
                  <c:v>17.071866602421984</c:v>
                </c:pt>
                <c:pt idx="4412">
                  <c:v>14.721658911851421</c:v>
                </c:pt>
                <c:pt idx="4413">
                  <c:v>13.428256021738759</c:v>
                </c:pt>
                <c:pt idx="4414">
                  <c:v>13.123307372850409</c:v>
                </c:pt>
                <c:pt idx="4415">
                  <c:v>13.238977550014955</c:v>
                </c:pt>
                <c:pt idx="4416">
                  <c:v>13.012894931011523</c:v>
                </c:pt>
                <c:pt idx="4417">
                  <c:v>12.602791575609947</c:v>
                </c:pt>
                <c:pt idx="4418">
                  <c:v>12.324131603349901</c:v>
                </c:pt>
                <c:pt idx="4419">
                  <c:v>12.718461752774493</c:v>
                </c:pt>
                <c:pt idx="4420">
                  <c:v>12.52392554572503</c:v>
                </c:pt>
                <c:pt idx="4421">
                  <c:v>13.097018696222102</c:v>
                </c:pt>
                <c:pt idx="4422">
                  <c:v>11.666914687642249</c:v>
                </c:pt>
                <c:pt idx="4423">
                  <c:v>12.350420279978209</c:v>
                </c:pt>
                <c:pt idx="4424">
                  <c:v>18.670218141423</c:v>
                </c:pt>
                <c:pt idx="4425">
                  <c:v>17.240114132843143</c:v>
                </c:pt>
                <c:pt idx="4426">
                  <c:v>16.430422892691318</c:v>
                </c:pt>
                <c:pt idx="4427">
                  <c:v>14.453514410242699</c:v>
                </c:pt>
                <c:pt idx="4428">
                  <c:v>16.514546657901896</c:v>
                </c:pt>
                <c:pt idx="4429">
                  <c:v>15.221143767789236</c:v>
                </c:pt>
                <c:pt idx="4430">
                  <c:v>14.474545351545343</c:v>
                </c:pt>
                <c:pt idx="4431">
                  <c:v>16.703825129625699</c:v>
                </c:pt>
                <c:pt idx="4432">
                  <c:v>15.489288269397958</c:v>
                </c:pt>
                <c:pt idx="4433">
                  <c:v>15.925680301427839</c:v>
                </c:pt>
                <c:pt idx="4434">
                  <c:v>18.906816231077752</c:v>
                </c:pt>
                <c:pt idx="4435">
                  <c:v>17.297949221425423</c:v>
                </c:pt>
                <c:pt idx="4436">
                  <c:v>14.663823823269146</c:v>
                </c:pt>
                <c:pt idx="4437">
                  <c:v>12.36093575062953</c:v>
                </c:pt>
                <c:pt idx="4438">
                  <c:v>14.700627970548775</c:v>
                </c:pt>
                <c:pt idx="4439">
                  <c:v>14.63753514664084</c:v>
                </c:pt>
                <c:pt idx="4440">
                  <c:v>14.653308352617822</c:v>
                </c:pt>
                <c:pt idx="4441">
                  <c:v>13.906709936373931</c:v>
                </c:pt>
                <c:pt idx="4442">
                  <c:v>11.035986448562905</c:v>
                </c:pt>
                <c:pt idx="4443">
                  <c:v>11.409285656684851</c:v>
                </c:pt>
                <c:pt idx="4444">
                  <c:v>11.014955507260261</c:v>
                </c:pt>
                <c:pt idx="4445">
                  <c:v>11.693203364270557</c:v>
                </c:pt>
                <c:pt idx="4446">
                  <c:v>10.015985795384625</c:v>
                </c:pt>
                <c:pt idx="4447">
                  <c:v>13.007637195685863</c:v>
                </c:pt>
                <c:pt idx="4448">
                  <c:v>17.387330721961661</c:v>
                </c:pt>
                <c:pt idx="4449">
                  <c:v>20.284342886400992</c:v>
                </c:pt>
                <c:pt idx="4450">
                  <c:v>15.799494653611971</c:v>
                </c:pt>
                <c:pt idx="4451">
                  <c:v>14.63753514664084</c:v>
                </c:pt>
                <c:pt idx="4452">
                  <c:v>14.931968324877868</c:v>
                </c:pt>
                <c:pt idx="4453">
                  <c:v>15.18959735583527</c:v>
                </c:pt>
                <c:pt idx="4454">
                  <c:v>14.500834028173648</c:v>
                </c:pt>
                <c:pt idx="4455">
                  <c:v>15.031865296065433</c:v>
                </c:pt>
                <c:pt idx="4456">
                  <c:v>14.758463059131049</c:v>
                </c:pt>
                <c:pt idx="4457">
                  <c:v>16.672278717671734</c:v>
                </c:pt>
                <c:pt idx="4458">
                  <c:v>17.376815251310337</c:v>
                </c:pt>
                <c:pt idx="4459">
                  <c:v>17.066608867096324</c:v>
                </c:pt>
                <c:pt idx="4460">
                  <c:v>15.273721121045849</c:v>
                </c:pt>
                <c:pt idx="4461">
                  <c:v>13.754235611929754</c:v>
                </c:pt>
                <c:pt idx="4462">
                  <c:v>12.145368602277422</c:v>
                </c:pt>
                <c:pt idx="4463">
                  <c:v>12.324131603349901</c:v>
                </c:pt>
                <c:pt idx="4464">
                  <c:v>13.018152666337183</c:v>
                </c:pt>
                <c:pt idx="4465">
                  <c:v>12.466090457142757</c:v>
                </c:pt>
                <c:pt idx="4466">
                  <c:v>12.539698751702014</c:v>
                </c:pt>
                <c:pt idx="4467">
                  <c:v>11.698461099596217</c:v>
                </c:pt>
                <c:pt idx="4468">
                  <c:v>12.639595722889576</c:v>
                </c:pt>
                <c:pt idx="4469">
                  <c:v>11.109594743122162</c:v>
                </c:pt>
                <c:pt idx="4470">
                  <c:v>10.50495518067112</c:v>
                </c:pt>
                <c:pt idx="4471">
                  <c:v>12.597533840284287</c:v>
                </c:pt>
                <c:pt idx="4472">
                  <c:v>15.783721447634989</c:v>
                </c:pt>
                <c:pt idx="4473">
                  <c:v>16.572381746484169</c:v>
                </c:pt>
                <c:pt idx="4474">
                  <c:v>15.725886359052716</c:v>
                </c:pt>
                <c:pt idx="4475">
                  <c:v>16.724856070928347</c:v>
                </c:pt>
                <c:pt idx="4476">
                  <c:v>15.562896563957215</c:v>
                </c:pt>
                <c:pt idx="4477">
                  <c:v>14.632277411315178</c:v>
                </c:pt>
                <c:pt idx="4478">
                  <c:v>15.257947915068867</c:v>
                </c:pt>
                <c:pt idx="4479">
                  <c:v>15.767948241658004</c:v>
                </c:pt>
                <c:pt idx="4480">
                  <c:v>16.877330395372521</c:v>
                </c:pt>
                <c:pt idx="4481">
                  <c:v>16.893103601349502</c:v>
                </c:pt>
                <c:pt idx="4482">
                  <c:v>18.94362037835738</c:v>
                </c:pt>
                <c:pt idx="4483">
                  <c:v>16.53031986387888</c:v>
                </c:pt>
                <c:pt idx="4484">
                  <c:v>15.278978856371511</c:v>
                </c:pt>
                <c:pt idx="4485">
                  <c:v>13.643823170090869</c:v>
                </c:pt>
                <c:pt idx="4486">
                  <c:v>12.828874194613379</c:v>
                </c:pt>
                <c:pt idx="4487">
                  <c:v>13.549183934228967</c:v>
                </c:pt>
                <c:pt idx="4488">
                  <c:v>12.060086724981627</c:v>
                </c:pt>
                <c:pt idx="4489">
                  <c:v>12.531305227331705</c:v>
                </c:pt>
                <c:pt idx="4490">
                  <c:v>12.034195598478878</c:v>
                </c:pt>
                <c:pt idx="4491">
                  <c:v>10.542866711920393</c:v>
                </c:pt>
                <c:pt idx="4492">
                  <c:v>10.138965138477468</c:v>
                </c:pt>
                <c:pt idx="4493">
                  <c:v>10.48072800831379</c:v>
                </c:pt>
                <c:pt idx="4494">
                  <c:v>10.50144090951599</c:v>
                </c:pt>
                <c:pt idx="4495">
                  <c:v>10.221816743286276</c:v>
                </c:pt>
                <c:pt idx="4496">
                  <c:v>10.113074011974719</c:v>
                </c:pt>
                <c:pt idx="4497">
                  <c:v>13.271791445310397</c:v>
                </c:pt>
                <c:pt idx="4498">
                  <c:v>14.59223889695072</c:v>
                </c:pt>
                <c:pt idx="4499">
                  <c:v>14.478317940338615</c:v>
                </c:pt>
                <c:pt idx="4500">
                  <c:v>14.59223889695072</c:v>
                </c:pt>
                <c:pt idx="4501">
                  <c:v>14.478317940338615</c:v>
                </c:pt>
                <c:pt idx="4502">
                  <c:v>14.59223889695072</c:v>
                </c:pt>
                <c:pt idx="4503">
                  <c:v>14.478317940338615</c:v>
                </c:pt>
                <c:pt idx="4504">
                  <c:v>14.359218758425957</c:v>
                </c:pt>
                <c:pt idx="4505">
                  <c:v>14.172802647606145</c:v>
                </c:pt>
                <c:pt idx="4506">
                  <c:v>14.59223889695072</c:v>
                </c:pt>
                <c:pt idx="4507">
                  <c:v>14.488674390939714</c:v>
                </c:pt>
                <c:pt idx="4508">
                  <c:v>14.462783264436963</c:v>
                </c:pt>
                <c:pt idx="4509">
                  <c:v>13.271791445310395</c:v>
                </c:pt>
                <c:pt idx="4510">
                  <c:v>12.474344749025651</c:v>
                </c:pt>
                <c:pt idx="4511">
                  <c:v>12.148116555090983</c:v>
                </c:pt>
                <c:pt idx="4512">
                  <c:v>12.236146385200337</c:v>
                </c:pt>
                <c:pt idx="4513">
                  <c:v>12.282750412905289</c:v>
                </c:pt>
                <c:pt idx="4514">
                  <c:v>12.495057650227851</c:v>
                </c:pt>
                <c:pt idx="4515">
                  <c:v>12.458810073124001</c:v>
                </c:pt>
                <c:pt idx="4516">
                  <c:v>10.304668348095078</c:v>
                </c:pt>
                <c:pt idx="4517">
                  <c:v>10.553223162521494</c:v>
                </c:pt>
                <c:pt idx="4518">
                  <c:v>10.423767530007737</c:v>
                </c:pt>
                <c:pt idx="4519">
                  <c:v>10.449658656510486</c:v>
                </c:pt>
                <c:pt idx="4520">
                  <c:v>10.304668348095078</c:v>
                </c:pt>
                <c:pt idx="4521">
                  <c:v>12.282750412905289</c:v>
                </c:pt>
                <c:pt idx="4522">
                  <c:v>12.308641539408042</c:v>
                </c:pt>
                <c:pt idx="4523">
                  <c:v>12.365602017714094</c:v>
                </c:pt>
                <c:pt idx="4524">
                  <c:v>14.364396983726508</c:v>
                </c:pt>
                <c:pt idx="4525">
                  <c:v>14.654377600557323</c:v>
                </c:pt>
                <c:pt idx="4526">
                  <c:v>12.363012905063819</c:v>
                </c:pt>
                <c:pt idx="4527">
                  <c:v>12.536483452632256</c:v>
                </c:pt>
                <c:pt idx="4528">
                  <c:v>14.343684082524307</c:v>
                </c:pt>
                <c:pt idx="4529">
                  <c:v>14.768298557169432</c:v>
                </c:pt>
                <c:pt idx="4530">
                  <c:v>14.499030841540815</c:v>
                </c:pt>
                <c:pt idx="4531">
                  <c:v>14.343684082524307</c:v>
                </c:pt>
                <c:pt idx="4532">
                  <c:v>14.768298557169432</c:v>
                </c:pt>
                <c:pt idx="4533">
                  <c:v>13.463385781430757</c:v>
                </c:pt>
                <c:pt idx="4534">
                  <c:v>12.438097171921799</c:v>
                </c:pt>
                <c:pt idx="4535">
                  <c:v>12.363012905063819</c:v>
                </c:pt>
                <c:pt idx="4536">
                  <c:v>11.267818253997433</c:v>
                </c:pt>
                <c:pt idx="4537">
                  <c:v>12.427740721320699</c:v>
                </c:pt>
                <c:pt idx="4538">
                  <c:v>11.495660167221645</c:v>
                </c:pt>
                <c:pt idx="4539">
                  <c:v>12.427740721320699</c:v>
                </c:pt>
                <c:pt idx="4540">
                  <c:v>11.495660167221645</c:v>
                </c:pt>
                <c:pt idx="4541">
                  <c:v>11.392095661210639</c:v>
                </c:pt>
                <c:pt idx="4542">
                  <c:v>12.427740721320699</c:v>
                </c:pt>
                <c:pt idx="4543">
                  <c:v>16.311409696733417</c:v>
                </c:pt>
                <c:pt idx="4544">
                  <c:v>18.253244184439776</c:v>
                </c:pt>
                <c:pt idx="4545">
                  <c:v>15.275764636623359</c:v>
                </c:pt>
                <c:pt idx="4546">
                  <c:v>14.499030841540815</c:v>
                </c:pt>
                <c:pt idx="4547">
                  <c:v>14.369575209027058</c:v>
                </c:pt>
                <c:pt idx="4548">
                  <c:v>14.628486474054572</c:v>
                </c:pt>
                <c:pt idx="4549">
                  <c:v>14.576704221049068</c:v>
                </c:pt>
                <c:pt idx="4550">
                  <c:v>14.473139715038064</c:v>
                </c:pt>
                <c:pt idx="4551">
                  <c:v>14.680268727060076</c:v>
                </c:pt>
                <c:pt idx="4552">
                  <c:v>14.965071118590339</c:v>
                </c:pt>
                <c:pt idx="4553">
                  <c:v>17.994332919412262</c:v>
                </c:pt>
                <c:pt idx="4554">
                  <c:v>16.492647582252676</c:v>
                </c:pt>
                <c:pt idx="4555">
                  <c:v>14.007099437988538</c:v>
                </c:pt>
                <c:pt idx="4556">
                  <c:v>12.893780998370223</c:v>
                </c:pt>
                <c:pt idx="4557">
                  <c:v>12.375958468315195</c:v>
                </c:pt>
                <c:pt idx="4558">
                  <c:v>12.142938329790434</c:v>
                </c:pt>
                <c:pt idx="4559">
                  <c:v>12.427740721320699</c:v>
                </c:pt>
                <c:pt idx="4560">
                  <c:v>11.464590815418344</c:v>
                </c:pt>
                <c:pt idx="4561">
                  <c:v>11.5733335467299</c:v>
                </c:pt>
                <c:pt idx="4562">
                  <c:v>12.163651230992635</c:v>
                </c:pt>
                <c:pt idx="4563">
                  <c:v>12.629691508042161</c:v>
                </c:pt>
                <c:pt idx="4564">
                  <c:v>12.122225428588232</c:v>
                </c:pt>
                <c:pt idx="4565">
                  <c:v>10.99855053836882</c:v>
                </c:pt>
                <c:pt idx="4566">
                  <c:v>12.189542357495384</c:v>
                </c:pt>
                <c:pt idx="4567">
                  <c:v>17.088143491815959</c:v>
                </c:pt>
                <c:pt idx="4568">
                  <c:v>19.677256142091107</c:v>
                </c:pt>
                <c:pt idx="4569">
                  <c:v>17.347054756843473</c:v>
                </c:pt>
                <c:pt idx="4570">
                  <c:v>15.928221024492695</c:v>
                </c:pt>
                <c:pt idx="4571">
                  <c:v>14.965071118590339</c:v>
                </c:pt>
                <c:pt idx="4572">
                  <c:v>14.255654252414951</c:v>
                </c:pt>
                <c:pt idx="4573">
                  <c:v>14.690625177661175</c:v>
                </c:pt>
                <c:pt idx="4574">
                  <c:v>15.534675901650873</c:v>
                </c:pt>
                <c:pt idx="4575">
                  <c:v>15.425933170339317</c:v>
                </c:pt>
                <c:pt idx="4576">
                  <c:v>16.332122597935616</c:v>
                </c:pt>
                <c:pt idx="4577">
                  <c:v>18.175570804931517</c:v>
                </c:pt>
                <c:pt idx="4578">
                  <c:v>16.813697550886793</c:v>
                </c:pt>
                <c:pt idx="4579">
                  <c:v>14.499030841540815</c:v>
                </c:pt>
                <c:pt idx="4580">
                  <c:v>13.225187417605442</c:v>
                </c:pt>
                <c:pt idx="4581">
                  <c:v>12.924850350173527</c:v>
                </c:pt>
                <c:pt idx="4582">
                  <c:v>13.038771306785632</c:v>
                </c:pt>
                <c:pt idx="4583">
                  <c:v>12.81610761886197</c:v>
                </c:pt>
                <c:pt idx="4584">
                  <c:v>12.412206045419047</c:v>
                </c:pt>
                <c:pt idx="4585">
                  <c:v>12.13776010448988</c:v>
                </c:pt>
                <c:pt idx="4586">
                  <c:v>12.526127002031153</c:v>
                </c:pt>
                <c:pt idx="4587">
                  <c:v>12.334532665910793</c:v>
                </c:pt>
                <c:pt idx="4588">
                  <c:v>12.898959223670774</c:v>
                </c:pt>
                <c:pt idx="4589">
                  <c:v>11.490481941921095</c:v>
                </c:pt>
                <c:pt idx="4590">
                  <c:v>12.163651230992635</c:v>
                </c:pt>
                <c:pt idx="4591">
                  <c:v>18.387878042254087</c:v>
                </c:pt>
                <c:pt idx="4592">
                  <c:v>16.979400760504404</c:v>
                </c:pt>
                <c:pt idx="4593">
                  <c:v>16.18195406421966</c:v>
                </c:pt>
                <c:pt idx="4594">
                  <c:v>14.234941351212751</c:v>
                </c:pt>
                <c:pt idx="4595">
                  <c:v>16.264805669028462</c:v>
                </c:pt>
                <c:pt idx="4596">
                  <c:v>14.990962245093092</c:v>
                </c:pt>
                <c:pt idx="4597">
                  <c:v>14.255654252414951</c:v>
                </c:pt>
                <c:pt idx="4598">
                  <c:v>16.451221779848275</c:v>
                </c:pt>
                <c:pt idx="4599">
                  <c:v>15.255051735421157</c:v>
                </c:pt>
                <c:pt idx="4600">
                  <c:v>15.684844435366831</c:v>
                </c:pt>
                <c:pt idx="4601">
                  <c:v>18.620898180778848</c:v>
                </c:pt>
                <c:pt idx="4602">
                  <c:v>17.036361238810461</c:v>
                </c:pt>
                <c:pt idx="4603">
                  <c:v>14.442070363234762</c:v>
                </c:pt>
                <c:pt idx="4604">
                  <c:v>12.174007681593732</c:v>
                </c:pt>
                <c:pt idx="4605">
                  <c:v>14.478317940338615</c:v>
                </c:pt>
                <c:pt idx="4606">
                  <c:v>14.41617923673201</c:v>
                </c:pt>
                <c:pt idx="4607">
                  <c:v>14.43171391263366</c:v>
                </c:pt>
                <c:pt idx="4608">
                  <c:v>13.696405919955518</c:v>
                </c:pt>
                <c:pt idx="4609">
                  <c:v>10.869094905855063</c:v>
                </c:pt>
                <c:pt idx="4610">
                  <c:v>11.236748902194133</c:v>
                </c:pt>
                <c:pt idx="4611">
                  <c:v>10.84838200465286</c:v>
                </c:pt>
                <c:pt idx="4612">
                  <c:v>11.516373068423848</c:v>
                </c:pt>
                <c:pt idx="4613">
                  <c:v>9.8645191975483026</c:v>
                </c:pt>
                <c:pt idx="4614">
                  <c:v>12.810929393561421</c:v>
                </c:pt>
                <c:pt idx="4615">
                  <c:v>17.124391068919813</c:v>
                </c:pt>
                <c:pt idx="4616">
                  <c:v>19.977593209523022</c:v>
                </c:pt>
                <c:pt idx="4617">
                  <c:v>15.560567028153624</c:v>
                </c:pt>
                <c:pt idx="4618">
                  <c:v>14.41617923673201</c:v>
                </c:pt>
                <c:pt idx="4619">
                  <c:v>14.706159853562825</c:v>
                </c:pt>
                <c:pt idx="4620">
                  <c:v>14.959892893289791</c:v>
                </c:pt>
                <c:pt idx="4621">
                  <c:v>14.281545378917702</c:v>
                </c:pt>
                <c:pt idx="4622">
                  <c:v>14.804546134273284</c:v>
                </c:pt>
                <c:pt idx="4623">
                  <c:v>14.535278418644667</c:v>
                </c:pt>
                <c:pt idx="4624">
                  <c:v>16.420152428044972</c:v>
                </c:pt>
                <c:pt idx="4625">
                  <c:v>17.114034618318708</c:v>
                </c:pt>
                <c:pt idx="4626">
                  <c:v>16.808519325586246</c:v>
                </c:pt>
                <c:pt idx="4627">
                  <c:v>15.042744498098596</c:v>
                </c:pt>
                <c:pt idx="4628">
                  <c:v>13.546237386239561</c:v>
                </c:pt>
                <c:pt idx="4629">
                  <c:v>11.961700444271173</c:v>
                </c:pt>
                <c:pt idx="4630">
                  <c:v>12.13776010448988</c:v>
                </c:pt>
                <c:pt idx="4631">
                  <c:v>12.821285844162519</c:v>
                </c:pt>
                <c:pt idx="4632">
                  <c:v>12.27757218760474</c:v>
                </c:pt>
                <c:pt idx="4633">
                  <c:v>12.350067341812444</c:v>
                </c:pt>
                <c:pt idx="4634">
                  <c:v>11.521551293724398</c:v>
                </c:pt>
                <c:pt idx="4635">
                  <c:v>12.4484536225229</c:v>
                </c:pt>
                <c:pt idx="4636">
                  <c:v>10.941590060062767</c:v>
                </c:pt>
                <c:pt idx="4637">
                  <c:v>10.346094150499482</c:v>
                </c:pt>
                <c:pt idx="4638">
                  <c:v>12.407027820118497</c:v>
                </c:pt>
                <c:pt idx="4639">
                  <c:v>15.545032352251974</c:v>
                </c:pt>
                <c:pt idx="4640">
                  <c:v>16.321766147334518</c:v>
                </c:pt>
                <c:pt idx="4641">
                  <c:v>15.488071873945922</c:v>
                </c:pt>
                <c:pt idx="4642">
                  <c:v>16.471934681050477</c:v>
                </c:pt>
                <c:pt idx="4643">
                  <c:v>15.327546889628861</c:v>
                </c:pt>
                <c:pt idx="4644">
                  <c:v>14.411001011431459</c:v>
                </c:pt>
                <c:pt idx="4645">
                  <c:v>15.027209822196946</c:v>
                </c:pt>
                <c:pt idx="4646">
                  <c:v>15.529497676350324</c:v>
                </c:pt>
                <c:pt idx="4647">
                  <c:v>16.622103214766433</c:v>
                </c:pt>
                <c:pt idx="4648">
                  <c:v>16.637637890668081</c:v>
                </c:pt>
                <c:pt idx="4649">
                  <c:v>18.657145757882699</c:v>
                </c:pt>
                <c:pt idx="4650">
                  <c:v>16.280340344930114</c:v>
                </c:pt>
                <c:pt idx="4651">
                  <c:v>15.047922723399147</c:v>
                </c:pt>
                <c:pt idx="4652">
                  <c:v>13.437494654928004</c:v>
                </c:pt>
                <c:pt idx="4653">
                  <c:v>12.634869733342709</c:v>
                </c:pt>
                <c:pt idx="4654">
                  <c:v>13.344286599518099</c:v>
                </c:pt>
                <c:pt idx="4655">
                  <c:v>12.060086724981627</c:v>
                </c:pt>
                <c:pt idx="4656">
                  <c:v>12.152690000517275</c:v>
                </c:pt>
                <c:pt idx="4657">
                  <c:v>11.670599818678573</c:v>
                </c:pt>
                <c:pt idx="4658">
                  <c:v>10.224329273162466</c:v>
                </c:pt>
                <c:pt idx="4659">
                  <c:v>9.8326310004185196</c:v>
                </c:pt>
                <c:pt idx="4660">
                  <c:v>10.16406800043263</c:v>
                </c:pt>
                <c:pt idx="4661">
                  <c:v>10.184155091342575</c:v>
                </c:pt>
                <c:pt idx="4662">
                  <c:v>9.9129793640583053</c:v>
                </c:pt>
                <c:pt idx="4663">
                  <c:v>9.9349999999999987</c:v>
                </c:pt>
                <c:pt idx="4664">
                  <c:v>12.87080350054784</c:v>
                </c:pt>
                <c:pt idx="4665">
                  <c:v>14.151355546056891</c:v>
                </c:pt>
                <c:pt idx="4666">
                  <c:v>14.040876546052189</c:v>
                </c:pt>
                <c:pt idx="4667">
                  <c:v>14.151355546056891</c:v>
                </c:pt>
                <c:pt idx="4668">
                  <c:v>14.040876546052189</c:v>
                </c:pt>
                <c:pt idx="4669">
                  <c:v>14.151355546056891</c:v>
                </c:pt>
                <c:pt idx="4670">
                  <c:v>14.040876546052189</c:v>
                </c:pt>
                <c:pt idx="4671">
                  <c:v>13.925375773319999</c:v>
                </c:pt>
                <c:pt idx="4672">
                  <c:v>13.744591955130485</c:v>
                </c:pt>
                <c:pt idx="4673">
                  <c:v>14.151355546056891</c:v>
                </c:pt>
                <c:pt idx="4674">
                  <c:v>14.050920091507162</c:v>
                </c:pt>
                <c:pt idx="4675">
                  <c:v>14.025811227869729</c:v>
                </c:pt>
                <c:pt idx="4676">
                  <c:v>12.870803500547838</c:v>
                </c:pt>
                <c:pt idx="4677">
                  <c:v>12.097450500514922</c:v>
                </c:pt>
                <c:pt idx="4678">
                  <c:v>11.781078818683275</c:v>
                </c:pt>
                <c:pt idx="4679">
                  <c:v>11.866448955050544</c:v>
                </c:pt>
                <c:pt idx="4680">
                  <c:v>11.911644909597921</c:v>
                </c:pt>
                <c:pt idx="4681">
                  <c:v>12.117537591424867</c:v>
                </c:pt>
                <c:pt idx="4682">
                  <c:v>12.082385182332464</c:v>
                </c:pt>
                <c:pt idx="4683">
                  <c:v>9.9933277276980874</c:v>
                </c:pt>
                <c:pt idx="4684">
                  <c:v>10.234372818617441</c:v>
                </c:pt>
                <c:pt idx="4685">
                  <c:v>10.108828500430279</c:v>
                </c:pt>
                <c:pt idx="4686">
                  <c:v>10.133937364067709</c:v>
                </c:pt>
                <c:pt idx="4687">
                  <c:v>9.9933277276980874</c:v>
                </c:pt>
                <c:pt idx="4688">
                  <c:v>11.911644909597921</c:v>
                </c:pt>
                <c:pt idx="4689">
                  <c:v>11.936753773235354</c:v>
                </c:pt>
                <c:pt idx="4690">
                  <c:v>11.991993273237705</c:v>
                </c:pt>
                <c:pt idx="4691">
                  <c:v>13.930397546047487</c:v>
                </c:pt>
                <c:pt idx="4692">
                  <c:v>14.211616818786728</c:v>
                </c:pt>
                <c:pt idx="4693">
                  <c:v>11.989482386873963</c:v>
                </c:pt>
                <c:pt idx="4694">
                  <c:v>12.15771177324476</c:v>
                </c:pt>
                <c:pt idx="4695">
                  <c:v>13.910310455137541</c:v>
                </c:pt>
                <c:pt idx="4696">
                  <c:v>14.322095818791432</c:v>
                </c:pt>
                <c:pt idx="4697">
                  <c:v>14.060963636962134</c:v>
                </c:pt>
                <c:pt idx="4698">
                  <c:v>13.910310455137541</c:v>
                </c:pt>
                <c:pt idx="4699">
                  <c:v>14.322095818791432</c:v>
                </c:pt>
                <c:pt idx="4700">
                  <c:v>13.056609091464839</c:v>
                </c:pt>
                <c:pt idx="4701">
                  <c:v>12.062298091422516</c:v>
                </c:pt>
                <c:pt idx="4702">
                  <c:v>11.989482386873963</c:v>
                </c:pt>
                <c:pt idx="4703">
                  <c:v>12.15771177324476</c:v>
                </c:pt>
                <c:pt idx="4704">
                  <c:v>10.927377455010571</c:v>
                </c:pt>
                <c:pt idx="4705">
                  <c:v>12.052254545967543</c:v>
                </c:pt>
                <c:pt idx="4706">
                  <c:v>11.148335455019977</c:v>
                </c:pt>
                <c:pt idx="4707">
                  <c:v>12.052254545967543</c:v>
                </c:pt>
                <c:pt idx="4708">
                  <c:v>11.148335455019977</c:v>
                </c:pt>
                <c:pt idx="4709">
                  <c:v>11.047900000470248</c:v>
                </c:pt>
                <c:pt idx="4710">
                  <c:v>12.052254545967543</c:v>
                </c:pt>
                <c:pt idx="4711">
                  <c:v>15.818584091582402</c:v>
                </c:pt>
                <c:pt idx="4712">
                  <c:v>17.701748864389831</c:v>
                </c:pt>
                <c:pt idx="4713">
                  <c:v>14.814229546085105</c:v>
                </c:pt>
                <c:pt idx="4714">
                  <c:v>14.060963636962134</c:v>
                </c:pt>
                <c:pt idx="4715">
                  <c:v>13.935419318774972</c:v>
                </c:pt>
                <c:pt idx="4716">
                  <c:v>14.186507955149295</c:v>
                </c:pt>
                <c:pt idx="4717">
                  <c:v>14.136290227874431</c:v>
                </c:pt>
                <c:pt idx="4718">
                  <c:v>14.035854773324703</c:v>
                </c:pt>
                <c:pt idx="4719">
                  <c:v>14.236725682424161</c:v>
                </c:pt>
                <c:pt idx="4720">
                  <c:v>14.512923182435916</c:v>
                </c:pt>
                <c:pt idx="4721">
                  <c:v>17.450660228015504</c:v>
                </c:pt>
                <c:pt idx="4722">
                  <c:v>15.994346137044428</c:v>
                </c:pt>
                <c:pt idx="4723">
                  <c:v>13.583895227850919</c:v>
                </c:pt>
                <c:pt idx="4724">
                  <c:v>12.504214091441327</c:v>
                </c:pt>
                <c:pt idx="4725">
                  <c:v>12.002036818692678</c:v>
                </c:pt>
                <c:pt idx="4726">
                  <c:v>11.776057045955788</c:v>
                </c:pt>
                <c:pt idx="4727">
                  <c:v>12.052254545967543</c:v>
                </c:pt>
                <c:pt idx="4728">
                  <c:v>11.118204818655059</c:v>
                </c:pt>
                <c:pt idx="4729">
                  <c:v>11.223662045932276</c:v>
                </c:pt>
                <c:pt idx="4730">
                  <c:v>11.796144136865735</c:v>
                </c:pt>
                <c:pt idx="4731">
                  <c:v>12.248103682339517</c:v>
                </c:pt>
                <c:pt idx="4732">
                  <c:v>11.755969955045842</c:v>
                </c:pt>
                <c:pt idx="4733">
                  <c:v>10.666245273181277</c:v>
                </c:pt>
                <c:pt idx="4734">
                  <c:v>11.821253000503166</c:v>
                </c:pt>
                <c:pt idx="4735">
                  <c:v>16.571850000705371</c:v>
                </c:pt>
                <c:pt idx="4736">
                  <c:v>19.082736364448611</c:v>
                </c:pt>
                <c:pt idx="4737">
                  <c:v>16.822938637079698</c:v>
                </c:pt>
                <c:pt idx="4738">
                  <c:v>15.446972909748402</c:v>
                </c:pt>
                <c:pt idx="4739">
                  <c:v>14.512923182435916</c:v>
                </c:pt>
                <c:pt idx="4740">
                  <c:v>13.82494031877027</c:v>
                </c:pt>
                <c:pt idx="4741">
                  <c:v>14.246769227879135</c:v>
                </c:pt>
                <c:pt idx="4742">
                  <c:v>15.06531818245943</c:v>
                </c:pt>
                <c:pt idx="4743">
                  <c:v>14.959860955182213</c:v>
                </c:pt>
                <c:pt idx="4744">
                  <c:v>15.838671182492346</c:v>
                </c:pt>
                <c:pt idx="4745">
                  <c:v>17.62642227347753</c:v>
                </c:pt>
                <c:pt idx="4746">
                  <c:v>16.30569604614859</c:v>
                </c:pt>
                <c:pt idx="4747">
                  <c:v>14.060963636962134</c:v>
                </c:pt>
                <c:pt idx="4748">
                  <c:v>12.825607546000461</c:v>
                </c:pt>
                <c:pt idx="4749">
                  <c:v>12.534344727806246</c:v>
                </c:pt>
                <c:pt idx="4750">
                  <c:v>12.644823727810948</c:v>
                </c:pt>
                <c:pt idx="4751">
                  <c:v>12.428887500529029</c:v>
                </c:pt>
                <c:pt idx="4752">
                  <c:v>12.037189227785083</c:v>
                </c:pt>
                <c:pt idx="4753">
                  <c:v>11.7710352732283</c:v>
                </c:pt>
                <c:pt idx="4754">
                  <c:v>12.147668227789785</c:v>
                </c:pt>
                <c:pt idx="4755">
                  <c:v>11.961862636872787</c:v>
                </c:pt>
                <c:pt idx="4756">
                  <c:v>12.509235864168813</c:v>
                </c:pt>
                <c:pt idx="4757">
                  <c:v>11.14331368229249</c:v>
                </c:pt>
                <c:pt idx="4758">
                  <c:v>11.796144136865735</c:v>
                </c:pt>
                <c:pt idx="4759">
                  <c:v>17.832314955304479</c:v>
                </c:pt>
                <c:pt idx="4760">
                  <c:v>16.466392773428154</c:v>
                </c:pt>
                <c:pt idx="4761">
                  <c:v>15.693039773395238</c:v>
                </c:pt>
                <c:pt idx="4762">
                  <c:v>13.804853227860326</c:v>
                </c:pt>
                <c:pt idx="4763">
                  <c:v>15.77338813703502</c:v>
                </c:pt>
                <c:pt idx="4764">
                  <c:v>14.538032046073349</c:v>
                </c:pt>
                <c:pt idx="4765">
                  <c:v>13.82494031877027</c:v>
                </c:pt>
                <c:pt idx="4766">
                  <c:v>15.954171955224536</c:v>
                </c:pt>
                <c:pt idx="4767">
                  <c:v>14.794142455175161</c:v>
                </c:pt>
                <c:pt idx="4768">
                  <c:v>15.210949591556536</c:v>
                </c:pt>
                <c:pt idx="4769">
                  <c:v>18.058294728041371</c:v>
                </c:pt>
                <c:pt idx="4770">
                  <c:v>16.521632273430512</c:v>
                </c:pt>
                <c:pt idx="4771">
                  <c:v>14.005724136959783</c:v>
                </c:pt>
                <c:pt idx="4772">
                  <c:v>11.806187682320706</c:v>
                </c:pt>
                <c:pt idx="4773">
                  <c:v>14.040876546052189</c:v>
                </c:pt>
                <c:pt idx="4774">
                  <c:v>13.98061527332235</c:v>
                </c:pt>
                <c:pt idx="4775">
                  <c:v>13.995680591504808</c:v>
                </c:pt>
                <c:pt idx="4776">
                  <c:v>13.282588864201729</c:v>
                </c:pt>
                <c:pt idx="4777">
                  <c:v>10.540700954994115</c:v>
                </c:pt>
                <c:pt idx="4778">
                  <c:v>10.897246818645655</c:v>
                </c:pt>
                <c:pt idx="4779">
                  <c:v>10.52061386408417</c:v>
                </c:pt>
                <c:pt idx="4780">
                  <c:v>11.254999999999999</c:v>
                </c:pt>
                <c:pt idx="4781">
                  <c:v>9.5664770458617365</c:v>
                </c:pt>
                <c:pt idx="4782">
                  <c:v>12.423865727801545</c:v>
                </c:pt>
                <c:pt idx="4783">
                  <c:v>16.607002409797779</c:v>
                </c:pt>
                <c:pt idx="4784">
                  <c:v>19.373999182642827</c:v>
                </c:pt>
                <c:pt idx="4785">
                  <c:v>15.090427046096861</c:v>
                </c:pt>
                <c:pt idx="4786">
                  <c:v>13.98061527332235</c:v>
                </c:pt>
                <c:pt idx="4787">
                  <c:v>14.261834546061593</c:v>
                </c:pt>
                <c:pt idx="4788">
                  <c:v>14.507901409708431</c:v>
                </c:pt>
                <c:pt idx="4789">
                  <c:v>13.850049182407702</c:v>
                </c:pt>
                <c:pt idx="4790">
                  <c:v>14.357248227883838</c:v>
                </c:pt>
                <c:pt idx="4791">
                  <c:v>14.09611604605454</c:v>
                </c:pt>
                <c:pt idx="4792">
                  <c:v>15.924041318859617</c:v>
                </c:pt>
                <c:pt idx="4793">
                  <c:v>16.596958864342803</c:v>
                </c:pt>
                <c:pt idx="4794">
                  <c:v>16.300674273421102</c:v>
                </c:pt>
                <c:pt idx="4795">
                  <c:v>14.588249773348215</c:v>
                </c:pt>
                <c:pt idx="4796">
                  <c:v>13.136957455104623</c:v>
                </c:pt>
                <c:pt idx="4797">
                  <c:v>11.600295000493761</c:v>
                </c:pt>
                <c:pt idx="4798">
                  <c:v>11.7710352732283</c:v>
                </c:pt>
                <c:pt idx="4799">
                  <c:v>12.433909273256514</c:v>
                </c:pt>
                <c:pt idx="4800">
                  <c:v>11.906623136870436</c:v>
                </c:pt>
                <c:pt idx="4801">
                  <c:v>11.976927955055247</c:v>
                </c:pt>
                <c:pt idx="4802">
                  <c:v>11.17344431865741</c:v>
                </c:pt>
                <c:pt idx="4803">
                  <c:v>12.072341636877489</c:v>
                </c:pt>
                <c:pt idx="4804">
                  <c:v>10.611005773178926</c:v>
                </c:pt>
                <c:pt idx="4805">
                  <c:v>10.03350190951798</c:v>
                </c:pt>
                <c:pt idx="4806">
                  <c:v>12.032167455057598</c:v>
                </c:pt>
                <c:pt idx="4807">
                  <c:v>15.075361727914403</c:v>
                </c:pt>
                <c:pt idx="4808">
                  <c:v>15.828627637037373</c:v>
                </c:pt>
                <c:pt idx="4809">
                  <c:v>15.020122227912053</c:v>
                </c:pt>
                <c:pt idx="4810">
                  <c:v>15.974259046134483</c:v>
                </c:pt>
                <c:pt idx="4811">
                  <c:v>14.864447273359971</c:v>
                </c:pt>
                <c:pt idx="4812">
                  <c:v>13.975593500594863</c:v>
                </c:pt>
                <c:pt idx="4813">
                  <c:v>14.573184455165757</c:v>
                </c:pt>
                <c:pt idx="4814">
                  <c:v>15.060296409731944</c:v>
                </c:pt>
                <c:pt idx="4815">
                  <c:v>16.119890455231591</c:v>
                </c:pt>
                <c:pt idx="4816">
                  <c:v>16.134955773414045</c:v>
                </c:pt>
                <c:pt idx="4817">
                  <c:v>18.093447137133776</c:v>
                </c:pt>
                <c:pt idx="4818">
                  <c:v>15.78845345521748</c:v>
                </c:pt>
                <c:pt idx="4819">
                  <c:v>14.593271546075702</c:v>
                </c:pt>
                <c:pt idx="4820">
                  <c:v>13.031500227827406</c:v>
                </c:pt>
                <c:pt idx="4821">
                  <c:v>12.253125455067002</c:v>
                </c:pt>
                <c:pt idx="4822">
                  <c:v>12.941108318732649</c:v>
                </c:pt>
                <c:pt idx="4823">
                  <c:v>11.695708682316003</c:v>
                </c:pt>
                <c:pt idx="4824">
                  <c:v>12.100000000000001</c:v>
                </c:pt>
                <c:pt idx="4825">
                  <c:v>11.620000000000001</c:v>
                </c:pt>
                <c:pt idx="4826">
                  <c:v>10.18</c:v>
                </c:pt>
                <c:pt idx="4827">
                  <c:v>9.7899999999999991</c:v>
                </c:pt>
                <c:pt idx="4828">
                  <c:v>10.120000000000001</c:v>
                </c:pt>
                <c:pt idx="4829">
                  <c:v>10.14</c:v>
                </c:pt>
                <c:pt idx="4830">
                  <c:v>9.8550000000000004</c:v>
                </c:pt>
                <c:pt idx="4831">
                  <c:v>9.9349999999999987</c:v>
                </c:pt>
                <c:pt idx="4832">
                  <c:v>11.953229748405906</c:v>
                </c:pt>
                <c:pt idx="4833">
                  <c:v>13.142489828719405</c:v>
                </c:pt>
                <c:pt idx="4834">
                  <c:v>13.039886998260988</c:v>
                </c:pt>
                <c:pt idx="4835">
                  <c:v>13.142489828719405</c:v>
                </c:pt>
                <c:pt idx="4836">
                  <c:v>13.039886998260988</c:v>
                </c:pt>
                <c:pt idx="4837">
                  <c:v>13.142489828719405</c:v>
                </c:pt>
                <c:pt idx="4838">
                  <c:v>13.039886998260988</c:v>
                </c:pt>
                <c:pt idx="4839">
                  <c:v>12.93262040278173</c:v>
                </c:pt>
                <c:pt idx="4840">
                  <c:v>12.764724862031587</c:v>
                </c:pt>
                <c:pt idx="4841">
                  <c:v>13.142489828719405</c:v>
                </c:pt>
                <c:pt idx="4842">
                  <c:v>13.049214528302661</c:v>
                </c:pt>
                <c:pt idx="4843">
                  <c:v>13.025895703198474</c:v>
                </c:pt>
                <c:pt idx="4844">
                  <c:v>11.953229748405905</c:v>
                </c:pt>
                <c:pt idx="4845">
                  <c:v>12</c:v>
                </c:pt>
                <c:pt idx="4846">
                  <c:v>11</c:v>
                </c:pt>
                <c:pt idx="4847">
                  <c:v>11.815</c:v>
                </c:pt>
                <c:pt idx="4848">
                  <c:v>11.86</c:v>
                </c:pt>
                <c:pt idx="4849">
                  <c:v>12.065</c:v>
                </c:pt>
                <c:pt idx="4850">
                  <c:v>12.030000000000001</c:v>
                </c:pt>
                <c:pt idx="4851">
                  <c:v>9.9499999999999993</c:v>
                </c:pt>
                <c:pt idx="4852">
                  <c:v>10.190000000000001</c:v>
                </c:pt>
                <c:pt idx="4853">
                  <c:v>10.065000000000001</c:v>
                </c:pt>
                <c:pt idx="4854">
                  <c:v>10.09</c:v>
                </c:pt>
                <c:pt idx="4855">
                  <c:v>9.9499999999999993</c:v>
                </c:pt>
                <c:pt idx="4856">
                  <c:v>11.86</c:v>
                </c:pt>
                <c:pt idx="4857">
                  <c:v>11.085769454530173</c:v>
                </c:pt>
                <c:pt idx="4858">
                  <c:v>11.137070869759382</c:v>
                </c:pt>
                <c:pt idx="4859">
                  <c:v>12.937284167802568</c:v>
                </c:pt>
                <c:pt idx="4860">
                  <c:v>13.198455008969454</c:v>
                </c:pt>
                <c:pt idx="4861">
                  <c:v>11.134738987248964</c:v>
                </c:pt>
                <c:pt idx="4862">
                  <c:v>11.290975115447013</c:v>
                </c:pt>
                <c:pt idx="4863">
                  <c:v>12.918629107719219</c:v>
                </c:pt>
                <c:pt idx="4864">
                  <c:v>13.301057839427875</c:v>
                </c:pt>
                <c:pt idx="4865">
                  <c:v>13.058542058344337</c:v>
                </c:pt>
                <c:pt idx="4866">
                  <c:v>12.918629107719219</c:v>
                </c:pt>
                <c:pt idx="4867">
                  <c:v>13.301057839427875</c:v>
                </c:pt>
                <c:pt idx="4868">
                  <c:v>12.125789054176883</c:v>
                </c:pt>
                <c:pt idx="4869">
                  <c:v>12.01</c:v>
                </c:pt>
                <c:pt idx="4870">
                  <c:v>11.9375</c:v>
                </c:pt>
                <c:pt idx="4871">
                  <c:v>12.105</c:v>
                </c:pt>
                <c:pt idx="4872">
                  <c:v>12.032500000000001</c:v>
                </c:pt>
                <c:pt idx="4873">
                  <c:v>10.879999999999999</c:v>
                </c:pt>
                <c:pt idx="4874">
                  <c:v>12</c:v>
                </c:pt>
                <c:pt idx="4875">
                  <c:v>10.6</c:v>
                </c:pt>
                <c:pt idx="4876">
                  <c:v>11.875</c:v>
                </c:pt>
                <c:pt idx="4877">
                  <c:v>10.6</c:v>
                </c:pt>
                <c:pt idx="4878">
                  <c:v>10.5</c:v>
                </c:pt>
                <c:pt idx="4879">
                  <c:v>11.193036050009431</c:v>
                </c:pt>
                <c:pt idx="4880">
                  <c:v>14.690859815637378</c:v>
                </c:pt>
                <c:pt idx="4881">
                  <c:v>16.439771698451352</c:v>
                </c:pt>
                <c:pt idx="4882">
                  <c:v>13.758106811469926</c:v>
                </c:pt>
                <c:pt idx="4883">
                  <c:v>13.058542058344337</c:v>
                </c:pt>
                <c:pt idx="4884">
                  <c:v>12.941947932823403</c:v>
                </c:pt>
                <c:pt idx="4885">
                  <c:v>13.175136183865268</c:v>
                </c:pt>
                <c:pt idx="4886">
                  <c:v>13.128498533656893</c:v>
                </c:pt>
                <c:pt idx="4887">
                  <c:v>13.035223233240151</c:v>
                </c:pt>
                <c:pt idx="4888">
                  <c:v>13.221773834073641</c:v>
                </c:pt>
                <c:pt idx="4889">
                  <c:v>13.478280910219688</c:v>
                </c:pt>
                <c:pt idx="4890">
                  <c:v>16.206583447409489</c:v>
                </c:pt>
                <c:pt idx="4891">
                  <c:v>14.854091591366682</c:v>
                </c:pt>
                <c:pt idx="4892">
                  <c:v>12.615484381364796</c:v>
                </c:pt>
                <c:pt idx="4893">
                  <c:v>12.45</c:v>
                </c:pt>
                <c:pt idx="4894">
                  <c:v>11.95</c:v>
                </c:pt>
                <c:pt idx="4895">
                  <c:v>11.725000000000001</c:v>
                </c:pt>
                <c:pt idx="4896">
                  <c:v>12</c:v>
                </c:pt>
                <c:pt idx="4897">
                  <c:v>11.07</c:v>
                </c:pt>
                <c:pt idx="4898">
                  <c:v>11.175000000000001</c:v>
                </c:pt>
                <c:pt idx="4899">
                  <c:v>11.745000000000001</c:v>
                </c:pt>
                <c:pt idx="4900">
                  <c:v>12.195</c:v>
                </c:pt>
                <c:pt idx="4901">
                  <c:v>11.705</c:v>
                </c:pt>
                <c:pt idx="4902">
                  <c:v>10.620000000000001</c:v>
                </c:pt>
                <c:pt idx="4903">
                  <c:v>11.77</c:v>
                </c:pt>
                <c:pt idx="4904">
                  <c:v>15.390424568762967</c:v>
                </c:pt>
                <c:pt idx="4905">
                  <c:v>17.722307079181597</c:v>
                </c:pt>
                <c:pt idx="4906">
                  <c:v>15.62361281980483</c:v>
                </c:pt>
                <c:pt idx="4907">
                  <c:v>14.34574120409542</c:v>
                </c:pt>
                <c:pt idx="4908">
                  <c:v>13.478280910219688</c:v>
                </c:pt>
                <c:pt idx="4909">
                  <c:v>12.839345102364986</c:v>
                </c:pt>
                <c:pt idx="4910">
                  <c:v>13.231101364115315</c:v>
                </c:pt>
                <c:pt idx="4911">
                  <c:v>13.991295062511789</c:v>
                </c:pt>
                <c:pt idx="4912">
                  <c:v>13.893355997074206</c:v>
                </c:pt>
                <c:pt idx="4913">
                  <c:v>14.709514875720727</c:v>
                </c:pt>
                <c:pt idx="4914">
                  <c:v>16.36981522313879</c:v>
                </c:pt>
                <c:pt idx="4915">
                  <c:v>15.143245022658592</c:v>
                </c:pt>
                <c:pt idx="4916">
                  <c:v>13.058542058344337</c:v>
                </c:pt>
                <c:pt idx="4917">
                  <c:v>11.911255863218368</c:v>
                </c:pt>
                <c:pt idx="4918">
                  <c:v>12.48</c:v>
                </c:pt>
                <c:pt idx="4919">
                  <c:v>12.59</c:v>
                </c:pt>
                <c:pt idx="4920">
                  <c:v>12.375</c:v>
                </c:pt>
                <c:pt idx="4921">
                  <c:v>11.984999999999999</c:v>
                </c:pt>
                <c:pt idx="4922">
                  <c:v>11.719999999999999</c:v>
                </c:pt>
                <c:pt idx="4923">
                  <c:v>12.094999999999999</c:v>
                </c:pt>
                <c:pt idx="4924">
                  <c:v>11.91</c:v>
                </c:pt>
                <c:pt idx="4925">
                  <c:v>12.455</c:v>
                </c:pt>
                <c:pt idx="4926">
                  <c:v>10.348894581237884</c:v>
                </c:pt>
                <c:pt idx="4927">
                  <c:v>10.955184033946731</c:v>
                </c:pt>
                <c:pt idx="4928">
                  <c:v>16.561029588993122</c:v>
                </c:pt>
                <c:pt idx="4929">
                  <c:v>15.292485503325384</c:v>
                </c:pt>
                <c:pt idx="4930">
                  <c:v>14.574265690116446</c:v>
                </c:pt>
                <c:pt idx="4931">
                  <c:v>12.820690042281637</c:v>
                </c:pt>
                <c:pt idx="4932">
                  <c:v>14.648885930449842</c:v>
                </c:pt>
                <c:pt idx="4933">
                  <c:v>13.501599735323875</c:v>
                </c:pt>
                <c:pt idx="4934">
                  <c:v>12.839345102364986</c:v>
                </c:pt>
                <c:pt idx="4935">
                  <c:v>14.816781471199983</c:v>
                </c:pt>
                <c:pt idx="4936">
                  <c:v>13.739451751386577</c:v>
                </c:pt>
                <c:pt idx="4937">
                  <c:v>14.126544248116069</c:v>
                </c:pt>
                <c:pt idx="4938">
                  <c:v>16.770899014930798</c:v>
                </c:pt>
                <c:pt idx="4939">
                  <c:v>15.343786918554597</c:v>
                </c:pt>
                <c:pt idx="4940">
                  <c:v>13.007240643115127</c:v>
                </c:pt>
                <c:pt idx="4941">
                  <c:v>11.754999999999999</c:v>
                </c:pt>
                <c:pt idx="4942">
                  <c:v>13.039886998260988</c:v>
                </c:pt>
                <c:pt idx="4943">
                  <c:v>12.983921818010939</c:v>
                </c:pt>
                <c:pt idx="4944">
                  <c:v>12.99791311307345</c:v>
                </c:pt>
                <c:pt idx="4945">
                  <c:v>12.33565848011456</c:v>
                </c:pt>
                <c:pt idx="4946">
                  <c:v>10</c:v>
                </c:pt>
                <c:pt idx="4947">
                  <c:v>10.120370095216861</c:v>
                </c:pt>
                <c:pt idx="4948">
                  <c:v>10</c:v>
                </c:pt>
                <c:pt idx="4949">
                  <c:v>11.254999999999999</c:v>
                </c:pt>
                <c:pt idx="4950">
                  <c:v>9.5249999999999986</c:v>
                </c:pt>
                <c:pt idx="4951">
                  <c:v>11.538154661551388</c:v>
                </c:pt>
                <c:pt idx="4952">
                  <c:v>15.423070923908828</c:v>
                </c:pt>
                <c:pt idx="4953">
                  <c:v>17.992805450390158</c:v>
                </c:pt>
                <c:pt idx="4954">
                  <c:v>14.014613887615974</c:v>
                </c:pt>
                <c:pt idx="4955">
                  <c:v>12.983921818010939</c:v>
                </c:pt>
                <c:pt idx="4956">
                  <c:v>13.245092659177825</c:v>
                </c:pt>
                <c:pt idx="4957">
                  <c:v>13.473617145198853</c:v>
                </c:pt>
                <c:pt idx="4958">
                  <c:v>12.862663927469169</c:v>
                </c:pt>
                <c:pt idx="4959">
                  <c:v>13.333704194573736</c:v>
                </c:pt>
                <c:pt idx="4960">
                  <c:v>13.091188413490197</c:v>
                </c:pt>
                <c:pt idx="4961">
                  <c:v>14.78879888107496</c:v>
                </c:pt>
                <c:pt idx="4962">
                  <c:v>15.413743393867152</c:v>
                </c:pt>
                <c:pt idx="4963">
                  <c:v>15.138581257637755</c:v>
                </c:pt>
                <c:pt idx="4964">
                  <c:v>13.548237385532248</c:v>
                </c:pt>
                <c:pt idx="4965">
                  <c:v>12.20040929451028</c:v>
                </c:pt>
                <c:pt idx="4966">
                  <c:v>11.55</c:v>
                </c:pt>
                <c:pt idx="4967">
                  <c:v>11.719999999999999</c:v>
                </c:pt>
                <c:pt idx="4968">
                  <c:v>12.379999999999999</c:v>
                </c:pt>
                <c:pt idx="4969">
                  <c:v>11.855</c:v>
                </c:pt>
                <c:pt idx="4970">
                  <c:v>11.925000000000001</c:v>
                </c:pt>
                <c:pt idx="4971">
                  <c:v>11</c:v>
                </c:pt>
                <c:pt idx="4972">
                  <c:v>12</c:v>
                </c:pt>
                <c:pt idx="4973">
                  <c:v>10</c:v>
                </c:pt>
                <c:pt idx="4974">
                  <c:v>10</c:v>
                </c:pt>
                <c:pt idx="4975">
                  <c:v>11.174380989926082</c:v>
                </c:pt>
                <c:pt idx="4976">
                  <c:v>14.000622592553464</c:v>
                </c:pt>
                <c:pt idx="4977">
                  <c:v>14.700187345679051</c:v>
                </c:pt>
                <c:pt idx="4978">
                  <c:v>13.949321177324254</c:v>
                </c:pt>
                <c:pt idx="4979">
                  <c:v>14.835436531283333</c:v>
                </c:pt>
                <c:pt idx="4980">
                  <c:v>13.804744461678299</c:v>
                </c:pt>
                <c:pt idx="4981">
                  <c:v>12.979258052990101</c:v>
                </c:pt>
                <c:pt idx="4982">
                  <c:v>13.534246090469738</c:v>
                </c:pt>
                <c:pt idx="4983">
                  <c:v>13.986631297490952</c:v>
                </c:pt>
                <c:pt idx="4984">
                  <c:v>14.970685716887614</c:v>
                </c:pt>
                <c:pt idx="4985">
                  <c:v>14.984677011950122</c:v>
                </c:pt>
                <c:pt idx="4986">
                  <c:v>16.803545370076659</c:v>
                </c:pt>
                <c:pt idx="4987">
                  <c:v>14.662877225512354</c:v>
                </c:pt>
                <c:pt idx="4988">
                  <c:v>13.552901150553087</c:v>
                </c:pt>
                <c:pt idx="4989">
                  <c:v>12.102470229072697</c:v>
                </c:pt>
                <c:pt idx="4990">
                  <c:v>12</c:v>
                </c:pt>
                <c:pt idx="4991">
                  <c:v>12.018522458697626</c:v>
                </c:pt>
                <c:pt idx="4992">
                  <c:v>11.645</c:v>
                </c:pt>
                <c:pt idx="4993">
                  <c:v>12.100000000000001</c:v>
                </c:pt>
                <c:pt idx="4994">
                  <c:v>11.620000000000001</c:v>
                </c:pt>
                <c:pt idx="4995">
                  <c:v>10.18</c:v>
                </c:pt>
                <c:pt idx="4996">
                  <c:v>9.7899999999999991</c:v>
                </c:pt>
                <c:pt idx="4997">
                  <c:v>10.120000000000001</c:v>
                </c:pt>
                <c:pt idx="4998">
                  <c:v>10.14</c:v>
                </c:pt>
                <c:pt idx="4999">
                  <c:v>9.8550000000000004</c:v>
                </c:pt>
                <c:pt idx="5000">
                  <c:v>9.9349999999999987</c:v>
                </c:pt>
                <c:pt idx="5001">
                  <c:v>10.786437399048735</c:v>
                </c:pt>
                <c:pt idx="5002">
                  <c:v>11.85961006262947</c:v>
                </c:pt>
                <c:pt idx="5003">
                  <c:v>11.767022617144073</c:v>
                </c:pt>
                <c:pt idx="5004">
                  <c:v>11.85961006262947</c:v>
                </c:pt>
                <c:pt idx="5005">
                  <c:v>11.767022617144073</c:v>
                </c:pt>
                <c:pt idx="5006">
                  <c:v>11.85961006262947</c:v>
                </c:pt>
                <c:pt idx="5007">
                  <c:v>11.767022617144073</c:v>
                </c:pt>
                <c:pt idx="5008">
                  <c:v>11.67022665140934</c:v>
                </c:pt>
                <c:pt idx="5009">
                  <c:v>11.518719922433235</c:v>
                </c:pt>
                <c:pt idx="5010">
                  <c:v>11.85961006262947</c:v>
                </c:pt>
                <c:pt idx="5011">
                  <c:v>11.775439657642746</c:v>
                </c:pt>
                <c:pt idx="5012">
                  <c:v>11.754397056396064</c:v>
                </c:pt>
                <c:pt idx="5013">
                  <c:v>10.786437399048733</c:v>
                </c:pt>
                <c:pt idx="5014">
                  <c:v>12</c:v>
                </c:pt>
                <c:pt idx="5015">
                  <c:v>11</c:v>
                </c:pt>
                <c:pt idx="5016">
                  <c:v>11.815</c:v>
                </c:pt>
                <c:pt idx="5017">
                  <c:v>11.86</c:v>
                </c:pt>
                <c:pt idx="5018">
                  <c:v>12.065</c:v>
                </c:pt>
                <c:pt idx="5019">
                  <c:v>12.030000000000001</c:v>
                </c:pt>
                <c:pt idx="5020">
                  <c:v>9.9499999999999993</c:v>
                </c:pt>
                <c:pt idx="5021">
                  <c:v>10.190000000000001</c:v>
                </c:pt>
                <c:pt idx="5022">
                  <c:v>10.065000000000001</c:v>
                </c:pt>
                <c:pt idx="5023">
                  <c:v>10.09</c:v>
                </c:pt>
                <c:pt idx="5024">
                  <c:v>9.9499999999999993</c:v>
                </c:pt>
                <c:pt idx="5025">
                  <c:v>11.86</c:v>
                </c:pt>
                <c:pt idx="5026">
                  <c:v>10.5</c:v>
                </c:pt>
                <c:pt idx="5027">
                  <c:v>10.934999999999999</c:v>
                </c:pt>
                <c:pt idx="5028">
                  <c:v>11.674435171658677</c:v>
                </c:pt>
                <c:pt idx="5029">
                  <c:v>11.910112305621505</c:v>
                </c:pt>
                <c:pt idx="5030">
                  <c:v>10.047842095290227</c:v>
                </c:pt>
                <c:pt idx="5031">
                  <c:v>11</c:v>
                </c:pt>
                <c:pt idx="5032">
                  <c:v>11.657601090661332</c:v>
                </c:pt>
                <c:pt idx="5033">
                  <c:v>12.002699751106903</c:v>
                </c:pt>
                <c:pt idx="5034">
                  <c:v>11.783856698141417</c:v>
                </c:pt>
                <c:pt idx="5035">
                  <c:v>11.657601090661332</c:v>
                </c:pt>
                <c:pt idx="5036">
                  <c:v>12.002699751106903</c:v>
                </c:pt>
                <c:pt idx="5037">
                  <c:v>10.942152648274174</c:v>
                </c:pt>
                <c:pt idx="5038">
                  <c:v>12.01</c:v>
                </c:pt>
                <c:pt idx="5039">
                  <c:v>11.9375</c:v>
                </c:pt>
                <c:pt idx="5040">
                  <c:v>10.879999999999999</c:v>
                </c:pt>
                <c:pt idx="5041">
                  <c:v>12</c:v>
                </c:pt>
                <c:pt idx="5042">
                  <c:v>10.6</c:v>
                </c:pt>
                <c:pt idx="5043">
                  <c:v>11.875</c:v>
                </c:pt>
                <c:pt idx="5044">
                  <c:v>10.6</c:v>
                </c:pt>
                <c:pt idx="5045">
                  <c:v>10.5</c:v>
                </c:pt>
                <c:pt idx="5046">
                  <c:v>10.875</c:v>
                </c:pt>
                <c:pt idx="5047">
                  <c:v>13.256838785409094</c:v>
                </c:pt>
                <c:pt idx="5048">
                  <c:v>14.835033878910178</c:v>
                </c:pt>
                <c:pt idx="5049">
                  <c:v>12.415134735541852</c:v>
                </c:pt>
                <c:pt idx="5050">
                  <c:v>11.783856698141417</c:v>
                </c:pt>
                <c:pt idx="5051">
                  <c:v>11.678643691908013</c:v>
                </c:pt>
                <c:pt idx="5052">
                  <c:v>11.889069704374823</c:v>
                </c:pt>
                <c:pt idx="5053">
                  <c:v>11.84698450188146</c:v>
                </c:pt>
                <c:pt idx="5054">
                  <c:v>11.762814096894738</c:v>
                </c:pt>
                <c:pt idx="5055">
                  <c:v>11.931154906868185</c:v>
                </c:pt>
                <c:pt idx="5056">
                  <c:v>12.162623520581677</c:v>
                </c:pt>
                <c:pt idx="5057">
                  <c:v>14.624607866443366</c:v>
                </c:pt>
                <c:pt idx="5058">
                  <c:v>13.404136994135863</c:v>
                </c:pt>
                <c:pt idx="5059">
                  <c:v>11.384047274454478</c:v>
                </c:pt>
                <c:pt idx="5060">
                  <c:v>12.45</c:v>
                </c:pt>
                <c:pt idx="5061">
                  <c:v>11.95</c:v>
                </c:pt>
                <c:pt idx="5062">
                  <c:v>11.725000000000001</c:v>
                </c:pt>
                <c:pt idx="5063">
                  <c:v>12</c:v>
                </c:pt>
                <c:pt idx="5064">
                  <c:v>11.07</c:v>
                </c:pt>
                <c:pt idx="5065">
                  <c:v>11.175000000000001</c:v>
                </c:pt>
                <c:pt idx="5066">
                  <c:v>11.745000000000001</c:v>
                </c:pt>
                <c:pt idx="5067">
                  <c:v>12.195</c:v>
                </c:pt>
                <c:pt idx="5068">
                  <c:v>11.705</c:v>
                </c:pt>
                <c:pt idx="5069">
                  <c:v>10.620000000000001</c:v>
                </c:pt>
                <c:pt idx="5070">
                  <c:v>11.77</c:v>
                </c:pt>
                <c:pt idx="5071">
                  <c:v>13.888116822809527</c:v>
                </c:pt>
                <c:pt idx="5072">
                  <c:v>15.992376947477638</c:v>
                </c:pt>
                <c:pt idx="5073">
                  <c:v>14.098542835276339</c:v>
                </c:pt>
                <c:pt idx="5074">
                  <c:v>12.945408286958214</c:v>
                </c:pt>
                <c:pt idx="5075">
                  <c:v>12.162623520581677</c:v>
                </c:pt>
                <c:pt idx="5076">
                  <c:v>11.586056246422617</c:v>
                </c:pt>
                <c:pt idx="5077">
                  <c:v>11.939571947366858</c:v>
                </c:pt>
                <c:pt idx="5078">
                  <c:v>12.625560748008661</c:v>
                </c:pt>
                <c:pt idx="5079">
                  <c:v>12.537181822772601</c:v>
                </c:pt>
                <c:pt idx="5080">
                  <c:v>13.273672866406439</c:v>
                </c:pt>
                <c:pt idx="5081">
                  <c:v>14.771906075170133</c:v>
                </c:pt>
                <c:pt idx="5082">
                  <c:v>13.665065249594708</c:v>
                </c:pt>
                <c:pt idx="5083">
                  <c:v>11.783856698141417</c:v>
                </c:pt>
                <c:pt idx="5084">
                  <c:v>10.748560716804707</c:v>
                </c:pt>
                <c:pt idx="5085">
                  <c:v>12.48</c:v>
                </c:pt>
                <c:pt idx="5086">
                  <c:v>12.59</c:v>
                </c:pt>
                <c:pt idx="5087">
                  <c:v>12.375</c:v>
                </c:pt>
                <c:pt idx="5088">
                  <c:v>11.984999999999999</c:v>
                </c:pt>
                <c:pt idx="5089">
                  <c:v>11.719999999999999</c:v>
                </c:pt>
                <c:pt idx="5090">
                  <c:v>12.094999999999999</c:v>
                </c:pt>
                <c:pt idx="5091">
                  <c:v>11.91</c:v>
                </c:pt>
                <c:pt idx="5092">
                  <c:v>12.455</c:v>
                </c:pt>
                <c:pt idx="5093">
                  <c:v>10</c:v>
                </c:pt>
                <c:pt idx="5094">
                  <c:v>10</c:v>
                </c:pt>
                <c:pt idx="5095">
                  <c:v>14.944455405392921</c:v>
                </c:pt>
                <c:pt idx="5096">
                  <c:v>13.799737897573467</c:v>
                </c:pt>
                <c:pt idx="5097">
                  <c:v>13.151625779175689</c:v>
                </c:pt>
                <c:pt idx="5098">
                  <c:v>11.569222165425272</c:v>
                </c:pt>
                <c:pt idx="5099">
                  <c:v>13.218962103165067</c:v>
                </c:pt>
                <c:pt idx="5100">
                  <c:v>12.183666121828358</c:v>
                </c:pt>
                <c:pt idx="5101">
                  <c:v>11.586056246422617</c:v>
                </c:pt>
                <c:pt idx="5102">
                  <c:v>13.370468832141173</c:v>
                </c:pt>
                <c:pt idx="5103">
                  <c:v>12.398300654544506</c:v>
                </c:pt>
                <c:pt idx="5104">
                  <c:v>12.747607835239412</c:v>
                </c:pt>
                <c:pt idx="5105">
                  <c:v>15.13383881661305</c:v>
                </c:pt>
                <c:pt idx="5106">
                  <c:v>13.846031620316168</c:v>
                </c:pt>
                <c:pt idx="5107">
                  <c:v>11.737562975398719</c:v>
                </c:pt>
                <c:pt idx="5108">
                  <c:v>11.754999999999999</c:v>
                </c:pt>
                <c:pt idx="5109">
                  <c:v>12</c:v>
                </c:pt>
                <c:pt idx="5110">
                  <c:v>12</c:v>
                </c:pt>
                <c:pt idx="5111">
                  <c:v>12</c:v>
                </c:pt>
                <c:pt idx="5112">
                  <c:v>12</c:v>
                </c:pt>
                <c:pt idx="5113">
                  <c:v>10</c:v>
                </c:pt>
                <c:pt idx="5114">
                  <c:v>10</c:v>
                </c:pt>
                <c:pt idx="5115">
                  <c:v>10</c:v>
                </c:pt>
                <c:pt idx="5116">
                  <c:v>11.254999999999999</c:v>
                </c:pt>
                <c:pt idx="5117">
                  <c:v>9.5249999999999986</c:v>
                </c:pt>
                <c:pt idx="5118">
                  <c:v>10.635</c:v>
                </c:pt>
                <c:pt idx="5119">
                  <c:v>13.917576464554882</c:v>
                </c:pt>
                <c:pt idx="5120">
                  <c:v>16.23647112193914</c:v>
                </c:pt>
                <c:pt idx="5121">
                  <c:v>12.646603349255344</c:v>
                </c:pt>
                <c:pt idx="5122">
                  <c:v>11.716520374152038</c:v>
                </c:pt>
                <c:pt idx="5123">
                  <c:v>11.952197508114866</c:v>
                </c:pt>
                <c:pt idx="5124">
                  <c:v>12.158415000332342</c:v>
                </c:pt>
                <c:pt idx="5125">
                  <c:v>11.607098847669295</c:v>
                </c:pt>
                <c:pt idx="5126">
                  <c:v>12.032159392852256</c:v>
                </c:pt>
                <c:pt idx="5127">
                  <c:v>11.813316339886772</c:v>
                </c:pt>
                <c:pt idx="5128">
                  <c:v>13.345217710645155</c:v>
                </c:pt>
                <c:pt idx="5129">
                  <c:v>13.909159424056208</c:v>
                </c:pt>
                <c:pt idx="5130">
                  <c:v>13.660856729345372</c:v>
                </c:pt>
                <c:pt idx="5131">
                  <c:v>12.22575132432172</c:v>
                </c:pt>
                <c:pt idx="5132">
                  <c:v>11.009488972263552</c:v>
                </c:pt>
                <c:pt idx="5133">
                  <c:v>11.55</c:v>
                </c:pt>
                <c:pt idx="5134">
                  <c:v>11.719999999999999</c:v>
                </c:pt>
                <c:pt idx="5135">
                  <c:v>12.379999999999999</c:v>
                </c:pt>
                <c:pt idx="5136">
                  <c:v>11.855</c:v>
                </c:pt>
                <c:pt idx="5137">
                  <c:v>11.925000000000001</c:v>
                </c:pt>
                <c:pt idx="5138">
                  <c:v>11</c:v>
                </c:pt>
                <c:pt idx="5139">
                  <c:v>12</c:v>
                </c:pt>
                <c:pt idx="5140">
                  <c:v>10</c:v>
                </c:pt>
                <c:pt idx="5141">
                  <c:v>10</c:v>
                </c:pt>
                <c:pt idx="5142">
                  <c:v>10.083614517409584</c:v>
                </c:pt>
                <c:pt idx="5143">
                  <c:v>12.633977788507336</c:v>
                </c:pt>
                <c:pt idx="5144">
                  <c:v>13.265255825907767</c:v>
                </c:pt>
                <c:pt idx="5145">
                  <c:v>12.587684065764638</c:v>
                </c:pt>
                <c:pt idx="5146">
                  <c:v>13.38730291313852</c:v>
                </c:pt>
                <c:pt idx="5147">
                  <c:v>12.457219938035214</c:v>
                </c:pt>
                <c:pt idx="5148">
                  <c:v>11.712311853902701</c:v>
                </c:pt>
                <c:pt idx="5149">
                  <c:v>12.213125763573714</c:v>
                </c:pt>
                <c:pt idx="5150">
                  <c:v>12.621352227759326</c:v>
                </c:pt>
                <c:pt idx="5151">
                  <c:v>13.509350000369269</c:v>
                </c:pt>
                <c:pt idx="5152">
                  <c:v>13.521975561117275</c:v>
                </c:pt>
                <c:pt idx="5153">
                  <c:v>15.163298458358403</c:v>
                </c:pt>
                <c:pt idx="5154">
                  <c:v>13.231587663913077</c:v>
                </c:pt>
                <c:pt idx="5155">
                  <c:v>12.229959844571058</c:v>
                </c:pt>
                <c:pt idx="5156">
                  <c:v>10.921110047027492</c:v>
                </c:pt>
                <c:pt idx="5157">
                  <c:v>12</c:v>
                </c:pt>
                <c:pt idx="5158">
                  <c:v>12</c:v>
                </c:pt>
                <c:pt idx="5159">
                  <c:v>11.645</c:v>
                </c:pt>
                <c:pt idx="5160">
                  <c:v>12.100000000000001</c:v>
                </c:pt>
                <c:pt idx="5161">
                  <c:v>11.620000000000001</c:v>
                </c:pt>
                <c:pt idx="5162">
                  <c:v>10.18</c:v>
                </c:pt>
                <c:pt idx="5163">
                  <c:v>9.7899999999999991</c:v>
                </c:pt>
                <c:pt idx="5164">
                  <c:v>10.120000000000001</c:v>
                </c:pt>
                <c:pt idx="5165">
                  <c:v>10.14</c:v>
                </c:pt>
                <c:pt idx="5166">
                  <c:v>9.8550000000000004</c:v>
                </c:pt>
                <c:pt idx="5167">
                  <c:v>9.9349999999999987</c:v>
                </c:pt>
                <c:pt idx="5168">
                  <c:v>11.844547638991324</c:v>
                </c:pt>
                <c:pt idx="5169">
                  <c:v>13.022994633896818</c:v>
                </c:pt>
                <c:pt idx="5170">
                  <c:v>12.921324697081443</c:v>
                </c:pt>
                <c:pt idx="5171">
                  <c:v>13.022994633896818</c:v>
                </c:pt>
                <c:pt idx="5172">
                  <c:v>12.921324697081443</c:v>
                </c:pt>
                <c:pt idx="5173">
                  <c:v>13.022994633896818</c:v>
                </c:pt>
                <c:pt idx="5174">
                  <c:v>12.921324697081443</c:v>
                </c:pt>
                <c:pt idx="5175">
                  <c:v>12.815033399501731</c:v>
                </c:pt>
                <c:pt idx="5176">
                  <c:v>12.64866441198566</c:v>
                </c:pt>
                <c:pt idx="5177">
                  <c:v>13.022994633896818</c:v>
                </c:pt>
                <c:pt idx="5178">
                  <c:v>12.930567418610114</c:v>
                </c:pt>
                <c:pt idx="5179">
                  <c:v>12.907460614788437</c:v>
                </c:pt>
                <c:pt idx="5180">
                  <c:v>11.844547638991322</c:v>
                </c:pt>
                <c:pt idx="5181">
                  <c:v>12</c:v>
                </c:pt>
                <c:pt idx="5182">
                  <c:v>11</c:v>
                </c:pt>
                <c:pt idx="5183">
                  <c:v>11.815</c:v>
                </c:pt>
                <c:pt idx="5184">
                  <c:v>11.86</c:v>
                </c:pt>
                <c:pt idx="5185">
                  <c:v>12.065</c:v>
                </c:pt>
                <c:pt idx="5186">
                  <c:v>12.030000000000001</c:v>
                </c:pt>
                <c:pt idx="5187">
                  <c:v>9.9499999999999993</c:v>
                </c:pt>
                <c:pt idx="5188">
                  <c:v>10.190000000000001</c:v>
                </c:pt>
                <c:pt idx="5189">
                  <c:v>10.065000000000001</c:v>
                </c:pt>
                <c:pt idx="5190">
                  <c:v>10.09</c:v>
                </c:pt>
                <c:pt idx="5191">
                  <c:v>9.9499999999999993</c:v>
                </c:pt>
                <c:pt idx="5192">
                  <c:v>11.86</c:v>
                </c:pt>
                <c:pt idx="5193">
                  <c:v>10.984974536824961</c:v>
                </c:pt>
                <c:pt idx="5194">
                  <c:v>11.035809505232647</c:v>
                </c:pt>
                <c:pt idx="5195">
                  <c:v>12.819654760266067</c:v>
                </c:pt>
                <c:pt idx="5196">
                  <c:v>13.078450963068843</c:v>
                </c:pt>
                <c:pt idx="5197">
                  <c:v>11.033498824850481</c:v>
                </c:pt>
                <c:pt idx="5198">
                  <c:v>11.188314410455714</c:v>
                </c:pt>
                <c:pt idx="5199">
                  <c:v>12.801169317208727</c:v>
                </c:pt>
                <c:pt idx="5200">
                  <c:v>13.180120899884219</c:v>
                </c:pt>
                <c:pt idx="5201">
                  <c:v>12.939810140138784</c:v>
                </c:pt>
                <c:pt idx="5202">
                  <c:v>12.801169317208727</c:v>
                </c:pt>
                <c:pt idx="5203">
                  <c:v>13.180120899884219</c:v>
                </c:pt>
                <c:pt idx="5204">
                  <c:v>12.015537987271728</c:v>
                </c:pt>
                <c:pt idx="5205">
                  <c:v>12.01</c:v>
                </c:pt>
                <c:pt idx="5206">
                  <c:v>11.9375</c:v>
                </c:pt>
                <c:pt idx="5207">
                  <c:v>12.105</c:v>
                </c:pt>
                <c:pt idx="5208">
                  <c:v>10.879999999999999</c:v>
                </c:pt>
                <c:pt idx="5209">
                  <c:v>12</c:v>
                </c:pt>
                <c:pt idx="5210">
                  <c:v>10.6</c:v>
                </c:pt>
                <c:pt idx="5211">
                  <c:v>11.875</c:v>
                </c:pt>
                <c:pt idx="5212">
                  <c:v>10.6</c:v>
                </c:pt>
                <c:pt idx="5213">
                  <c:v>10.5</c:v>
                </c:pt>
                <c:pt idx="5214">
                  <c:v>11.091265834404672</c:v>
                </c:pt>
                <c:pt idx="5215">
                  <c:v>14.557286407656132</c:v>
                </c:pt>
                <c:pt idx="5216">
                  <c:v>16.290296694281864</c:v>
                </c:pt>
                <c:pt idx="5217">
                  <c:v>13.633014254789076</c:v>
                </c:pt>
                <c:pt idx="5218">
                  <c:v>12.939810140138784</c:v>
                </c:pt>
                <c:pt idx="5219">
                  <c:v>12.824276121030403</c:v>
                </c:pt>
                <c:pt idx="5220">
                  <c:v>13.055344159247166</c:v>
                </c:pt>
                <c:pt idx="5221">
                  <c:v>13.009130551603812</c:v>
                </c:pt>
                <c:pt idx="5222">
                  <c:v>12.916703336317109</c:v>
                </c:pt>
                <c:pt idx="5223">
                  <c:v>13.101557766890519</c:v>
                </c:pt>
                <c:pt idx="5224">
                  <c:v>13.355732608928959</c:v>
                </c:pt>
                <c:pt idx="5225">
                  <c:v>16.059228656065098</c:v>
                </c:pt>
                <c:pt idx="5226">
                  <c:v>14.719034034407867</c:v>
                </c:pt>
                <c:pt idx="5227">
                  <c:v>12.500780867526933</c:v>
                </c:pt>
                <c:pt idx="5228">
                  <c:v>12.45</c:v>
                </c:pt>
                <c:pt idx="5229">
                  <c:v>11.95</c:v>
                </c:pt>
                <c:pt idx="5230">
                  <c:v>11.725000000000001</c:v>
                </c:pt>
                <c:pt idx="5231">
                  <c:v>12</c:v>
                </c:pt>
                <c:pt idx="5232">
                  <c:v>11.07</c:v>
                </c:pt>
                <c:pt idx="5233">
                  <c:v>11.175000000000001</c:v>
                </c:pt>
                <c:pt idx="5234">
                  <c:v>11.745000000000001</c:v>
                </c:pt>
                <c:pt idx="5235">
                  <c:v>12.195</c:v>
                </c:pt>
                <c:pt idx="5236">
                  <c:v>11.705</c:v>
                </c:pt>
                <c:pt idx="5237">
                  <c:v>10.620000000000001</c:v>
                </c:pt>
                <c:pt idx="5238">
                  <c:v>11.77</c:v>
                </c:pt>
                <c:pt idx="5239">
                  <c:v>15.250490522306423</c:v>
                </c:pt>
                <c:pt idx="5240">
                  <c:v>17.561170904474064</c:v>
                </c:pt>
                <c:pt idx="5241">
                  <c:v>15.481558560523188</c:v>
                </c:pt>
                <c:pt idx="5242">
                  <c:v>14.21530571109532</c:v>
                </c:pt>
                <c:pt idx="5243">
                  <c:v>13.355732608928959</c:v>
                </c:pt>
                <c:pt idx="5244">
                  <c:v>12.722606184215026</c:v>
                </c:pt>
                <c:pt idx="5245">
                  <c:v>13.110800488419189</c:v>
                </c:pt>
                <c:pt idx="5246">
                  <c:v>13.86408229300584</c:v>
                </c:pt>
                <c:pt idx="5247">
                  <c:v>13.767033716954799</c:v>
                </c:pt>
                <c:pt idx="5248">
                  <c:v>14.575771850713473</c:v>
                </c:pt>
                <c:pt idx="5249">
                  <c:v>16.220976282816832</c:v>
                </c:pt>
                <c:pt idx="5250">
                  <c:v>15.005558401796653</c:v>
                </c:pt>
                <c:pt idx="5251">
                  <c:v>12.939810140138784</c:v>
                </c:pt>
                <c:pt idx="5252">
                  <c:v>11.802955392112304</c:v>
                </c:pt>
                <c:pt idx="5253">
                  <c:v>12.48</c:v>
                </c:pt>
                <c:pt idx="5254">
                  <c:v>12.59</c:v>
                </c:pt>
                <c:pt idx="5255">
                  <c:v>12.375</c:v>
                </c:pt>
                <c:pt idx="5256">
                  <c:v>11.984999999999999</c:v>
                </c:pt>
                <c:pt idx="5257">
                  <c:v>11.719999999999999</c:v>
                </c:pt>
                <c:pt idx="5258">
                  <c:v>12.094999999999999</c:v>
                </c:pt>
                <c:pt idx="5259">
                  <c:v>11.91</c:v>
                </c:pt>
                <c:pt idx="5260">
                  <c:v>12.455</c:v>
                </c:pt>
                <c:pt idx="5261">
                  <c:v>10.254799536059986</c:v>
                </c:pt>
                <c:pt idx="5262">
                  <c:v>10.855576435423574</c:v>
                </c:pt>
                <c:pt idx="5263">
                  <c:v>16.410452074154581</c:v>
                </c:pt>
                <c:pt idx="5264">
                  <c:v>15.153441946255382</c:v>
                </c:pt>
                <c:pt idx="5265">
                  <c:v>14.44175238854775</c:v>
                </c:pt>
                <c:pt idx="5266">
                  <c:v>12.704120741157686</c:v>
                </c:pt>
                <c:pt idx="5267">
                  <c:v>14.515694160777112</c:v>
                </c:pt>
                <c:pt idx="5268">
                  <c:v>13.378839412750635</c:v>
                </c:pt>
                <c:pt idx="5269">
                  <c:v>12.722606184215026</c:v>
                </c:pt>
                <c:pt idx="5270">
                  <c:v>14.682063148293185</c:v>
                </c:pt>
                <c:pt idx="5271">
                  <c:v>13.614528811731736</c:v>
                </c:pt>
                <c:pt idx="5272">
                  <c:v>13.998101755171563</c:v>
                </c:pt>
                <c:pt idx="5273">
                  <c:v>16.618413308549666</c:v>
                </c:pt>
                <c:pt idx="5274">
                  <c:v>15.204276914663074</c:v>
                </c:pt>
                <c:pt idx="5275">
                  <c:v>12.888975171731095</c:v>
                </c:pt>
                <c:pt idx="5276">
                  <c:v>11.754999999999999</c:v>
                </c:pt>
                <c:pt idx="5277">
                  <c:v>12.921324697081443</c:v>
                </c:pt>
                <c:pt idx="5278">
                  <c:v>12.865868367909419</c:v>
                </c:pt>
                <c:pt idx="5279">
                  <c:v>12.879732450202424</c:v>
                </c:pt>
                <c:pt idx="5280">
                  <c:v>12.223499221666815</c:v>
                </c:pt>
                <c:pt idx="5281">
                  <c:v>10</c:v>
                </c:pt>
                <c:pt idx="5282">
                  <c:v>10.028352858607558</c:v>
                </c:pt>
                <c:pt idx="5283">
                  <c:v>10</c:v>
                </c:pt>
                <c:pt idx="5284">
                  <c:v>11.254999999999999</c:v>
                </c:pt>
                <c:pt idx="5285">
                  <c:v>9.5249999999999986</c:v>
                </c:pt>
                <c:pt idx="5286">
                  <c:v>11.433246530965484</c:v>
                </c:pt>
                <c:pt idx="5287">
                  <c:v>15.282840047656771</c:v>
                </c:pt>
                <c:pt idx="5288">
                  <c:v>17.82920982880551</c:v>
                </c:pt>
                <c:pt idx="5289">
                  <c:v>13.887189096827516</c:v>
                </c:pt>
                <c:pt idx="5290">
                  <c:v>12.865868367909419</c:v>
                </c:pt>
                <c:pt idx="5291">
                  <c:v>13.124664570712195</c:v>
                </c:pt>
                <c:pt idx="5292">
                  <c:v>13.351111248164624</c:v>
                </c:pt>
                <c:pt idx="5293">
                  <c:v>12.745712988036701</c:v>
                </c:pt>
                <c:pt idx="5294">
                  <c:v>13.212470425234567</c:v>
                </c:pt>
                <c:pt idx="5295">
                  <c:v>12.972159665489132</c:v>
                </c:pt>
                <c:pt idx="5296">
                  <c:v>14.654334983707173</c:v>
                </c:pt>
                <c:pt idx="5297">
                  <c:v>15.273597326128099</c:v>
                </c:pt>
                <c:pt idx="5298">
                  <c:v>15.000937041032319</c:v>
                </c:pt>
                <c:pt idx="5299">
                  <c:v>13.425053020393989</c:v>
                </c:pt>
                <c:pt idx="5300">
                  <c:v>12.089479759501092</c:v>
                </c:pt>
                <c:pt idx="5301">
                  <c:v>11.55</c:v>
                </c:pt>
                <c:pt idx="5302">
                  <c:v>11.719999999999999</c:v>
                </c:pt>
                <c:pt idx="5303">
                  <c:v>12.379999999999999</c:v>
                </c:pt>
                <c:pt idx="5304">
                  <c:v>11.855</c:v>
                </c:pt>
                <c:pt idx="5305">
                  <c:v>11.925000000000001</c:v>
                </c:pt>
                <c:pt idx="5306">
                  <c:v>11</c:v>
                </c:pt>
                <c:pt idx="5307">
                  <c:v>12</c:v>
                </c:pt>
                <c:pt idx="5308">
                  <c:v>10</c:v>
                </c:pt>
                <c:pt idx="5309">
                  <c:v>10</c:v>
                </c:pt>
                <c:pt idx="5310">
                  <c:v>11.072780391347331</c:v>
                </c:pt>
                <c:pt idx="5311">
                  <c:v>13.873325014534512</c:v>
                </c:pt>
                <c:pt idx="5312">
                  <c:v>14.566529129184802</c:v>
                </c:pt>
                <c:pt idx="5313">
                  <c:v>13.822490046126823</c:v>
                </c:pt>
                <c:pt idx="5314">
                  <c:v>14.700548591350527</c:v>
                </c:pt>
                <c:pt idx="5315">
                  <c:v>13.679227862432429</c:v>
                </c:pt>
                <c:pt idx="5316">
                  <c:v>12.861247007145083</c:v>
                </c:pt>
                <c:pt idx="5317">
                  <c:v>13.411188938100985</c:v>
                </c:pt>
                <c:pt idx="5318">
                  <c:v>13.859460932241506</c:v>
                </c:pt>
                <c:pt idx="5319">
                  <c:v>14.83456805351625</c:v>
                </c:pt>
                <c:pt idx="5320">
                  <c:v>14.848432135809253</c:v>
                </c:pt>
                <c:pt idx="5321">
                  <c:v>16.650762833900014</c:v>
                </c:pt>
                <c:pt idx="5322">
                  <c:v>14.529558243070118</c:v>
                </c:pt>
                <c:pt idx="5323">
                  <c:v>13.429674381158325</c:v>
                </c:pt>
                <c:pt idx="5324">
                  <c:v>11.992431183450051</c:v>
                </c:pt>
                <c:pt idx="5325">
                  <c:v>12</c:v>
                </c:pt>
                <c:pt idx="5326">
                  <c:v>12</c:v>
                </c:pt>
                <c:pt idx="5327">
                  <c:v>11.645</c:v>
                </c:pt>
                <c:pt idx="5328">
                  <c:v>12.419545072578495</c:v>
                </c:pt>
                <c:pt idx="5329">
                  <c:v>11.926868904410092</c:v>
                </c:pt>
                <c:pt idx="5330">
                  <c:v>10.448840399904881</c:v>
                </c:pt>
                <c:pt idx="5331">
                  <c:v>10.048541013268053</c:v>
                </c:pt>
                <c:pt idx="5332">
                  <c:v>10.387255878883833</c:v>
                </c:pt>
                <c:pt idx="5333">
                  <c:v>10.407784052557515</c:v>
                </c:pt>
                <c:pt idx="5334">
                  <c:v>10.130653707962789</c:v>
                </c:pt>
                <c:pt idx="5335">
                  <c:v>10.022880796175951</c:v>
                </c:pt>
                <c:pt idx="5336">
                  <c:v>13.153427281412679</c:v>
                </c:pt>
                <c:pt idx="5337">
                  <c:v>14.462098353109997</c:v>
                </c:pt>
                <c:pt idx="5338">
                  <c:v>14.34919339790474</c:v>
                </c:pt>
                <c:pt idx="5339">
                  <c:v>14.462098353109997</c:v>
                </c:pt>
                <c:pt idx="5340">
                  <c:v>14.34919339790474</c:v>
                </c:pt>
                <c:pt idx="5341">
                  <c:v>14.462098353109997</c:v>
                </c:pt>
                <c:pt idx="5342">
                  <c:v>14.34919339790474</c:v>
                </c:pt>
                <c:pt idx="5343">
                  <c:v>14.23115639928106</c:v>
                </c:pt>
                <c:pt idx="5344">
                  <c:v>14.046402836217906</c:v>
                </c:pt>
                <c:pt idx="5345">
                  <c:v>14.462098353109997</c:v>
                </c:pt>
                <c:pt idx="5346">
                  <c:v>14.359457484741581</c:v>
                </c:pt>
                <c:pt idx="5347">
                  <c:v>14.333797267649476</c:v>
                </c:pt>
                <c:pt idx="5348">
                  <c:v>13.153427281412677</c:v>
                </c:pt>
                <c:pt idx="5349">
                  <c:v>12.363092594975864</c:v>
                </c:pt>
                <c:pt idx="5350">
                  <c:v>12.03977385961535</c:v>
                </c:pt>
                <c:pt idx="5351">
                  <c:v>12.127018597728505</c:v>
                </c:pt>
                <c:pt idx="5352">
                  <c:v>12.173206988494291</c:v>
                </c:pt>
                <c:pt idx="5353">
                  <c:v>12.383620768649548</c:v>
                </c:pt>
                <c:pt idx="5354">
                  <c:v>12.347696464720602</c:v>
                </c:pt>
                <c:pt idx="5355">
                  <c:v>10.212766402657522</c:v>
                </c:pt>
                <c:pt idx="5356">
                  <c:v>10.459104486741724</c:v>
                </c:pt>
                <c:pt idx="5357">
                  <c:v>10.330803401281203</c:v>
                </c:pt>
                <c:pt idx="5358">
                  <c:v>10.356463618373306</c:v>
                </c:pt>
                <c:pt idx="5359">
                  <c:v>10.212766402657522</c:v>
                </c:pt>
                <c:pt idx="5360">
                  <c:v>12.173206988494291</c:v>
                </c:pt>
                <c:pt idx="5361">
                  <c:v>12.198867205586396</c:v>
                </c:pt>
                <c:pt idx="5362">
                  <c:v>12.255319683189025</c:v>
                </c:pt>
                <c:pt idx="5363">
                  <c:v>14.236288442699481</c:v>
                </c:pt>
                <c:pt idx="5364">
                  <c:v>14.523682874131049</c:v>
                </c:pt>
                <c:pt idx="5365">
                  <c:v>12.252753661479815</c:v>
                </c:pt>
                <c:pt idx="5366">
                  <c:v>12.424677115996914</c:v>
                </c:pt>
                <c:pt idx="5367">
                  <c:v>14.215760269025798</c:v>
                </c:pt>
                <c:pt idx="5368">
                  <c:v>14.636587829336309</c:v>
                </c:pt>
                <c:pt idx="5369">
                  <c:v>14.369721571578422</c:v>
                </c:pt>
                <c:pt idx="5370">
                  <c:v>14.215760269025798</c:v>
                </c:pt>
                <c:pt idx="5371">
                  <c:v>14.636587829336309</c:v>
                </c:pt>
                <c:pt idx="5372">
                  <c:v>13.34331288789425</c:v>
                </c:pt>
                <c:pt idx="5373">
                  <c:v>12.327168291046918</c:v>
                </c:pt>
                <c:pt idx="5374">
                  <c:v>12.252753661479815</c:v>
                </c:pt>
                <c:pt idx="5375">
                  <c:v>12.424677115996914</c:v>
                </c:pt>
                <c:pt idx="5376">
                  <c:v>12.350262486429813</c:v>
                </c:pt>
                <c:pt idx="5377">
                  <c:v>11.167326478483801</c:v>
                </c:pt>
                <c:pt idx="5378">
                  <c:v>12.316904204210076</c:v>
                </c:pt>
                <c:pt idx="5379">
                  <c:v>11.39313638889432</c:v>
                </c:pt>
                <c:pt idx="5380">
                  <c:v>12.316904204210076</c:v>
                </c:pt>
                <c:pt idx="5381">
                  <c:v>11.39313638889432</c:v>
                </c:pt>
                <c:pt idx="5382">
                  <c:v>11.290495520525903</c:v>
                </c:pt>
                <c:pt idx="5383">
                  <c:v>12.316904204210076</c:v>
                </c:pt>
                <c:pt idx="5384">
                  <c:v>16.165936768025727</c:v>
                </c:pt>
                <c:pt idx="5385">
                  <c:v>18.090453049933551</c:v>
                </c:pt>
                <c:pt idx="5386">
                  <c:v>15.139528084341553</c:v>
                </c:pt>
                <c:pt idx="5387">
                  <c:v>14.369721571578422</c:v>
                </c:pt>
                <c:pt idx="5388">
                  <c:v>14.241420486117901</c:v>
                </c:pt>
                <c:pt idx="5389">
                  <c:v>14.498022657038945</c:v>
                </c:pt>
                <c:pt idx="5390">
                  <c:v>14.446702222854734</c:v>
                </c:pt>
                <c:pt idx="5391">
                  <c:v>14.344061354486319</c:v>
                </c:pt>
                <c:pt idx="5392">
                  <c:v>14.549343091223154</c:v>
                </c:pt>
                <c:pt idx="5393">
                  <c:v>14.8316054792363</c:v>
                </c:pt>
                <c:pt idx="5394">
                  <c:v>17.833850879012505</c:v>
                </c:pt>
                <c:pt idx="5395">
                  <c:v>16.345558287670457</c:v>
                </c:pt>
                <c:pt idx="5396">
                  <c:v>13.882177446828441</c:v>
                </c:pt>
                <c:pt idx="5397">
                  <c:v>12.778788111867954</c:v>
                </c:pt>
                <c:pt idx="5398">
                  <c:v>12.265583770025867</c:v>
                </c:pt>
                <c:pt idx="5399">
                  <c:v>12.034641816196931</c:v>
                </c:pt>
                <c:pt idx="5400">
                  <c:v>12.316904204210076</c:v>
                </c:pt>
                <c:pt idx="5401">
                  <c:v>11.362344128383796</c:v>
                </c:pt>
                <c:pt idx="5402">
                  <c:v>11.470117040170635</c:v>
                </c:pt>
                <c:pt idx="5403">
                  <c:v>12.055169989870613</c:v>
                </c:pt>
                <c:pt idx="5404">
                  <c:v>12.517053897528491</c:v>
                </c:pt>
                <c:pt idx="5405">
                  <c:v>12.014113642523245</c:v>
                </c:pt>
                <c:pt idx="5406">
                  <c:v>10.900460220725918</c:v>
                </c:pt>
                <c:pt idx="5407">
                  <c:v>12.080830206962716</c:v>
                </c:pt>
                <c:pt idx="5408">
                  <c:v>16.935743280788856</c:v>
                </c:pt>
                <c:pt idx="5409">
                  <c:v>19.501764989999288</c:v>
                </c:pt>
                <c:pt idx="5410">
                  <c:v>17.192345451709897</c:v>
                </c:pt>
                <c:pt idx="5411">
                  <c:v>15.786165555062579</c:v>
                </c:pt>
                <c:pt idx="5412">
                  <c:v>14.8316054792363</c:v>
                </c:pt>
                <c:pt idx="5413">
                  <c:v>14.128515530912642</c:v>
                </c:pt>
                <c:pt idx="5414">
                  <c:v>14.559607178059995</c:v>
                </c:pt>
                <c:pt idx="5415">
                  <c:v>15.396130255262596</c:v>
                </c:pt>
                <c:pt idx="5416">
                  <c:v>15.288357343475758</c:v>
                </c:pt>
                <c:pt idx="5417">
                  <c:v>16.186464941699409</c:v>
                </c:pt>
                <c:pt idx="5418">
                  <c:v>18.013472398657235</c:v>
                </c:pt>
                <c:pt idx="5419">
                  <c:v>16.663744979612549</c:v>
                </c:pt>
                <c:pt idx="5420">
                  <c:v>14.369721571578422</c:v>
                </c:pt>
                <c:pt idx="5421">
                  <c:v>13.107238890646888</c:v>
                </c:pt>
                <c:pt idx="5422">
                  <c:v>12.80958037237848</c:v>
                </c:pt>
                <c:pt idx="5423">
                  <c:v>12.922485327583738</c:v>
                </c:pt>
                <c:pt idx="5424">
                  <c:v>12.701807460591642</c:v>
                </c:pt>
                <c:pt idx="5425">
                  <c:v>12.301508073954814</c:v>
                </c:pt>
                <c:pt idx="5426">
                  <c:v>12.029509772778507</c:v>
                </c:pt>
                <c:pt idx="5427">
                  <c:v>12.414413029160071</c:v>
                </c:pt>
                <c:pt idx="5428">
                  <c:v>12.2245274226785</c:v>
                </c:pt>
                <c:pt idx="5429">
                  <c:v>12.783920155286376</c:v>
                </c:pt>
                <c:pt idx="5430">
                  <c:v>11.388004345475899</c:v>
                </c:pt>
                <c:pt idx="5431">
                  <c:v>12.055169989870613</c:v>
                </c:pt>
                <c:pt idx="5432">
                  <c:v>18.223886178812496</c:v>
                </c:pt>
                <c:pt idx="5433">
                  <c:v>16.827970369002017</c:v>
                </c:pt>
                <c:pt idx="5434">
                  <c:v>16.037635682565202</c:v>
                </c:pt>
                <c:pt idx="5435">
                  <c:v>14.10798735723896</c:v>
                </c:pt>
                <c:pt idx="5436">
                  <c:v>16.119748377259935</c:v>
                </c:pt>
                <c:pt idx="5437">
                  <c:v>14.857265696328405</c:v>
                </c:pt>
                <c:pt idx="5438">
                  <c:v>14.128515530912642</c:v>
                </c:pt>
                <c:pt idx="5439">
                  <c:v>16.304501940323089</c:v>
                </c:pt>
                <c:pt idx="5440">
                  <c:v>15.118999910667869</c:v>
                </c:pt>
                <c:pt idx="5441">
                  <c:v>15.544959514396801</c:v>
                </c:pt>
                <c:pt idx="5442">
                  <c:v>18.454828132641431</c:v>
                </c:pt>
                <c:pt idx="5443">
                  <c:v>16.88442284660465</c:v>
                </c:pt>
                <c:pt idx="5444">
                  <c:v>14.313269093975793</c:v>
                </c:pt>
                <c:pt idx="5445">
                  <c:v>12.065434076707453</c:v>
                </c:pt>
                <c:pt idx="5446">
                  <c:v>14.34919339790474</c:v>
                </c:pt>
                <c:pt idx="5447">
                  <c:v>14.287608876883688</c:v>
                </c:pt>
                <c:pt idx="5448">
                  <c:v>14.30300500713895</c:v>
                </c:pt>
                <c:pt idx="5449">
                  <c:v>13.574254841723189</c:v>
                </c:pt>
                <c:pt idx="5450">
                  <c:v>10.772159135265397</c:v>
                </c:pt>
                <c:pt idx="5451">
                  <c:v>11.13653421797328</c:v>
                </c:pt>
                <c:pt idx="5452">
                  <c:v>10.751630961591713</c:v>
                </c:pt>
                <c:pt idx="5453">
                  <c:v>11.413664562568005</c:v>
                </c:pt>
                <c:pt idx="5454">
                  <c:v>9.7765427120917465</c:v>
                </c:pt>
                <c:pt idx="5455">
                  <c:v>12.696675417173221</c:v>
                </c:pt>
                <c:pt idx="5456">
                  <c:v>16.971667584717803</c:v>
                </c:pt>
                <c:pt idx="5457">
                  <c:v>19.799423508267697</c:v>
                </c:pt>
                <c:pt idx="5458">
                  <c:v>15.421790472354701</c:v>
                </c:pt>
                <c:pt idx="5459">
                  <c:v>14.287608876883688</c:v>
                </c:pt>
                <c:pt idx="5460">
                  <c:v>14.575003308315257</c:v>
                </c:pt>
                <c:pt idx="5461">
                  <c:v>14.82647343581788</c:v>
                </c:pt>
                <c:pt idx="5462">
                  <c:v>14.154175748004745</c:v>
                </c:pt>
                <c:pt idx="5463">
                  <c:v>14.672512133265256</c:v>
                </c:pt>
                <c:pt idx="5464">
                  <c:v>14.40564587550737</c:v>
                </c:pt>
                <c:pt idx="5465">
                  <c:v>16.273709679812566</c:v>
                </c:pt>
                <c:pt idx="5466">
                  <c:v>16.961403497880958</c:v>
                </c:pt>
                <c:pt idx="5467">
                  <c:v>16.658612936194128</c:v>
                </c:pt>
                <c:pt idx="5468">
                  <c:v>14.908586130512614</c:v>
                </c:pt>
                <c:pt idx="5469">
                  <c:v>13.425425582588984</c:v>
                </c:pt>
                <c:pt idx="5470">
                  <c:v>11.855020296552199</c:v>
                </c:pt>
                <c:pt idx="5471">
                  <c:v>12.029509772778507</c:v>
                </c:pt>
                <c:pt idx="5472">
                  <c:v>12.706939504010061</c:v>
                </c:pt>
                <c:pt idx="5473">
                  <c:v>12.168074945075873</c:v>
                </c:pt>
                <c:pt idx="5474">
                  <c:v>12.239923552933764</c:v>
                </c:pt>
                <c:pt idx="5475">
                  <c:v>11.418796605986426</c:v>
                </c:pt>
                <c:pt idx="5476">
                  <c:v>12.33743237788376</c:v>
                </c:pt>
                <c:pt idx="5477">
                  <c:v>10.844007743123289</c:v>
                </c:pt>
                <c:pt idx="5478">
                  <c:v>10.25382275000489</c:v>
                </c:pt>
                <c:pt idx="5479">
                  <c:v>12.296376030536393</c:v>
                </c:pt>
                <c:pt idx="5480">
                  <c:v>15.406394342099439</c:v>
                </c:pt>
                <c:pt idx="5481">
                  <c:v>16.176200854862568</c:v>
                </c:pt>
                <c:pt idx="5482">
                  <c:v>15.34994186449681</c:v>
                </c:pt>
                <c:pt idx="5483">
                  <c:v>16.325030113996775</c:v>
                </c:pt>
                <c:pt idx="5484">
                  <c:v>15.190848518525762</c:v>
                </c:pt>
                <c:pt idx="5485">
                  <c:v>14.282476833465267</c:v>
                </c:pt>
                <c:pt idx="5486">
                  <c:v>14.893190000257352</c:v>
                </c:pt>
                <c:pt idx="5487">
                  <c:v>15.390998211844176</c:v>
                </c:pt>
                <c:pt idx="5488">
                  <c:v>16.473859373130978</c:v>
                </c:pt>
                <c:pt idx="5489">
                  <c:v>16.489255503386236</c:v>
                </c:pt>
                <c:pt idx="5490">
                  <c:v>18.490752436570379</c:v>
                </c:pt>
                <c:pt idx="5491">
                  <c:v>16.1351445075152</c:v>
                </c:pt>
                <c:pt idx="5492">
                  <c:v>14.913718173931036</c:v>
                </c:pt>
                <c:pt idx="5493">
                  <c:v>13.317652670802145</c:v>
                </c:pt>
                <c:pt idx="5494">
                  <c:v>12.52218594094691</c:v>
                </c:pt>
                <c:pt idx="5495">
                  <c:v>13.22527588927057</c:v>
                </c:pt>
                <c:pt idx="5496">
                  <c:v>12.323838992720674</c:v>
                </c:pt>
                <c:pt idx="5497">
                  <c:v>12.805362972255919</c:v>
                </c:pt>
                <c:pt idx="5498">
                  <c:v>12.297381631207749</c:v>
                </c:pt>
                <c:pt idx="5499">
                  <c:v>10.773437608063242</c:v>
                </c:pt>
                <c:pt idx="5500">
                  <c:v>10.360702768461605</c:v>
                </c:pt>
                <c:pt idx="5501">
                  <c:v>10.709939940432223</c:v>
                </c:pt>
                <c:pt idx="5502">
                  <c:v>10.731105829642562</c:v>
                </c:pt>
                <c:pt idx="5503">
                  <c:v>10.445366325302968</c:v>
                </c:pt>
                <c:pt idx="5504">
                  <c:v>10.33424540694868</c:v>
                </c:pt>
                <c:pt idx="5505">
                  <c:v>13.562043511525586</c:v>
                </c:pt>
                <c:pt idx="5506">
                  <c:v>14.911368948684782</c:v>
                </c:pt>
                <c:pt idx="5507">
                  <c:v>14.794956558027911</c:v>
                </c:pt>
                <c:pt idx="5508">
                  <c:v>14.911368948684782</c:v>
                </c:pt>
                <c:pt idx="5509">
                  <c:v>14.794956558027911</c:v>
                </c:pt>
                <c:pt idx="5510">
                  <c:v>14.911368948684782</c:v>
                </c:pt>
                <c:pt idx="5511">
                  <c:v>14.794956558027911</c:v>
                </c:pt>
                <c:pt idx="5512">
                  <c:v>14.673252695068454</c:v>
                </c:pt>
                <c:pt idx="5513">
                  <c:v>14.482759692175389</c:v>
                </c:pt>
                <c:pt idx="5514">
                  <c:v>14.911368948684782</c:v>
                </c:pt>
                <c:pt idx="5515">
                  <c:v>14.805539502633081</c:v>
                </c:pt>
                <c:pt idx="5516">
                  <c:v>14.779082141120155</c:v>
                </c:pt>
                <c:pt idx="5517">
                  <c:v>13.562043511525584</c:v>
                </c:pt>
                <c:pt idx="5518">
                  <c:v>12.747156776927481</c:v>
                </c:pt>
                <c:pt idx="5519">
                  <c:v>12.413794021864621</c:v>
                </c:pt>
                <c:pt idx="5520">
                  <c:v>12.503749051008565</c:v>
                </c:pt>
                <c:pt idx="5521">
                  <c:v>12.551372301731831</c:v>
                </c:pt>
                <c:pt idx="5522">
                  <c:v>12.76832266613782</c:v>
                </c:pt>
                <c:pt idx="5523">
                  <c:v>12.731282360019726</c:v>
                </c:pt>
                <c:pt idx="5524">
                  <c:v>10.530029882144328</c:v>
                </c:pt>
                <c:pt idx="5525">
                  <c:v>10.784020552668414</c:v>
                </c:pt>
                <c:pt idx="5526">
                  <c:v>10.651733745103787</c:v>
                </c:pt>
                <c:pt idx="5527">
                  <c:v>10.67819110661671</c:v>
                </c:pt>
                <c:pt idx="5528">
                  <c:v>10.530029882144328</c:v>
                </c:pt>
                <c:pt idx="5529">
                  <c:v>12.551372301731831</c:v>
                </c:pt>
                <c:pt idx="5530">
                  <c:v>12.577829663244758</c:v>
                </c:pt>
                <c:pt idx="5531">
                  <c:v>12.636035858573193</c:v>
                </c:pt>
                <c:pt idx="5532">
                  <c:v>14.67854416737104</c:v>
                </c:pt>
                <c:pt idx="5533">
                  <c:v>14.974866616315804</c:v>
                </c:pt>
                <c:pt idx="5534">
                  <c:v>12.633390122421902</c:v>
                </c:pt>
                <c:pt idx="5535">
                  <c:v>12.810654444558502</c:v>
                </c:pt>
                <c:pt idx="5536">
                  <c:v>14.657378278160699</c:v>
                </c:pt>
                <c:pt idx="5537">
                  <c:v>15.091279006972677</c:v>
                </c:pt>
                <c:pt idx="5538">
                  <c:v>14.81612244723825</c:v>
                </c:pt>
                <c:pt idx="5539">
                  <c:v>14.657378278160699</c:v>
                </c:pt>
                <c:pt idx="5540">
                  <c:v>15.091279006972677</c:v>
                </c:pt>
                <c:pt idx="5541">
                  <c:v>13.757827986721233</c:v>
                </c:pt>
                <c:pt idx="5542">
                  <c:v>12.710116470809385</c:v>
                </c:pt>
                <c:pt idx="5543">
                  <c:v>12.633390122421902</c:v>
                </c:pt>
                <c:pt idx="5544">
                  <c:v>11.514243730425154</c:v>
                </c:pt>
                <c:pt idx="5545">
                  <c:v>12.699533526204215</c:v>
                </c:pt>
                <c:pt idx="5546">
                  <c:v>11.747068511738899</c:v>
                </c:pt>
                <c:pt idx="5547">
                  <c:v>12.699533526204215</c:v>
                </c:pt>
                <c:pt idx="5548">
                  <c:v>11.747068511738899</c:v>
                </c:pt>
                <c:pt idx="5549">
                  <c:v>11.641239065687197</c:v>
                </c:pt>
                <c:pt idx="5550">
                  <c:v>12.699533526204215</c:v>
                </c:pt>
                <c:pt idx="5551">
                  <c:v>16.668137753143032</c:v>
                </c:pt>
                <c:pt idx="5552">
                  <c:v>18.65243986661244</c:v>
                </c:pt>
                <c:pt idx="5553">
                  <c:v>15.609843292626014</c:v>
                </c:pt>
                <c:pt idx="5554">
                  <c:v>14.81612244723825</c:v>
                </c:pt>
                <c:pt idx="5555">
                  <c:v>14.683835639673624</c:v>
                </c:pt>
                <c:pt idx="5556">
                  <c:v>14.948409254802877</c:v>
                </c:pt>
                <c:pt idx="5557">
                  <c:v>14.895494531777027</c:v>
                </c:pt>
                <c:pt idx="5558">
                  <c:v>14.789665085725327</c:v>
                </c:pt>
                <c:pt idx="5559">
                  <c:v>15.001323977828729</c:v>
                </c:pt>
                <c:pt idx="5560">
                  <c:v>15.292354954470909</c:v>
                </c:pt>
                <c:pt idx="5561">
                  <c:v>18.387866251483185</c:v>
                </c:pt>
                <c:pt idx="5562">
                  <c:v>16.853339283733511</c:v>
                </c:pt>
                <c:pt idx="5563">
                  <c:v>14.313432578492668</c:v>
                </c:pt>
                <c:pt idx="5564">
                  <c:v>13.175766033436872</c:v>
                </c:pt>
                <c:pt idx="5565">
                  <c:v>12.646618803178363</c:v>
                </c:pt>
                <c:pt idx="5566">
                  <c:v>12.408502549562037</c:v>
                </c:pt>
                <c:pt idx="5567">
                  <c:v>12.699533526204215</c:v>
                </c:pt>
                <c:pt idx="5568">
                  <c:v>11.715319677923389</c:v>
                </c:pt>
                <c:pt idx="5569">
                  <c:v>11.826440596277676</c:v>
                </c:pt>
                <c:pt idx="5570">
                  <c:v>12.429668438772376</c:v>
                </c:pt>
                <c:pt idx="5571">
                  <c:v>12.905900946005033</c:v>
                </c:pt>
                <c:pt idx="5572">
                  <c:v>12.387336660351695</c:v>
                </c:pt>
                <c:pt idx="5573">
                  <c:v>11.23908717069073</c:v>
                </c:pt>
                <c:pt idx="5574">
                  <c:v>12.456125800285301</c:v>
                </c:pt>
                <c:pt idx="5575">
                  <c:v>17.461858598530796</c:v>
                </c:pt>
                <c:pt idx="5576">
                  <c:v>20.107594749823342</c:v>
                </c:pt>
                <c:pt idx="5577">
                  <c:v>17.726432213660051</c:v>
                </c:pt>
                <c:pt idx="5578">
                  <c:v>16.276568802751736</c:v>
                </c:pt>
                <c:pt idx="5579">
                  <c:v>15.292354954470909</c:v>
                </c:pt>
                <c:pt idx="5580">
                  <c:v>14.567423249016752</c:v>
                </c:pt>
                <c:pt idx="5581">
                  <c:v>15.0119069224339</c:v>
                </c:pt>
                <c:pt idx="5582">
                  <c:v>15.874416907755268</c:v>
                </c:pt>
                <c:pt idx="5583">
                  <c:v>15.763295989400982</c:v>
                </c:pt>
                <c:pt idx="5584">
                  <c:v>16.689303642353373</c:v>
                </c:pt>
                <c:pt idx="5585">
                  <c:v>18.573067782073661</c:v>
                </c:pt>
                <c:pt idx="5586">
                  <c:v>17.181410566493785</c:v>
                </c:pt>
                <c:pt idx="5587">
                  <c:v>14.81612244723825</c:v>
                </c:pt>
                <c:pt idx="5588">
                  <c:v>13.514420260802318</c:v>
                </c:pt>
                <c:pt idx="5589">
                  <c:v>13.207514867252383</c:v>
                </c:pt>
                <c:pt idx="5590">
                  <c:v>13.323927257909256</c:v>
                </c:pt>
                <c:pt idx="5591">
                  <c:v>13.096393948898097</c:v>
                </c:pt>
                <c:pt idx="5592">
                  <c:v>12.683659109296459</c:v>
                </c:pt>
                <c:pt idx="5593">
                  <c:v>12.403211077259449</c:v>
                </c:pt>
                <c:pt idx="5594">
                  <c:v>12.800071499953331</c:v>
                </c:pt>
                <c:pt idx="5595">
                  <c:v>12.604287024757683</c:v>
                </c:pt>
                <c:pt idx="5596">
                  <c:v>13.181057505739458</c:v>
                </c:pt>
                <c:pt idx="5597">
                  <c:v>11.741777039436313</c:v>
                </c:pt>
                <c:pt idx="5598">
                  <c:v>12.429668438772376</c:v>
                </c:pt>
                <c:pt idx="5599">
                  <c:v>18.790018146479657</c:v>
                </c:pt>
                <c:pt idx="5600">
                  <c:v>17.350737680176508</c:v>
                </c:pt>
                <c:pt idx="5601">
                  <c:v>16.535850945578407</c:v>
                </c:pt>
                <c:pt idx="5602">
                  <c:v>14.546257359806413</c:v>
                </c:pt>
                <c:pt idx="5603">
                  <c:v>16.620514502419766</c:v>
                </c:pt>
                <c:pt idx="5604">
                  <c:v>15.318812315983834</c:v>
                </c:pt>
                <c:pt idx="5605">
                  <c:v>14.567423249016752</c:v>
                </c:pt>
                <c:pt idx="5606">
                  <c:v>16.81100750531283</c:v>
                </c:pt>
                <c:pt idx="5607">
                  <c:v>15.588677403415675</c:v>
                </c:pt>
                <c:pt idx="5608">
                  <c:v>16.027869604530235</c:v>
                </c:pt>
                <c:pt idx="5609">
                  <c:v>19.028134400095983</c:v>
                </c:pt>
                <c:pt idx="5610">
                  <c:v>17.408943875504949</c:v>
                </c:pt>
                <c:pt idx="5611">
                  <c:v>14.757916251909815</c:v>
                </c:pt>
                <c:pt idx="5612">
                  <c:v>12.440251383377545</c:v>
                </c:pt>
                <c:pt idx="5613">
                  <c:v>14.794956558027911</c:v>
                </c:pt>
                <c:pt idx="5614">
                  <c:v>14.731458890396889</c:v>
                </c:pt>
                <c:pt idx="5615">
                  <c:v>14.747333307304643</c:v>
                </c:pt>
                <c:pt idx="5616">
                  <c:v>13.995944240337561</c:v>
                </c:pt>
                <c:pt idx="5617">
                  <c:v>11.106800363126105</c:v>
                </c:pt>
                <c:pt idx="5618">
                  <c:v>11.482494896609646</c:v>
                </c:pt>
                <c:pt idx="5619">
                  <c:v>11.085634473915764</c:v>
                </c:pt>
                <c:pt idx="5620">
                  <c:v>11.76823440094924</c:v>
                </c:pt>
                <c:pt idx="5621">
                  <c:v>10.080254736424594</c:v>
                </c:pt>
                <c:pt idx="5622">
                  <c:v>13.091102476595513</c:v>
                </c:pt>
                <c:pt idx="5623">
                  <c:v>17.498898904648893</c:v>
                </c:pt>
                <c:pt idx="5624">
                  <c:v>20.414500143373274</c:v>
                </c:pt>
                <c:pt idx="5625">
                  <c:v>15.900874269268195</c:v>
                </c:pt>
                <c:pt idx="5626">
                  <c:v>14.731458890396889</c:v>
                </c:pt>
                <c:pt idx="5627">
                  <c:v>15.027781339341654</c:v>
                </c:pt>
                <c:pt idx="5628">
                  <c:v>15.287063482168325</c:v>
                </c:pt>
                <c:pt idx="5629">
                  <c:v>14.593880610529677</c:v>
                </c:pt>
                <c:pt idx="5630">
                  <c:v>15.128319313090772</c:v>
                </c:pt>
                <c:pt idx="5631">
                  <c:v>14.853162753356347</c:v>
                </c:pt>
                <c:pt idx="5632">
                  <c:v>16.77925867149732</c:v>
                </c:pt>
                <c:pt idx="5633">
                  <c:v>17.488315960043721</c:v>
                </c:pt>
                <c:pt idx="5634">
                  <c:v>17.176119094191201</c:v>
                </c:pt>
                <c:pt idx="5635">
                  <c:v>15.371727039009686</c:v>
                </c:pt>
                <c:pt idx="5636">
                  <c:v>13.842491543562595</c:v>
                </c:pt>
                <c:pt idx="5637">
                  <c:v>12.223301018971558</c:v>
                </c:pt>
                <c:pt idx="5638">
                  <c:v>12.403211077259449</c:v>
                </c:pt>
                <c:pt idx="5639">
                  <c:v>13.101685421200681</c:v>
                </c:pt>
                <c:pt idx="5640">
                  <c:v>12.546080829429249</c:v>
                </c:pt>
                <c:pt idx="5641">
                  <c:v>12.62016144166544</c:v>
                </c:pt>
                <c:pt idx="5642">
                  <c:v>11.773525873251824</c:v>
                </c:pt>
                <c:pt idx="5643">
                  <c:v>12.720699415414556</c:v>
                </c:pt>
                <c:pt idx="5644">
                  <c:v>11.180880975362296</c:v>
                </c:pt>
                <c:pt idx="5645">
                  <c:v>10.57236166056501</c:v>
                </c:pt>
                <c:pt idx="5646">
                  <c:v>12.678367636993874</c:v>
                </c:pt>
                <c:pt idx="5647">
                  <c:v>15.884999852360441</c:v>
                </c:pt>
                <c:pt idx="5648">
                  <c:v>16.678720697748201</c:v>
                </c:pt>
                <c:pt idx="5649">
                  <c:v>15.826793657032004</c:v>
                </c:pt>
                <c:pt idx="5650">
                  <c:v>16.832173394523171</c:v>
                </c:pt>
                <c:pt idx="5651">
                  <c:v>15.662758015651866</c:v>
                </c:pt>
                <c:pt idx="5652">
                  <c:v>14.726167418094304</c:v>
                </c:pt>
                <c:pt idx="5653">
                  <c:v>15.355852622101931</c:v>
                </c:pt>
                <c:pt idx="5654">
                  <c:v>15.869125435452684</c:v>
                </c:pt>
                <c:pt idx="5655">
                  <c:v>16.985626091298137</c:v>
                </c:pt>
                <c:pt idx="5656">
                  <c:v>17.00150050820589</c:v>
                </c:pt>
                <c:pt idx="5657">
                  <c:v>19.06517470621408</c:v>
                </c:pt>
                <c:pt idx="5658">
                  <c:v>16.636388919327519</c:v>
                </c:pt>
                <c:pt idx="5659">
                  <c:v>15.377018511312272</c:v>
                </c:pt>
                <c:pt idx="5660">
                  <c:v>13.731370625208307</c:v>
                </c:pt>
                <c:pt idx="5661">
                  <c:v>12.911192418307618</c:v>
                </c:pt>
                <c:pt idx="5662">
                  <c:v>13.636124123761777</c:v>
                </c:pt>
                <c:pt idx="5663">
                  <c:v>12.323838992720674</c:v>
                </c:pt>
                <c:pt idx="5664">
                  <c:v>12.84620450189661</c:v>
                </c:pt>
                <c:pt idx="5665">
                  <c:v>12.336603000994925</c:v>
                </c:pt>
                <c:pt idx="5666">
                  <c:v>10.807798498289873</c:v>
                </c:pt>
                <c:pt idx="5667">
                  <c:v>10.393747278807254</c:v>
                </c:pt>
                <c:pt idx="5668">
                  <c:v>10.744098310677163</c:v>
                </c:pt>
                <c:pt idx="5669">
                  <c:v>10.765331706548068</c:v>
                </c:pt>
                <c:pt idx="5670">
                  <c:v>10.47868086229087</c:v>
                </c:pt>
                <c:pt idx="5671">
                  <c:v>10.367205533968626</c:v>
                </c:pt>
                <c:pt idx="5672">
                  <c:v>13.60529840428141</c:v>
                </c:pt>
                <c:pt idx="5673">
                  <c:v>14.958927391051505</c:v>
                </c:pt>
                <c:pt idx="5674">
                  <c:v>14.842143713761535</c:v>
                </c:pt>
                <c:pt idx="5675">
                  <c:v>14.958927391051505</c:v>
                </c:pt>
                <c:pt idx="5676">
                  <c:v>14.842143713761535</c:v>
                </c:pt>
                <c:pt idx="5677">
                  <c:v>14.958927391051505</c:v>
                </c:pt>
                <c:pt idx="5678">
                  <c:v>14.842143713761535</c:v>
                </c:pt>
                <c:pt idx="5679">
                  <c:v>14.72005168750384</c:v>
                </c:pt>
                <c:pt idx="5680">
                  <c:v>14.528951124665708</c:v>
                </c:pt>
                <c:pt idx="5681">
                  <c:v>14.958927391051505</c:v>
                </c:pt>
                <c:pt idx="5682">
                  <c:v>14.852760411696988</c:v>
                </c:pt>
                <c:pt idx="5683">
                  <c:v>14.826218666858358</c:v>
                </c:pt>
                <c:pt idx="5684">
                  <c:v>13.605298404281408</c:v>
                </c:pt>
                <c:pt idx="5685">
                  <c:v>12.787812663251623</c:v>
                </c:pt>
                <c:pt idx="5686">
                  <c:v>12.453386678284893</c:v>
                </c:pt>
                <c:pt idx="5687">
                  <c:v>12.543628610736233</c:v>
                </c:pt>
                <c:pt idx="5688">
                  <c:v>12.591403751445766</c:v>
                </c:pt>
                <c:pt idx="5689">
                  <c:v>12.809046059122526</c:v>
                </c:pt>
                <c:pt idx="5690">
                  <c:v>12.771887616348447</c:v>
                </c:pt>
                <c:pt idx="5691">
                  <c:v>10.563614445774483</c:v>
                </c:pt>
                <c:pt idx="5692">
                  <c:v>10.818415196225327</c:v>
                </c:pt>
                <c:pt idx="5693">
                  <c:v>10.68570647203218</c:v>
                </c:pt>
                <c:pt idx="5694">
                  <c:v>10.712248216870808</c:v>
                </c:pt>
                <c:pt idx="5695">
                  <c:v>10.563614445774483</c:v>
                </c:pt>
                <c:pt idx="5696">
                  <c:v>12.591403751445766</c:v>
                </c:pt>
                <c:pt idx="5697">
                  <c:v>12.617945496284396</c:v>
                </c:pt>
                <c:pt idx="5698">
                  <c:v>12.67633733492938</c:v>
                </c:pt>
                <c:pt idx="5699">
                  <c:v>14.725360036471567</c:v>
                </c:pt>
                <c:pt idx="5700">
                  <c:v>15.022627578664215</c:v>
                </c:pt>
                <c:pt idx="5701">
                  <c:v>12.673683160445517</c:v>
                </c:pt>
                <c:pt idx="5702">
                  <c:v>12.851512850864335</c:v>
                </c:pt>
                <c:pt idx="5703">
                  <c:v>14.704126640600665</c:v>
                </c:pt>
                <c:pt idx="5704">
                  <c:v>15.139411255954187</c:v>
                </c:pt>
                <c:pt idx="5705">
                  <c:v>14.863377109632438</c:v>
                </c:pt>
                <c:pt idx="5706">
                  <c:v>14.704126640600665</c:v>
                </c:pt>
                <c:pt idx="5707">
                  <c:v>15.139411255954187</c:v>
                </c:pt>
                <c:pt idx="5708">
                  <c:v>13.801707316087265</c:v>
                </c:pt>
                <c:pt idx="5709">
                  <c:v>12.750654220477543</c:v>
                </c:pt>
                <c:pt idx="5710">
                  <c:v>12.673683160445517</c:v>
                </c:pt>
                <c:pt idx="5711">
                  <c:v>12.851512850864335</c:v>
                </c:pt>
                <c:pt idx="5712">
                  <c:v>11.550967353771494</c:v>
                </c:pt>
                <c:pt idx="5713">
                  <c:v>12.740037522542091</c:v>
                </c:pt>
                <c:pt idx="5714">
                  <c:v>11.784534708351433</c:v>
                </c:pt>
                <c:pt idx="5715">
                  <c:v>12.740037522542091</c:v>
                </c:pt>
                <c:pt idx="5716">
                  <c:v>11.784534708351433</c:v>
                </c:pt>
                <c:pt idx="5717">
                  <c:v>11.678367728996916</c:v>
                </c:pt>
                <c:pt idx="5718">
                  <c:v>12.740037522542091</c:v>
                </c:pt>
                <c:pt idx="5719">
                  <c:v>16.721299248336493</c:v>
                </c:pt>
                <c:pt idx="5720">
                  <c:v>18.711930111233695</c:v>
                </c:pt>
                <c:pt idx="5721">
                  <c:v>15.65962945479132</c:v>
                </c:pt>
                <c:pt idx="5722">
                  <c:v>14.863377109632438</c:v>
                </c:pt>
                <c:pt idx="5723">
                  <c:v>14.730668385439293</c:v>
                </c:pt>
                <c:pt idx="5724">
                  <c:v>14.996085833825585</c:v>
                </c:pt>
                <c:pt idx="5725">
                  <c:v>14.943002344148326</c:v>
                </c:pt>
                <c:pt idx="5726">
                  <c:v>14.836835364793812</c:v>
                </c:pt>
                <c:pt idx="5727">
                  <c:v>15.049169323502845</c:v>
                </c:pt>
                <c:pt idx="5728">
                  <c:v>15.341128516727766</c:v>
                </c:pt>
                <c:pt idx="5729">
                  <c:v>18.4465126628474</c:v>
                </c:pt>
                <c:pt idx="5730">
                  <c:v>16.9070914622069</c:v>
                </c:pt>
                <c:pt idx="5731">
                  <c:v>14.359083957698482</c:v>
                </c:pt>
                <c:pt idx="5732">
                  <c:v>13.217788929637418</c:v>
                </c:pt>
                <c:pt idx="5733">
                  <c:v>12.686954032864831</c:v>
                </c:pt>
                <c:pt idx="5734">
                  <c:v>12.44807832931717</c:v>
                </c:pt>
                <c:pt idx="5735">
                  <c:v>12.740037522542091</c:v>
                </c:pt>
                <c:pt idx="5736">
                  <c:v>11.752684614545078</c:v>
                </c:pt>
                <c:pt idx="5737">
                  <c:v>11.864159942867323</c:v>
                </c:pt>
                <c:pt idx="5738">
                  <c:v>12.469311725188073</c:v>
                </c:pt>
                <c:pt idx="5739">
                  <c:v>12.9470631322834</c:v>
                </c:pt>
                <c:pt idx="5740">
                  <c:v>12.426844933446263</c:v>
                </c:pt>
                <c:pt idx="5741">
                  <c:v>11.274933207449751</c:v>
                </c:pt>
                <c:pt idx="5742">
                  <c:v>12.495853470026701</c:v>
                </c:pt>
                <c:pt idx="5743">
                  <c:v>17.517551593495373</c:v>
                </c:pt>
                <c:pt idx="5744">
                  <c:v>20.171726077358311</c:v>
                </c:pt>
                <c:pt idx="5745">
                  <c:v>17.782969041881667</c:v>
                </c:pt>
                <c:pt idx="5746">
                  <c:v>16.328481424724778</c:v>
                </c:pt>
                <c:pt idx="5747">
                  <c:v>15.341128516727766</c:v>
                </c:pt>
                <c:pt idx="5748">
                  <c:v>14.613884708149323</c:v>
                </c:pt>
                <c:pt idx="5749">
                  <c:v>15.059786021438297</c:v>
                </c:pt>
                <c:pt idx="5750">
                  <c:v>15.925046903177613</c:v>
                </c:pt>
                <c:pt idx="5751">
                  <c:v>15.81357157485537</c:v>
                </c:pt>
                <c:pt idx="5752">
                  <c:v>16.742532644207397</c:v>
                </c:pt>
                <c:pt idx="5753">
                  <c:v>18.632304876717804</c:v>
                </c:pt>
                <c:pt idx="5754">
                  <c:v>17.236209098205904</c:v>
                </c:pt>
                <c:pt idx="5755">
                  <c:v>14.863377109632438</c:v>
                </c:pt>
                <c:pt idx="5756">
                  <c:v>13.557523263571873</c:v>
                </c:pt>
                <c:pt idx="5757">
                  <c:v>13.249639023443775</c:v>
                </c:pt>
                <c:pt idx="5758">
                  <c:v>13.366422700733743</c:v>
                </c:pt>
                <c:pt idx="5759">
                  <c:v>13.138163695121531</c:v>
                </c:pt>
                <c:pt idx="5760">
                  <c:v>12.724112475638913</c:v>
                </c:pt>
                <c:pt idx="5761">
                  <c:v>12.442769980349441</c:v>
                </c:pt>
                <c:pt idx="5762">
                  <c:v>12.840896152928881</c:v>
                </c:pt>
                <c:pt idx="5763">
                  <c:v>12.644487241123025</c:v>
                </c:pt>
                <c:pt idx="5764">
                  <c:v>13.223097278605145</c:v>
                </c:pt>
                <c:pt idx="5765">
                  <c:v>11.779226359383706</c:v>
                </c:pt>
                <c:pt idx="5766">
                  <c:v>12.469311725188073</c:v>
                </c:pt>
                <c:pt idx="5767">
                  <c:v>18.849947184394569</c:v>
                </c:pt>
                <c:pt idx="5768">
                  <c:v>17.40607626517313</c:v>
                </c:pt>
                <c:pt idx="5769">
                  <c:v>16.588590524143346</c:v>
                </c:pt>
                <c:pt idx="5770">
                  <c:v>14.59265131227842</c:v>
                </c:pt>
                <c:pt idx="5771">
                  <c:v>16.67352410762696</c:v>
                </c:pt>
                <c:pt idx="5772">
                  <c:v>15.367670261566396</c:v>
                </c:pt>
                <c:pt idx="5773">
                  <c:v>14.613884708149323</c:v>
                </c:pt>
                <c:pt idx="5774">
                  <c:v>16.864624670465091</c:v>
                </c:pt>
                <c:pt idx="5775">
                  <c:v>15.638396058920417</c:v>
                </c:pt>
                <c:pt idx="5776">
                  <c:v>16.078989023241665</c:v>
                </c:pt>
                <c:pt idx="5777">
                  <c:v>19.088822887942232</c:v>
                </c:pt>
                <c:pt idx="5778">
                  <c:v>17.46446810381812</c:v>
                </c:pt>
                <c:pt idx="5779">
                  <c:v>14.804985270987455</c:v>
                </c:pt>
                <c:pt idx="5780">
                  <c:v>12.479928423123521</c:v>
                </c:pt>
                <c:pt idx="5781">
                  <c:v>14.842143713761535</c:v>
                </c:pt>
                <c:pt idx="5782">
                  <c:v>14.778443526148825</c:v>
                </c:pt>
                <c:pt idx="5783">
                  <c:v>14.794368573052001</c:v>
                </c:pt>
                <c:pt idx="5784">
                  <c:v>14.040583019634928</c:v>
                </c:pt>
                <c:pt idx="5785">
                  <c:v>11.142224483256605</c:v>
                </c:pt>
                <c:pt idx="5786">
                  <c:v>11.519117259965142</c:v>
                </c:pt>
                <c:pt idx="5787">
                  <c:v>11.120991087385701</c:v>
                </c:pt>
                <c:pt idx="5788">
                  <c:v>11.805768104222338</c:v>
                </c:pt>
                <c:pt idx="5789">
                  <c:v>10.112404783517784</c:v>
                </c:pt>
                <c:pt idx="5790">
                  <c:v>13.132855346153805</c:v>
                </c:pt>
                <c:pt idx="5791">
                  <c:v>17.554710036269455</c:v>
                </c:pt>
                <c:pt idx="5792">
                  <c:v>20.479610317486408</c:v>
                </c:pt>
                <c:pt idx="5793">
                  <c:v>15.951588648016243</c:v>
                </c:pt>
                <c:pt idx="5794">
                  <c:v>14.778443526148825</c:v>
                </c:pt>
                <c:pt idx="5795">
                  <c:v>15.075711068341473</c:v>
                </c:pt>
                <c:pt idx="5796">
                  <c:v>15.335820167760042</c:v>
                </c:pt>
                <c:pt idx="5797">
                  <c:v>14.640426452987951</c:v>
                </c:pt>
                <c:pt idx="5798">
                  <c:v>15.176569698728267</c:v>
                </c:pt>
                <c:pt idx="5799">
                  <c:v>14.90053555240652</c:v>
                </c:pt>
                <c:pt idx="5800">
                  <c:v>16.832774576658739</c:v>
                </c:pt>
                <c:pt idx="5801">
                  <c:v>17.544093338334001</c:v>
                </c:pt>
                <c:pt idx="5802">
                  <c:v>17.230900749238177</c:v>
                </c:pt>
                <c:pt idx="5803">
                  <c:v>15.420753751243655</c:v>
                </c:pt>
                <c:pt idx="5804">
                  <c:v>13.886640899570878</c:v>
                </c:pt>
                <c:pt idx="5805">
                  <c:v>12.262286115446763</c:v>
                </c:pt>
                <c:pt idx="5806">
                  <c:v>12.442769980349441</c:v>
                </c:pt>
                <c:pt idx="5807">
                  <c:v>13.143472044089256</c:v>
                </c:pt>
                <c:pt idx="5808">
                  <c:v>12.58609540247804</c:v>
                </c:pt>
                <c:pt idx="5809">
                  <c:v>12.660412288026203</c:v>
                </c:pt>
                <c:pt idx="5810">
                  <c:v>11.811076453190063</c:v>
                </c:pt>
                <c:pt idx="5811">
                  <c:v>12.761270918412993</c:v>
                </c:pt>
                <c:pt idx="5812">
                  <c:v>11.216541368804767</c:v>
                </c:pt>
                <c:pt idx="5813">
                  <c:v>10.606081237516291</c:v>
                </c:pt>
                <c:pt idx="5814">
                  <c:v>12.718804126671188</c:v>
                </c:pt>
                <c:pt idx="5815">
                  <c:v>15.935663601113067</c:v>
                </c:pt>
                <c:pt idx="5816">
                  <c:v>16.731915946271947</c:v>
                </c:pt>
                <c:pt idx="5817">
                  <c:v>15.877271762468082</c:v>
                </c:pt>
                <c:pt idx="5818">
                  <c:v>16.885858066335999</c:v>
                </c:pt>
                <c:pt idx="5819">
                  <c:v>15.71271294446858</c:v>
                </c:pt>
                <c:pt idx="5820">
                  <c:v>14.773135177181098</c:v>
                </c:pt>
                <c:pt idx="5821">
                  <c:v>15.404828704340479</c:v>
                </c:pt>
                <c:pt idx="5822">
                  <c:v>15.919738554209887</c:v>
                </c:pt>
                <c:pt idx="5823">
                  <c:v>17.039800186400047</c:v>
                </c:pt>
                <c:pt idx="5824">
                  <c:v>17.055725233303221</c:v>
                </c:pt>
                <c:pt idx="5825">
                  <c:v>19.125981330716314</c:v>
                </c:pt>
                <c:pt idx="5826">
                  <c:v>16.689449154530138</c:v>
                </c:pt>
                <c:pt idx="5827">
                  <c:v>15.426062100211382</c:v>
                </c:pt>
                <c:pt idx="5828">
                  <c:v>13.775165571248635</c:v>
                </c:pt>
                <c:pt idx="5829">
                  <c:v>12.952371481251125</c:v>
                </c:pt>
                <c:pt idx="5830">
                  <c:v>13.67961528982957</c:v>
                </c:pt>
                <c:pt idx="5831">
                  <c:v>12.363144745833553</c:v>
                </c:pt>
                <c:pt idx="5832">
                  <c:v>12.606656266513754</c:v>
                </c:pt>
                <c:pt idx="5833">
                  <c:v>12.106557505528086</c:v>
                </c:pt>
                <c:pt idx="5834">
                  <c:v>10.606261222571074</c:v>
                </c:pt>
                <c:pt idx="5835">
                  <c:v>10.199930979270217</c:v>
                </c:pt>
                <c:pt idx="5836">
                  <c:v>10.543748877447868</c:v>
                </c:pt>
                <c:pt idx="5837">
                  <c:v>10.564586325822271</c:v>
                </c:pt>
                <c:pt idx="5838">
                  <c:v>10.283280772767831</c:v>
                </c:pt>
                <c:pt idx="5839">
                  <c:v>10.173884168802216</c:v>
                </c:pt>
                <c:pt idx="5840">
                  <c:v>13.351595045898659</c:v>
                </c:pt>
                <c:pt idx="5841">
                  <c:v>14.679982379766841</c:v>
                </c:pt>
                <c:pt idx="5842">
                  <c:v>14.565376413707627</c:v>
                </c:pt>
                <c:pt idx="5843">
                  <c:v>14.679982379766841</c:v>
                </c:pt>
                <c:pt idx="5844">
                  <c:v>14.565376413707627</c:v>
                </c:pt>
                <c:pt idx="5845">
                  <c:v>14.679982379766841</c:v>
                </c:pt>
                <c:pt idx="5846">
                  <c:v>14.565376413707627</c:v>
                </c:pt>
                <c:pt idx="5847">
                  <c:v>14.445561085554809</c:v>
                </c:pt>
                <c:pt idx="5848">
                  <c:v>14.258024050185181</c:v>
                </c:pt>
                <c:pt idx="5849">
                  <c:v>14.679982379766841</c:v>
                </c:pt>
                <c:pt idx="5850">
                  <c:v>14.575795137894827</c:v>
                </c:pt>
                <c:pt idx="5851">
                  <c:v>14.549748327426823</c:v>
                </c:pt>
                <c:pt idx="5852">
                  <c:v>13.351595045898657</c:v>
                </c:pt>
                <c:pt idx="5853">
                  <c:v>12.549353283484145</c:v>
                </c:pt>
                <c:pt idx="5854">
                  <c:v>12.2211634715873</c:v>
                </c:pt>
                <c:pt idx="5855">
                  <c:v>12.309722627178511</c:v>
                </c:pt>
                <c:pt idx="5856">
                  <c:v>12.356606886020918</c:v>
                </c:pt>
                <c:pt idx="5857">
                  <c:v>12.570190731858547</c:v>
                </c:pt>
                <c:pt idx="5858">
                  <c:v>12.533725197203344</c:v>
                </c:pt>
                <c:pt idx="5859">
                  <c:v>10.366630566265441</c:v>
                </c:pt>
                <c:pt idx="5860">
                  <c:v>10.616679946758278</c:v>
                </c:pt>
                <c:pt idx="5861">
                  <c:v>10.48644589441826</c:v>
                </c:pt>
                <c:pt idx="5862">
                  <c:v>10.512492704886261</c:v>
                </c:pt>
                <c:pt idx="5863">
                  <c:v>10.366630566265441</c:v>
                </c:pt>
                <c:pt idx="5864">
                  <c:v>12.356606886020918</c:v>
                </c:pt>
                <c:pt idx="5865">
                  <c:v>12.382653696488923</c:v>
                </c:pt>
                <c:pt idx="5866">
                  <c:v>12.439956679518529</c:v>
                </c:pt>
                <c:pt idx="5867">
                  <c:v>14.450770447648411</c:v>
                </c:pt>
                <c:pt idx="5868">
                  <c:v>14.742494724890051</c:v>
                </c:pt>
                <c:pt idx="5869">
                  <c:v>12.43735199847173</c:v>
                </c:pt>
                <c:pt idx="5870">
                  <c:v>12.611865628607354</c:v>
                </c:pt>
                <c:pt idx="5871">
                  <c:v>14.429932999274008</c:v>
                </c:pt>
                <c:pt idx="5872">
                  <c:v>14.857100690949268</c:v>
                </c:pt>
                <c:pt idx="5873">
                  <c:v>14.58621386208203</c:v>
                </c:pt>
                <c:pt idx="5874">
                  <c:v>14.429932999274008</c:v>
                </c:pt>
                <c:pt idx="5875">
                  <c:v>14.857100690949268</c:v>
                </c:pt>
                <c:pt idx="5876">
                  <c:v>13.544341443361883</c:v>
                </c:pt>
                <c:pt idx="5877">
                  <c:v>12.512887748828939</c:v>
                </c:pt>
                <c:pt idx="5878">
                  <c:v>12.43735199847173</c:v>
                </c:pt>
                <c:pt idx="5879">
                  <c:v>12.611865628607354</c:v>
                </c:pt>
                <c:pt idx="5880">
                  <c:v>12.536329878250145</c:v>
                </c:pt>
                <c:pt idx="5881">
                  <c:v>11.335571915675176</c:v>
                </c:pt>
                <c:pt idx="5882">
                  <c:v>12.502469024641739</c:v>
                </c:pt>
                <c:pt idx="5883">
                  <c:v>11.564783847793608</c:v>
                </c:pt>
                <c:pt idx="5884">
                  <c:v>12.502469024641739</c:v>
                </c:pt>
                <c:pt idx="5885">
                  <c:v>11.564783847793608</c:v>
                </c:pt>
                <c:pt idx="5886">
                  <c:v>11.460596605921594</c:v>
                </c:pt>
                <c:pt idx="5887">
                  <c:v>12.502469024641739</c:v>
                </c:pt>
                <c:pt idx="5888">
                  <c:v>16.409490594842282</c:v>
                </c:pt>
                <c:pt idx="5889">
                  <c:v>18.363001379942553</c:v>
                </c:pt>
                <c:pt idx="5890">
                  <c:v>15.367618176122138</c:v>
                </c:pt>
                <c:pt idx="5891">
                  <c:v>14.58621386208203</c:v>
                </c:pt>
                <c:pt idx="5892">
                  <c:v>14.455979809742011</c:v>
                </c:pt>
                <c:pt idx="5893">
                  <c:v>14.716447914422046</c:v>
                </c:pt>
                <c:pt idx="5894">
                  <c:v>14.664354293486038</c:v>
                </c:pt>
                <c:pt idx="5895">
                  <c:v>14.560167051614027</c:v>
                </c:pt>
                <c:pt idx="5896">
                  <c:v>14.768541535358056</c:v>
                </c:pt>
                <c:pt idx="5897">
                  <c:v>15.055056450506093</c:v>
                </c:pt>
                <c:pt idx="5898">
                  <c:v>18.102533275262516</c:v>
                </c:pt>
                <c:pt idx="5899">
                  <c:v>16.59181826811831</c:v>
                </c:pt>
                <c:pt idx="5900">
                  <c:v>14.091324463189959</c:v>
                </c:pt>
                <c:pt idx="5901">
                  <c:v>12.971311613065803</c:v>
                </c:pt>
                <c:pt idx="5902">
                  <c:v>12.450375403705731</c:v>
                </c:pt>
                <c:pt idx="5903">
                  <c:v>12.215954109493701</c:v>
                </c:pt>
                <c:pt idx="5904">
                  <c:v>12.502469024641739</c:v>
                </c:pt>
                <c:pt idx="5905">
                  <c:v>11.533527675232005</c:v>
                </c:pt>
                <c:pt idx="5906">
                  <c:v>11.64292427919762</c:v>
                </c:pt>
                <c:pt idx="5907">
                  <c:v>12.236791557868102</c:v>
                </c:pt>
                <c:pt idx="5908">
                  <c:v>12.705634146292168</c:v>
                </c:pt>
                <c:pt idx="5909">
                  <c:v>12.195116661119297</c:v>
                </c:pt>
                <c:pt idx="5910">
                  <c:v>11.064685086807939</c:v>
                </c:pt>
                <c:pt idx="5911">
                  <c:v>12.262838368336105</c:v>
                </c:pt>
                <c:pt idx="5912">
                  <c:v>17.190894908882392</c:v>
                </c:pt>
                <c:pt idx="5913">
                  <c:v>19.795575955682754</c:v>
                </c:pt>
                <c:pt idx="5914">
                  <c:v>17.451363013562428</c:v>
                </c:pt>
                <c:pt idx="5915">
                  <c:v>16.023997799915829</c:v>
                </c:pt>
                <c:pt idx="5916">
                  <c:v>15.055056450506093</c:v>
                </c:pt>
                <c:pt idx="5917">
                  <c:v>14.341373843682796</c:v>
                </c:pt>
                <c:pt idx="5918">
                  <c:v>14.778960259545256</c:v>
                </c:pt>
                <c:pt idx="5919">
                  <c:v>15.628086280802174</c:v>
                </c:pt>
                <c:pt idx="5920">
                  <c:v>15.518689676836559</c:v>
                </c:pt>
                <c:pt idx="5921">
                  <c:v>16.430328043216686</c:v>
                </c:pt>
                <c:pt idx="5922">
                  <c:v>18.28486094853854</c:v>
                </c:pt>
                <c:pt idx="5923">
                  <c:v>16.914798717921553</c:v>
                </c:pt>
                <c:pt idx="5924">
                  <c:v>14.58621386208203</c:v>
                </c:pt>
                <c:pt idx="5925">
                  <c:v>13.30471078705625</c:v>
                </c:pt>
                <c:pt idx="5926">
                  <c:v>13.002567785627409</c:v>
                </c:pt>
                <c:pt idx="5927">
                  <c:v>13.117173751686625</c:v>
                </c:pt>
                <c:pt idx="5928">
                  <c:v>12.893171181661794</c:v>
                </c:pt>
                <c:pt idx="5929">
                  <c:v>12.486840938360936</c:v>
                </c:pt>
                <c:pt idx="5930">
                  <c:v>12.210744747400097</c:v>
                </c:pt>
                <c:pt idx="5931">
                  <c:v>12.601446904420152</c:v>
                </c:pt>
                <c:pt idx="5932">
                  <c:v>12.408700506956926</c:v>
                </c:pt>
                <c:pt idx="5933">
                  <c:v>12.976520975159405</c:v>
                </c:pt>
                <c:pt idx="5934">
                  <c:v>11.559574485700006</c:v>
                </c:pt>
                <c:pt idx="5935">
                  <c:v>12.236791557868102</c:v>
                </c:pt>
                <c:pt idx="5936">
                  <c:v>18.498444794376177</c:v>
                </c:pt>
                <c:pt idx="5937">
                  <c:v>17.081498304916774</c:v>
                </c:pt>
                <c:pt idx="5938">
                  <c:v>16.279256542502264</c:v>
                </c:pt>
                <c:pt idx="5939">
                  <c:v>14.320536395308393</c:v>
                </c:pt>
                <c:pt idx="5940">
                  <c:v>16.362606335999875</c:v>
                </c:pt>
                <c:pt idx="5941">
                  <c:v>15.081103260974098</c:v>
                </c:pt>
                <c:pt idx="5942">
                  <c:v>14.341373843682796</c:v>
                </c:pt>
                <c:pt idx="5943">
                  <c:v>16.550143371369501</c:v>
                </c:pt>
                <c:pt idx="5944">
                  <c:v>15.346780727747735</c:v>
                </c:pt>
                <c:pt idx="5945">
                  <c:v>15.779157781516595</c:v>
                </c:pt>
                <c:pt idx="5946">
                  <c:v>18.732866088588207</c:v>
                </c:pt>
                <c:pt idx="5947">
                  <c:v>17.138801287946386</c:v>
                </c:pt>
                <c:pt idx="5948">
                  <c:v>14.528910879052422</c:v>
                </c:pt>
                <c:pt idx="5949">
                  <c:v>12.247210282055303</c:v>
                </c:pt>
                <c:pt idx="5950">
                  <c:v>14.565376413707627</c:v>
                </c:pt>
                <c:pt idx="5951">
                  <c:v>14.502864068584417</c:v>
                </c:pt>
                <c:pt idx="5952">
                  <c:v>14.518492154865218</c:v>
                </c:pt>
                <c:pt idx="5953">
                  <c:v>13.778762737573915</c:v>
                </c:pt>
                <c:pt idx="5954">
                  <c:v>10.934451034467921</c:v>
                </c:pt>
                <c:pt idx="5955">
                  <c:v>11.304315743113573</c:v>
                </c:pt>
                <c:pt idx="5956">
                  <c:v>10.91361358609352</c:v>
                </c:pt>
                <c:pt idx="5957">
                  <c:v>11.585621296168013</c:v>
                </c:pt>
                <c:pt idx="5958">
                  <c:v>9.923834788309378</c:v>
                </c:pt>
                <c:pt idx="5959">
                  <c:v>12.887961819568194</c:v>
                </c:pt>
                <c:pt idx="5960">
                  <c:v>17.227360443537595</c:v>
                </c:pt>
                <c:pt idx="5961">
                  <c:v>20.097718957111596</c:v>
                </c:pt>
                <c:pt idx="5962">
                  <c:v>15.654133091270177</c:v>
                </c:pt>
                <c:pt idx="5963">
                  <c:v>14.502864068584417</c:v>
                </c:pt>
                <c:pt idx="5964">
                  <c:v>14.794588345826057</c:v>
                </c:pt>
                <c:pt idx="5965">
                  <c:v>15.049847088412493</c:v>
                </c:pt>
                <c:pt idx="5966">
                  <c:v>14.367420654150797</c:v>
                </c:pt>
                <c:pt idx="5967">
                  <c:v>14.893566225604474</c:v>
                </c:pt>
                <c:pt idx="5968">
                  <c:v>14.622679396737235</c:v>
                </c:pt>
                <c:pt idx="5969">
                  <c:v>16.518887198807899</c:v>
                </c:pt>
                <c:pt idx="5970">
                  <c:v>17.216941719350395</c:v>
                </c:pt>
                <c:pt idx="5971">
                  <c:v>16.909589355827951</c:v>
                </c:pt>
                <c:pt idx="5972">
                  <c:v>15.133196881910106</c:v>
                </c:pt>
                <c:pt idx="5973">
                  <c:v>13.627691236859496</c:v>
                </c:pt>
                <c:pt idx="5974">
                  <c:v>12.033626436217675</c:v>
                </c:pt>
                <c:pt idx="5975">
                  <c:v>12.210744747400097</c:v>
                </c:pt>
                <c:pt idx="5976">
                  <c:v>12.898380543755392</c:v>
                </c:pt>
                <c:pt idx="5977">
                  <c:v>12.351397523927318</c:v>
                </c:pt>
                <c:pt idx="5978">
                  <c:v>12.424328593237728</c:v>
                </c:pt>
                <c:pt idx="5979">
                  <c:v>11.590830658261613</c:v>
                </c:pt>
                <c:pt idx="5980">
                  <c:v>12.523306473016142</c:v>
                </c:pt>
                <c:pt idx="5981">
                  <c:v>11.007382103778331</c:v>
                </c:pt>
                <c:pt idx="5982">
                  <c:v>10.408305463014248</c:v>
                </c:pt>
                <c:pt idx="5983">
                  <c:v>12.481631576267336</c:v>
                </c:pt>
                <c:pt idx="5984">
                  <c:v>15.638505004989376</c:v>
                </c:pt>
                <c:pt idx="5985">
                  <c:v>16.419909319029482</c:v>
                </c:pt>
                <c:pt idx="5986">
                  <c:v>15.581202021959768</c:v>
                </c:pt>
                <c:pt idx="5987">
                  <c:v>16.570980819743905</c:v>
                </c:pt>
                <c:pt idx="5988">
                  <c:v>15.419711797058145</c:v>
                </c:pt>
                <c:pt idx="5989">
                  <c:v>14.497654706490815</c:v>
                </c:pt>
                <c:pt idx="5990">
                  <c:v>15.117568795629305</c:v>
                </c:pt>
                <c:pt idx="5991">
                  <c:v>15.622876918708574</c:v>
                </c:pt>
                <c:pt idx="5992">
                  <c:v>16.722052320458328</c:v>
                </c:pt>
                <c:pt idx="5993">
                  <c:v>16.737680406739127</c:v>
                </c:pt>
                <c:pt idx="5994">
                  <c:v>18.76933162324341</c:v>
                </c:pt>
                <c:pt idx="5995">
                  <c:v>16.378234422280677</c:v>
                </c:pt>
                <c:pt idx="5996">
                  <c:v>15.138406244003706</c:v>
                </c:pt>
                <c:pt idx="5997">
                  <c:v>13.51829463289388</c:v>
                </c:pt>
                <c:pt idx="5998">
                  <c:v>12.710843508385768</c:v>
                </c:pt>
                <c:pt idx="5999">
                  <c:v>13.424526115209067</c:v>
                </c:pt>
                <c:pt idx="6000">
                  <c:v>12.151228844360624</c:v>
                </c:pt>
                <c:pt idx="6001">
                  <c:v>12.626008502942341</c:v>
                </c:pt>
                <c:pt idx="6002">
                  <c:v>12.125142049933057</c:v>
                </c:pt>
                <c:pt idx="6003">
                  <c:v>10.622542690905208</c:v>
                </c:pt>
                <c:pt idx="6004">
                  <c:v>10.215588697835164</c:v>
                </c:pt>
                <c:pt idx="6005">
                  <c:v>10.559934384279048</c:v>
                </c:pt>
                <c:pt idx="6006">
                  <c:v>10.580803819821101</c:v>
                </c:pt>
                <c:pt idx="6007">
                  <c:v>10.299066440003381</c:v>
                </c:pt>
                <c:pt idx="6008">
                  <c:v>10.189501903407599</c:v>
                </c:pt>
                <c:pt idx="6009">
                  <c:v>13.372090823570751</c:v>
                </c:pt>
                <c:pt idx="6010">
                  <c:v>14.702517339376659</c:v>
                </c:pt>
                <c:pt idx="6011">
                  <c:v>14.587735443895365</c:v>
                </c:pt>
                <c:pt idx="6012">
                  <c:v>14.702517339376659</c:v>
                </c:pt>
                <c:pt idx="6013">
                  <c:v>14.587735443895365</c:v>
                </c:pt>
                <c:pt idx="6014">
                  <c:v>14.702517339376659</c:v>
                </c:pt>
                <c:pt idx="6015">
                  <c:v>14.587735443895365</c:v>
                </c:pt>
                <c:pt idx="6016">
                  <c:v>14.467736189528557</c:v>
                </c:pt>
                <c:pt idx="6017">
                  <c:v>14.279911269650075</c:v>
                </c:pt>
                <c:pt idx="6018">
                  <c:v>14.702517339376659</c:v>
                </c:pt>
                <c:pt idx="6019">
                  <c:v>14.598170161666392</c:v>
                </c:pt>
                <c:pt idx="6020">
                  <c:v>14.572083367238823</c:v>
                </c:pt>
                <c:pt idx="6021">
                  <c:v>13.372090823570749</c:v>
                </c:pt>
                <c:pt idx="6022">
                  <c:v>12.568617555201692</c:v>
                </c:pt>
                <c:pt idx="6023">
                  <c:v>12.23992394541435</c:v>
                </c:pt>
                <c:pt idx="6024">
                  <c:v>12.328619046468077</c:v>
                </c:pt>
                <c:pt idx="6025">
                  <c:v>12.375575276437697</c:v>
                </c:pt>
                <c:pt idx="6026">
                  <c:v>12.589486990743746</c:v>
                </c:pt>
                <c:pt idx="6027">
                  <c:v>12.552965478545154</c:v>
                </c:pt>
                <c:pt idx="6028">
                  <c:v>10.382544182171593</c:v>
                </c:pt>
                <c:pt idx="6029">
                  <c:v>10.632977408676236</c:v>
                </c:pt>
                <c:pt idx="6030">
                  <c:v>10.502543436538401</c:v>
                </c:pt>
                <c:pt idx="6031">
                  <c:v>10.528630230965968</c:v>
                </c:pt>
                <c:pt idx="6032">
                  <c:v>10.382544182171593</c:v>
                </c:pt>
                <c:pt idx="6033">
                  <c:v>12.375575276437697</c:v>
                </c:pt>
                <c:pt idx="6034">
                  <c:v>12.401662070865266</c:v>
                </c:pt>
                <c:pt idx="6035">
                  <c:v>12.459053018605912</c:v>
                </c:pt>
                <c:pt idx="6036">
                  <c:v>14.472953548414072</c:v>
                </c:pt>
                <c:pt idx="6037">
                  <c:v>14.765125646002819</c:v>
                </c:pt>
                <c:pt idx="6038">
                  <c:v>12.456444339163156</c:v>
                </c:pt>
                <c:pt idx="6039">
                  <c:v>12.631225861827854</c:v>
                </c:pt>
                <c:pt idx="6040">
                  <c:v>14.452084112872019</c:v>
                </c:pt>
                <c:pt idx="6041">
                  <c:v>14.879907541484114</c:v>
                </c:pt>
                <c:pt idx="6042">
                  <c:v>14.608604879437419</c:v>
                </c:pt>
                <c:pt idx="6043">
                  <c:v>14.452084112872019</c:v>
                </c:pt>
                <c:pt idx="6044">
                  <c:v>14.879907541484114</c:v>
                </c:pt>
                <c:pt idx="6045">
                  <c:v>13.565133102334745</c:v>
                </c:pt>
                <c:pt idx="6046">
                  <c:v>12.532096043003099</c:v>
                </c:pt>
                <c:pt idx="6047">
                  <c:v>12.456444339163156</c:v>
                </c:pt>
                <c:pt idx="6048">
                  <c:v>11.352972934877078</c:v>
                </c:pt>
                <c:pt idx="6049">
                  <c:v>12.521661325232072</c:v>
                </c:pt>
                <c:pt idx="6050">
                  <c:v>11.582536725839667</c:v>
                </c:pt>
                <c:pt idx="6051">
                  <c:v>12.521661325232072</c:v>
                </c:pt>
                <c:pt idx="6052">
                  <c:v>11.582536725839667</c:v>
                </c:pt>
                <c:pt idx="6053">
                  <c:v>11.4781895481294</c:v>
                </c:pt>
                <c:pt idx="6054">
                  <c:v>12.521661325232072</c:v>
                </c:pt>
                <c:pt idx="6055">
                  <c:v>16.434680489367096</c:v>
                </c:pt>
                <c:pt idx="6056">
                  <c:v>18.391190071434607</c:v>
                </c:pt>
                <c:pt idx="6057">
                  <c:v>15.391208712264422</c:v>
                </c:pt>
                <c:pt idx="6058">
                  <c:v>14.608604879437419</c:v>
                </c:pt>
                <c:pt idx="6059">
                  <c:v>14.478170907299583</c:v>
                </c:pt>
                <c:pt idx="6060">
                  <c:v>14.739038851575252</c:v>
                </c:pt>
                <c:pt idx="6061">
                  <c:v>14.686865262720117</c:v>
                </c:pt>
                <c:pt idx="6062">
                  <c:v>14.582518085009852</c:v>
                </c:pt>
                <c:pt idx="6063">
                  <c:v>14.791212440430385</c:v>
                </c:pt>
                <c:pt idx="6064">
                  <c:v>15.07816717913362</c:v>
                </c:pt>
                <c:pt idx="6065">
                  <c:v>18.130322127158937</c:v>
                </c:pt>
                <c:pt idx="6066">
                  <c:v>16.617288050360063</c:v>
                </c:pt>
                <c:pt idx="6067">
                  <c:v>14.112955785313648</c:v>
                </c:pt>
                <c:pt idx="6068">
                  <c:v>12.991223624928274</c:v>
                </c:pt>
                <c:pt idx="6069">
                  <c:v>12.469487736376937</c:v>
                </c:pt>
                <c:pt idx="6070">
                  <c:v>12.234706586528839</c:v>
                </c:pt>
                <c:pt idx="6071">
                  <c:v>12.521661325232072</c:v>
                </c:pt>
                <c:pt idx="6072">
                  <c:v>11.551232572526587</c:v>
                </c:pt>
                <c:pt idx="6073">
                  <c:v>11.660797109122369</c:v>
                </c:pt>
                <c:pt idx="6074">
                  <c:v>12.255576022070892</c:v>
                </c:pt>
                <c:pt idx="6075">
                  <c:v>12.725138321767094</c:v>
                </c:pt>
                <c:pt idx="6076">
                  <c:v>12.213837150986784</c:v>
                </c:pt>
                <c:pt idx="6077">
                  <c:v>11.081670272830385</c:v>
                </c:pt>
                <c:pt idx="6078">
                  <c:v>12.281662816498457</c:v>
                </c:pt>
                <c:pt idx="6079">
                  <c:v>17.2172843221941</c:v>
                </c:pt>
                <c:pt idx="6080">
                  <c:v>19.825963764950782</c:v>
                </c:pt>
                <c:pt idx="6081">
                  <c:v>17.478152266469767</c:v>
                </c:pt>
                <c:pt idx="6082">
                  <c:v>16.048595931839106</c:v>
                </c:pt>
                <c:pt idx="6083">
                  <c:v>15.07816717913362</c:v>
                </c:pt>
                <c:pt idx="6084">
                  <c:v>14.36338901181829</c:v>
                </c:pt>
                <c:pt idx="6085">
                  <c:v>14.801647158201412</c:v>
                </c:pt>
                <c:pt idx="6086">
                  <c:v>15.652076656540091</c:v>
                </c:pt>
                <c:pt idx="6087">
                  <c:v>15.542512119944309</c:v>
                </c:pt>
                <c:pt idx="6088">
                  <c:v>16.45554992490915</c:v>
                </c:pt>
                <c:pt idx="6089">
                  <c:v>18.312929688151904</c:v>
                </c:pt>
                <c:pt idx="6090">
                  <c:v>16.94076430126189</c:v>
                </c:pt>
                <c:pt idx="6091">
                  <c:v>14.608604879437419</c:v>
                </c:pt>
                <c:pt idx="6092">
                  <c:v>13.325134593601129</c:v>
                </c:pt>
                <c:pt idx="6093">
                  <c:v>13.022527778241356</c:v>
                </c:pt>
                <c:pt idx="6094">
                  <c:v>13.137309673722649</c:v>
                </c:pt>
                <c:pt idx="6095">
                  <c:v>12.912963241645574</c:v>
                </c:pt>
                <c:pt idx="6096">
                  <c:v>12.506009248575532</c:v>
                </c:pt>
                <c:pt idx="6097">
                  <c:v>12.229489227643322</c:v>
                </c:pt>
                <c:pt idx="6098">
                  <c:v>12.620791144056826</c:v>
                </c:pt>
                <c:pt idx="6099">
                  <c:v>12.427748865292832</c:v>
                </c:pt>
                <c:pt idx="6100">
                  <c:v>12.996440983813789</c:v>
                </c:pt>
                <c:pt idx="6101">
                  <c:v>11.577319366954152</c:v>
                </c:pt>
                <c:pt idx="6102">
                  <c:v>12.255576022070892</c:v>
                </c:pt>
                <c:pt idx="6103">
                  <c:v>18.526841402457958</c:v>
                </c:pt>
                <c:pt idx="6104">
                  <c:v>17.10771978559832</c:v>
                </c:pt>
                <c:pt idx="6105">
                  <c:v>16.304246517229259</c:v>
                </c:pt>
                <c:pt idx="6106">
                  <c:v>14.342519576276237</c:v>
                </c:pt>
                <c:pt idx="6107">
                  <c:v>16.387724259397473</c:v>
                </c:pt>
                <c:pt idx="6108">
                  <c:v>15.104253973561187</c:v>
                </c:pt>
                <c:pt idx="6109">
                  <c:v>14.36338901181829</c:v>
                </c:pt>
                <c:pt idx="6110">
                  <c:v>16.575549179275956</c:v>
                </c:pt>
                <c:pt idx="6111">
                  <c:v>15.370339276722369</c:v>
                </c:pt>
                <c:pt idx="6112">
                  <c:v>15.803380064219978</c:v>
                </c:pt>
                <c:pt idx="6113">
                  <c:v>18.761622552306054</c:v>
                </c:pt>
                <c:pt idx="6114">
                  <c:v>17.16511073333897</c:v>
                </c:pt>
                <c:pt idx="6115">
                  <c:v>14.55121393169677</c:v>
                </c:pt>
                <c:pt idx="6116">
                  <c:v>12.266010739841917</c:v>
                </c:pt>
                <c:pt idx="6117">
                  <c:v>14.587735443895365</c:v>
                </c:pt>
                <c:pt idx="6118">
                  <c:v>14.525127137269203</c:v>
                </c:pt>
                <c:pt idx="6119">
                  <c:v>14.540779213925743</c:v>
                </c:pt>
                <c:pt idx="6120">
                  <c:v>13.799914252182846</c:v>
                </c:pt>
                <c:pt idx="6121">
                  <c:v>10.951236300692551</c:v>
                </c:pt>
                <c:pt idx="6122">
                  <c:v>11.321668781564</c:v>
                </c:pt>
                <c:pt idx="6123">
                  <c:v>10.930366865150498</c:v>
                </c:pt>
                <c:pt idx="6124">
                  <c:v>11.603406161381722</c:v>
                </c:pt>
                <c:pt idx="6125">
                  <c:v>9.9390686769029557</c:v>
                </c:pt>
                <c:pt idx="6126">
                  <c:v>12.907745882760063</c:v>
                </c:pt>
                <c:pt idx="6127">
                  <c:v>17.253805834392693</c:v>
                </c:pt>
                <c:pt idx="6128">
                  <c:v>20.128570580310555</c:v>
                </c:pt>
                <c:pt idx="6129">
                  <c:v>15.678163450967658</c:v>
                </c:pt>
                <c:pt idx="6130">
                  <c:v>14.525127137269203</c:v>
                </c:pt>
                <c:pt idx="6131">
                  <c:v>14.817299234857952</c:v>
                </c:pt>
                <c:pt idx="6132">
                  <c:v>15.072949820248107</c:v>
                </c:pt>
                <c:pt idx="6133">
                  <c:v>14.389475806245855</c:v>
                </c:pt>
                <c:pt idx="6134">
                  <c:v>14.916429053682707</c:v>
                </c:pt>
                <c:pt idx="6135">
                  <c:v>14.645126391636012</c:v>
                </c:pt>
                <c:pt idx="6136">
                  <c:v>16.544245025962876</c:v>
                </c:pt>
                <c:pt idx="6137">
                  <c:v>17.243371116621663</c:v>
                </c:pt>
                <c:pt idx="6138">
                  <c:v>16.935546942376376</c:v>
                </c:pt>
                <c:pt idx="6139">
                  <c:v>15.15642756241632</c:v>
                </c:pt>
                <c:pt idx="6140">
                  <c:v>13.64861084450296</c:v>
                </c:pt>
                <c:pt idx="6141">
                  <c:v>12.05209902553587</c:v>
                </c:pt>
                <c:pt idx="6142">
                  <c:v>12.229489227643322</c:v>
                </c:pt>
                <c:pt idx="6143">
                  <c:v>12.918180600531088</c:v>
                </c:pt>
                <c:pt idx="6144">
                  <c:v>12.370357917552186</c:v>
                </c:pt>
                <c:pt idx="6145">
                  <c:v>12.443400941949372</c:v>
                </c:pt>
                <c:pt idx="6146">
                  <c:v>11.608623520267233</c:v>
                </c:pt>
                <c:pt idx="6147">
                  <c:v>12.542530760774126</c:v>
                </c:pt>
                <c:pt idx="6148">
                  <c:v>11.024279325089738</c:v>
                </c:pt>
                <c:pt idx="6149">
                  <c:v>10.424283053255701</c:v>
                </c:pt>
                <c:pt idx="6150">
                  <c:v>12.500791889690019</c:v>
                </c:pt>
                <c:pt idx="6151">
                  <c:v>15.662511374311119</c:v>
                </c:pt>
                <c:pt idx="6152">
                  <c:v>16.445115207138123</c:v>
                </c:pt>
                <c:pt idx="6153">
                  <c:v>15.605120426570473</c:v>
                </c:pt>
                <c:pt idx="6154">
                  <c:v>16.59641861481801</c:v>
                </c:pt>
                <c:pt idx="6155">
                  <c:v>15.443382301119557</c:v>
                </c:pt>
                <c:pt idx="6156">
                  <c:v>14.51990977838369</c:v>
                </c:pt>
                <c:pt idx="6157">
                  <c:v>15.140775485759782</c:v>
                </c:pt>
                <c:pt idx="6158">
                  <c:v>15.646859297654578</c:v>
                </c:pt>
                <c:pt idx="6159">
                  <c:v>16.747722022497896</c:v>
                </c:pt>
                <c:pt idx="6160">
                  <c:v>16.763374099154433</c:v>
                </c:pt>
                <c:pt idx="6161">
                  <c:v>18.798144064504648</c:v>
                </c:pt>
                <c:pt idx="6162">
                  <c:v>16.403376336054013</c:v>
                </c:pt>
                <c:pt idx="6163">
                  <c:v>15.161644921301836</c:v>
                </c:pt>
                <c:pt idx="6164">
                  <c:v>13.539046307907178</c:v>
                </c:pt>
                <c:pt idx="6165">
                  <c:v>12.730355680652606</c:v>
                </c:pt>
                <c:pt idx="6166">
                  <c:v>13.445133847967938</c:v>
                </c:pt>
                <c:pt idx="6167">
                  <c:v>12.151228844360624</c:v>
                </c:pt>
                <c:pt idx="6168">
                  <c:v>12.100807010828373</c:v>
                </c:pt>
                <c:pt idx="6169">
                  <c:v>11.620774997175676</c:v>
                </c:pt>
                <c:pt idx="6170">
                  <c:v>10.180678956217587</c:v>
                </c:pt>
                <c:pt idx="6171">
                  <c:v>9.7906529451247728</c:v>
                </c:pt>
                <c:pt idx="6172">
                  <c:v>10.120674954511003</c:v>
                </c:pt>
                <c:pt idx="6173">
                  <c:v>10.140676288413198</c:v>
                </c:pt>
                <c:pt idx="6174">
                  <c:v>9.8706582807335561</c:v>
                </c:pt>
                <c:pt idx="6175">
                  <c:v>9.9349999999999987</c:v>
                </c:pt>
                <c:pt idx="6176">
                  <c:v>12.815854697831867</c:v>
                </c:pt>
                <c:pt idx="6177">
                  <c:v>14.090939734096839</c:v>
                </c:pt>
                <c:pt idx="6178">
                  <c:v>13.980932397634763</c:v>
                </c:pt>
                <c:pt idx="6179">
                  <c:v>14.090939734096839</c:v>
                </c:pt>
                <c:pt idx="6180">
                  <c:v>13.980932397634763</c:v>
                </c:pt>
                <c:pt idx="6181">
                  <c:v>14.090939734096839</c:v>
                </c:pt>
                <c:pt idx="6182">
                  <c:v>13.980932397634763</c:v>
                </c:pt>
                <c:pt idx="6183">
                  <c:v>13.865924727697138</c:v>
                </c:pt>
                <c:pt idx="6184">
                  <c:v>13.685912722577376</c:v>
                </c:pt>
                <c:pt idx="6185">
                  <c:v>14.090939734096839</c:v>
                </c:pt>
                <c:pt idx="6186">
                  <c:v>13.99093306458586</c:v>
                </c:pt>
                <c:pt idx="6187">
                  <c:v>13.965931397208116</c:v>
                </c:pt>
                <c:pt idx="6188">
                  <c:v>12.815854697831865</c:v>
                </c:pt>
                <c:pt idx="6189">
                  <c:v>12.045803342597333</c:v>
                </c:pt>
                <c:pt idx="6190">
                  <c:v>11.730782333637752</c:v>
                </c:pt>
                <c:pt idx="6191">
                  <c:v>11.815788002722083</c:v>
                </c:pt>
                <c:pt idx="6192">
                  <c:v>11.860791004002023</c:v>
                </c:pt>
                <c:pt idx="6193">
                  <c:v>12.065804676499528</c:v>
                </c:pt>
                <c:pt idx="6194">
                  <c:v>12.030802342170688</c:v>
                </c:pt>
                <c:pt idx="6195">
                  <c:v>9.9506636163423376</c:v>
                </c:pt>
                <c:pt idx="6196">
                  <c:v>10.190679623168688</c:v>
                </c:pt>
                <c:pt idx="6197">
                  <c:v>10.065671286279965</c:v>
                </c:pt>
                <c:pt idx="6198">
                  <c:v>10.090672953657707</c:v>
                </c:pt>
                <c:pt idx="6199">
                  <c:v>9.9506636163423376</c:v>
                </c:pt>
                <c:pt idx="6200">
                  <c:v>11.860791004002023</c:v>
                </c:pt>
                <c:pt idx="6201">
                  <c:v>11.885792671379768</c:v>
                </c:pt>
                <c:pt idx="6202">
                  <c:v>11.940796339610806</c:v>
                </c:pt>
                <c:pt idx="6203">
                  <c:v>13.870925061172688</c:v>
                </c:pt>
                <c:pt idx="6204">
                  <c:v>14.150943735803427</c:v>
                </c:pt>
                <c:pt idx="6205">
                  <c:v>11.938296172873031</c:v>
                </c:pt>
                <c:pt idx="6206">
                  <c:v>12.105807344303921</c:v>
                </c:pt>
                <c:pt idx="6207">
                  <c:v>13.850923727270493</c:v>
                </c:pt>
                <c:pt idx="6208">
                  <c:v>14.260951072265504</c:v>
                </c:pt>
                <c:pt idx="6209">
                  <c:v>14.000933731536959</c:v>
                </c:pt>
                <c:pt idx="6210">
                  <c:v>13.850923727270493</c:v>
                </c:pt>
                <c:pt idx="6211">
                  <c:v>14.260951072265504</c:v>
                </c:pt>
                <c:pt idx="6212">
                  <c:v>13.000867036427175</c:v>
                </c:pt>
                <c:pt idx="6213">
                  <c:v>12.010801008268491</c:v>
                </c:pt>
                <c:pt idx="6214">
                  <c:v>11.938296172873031</c:v>
                </c:pt>
                <c:pt idx="6215">
                  <c:v>12.105807344303921</c:v>
                </c:pt>
                <c:pt idx="6216">
                  <c:v>10.880725642794435</c:v>
                </c:pt>
                <c:pt idx="6217">
                  <c:v>12.000800341317394</c:v>
                </c:pt>
                <c:pt idx="6218">
                  <c:v>11.100740315718587</c:v>
                </c:pt>
                <c:pt idx="6219">
                  <c:v>12.000800341317394</c:v>
                </c:pt>
                <c:pt idx="6220">
                  <c:v>11.100740315718587</c:v>
                </c:pt>
                <c:pt idx="6221">
                  <c:v>11.00073364620761</c:v>
                </c:pt>
                <c:pt idx="6222">
                  <c:v>12.000800341317394</c:v>
                </c:pt>
                <c:pt idx="6223">
                  <c:v>15.751050447979079</c:v>
                </c:pt>
                <c:pt idx="6224">
                  <c:v>17.62617550130992</c:v>
                </c:pt>
                <c:pt idx="6225">
                  <c:v>14.750983752869296</c:v>
                </c:pt>
                <c:pt idx="6226">
                  <c:v>14.000933731536959</c:v>
                </c:pt>
                <c:pt idx="6227">
                  <c:v>13.875925394648236</c:v>
                </c:pt>
                <c:pt idx="6228">
                  <c:v>14.125942068425681</c:v>
                </c:pt>
                <c:pt idx="6229">
                  <c:v>14.075938733670192</c:v>
                </c:pt>
                <c:pt idx="6230">
                  <c:v>13.975932064159215</c:v>
                </c:pt>
                <c:pt idx="6231">
                  <c:v>14.175945403181171</c:v>
                </c:pt>
                <c:pt idx="6232">
                  <c:v>14.450963744336359</c:v>
                </c:pt>
                <c:pt idx="6233">
                  <c:v>17.376158827532475</c:v>
                </c:pt>
                <c:pt idx="6234">
                  <c:v>15.926062119623291</c:v>
                </c:pt>
                <c:pt idx="6235">
                  <c:v>13.525902051359813</c:v>
                </c:pt>
                <c:pt idx="6236">
                  <c:v>12.450830354116794</c:v>
                </c:pt>
                <c:pt idx="6237">
                  <c:v>11.950797006561903</c:v>
                </c:pt>
                <c:pt idx="6238">
                  <c:v>11.725782000162203</c:v>
                </c:pt>
                <c:pt idx="6239">
                  <c:v>12.000800341317394</c:v>
                </c:pt>
                <c:pt idx="6240">
                  <c:v>11.070738314865295</c:v>
                </c:pt>
                <c:pt idx="6241">
                  <c:v>11.175745317851822</c:v>
                </c:pt>
                <c:pt idx="6242">
                  <c:v>11.745783334064399</c:v>
                </c:pt>
                <c:pt idx="6243">
                  <c:v>12.195813346863801</c:v>
                </c:pt>
                <c:pt idx="6244">
                  <c:v>11.705780666260008</c:v>
                </c:pt>
                <c:pt idx="6245">
                  <c:v>10.620708302065895</c:v>
                </c:pt>
                <c:pt idx="6246">
                  <c:v>11.770785001442142</c:v>
                </c:pt>
                <c:pt idx="6247">
                  <c:v>16.501100469311414</c:v>
                </c:pt>
                <c:pt idx="6248">
                  <c:v>19.001267207085871</c:v>
                </c:pt>
                <c:pt idx="6249">
                  <c:v>16.751117143088862</c:v>
                </c:pt>
                <c:pt idx="6250">
                  <c:v>15.381025770788458</c:v>
                </c:pt>
                <c:pt idx="6251">
                  <c:v>14.450963744336359</c:v>
                </c:pt>
                <c:pt idx="6252">
                  <c:v>13.765918058186161</c:v>
                </c:pt>
                <c:pt idx="6253">
                  <c:v>14.185946070132269</c:v>
                </c:pt>
                <c:pt idx="6254">
                  <c:v>15.00100042664674</c:v>
                </c:pt>
                <c:pt idx="6255">
                  <c:v>14.895993423660213</c:v>
                </c:pt>
                <c:pt idx="6256">
                  <c:v>15.771051781881274</c:v>
                </c:pt>
                <c:pt idx="6257">
                  <c:v>17.551170499176685</c:v>
                </c:pt>
                <c:pt idx="6258">
                  <c:v>16.236082795107322</c:v>
                </c:pt>
                <c:pt idx="6259">
                  <c:v>14.000933731536959</c:v>
                </c:pt>
                <c:pt idx="6260">
                  <c:v>12.770851696551926</c:v>
                </c:pt>
                <c:pt idx="6261">
                  <c:v>12.480832354970088</c:v>
                </c:pt>
                <c:pt idx="6262">
                  <c:v>12.590839691432164</c:v>
                </c:pt>
                <c:pt idx="6263">
                  <c:v>12.375825351983561</c:v>
                </c:pt>
                <c:pt idx="6264">
                  <c:v>11.985799340890745</c:v>
                </c:pt>
                <c:pt idx="6265">
                  <c:v>11.720781666686653</c:v>
                </c:pt>
                <c:pt idx="6266">
                  <c:v>12.095806677352821</c:v>
                </c:pt>
                <c:pt idx="6267">
                  <c:v>11.910794338757512</c:v>
                </c:pt>
                <c:pt idx="6268">
                  <c:v>12.455830687592345</c:v>
                </c:pt>
                <c:pt idx="6269">
                  <c:v>11.095739982243039</c:v>
                </c:pt>
                <c:pt idx="6270">
                  <c:v>11.745783334064399</c:v>
                </c:pt>
                <c:pt idx="6271">
                  <c:v>17.756184171674196</c:v>
                </c:pt>
                <c:pt idx="6272">
                  <c:v>16.396093466324889</c:v>
                </c:pt>
                <c:pt idx="6273">
                  <c:v>15.626042111090355</c:v>
                </c:pt>
                <c:pt idx="6274">
                  <c:v>13.745916724283965</c:v>
                </c:pt>
                <c:pt idx="6275">
                  <c:v>15.706047446699136</c:v>
                </c:pt>
                <c:pt idx="6276">
                  <c:v>14.475965411714105</c:v>
                </c:pt>
                <c:pt idx="6277">
                  <c:v>13.765918058186161</c:v>
                </c:pt>
                <c:pt idx="6278">
                  <c:v>15.886059451818898</c:v>
                </c:pt>
                <c:pt idx="6279">
                  <c:v>14.7309824189671</c:v>
                </c:pt>
                <c:pt idx="6280">
                  <c:v>15.146010097437658</c:v>
                </c:pt>
                <c:pt idx="6281">
                  <c:v>17.981199178073894</c:v>
                </c:pt>
                <c:pt idx="6282">
                  <c:v>16.45109713455593</c:v>
                </c:pt>
                <c:pt idx="6283">
                  <c:v>13.945930063305921</c:v>
                </c:pt>
                <c:pt idx="6284">
                  <c:v>11.755784001015495</c:v>
                </c:pt>
                <c:pt idx="6285">
                  <c:v>13.980932397634763</c:v>
                </c:pt>
                <c:pt idx="6286">
                  <c:v>13.920928395928176</c:v>
                </c:pt>
                <c:pt idx="6287">
                  <c:v>13.935929396354821</c:v>
                </c:pt>
                <c:pt idx="6288">
                  <c:v>13.225882042826877</c:v>
                </c:pt>
                <c:pt idx="6289">
                  <c:v>10.49569996517717</c:v>
                </c:pt>
                <c:pt idx="6290">
                  <c:v>10.850723641941144</c:v>
                </c:pt>
                <c:pt idx="6291">
                  <c:v>10.475698631274975</c:v>
                </c:pt>
                <c:pt idx="6292">
                  <c:v>11.254999999999999</c:v>
                </c:pt>
                <c:pt idx="6293">
                  <c:v>9.5256352709206791</c:v>
                </c:pt>
                <c:pt idx="6294">
                  <c:v>12.370825018508013</c:v>
                </c:pt>
                <c:pt idx="6295">
                  <c:v>16.536102803640258</c:v>
                </c:pt>
                <c:pt idx="6296">
                  <c:v>19.29128654866771</c:v>
                </c:pt>
                <c:pt idx="6297">
                  <c:v>15.026002094024486</c:v>
                </c:pt>
                <c:pt idx="6298">
                  <c:v>13.920928395928176</c:v>
                </c:pt>
                <c:pt idx="6299">
                  <c:v>14.200947070558914</c:v>
                </c:pt>
                <c:pt idx="6300">
                  <c:v>14.445963410860813</c:v>
                </c:pt>
                <c:pt idx="6301">
                  <c:v>13.790919725563903</c:v>
                </c:pt>
                <c:pt idx="6302">
                  <c:v>14.295953406594347</c:v>
                </c:pt>
                <c:pt idx="6303">
                  <c:v>14.035936065865801</c:v>
                </c:pt>
                <c:pt idx="6304">
                  <c:v>15.856057450965606</c:v>
                </c:pt>
                <c:pt idx="6305">
                  <c:v>16.526102136689158</c:v>
                </c:pt>
                <c:pt idx="6306">
                  <c:v>16.231082461631775</c:v>
                </c:pt>
                <c:pt idx="6307">
                  <c:v>14.525968746469594</c:v>
                </c:pt>
                <c:pt idx="6308">
                  <c:v>13.080872372035959</c:v>
                </c:pt>
                <c:pt idx="6309">
                  <c:v>11.550770328517991</c:v>
                </c:pt>
                <c:pt idx="6310">
                  <c:v>11.720781666686653</c:v>
                </c:pt>
                <c:pt idx="6311">
                  <c:v>12.38082568545911</c:v>
                </c:pt>
                <c:pt idx="6312">
                  <c:v>11.855790670526474</c:v>
                </c:pt>
                <c:pt idx="6313">
                  <c:v>11.925795339184161</c:v>
                </c:pt>
                <c:pt idx="6314">
                  <c:v>11.125741983096333</c:v>
                </c:pt>
                <c:pt idx="6315">
                  <c:v>12.020801675219587</c:v>
                </c:pt>
                <c:pt idx="6316">
                  <c:v>10.565704633834857</c:v>
                </c:pt>
                <c:pt idx="6317">
                  <c:v>10</c:v>
                </c:pt>
                <c:pt idx="6318">
                  <c:v>11.980799007415198</c:v>
                </c:pt>
                <c:pt idx="6319">
                  <c:v>15.011001093597841</c:v>
                </c:pt>
                <c:pt idx="6320">
                  <c:v>15.761051114930176</c:v>
                </c:pt>
                <c:pt idx="6321">
                  <c:v>14.955997425366803</c:v>
                </c:pt>
                <c:pt idx="6322">
                  <c:v>15.906060785721095</c:v>
                </c:pt>
                <c:pt idx="6323">
                  <c:v>14.800987087624785</c:v>
                </c:pt>
                <c:pt idx="6324">
                  <c:v>13.915928062452625</c:v>
                </c:pt>
                <c:pt idx="6325">
                  <c:v>14.510967746042949</c:v>
                </c:pt>
                <c:pt idx="6326">
                  <c:v>14.996000093171194</c:v>
                </c:pt>
                <c:pt idx="6327">
                  <c:v>16.051070456512015</c:v>
                </c:pt>
                <c:pt idx="6328">
                  <c:v>16.066071456938658</c:v>
                </c:pt>
                <c:pt idx="6329">
                  <c:v>18.016201512402738</c:v>
                </c:pt>
                <c:pt idx="6330">
                  <c:v>15.721048447125783</c:v>
                </c:pt>
                <c:pt idx="6331">
                  <c:v>14.530969079945145</c:v>
                </c:pt>
                <c:pt idx="6332">
                  <c:v>12.97586536904943</c:v>
                </c:pt>
                <c:pt idx="6333">
                  <c:v>12.200813680339349</c:v>
                </c:pt>
                <c:pt idx="6334">
                  <c:v>12.88585936648955</c:v>
                </c:pt>
                <c:pt idx="6335">
                  <c:v>11.64577666455342</c:v>
                </c:pt>
                <c:pt idx="6336">
                  <c:v>12.980324602625585</c:v>
                </c:pt>
                <c:pt idx="6337">
                  <c:v>12.465402634918123</c:v>
                </c:pt>
                <c:pt idx="6338">
                  <c:v>10.920636731795737</c:v>
                </c:pt>
                <c:pt idx="6339">
                  <c:v>10.502262633033425</c:v>
                </c:pt>
                <c:pt idx="6340">
                  <c:v>10.856271485832306</c:v>
                </c:pt>
                <c:pt idx="6341">
                  <c:v>10.877726567820117</c:v>
                </c:pt>
                <c:pt idx="6342">
                  <c:v>10.58808296098467</c:v>
                </c:pt>
                <c:pt idx="6343">
                  <c:v>10.475443780548662</c:v>
                </c:pt>
                <c:pt idx="6344">
                  <c:v>13.747343783689823</c:v>
                </c:pt>
                <c:pt idx="6345">
                  <c:v>15.115105260412765</c:v>
                </c:pt>
                <c:pt idx="6346">
                  <c:v>14.997102309479805</c:v>
                </c:pt>
                <c:pt idx="6347">
                  <c:v>15.115105260412765</c:v>
                </c:pt>
                <c:pt idx="6348">
                  <c:v>14.997102309479805</c:v>
                </c:pt>
                <c:pt idx="6349">
                  <c:v>15.115105260412765</c:v>
                </c:pt>
                <c:pt idx="6350">
                  <c:v>14.997102309479805</c:v>
                </c:pt>
                <c:pt idx="6351">
                  <c:v>14.873735588049893</c:v>
                </c:pt>
                <c:pt idx="6352">
                  <c:v>14.680639850159594</c:v>
                </c:pt>
                <c:pt idx="6353">
                  <c:v>15.115105260412765</c:v>
                </c:pt>
                <c:pt idx="6354">
                  <c:v>15.00782985047371</c:v>
                </c:pt>
                <c:pt idx="6355">
                  <c:v>14.981010997988946</c:v>
                </c:pt>
                <c:pt idx="6356">
                  <c:v>13.747343783689821</c:v>
                </c:pt>
                <c:pt idx="6357">
                  <c:v>12.921323127159102</c:v>
                </c:pt>
                <c:pt idx="6358">
                  <c:v>12.583405585851082</c:v>
                </c:pt>
                <c:pt idx="6359">
                  <c:v>12.674589684299276</c:v>
                </c:pt>
                <c:pt idx="6360">
                  <c:v>12.722863618771852</c:v>
                </c:pt>
                <c:pt idx="6361">
                  <c:v>12.942778209146914</c:v>
                </c:pt>
                <c:pt idx="6362">
                  <c:v>12.905231815668246</c:v>
                </c:pt>
                <c:pt idx="6363">
                  <c:v>10.673903288935913</c:v>
                </c:pt>
                <c:pt idx="6364">
                  <c:v>10.931364272789645</c:v>
                </c:pt>
                <c:pt idx="6365">
                  <c:v>10.797270010365827</c:v>
                </c:pt>
                <c:pt idx="6366">
                  <c:v>10.824088862850589</c:v>
                </c:pt>
                <c:pt idx="6367">
                  <c:v>10.673903288935913</c:v>
                </c:pt>
                <c:pt idx="6368">
                  <c:v>12.722863618771852</c:v>
                </c:pt>
                <c:pt idx="6369">
                  <c:v>12.749682471256616</c:v>
                </c:pt>
                <c:pt idx="6370">
                  <c:v>12.808683946723095</c:v>
                </c:pt>
                <c:pt idx="6371">
                  <c:v>14.879099358546846</c:v>
                </c:pt>
                <c:pt idx="6372">
                  <c:v>15.179470506376198</c:v>
                </c:pt>
                <c:pt idx="6373">
                  <c:v>12.806002061474619</c:v>
                </c:pt>
                <c:pt idx="6374">
                  <c:v>12.985688373122535</c:v>
                </c:pt>
                <c:pt idx="6375">
                  <c:v>14.857644276559036</c:v>
                </c:pt>
                <c:pt idx="6376">
                  <c:v>15.29747345730916</c:v>
                </c:pt>
                <c:pt idx="6377">
                  <c:v>15.018557391467617</c:v>
                </c:pt>
                <c:pt idx="6378">
                  <c:v>14.857644276559036</c:v>
                </c:pt>
                <c:pt idx="6379">
                  <c:v>15.29747345730916</c:v>
                </c:pt>
                <c:pt idx="6380">
                  <c:v>13.945803292077072</c:v>
                </c:pt>
                <c:pt idx="6381">
                  <c:v>12.883776733680433</c:v>
                </c:pt>
                <c:pt idx="6382">
                  <c:v>12.806002061474619</c:v>
                </c:pt>
                <c:pt idx="6383">
                  <c:v>12.985688373122535</c:v>
                </c:pt>
                <c:pt idx="6384">
                  <c:v>12.907913700916721</c:v>
                </c:pt>
                <c:pt idx="6385">
                  <c:v>11.671564601369118</c:v>
                </c:pt>
                <c:pt idx="6386">
                  <c:v>12.873049192686528</c:v>
                </c:pt>
                <c:pt idx="6387">
                  <c:v>11.907570503235037</c:v>
                </c:pt>
                <c:pt idx="6388">
                  <c:v>12.873049192686528</c:v>
                </c:pt>
                <c:pt idx="6389">
                  <c:v>11.907570503235037</c:v>
                </c:pt>
                <c:pt idx="6390">
                  <c:v>11.800295093295984</c:v>
                </c:pt>
                <c:pt idx="6391">
                  <c:v>12.873049192686528</c:v>
                </c:pt>
                <c:pt idx="6392">
                  <c:v>16.895877065401066</c:v>
                </c:pt>
                <c:pt idx="6393">
                  <c:v>18.907291001758338</c:v>
                </c:pt>
                <c:pt idx="6394">
                  <c:v>15.823122966010525</c:v>
                </c:pt>
                <c:pt idx="6395">
                  <c:v>15.018557391467617</c:v>
                </c:pt>
                <c:pt idx="6396">
                  <c:v>14.884463129043798</c:v>
                </c:pt>
                <c:pt idx="6397">
                  <c:v>15.152651653891434</c:v>
                </c:pt>
                <c:pt idx="6398">
                  <c:v>15.099013948921906</c:v>
                </c:pt>
                <c:pt idx="6399">
                  <c:v>14.991738538982855</c:v>
                </c:pt>
                <c:pt idx="6400">
                  <c:v>15.206289358860962</c:v>
                </c:pt>
                <c:pt idx="6401">
                  <c:v>15.50129673619336</c:v>
                </c:pt>
                <c:pt idx="6402">
                  <c:v>18.639102476910701</c:v>
                </c:pt>
                <c:pt idx="6403">
                  <c:v>17.083609032794413</c:v>
                </c:pt>
                <c:pt idx="6404">
                  <c:v>14.508999194257107</c:v>
                </c:pt>
                <c:pt idx="6405">
                  <c:v>13.355788537412272</c:v>
                </c:pt>
                <c:pt idx="6406">
                  <c:v>12.819411487717</c:v>
                </c:pt>
                <c:pt idx="6407">
                  <c:v>12.57804181535413</c:v>
                </c:pt>
                <c:pt idx="6408">
                  <c:v>12.873049192686528</c:v>
                </c:pt>
                <c:pt idx="6409">
                  <c:v>11.875387880253323</c:v>
                </c:pt>
                <c:pt idx="6410">
                  <c:v>11.98802706068933</c:v>
                </c:pt>
                <c:pt idx="6411">
                  <c:v>12.59949689734194</c:v>
                </c:pt>
                <c:pt idx="6412">
                  <c:v>13.082236242067685</c:v>
                </c:pt>
                <c:pt idx="6413">
                  <c:v>12.556586733366318</c:v>
                </c:pt>
                <c:pt idx="6414">
                  <c:v>11.392648535527579</c:v>
                </c:pt>
                <c:pt idx="6415">
                  <c:v>12.626315749826702</c:v>
                </c:pt>
                <c:pt idx="6416">
                  <c:v>17.700442639943976</c:v>
                </c:pt>
                <c:pt idx="6417">
                  <c:v>20.382327888420335</c:v>
                </c:pt>
                <c:pt idx="6418">
                  <c:v>17.968631164791613</c:v>
                </c:pt>
                <c:pt idx="6419">
                  <c:v>16.498958048626566</c:v>
                </c:pt>
                <c:pt idx="6420">
                  <c:v>15.50129673619336</c:v>
                </c:pt>
                <c:pt idx="6421">
                  <c:v>14.766460178110838</c:v>
                </c:pt>
                <c:pt idx="6422">
                  <c:v>15.217016899854867</c:v>
                </c:pt>
                <c:pt idx="6423">
                  <c:v>16.09131149085816</c:v>
                </c:pt>
                <c:pt idx="6424">
                  <c:v>15.978672310422153</c:v>
                </c:pt>
                <c:pt idx="6425">
                  <c:v>16.91733214738888</c:v>
                </c:pt>
                <c:pt idx="6426">
                  <c:v>18.826834444304044</c:v>
                </c:pt>
                <c:pt idx="6427">
                  <c:v>17.416162803605481</c:v>
                </c:pt>
                <c:pt idx="6428">
                  <c:v>15.018557391467617</c:v>
                </c:pt>
                <c:pt idx="6429">
                  <c:v>13.699069849217246</c:v>
                </c:pt>
                <c:pt idx="6430">
                  <c:v>13.38797116039399</c:v>
                </c:pt>
                <c:pt idx="6431">
                  <c:v>13.50597411132695</c:v>
                </c:pt>
                <c:pt idx="6432">
                  <c:v>13.275331979957983</c:v>
                </c:pt>
                <c:pt idx="6433">
                  <c:v>12.856957881195669</c:v>
                </c:pt>
                <c:pt idx="6434">
                  <c:v>12.572678044857174</c:v>
                </c:pt>
                <c:pt idx="6435">
                  <c:v>12.974960832128628</c:v>
                </c:pt>
                <c:pt idx="6436">
                  <c:v>12.77650132374138</c:v>
                </c:pt>
                <c:pt idx="6437">
                  <c:v>13.361152307909226</c:v>
                </c:pt>
                <c:pt idx="6438">
                  <c:v>11.902206732738085</c:v>
                </c:pt>
                <c:pt idx="6439">
                  <c:v>12.59949689734194</c:v>
                </c:pt>
                <c:pt idx="6440">
                  <c:v>19.046749034679113</c:v>
                </c:pt>
                <c:pt idx="6441">
                  <c:v>17.587803459507967</c:v>
                </c:pt>
                <c:pt idx="6442">
                  <c:v>16.761782802977251</c:v>
                </c:pt>
                <c:pt idx="6443">
                  <c:v>14.745005096123029</c:v>
                </c:pt>
                <c:pt idx="6444">
                  <c:v>16.847603130928491</c:v>
                </c:pt>
                <c:pt idx="6445">
                  <c:v>15.528115588678125</c:v>
                </c:pt>
                <c:pt idx="6446">
                  <c:v>14.766460178110838</c:v>
                </c:pt>
                <c:pt idx="6447">
                  <c:v>17.04069886881879</c:v>
                </c:pt>
                <c:pt idx="6448">
                  <c:v>15.801667884022713</c:v>
                </c:pt>
                <c:pt idx="6449">
                  <c:v>16.246860835269789</c:v>
                </c:pt>
                <c:pt idx="6450">
                  <c:v>19.288118707041981</c:v>
                </c:pt>
                <c:pt idx="6451">
                  <c:v>17.646804934974451</c:v>
                </c:pt>
                <c:pt idx="6452">
                  <c:v>14.959555916001136</c:v>
                </c:pt>
                <c:pt idx="6453">
                  <c:v>12.610224438335843</c:v>
                </c:pt>
                <c:pt idx="6454">
                  <c:v>14.997102309479805</c:v>
                </c:pt>
                <c:pt idx="6455">
                  <c:v>14.932737063516372</c:v>
                </c:pt>
                <c:pt idx="6456">
                  <c:v>14.948828375007229</c:v>
                </c:pt>
                <c:pt idx="6457">
                  <c:v>14.187172964439943</c:v>
                </c:pt>
                <c:pt idx="6458">
                  <c:v>11.25855427310376</c:v>
                </c:pt>
                <c:pt idx="6459">
                  <c:v>11.639381978387403</c:v>
                </c:pt>
                <c:pt idx="6460">
                  <c:v>11.23709919111595</c:v>
                </c:pt>
                <c:pt idx="6461">
                  <c:v>11.929025585222851</c:v>
                </c:pt>
                <c:pt idx="6462">
                  <c:v>10.21798279669493</c:v>
                </c:pt>
                <c:pt idx="6463">
                  <c:v>13.26996820946103</c:v>
                </c:pt>
                <c:pt idx="6464">
                  <c:v>17.737989033422647</c:v>
                </c:pt>
                <c:pt idx="6465">
                  <c:v>20.693426577243592</c:v>
                </c:pt>
                <c:pt idx="6466">
                  <c:v>16.118130343342923</c:v>
                </c:pt>
                <c:pt idx="6467">
                  <c:v>14.932737063516372</c:v>
                </c:pt>
                <c:pt idx="6468">
                  <c:v>15.233108211345725</c:v>
                </c:pt>
                <c:pt idx="6469">
                  <c:v>15.495932965696408</c:v>
                </c:pt>
                <c:pt idx="6470">
                  <c:v>14.793279030595601</c:v>
                </c:pt>
                <c:pt idx="6471">
                  <c:v>15.335019850787829</c:v>
                </c:pt>
                <c:pt idx="6472">
                  <c:v>15.056103784946286</c:v>
                </c:pt>
                <c:pt idx="6473">
                  <c:v>17.008516245837075</c:v>
                </c:pt>
                <c:pt idx="6474">
                  <c:v>17.727261492428738</c:v>
                </c:pt>
                <c:pt idx="6475">
                  <c:v>17.410799033108528</c:v>
                </c:pt>
                <c:pt idx="6476">
                  <c:v>15.581753293647653</c:v>
                </c:pt>
                <c:pt idx="6477">
                  <c:v>14.031623620028316</c:v>
                </c:pt>
                <c:pt idx="6478">
                  <c:v>12.390309847960784</c:v>
                </c:pt>
                <c:pt idx="6479">
                  <c:v>12.572678044857174</c:v>
                </c:pt>
                <c:pt idx="6480">
                  <c:v>13.280695750454933</c:v>
                </c:pt>
                <c:pt idx="6481">
                  <c:v>12.717499848274899</c:v>
                </c:pt>
                <c:pt idx="6482">
                  <c:v>12.792592635232237</c:v>
                </c:pt>
                <c:pt idx="6483">
                  <c:v>11.934389355719802</c:v>
                </c:pt>
                <c:pt idx="6484">
                  <c:v>12.894504274674338</c:v>
                </c:pt>
                <c:pt idx="6485">
                  <c:v>11.333647060061098</c:v>
                </c:pt>
                <c:pt idx="6486">
                  <c:v>10.716813452911534</c:v>
                </c:pt>
                <c:pt idx="6487">
                  <c:v>12.851594110698718</c:v>
                </c:pt>
                <c:pt idx="6488">
                  <c:v>16.102039031852065</c:v>
                </c:pt>
                <c:pt idx="6489">
                  <c:v>16.906604606394975</c:v>
                </c:pt>
                <c:pt idx="6490">
                  <c:v>16.043037556385588</c:v>
                </c:pt>
                <c:pt idx="6491">
                  <c:v>17.062153950806604</c:v>
                </c:pt>
                <c:pt idx="6492">
                  <c:v>15.876760670980053</c:v>
                </c:pt>
                <c:pt idx="6493">
                  <c:v>14.92737329301942</c:v>
                </c:pt>
                <c:pt idx="6494">
                  <c:v>15.565661982156795</c:v>
                </c:pt>
                <c:pt idx="6495">
                  <c:v>16.085947720361208</c:v>
                </c:pt>
                <c:pt idx="6496">
                  <c:v>17.217703295218232</c:v>
                </c:pt>
                <c:pt idx="6497">
                  <c:v>17.233794606709086</c:v>
                </c:pt>
                <c:pt idx="6498">
                  <c:v>19.325665100520652</c:v>
                </c:pt>
                <c:pt idx="6499">
                  <c:v>16.863694442419352</c:v>
                </c:pt>
                <c:pt idx="6500">
                  <c:v>15.587117064144605</c:v>
                </c:pt>
                <c:pt idx="6501">
                  <c:v>13.918984439592307</c:v>
                </c:pt>
                <c:pt idx="6502">
                  <c:v>13.087600012564636</c:v>
                </c:pt>
                <c:pt idx="6503">
                  <c:v>13.822436570647159</c:v>
                </c:pt>
                <c:pt idx="6504">
                  <c:v>12.347452914164457</c:v>
                </c:pt>
                <c:pt idx="6505">
                  <c:v>12.829899550140828</c:v>
                </c:pt>
                <c:pt idx="6506">
                  <c:v>12.320944857242679</c:v>
                </c:pt>
                <c:pt idx="6507">
                  <c:v>10.794080778548231</c:v>
                </c:pt>
                <c:pt idx="6508">
                  <c:v>10.380555090568485</c:v>
                </c:pt>
                <c:pt idx="6509">
                  <c:v>10.730461441935965</c:v>
                </c:pt>
                <c:pt idx="6510">
                  <c:v>10.751667887473387</c:v>
                </c:pt>
                <c:pt idx="6511">
                  <c:v>10.465380872718178</c:v>
                </c:pt>
                <c:pt idx="6512">
                  <c:v>10.354047033646708</c:v>
                </c:pt>
                <c:pt idx="6513">
                  <c:v>13.588029978103695</c:v>
                </c:pt>
                <c:pt idx="6514">
                  <c:v>14.939940881114399</c:v>
                </c:pt>
                <c:pt idx="6515">
                  <c:v>14.823305430658575</c:v>
                </c:pt>
                <c:pt idx="6516">
                  <c:v>14.939940881114399</c:v>
                </c:pt>
                <c:pt idx="6517">
                  <c:v>14.823305430658575</c:v>
                </c:pt>
                <c:pt idx="6518">
                  <c:v>14.939940881114399</c:v>
                </c:pt>
                <c:pt idx="6519">
                  <c:v>14.823305430658575</c:v>
                </c:pt>
                <c:pt idx="6520">
                  <c:v>14.701368368818393</c:v>
                </c:pt>
                <c:pt idx="6521">
                  <c:v>14.510510358981586</c:v>
                </c:pt>
                <c:pt idx="6522">
                  <c:v>14.939940881114399</c:v>
                </c:pt>
                <c:pt idx="6523">
                  <c:v>14.833908653427287</c:v>
                </c:pt>
                <c:pt idx="6524">
                  <c:v>14.807400596505508</c:v>
                </c:pt>
                <c:pt idx="6525">
                  <c:v>13.588029978103693</c:v>
                </c:pt>
                <c:pt idx="6526">
                  <c:v>12.771581824912912</c:v>
                </c:pt>
                <c:pt idx="6527">
                  <c:v>12.437580307698504</c:v>
                </c:pt>
                <c:pt idx="6528">
                  <c:v>12.527707701232551</c:v>
                </c:pt>
                <c:pt idx="6529">
                  <c:v>12.575422203691751</c:v>
                </c:pt>
                <c:pt idx="6530">
                  <c:v>12.792788270450336</c:v>
                </c:pt>
                <c:pt idx="6531">
                  <c:v>12.755676990759847</c:v>
                </c:pt>
                <c:pt idx="6532">
                  <c:v>10.550206654867869</c:v>
                </c:pt>
                <c:pt idx="6533">
                  <c:v>10.804684001316945</c:v>
                </c:pt>
                <c:pt idx="6534">
                  <c:v>10.672143716708053</c:v>
                </c:pt>
                <c:pt idx="6535">
                  <c:v>10.698651773629829</c:v>
                </c:pt>
                <c:pt idx="6536">
                  <c:v>10.550206654867869</c:v>
                </c:pt>
                <c:pt idx="6537">
                  <c:v>12.575422203691751</c:v>
                </c:pt>
                <c:pt idx="6538">
                  <c:v>12.60193026061353</c:v>
                </c:pt>
                <c:pt idx="6539">
                  <c:v>12.660247985841442</c:v>
                </c:pt>
                <c:pt idx="6540">
                  <c:v>14.706669980202749</c:v>
                </c:pt>
                <c:pt idx="6541">
                  <c:v>15.003560217726669</c:v>
                </c:pt>
                <c:pt idx="6542">
                  <c:v>12.657597180149265</c:v>
                </c:pt>
                <c:pt idx="6543">
                  <c:v>12.835201161525182</c:v>
                </c:pt>
                <c:pt idx="6544">
                  <c:v>14.685463534665328</c:v>
                </c:pt>
                <c:pt idx="6545">
                  <c:v>15.120195668182497</c:v>
                </c:pt>
                <c:pt idx="6546">
                  <c:v>14.844511876195998</c:v>
                </c:pt>
                <c:pt idx="6547">
                  <c:v>14.685463534665328</c:v>
                </c:pt>
                <c:pt idx="6548">
                  <c:v>15.120195668182497</c:v>
                </c:pt>
                <c:pt idx="6549">
                  <c:v>13.784189599324854</c:v>
                </c:pt>
                <c:pt idx="6550">
                  <c:v>12.734470545222424</c:v>
                </c:pt>
                <c:pt idx="6551">
                  <c:v>12.657597180149265</c:v>
                </c:pt>
                <c:pt idx="6552">
                  <c:v>11.53630637235803</c:v>
                </c:pt>
                <c:pt idx="6553">
                  <c:v>12.723867322453712</c:v>
                </c:pt>
                <c:pt idx="6554">
                  <c:v>11.769577273269682</c:v>
                </c:pt>
                <c:pt idx="6555">
                  <c:v>12.723867322453712</c:v>
                </c:pt>
                <c:pt idx="6556">
                  <c:v>11.769577273269682</c:v>
                </c:pt>
                <c:pt idx="6557">
                  <c:v>11.66354504558257</c:v>
                </c:pt>
                <c:pt idx="6558">
                  <c:v>12.723867322453712</c:v>
                </c:pt>
                <c:pt idx="6559">
                  <c:v>16.700075860720496</c:v>
                </c:pt>
                <c:pt idx="6560">
                  <c:v>18.68818012985389</c:v>
                </c:pt>
                <c:pt idx="6561">
                  <c:v>15.639753583849354</c:v>
                </c:pt>
                <c:pt idx="6562">
                  <c:v>14.844511876195998</c:v>
                </c:pt>
                <c:pt idx="6563">
                  <c:v>14.711971591587105</c:v>
                </c:pt>
                <c:pt idx="6564">
                  <c:v>14.97705216080489</c:v>
                </c:pt>
                <c:pt idx="6565">
                  <c:v>14.924036046961332</c:v>
                </c:pt>
                <c:pt idx="6566">
                  <c:v>14.818003819274221</c:v>
                </c:pt>
                <c:pt idx="6567">
                  <c:v>15.030068274648448</c:v>
                </c:pt>
                <c:pt idx="6568">
                  <c:v>15.32165690078801</c:v>
                </c:pt>
                <c:pt idx="6569">
                  <c:v>18.423099560636103</c:v>
                </c:pt>
                <c:pt idx="6570">
                  <c:v>16.885632259172947</c:v>
                </c:pt>
                <c:pt idx="6571">
                  <c:v>14.340858794682205</c:v>
                </c:pt>
                <c:pt idx="6572">
                  <c:v>13.201012347045726</c:v>
                </c:pt>
                <c:pt idx="6573">
                  <c:v>12.670851208610154</c:v>
                </c:pt>
                <c:pt idx="6574">
                  <c:v>12.43227869631415</c:v>
                </c:pt>
                <c:pt idx="6575">
                  <c:v>12.723867322453712</c:v>
                </c:pt>
                <c:pt idx="6576">
                  <c:v>11.737767604963549</c:v>
                </c:pt>
                <c:pt idx="6577">
                  <c:v>11.84910144403502</c:v>
                </c:pt>
                <c:pt idx="6578">
                  <c:v>12.453485141851571</c:v>
                </c:pt>
                <c:pt idx="6579">
                  <c:v>12.930630166443585</c:v>
                </c:pt>
                <c:pt idx="6580">
                  <c:v>12.411072250776725</c:v>
                </c:pt>
                <c:pt idx="6581">
                  <c:v>11.260622580371535</c:v>
                </c:pt>
                <c:pt idx="6582">
                  <c:v>12.479993198773348</c:v>
                </c:pt>
                <c:pt idx="6583">
                  <c:v>17.495317568373853</c:v>
                </c:pt>
                <c:pt idx="6584">
                  <c:v>20.146123260551711</c:v>
                </c:pt>
                <c:pt idx="6585">
                  <c:v>17.76039813759164</c:v>
                </c:pt>
                <c:pt idx="6586">
                  <c:v>16.307756618278173</c:v>
                </c:pt>
                <c:pt idx="6587">
                  <c:v>15.32165690078801</c:v>
                </c:pt>
                <c:pt idx="6588">
                  <c:v>14.595336141131279</c:v>
                </c:pt>
                <c:pt idx="6589">
                  <c:v>15.04067149741716</c:v>
                </c:pt>
                <c:pt idx="6590">
                  <c:v>15.90483415306714</c:v>
                </c:pt>
                <c:pt idx="6591">
                  <c:v>15.79350031399567</c:v>
                </c:pt>
                <c:pt idx="6592">
                  <c:v>16.721282306257919</c:v>
                </c:pt>
                <c:pt idx="6593">
                  <c:v>18.608655959088551</c:v>
                </c:pt>
                <c:pt idx="6594">
                  <c:v>17.214332165003</c:v>
                </c:pt>
                <c:pt idx="6595">
                  <c:v>14.844511876195998</c:v>
                </c:pt>
                <c:pt idx="6596">
                  <c:v>13.540315475644491</c:v>
                </c:pt>
                <c:pt idx="6597">
                  <c:v>13.232822015351861</c:v>
                </c:pt>
                <c:pt idx="6598">
                  <c:v>13.349457465807687</c:v>
                </c:pt>
                <c:pt idx="6599">
                  <c:v>13.121488176280391</c:v>
                </c:pt>
                <c:pt idx="6600">
                  <c:v>12.707962488300645</c:v>
                </c:pt>
                <c:pt idx="6601">
                  <c:v>12.42697708492979</c:v>
                </c:pt>
                <c:pt idx="6602">
                  <c:v>12.824597938756469</c:v>
                </c:pt>
                <c:pt idx="6603">
                  <c:v>12.628438317535309</c:v>
                </c:pt>
                <c:pt idx="6604">
                  <c:v>13.206313958430082</c:v>
                </c:pt>
                <c:pt idx="6605">
                  <c:v>11.764275661885327</c:v>
                </c:pt>
                <c:pt idx="6606">
                  <c:v>12.453485141851571</c:v>
                </c:pt>
                <c:pt idx="6607">
                  <c:v>18.826022025847141</c:v>
                </c:pt>
                <c:pt idx="6608">
                  <c:v>17.383983729302383</c:v>
                </c:pt>
                <c:pt idx="6609">
                  <c:v>16.567535576111606</c:v>
                </c:pt>
                <c:pt idx="6610">
                  <c:v>14.574129695593857</c:v>
                </c:pt>
                <c:pt idx="6611">
                  <c:v>16.652361358261295</c:v>
                </c:pt>
                <c:pt idx="6612">
                  <c:v>15.348164957709789</c:v>
                </c:pt>
                <c:pt idx="6613">
                  <c:v>14.595336141131279</c:v>
                </c:pt>
                <c:pt idx="6614">
                  <c:v>16.843219368098101</c:v>
                </c:pt>
                <c:pt idx="6615">
                  <c:v>15.618547138311932</c:v>
                </c:pt>
                <c:pt idx="6616">
                  <c:v>16.058580883213455</c:v>
                </c:pt>
                <c:pt idx="6617">
                  <c:v>19.064594538143144</c:v>
                </c:pt>
                <c:pt idx="6618">
                  <c:v>17.442301454530298</c:v>
                </c:pt>
                <c:pt idx="6619">
                  <c:v>14.786194150968084</c:v>
                </c:pt>
                <c:pt idx="6620">
                  <c:v>12.464088364620281</c:v>
                </c:pt>
                <c:pt idx="6621">
                  <c:v>14.823305430658575</c:v>
                </c:pt>
                <c:pt idx="6622">
                  <c:v>14.759686094046305</c:v>
                </c:pt>
                <c:pt idx="6623">
                  <c:v>14.775590928199371</c:v>
                </c:pt>
                <c:pt idx="6624">
                  <c:v>14.022762111620862</c:v>
                </c:pt>
                <c:pt idx="6625">
                  <c:v>11.128082295762644</c:v>
                </c:pt>
                <c:pt idx="6626">
                  <c:v>11.504496704051899</c:v>
                </c:pt>
                <c:pt idx="6627">
                  <c:v>11.106875850225221</c:v>
                </c:pt>
                <c:pt idx="6628">
                  <c:v>11.790783718807107</c:v>
                </c:pt>
                <c:pt idx="6629">
                  <c:v>10.099569687197633</c:v>
                </c:pt>
                <c:pt idx="6630">
                  <c:v>13.116186564896037</c:v>
                </c:pt>
                <c:pt idx="6631">
                  <c:v>17.532428848064345</c:v>
                </c:pt>
                <c:pt idx="6632">
                  <c:v>20.453616720844341</c:v>
                </c:pt>
                <c:pt idx="6633">
                  <c:v>15.931342209988919</c:v>
                </c:pt>
                <c:pt idx="6634">
                  <c:v>14.759686094046305</c:v>
                </c:pt>
                <c:pt idx="6635">
                  <c:v>15.056576331570225</c:v>
                </c:pt>
                <c:pt idx="6636">
                  <c:v>15.316355289403656</c:v>
                </c:pt>
                <c:pt idx="6637">
                  <c:v>14.621844198053056</c:v>
                </c:pt>
                <c:pt idx="6638">
                  <c:v>15.157306947872986</c:v>
                </c:pt>
                <c:pt idx="6639">
                  <c:v>14.881623155886487</c:v>
                </c:pt>
                <c:pt idx="6640">
                  <c:v>16.811409699791966</c:v>
                </c:pt>
                <c:pt idx="6641">
                  <c:v>17.52182562529563</c:v>
                </c:pt>
                <c:pt idx="6642">
                  <c:v>17.209030553618646</c:v>
                </c:pt>
                <c:pt idx="6643">
                  <c:v>15.401181071553347</c:v>
                </c:pt>
                <c:pt idx="6644">
                  <c:v>13.869015381474545</c:v>
                </c:pt>
                <c:pt idx="6645">
                  <c:v>12.246722297861698</c:v>
                </c:pt>
                <c:pt idx="6646">
                  <c:v>12.42697708492979</c:v>
                </c:pt>
                <c:pt idx="6647">
                  <c:v>13.126789787664745</c:v>
                </c:pt>
                <c:pt idx="6648">
                  <c:v>12.570120592307397</c:v>
                </c:pt>
                <c:pt idx="6649">
                  <c:v>12.644343151688377</c:v>
                </c:pt>
                <c:pt idx="6650">
                  <c:v>11.796085330191461</c:v>
                </c:pt>
                <c:pt idx="6651">
                  <c:v>12.745073767991135</c:v>
                </c:pt>
                <c:pt idx="6652">
                  <c:v>11.202304855143623</c:v>
                </c:pt>
                <c:pt idx="6653">
                  <c:v>10.592619545942716</c:v>
                </c:pt>
                <c:pt idx="6654">
                  <c:v>12.702660876916289</c:v>
                </c:pt>
                <c:pt idx="6655">
                  <c:v>15.915437375835854</c:v>
                </c:pt>
                <c:pt idx="6656">
                  <c:v>16.710679083489207</c:v>
                </c:pt>
                <c:pt idx="6657">
                  <c:v>15.85711965060794</c:v>
                </c:pt>
                <c:pt idx="6658">
                  <c:v>16.864425813635524</c:v>
                </c:pt>
                <c:pt idx="6659">
                  <c:v>15.692769697692912</c:v>
                </c:pt>
                <c:pt idx="6660">
                  <c:v>14.754384482661949</c:v>
                </c:pt>
                <c:pt idx="6661">
                  <c:v>15.385276237400282</c:v>
                </c:pt>
                <c:pt idx="6662">
                  <c:v>15.899532541682785</c:v>
                </c:pt>
                <c:pt idx="6663">
                  <c:v>17.018172543781841</c:v>
                </c:pt>
                <c:pt idx="6664">
                  <c:v>17.034077377934903</c:v>
                </c:pt>
                <c:pt idx="6665">
                  <c:v>19.101705817833636</c:v>
                </c:pt>
                <c:pt idx="6666">
                  <c:v>16.668266192414361</c:v>
                </c:pt>
                <c:pt idx="6667">
                  <c:v>15.406482682937703</c:v>
                </c:pt>
                <c:pt idx="6668">
                  <c:v>13.757681542403075</c:v>
                </c:pt>
                <c:pt idx="6669">
                  <c:v>12.935931777827939</c:v>
                </c:pt>
                <c:pt idx="6670">
                  <c:v>13.662252537484672</c:v>
                </c:pt>
                <c:pt idx="6671">
                  <c:v>12.347452914164457</c:v>
                </c:pt>
                <c:pt idx="6672">
                  <c:v>12.261125844718336</c:v>
                </c:pt>
                <c:pt idx="6673">
                  <c:v>11.774734075671658</c:v>
                </c:pt>
                <c:pt idx="6674">
                  <c:v>10.315558768531623</c:v>
                </c:pt>
                <c:pt idx="6675">
                  <c:v>9.9203654561811963</c:v>
                </c:pt>
                <c:pt idx="6676">
                  <c:v>10.254759797400789</c:v>
                </c:pt>
                <c:pt idx="6677">
                  <c:v>10.275026121111067</c:v>
                </c:pt>
                <c:pt idx="6678">
                  <c:v>10.001430751022312</c:v>
                </c:pt>
                <c:pt idx="6679">
                  <c:v>9.9349999999999987</c:v>
                </c:pt>
                <c:pt idx="6680">
                  <c:v>12.985646917360782</c:v>
                </c:pt>
                <c:pt idx="6681">
                  <c:v>14.277625053891018</c:v>
                </c:pt>
                <c:pt idx="6682">
                  <c:v>14.166160273484488</c:v>
                </c:pt>
                <c:pt idx="6683">
                  <c:v>14.277625053891018</c:v>
                </c:pt>
                <c:pt idx="6684">
                  <c:v>14.166160273484488</c:v>
                </c:pt>
                <c:pt idx="6685">
                  <c:v>14.277625053891018</c:v>
                </c:pt>
                <c:pt idx="6686">
                  <c:v>14.166160273484488</c:v>
                </c:pt>
                <c:pt idx="6687">
                  <c:v>14.049628912150389</c:v>
                </c:pt>
                <c:pt idx="6688">
                  <c:v>13.867231998757884</c:v>
                </c:pt>
                <c:pt idx="6689">
                  <c:v>14.277625053891018</c:v>
                </c:pt>
                <c:pt idx="6690">
                  <c:v>14.176293435339627</c:v>
                </c:pt>
                <c:pt idx="6691">
                  <c:v>14.150960530701779</c:v>
                </c:pt>
                <c:pt idx="6692">
                  <c:v>12.98564691736078</c:v>
                </c:pt>
                <c:pt idx="6693">
                  <c:v>12.205393454515068</c:v>
                </c:pt>
                <c:pt idx="6694">
                  <c:v>11.886198856078186</c:v>
                </c:pt>
                <c:pt idx="6695">
                  <c:v>11.972330731846869</c:v>
                </c:pt>
                <c:pt idx="6696">
                  <c:v>12.017929960194994</c:v>
                </c:pt>
                <c:pt idx="6697">
                  <c:v>12.225659778225346</c:v>
                </c:pt>
                <c:pt idx="6698">
                  <c:v>12.190193711732361</c:v>
                </c:pt>
                <c:pt idx="6699">
                  <c:v>10.082496045863422</c:v>
                </c:pt>
                <c:pt idx="6700">
                  <c:v>10.325691930386764</c:v>
                </c:pt>
                <c:pt idx="6701">
                  <c:v>10.199027407197525</c:v>
                </c:pt>
                <c:pt idx="6702">
                  <c:v>10.224360311835371</c:v>
                </c:pt>
                <c:pt idx="6703">
                  <c:v>10.082496045863422</c:v>
                </c:pt>
                <c:pt idx="6704">
                  <c:v>12.017929960194994</c:v>
                </c:pt>
                <c:pt idx="6705">
                  <c:v>12.043262864832842</c:v>
                </c:pt>
                <c:pt idx="6706">
                  <c:v>12.098995255036108</c:v>
                </c:pt>
                <c:pt idx="6707">
                  <c:v>14.05469549307796</c:v>
                </c:pt>
                <c:pt idx="6708">
                  <c:v>14.338424025021853</c:v>
                </c:pt>
                <c:pt idx="6709">
                  <c:v>12.096461964572324</c:v>
                </c:pt>
                <c:pt idx="6710">
                  <c:v>12.266192425645905</c:v>
                </c:pt>
                <c:pt idx="6711">
                  <c:v>14.034429169367682</c:v>
                </c:pt>
                <c:pt idx="6712">
                  <c:v>14.449888805428385</c:v>
                </c:pt>
                <c:pt idx="6713">
                  <c:v>14.186426597194767</c:v>
                </c:pt>
                <c:pt idx="6714">
                  <c:v>14.034429169367682</c:v>
                </c:pt>
                <c:pt idx="6715">
                  <c:v>14.449888805428385</c:v>
                </c:pt>
                <c:pt idx="6716">
                  <c:v>13.173110411680854</c:v>
                </c:pt>
                <c:pt idx="6717">
                  <c:v>12.169927388022082</c:v>
                </c:pt>
                <c:pt idx="6718">
                  <c:v>12.096461964572324</c:v>
                </c:pt>
                <c:pt idx="6719">
                  <c:v>12.266192425645905</c:v>
                </c:pt>
                <c:pt idx="6720">
                  <c:v>11.02488009839136</c:v>
                </c:pt>
                <c:pt idx="6721">
                  <c:v>12.159794226166943</c:v>
                </c:pt>
                <c:pt idx="6722">
                  <c:v>11.247809659204421</c:v>
                </c:pt>
                <c:pt idx="6723">
                  <c:v>12.159794226166943</c:v>
                </c:pt>
                <c:pt idx="6724">
                  <c:v>11.247809659204421</c:v>
                </c:pt>
                <c:pt idx="6725">
                  <c:v>11.146478040653031</c:v>
                </c:pt>
                <c:pt idx="6726">
                  <c:v>12.159794226166943</c:v>
                </c:pt>
                <c:pt idx="6727">
                  <c:v>15.959729921844112</c:v>
                </c:pt>
                <c:pt idx="6728">
                  <c:v>17.859697769682697</c:v>
                </c:pt>
                <c:pt idx="6729">
                  <c:v>14.9464137363302</c:v>
                </c:pt>
                <c:pt idx="6730">
                  <c:v>14.186426597194767</c:v>
                </c:pt>
                <c:pt idx="6731">
                  <c:v>14.059762074005528</c:v>
                </c:pt>
                <c:pt idx="6732">
                  <c:v>14.313091120384005</c:v>
                </c:pt>
                <c:pt idx="6733">
                  <c:v>14.262425311108309</c:v>
                </c:pt>
                <c:pt idx="6734">
                  <c:v>14.16109369255692</c:v>
                </c:pt>
                <c:pt idx="6735">
                  <c:v>14.363756929659703</c:v>
                </c:pt>
                <c:pt idx="6736">
                  <c:v>14.642418880676026</c:v>
                </c:pt>
                <c:pt idx="6737">
                  <c:v>17.606368723304218</c:v>
                </c:pt>
                <c:pt idx="6738">
                  <c:v>16.137060254309048</c:v>
                </c:pt>
                <c:pt idx="6739">
                  <c:v>13.70510140907566</c:v>
                </c:pt>
                <c:pt idx="6740">
                  <c:v>12.615786509648203</c:v>
                </c:pt>
                <c:pt idx="6741">
                  <c:v>12.109128416891247</c:v>
                </c:pt>
                <c:pt idx="6742">
                  <c:v>11.881132275150618</c:v>
                </c:pt>
                <c:pt idx="6743">
                  <c:v>12.159794226166943</c:v>
                </c:pt>
                <c:pt idx="6744">
                  <c:v>11.217410173639005</c:v>
                </c:pt>
                <c:pt idx="6745">
                  <c:v>11.323808373117966</c:v>
                </c:pt>
                <c:pt idx="6746">
                  <c:v>11.901398598860895</c:v>
                </c:pt>
                <c:pt idx="6747">
                  <c:v>12.357390882342155</c:v>
                </c:pt>
                <c:pt idx="6748">
                  <c:v>11.860865951440339</c:v>
                </c:pt>
                <c:pt idx="6749">
                  <c:v>10.761417890157745</c:v>
                </c:pt>
                <c:pt idx="6750">
                  <c:v>11.926731503498743</c:v>
                </c:pt>
                <c:pt idx="6751">
                  <c:v>16.719717060979548</c:v>
                </c:pt>
                <c:pt idx="6752">
                  <c:v>19.253007524764325</c:v>
                </c:pt>
                <c:pt idx="6753">
                  <c:v>16.973046107358023</c:v>
                </c:pt>
                <c:pt idx="6754">
                  <c:v>15.584802933203964</c:v>
                </c:pt>
                <c:pt idx="6755">
                  <c:v>14.642418880676026</c:v>
                </c:pt>
                <c:pt idx="6756">
                  <c:v>13.948297293598998</c:v>
                </c:pt>
                <c:pt idx="6757">
                  <c:v>14.373890091514841</c:v>
                </c:pt>
                <c:pt idx="6758">
                  <c:v>15.199742782708679</c:v>
                </c:pt>
                <c:pt idx="6759">
                  <c:v>15.093344583229717</c:v>
                </c:pt>
                <c:pt idx="6760">
                  <c:v>15.979996245554391</c:v>
                </c:pt>
                <c:pt idx="6761">
                  <c:v>17.783699055769151</c:v>
                </c:pt>
                <c:pt idx="6762">
                  <c:v>16.45118827181836</c:v>
                </c:pt>
                <c:pt idx="6763">
                  <c:v>14.186426597194767</c:v>
                </c:pt>
                <c:pt idx="6764">
                  <c:v>12.940047689012655</c:v>
                </c:pt>
                <c:pt idx="6765">
                  <c:v>12.646185995213621</c:v>
                </c:pt>
                <c:pt idx="6766">
                  <c:v>12.757650775620151</c:v>
                </c:pt>
                <c:pt idx="6767">
                  <c:v>12.539787795734659</c:v>
                </c:pt>
                <c:pt idx="6768">
                  <c:v>12.144594483384234</c:v>
                </c:pt>
                <c:pt idx="6769">
                  <c:v>11.876065694223046</c:v>
                </c:pt>
                <c:pt idx="6770">
                  <c:v>12.256059263790764</c:v>
                </c:pt>
                <c:pt idx="6771">
                  <c:v>12.06859576947069</c:v>
                </c:pt>
                <c:pt idx="6772">
                  <c:v>12.620853090575773</c:v>
                </c:pt>
                <c:pt idx="6773">
                  <c:v>11.242743078276851</c:v>
                </c:pt>
                <c:pt idx="6774">
                  <c:v>11.901398598860895</c:v>
                </c:pt>
                <c:pt idx="6775">
                  <c:v>17.991428873799507</c:v>
                </c:pt>
                <c:pt idx="6776">
                  <c:v>16.613318861500584</c:v>
                </c:pt>
                <c:pt idx="6777">
                  <c:v>15.833065398654874</c:v>
                </c:pt>
                <c:pt idx="6778">
                  <c:v>13.92803096988872</c:v>
                </c:pt>
                <c:pt idx="6779">
                  <c:v>15.914130693495984</c:v>
                </c:pt>
                <c:pt idx="6780">
                  <c:v>14.667751785313873</c:v>
                </c:pt>
                <c:pt idx="6781">
                  <c:v>13.948297293598998</c:v>
                </c:pt>
                <c:pt idx="6782">
                  <c:v>16.09652760688849</c:v>
                </c:pt>
                <c:pt idx="6783">
                  <c:v>14.926147412619923</c:v>
                </c:pt>
                <c:pt idx="6784">
                  <c:v>15.346673629608196</c:v>
                </c:pt>
                <c:pt idx="6785">
                  <c:v>18.219425015540136</c:v>
                </c:pt>
                <c:pt idx="6786">
                  <c:v>16.669051251703852</c:v>
                </c:pt>
                <c:pt idx="6787">
                  <c:v>14.130694206991501</c:v>
                </c:pt>
                <c:pt idx="6788">
                  <c:v>11.911531760716032</c:v>
                </c:pt>
                <c:pt idx="6789">
                  <c:v>14.166160273484488</c:v>
                </c:pt>
                <c:pt idx="6790">
                  <c:v>14.105361302353653</c:v>
                </c:pt>
                <c:pt idx="6791">
                  <c:v>14.120561045136361</c:v>
                </c:pt>
                <c:pt idx="6792">
                  <c:v>13.401106553421485</c:v>
                </c:pt>
                <c:pt idx="6793">
                  <c:v>10.634753366968507</c:v>
                </c:pt>
                <c:pt idx="6794">
                  <c:v>10.994480612825946</c:v>
                </c:pt>
                <c:pt idx="6795">
                  <c:v>10.614487043258228</c:v>
                </c:pt>
                <c:pt idx="6796">
                  <c:v>11.268075982914702</c:v>
                </c:pt>
                <c:pt idx="6797">
                  <c:v>9.6518366670200102</c:v>
                </c:pt>
                <c:pt idx="6798">
                  <c:v>12.534721214807091</c:v>
                </c:pt>
                <c:pt idx="6799">
                  <c:v>16.755183127472534</c:v>
                </c:pt>
                <c:pt idx="6800">
                  <c:v>19.546869218563359</c:v>
                </c:pt>
                <c:pt idx="6801">
                  <c:v>15.225075687346527</c:v>
                </c:pt>
                <c:pt idx="6802">
                  <c:v>14.105361302353653</c:v>
                </c:pt>
                <c:pt idx="6803">
                  <c:v>14.389089834297549</c:v>
                </c:pt>
                <c:pt idx="6804">
                  <c:v>14.637352299748457</c:v>
                </c:pt>
                <c:pt idx="6805">
                  <c:v>13.973630198236844</c:v>
                </c:pt>
                <c:pt idx="6806">
                  <c:v>14.485354871921372</c:v>
                </c:pt>
                <c:pt idx="6807">
                  <c:v>14.221892663687754</c:v>
                </c:pt>
                <c:pt idx="6808">
                  <c:v>16.066128121323075</c:v>
                </c:pt>
                <c:pt idx="6809">
                  <c:v>16.745049965617394</c:v>
                </c:pt>
                <c:pt idx="6810">
                  <c:v>16.446121690890791</c:v>
                </c:pt>
                <c:pt idx="6811">
                  <c:v>14.718417594589571</c:v>
                </c:pt>
                <c:pt idx="6812">
                  <c:v>13.254175706521968</c:v>
                </c:pt>
                <c:pt idx="6813">
                  <c:v>11.703801942685683</c:v>
                </c:pt>
                <c:pt idx="6814">
                  <c:v>11.876065694223046</c:v>
                </c:pt>
                <c:pt idx="6815">
                  <c:v>12.544854376662228</c:v>
                </c:pt>
                <c:pt idx="6816">
                  <c:v>12.012863379267426</c:v>
                </c:pt>
                <c:pt idx="6817">
                  <c:v>12.083795512253401</c:v>
                </c:pt>
                <c:pt idx="6818">
                  <c:v>11.273142563842271</c:v>
                </c:pt>
                <c:pt idx="6819">
                  <c:v>12.18006054987722</c:v>
                </c:pt>
                <c:pt idx="6820">
                  <c:v>10.70568549995448</c:v>
                </c:pt>
                <c:pt idx="6821">
                  <c:v>10.123028693283979</c:v>
                </c:pt>
                <c:pt idx="6822">
                  <c:v>12.139527902456665</c:v>
                </c:pt>
                <c:pt idx="6823">
                  <c:v>15.209875944563819</c:v>
                </c:pt>
                <c:pt idx="6824">
                  <c:v>15.96986308369925</c:v>
                </c:pt>
                <c:pt idx="6825">
                  <c:v>15.154143554360553</c:v>
                </c:pt>
                <c:pt idx="6826">
                  <c:v>16.116793930598771</c:v>
                </c:pt>
                <c:pt idx="6827">
                  <c:v>14.997079545605898</c:v>
                </c:pt>
                <c:pt idx="6828">
                  <c:v>14.100294721426083</c:v>
                </c:pt>
                <c:pt idx="6829">
                  <c:v>14.703217851806864</c:v>
                </c:pt>
                <c:pt idx="6830">
                  <c:v>15.19467620178111</c:v>
                </c:pt>
                <c:pt idx="6831">
                  <c:v>16.263724777498286</c:v>
                </c:pt>
                <c:pt idx="6832">
                  <c:v>16.278924520280992</c:v>
                </c:pt>
                <c:pt idx="6833">
                  <c:v>18.254891082033122</c:v>
                </c:pt>
                <c:pt idx="6834">
                  <c:v>15.929330436278693</c:v>
                </c:pt>
                <c:pt idx="6835">
                  <c:v>14.723484175517141</c:v>
                </c:pt>
                <c:pt idx="6836">
                  <c:v>13.147777507043006</c:v>
                </c:pt>
                <c:pt idx="6837">
                  <c:v>12.362457463269724</c:v>
                </c:pt>
                <c:pt idx="6838">
                  <c:v>13.056579050346755</c:v>
                </c:pt>
                <c:pt idx="6839">
                  <c:v>11.800066980309504</c:v>
                </c:pt>
                <c:pt idx="6840">
                  <c:v>12.301888224107785</c:v>
                </c:pt>
                <c:pt idx="6841">
                  <c:v>11.813879435052268</c:v>
                </c:pt>
                <c:pt idx="6842">
                  <c:v>10.349853067885721</c:v>
                </c:pt>
                <c:pt idx="6843">
                  <c:v>9.9533459267781144</c:v>
                </c:pt>
                <c:pt idx="6844">
                  <c:v>10.288851969253782</c:v>
                </c:pt>
                <c:pt idx="6845">
                  <c:v>10.309185668797763</c:v>
                </c:pt>
                <c:pt idx="6846">
                  <c:v>10.034680724954036</c:v>
                </c:pt>
                <c:pt idx="6847">
                  <c:v>9.9349999999999987</c:v>
                </c:pt>
                <c:pt idx="6848">
                  <c:v>13.028817982805062</c:v>
                </c:pt>
                <c:pt idx="6849">
                  <c:v>14.325091328733773</c:v>
                </c:pt>
                <c:pt idx="6850">
                  <c:v>14.213255981241884</c:v>
                </c:pt>
                <c:pt idx="6851">
                  <c:v>14.325091328733773</c:v>
                </c:pt>
                <c:pt idx="6852">
                  <c:v>14.213255981241884</c:v>
                </c:pt>
                <c:pt idx="6853">
                  <c:v>14.325091328733773</c:v>
                </c:pt>
                <c:pt idx="6854">
                  <c:v>14.213255981241884</c:v>
                </c:pt>
                <c:pt idx="6855">
                  <c:v>14.096337208864002</c:v>
                </c:pt>
                <c:pt idx="6856">
                  <c:v>13.913333912968181</c:v>
                </c:pt>
                <c:pt idx="6857">
                  <c:v>14.325091328733773</c:v>
                </c:pt>
                <c:pt idx="6858">
                  <c:v>14.223422831013874</c:v>
                </c:pt>
                <c:pt idx="6859">
                  <c:v>14.198005706583899</c:v>
                </c:pt>
                <c:pt idx="6860">
                  <c:v>13.028817982805061</c:v>
                </c:pt>
                <c:pt idx="6861">
                  <c:v>12.245970550361838</c:v>
                </c:pt>
                <c:pt idx="6862">
                  <c:v>11.925714782544157</c:v>
                </c:pt>
                <c:pt idx="6863">
                  <c:v>12.012133005606071</c:v>
                </c:pt>
                <c:pt idx="6864">
                  <c:v>12.057883829580025</c:v>
                </c:pt>
                <c:pt idx="6865">
                  <c:v>12.266304249905817</c:v>
                </c:pt>
                <c:pt idx="6866">
                  <c:v>12.230720275703854</c:v>
                </c:pt>
                <c:pt idx="6867">
                  <c:v>10.116015523129953</c:v>
                </c:pt>
                <c:pt idx="6868">
                  <c:v>10.360019917657713</c:v>
                </c:pt>
                <c:pt idx="6869">
                  <c:v>10.232934295507839</c:v>
                </c:pt>
                <c:pt idx="6870">
                  <c:v>10.258351419937812</c:v>
                </c:pt>
                <c:pt idx="6871">
                  <c:v>10.116015523129953</c:v>
                </c:pt>
                <c:pt idx="6872">
                  <c:v>12.057883829580025</c:v>
                </c:pt>
                <c:pt idx="6873">
                  <c:v>12.083300954009999</c:v>
                </c:pt>
                <c:pt idx="6874">
                  <c:v>12.139218627755945</c:v>
                </c:pt>
                <c:pt idx="6875">
                  <c:v>14.101420633749997</c:v>
                </c:pt>
                <c:pt idx="6876">
                  <c:v>14.386092427365714</c:v>
                </c:pt>
                <c:pt idx="6877">
                  <c:v>12.136676915312947</c:v>
                </c:pt>
                <c:pt idx="6878">
                  <c:v>12.306971648993779</c:v>
                </c:pt>
                <c:pt idx="6879">
                  <c:v>14.081086934206017</c:v>
                </c:pt>
                <c:pt idx="6880">
                  <c:v>14.497927774857603</c:v>
                </c:pt>
                <c:pt idx="6881">
                  <c:v>14.233589680785865</c:v>
                </c:pt>
                <c:pt idx="6882">
                  <c:v>14.081086934206017</c:v>
                </c:pt>
                <c:pt idx="6883">
                  <c:v>14.497927774857603</c:v>
                </c:pt>
                <c:pt idx="6884">
                  <c:v>13.216904703586874</c:v>
                </c:pt>
                <c:pt idx="6885">
                  <c:v>12.210386576159873</c:v>
                </c:pt>
                <c:pt idx="6886">
                  <c:v>12.136676915312947</c:v>
                </c:pt>
                <c:pt idx="6887">
                  <c:v>12.306971648993779</c:v>
                </c:pt>
                <c:pt idx="6888">
                  <c:v>12.233261988146852</c:v>
                </c:pt>
                <c:pt idx="6889">
                  <c:v>11.061532551925014</c:v>
                </c:pt>
                <c:pt idx="6890">
                  <c:v>12.200219726387884</c:v>
                </c:pt>
                <c:pt idx="6891">
                  <c:v>11.285203246908791</c:v>
                </c:pt>
                <c:pt idx="6892">
                  <c:v>12.200219726387884</c:v>
                </c:pt>
                <c:pt idx="6893">
                  <c:v>11.285203246908791</c:v>
                </c:pt>
                <c:pt idx="6894">
                  <c:v>11.183534749188894</c:v>
                </c:pt>
                <c:pt idx="6895">
                  <c:v>12.200219726387884</c:v>
                </c:pt>
                <c:pt idx="6896">
                  <c:v>16.012788390884097</c:v>
                </c:pt>
                <c:pt idx="6897">
                  <c:v>17.919072723132203</c:v>
                </c:pt>
                <c:pt idx="6898">
                  <c:v>14.996103413685107</c:v>
                </c:pt>
                <c:pt idx="6899">
                  <c:v>14.233589680785865</c:v>
                </c:pt>
                <c:pt idx="6900">
                  <c:v>14.106504058635991</c:v>
                </c:pt>
                <c:pt idx="6901">
                  <c:v>14.360675302935737</c:v>
                </c:pt>
                <c:pt idx="6902">
                  <c:v>14.309841054075788</c:v>
                </c:pt>
                <c:pt idx="6903">
                  <c:v>14.20817255635589</c:v>
                </c:pt>
                <c:pt idx="6904">
                  <c:v>14.411509551795689</c:v>
                </c:pt>
                <c:pt idx="6905">
                  <c:v>14.69109792052541</c:v>
                </c:pt>
                <c:pt idx="6906">
                  <c:v>17.664901478832455</c:v>
                </c:pt>
                <c:pt idx="6907">
                  <c:v>16.190708261893921</c:v>
                </c:pt>
                <c:pt idx="6908">
                  <c:v>13.750664316616344</c:v>
                </c:pt>
                <c:pt idx="6909">
                  <c:v>12.657727966127428</c:v>
                </c:pt>
                <c:pt idx="6910">
                  <c:v>12.149385477527934</c:v>
                </c:pt>
                <c:pt idx="6911">
                  <c:v>11.920631357658163</c:v>
                </c:pt>
                <c:pt idx="6912">
                  <c:v>12.200219726387884</c:v>
                </c:pt>
                <c:pt idx="6913">
                  <c:v>11.254702697592823</c:v>
                </c:pt>
                <c:pt idx="6914">
                  <c:v>11.361454620198717</c:v>
                </c:pt>
                <c:pt idx="6915">
                  <c:v>11.940965057202142</c:v>
                </c:pt>
                <c:pt idx="6916">
                  <c:v>12.398473296941686</c:v>
                </c:pt>
                <c:pt idx="6917">
                  <c:v>11.900297658114182</c:v>
                </c:pt>
                <c:pt idx="6918">
                  <c:v>10.797194457853278</c:v>
                </c:pt>
                <c:pt idx="6919">
                  <c:v>11.966382181632115</c:v>
                </c:pt>
                <c:pt idx="6920">
                  <c:v>16.775302123783341</c:v>
                </c:pt>
                <c:pt idx="6921">
                  <c:v>19.317014566780816</c:v>
                </c:pt>
                <c:pt idx="6922">
                  <c:v>17.029473368083089</c:v>
                </c:pt>
                <c:pt idx="6923">
                  <c:v>15.636614949320469</c:v>
                </c:pt>
                <c:pt idx="6924">
                  <c:v>14.69109792052541</c:v>
                </c:pt>
                <c:pt idx="6925">
                  <c:v>13.994668711144103</c:v>
                </c:pt>
                <c:pt idx="6926">
                  <c:v>14.421676401567678</c:v>
                </c:pt>
                <c:pt idx="6927">
                  <c:v>15.250274657984855</c:v>
                </c:pt>
                <c:pt idx="6928">
                  <c:v>15.14352273537896</c:v>
                </c:pt>
                <c:pt idx="6929">
                  <c:v>16.033122090428076</c:v>
                </c:pt>
                <c:pt idx="6930">
                  <c:v>17.842821349842279</c:v>
                </c:pt>
                <c:pt idx="6931">
                  <c:v>16.505880604825606</c:v>
                </c:pt>
                <c:pt idx="6932">
                  <c:v>14.233589680785865</c:v>
                </c:pt>
                <c:pt idx="6933">
                  <c:v>12.983067158831107</c:v>
                </c:pt>
                <c:pt idx="6934">
                  <c:v>12.688228515443399</c:v>
                </c:pt>
                <c:pt idx="6935">
                  <c:v>12.800063862935287</c:v>
                </c:pt>
                <c:pt idx="6936">
                  <c:v>12.581476592837506</c:v>
                </c:pt>
                <c:pt idx="6937">
                  <c:v>12.184969451729899</c:v>
                </c:pt>
                <c:pt idx="6938">
                  <c:v>11.915547932772165</c:v>
                </c:pt>
                <c:pt idx="6939">
                  <c:v>12.296804799221787</c:v>
                </c:pt>
                <c:pt idx="6940">
                  <c:v>12.108718078439974</c:v>
                </c:pt>
                <c:pt idx="6941">
                  <c:v>12.662811391013424</c:v>
                </c:pt>
                <c:pt idx="6942">
                  <c:v>11.280119822022796</c:v>
                </c:pt>
                <c:pt idx="6943">
                  <c:v>11.940965057202142</c:v>
                </c:pt>
                <c:pt idx="6944">
                  <c:v>18.051241770168076</c:v>
                </c:pt>
                <c:pt idx="6945">
                  <c:v>16.668550201177446</c:v>
                </c:pt>
                <c:pt idx="6946">
                  <c:v>15.885702768734223</c:v>
                </c:pt>
                <c:pt idx="6947">
                  <c:v>13.974335011600123</c:v>
                </c:pt>
                <c:pt idx="6948">
                  <c:v>15.967037566910141</c:v>
                </c:pt>
                <c:pt idx="6949">
                  <c:v>14.716515044955385</c:v>
                </c:pt>
                <c:pt idx="6950">
                  <c:v>13.994668711144103</c:v>
                </c:pt>
                <c:pt idx="6951">
                  <c:v>16.150040862805962</c:v>
                </c:pt>
                <c:pt idx="6952">
                  <c:v>14.975769714141128</c:v>
                </c:pt>
                <c:pt idx="6953">
                  <c:v>15.397693979678708</c:v>
                </c:pt>
                <c:pt idx="6954">
                  <c:v>18.279995890037846</c:v>
                </c:pt>
                <c:pt idx="6955">
                  <c:v>16.724467874923395</c:v>
                </c:pt>
                <c:pt idx="6956">
                  <c:v>14.17767200703992</c:v>
                </c:pt>
                <c:pt idx="6957">
                  <c:v>11.95113190697413</c:v>
                </c:pt>
                <c:pt idx="6958">
                  <c:v>14.213255981241884</c:v>
                </c:pt>
                <c:pt idx="6959">
                  <c:v>14.152254882609945</c:v>
                </c:pt>
                <c:pt idx="6960">
                  <c:v>14.167505157267929</c:v>
                </c:pt>
                <c:pt idx="6961">
                  <c:v>13.445658823456647</c:v>
                </c:pt>
                <c:pt idx="6962">
                  <c:v>10.670108835703404</c:v>
                </c:pt>
                <c:pt idx="6963">
                  <c:v>11.031032002609047</c:v>
                </c:pt>
                <c:pt idx="6964">
                  <c:v>10.649775136159425</c:v>
                </c:pt>
                <c:pt idx="6965">
                  <c:v>11.305536946452774</c:v>
                </c:pt>
                <c:pt idx="6966">
                  <c:v>9.6839244078203812</c:v>
                </c:pt>
                <c:pt idx="6967">
                  <c:v>12.576393167951512</c:v>
                </c:pt>
                <c:pt idx="6968">
                  <c:v>16.810886097985303</c:v>
                </c:pt>
                <c:pt idx="6969">
                  <c:v>19.611853210168523</c:v>
                </c:pt>
                <c:pt idx="6970">
                  <c:v>15.27569178241483</c:v>
                </c:pt>
                <c:pt idx="6971">
                  <c:v>14.152254882609945</c:v>
                </c:pt>
                <c:pt idx="6972">
                  <c:v>14.436926676225662</c:v>
                </c:pt>
                <c:pt idx="6973">
                  <c:v>14.686014495639416</c:v>
                </c:pt>
                <c:pt idx="6974">
                  <c:v>14.020085835574076</c:v>
                </c:pt>
                <c:pt idx="6975">
                  <c:v>14.533511749059569</c:v>
                </c:pt>
                <c:pt idx="6976">
                  <c:v>14.26917365498783</c:v>
                </c:pt>
                <c:pt idx="6977">
                  <c:v>16.119540313489992</c:v>
                </c:pt>
                <c:pt idx="6978">
                  <c:v>16.800719248213312</c:v>
                </c:pt>
                <c:pt idx="6979">
                  <c:v>16.500797179939614</c:v>
                </c:pt>
                <c:pt idx="6980">
                  <c:v>14.767349293815334</c:v>
                </c:pt>
                <c:pt idx="6981">
                  <c:v>13.298239501762794</c:v>
                </c:pt>
                <c:pt idx="6982">
                  <c:v>11.742711486648339</c:v>
                </c:pt>
                <c:pt idx="6983">
                  <c:v>11.915547932772165</c:v>
                </c:pt>
                <c:pt idx="6984">
                  <c:v>12.5865600177235</c:v>
                </c:pt>
                <c:pt idx="6985">
                  <c:v>12.052800404694031</c:v>
                </c:pt>
                <c:pt idx="6986">
                  <c:v>12.123968353097959</c:v>
                </c:pt>
                <c:pt idx="6987">
                  <c:v>11.310620371338768</c:v>
                </c:pt>
                <c:pt idx="6988">
                  <c:v>12.220553425931863</c:v>
                </c:pt>
                <c:pt idx="6989">
                  <c:v>10.741276784107335</c:v>
                </c:pt>
                <c:pt idx="6990">
                  <c:v>10.156682922217913</c:v>
                </c:pt>
                <c:pt idx="6991">
                  <c:v>12.179886026843905</c:v>
                </c:pt>
                <c:pt idx="6992">
                  <c:v>15.260441507756846</c:v>
                </c:pt>
                <c:pt idx="6993">
                  <c:v>16.022955240656088</c:v>
                </c:pt>
                <c:pt idx="6994">
                  <c:v>15.204523834010901</c:v>
                </c:pt>
                <c:pt idx="6995">
                  <c:v>16.170374562349942</c:v>
                </c:pt>
                <c:pt idx="6996">
                  <c:v>15.046937662545057</c:v>
                </c:pt>
                <c:pt idx="6997">
                  <c:v>14.14717145772395</c:v>
                </c:pt>
                <c:pt idx="6998">
                  <c:v>14.752099019157351</c:v>
                </c:pt>
                <c:pt idx="6999">
                  <c:v>15.245191233098861</c:v>
                </c:pt>
                <c:pt idx="7000">
                  <c:v>16.317793884043795</c:v>
                </c:pt>
                <c:pt idx="7001">
                  <c:v>16.333044158701778</c:v>
                </c:pt>
                <c:pt idx="7002">
                  <c:v>18.315579864239812</c:v>
                </c:pt>
                <c:pt idx="7003">
                  <c:v>15.982287841568127</c:v>
                </c:pt>
                <c:pt idx="7004">
                  <c:v>14.77243271870133</c:v>
                </c:pt>
                <c:pt idx="7005">
                  <c:v>13.191487579156899</c:v>
                </c:pt>
                <c:pt idx="7006">
                  <c:v>12.40355672182768</c:v>
                </c:pt>
                <c:pt idx="7007">
                  <c:v>13.099985931208989</c:v>
                </c:pt>
                <c:pt idx="7008">
                  <c:v>12.384283014222747</c:v>
                </c:pt>
                <c:pt idx="7009">
                  <c:v>12.868168696616168</c:v>
                </c:pt>
                <c:pt idx="7010">
                  <c:v>12.357695888816517</c:v>
                </c:pt>
                <c:pt idx="7011">
                  <c:v>10.826277465417567</c:v>
                </c:pt>
                <c:pt idx="7012">
                  <c:v>10.411518309080352</c:v>
                </c:pt>
                <c:pt idx="7013">
                  <c:v>10.762468364442613</c:v>
                </c:pt>
                <c:pt idx="7014">
                  <c:v>10.783738064767597</c:v>
                </c:pt>
                <c:pt idx="7015">
                  <c:v>10.496597110380295</c:v>
                </c:pt>
                <c:pt idx="7016">
                  <c:v>10.384931183674121</c:v>
                </c:pt>
                <c:pt idx="7017">
                  <c:v>13.628560483234395</c:v>
                </c:pt>
                <c:pt idx="7018">
                  <c:v>14.984503878952212</c:v>
                </c:pt>
                <c:pt idx="7019">
                  <c:v>14.867520527164794</c:v>
                </c:pt>
                <c:pt idx="7020">
                  <c:v>14.984503878952212</c:v>
                </c:pt>
                <c:pt idx="7021">
                  <c:v>14.867520527164794</c:v>
                </c:pt>
                <c:pt idx="7022">
                  <c:v>14.984503878952212</c:v>
                </c:pt>
                <c:pt idx="7023">
                  <c:v>14.867520527164794</c:v>
                </c:pt>
                <c:pt idx="7024">
                  <c:v>14.745219750296128</c:v>
                </c:pt>
                <c:pt idx="7025">
                  <c:v>14.553792447371258</c:v>
                </c:pt>
                <c:pt idx="7026">
                  <c:v>14.984503878952212</c:v>
                </c:pt>
                <c:pt idx="7027">
                  <c:v>14.878155377327287</c:v>
                </c:pt>
                <c:pt idx="7028">
                  <c:v>14.851568251921055</c:v>
                </c:pt>
                <c:pt idx="7029">
                  <c:v>13.628560483234393</c:v>
                </c:pt>
                <c:pt idx="7030">
                  <c:v>12.809677020722456</c:v>
                </c:pt>
                <c:pt idx="7031">
                  <c:v>12.474679240603937</c:v>
                </c:pt>
                <c:pt idx="7032">
                  <c:v>12.565075466985125</c:v>
                </c:pt>
                <c:pt idx="7033">
                  <c:v>12.612932292716341</c:v>
                </c:pt>
                <c:pt idx="7034">
                  <c:v>12.830946721047441</c:v>
                </c:pt>
                <c:pt idx="7035">
                  <c:v>12.793724745478718</c:v>
                </c:pt>
                <c:pt idx="7036">
                  <c:v>10.581675911680236</c:v>
                </c:pt>
                <c:pt idx="7037">
                  <c:v>10.836912315580062</c:v>
                </c:pt>
                <c:pt idx="7038">
                  <c:v>10.703976688548904</c:v>
                </c:pt>
                <c:pt idx="7039">
                  <c:v>10.730563813955133</c:v>
                </c:pt>
                <c:pt idx="7040">
                  <c:v>10.581675911680236</c:v>
                </c:pt>
                <c:pt idx="7041">
                  <c:v>12.612932292716341</c:v>
                </c:pt>
                <c:pt idx="7042">
                  <c:v>12.639519418122573</c:v>
                </c:pt>
                <c:pt idx="7043">
                  <c:v>12.698011094016282</c:v>
                </c:pt>
                <c:pt idx="7044">
                  <c:v>14.750537175377374</c:v>
                </c:pt>
                <c:pt idx="7045">
                  <c:v>15.04831297992717</c:v>
                </c:pt>
                <c:pt idx="7046">
                  <c:v>12.69535238147566</c:v>
                </c:pt>
                <c:pt idx="7047">
                  <c:v>12.873486121697413</c:v>
                </c:pt>
                <c:pt idx="7048">
                  <c:v>14.72926747505239</c:v>
                </c:pt>
                <c:pt idx="7049">
                  <c:v>15.165296331714591</c:v>
                </c:pt>
                <c:pt idx="7050">
                  <c:v>14.888790227489778</c:v>
                </c:pt>
                <c:pt idx="7051">
                  <c:v>14.72926747505239</c:v>
                </c:pt>
                <c:pt idx="7052">
                  <c:v>15.165296331714591</c:v>
                </c:pt>
                <c:pt idx="7053">
                  <c:v>13.82530521124051</c:v>
                </c:pt>
                <c:pt idx="7054">
                  <c:v>12.772455045153732</c:v>
                </c:pt>
                <c:pt idx="7055">
                  <c:v>12.69535238147566</c:v>
                </c:pt>
                <c:pt idx="7056">
                  <c:v>11.570716976792056</c:v>
                </c:pt>
                <c:pt idx="7057">
                  <c:v>12.761820194991239</c:v>
                </c:pt>
                <c:pt idx="7058">
                  <c:v>11.804683680366896</c:v>
                </c:pt>
                <c:pt idx="7059">
                  <c:v>12.761820194991239</c:v>
                </c:pt>
                <c:pt idx="7060">
                  <c:v>11.804683680366896</c:v>
                </c:pt>
                <c:pt idx="7061">
                  <c:v>11.698335178741969</c:v>
                </c:pt>
                <c:pt idx="7062">
                  <c:v>12.761820194991239</c:v>
                </c:pt>
                <c:pt idx="7063">
                  <c:v>16.749889005926001</c:v>
                </c:pt>
                <c:pt idx="7064">
                  <c:v>18.743923411393382</c:v>
                </c:pt>
                <c:pt idx="7065">
                  <c:v>15.686403989676732</c:v>
                </c:pt>
                <c:pt idx="7066">
                  <c:v>14.888790227489778</c:v>
                </c:pt>
                <c:pt idx="7067">
                  <c:v>14.755854600458621</c:v>
                </c:pt>
                <c:pt idx="7068">
                  <c:v>15.021725854520938</c:v>
                </c:pt>
                <c:pt idx="7069">
                  <c:v>14.968551603708473</c:v>
                </c:pt>
                <c:pt idx="7070">
                  <c:v>14.86220310208355</c:v>
                </c:pt>
                <c:pt idx="7071">
                  <c:v>15.074900105333402</c:v>
                </c:pt>
                <c:pt idx="7072">
                  <c:v>15.367358484801949</c:v>
                </c:pt>
                <c:pt idx="7073">
                  <c:v>18.478052157331064</c:v>
                </c:pt>
                <c:pt idx="7074">
                  <c:v>16.935998883769624</c:v>
                </c:pt>
                <c:pt idx="7075">
                  <c:v>14.383634844771377</c:v>
                </c:pt>
                <c:pt idx="7076">
                  <c:v>13.24038845230341</c:v>
                </c:pt>
                <c:pt idx="7077">
                  <c:v>12.708645944178775</c:v>
                </c:pt>
                <c:pt idx="7078">
                  <c:v>12.469361815522692</c:v>
                </c:pt>
                <c:pt idx="7079">
                  <c:v>12.761820194991239</c:v>
                </c:pt>
                <c:pt idx="7080">
                  <c:v>11.772779129879419</c:v>
                </c:pt>
                <c:pt idx="7081">
                  <c:v>11.884445056585593</c:v>
                </c:pt>
                <c:pt idx="7082">
                  <c:v>12.490631515847676</c:v>
                </c:pt>
                <c:pt idx="7083">
                  <c:v>12.969199773159847</c:v>
                </c:pt>
                <c:pt idx="7084">
                  <c:v>12.448092115197705</c:v>
                </c:pt>
                <c:pt idx="7085">
                  <c:v>11.294210872567248</c:v>
                </c:pt>
                <c:pt idx="7086">
                  <c:v>12.517218641253907</c:v>
                </c:pt>
                <c:pt idx="7087">
                  <c:v>17.547502768112953</c:v>
                </c:pt>
                <c:pt idx="7088">
                  <c:v>20.20621530873613</c:v>
                </c:pt>
                <c:pt idx="7089">
                  <c:v>17.813374022175271</c:v>
                </c:pt>
                <c:pt idx="7090">
                  <c:v>16.356399549913771</c:v>
                </c:pt>
                <c:pt idx="7091">
                  <c:v>15.367358484801949</c:v>
                </c:pt>
                <c:pt idx="7092">
                  <c:v>14.638871248671201</c:v>
                </c:pt>
                <c:pt idx="7093">
                  <c:v>15.085534955495895</c:v>
                </c:pt>
                <c:pt idx="7094">
                  <c:v>15.952275243739049</c:v>
                </c:pt>
                <c:pt idx="7095">
                  <c:v>15.840609317032875</c:v>
                </c:pt>
                <c:pt idx="7096">
                  <c:v>16.771158706250986</c:v>
                </c:pt>
                <c:pt idx="7097">
                  <c:v>18.664162035174684</c:v>
                </c:pt>
                <c:pt idx="7098">
                  <c:v>17.265679238806896</c:v>
                </c:pt>
                <c:pt idx="7099">
                  <c:v>14.888790227489778</c:v>
                </c:pt>
                <c:pt idx="7100">
                  <c:v>13.580703657503177</c:v>
                </c:pt>
                <c:pt idx="7101">
                  <c:v>13.272293002790889</c:v>
                </c:pt>
                <c:pt idx="7102">
                  <c:v>13.389276354578309</c:v>
                </c:pt>
                <c:pt idx="7103">
                  <c:v>13.160627076084715</c:v>
                </c:pt>
                <c:pt idx="7104">
                  <c:v>12.7458679197475</c:v>
                </c:pt>
                <c:pt idx="7105">
                  <c:v>12.464044390441442</c:v>
                </c:pt>
                <c:pt idx="7106">
                  <c:v>12.862851271534918</c:v>
                </c:pt>
                <c:pt idx="7107">
                  <c:v>12.666106543528805</c:v>
                </c:pt>
                <c:pt idx="7108">
                  <c:v>13.245705877384657</c:v>
                </c:pt>
                <c:pt idx="7109">
                  <c:v>11.79936625528565</c:v>
                </c:pt>
                <c:pt idx="7110">
                  <c:v>12.490631515847676</c:v>
                </c:pt>
                <c:pt idx="7111">
                  <c:v>18.88217646350579</c:v>
                </c:pt>
                <c:pt idx="7112">
                  <c:v>17.435836841406779</c:v>
                </c:pt>
                <c:pt idx="7113">
                  <c:v>16.616953378894841</c:v>
                </c:pt>
                <c:pt idx="7114">
                  <c:v>14.617601548346217</c:v>
                </c:pt>
                <c:pt idx="7115">
                  <c:v>16.702032180194784</c:v>
                </c:pt>
                <c:pt idx="7116">
                  <c:v>15.393945610208181</c:v>
                </c:pt>
                <c:pt idx="7117">
                  <c:v>14.638871248671201</c:v>
                </c:pt>
                <c:pt idx="7118">
                  <c:v>16.893459483119653</c:v>
                </c:pt>
                <c:pt idx="7119">
                  <c:v>15.665134289351746</c:v>
                </c:pt>
                <c:pt idx="7120">
                  <c:v>16.106480571095194</c:v>
                </c:pt>
                <c:pt idx="7121">
                  <c:v>19.121460592161874</c:v>
                </c:pt>
                <c:pt idx="7122">
                  <c:v>17.494328517300495</c:v>
                </c:pt>
                <c:pt idx="7123">
                  <c:v>14.830298551596069</c:v>
                </c:pt>
                <c:pt idx="7124">
                  <c:v>12.501266366010167</c:v>
                </c:pt>
                <c:pt idx="7125">
                  <c:v>14.867520527164794</c:v>
                </c:pt>
                <c:pt idx="7126">
                  <c:v>14.803711426189837</c:v>
                </c:pt>
                <c:pt idx="7127">
                  <c:v>14.819663701433575</c:v>
                </c:pt>
                <c:pt idx="7128">
                  <c:v>14.064589339896594</c:v>
                </c:pt>
                <c:pt idx="7129">
                  <c:v>11.161275245536089</c:v>
                </c:pt>
                <c:pt idx="7130">
                  <c:v>11.538812426304581</c:v>
                </c:pt>
                <c:pt idx="7131">
                  <c:v>11.140005545211103</c:v>
                </c:pt>
                <c:pt idx="7132">
                  <c:v>11.825953380691884</c:v>
                </c:pt>
                <c:pt idx="7133">
                  <c:v>10.129694779774296</c:v>
                </c:pt>
                <c:pt idx="7134">
                  <c:v>13.155309651003471</c:v>
                </c:pt>
                <c:pt idx="7135">
                  <c:v>17.584724743681679</c:v>
                </c:pt>
                <c:pt idx="7136">
                  <c:v>20.514625963448417</c:v>
                </c:pt>
                <c:pt idx="7137">
                  <c:v>15.978862369145281</c:v>
                </c:pt>
                <c:pt idx="7138">
                  <c:v>14.803711426189837</c:v>
                </c:pt>
                <c:pt idx="7139">
                  <c:v>15.101487230739632</c:v>
                </c:pt>
                <c:pt idx="7140">
                  <c:v>15.362041059720704</c:v>
                </c:pt>
                <c:pt idx="7141">
                  <c:v>14.665458374077431</c:v>
                </c:pt>
                <c:pt idx="7142">
                  <c:v>15.202518307283315</c:v>
                </c:pt>
                <c:pt idx="7143">
                  <c:v>14.926012203058503</c:v>
                </c:pt>
                <c:pt idx="7144">
                  <c:v>16.861554932632174</c:v>
                </c:pt>
                <c:pt idx="7145">
                  <c:v>17.574089893519183</c:v>
                </c:pt>
                <c:pt idx="7146">
                  <c:v>17.260361813725652</c:v>
                </c:pt>
                <c:pt idx="7147">
                  <c:v>15.447119861020646</c:v>
                </c:pt>
                <c:pt idx="7148">
                  <c:v>13.910384012540451</c:v>
                </c:pt>
                <c:pt idx="7149">
                  <c:v>12.283251937679069</c:v>
                </c:pt>
                <c:pt idx="7150">
                  <c:v>12.464044390441442</c:v>
                </c:pt>
                <c:pt idx="7151">
                  <c:v>13.165944501165962</c:v>
                </c:pt>
                <c:pt idx="7152">
                  <c:v>12.607614867635096</c:v>
                </c:pt>
                <c:pt idx="7153">
                  <c:v>12.682058818772544</c:v>
                </c:pt>
                <c:pt idx="7154">
                  <c:v>11.831270805773128</c:v>
                </c:pt>
                <c:pt idx="7155">
                  <c:v>12.783089895316225</c:v>
                </c:pt>
                <c:pt idx="7156">
                  <c:v>11.235719196673537</c:v>
                </c:pt>
                <c:pt idx="7157">
                  <c:v>10.624215312330207</c:v>
                </c:pt>
                <c:pt idx="7158">
                  <c:v>12.740550494666254</c:v>
                </c:pt>
                <c:pt idx="7159">
                  <c:v>15.962910093901543</c:v>
                </c:pt>
                <c:pt idx="7160">
                  <c:v>16.760523856088493</c:v>
                </c:pt>
                <c:pt idx="7161">
                  <c:v>15.904418418007834</c:v>
                </c:pt>
                <c:pt idx="7162">
                  <c:v>16.914729183444638</c:v>
                </c:pt>
                <c:pt idx="7163">
                  <c:v>15.739578240489196</c:v>
                </c:pt>
                <c:pt idx="7164">
                  <c:v>14.798394001108591</c:v>
                </c:pt>
                <c:pt idx="7165">
                  <c:v>15.431167585776908</c:v>
                </c:pt>
                <c:pt idx="7166">
                  <c:v>15.946957818657804</c:v>
                </c:pt>
                <c:pt idx="7167">
                  <c:v>17.068934510800783</c:v>
                </c:pt>
                <c:pt idx="7168">
                  <c:v>17.084886786044517</c:v>
                </c:pt>
                <c:pt idx="7169">
                  <c:v>19.158682567730597</c:v>
                </c:pt>
                <c:pt idx="7170">
                  <c:v>16.717984455438522</c:v>
                </c:pt>
                <c:pt idx="7171">
                  <c:v>15.452437286101894</c:v>
                </c:pt>
                <c:pt idx="7172">
                  <c:v>13.798718085834278</c:v>
                </c:pt>
                <c:pt idx="7173">
                  <c:v>12.974517198241093</c:v>
                </c:pt>
                <c:pt idx="7174">
                  <c:v>13.703004434371843</c:v>
                </c:pt>
                <c:pt idx="7175">
                  <c:v>12.384283014222747</c:v>
                </c:pt>
                <c:pt idx="7176">
                  <c:v>12.865675463702056</c:v>
                </c:pt>
                <c:pt idx="7177">
                  <c:v>12.355301561009743</c:v>
                </c:pt>
                <c:pt idx="7178">
                  <c:v>10.824179852932803</c:v>
                </c:pt>
                <c:pt idx="7179">
                  <c:v>10.409501056995298</c:v>
                </c:pt>
                <c:pt idx="7180">
                  <c:v>10.760383115096266</c:v>
                </c:pt>
                <c:pt idx="7181">
                  <c:v>10.781648694375111</c:v>
                </c:pt>
                <c:pt idx="7182">
                  <c:v>10.494563374110685</c:v>
                </c:pt>
                <c:pt idx="7183">
                  <c:v>10.382919082896741</c:v>
                </c:pt>
                <c:pt idx="7184">
                  <c:v>13.625919922920813</c:v>
                </c:pt>
                <c:pt idx="7185">
                  <c:v>14.981600601947269</c:v>
                </c:pt>
                <c:pt idx="7186">
                  <c:v>14.864639915913614</c:v>
                </c:pt>
                <c:pt idx="7187">
                  <c:v>14.981600601947269</c:v>
                </c:pt>
                <c:pt idx="7188">
                  <c:v>14.864639915913614</c:v>
                </c:pt>
                <c:pt idx="7189">
                  <c:v>14.981600601947269</c:v>
                </c:pt>
                <c:pt idx="7190">
                  <c:v>14.864639915913614</c:v>
                </c:pt>
                <c:pt idx="7191">
                  <c:v>14.742362835060247</c:v>
                </c:pt>
                <c:pt idx="7192">
                  <c:v>14.550972621550628</c:v>
                </c:pt>
                <c:pt idx="7193">
                  <c:v>14.981600601947269</c:v>
                </c:pt>
                <c:pt idx="7194">
                  <c:v>14.875272705553037</c:v>
                </c:pt>
                <c:pt idx="7195">
                  <c:v>14.848690731454479</c:v>
                </c:pt>
                <c:pt idx="7196">
                  <c:v>13.625919922920811</c:v>
                </c:pt>
                <c:pt idx="7197">
                  <c:v>12.807195120685227</c:v>
                </c:pt>
                <c:pt idx="7198">
                  <c:v>12.472262247043398</c:v>
                </c:pt>
                <c:pt idx="7199">
                  <c:v>12.562640958978493</c:v>
                </c:pt>
                <c:pt idx="7200">
                  <c:v>12.610488512355898</c:v>
                </c:pt>
                <c:pt idx="7201">
                  <c:v>12.828460699964072</c:v>
                </c:pt>
                <c:pt idx="7202">
                  <c:v>12.791245936226094</c:v>
                </c:pt>
                <c:pt idx="7203">
                  <c:v>10.579625691226068</c:v>
                </c:pt>
                <c:pt idx="7204">
                  <c:v>10.834812642572228</c:v>
                </c:pt>
                <c:pt idx="7205">
                  <c:v>10.701902772079437</c:v>
                </c:pt>
                <c:pt idx="7206">
                  <c:v>10.728484746177994</c:v>
                </c:pt>
                <c:pt idx="7207">
                  <c:v>10.579625691226068</c:v>
                </c:pt>
                <c:pt idx="7208">
                  <c:v>12.610488512355898</c:v>
                </c:pt>
                <c:pt idx="7209">
                  <c:v>12.637070486454457</c:v>
                </c:pt>
                <c:pt idx="7210">
                  <c:v>12.695550829471284</c:v>
                </c:pt>
                <c:pt idx="7211">
                  <c:v>14.74767922987996</c:v>
                </c:pt>
                <c:pt idx="7212">
                  <c:v>15.045397339783808</c:v>
                </c:pt>
                <c:pt idx="7213">
                  <c:v>12.692892632061428</c:v>
                </c:pt>
                <c:pt idx="7214">
                  <c:v>12.870991858521768</c:v>
                </c:pt>
                <c:pt idx="7215">
                  <c:v>14.726413650601113</c:v>
                </c:pt>
                <c:pt idx="7216">
                  <c:v>15.162358025817465</c:v>
                </c:pt>
                <c:pt idx="7217">
                  <c:v>14.885905495192461</c:v>
                </c:pt>
                <c:pt idx="7218">
                  <c:v>14.726413650601113</c:v>
                </c:pt>
                <c:pt idx="7219">
                  <c:v>15.162358025817465</c:v>
                </c:pt>
                <c:pt idx="7220">
                  <c:v>13.822626531250142</c:v>
                </c:pt>
                <c:pt idx="7221">
                  <c:v>12.769980356947245</c:v>
                </c:pt>
                <c:pt idx="7222">
                  <c:v>12.692892632061428</c:v>
                </c:pt>
                <c:pt idx="7223">
                  <c:v>12.870991858521768</c:v>
                </c:pt>
                <c:pt idx="7224">
                  <c:v>11.568475127692425</c:v>
                </c:pt>
                <c:pt idx="7225">
                  <c:v>12.759347567307824</c:v>
                </c:pt>
                <c:pt idx="7226">
                  <c:v>11.802396499759736</c:v>
                </c:pt>
                <c:pt idx="7227">
                  <c:v>12.759347567307824</c:v>
                </c:pt>
                <c:pt idx="7228">
                  <c:v>11.802396499759736</c:v>
                </c:pt>
                <c:pt idx="7229">
                  <c:v>11.696068603365504</c:v>
                </c:pt>
                <c:pt idx="7230">
                  <c:v>12.759347567307824</c:v>
                </c:pt>
                <c:pt idx="7231">
                  <c:v>16.746643682091516</c:v>
                </c:pt>
                <c:pt idx="7232">
                  <c:v>18.740291739483364</c:v>
                </c:pt>
                <c:pt idx="7233">
                  <c:v>15.6833647181492</c:v>
                </c:pt>
                <c:pt idx="7234">
                  <c:v>14.885905495192461</c:v>
                </c:pt>
                <c:pt idx="7235">
                  <c:v>14.75299562469967</c:v>
                </c:pt>
                <c:pt idx="7236">
                  <c:v>15.018815365685249</c:v>
                </c:pt>
                <c:pt idx="7237">
                  <c:v>14.965651417488134</c:v>
                </c:pt>
                <c:pt idx="7238">
                  <c:v>14.859323521093904</c:v>
                </c:pt>
                <c:pt idx="7239">
                  <c:v>15.071979313882366</c:v>
                </c:pt>
                <c:pt idx="7240">
                  <c:v>15.364381028966502</c:v>
                </c:pt>
                <c:pt idx="7241">
                  <c:v>18.474471998497787</c:v>
                </c:pt>
                <c:pt idx="7242">
                  <c:v>16.932717500781425</c:v>
                </c:pt>
                <c:pt idx="7243">
                  <c:v>14.380847987319859</c:v>
                </c:pt>
                <c:pt idx="7244">
                  <c:v>13.237823101081865</c:v>
                </c:pt>
                <c:pt idx="7245">
                  <c:v>12.706183619110707</c:v>
                </c:pt>
                <c:pt idx="7246">
                  <c:v>12.466945852223686</c:v>
                </c:pt>
                <c:pt idx="7247">
                  <c:v>12.759347567307824</c:v>
                </c:pt>
                <c:pt idx="7248">
                  <c:v>11.770498130841467</c:v>
                </c:pt>
                <c:pt idx="7249">
                  <c:v>11.882142422055411</c:v>
                </c:pt>
                <c:pt idx="7250">
                  <c:v>12.488211431502533</c:v>
                </c:pt>
                <c:pt idx="7251">
                  <c:v>12.966686965276576</c:v>
                </c:pt>
                <c:pt idx="7252">
                  <c:v>12.445680272944839</c:v>
                </c:pt>
                <c:pt idx="7253">
                  <c:v>11.292022597067424</c:v>
                </c:pt>
                <c:pt idx="7254">
                  <c:v>12.51479340560109</c:v>
                </c:pt>
                <c:pt idx="7255">
                  <c:v>17.544102905048256</c:v>
                </c:pt>
                <c:pt idx="7256">
                  <c:v>20.202300314904054</c:v>
                </c:pt>
                <c:pt idx="7257">
                  <c:v>17.809922646033836</c:v>
                </c:pt>
                <c:pt idx="7258">
                  <c:v>16.353230465432858</c:v>
                </c:pt>
                <c:pt idx="7259">
                  <c:v>15.364381028966502</c:v>
                </c:pt>
                <c:pt idx="7260">
                  <c:v>14.636034938666016</c:v>
                </c:pt>
                <c:pt idx="7261">
                  <c:v>15.082612103521789</c:v>
                </c:pt>
                <c:pt idx="7262">
                  <c:v>15.949184459134779</c:v>
                </c:pt>
                <c:pt idx="7263">
                  <c:v>15.837540167920835</c:v>
                </c:pt>
                <c:pt idx="7264">
                  <c:v>16.767909261370363</c:v>
                </c:pt>
                <c:pt idx="7265">
                  <c:v>18.660545817187689</c:v>
                </c:pt>
                <c:pt idx="7266">
                  <c:v>17.262333979603543</c:v>
                </c:pt>
                <c:pt idx="7267">
                  <c:v>14.885905495192461</c:v>
                </c:pt>
                <c:pt idx="7268">
                  <c:v>13.578072369543408</c:v>
                </c:pt>
                <c:pt idx="7269">
                  <c:v>13.269721470000137</c:v>
                </c:pt>
                <c:pt idx="7270">
                  <c:v>13.386682156033791</c:v>
                </c:pt>
                <c:pt idx="7271">
                  <c:v>13.158077178786192</c:v>
                </c:pt>
                <c:pt idx="7272">
                  <c:v>12.743398382848687</c:v>
                </c:pt>
                <c:pt idx="7273">
                  <c:v>12.461629457403973</c:v>
                </c:pt>
                <c:pt idx="7274">
                  <c:v>12.860359068882342</c:v>
                </c:pt>
                <c:pt idx="7275">
                  <c:v>12.663652460553015</c:v>
                </c:pt>
                <c:pt idx="7276">
                  <c:v>13.243139495901579</c:v>
                </c:pt>
                <c:pt idx="7277">
                  <c:v>11.797080104940024</c:v>
                </c:pt>
                <c:pt idx="7278">
                  <c:v>12.488211431502533</c:v>
                </c:pt>
                <c:pt idx="7279">
                  <c:v>18.878518004795868</c:v>
                </c:pt>
                <c:pt idx="7280">
                  <c:v>17.432458613834314</c:v>
                </c:pt>
                <c:pt idx="7281">
                  <c:v>16.613733811598728</c:v>
                </c:pt>
                <c:pt idx="7282">
                  <c:v>14.61476935938717</c:v>
                </c:pt>
                <c:pt idx="7283">
                  <c:v>16.698796128714111</c:v>
                </c:pt>
                <c:pt idx="7284">
                  <c:v>15.39096300306506</c:v>
                </c:pt>
                <c:pt idx="7285">
                  <c:v>14.636034938666016</c:v>
                </c:pt>
                <c:pt idx="7286">
                  <c:v>16.890186342223732</c:v>
                </c:pt>
                <c:pt idx="7287">
                  <c:v>15.662099138870353</c:v>
                </c:pt>
                <c:pt idx="7288">
                  <c:v>16.103359908906416</c:v>
                </c:pt>
                <c:pt idx="7289">
                  <c:v>19.117755771682887</c:v>
                </c:pt>
                <c:pt idx="7290">
                  <c:v>17.490938956851142</c:v>
                </c:pt>
                <c:pt idx="7291">
                  <c:v>14.827425152175634</c:v>
                </c:pt>
                <c:pt idx="7292">
                  <c:v>12.498844221141955</c:v>
                </c:pt>
                <c:pt idx="7293">
                  <c:v>14.864639915913614</c:v>
                </c:pt>
                <c:pt idx="7294">
                  <c:v>14.800843178077075</c:v>
                </c:pt>
                <c:pt idx="7295">
                  <c:v>14.816792362536209</c:v>
                </c:pt>
                <c:pt idx="7296">
                  <c:v>14.061864298137163</c:v>
                </c:pt>
                <c:pt idx="7297">
                  <c:v>11.159112726574634</c:v>
                </c:pt>
                <c:pt idx="7298">
                  <c:v>11.536576758774158</c:v>
                </c:pt>
                <c:pt idx="7299">
                  <c:v>11.137847147295789</c:v>
                </c:pt>
                <c:pt idx="7300">
                  <c:v>11.823662079038584</c:v>
                </c:pt>
                <c:pt idx="7301">
                  <c:v>10.127732131550584</c:v>
                </c:pt>
                <c:pt idx="7302">
                  <c:v>13.152760783966482</c:v>
                </c:pt>
                <c:pt idx="7303">
                  <c:v>17.581317668786237</c:v>
                </c:pt>
                <c:pt idx="7304">
                  <c:v>20.510651214447325</c:v>
                </c:pt>
                <c:pt idx="7305">
                  <c:v>15.975766433233337</c:v>
                </c:pt>
                <c:pt idx="7306">
                  <c:v>14.800843178077075</c:v>
                </c:pt>
                <c:pt idx="7307">
                  <c:v>15.098561287980923</c:v>
                </c:pt>
                <c:pt idx="7308">
                  <c:v>15.359064634146792</c:v>
                </c:pt>
                <c:pt idx="7309">
                  <c:v>14.662616912764573</c:v>
                </c:pt>
                <c:pt idx="7310">
                  <c:v>15.199572789555447</c:v>
                </c:pt>
                <c:pt idx="7311">
                  <c:v>14.923120258930441</c:v>
                </c:pt>
                <c:pt idx="7312">
                  <c:v>16.858287973305462</c:v>
                </c:pt>
                <c:pt idx="7313">
                  <c:v>17.570684879146814</c:v>
                </c:pt>
                <c:pt idx="7314">
                  <c:v>17.257017584783831</c:v>
                </c:pt>
                <c:pt idx="7315">
                  <c:v>15.444126951262177</c:v>
                </c:pt>
                <c:pt idx="7316">
                  <c:v>13.907688848365527</c:v>
                </c:pt>
                <c:pt idx="7317">
                  <c:v>12.280872033533781</c:v>
                </c:pt>
                <c:pt idx="7318">
                  <c:v>12.461629457403973</c:v>
                </c:pt>
                <c:pt idx="7319">
                  <c:v>13.163393573605903</c:v>
                </c:pt>
                <c:pt idx="7320">
                  <c:v>12.605172117536187</c:v>
                </c:pt>
                <c:pt idx="7321">
                  <c:v>12.67960164501215</c:v>
                </c:pt>
                <c:pt idx="7322">
                  <c:v>11.828978473858294</c:v>
                </c:pt>
                <c:pt idx="7323">
                  <c:v>12.780613146586669</c:v>
                </c:pt>
                <c:pt idx="7324">
                  <c:v>11.233542254050597</c:v>
                </c:pt>
                <c:pt idx="7325">
                  <c:v>10.622156849783762</c:v>
                </c:pt>
                <c:pt idx="7326">
                  <c:v>12.738081988028977</c:v>
                </c:pt>
                <c:pt idx="7327">
                  <c:v>15.959817248774204</c:v>
                </c:pt>
                <c:pt idx="7328">
                  <c:v>16.75727647173094</c:v>
                </c:pt>
                <c:pt idx="7329">
                  <c:v>15.901336905757375</c:v>
                </c:pt>
                <c:pt idx="7330">
                  <c:v>16.911451921502579</c:v>
                </c:pt>
                <c:pt idx="7331">
                  <c:v>15.736528666346315</c:v>
                </c:pt>
                <c:pt idx="7332">
                  <c:v>14.795526783257362</c:v>
                </c:pt>
                <c:pt idx="7333">
                  <c:v>15.428177766803044</c:v>
                </c:pt>
                <c:pt idx="7334">
                  <c:v>15.943868064315069</c:v>
                </c:pt>
                <c:pt idx="7335">
                  <c:v>17.065627371274214</c:v>
                </c:pt>
                <c:pt idx="7336">
                  <c:v>17.081576555733346</c:v>
                </c:pt>
                <c:pt idx="7337">
                  <c:v>19.154970535420869</c:v>
                </c:pt>
                <c:pt idx="7338">
                  <c:v>16.714745313173246</c:v>
                </c:pt>
                <c:pt idx="7339">
                  <c:v>15.449443346081891</c:v>
                </c:pt>
                <c:pt idx="7340">
                  <c:v>13.796044557151584</c:v>
                </c:pt>
                <c:pt idx="7341">
                  <c:v>12.972003360096286</c:v>
                </c:pt>
                <c:pt idx="7342">
                  <c:v>13.700349450396775</c:v>
                </c:pt>
                <c:pt idx="7343">
                  <c:v>12.381883535108299</c:v>
                </c:pt>
                <c:pt idx="7344">
                  <c:v>12.375181356757551</c:v>
                </c:pt>
                <c:pt idx="7345">
                  <c:v>11.884265071530805</c:v>
                </c:pt>
                <c:pt idx="7346">
                  <c:v>10.411516215850567</c:v>
                </c:pt>
                <c:pt idx="7347">
                  <c:v>10.012646734103836</c:v>
                </c:pt>
                <c:pt idx="7348">
                  <c:v>10.350151680197225</c:v>
                </c:pt>
                <c:pt idx="7349">
                  <c:v>10.370606525415006</c:v>
                </c:pt>
                <c:pt idx="7350">
                  <c:v>10.094466114974962</c:v>
                </c:pt>
                <c:pt idx="7351">
                  <c:v>9.9870781775816102</c:v>
                </c:pt>
                <c:pt idx="7352">
                  <c:v>13.106442073293225</c:v>
                </c:pt>
                <c:pt idx="7353">
                  <c:v>14.410438455926768</c:v>
                </c:pt>
                <c:pt idx="7354">
                  <c:v>14.297936807228972</c:v>
                </c:pt>
                <c:pt idx="7355">
                  <c:v>14.410438455926768</c:v>
                </c:pt>
                <c:pt idx="7356">
                  <c:v>14.297936807228972</c:v>
                </c:pt>
                <c:pt idx="7357">
                  <c:v>14.410438455926768</c:v>
                </c:pt>
                <c:pt idx="7358">
                  <c:v>14.297936807228972</c:v>
                </c:pt>
                <c:pt idx="7359">
                  <c:v>14.18032144722673</c:v>
                </c:pt>
                <c:pt idx="7360">
                  <c:v>13.996227840266698</c:v>
                </c:pt>
                <c:pt idx="7361">
                  <c:v>14.410438455926768</c:v>
                </c:pt>
                <c:pt idx="7362">
                  <c:v>14.308164229837862</c:v>
                </c:pt>
                <c:pt idx="7363">
                  <c:v>14.282595673315635</c:v>
                </c:pt>
                <c:pt idx="7364">
                  <c:v>13.106442073293223</c:v>
                </c:pt>
                <c:pt idx="7365">
                  <c:v>12.318930532408652</c:v>
                </c:pt>
                <c:pt idx="7366">
                  <c:v>11.996766720228601</c:v>
                </c:pt>
                <c:pt idx="7367">
                  <c:v>12.08369981240417</c:v>
                </c:pt>
                <c:pt idx="7368">
                  <c:v>12.129723214144176</c:v>
                </c:pt>
                <c:pt idx="7369">
                  <c:v>12.339385377626433</c:v>
                </c:pt>
                <c:pt idx="7370">
                  <c:v>12.303589398495317</c:v>
                </c:pt>
                <c:pt idx="7371">
                  <c:v>10.176285495846084</c:v>
                </c:pt>
                <c:pt idx="7372">
                  <c:v>10.421743638459459</c:v>
                </c:pt>
                <c:pt idx="7373">
                  <c:v>10.293900855848326</c:v>
                </c:pt>
                <c:pt idx="7374">
                  <c:v>10.319469412370552</c:v>
                </c:pt>
                <c:pt idx="7375">
                  <c:v>10.176285495846084</c:v>
                </c:pt>
                <c:pt idx="7376">
                  <c:v>12.129723214144176</c:v>
                </c:pt>
                <c:pt idx="7377">
                  <c:v>12.155291770666404</c:v>
                </c:pt>
                <c:pt idx="7378">
                  <c:v>12.211542595015301</c:v>
                </c:pt>
                <c:pt idx="7379">
                  <c:v>14.185435158531176</c:v>
                </c:pt>
                <c:pt idx="7380">
                  <c:v>14.471802991580111</c:v>
                </c:pt>
                <c:pt idx="7381">
                  <c:v>12.208985739363079</c:v>
                </c:pt>
                <c:pt idx="7382">
                  <c:v>12.380295068061995</c:v>
                </c:pt>
                <c:pt idx="7383">
                  <c:v>14.164980313313396</c:v>
                </c:pt>
                <c:pt idx="7384">
                  <c:v>14.584304640277908</c:v>
                </c:pt>
                <c:pt idx="7385">
                  <c:v>14.318391652446753</c:v>
                </c:pt>
                <c:pt idx="7386">
                  <c:v>14.164980313313396</c:v>
                </c:pt>
                <c:pt idx="7387">
                  <c:v>14.584304640277908</c:v>
                </c:pt>
                <c:pt idx="7388">
                  <c:v>13.295649391557699</c:v>
                </c:pt>
                <c:pt idx="7389">
                  <c:v>12.283134553277534</c:v>
                </c:pt>
                <c:pt idx="7390">
                  <c:v>12.208985739363079</c:v>
                </c:pt>
                <c:pt idx="7391">
                  <c:v>12.380295068061995</c:v>
                </c:pt>
                <c:pt idx="7392">
                  <c:v>12.30614625414754</c:v>
                </c:pt>
                <c:pt idx="7393">
                  <c:v>11.127435798472904</c:v>
                </c:pt>
                <c:pt idx="7394">
                  <c:v>12.272907130668646</c:v>
                </c:pt>
                <c:pt idx="7395">
                  <c:v>11.352439095868496</c:v>
                </c:pt>
                <c:pt idx="7396">
                  <c:v>12.272907130668646</c:v>
                </c:pt>
                <c:pt idx="7397">
                  <c:v>11.352439095868496</c:v>
                </c:pt>
                <c:pt idx="7398">
                  <c:v>11.25016486977959</c:v>
                </c:pt>
                <c:pt idx="7399">
                  <c:v>12.272907130668646</c:v>
                </c:pt>
                <c:pt idx="7400">
                  <c:v>16.108190609002595</c:v>
                </c:pt>
                <c:pt idx="7401">
                  <c:v>18.025832348169573</c:v>
                </c:pt>
                <c:pt idx="7402">
                  <c:v>15.085448348113543</c:v>
                </c:pt>
                <c:pt idx="7403">
                  <c:v>14.318391652446753</c:v>
                </c:pt>
                <c:pt idx="7404">
                  <c:v>14.19054886983562</c:v>
                </c:pt>
                <c:pt idx="7405">
                  <c:v>14.446234435057884</c:v>
                </c:pt>
                <c:pt idx="7406">
                  <c:v>14.395097322013431</c:v>
                </c:pt>
                <c:pt idx="7407">
                  <c:v>14.292823095924527</c:v>
                </c:pt>
                <c:pt idx="7408">
                  <c:v>14.497371548102338</c:v>
                </c:pt>
                <c:pt idx="7409">
                  <c:v>14.778625669846825</c:v>
                </c:pt>
                <c:pt idx="7410">
                  <c:v>17.770146782947307</c:v>
                </c:pt>
                <c:pt idx="7411">
                  <c:v>16.287170504658182</c:v>
                </c:pt>
                <c:pt idx="7412">
                  <c:v>13.832589078524451</c:v>
                </c:pt>
                <c:pt idx="7413">
                  <c:v>12.733141148068718</c:v>
                </c:pt>
                <c:pt idx="7414">
                  <c:v>12.221770017624191</c:v>
                </c:pt>
                <c:pt idx="7415">
                  <c:v>11.991653008924157</c:v>
                </c:pt>
                <c:pt idx="7416">
                  <c:v>12.272907130668646</c:v>
                </c:pt>
                <c:pt idx="7417">
                  <c:v>11.321756828041826</c:v>
                </c:pt>
                <c:pt idx="7418">
                  <c:v>11.429144765435176</c:v>
                </c:pt>
                <c:pt idx="7419">
                  <c:v>12.012107854141938</c:v>
                </c:pt>
                <c:pt idx="7420">
                  <c:v>12.47234187154201</c:v>
                </c:pt>
                <c:pt idx="7421">
                  <c:v>11.971198163706374</c:v>
                </c:pt>
                <c:pt idx="7422">
                  <c:v>10.861522810641752</c:v>
                </c:pt>
                <c:pt idx="7423">
                  <c:v>12.037676410664162</c:v>
                </c:pt>
                <c:pt idx="7424">
                  <c:v>16.875247304669386</c:v>
                </c:pt>
                <c:pt idx="7425">
                  <c:v>19.43210295689202</c:v>
                </c:pt>
                <c:pt idx="7426">
                  <c:v>17.130932869891652</c:v>
                </c:pt>
                <c:pt idx="7427">
                  <c:v>15.729775972473645</c:v>
                </c:pt>
                <c:pt idx="7428">
                  <c:v>14.778625669846825</c:v>
                </c:pt>
                <c:pt idx="7429">
                  <c:v>14.078047221137826</c:v>
                </c:pt>
                <c:pt idx="7430">
                  <c:v>14.507598970711229</c:v>
                </c:pt>
                <c:pt idx="7431">
                  <c:v>15.341133913335806</c:v>
                </c:pt>
                <c:pt idx="7432">
                  <c:v>15.233745975942455</c:v>
                </c:pt>
                <c:pt idx="7433">
                  <c:v>16.128645454220376</c:v>
                </c:pt>
                <c:pt idx="7434">
                  <c:v>17.949126678602891</c:v>
                </c:pt>
                <c:pt idx="7435">
                  <c:v>16.604220605533786</c:v>
                </c:pt>
                <c:pt idx="7436">
                  <c:v>14.318391652446753</c:v>
                </c:pt>
                <c:pt idx="7437">
                  <c:v>13.060418671553215</c:v>
                </c:pt>
                <c:pt idx="7438">
                  <c:v>12.763823415895391</c:v>
                </c:pt>
                <c:pt idx="7439">
                  <c:v>12.876325064593185</c:v>
                </c:pt>
                <c:pt idx="7440">
                  <c:v>12.65643547850204</c:v>
                </c:pt>
                <c:pt idx="7441">
                  <c:v>12.257565996755309</c:v>
                </c:pt>
                <c:pt idx="7442">
                  <c:v>11.986539297619709</c:v>
                </c:pt>
                <c:pt idx="7443">
                  <c:v>12.370067645453103</c:v>
                </c:pt>
                <c:pt idx="7444">
                  <c:v>12.180860327188631</c:v>
                </c:pt>
                <c:pt idx="7445">
                  <c:v>12.738254859373164</c:v>
                </c:pt>
                <c:pt idx="7446">
                  <c:v>11.34732538456405</c:v>
                </c:pt>
                <c:pt idx="7447">
                  <c:v>12.012107854141938</c:v>
                </c:pt>
                <c:pt idx="7448">
                  <c:v>18.158788842085151</c:v>
                </c:pt>
                <c:pt idx="7449">
                  <c:v>16.767859367276035</c:v>
                </c:pt>
                <c:pt idx="7450">
                  <c:v>15.980347826391464</c:v>
                </c:pt>
                <c:pt idx="7451">
                  <c:v>14.057592375920045</c:v>
                </c:pt>
                <c:pt idx="7452">
                  <c:v>16.062167207262586</c:v>
                </c:pt>
                <c:pt idx="7453">
                  <c:v>14.804194226369052</c:v>
                </c:pt>
                <c:pt idx="7454">
                  <c:v>14.078047221137826</c:v>
                </c:pt>
                <c:pt idx="7455">
                  <c:v>16.246260814222619</c:v>
                </c:pt>
                <c:pt idx="7456">
                  <c:v>15.064993502895762</c:v>
                </c:pt>
                <c:pt idx="7457">
                  <c:v>15.489431541164718</c:v>
                </c:pt>
                <c:pt idx="7458">
                  <c:v>18.388905850785186</c:v>
                </c:pt>
                <c:pt idx="7459">
                  <c:v>16.824110191624936</c:v>
                </c:pt>
                <c:pt idx="7460">
                  <c:v>14.262140828097854</c:v>
                </c:pt>
                <c:pt idx="7461">
                  <c:v>12.022335276750825</c:v>
                </c:pt>
                <c:pt idx="7462">
                  <c:v>14.297936807228972</c:v>
                </c:pt>
                <c:pt idx="7463">
                  <c:v>14.236572271575628</c:v>
                </c:pt>
                <c:pt idx="7464">
                  <c:v>14.251913405488963</c:v>
                </c:pt>
                <c:pt idx="7465">
                  <c:v>13.525766400257735</c:v>
                </c:pt>
                <c:pt idx="7466">
                  <c:v>10.733680028030619</c:v>
                </c:pt>
                <c:pt idx="7467">
                  <c:v>11.096753530646234</c:v>
                </c:pt>
                <c:pt idx="7468">
                  <c:v>10.71322518281284</c:v>
                </c:pt>
                <c:pt idx="7469">
                  <c:v>11.372893941086279</c:v>
                </c:pt>
                <c:pt idx="7470">
                  <c:v>9.7416200349682356</c:v>
                </c:pt>
                <c:pt idx="7471">
                  <c:v>12.651321767197595</c:v>
                </c:pt>
                <c:pt idx="7472">
                  <c:v>16.911043283800502</c:v>
                </c:pt>
                <c:pt idx="7473">
                  <c:v>19.728698212549844</c:v>
                </c:pt>
                <c:pt idx="7474">
                  <c:v>15.366702469858033</c:v>
                </c:pt>
                <c:pt idx="7475">
                  <c:v>14.236572271575628</c:v>
                </c:pt>
                <c:pt idx="7476">
                  <c:v>14.522940104624562</c:v>
                </c:pt>
                <c:pt idx="7477">
                  <c:v>14.773511958542381</c:v>
                </c:pt>
                <c:pt idx="7478">
                  <c:v>14.10361577766005</c:v>
                </c:pt>
                <c:pt idx="7479">
                  <c:v>14.620100619409024</c:v>
                </c:pt>
                <c:pt idx="7480">
                  <c:v>14.354187631577869</c:v>
                </c:pt>
                <c:pt idx="7481">
                  <c:v>16.215578546395946</c:v>
                </c:pt>
                <c:pt idx="7482">
                  <c:v>16.90081586119161</c:v>
                </c:pt>
                <c:pt idx="7483">
                  <c:v>16.599106894229344</c:v>
                </c:pt>
                <c:pt idx="7484">
                  <c:v>14.855331339413507</c:v>
                </c:pt>
                <c:pt idx="7485">
                  <c:v>13.377468772428823</c:v>
                </c:pt>
                <c:pt idx="7486">
                  <c:v>11.812673113268572</c:v>
                </c:pt>
                <c:pt idx="7487">
                  <c:v>11.986539297619709</c:v>
                </c:pt>
                <c:pt idx="7488">
                  <c:v>12.661549189806484</c:v>
                </c:pt>
                <c:pt idx="7489">
                  <c:v>12.124609502839732</c:v>
                </c:pt>
                <c:pt idx="7490">
                  <c:v>12.196201461101966</c:v>
                </c:pt>
                <c:pt idx="7491">
                  <c:v>11.378007652390723</c:v>
                </c:pt>
                <c:pt idx="7492">
                  <c:v>12.293361975886425</c:v>
                </c:pt>
                <c:pt idx="7493">
                  <c:v>10.805271986292855</c:v>
                </c:pt>
                <c:pt idx="7494">
                  <c:v>10.217195186281646</c:v>
                </c:pt>
                <c:pt idx="7495">
                  <c:v>12.252452285450865</c:v>
                </c:pt>
                <c:pt idx="7496">
                  <c:v>15.351361335944699</c:v>
                </c:pt>
                <c:pt idx="7497">
                  <c:v>16.118418031611487</c:v>
                </c:pt>
                <c:pt idx="7498">
                  <c:v>15.2951105115958</c:v>
                </c:pt>
                <c:pt idx="7499">
                  <c:v>16.266715659440401</c:v>
                </c:pt>
                <c:pt idx="7500">
                  <c:v>15.136585461157996</c:v>
                </c:pt>
                <c:pt idx="7501">
                  <c:v>14.231458560271182</c:v>
                </c:pt>
                <c:pt idx="7502">
                  <c:v>14.839990205500172</c:v>
                </c:pt>
                <c:pt idx="7503">
                  <c:v>15.336020202031362</c:v>
                </c:pt>
                <c:pt idx="7504">
                  <c:v>16.415013287269314</c:v>
                </c:pt>
                <c:pt idx="7505">
                  <c:v>16.430354421182646</c:v>
                </c:pt>
                <c:pt idx="7506">
                  <c:v>18.424701829916305</c:v>
                </c:pt>
                <c:pt idx="7507">
                  <c:v>16.077508341175925</c:v>
                </c:pt>
                <c:pt idx="7508">
                  <c:v>14.860445050717951</c:v>
                </c:pt>
                <c:pt idx="7509">
                  <c:v>13.270080835035472</c:v>
                </c:pt>
                <c:pt idx="7510">
                  <c:v>12.477455582846455</c:v>
                </c:pt>
                <c:pt idx="7511">
                  <c:v>13.178034031555457</c:v>
                </c:pt>
                <c:pt idx="7512">
                  <c:v>11.651489710064013</c:v>
                </c:pt>
                <c:pt idx="7513">
                  <c:v>12.106743279671496</c:v>
                </c:pt>
                <c:pt idx="7514">
                  <c:v>11.626475777667999</c:v>
                </c:pt>
                <c:pt idx="7515">
                  <c:v>10.185673271657507</c:v>
                </c:pt>
                <c:pt idx="7516">
                  <c:v>9.7954559262796632</c:v>
                </c:pt>
                <c:pt idx="7517">
                  <c:v>10.125639833907069</c:v>
                </c:pt>
                <c:pt idx="7518">
                  <c:v>10.145650979823882</c:v>
                </c:pt>
                <c:pt idx="7519">
                  <c:v>9.8755005099469155</c:v>
                </c:pt>
                <c:pt idx="7520">
                  <c:v>9.9349999999999987</c:v>
                </c:pt>
                <c:pt idx="7521">
                  <c:v>12.82214174619754</c:v>
                </c:pt>
                <c:pt idx="7522">
                  <c:v>14.097852298394328</c:v>
                </c:pt>
                <c:pt idx="7523">
                  <c:v>13.98779099585186</c:v>
                </c:pt>
                <c:pt idx="7524">
                  <c:v>14.097852298394328</c:v>
                </c:pt>
                <c:pt idx="7525">
                  <c:v>13.98779099585186</c:v>
                </c:pt>
                <c:pt idx="7526">
                  <c:v>14.097852298394328</c:v>
                </c:pt>
                <c:pt idx="7527">
                  <c:v>13.98779099585186</c:v>
                </c:pt>
                <c:pt idx="7528">
                  <c:v>13.87272690683019</c:v>
                </c:pt>
                <c:pt idx="7529">
                  <c:v>13.692626593578876</c:v>
                </c:pt>
                <c:pt idx="7530">
                  <c:v>14.097852298394328</c:v>
                </c:pt>
                <c:pt idx="7531">
                  <c:v>13.997796568810267</c:v>
                </c:pt>
                <c:pt idx="7532">
                  <c:v>13.972782636414252</c:v>
                </c:pt>
                <c:pt idx="7533">
                  <c:v>12.822141746197538</c:v>
                </c:pt>
                <c:pt idx="7534">
                  <c:v>12.051712628400262</c:v>
                </c:pt>
                <c:pt idx="7535">
                  <c:v>11.736537080210466</c:v>
                </c:pt>
                <c:pt idx="7536">
                  <c:v>11.821584450356919</c:v>
                </c:pt>
                <c:pt idx="7537">
                  <c:v>11.866609528669747</c:v>
                </c:pt>
                <c:pt idx="7538">
                  <c:v>12.071723774317073</c:v>
                </c:pt>
                <c:pt idx="7539">
                  <c:v>12.036704268962653</c:v>
                </c:pt>
                <c:pt idx="7540">
                  <c:v>9.9555450936141625</c:v>
                </c:pt>
                <c:pt idx="7541">
                  <c:v>10.195678844615914</c:v>
                </c:pt>
                <c:pt idx="7542">
                  <c:v>10.070609182635836</c:v>
                </c:pt>
                <c:pt idx="7543">
                  <c:v>10.095623115031851</c:v>
                </c:pt>
                <c:pt idx="7544">
                  <c:v>9.9555450936141625</c:v>
                </c:pt>
                <c:pt idx="7545">
                  <c:v>11.866609528669747</c:v>
                </c:pt>
                <c:pt idx="7546">
                  <c:v>11.891623461065763</c:v>
                </c:pt>
                <c:pt idx="7547">
                  <c:v>11.946654112336995</c:v>
                </c:pt>
                <c:pt idx="7548">
                  <c:v>13.877729693309393</c:v>
                </c:pt>
                <c:pt idx="7549">
                  <c:v>14.157885736144767</c:v>
                </c:pt>
                <c:pt idx="7550">
                  <c:v>11.944152719097396</c:v>
                </c:pt>
                <c:pt idx="7551">
                  <c:v>12.111746066150699</c:v>
                </c:pt>
                <c:pt idx="7552">
                  <c:v>13.857718547392581</c:v>
                </c:pt>
                <c:pt idx="7553">
                  <c:v>14.267947038687236</c:v>
                </c:pt>
                <c:pt idx="7554">
                  <c:v>14.007802141768673</c:v>
                </c:pt>
                <c:pt idx="7555">
                  <c:v>13.857718547392581</c:v>
                </c:pt>
                <c:pt idx="7556">
                  <c:v>14.267947038687236</c:v>
                </c:pt>
                <c:pt idx="7557">
                  <c:v>13.007244845928053</c:v>
                </c:pt>
                <c:pt idx="7558">
                  <c:v>12.01669312304584</c:v>
                </c:pt>
                <c:pt idx="7559">
                  <c:v>11.944152719097396</c:v>
                </c:pt>
                <c:pt idx="7560">
                  <c:v>10.88606337874594</c:v>
                </c:pt>
                <c:pt idx="7561">
                  <c:v>12.006687550087435</c:v>
                </c:pt>
                <c:pt idx="7562">
                  <c:v>11.106185983830876</c:v>
                </c:pt>
                <c:pt idx="7563">
                  <c:v>12.006687550087435</c:v>
                </c:pt>
                <c:pt idx="7564">
                  <c:v>11.106185983830876</c:v>
                </c:pt>
                <c:pt idx="7565">
                  <c:v>11.006130254246814</c:v>
                </c:pt>
                <c:pt idx="7566">
                  <c:v>12.006687550087435</c:v>
                </c:pt>
                <c:pt idx="7567">
                  <c:v>15.758777409489756</c:v>
                </c:pt>
                <c:pt idx="7568">
                  <c:v>17.634822339190919</c:v>
                </c:pt>
                <c:pt idx="7569">
                  <c:v>14.758220113649138</c:v>
                </c:pt>
                <c:pt idx="7570">
                  <c:v>14.007802141768673</c:v>
                </c:pt>
                <c:pt idx="7571">
                  <c:v>13.882732479788595</c:v>
                </c:pt>
                <c:pt idx="7572">
                  <c:v>14.132871803748751</c:v>
                </c:pt>
                <c:pt idx="7573">
                  <c:v>14.082843938956719</c:v>
                </c:pt>
                <c:pt idx="7574">
                  <c:v>13.982788209372659</c:v>
                </c:pt>
                <c:pt idx="7575">
                  <c:v>14.182899668540783</c:v>
                </c:pt>
                <c:pt idx="7576">
                  <c:v>14.45805292489695</c:v>
                </c:pt>
                <c:pt idx="7577">
                  <c:v>17.384683015230763</c:v>
                </c:pt>
                <c:pt idx="7578">
                  <c:v>15.933874936261866</c:v>
                </c:pt>
                <c:pt idx="7579">
                  <c:v>13.532537426244378</c:v>
                </c:pt>
                <c:pt idx="7580">
                  <c:v>12.456938333215712</c:v>
                </c:pt>
                <c:pt idx="7581">
                  <c:v>11.956659685295403</c:v>
                </c:pt>
                <c:pt idx="7582">
                  <c:v>11.731534293731265</c:v>
                </c:pt>
                <c:pt idx="7583">
                  <c:v>12.006687550087435</c:v>
                </c:pt>
                <c:pt idx="7584">
                  <c:v>11.076169264955658</c:v>
                </c:pt>
                <c:pt idx="7585">
                  <c:v>11.181227781018924</c:v>
                </c:pt>
                <c:pt idx="7586">
                  <c:v>11.751545439648076</c:v>
                </c:pt>
                <c:pt idx="7587">
                  <c:v>12.201796222776355</c:v>
                </c:pt>
                <c:pt idx="7588">
                  <c:v>11.711523147814452</c:v>
                </c:pt>
                <c:pt idx="7589">
                  <c:v>10.62591848182738</c:v>
                </c:pt>
                <c:pt idx="7590">
                  <c:v>11.77655937204409</c:v>
                </c:pt>
                <c:pt idx="7591">
                  <c:v>16.509195381370223</c:v>
                </c:pt>
                <c:pt idx="7592">
                  <c:v>19.01058862097177</c:v>
                </c:pt>
                <c:pt idx="7593">
                  <c:v>16.759334705330375</c:v>
                </c:pt>
                <c:pt idx="7594">
                  <c:v>15.388571210028726</c:v>
                </c:pt>
                <c:pt idx="7595">
                  <c:v>14.45805292489695</c:v>
                </c:pt>
                <c:pt idx="7596">
                  <c:v>13.772671177246128</c:v>
                </c:pt>
                <c:pt idx="7597">
                  <c:v>14.192905241499188</c:v>
                </c:pt>
                <c:pt idx="7598">
                  <c:v>15.008359437609291</c:v>
                </c:pt>
                <c:pt idx="7599">
                  <c:v>14.903300921546027</c:v>
                </c:pt>
                <c:pt idx="7600">
                  <c:v>15.778788555406569</c:v>
                </c:pt>
                <c:pt idx="7601">
                  <c:v>17.559780542002869</c:v>
                </c:pt>
                <c:pt idx="7602">
                  <c:v>16.244047697972455</c:v>
                </c:pt>
                <c:pt idx="7603">
                  <c:v>14.007802141768673</c:v>
                </c:pt>
                <c:pt idx="7604">
                  <c:v>12.777116667884711</c:v>
                </c:pt>
                <c:pt idx="7605">
                  <c:v>12.486955052090931</c:v>
                </c:pt>
                <c:pt idx="7606">
                  <c:v>12.597016354633398</c:v>
                </c:pt>
                <c:pt idx="7607">
                  <c:v>12.381896536027666</c:v>
                </c:pt>
                <c:pt idx="7608">
                  <c:v>11.991679190649824</c:v>
                </c:pt>
                <c:pt idx="7609">
                  <c:v>11.726531507252059</c:v>
                </c:pt>
                <c:pt idx="7610">
                  <c:v>12.101740493192292</c:v>
                </c:pt>
                <c:pt idx="7611">
                  <c:v>11.916637393461778</c:v>
                </c:pt>
                <c:pt idx="7612">
                  <c:v>12.461941119694915</c:v>
                </c:pt>
                <c:pt idx="7613">
                  <c:v>11.101183197351672</c:v>
                </c:pt>
                <c:pt idx="7614">
                  <c:v>11.751545439648076</c:v>
                </c:pt>
                <c:pt idx="7615">
                  <c:v>17.764894787650203</c:v>
                </c:pt>
                <c:pt idx="7616">
                  <c:v>16.404136865306956</c:v>
                </c:pt>
                <c:pt idx="7617">
                  <c:v>15.63370774750968</c:v>
                </c:pt>
                <c:pt idx="7618">
                  <c:v>13.752660031329317</c:v>
                </c:pt>
                <c:pt idx="7619">
                  <c:v>15.713752331176927</c:v>
                </c:pt>
                <c:pt idx="7620">
                  <c:v>14.483066857292966</c:v>
                </c:pt>
                <c:pt idx="7621">
                  <c:v>13.772671177246128</c:v>
                </c:pt>
                <c:pt idx="7622">
                  <c:v>15.89385264442824</c:v>
                </c:pt>
                <c:pt idx="7623">
                  <c:v>14.738208967732325</c:v>
                </c:pt>
                <c:pt idx="7624">
                  <c:v>15.153440245506182</c:v>
                </c:pt>
                <c:pt idx="7625">
                  <c:v>17.990020179214337</c:v>
                </c:pt>
                <c:pt idx="7626">
                  <c:v>16.459167516578194</c:v>
                </c:pt>
                <c:pt idx="7627">
                  <c:v>13.952771490497438</c:v>
                </c:pt>
                <c:pt idx="7628">
                  <c:v>11.76155101260648</c:v>
                </c:pt>
                <c:pt idx="7629">
                  <c:v>13.98779099585186</c:v>
                </c:pt>
                <c:pt idx="7630">
                  <c:v>13.927757558101423</c:v>
                </c:pt>
                <c:pt idx="7631">
                  <c:v>13.942765917539031</c:v>
                </c:pt>
                <c:pt idx="7632">
                  <c:v>13.232370237492193</c:v>
                </c:pt>
                <c:pt idx="7633">
                  <c:v>10.500848819847302</c:v>
                </c:pt>
                <c:pt idx="7634">
                  <c:v>10.856046659870723</c:v>
                </c:pt>
                <c:pt idx="7635">
                  <c:v>10.480837673930491</c:v>
                </c:pt>
                <c:pt idx="7636">
                  <c:v>11.254999999999999</c:v>
                </c:pt>
                <c:pt idx="7637">
                  <c:v>9.5303082428818993</c:v>
                </c:pt>
                <c:pt idx="7638">
                  <c:v>12.376893749548463</c:v>
                </c:pt>
                <c:pt idx="7639">
                  <c:v>16.544214886724642</c:v>
                </c:pt>
                <c:pt idx="7640">
                  <c:v>19.300750236765548</c:v>
                </c:pt>
                <c:pt idx="7641">
                  <c:v>15.033373370005307</c:v>
                </c:pt>
                <c:pt idx="7642">
                  <c:v>13.927757558101423</c:v>
                </c:pt>
                <c:pt idx="7643">
                  <c:v>14.207913600936795</c:v>
                </c:pt>
                <c:pt idx="7644">
                  <c:v>14.453050138417749</c:v>
                </c:pt>
                <c:pt idx="7645">
                  <c:v>13.797685109642142</c:v>
                </c:pt>
                <c:pt idx="7646">
                  <c:v>14.302966544041658</c:v>
                </c:pt>
                <c:pt idx="7647">
                  <c:v>14.042821647123095</c:v>
                </c:pt>
                <c:pt idx="7648">
                  <c:v>15.863835925553023</c:v>
                </c:pt>
                <c:pt idx="7649">
                  <c:v>16.534209313766237</c:v>
                </c:pt>
                <c:pt idx="7650">
                  <c:v>16.239044911493256</c:v>
                </c:pt>
                <c:pt idx="7651">
                  <c:v>14.533094722084998</c:v>
                </c:pt>
                <c:pt idx="7652">
                  <c:v>13.087289429595304</c:v>
                </c:pt>
                <c:pt idx="7653">
                  <c:v>11.556436766959155</c:v>
                </c:pt>
                <c:pt idx="7654">
                  <c:v>11.726531507252059</c:v>
                </c:pt>
                <c:pt idx="7655">
                  <c:v>12.386899322506869</c:v>
                </c:pt>
                <c:pt idx="7656">
                  <c:v>11.861606742190544</c:v>
                </c:pt>
                <c:pt idx="7657">
                  <c:v>11.931645752899389</c:v>
                </c:pt>
                <c:pt idx="7658">
                  <c:v>11.131199916226892</c:v>
                </c:pt>
                <c:pt idx="7659">
                  <c:v>12.026698696004246</c:v>
                </c:pt>
                <c:pt idx="7660">
                  <c:v>10.570887830556146</c:v>
                </c:pt>
                <c:pt idx="7661">
                  <c:v>10</c:v>
                </c:pt>
                <c:pt idx="7662">
                  <c:v>11.986676404170622</c:v>
                </c:pt>
                <c:pt idx="7663">
                  <c:v>15.018365010567701</c:v>
                </c:pt>
                <c:pt idx="7664">
                  <c:v>15.768782982448164</c:v>
                </c:pt>
                <c:pt idx="7665">
                  <c:v>14.963334359296466</c:v>
                </c:pt>
                <c:pt idx="7666">
                  <c:v>15.913863790345054</c:v>
                </c:pt>
                <c:pt idx="7667">
                  <c:v>14.80824797844117</c:v>
                </c:pt>
                <c:pt idx="7668">
                  <c:v>13.92275477162222</c:v>
                </c:pt>
                <c:pt idx="7669">
                  <c:v>14.51808636264739</c:v>
                </c:pt>
                <c:pt idx="7670">
                  <c:v>15.00335665113009</c:v>
                </c:pt>
                <c:pt idx="7671">
                  <c:v>16.058944598241943</c:v>
                </c:pt>
                <c:pt idx="7672">
                  <c:v>16.073952957679548</c:v>
                </c:pt>
                <c:pt idx="7673">
                  <c:v>18.02503968456876</c:v>
                </c:pt>
                <c:pt idx="7674">
                  <c:v>15.728760690614537</c:v>
                </c:pt>
                <c:pt idx="7675">
                  <c:v>14.538097508564203</c:v>
                </c:pt>
                <c:pt idx="7676">
                  <c:v>12.982230913532037</c:v>
                </c:pt>
                <c:pt idx="7677">
                  <c:v>12.206799009255556</c:v>
                </c:pt>
                <c:pt idx="7678">
                  <c:v>12.892180756906381</c:v>
                </c:pt>
                <c:pt idx="7679">
                  <c:v>11.651489710064013</c:v>
                </c:pt>
                <c:pt idx="7680">
                  <c:v>12.356778923343867</c:v>
                </c:pt>
                <c:pt idx="7681">
                  <c:v>11.866592652004606</c:v>
                </c:pt>
                <c:pt idx="7682">
                  <c:v>10.396033837986822</c:v>
                </c:pt>
                <c:pt idx="7683">
                  <c:v>9.9977574925236716</c:v>
                </c:pt>
                <c:pt idx="7684">
                  <c:v>10.334760554069415</c:v>
                </c:pt>
                <c:pt idx="7685">
                  <c:v>10.355184982041884</c:v>
                </c:pt>
                <c:pt idx="7686">
                  <c:v>10.07945520441355</c:v>
                </c:pt>
                <c:pt idx="7687">
                  <c:v>9.9722269575580871</c:v>
                </c:pt>
                <c:pt idx="7688">
                  <c:v>13.08695222335964</c:v>
                </c:pt>
                <c:pt idx="7689">
                  <c:v>14.38900950660455</c:v>
                </c:pt>
                <c:pt idx="7690">
                  <c:v>14.276675152755971</c:v>
                </c:pt>
                <c:pt idx="7691">
                  <c:v>14.38900950660455</c:v>
                </c:pt>
                <c:pt idx="7692">
                  <c:v>14.276675152755971</c:v>
                </c:pt>
                <c:pt idx="7693">
                  <c:v>14.38900950660455</c:v>
                </c:pt>
                <c:pt idx="7694">
                  <c:v>14.276675152755971</c:v>
                </c:pt>
                <c:pt idx="7695">
                  <c:v>14.159234691914273</c:v>
                </c:pt>
                <c:pt idx="7696">
                  <c:v>13.975414840162047</c:v>
                </c:pt>
                <c:pt idx="7697">
                  <c:v>14.38900950660455</c:v>
                </c:pt>
                <c:pt idx="7698">
                  <c:v>14.286887366742205</c:v>
                </c:pt>
                <c:pt idx="7699">
                  <c:v>14.261356831776618</c:v>
                </c:pt>
                <c:pt idx="7700">
                  <c:v>13.086952223359638</c:v>
                </c:pt>
                <c:pt idx="7701">
                  <c:v>12.300611746419575</c:v>
                </c:pt>
                <c:pt idx="7702">
                  <c:v>11.978927005853185</c:v>
                </c:pt>
                <c:pt idx="7703">
                  <c:v>12.065730824736178</c:v>
                </c:pt>
                <c:pt idx="7704">
                  <c:v>12.111685787674235</c:v>
                </c:pt>
                <c:pt idx="7705">
                  <c:v>12.321036174392043</c:v>
                </c:pt>
                <c:pt idx="7706">
                  <c:v>12.285293425440225</c:v>
                </c:pt>
                <c:pt idx="7707">
                  <c:v>10.161152916303426</c:v>
                </c:pt>
                <c:pt idx="7708">
                  <c:v>10.406246051973058</c:v>
                </c:pt>
                <c:pt idx="7709">
                  <c:v>10.278593377145127</c:v>
                </c:pt>
                <c:pt idx="7710">
                  <c:v>10.304123912110711</c:v>
                </c:pt>
                <c:pt idx="7711">
                  <c:v>10.161152916303426</c:v>
                </c:pt>
                <c:pt idx="7712">
                  <c:v>12.111685787674235</c:v>
                </c:pt>
                <c:pt idx="7713">
                  <c:v>12.137216322639821</c:v>
                </c:pt>
                <c:pt idx="7714">
                  <c:v>12.193383499564112</c:v>
                </c:pt>
                <c:pt idx="7715">
                  <c:v>14.164340798907391</c:v>
                </c:pt>
                <c:pt idx="7716">
                  <c:v>14.450282790521959</c:v>
                </c:pt>
                <c:pt idx="7717">
                  <c:v>12.190830446067553</c:v>
                </c:pt>
                <c:pt idx="7718">
                  <c:v>12.361885030336984</c:v>
                </c:pt>
                <c:pt idx="7719">
                  <c:v>14.143916370934921</c:v>
                </c:pt>
                <c:pt idx="7720">
                  <c:v>14.56261714437054</c:v>
                </c:pt>
                <c:pt idx="7721">
                  <c:v>14.297099580728439</c:v>
                </c:pt>
                <c:pt idx="7722">
                  <c:v>14.143916370934921</c:v>
                </c:pt>
                <c:pt idx="7723">
                  <c:v>14.56261714437054</c:v>
                </c:pt>
                <c:pt idx="7724">
                  <c:v>13.275878182104979</c:v>
                </c:pt>
                <c:pt idx="7725">
                  <c:v>12.264868997467754</c:v>
                </c:pt>
                <c:pt idx="7726">
                  <c:v>12.190830446067553</c:v>
                </c:pt>
                <c:pt idx="7727">
                  <c:v>12.361885030336984</c:v>
                </c:pt>
                <c:pt idx="7728">
                  <c:v>11.110888817023243</c:v>
                </c:pt>
                <c:pt idx="7729">
                  <c:v>12.254656783481519</c:v>
                </c:pt>
                <c:pt idx="7730">
                  <c:v>11.335557524720405</c:v>
                </c:pt>
                <c:pt idx="7731">
                  <c:v>12.254656783481519</c:v>
                </c:pt>
                <c:pt idx="7732">
                  <c:v>11.335557524720405</c:v>
                </c:pt>
                <c:pt idx="7733">
                  <c:v>11.23343538485806</c:v>
                </c:pt>
                <c:pt idx="7734">
                  <c:v>12.254656783481519</c:v>
                </c:pt>
                <c:pt idx="7735">
                  <c:v>16.084237028319496</c:v>
                </c:pt>
                <c:pt idx="7736">
                  <c:v>17.999027150738481</c:v>
                </c:pt>
                <c:pt idx="7737">
                  <c:v>15.063015629696034</c:v>
                </c:pt>
                <c:pt idx="7738">
                  <c:v>14.297099580728439</c:v>
                </c:pt>
                <c:pt idx="7739">
                  <c:v>14.169446905900507</c:v>
                </c:pt>
                <c:pt idx="7740">
                  <c:v>14.424752255556372</c:v>
                </c:pt>
                <c:pt idx="7741">
                  <c:v>14.373691185625198</c:v>
                </c:pt>
                <c:pt idx="7742">
                  <c:v>14.271569045762854</c:v>
                </c:pt>
                <c:pt idx="7743">
                  <c:v>14.475813325487545</c:v>
                </c:pt>
                <c:pt idx="7744">
                  <c:v>14.756649210108996</c:v>
                </c:pt>
                <c:pt idx="7745">
                  <c:v>17.743721801082618</c:v>
                </c:pt>
                <c:pt idx="7746">
                  <c:v>16.2629507730786</c:v>
                </c:pt>
                <c:pt idx="7747">
                  <c:v>13.812019416382297</c:v>
                </c:pt>
                <c:pt idx="7748">
                  <c:v>12.714206412862076</c:v>
                </c:pt>
                <c:pt idx="7749">
                  <c:v>12.203595713550346</c:v>
                </c:pt>
                <c:pt idx="7750">
                  <c:v>11.973820898860069</c:v>
                </c:pt>
                <c:pt idx="7751">
                  <c:v>12.254656783481519</c:v>
                </c:pt>
                <c:pt idx="7752">
                  <c:v>11.304920882761701</c:v>
                </c:pt>
                <c:pt idx="7753">
                  <c:v>11.412149129617166</c:v>
                </c:pt>
                <c:pt idx="7754">
                  <c:v>11.994245326832537</c:v>
                </c:pt>
                <c:pt idx="7755">
                  <c:v>12.453794956213095</c:v>
                </c:pt>
                <c:pt idx="7756">
                  <c:v>11.953396470887599</c:v>
                </c:pt>
                <c:pt idx="7757">
                  <c:v>10.845371253381145</c:v>
                </c:pt>
                <c:pt idx="7758">
                  <c:v>12.019775861798124</c:v>
                </c:pt>
                <c:pt idx="7759">
                  <c:v>16.850153077287089</c:v>
                </c:pt>
                <c:pt idx="7760">
                  <c:v>19.40320657384574</c:v>
                </c:pt>
                <c:pt idx="7761">
                  <c:v>17.105458426942953</c:v>
                </c:pt>
                <c:pt idx="7762">
                  <c:v>15.706385110828814</c:v>
                </c:pt>
                <c:pt idx="7763">
                  <c:v>14.756649210108996</c:v>
                </c:pt>
                <c:pt idx="7764">
                  <c:v>14.057112552051926</c:v>
                </c:pt>
                <c:pt idx="7765">
                  <c:v>14.486025539473779</c:v>
                </c:pt>
                <c:pt idx="7766">
                  <c:v>15.318320979351899</c:v>
                </c:pt>
                <c:pt idx="7767">
                  <c:v>15.211092732496436</c:v>
                </c:pt>
                <c:pt idx="7768">
                  <c:v>16.104661456291964</c:v>
                </c:pt>
                <c:pt idx="7769">
                  <c:v>17.922435545841719</c:v>
                </c:pt>
                <c:pt idx="7770">
                  <c:v>16.579529406651872</c:v>
                </c:pt>
                <c:pt idx="7771">
                  <c:v>14.297099580728439</c:v>
                </c:pt>
                <c:pt idx="7772">
                  <c:v>13.040997260421584</c:v>
                </c:pt>
                <c:pt idx="7773">
                  <c:v>12.74484305482078</c:v>
                </c:pt>
                <c:pt idx="7774">
                  <c:v>12.857177408669362</c:v>
                </c:pt>
                <c:pt idx="7775">
                  <c:v>12.637614807965317</c:v>
                </c:pt>
                <c:pt idx="7776">
                  <c:v>12.239338462502166</c:v>
                </c:pt>
                <c:pt idx="7777">
                  <c:v>11.968714791866949</c:v>
                </c:pt>
                <c:pt idx="7778">
                  <c:v>12.351672816350748</c:v>
                </c:pt>
                <c:pt idx="7779">
                  <c:v>12.162746857605407</c:v>
                </c:pt>
                <c:pt idx="7780">
                  <c:v>12.719312519855194</c:v>
                </c:pt>
                <c:pt idx="7781">
                  <c:v>11.330451417727287</c:v>
                </c:pt>
                <c:pt idx="7782">
                  <c:v>11.994245326832537</c:v>
                </c:pt>
                <c:pt idx="7783">
                  <c:v>18.131785932559534</c:v>
                </c:pt>
                <c:pt idx="7784">
                  <c:v>16.742924830431626</c:v>
                </c:pt>
                <c:pt idx="7785">
                  <c:v>15.956584353491563</c:v>
                </c:pt>
                <c:pt idx="7786">
                  <c:v>14.036688124079458</c:v>
                </c:pt>
                <c:pt idx="7787">
                  <c:v>16.038282065381438</c:v>
                </c:pt>
                <c:pt idx="7788">
                  <c:v>14.782179745074583</c:v>
                </c:pt>
                <c:pt idx="7789">
                  <c:v>14.057112552051926</c:v>
                </c:pt>
                <c:pt idx="7790">
                  <c:v>16.22210191713366</c:v>
                </c:pt>
                <c:pt idx="7791">
                  <c:v>15.042591201723566</c:v>
                </c:pt>
                <c:pt idx="7792">
                  <c:v>15.466398082152301</c:v>
                </c:pt>
                <c:pt idx="7793">
                  <c:v>18.361560747249811</c:v>
                </c:pt>
                <c:pt idx="7794">
                  <c:v>16.79909200735592</c:v>
                </c:pt>
                <c:pt idx="7795">
                  <c:v>14.24093240380415</c:v>
                </c:pt>
                <c:pt idx="7796">
                  <c:v>12.004457540818771</c:v>
                </c:pt>
                <c:pt idx="7797">
                  <c:v>14.276675152755971</c:v>
                </c:pt>
                <c:pt idx="7798">
                  <c:v>14.215401868838562</c:v>
                </c:pt>
                <c:pt idx="7799">
                  <c:v>14.230720189817912</c:v>
                </c:pt>
                <c:pt idx="7800">
                  <c:v>13.505652996795257</c:v>
                </c:pt>
                <c:pt idx="7801">
                  <c:v>10.717718578553214</c:v>
                </c:pt>
                <c:pt idx="7802">
                  <c:v>11.080252175064542</c:v>
                </c:pt>
                <c:pt idx="7803">
                  <c:v>10.697294150580744</c:v>
                </c:pt>
                <c:pt idx="7804">
                  <c:v>11.355981952692876</c:v>
                </c:pt>
                <c:pt idx="7805">
                  <c:v>9.7271338218884544</c:v>
                </c:pt>
                <c:pt idx="7806">
                  <c:v>12.632508700972201</c:v>
                </c:pt>
                <c:pt idx="7807">
                  <c:v>16.885895826238912</c:v>
                </c:pt>
                <c:pt idx="7808">
                  <c:v>19.699360779446543</c:v>
                </c:pt>
                <c:pt idx="7809">
                  <c:v>15.343851514317485</c:v>
                </c:pt>
                <c:pt idx="7810">
                  <c:v>14.215401868838562</c:v>
                </c:pt>
                <c:pt idx="7811">
                  <c:v>14.501343860453131</c:v>
                </c:pt>
                <c:pt idx="7812">
                  <c:v>14.75154310311588</c:v>
                </c:pt>
                <c:pt idx="7813">
                  <c:v>14.082643087017512</c:v>
                </c:pt>
                <c:pt idx="7814">
                  <c:v>14.598359893322362</c:v>
                </c:pt>
                <c:pt idx="7815">
                  <c:v>14.332842329680261</c:v>
                </c:pt>
                <c:pt idx="7816">
                  <c:v>16.191465275174959</c:v>
                </c:pt>
                <c:pt idx="7817">
                  <c:v>16.875683612252676</c:v>
                </c:pt>
                <c:pt idx="7818">
                  <c:v>16.574423299658754</c:v>
                </c:pt>
                <c:pt idx="7819">
                  <c:v>14.833240815005755</c:v>
                </c:pt>
                <c:pt idx="7820">
                  <c:v>13.357575893994856</c:v>
                </c:pt>
                <c:pt idx="7821">
                  <c:v>11.795107154100963</c:v>
                </c:pt>
                <c:pt idx="7822">
                  <c:v>11.968714791866949</c:v>
                </c:pt>
                <c:pt idx="7823">
                  <c:v>12.642720914958433</c:v>
                </c:pt>
                <c:pt idx="7824">
                  <c:v>12.106579680681119</c:v>
                </c:pt>
                <c:pt idx="7825">
                  <c:v>12.178065178584761</c:v>
                </c:pt>
                <c:pt idx="7826">
                  <c:v>11.361088059685992</c:v>
                </c:pt>
                <c:pt idx="7827">
                  <c:v>12.275081211453989</c:v>
                </c:pt>
                <c:pt idx="7828">
                  <c:v>10.789204076456855</c:v>
                </c:pt>
                <c:pt idx="7829">
                  <c:v>10.202001772248366</c:v>
                </c:pt>
                <c:pt idx="7830">
                  <c:v>12.23423235550905</c:v>
                </c:pt>
                <c:pt idx="7831">
                  <c:v>15.328533193338135</c:v>
                </c:pt>
                <c:pt idx="7832">
                  <c:v>16.094449242305728</c:v>
                </c:pt>
                <c:pt idx="7833">
                  <c:v>15.272366016413846</c:v>
                </c:pt>
                <c:pt idx="7834">
                  <c:v>16.242526345106132</c:v>
                </c:pt>
                <c:pt idx="7835">
                  <c:v>15.114076699627208</c:v>
                </c:pt>
                <c:pt idx="7836">
                  <c:v>14.210295761845444</c:v>
                </c:pt>
                <c:pt idx="7837">
                  <c:v>14.817922494026405</c:v>
                </c:pt>
                <c:pt idx="7838">
                  <c:v>15.313214872358783</c:v>
                </c:pt>
                <c:pt idx="7839">
                  <c:v>16.390603447906532</c:v>
                </c:pt>
                <c:pt idx="7840">
                  <c:v>16.405921768885882</c:v>
                </c:pt>
                <c:pt idx="7841">
                  <c:v>18.39730349620163</c:v>
                </c:pt>
                <c:pt idx="7842">
                  <c:v>16.053600386360788</c:v>
                </c:pt>
                <c:pt idx="7843">
                  <c:v>14.838346921998875</c:v>
                </c:pt>
                <c:pt idx="7844">
                  <c:v>13.250347647139392</c:v>
                </c:pt>
                <c:pt idx="7845">
                  <c:v>12.458901063206211</c:v>
                </c:pt>
                <c:pt idx="7846">
                  <c:v>13.158437721263281</c:v>
                </c:pt>
                <c:pt idx="7847">
                  <c:v>11.89212318697019</c:v>
                </c:pt>
                <c:pt idx="7848">
                  <c:v>12.100000000000001</c:v>
                </c:pt>
                <c:pt idx="7849">
                  <c:v>11.620000000000001</c:v>
                </c:pt>
                <c:pt idx="7850">
                  <c:v>10.18</c:v>
                </c:pt>
                <c:pt idx="7851">
                  <c:v>9.7899999999999991</c:v>
                </c:pt>
                <c:pt idx="7852">
                  <c:v>10.120000000000001</c:v>
                </c:pt>
                <c:pt idx="7853">
                  <c:v>10.14</c:v>
                </c:pt>
                <c:pt idx="7854">
                  <c:v>9.8561638746215721</c:v>
                </c:pt>
                <c:pt idx="7855">
                  <c:v>9.9349999999999987</c:v>
                </c:pt>
                <c:pt idx="7856">
                  <c:v>12.797035466390623</c:v>
                </c:pt>
                <c:pt idx="7857">
                  <c:v>14.070248124966357</c:v>
                </c:pt>
                <c:pt idx="7858">
                  <c:v>13.960402326971588</c:v>
                </c:pt>
                <c:pt idx="7859">
                  <c:v>14.070248124966357</c:v>
                </c:pt>
                <c:pt idx="7860">
                  <c:v>13.960402326971588</c:v>
                </c:pt>
                <c:pt idx="7861">
                  <c:v>14.070248124966357</c:v>
                </c:pt>
                <c:pt idx="7862">
                  <c:v>13.960402326971588</c:v>
                </c:pt>
                <c:pt idx="7863">
                  <c:v>13.845563538158874</c:v>
                </c:pt>
                <c:pt idx="7864">
                  <c:v>13.665815868712887</c:v>
                </c:pt>
                <c:pt idx="7865">
                  <c:v>14.070248124966357</c:v>
                </c:pt>
                <c:pt idx="7866">
                  <c:v>13.970388308607475</c:v>
                </c:pt>
                <c:pt idx="7867">
                  <c:v>13.945423354517755</c:v>
                </c:pt>
                <c:pt idx="7868">
                  <c:v>12.797035466390621</c:v>
                </c:pt>
                <c:pt idx="7869">
                  <c:v>12.028114880427237</c:v>
                </c:pt>
                <c:pt idx="7870">
                  <c:v>11.713556458896761</c:v>
                </c:pt>
                <c:pt idx="7871">
                  <c:v>11.815</c:v>
                </c:pt>
                <c:pt idx="7872">
                  <c:v>11.86</c:v>
                </c:pt>
                <c:pt idx="7873">
                  <c:v>12.065</c:v>
                </c:pt>
                <c:pt idx="7874">
                  <c:v>12.030000000000001</c:v>
                </c:pt>
                <c:pt idx="7875">
                  <c:v>9.9499999999999993</c:v>
                </c:pt>
                <c:pt idx="7876">
                  <c:v>10.190000000000001</c:v>
                </c:pt>
                <c:pt idx="7877">
                  <c:v>10.065000000000001</c:v>
                </c:pt>
                <c:pt idx="7878">
                  <c:v>10.09</c:v>
                </c:pt>
                <c:pt idx="7879">
                  <c:v>9.9499999999999993</c:v>
                </c:pt>
                <c:pt idx="7880">
                  <c:v>11.86</c:v>
                </c:pt>
                <c:pt idx="7881">
                  <c:v>11.868339174253027</c:v>
                </c:pt>
                <c:pt idx="7882">
                  <c:v>11.923262073250411</c:v>
                </c:pt>
                <c:pt idx="7883">
                  <c:v>13.850556528976819</c:v>
                </c:pt>
                <c:pt idx="7884">
                  <c:v>14.130164014781686</c:v>
                </c:pt>
                <c:pt idx="7885">
                  <c:v>11.92076557784144</c:v>
                </c:pt>
                <c:pt idx="7886">
                  <c:v>12.088030770242566</c:v>
                </c:pt>
                <c:pt idx="7887">
                  <c:v>13.830584565705044</c:v>
                </c:pt>
                <c:pt idx="7888">
                  <c:v>14.240009812776456</c:v>
                </c:pt>
                <c:pt idx="7889">
                  <c:v>13.980374290243365</c:v>
                </c:pt>
                <c:pt idx="7890">
                  <c:v>13.830584565705044</c:v>
                </c:pt>
                <c:pt idx="7891">
                  <c:v>14.240009812776456</c:v>
                </c:pt>
                <c:pt idx="7892">
                  <c:v>12.981776126654552</c:v>
                </c:pt>
                <c:pt idx="7893">
                  <c:v>12.01</c:v>
                </c:pt>
                <c:pt idx="7894">
                  <c:v>11.9375</c:v>
                </c:pt>
                <c:pt idx="7895">
                  <c:v>12.105</c:v>
                </c:pt>
                <c:pt idx="7896">
                  <c:v>12.032500000000001</c:v>
                </c:pt>
                <c:pt idx="7897">
                  <c:v>10.879999999999999</c:v>
                </c:pt>
                <c:pt idx="7898">
                  <c:v>12</c:v>
                </c:pt>
                <c:pt idx="7899">
                  <c:v>11.084439615835809</c:v>
                </c:pt>
                <c:pt idx="7900">
                  <c:v>11.98317796306574</c:v>
                </c:pt>
                <c:pt idx="7901">
                  <c:v>11.084439615835809</c:v>
                </c:pt>
                <c:pt idx="7902">
                  <c:v>10.984579799476929</c:v>
                </c:pt>
                <c:pt idx="7903">
                  <c:v>11.98317796306574</c:v>
                </c:pt>
                <c:pt idx="7904">
                  <c:v>15.727921076523785</c:v>
                </c:pt>
                <c:pt idx="7905">
                  <c:v>17.600292633252806</c:v>
                </c:pt>
                <c:pt idx="7906">
                  <c:v>14.729322912934972</c:v>
                </c:pt>
                <c:pt idx="7907">
                  <c:v>13.980374290243365</c:v>
                </c:pt>
                <c:pt idx="7908">
                  <c:v>13.855549519794762</c:v>
                </c:pt>
                <c:pt idx="7909">
                  <c:v>14.105199060691966</c:v>
                </c:pt>
                <c:pt idx="7910">
                  <c:v>14.055269152512524</c:v>
                </c:pt>
                <c:pt idx="7911">
                  <c:v>13.955409336153645</c:v>
                </c:pt>
                <c:pt idx="7912">
                  <c:v>14.155128968871407</c:v>
                </c:pt>
                <c:pt idx="7913">
                  <c:v>14.429743463858328</c:v>
                </c:pt>
                <c:pt idx="7914">
                  <c:v>17.350643092355604</c:v>
                </c:pt>
                <c:pt idx="7915">
                  <c:v>15.902675755151828</c:v>
                </c:pt>
                <c:pt idx="7916">
                  <c:v>13.506040162538678</c:v>
                </c:pt>
                <c:pt idx="7917">
                  <c:v>12.45</c:v>
                </c:pt>
                <c:pt idx="7918">
                  <c:v>11.95</c:v>
                </c:pt>
                <c:pt idx="7919">
                  <c:v>11.725000000000001</c:v>
                </c:pt>
                <c:pt idx="7920">
                  <c:v>12</c:v>
                </c:pt>
                <c:pt idx="7921">
                  <c:v>11.07</c:v>
                </c:pt>
                <c:pt idx="7922">
                  <c:v>11.175000000000001</c:v>
                </c:pt>
                <c:pt idx="7923">
                  <c:v>11.745000000000001</c:v>
                </c:pt>
                <c:pt idx="7924">
                  <c:v>12.195</c:v>
                </c:pt>
                <c:pt idx="7925">
                  <c:v>11.705</c:v>
                </c:pt>
                <c:pt idx="7926">
                  <c:v>10.620000000000001</c:v>
                </c:pt>
                <c:pt idx="7927">
                  <c:v>11.77</c:v>
                </c:pt>
                <c:pt idx="7928">
                  <c:v>16.476869699215392</c:v>
                </c:pt>
                <c:pt idx="7929">
                  <c:v>18.973365108187423</c:v>
                </c:pt>
                <c:pt idx="7930">
                  <c:v>16.726519240112594</c:v>
                </c:pt>
                <c:pt idx="7931">
                  <c:v>15.358439755995922</c:v>
                </c:pt>
                <c:pt idx="7932">
                  <c:v>14.429743463858328</c:v>
                </c:pt>
                <c:pt idx="7933">
                  <c:v>13.745703721799993</c:v>
                </c:pt>
                <c:pt idx="7934">
                  <c:v>14.165114950507295</c:v>
                </c:pt>
                <c:pt idx="7935">
                  <c:v>14.978972453832176</c:v>
                </c:pt>
                <c:pt idx="7936">
                  <c:v>14.87411964665535</c:v>
                </c:pt>
                <c:pt idx="7937">
                  <c:v>15.74789303979556</c:v>
                </c:pt>
                <c:pt idx="7938">
                  <c:v>17.525397770983641</c:v>
                </c:pt>
                <c:pt idx="7939">
                  <c:v>16.212241185864357</c:v>
                </c:pt>
                <c:pt idx="7940">
                  <c:v>13.980374290243365</c:v>
                </c:pt>
                <c:pt idx="7941">
                  <c:v>12.752098549029125</c:v>
                </c:pt>
                <c:pt idx="7942">
                  <c:v>12.48</c:v>
                </c:pt>
                <c:pt idx="7943">
                  <c:v>12.59</c:v>
                </c:pt>
                <c:pt idx="7944">
                  <c:v>12.375</c:v>
                </c:pt>
                <c:pt idx="7945">
                  <c:v>11.984999999999999</c:v>
                </c:pt>
                <c:pt idx="7946">
                  <c:v>11.719999999999999</c:v>
                </c:pt>
                <c:pt idx="7947">
                  <c:v>12.094999999999999</c:v>
                </c:pt>
                <c:pt idx="7948">
                  <c:v>11.91</c:v>
                </c:pt>
                <c:pt idx="7949">
                  <c:v>12.455</c:v>
                </c:pt>
                <c:pt idx="7950">
                  <c:v>11.079446625017864</c:v>
                </c:pt>
                <c:pt idx="7951">
                  <c:v>11.728535431350595</c:v>
                </c:pt>
                <c:pt idx="7952">
                  <c:v>17.730110394519354</c:v>
                </c:pt>
                <c:pt idx="7953">
                  <c:v>16.372016892038566</c:v>
                </c:pt>
                <c:pt idx="7954">
                  <c:v>15.603096306075184</c:v>
                </c:pt>
                <c:pt idx="7955">
                  <c:v>13.725731758528218</c:v>
                </c:pt>
                <c:pt idx="7956">
                  <c:v>15.682984159162286</c:v>
                </c:pt>
                <c:pt idx="7957">
                  <c:v>14.45470841794805</c:v>
                </c:pt>
                <c:pt idx="7958">
                  <c:v>13.745703721799993</c:v>
                </c:pt>
                <c:pt idx="7959">
                  <c:v>15.862731828608274</c:v>
                </c:pt>
                <c:pt idx="7960">
                  <c:v>14.709350949663197</c:v>
                </c:pt>
                <c:pt idx="7961">
                  <c:v>15.123769187552552</c:v>
                </c:pt>
                <c:pt idx="7962">
                  <c:v>17.954794981326835</c:v>
                </c:pt>
                <c:pt idx="7963">
                  <c:v>16.426939791035956</c:v>
                </c:pt>
                <c:pt idx="7964">
                  <c:v>13.92545139124598</c:v>
                </c:pt>
                <c:pt idx="7965">
                  <c:v>11.754999999999999</c:v>
                </c:pt>
                <c:pt idx="7966">
                  <c:v>13.960402326971588</c:v>
                </c:pt>
                <c:pt idx="7967">
                  <c:v>13.900486437156259</c:v>
                </c:pt>
                <c:pt idx="7968">
                  <c:v>13.915465409610089</c:v>
                </c:pt>
                <c:pt idx="7969">
                  <c:v>13.206460713462034</c:v>
                </c:pt>
                <c:pt idx="7970">
                  <c:v>10.48028772686458</c:v>
                </c:pt>
                <c:pt idx="7971">
                  <c:v>10.834790074938608</c:v>
                </c:pt>
                <c:pt idx="7972">
                  <c:v>10.460315763592805</c:v>
                </c:pt>
                <c:pt idx="7973">
                  <c:v>11.254999999999999</c:v>
                </c:pt>
                <c:pt idx="7974">
                  <c:v>9.5249999999999986</c:v>
                </c:pt>
                <c:pt idx="7975">
                  <c:v>12.352659283593601</c:v>
                </c:pt>
                <c:pt idx="7976">
                  <c:v>16.511820634941003</c:v>
                </c:pt>
                <c:pt idx="7977">
                  <c:v>19.262958575628176</c:v>
                </c:pt>
                <c:pt idx="7978">
                  <c:v>15.003937407921896</c:v>
                </c:pt>
                <c:pt idx="7979">
                  <c:v>13.900486437156259</c:v>
                </c:pt>
                <c:pt idx="7980">
                  <c:v>14.180093922961126</c:v>
                </c:pt>
                <c:pt idx="7981">
                  <c:v>14.424750473040385</c:v>
                </c:pt>
                <c:pt idx="7982">
                  <c:v>13.770668675889713</c:v>
                </c:pt>
                <c:pt idx="7983">
                  <c:v>14.274960748502066</c:v>
                </c:pt>
                <c:pt idx="7984">
                  <c:v>14.015325225968972</c:v>
                </c:pt>
                <c:pt idx="7985">
                  <c:v>15.832773883700609</c:v>
                </c:pt>
                <c:pt idx="7986">
                  <c:v>16.501834653305114</c:v>
                </c:pt>
                <c:pt idx="7987">
                  <c:v>16.207248195046414</c:v>
                </c:pt>
                <c:pt idx="7988">
                  <c:v>14.504638326127491</c:v>
                </c:pt>
                <c:pt idx="7989">
                  <c:v>13.061663979741658</c:v>
                </c:pt>
                <c:pt idx="7990">
                  <c:v>11.55</c:v>
                </c:pt>
                <c:pt idx="7991">
                  <c:v>11.719999999999999</c:v>
                </c:pt>
                <c:pt idx="7992">
                  <c:v>12.379999999999999</c:v>
                </c:pt>
                <c:pt idx="7993">
                  <c:v>11.855</c:v>
                </c:pt>
                <c:pt idx="7994">
                  <c:v>11.925000000000001</c:v>
                </c:pt>
                <c:pt idx="7995">
                  <c:v>11.10940456992553</c:v>
                </c:pt>
                <c:pt idx="7996">
                  <c:v>12.003149926337516</c:v>
                </c:pt>
                <c:pt idx="7997">
                  <c:v>10.550189598315797</c:v>
                </c:pt>
                <c:pt idx="7998">
                  <c:v>10</c:v>
                </c:pt>
                <c:pt idx="7999">
                  <c:v>11.963205999793965</c:v>
                </c:pt>
                <c:pt idx="8000">
                  <c:v>14.988958435468065</c:v>
                </c:pt>
                <c:pt idx="8001">
                  <c:v>15.737907058159673</c:v>
                </c:pt>
                <c:pt idx="8002">
                  <c:v>14.934035536470681</c:v>
                </c:pt>
                <c:pt idx="8003">
                  <c:v>15.882703791880051</c:v>
                </c:pt>
                <c:pt idx="8004">
                  <c:v>14.779252821114413</c:v>
                </c:pt>
                <c:pt idx="8005">
                  <c:v>13.895493446338314</c:v>
                </c:pt>
                <c:pt idx="8006">
                  <c:v>14.489659353673659</c:v>
                </c:pt>
                <c:pt idx="8007">
                  <c:v>14.973979463014233</c:v>
                </c:pt>
                <c:pt idx="8008">
                  <c:v>16.027500525600427</c:v>
                </c:pt>
                <c:pt idx="8009">
                  <c:v>16.042479498054259</c:v>
                </c:pt>
                <c:pt idx="8010">
                  <c:v>17.989745917052442</c:v>
                </c:pt>
                <c:pt idx="8011">
                  <c:v>15.697963131616119</c:v>
                </c:pt>
                <c:pt idx="8012">
                  <c:v>14.509631316945436</c:v>
                </c:pt>
                <c:pt idx="8013">
                  <c:v>12.956811172564832</c:v>
                </c:pt>
                <c:pt idx="8014">
                  <c:v>12.182897595783501</c:v>
                </c:pt>
                <c:pt idx="8015">
                  <c:v>12.866937337841838</c:v>
                </c:pt>
                <c:pt idx="8016">
                  <c:v>12.037539238699821</c:v>
                </c:pt>
                <c:pt idx="8017">
                  <c:v>12.507876752964179</c:v>
                </c:pt>
                <c:pt idx="8018">
                  <c:v>12.011696518135848</c:v>
                </c:pt>
                <c:pt idx="8019">
                  <c:v>10.523155813650854</c:v>
                </c:pt>
                <c:pt idx="8020">
                  <c:v>10.120009372852834</c:v>
                </c:pt>
                <c:pt idx="8021">
                  <c:v>10.461133284297313</c:v>
                </c:pt>
                <c:pt idx="8022">
                  <c:v>10.481807460748493</c:v>
                </c:pt>
                <c:pt idx="8023">
                  <c:v>10.202706078657558</c:v>
                </c:pt>
                <c:pt idx="8024">
                  <c:v>10.094166652288861</c:v>
                </c:pt>
                <c:pt idx="8025">
                  <c:v>13.246978561093881</c:v>
                </c:pt>
                <c:pt idx="8026">
                  <c:v>14.564957309856634</c:v>
                </c:pt>
                <c:pt idx="8027">
                  <c:v>14.451249339375142</c:v>
                </c:pt>
                <c:pt idx="8028">
                  <c:v>14.564957309856634</c:v>
                </c:pt>
                <c:pt idx="8029">
                  <c:v>14.451249339375142</c:v>
                </c:pt>
                <c:pt idx="8030">
                  <c:v>14.564957309856634</c:v>
                </c:pt>
                <c:pt idx="8031">
                  <c:v>14.451249339375142</c:v>
                </c:pt>
                <c:pt idx="8032">
                  <c:v>14.332372824780853</c:v>
                </c:pt>
                <c:pt idx="8033">
                  <c:v>14.146305236720227</c:v>
                </c:pt>
                <c:pt idx="8034">
                  <c:v>14.564957309856634</c:v>
                </c:pt>
                <c:pt idx="8035">
                  <c:v>14.461586427600732</c:v>
                </c:pt>
                <c:pt idx="8036">
                  <c:v>14.435743707036755</c:v>
                </c:pt>
                <c:pt idx="8037">
                  <c:v>13.246978561093879</c:v>
                </c:pt>
                <c:pt idx="8038">
                  <c:v>12.451022767723432</c:v>
                </c:pt>
                <c:pt idx="8039">
                  <c:v>12.12540448861734</c:v>
                </c:pt>
                <c:pt idx="8040">
                  <c:v>12.213269738534855</c:v>
                </c:pt>
                <c:pt idx="8041">
                  <c:v>12.259786635550011</c:v>
                </c:pt>
                <c:pt idx="8042">
                  <c:v>12.471696944174612</c:v>
                </c:pt>
                <c:pt idx="8043">
                  <c:v>12.435517135385048</c:v>
                </c:pt>
                <c:pt idx="8044">
                  <c:v>10.285402784462278</c:v>
                </c:pt>
                <c:pt idx="8045">
                  <c:v>10.533492901876444</c:v>
                </c:pt>
                <c:pt idx="8046">
                  <c:v>10.404279299056567</c:v>
                </c:pt>
                <c:pt idx="8047">
                  <c:v>10.430122019620542</c:v>
                </c:pt>
                <c:pt idx="8048">
                  <c:v>10.285402784462278</c:v>
                </c:pt>
                <c:pt idx="8049">
                  <c:v>12.259786635550011</c:v>
                </c:pt>
                <c:pt idx="8050">
                  <c:v>12.285629356113988</c:v>
                </c:pt>
                <c:pt idx="8051">
                  <c:v>12.342483341354734</c:v>
                </c:pt>
                <c:pt idx="8052">
                  <c:v>14.33754136889365</c:v>
                </c:pt>
                <c:pt idx="8053">
                  <c:v>14.626979839210176</c:v>
                </c:pt>
                <c:pt idx="8054">
                  <c:v>12.339899069298337</c:v>
                </c:pt>
                <c:pt idx="8055">
                  <c:v>12.513045297076973</c:v>
                </c:pt>
                <c:pt idx="8056">
                  <c:v>14.316867192442469</c:v>
                </c:pt>
                <c:pt idx="8057">
                  <c:v>14.74068780969167</c:v>
                </c:pt>
                <c:pt idx="8058">
                  <c:v>14.471923515826322</c:v>
                </c:pt>
                <c:pt idx="8059">
                  <c:v>14.316867192442469</c:v>
                </c:pt>
                <c:pt idx="8060">
                  <c:v>14.74068780969167</c:v>
                </c:pt>
                <c:pt idx="8061">
                  <c:v>13.438214693267298</c:v>
                </c:pt>
                <c:pt idx="8062">
                  <c:v>12.414842958933866</c:v>
                </c:pt>
                <c:pt idx="8063">
                  <c:v>12.339899069298337</c:v>
                </c:pt>
                <c:pt idx="8064">
                  <c:v>11.246751989442169</c:v>
                </c:pt>
                <c:pt idx="8065">
                  <c:v>12.404505870708276</c:v>
                </c:pt>
                <c:pt idx="8066">
                  <c:v>11.474167930405155</c:v>
                </c:pt>
                <c:pt idx="8067">
                  <c:v>12.404505870708276</c:v>
                </c:pt>
                <c:pt idx="8068">
                  <c:v>11.474167930405155</c:v>
                </c:pt>
                <c:pt idx="8069">
                  <c:v>11.370797048149253</c:v>
                </c:pt>
                <c:pt idx="8070">
                  <c:v>12.404505870708276</c:v>
                </c:pt>
                <c:pt idx="8071">
                  <c:v>16.280913955304612</c:v>
                </c:pt>
                <c:pt idx="8072">
                  <c:v>18.21911799760278</c:v>
                </c:pt>
                <c:pt idx="8073">
                  <c:v>15.247205132745588</c:v>
                </c:pt>
                <c:pt idx="8074">
                  <c:v>14.471923515826322</c:v>
                </c:pt>
                <c:pt idx="8075">
                  <c:v>14.342709913006443</c:v>
                </c:pt>
                <c:pt idx="8076">
                  <c:v>14.6011371186462</c:v>
                </c:pt>
                <c:pt idx="8077">
                  <c:v>14.549451677518247</c:v>
                </c:pt>
                <c:pt idx="8078">
                  <c:v>14.446080795262347</c:v>
                </c:pt>
                <c:pt idx="8079">
                  <c:v>14.652822559774151</c:v>
                </c:pt>
                <c:pt idx="8080">
                  <c:v>14.937092485977882</c:v>
                </c:pt>
                <c:pt idx="8081">
                  <c:v>17.960690791963025</c:v>
                </c:pt>
                <c:pt idx="8082">
                  <c:v>16.461812999252441</c:v>
                </c:pt>
                <c:pt idx="8083">
                  <c:v>13.980911825110786</c:v>
                </c:pt>
                <c:pt idx="8084">
                  <c:v>12.869674840859835</c:v>
                </c:pt>
                <c:pt idx="8085">
                  <c:v>12.352820429580325</c:v>
                </c:pt>
                <c:pt idx="8086">
                  <c:v>12.120235944504545</c:v>
                </c:pt>
                <c:pt idx="8087">
                  <c:v>12.404505870708276</c:v>
                </c:pt>
                <c:pt idx="8088">
                  <c:v>11.443156665728385</c:v>
                </c:pt>
                <c:pt idx="8089">
                  <c:v>11.551696092097082</c:v>
                </c:pt>
                <c:pt idx="8090">
                  <c:v>12.140910120955725</c:v>
                </c:pt>
                <c:pt idx="8091">
                  <c:v>12.606079091107285</c:v>
                </c:pt>
                <c:pt idx="8092">
                  <c:v>12.099561768053364</c:v>
                </c:pt>
                <c:pt idx="8093">
                  <c:v>10.977987695576825</c:v>
                </c:pt>
                <c:pt idx="8094">
                  <c:v>12.166752841519699</c:v>
                </c:pt>
                <c:pt idx="8095">
                  <c:v>17.056195572223878</c:v>
                </c:pt>
                <c:pt idx="8096">
                  <c:v>19.640467628621437</c:v>
                </c:pt>
                <c:pt idx="8097">
                  <c:v>17.314622777863633</c:v>
                </c:pt>
                <c:pt idx="8098">
                  <c:v>15.898441690957773</c:v>
                </c:pt>
                <c:pt idx="8099">
                  <c:v>14.937092485977882</c:v>
                </c:pt>
                <c:pt idx="8100">
                  <c:v>14.229001942524953</c:v>
                </c:pt>
                <c:pt idx="8101">
                  <c:v>14.663159647999741</c:v>
                </c:pt>
                <c:pt idx="8102">
                  <c:v>15.505632338385345</c:v>
                </c:pt>
                <c:pt idx="8103">
                  <c:v>15.397092912016646</c:v>
                </c:pt>
                <c:pt idx="8104">
                  <c:v>16.301588131755793</c:v>
                </c:pt>
                <c:pt idx="8105">
                  <c:v>18.14158983591085</c:v>
                </c:pt>
                <c:pt idx="8106">
                  <c:v>16.782262734245737</c:v>
                </c:pt>
                <c:pt idx="8107">
                  <c:v>14.471923515826322</c:v>
                </c:pt>
                <c:pt idx="8108">
                  <c:v>13.200461664078723</c:v>
                </c:pt>
                <c:pt idx="8109">
                  <c:v>12.900686105536607</c:v>
                </c:pt>
                <c:pt idx="8110">
                  <c:v>13.0143940760181</c:v>
                </c:pt>
                <c:pt idx="8111">
                  <c:v>12.792146679167908</c:v>
                </c:pt>
                <c:pt idx="8112">
                  <c:v>12.38900023836989</c:v>
                </c:pt>
                <c:pt idx="8113">
                  <c:v>12.115067400391748</c:v>
                </c:pt>
                <c:pt idx="8114">
                  <c:v>12.502708208851381</c:v>
                </c:pt>
                <c:pt idx="8115">
                  <c:v>12.311472076677964</c:v>
                </c:pt>
                <c:pt idx="8116">
                  <c:v>12.874843384972632</c:v>
                </c:pt>
                <c:pt idx="8117">
                  <c:v>11.468999386292358</c:v>
                </c:pt>
                <c:pt idx="8118">
                  <c:v>12.140910120955725</c:v>
                </c:pt>
                <c:pt idx="8119">
                  <c:v>18.353500144535456</c:v>
                </c:pt>
                <c:pt idx="8120">
                  <c:v>16.947656145855181</c:v>
                </c:pt>
                <c:pt idx="8121">
                  <c:v>16.151700352484735</c:v>
                </c:pt>
                <c:pt idx="8122">
                  <c:v>14.208327766073772</c:v>
                </c:pt>
                <c:pt idx="8123">
                  <c:v>16.234397058289453</c:v>
                </c:pt>
                <c:pt idx="8124">
                  <c:v>14.962935206541857</c:v>
                </c:pt>
                <c:pt idx="8125">
                  <c:v>14.229001942524953</c:v>
                </c:pt>
                <c:pt idx="8126">
                  <c:v>16.42046464635008</c:v>
                </c:pt>
                <c:pt idx="8127">
                  <c:v>15.226530956294409</c:v>
                </c:pt>
                <c:pt idx="8128">
                  <c:v>15.655520117656403</c:v>
                </c:pt>
                <c:pt idx="8129">
                  <c:v>18.586084629611232</c:v>
                </c:pt>
                <c:pt idx="8130">
                  <c:v>17.00451013109593</c:v>
                </c:pt>
                <c:pt idx="8131">
                  <c:v>14.415069530585576</c:v>
                </c:pt>
                <c:pt idx="8132">
                  <c:v>12.151247209181314</c:v>
                </c:pt>
                <c:pt idx="8133">
                  <c:v>14.451249339375142</c:v>
                </c:pt>
                <c:pt idx="8134">
                  <c:v>14.389226810021599</c:v>
                </c:pt>
                <c:pt idx="8135">
                  <c:v>14.404732442359984</c:v>
                </c:pt>
                <c:pt idx="8136">
                  <c:v>13.670799178343078</c:v>
                </c:pt>
                <c:pt idx="8137">
                  <c:v>10.848774092756948</c:v>
                </c:pt>
                <c:pt idx="8138">
                  <c:v>11.2157407247654</c:v>
                </c:pt>
                <c:pt idx="8139">
                  <c:v>10.828099916305767</c:v>
                </c:pt>
                <c:pt idx="8140">
                  <c:v>11.494842106856336</c:v>
                </c:pt>
                <c:pt idx="8141">
                  <c:v>9.8460765348746921</c:v>
                </c:pt>
                <c:pt idx="8142">
                  <c:v>12.786978135055115</c:v>
                </c:pt>
                <c:pt idx="8143">
                  <c:v>17.092375381013444</c:v>
                </c:pt>
                <c:pt idx="8144">
                  <c:v>19.940243187163553</c:v>
                </c:pt>
                <c:pt idx="8145">
                  <c:v>15.53147505894932</c:v>
                </c:pt>
                <c:pt idx="8146">
                  <c:v>14.389226810021599</c:v>
                </c:pt>
                <c:pt idx="8147">
                  <c:v>14.678665280338125</c:v>
                </c:pt>
                <c:pt idx="8148">
                  <c:v>14.931923941865087</c:v>
                </c:pt>
                <c:pt idx="8149">
                  <c:v>14.254844663088926</c:v>
                </c:pt>
                <c:pt idx="8150">
                  <c:v>14.776867618481235</c:v>
                </c:pt>
                <c:pt idx="8151">
                  <c:v>14.508103324615888</c:v>
                </c:pt>
                <c:pt idx="8152">
                  <c:v>16.389453381673309</c:v>
                </c:pt>
                <c:pt idx="8153">
                  <c:v>17.082038292787853</c:v>
                </c:pt>
                <c:pt idx="8154">
                  <c:v>16.777094190132942</c:v>
                </c:pt>
                <c:pt idx="8155">
                  <c:v>15.014620647669808</c:v>
                </c:pt>
                <c:pt idx="8156">
                  <c:v>13.52091139907202</c:v>
                </c:pt>
                <c:pt idx="8157">
                  <c:v>11.939336900556716</c:v>
                </c:pt>
                <c:pt idx="8158">
                  <c:v>12.115067400391748</c:v>
                </c:pt>
                <c:pt idx="8159">
                  <c:v>12.797315223280703</c:v>
                </c:pt>
                <c:pt idx="8160">
                  <c:v>12.254618091437218</c:v>
                </c:pt>
                <c:pt idx="8161">
                  <c:v>12.326977709016349</c:v>
                </c:pt>
                <c:pt idx="8162">
                  <c:v>11.500010650969131</c:v>
                </c:pt>
                <c:pt idx="8163">
                  <c:v>12.425180047159456</c:v>
                </c:pt>
                <c:pt idx="8164">
                  <c:v>10.921133710336079</c:v>
                </c:pt>
                <c:pt idx="8165">
                  <c:v>10.32675113736464</c:v>
                </c:pt>
                <c:pt idx="8166">
                  <c:v>12.383831694257095</c:v>
                </c:pt>
                <c:pt idx="8167">
                  <c:v>15.515969426610937</c:v>
                </c:pt>
                <c:pt idx="8168">
                  <c:v>16.291251043530202</c:v>
                </c:pt>
                <c:pt idx="8169">
                  <c:v>15.459115441370191</c:v>
                </c:pt>
                <c:pt idx="8170">
                  <c:v>16.44113882280126</c:v>
                </c:pt>
                <c:pt idx="8171">
                  <c:v>15.298890573873541</c:v>
                </c:pt>
                <c:pt idx="8172">
                  <c:v>14.384058265908804</c:v>
                </c:pt>
                <c:pt idx="8173">
                  <c:v>14.999115015331425</c:v>
                </c:pt>
                <c:pt idx="8174">
                  <c:v>15.50046379427255</c:v>
                </c:pt>
                <c:pt idx="8175">
                  <c:v>16.591026602072318</c:v>
                </c:pt>
                <c:pt idx="8176">
                  <c:v>16.6065322344107</c:v>
                </c:pt>
                <c:pt idx="8177">
                  <c:v>18.622264438400798</c:v>
                </c:pt>
                <c:pt idx="8178">
                  <c:v>16.249902690627838</c:v>
                </c:pt>
                <c:pt idx="8179">
                  <c:v>15.019789191782605</c:v>
                </c:pt>
                <c:pt idx="8180">
                  <c:v>13.412371972703323</c:v>
                </c:pt>
                <c:pt idx="8181">
                  <c:v>12.61124763522008</c:v>
                </c:pt>
                <c:pt idx="8182">
                  <c:v>13.319338178673011</c:v>
                </c:pt>
                <c:pt idx="8183">
                  <c:v>12.037539238699821</c:v>
                </c:pt>
                <c:pt idx="8184">
                  <c:v>12.100000000000001</c:v>
                </c:pt>
                <c:pt idx="8185">
                  <c:v>11.620000000000001</c:v>
                </c:pt>
                <c:pt idx="8186">
                  <c:v>10.18</c:v>
                </c:pt>
                <c:pt idx="8187">
                  <c:v>9.7899999999999991</c:v>
                </c:pt>
                <c:pt idx="8188">
                  <c:v>10.120000000000001</c:v>
                </c:pt>
                <c:pt idx="8189">
                  <c:v>10.14</c:v>
                </c:pt>
                <c:pt idx="8190">
                  <c:v>9.8550000000000004</c:v>
                </c:pt>
                <c:pt idx="8191">
                  <c:v>9.9349999999999987</c:v>
                </c:pt>
                <c:pt idx="8192">
                  <c:v>12.484904471862897</c:v>
                </c:pt>
                <c:pt idx="8193">
                  <c:v>13.727062349477034</c:v>
                </c:pt>
                <c:pt idx="8194">
                  <c:v>13.619895787486795</c:v>
                </c:pt>
                <c:pt idx="8195">
                  <c:v>13.727062349477034</c:v>
                </c:pt>
                <c:pt idx="8196">
                  <c:v>13.619895787486795</c:v>
                </c:pt>
                <c:pt idx="8197">
                  <c:v>13.727062349477034</c:v>
                </c:pt>
                <c:pt idx="8198">
                  <c:v>13.619895787486795</c:v>
                </c:pt>
                <c:pt idx="8199">
                  <c:v>13.507858018133364</c:v>
                </c:pt>
                <c:pt idx="8200">
                  <c:v>13.332494553058424</c:v>
                </c:pt>
                <c:pt idx="8201">
                  <c:v>13.727062349477034</c:v>
                </c:pt>
                <c:pt idx="8202">
                  <c:v>13.629638202213181</c:v>
                </c:pt>
                <c:pt idx="8203">
                  <c:v>13.605282165397217</c:v>
                </c:pt>
                <c:pt idx="8204">
                  <c:v>12.484904471862896</c:v>
                </c:pt>
                <c:pt idx="8205">
                  <c:v>12</c:v>
                </c:pt>
                <c:pt idx="8206">
                  <c:v>11.427852474050081</c:v>
                </c:pt>
                <c:pt idx="8207">
                  <c:v>11.815</c:v>
                </c:pt>
                <c:pt idx="8208">
                  <c:v>11.86</c:v>
                </c:pt>
                <c:pt idx="8209">
                  <c:v>12.065</c:v>
                </c:pt>
                <c:pt idx="8210">
                  <c:v>12.030000000000001</c:v>
                </c:pt>
                <c:pt idx="8211">
                  <c:v>9.9499999999999993</c:v>
                </c:pt>
                <c:pt idx="8212">
                  <c:v>10.190000000000001</c:v>
                </c:pt>
                <c:pt idx="8213">
                  <c:v>10.065000000000001</c:v>
                </c:pt>
                <c:pt idx="8214">
                  <c:v>10.09</c:v>
                </c:pt>
                <c:pt idx="8215">
                  <c:v>9.9499999999999993</c:v>
                </c:pt>
                <c:pt idx="8216">
                  <c:v>11.86</c:v>
                </c:pt>
                <c:pt idx="8217">
                  <c:v>11.578859902309054</c:v>
                </c:pt>
                <c:pt idx="8218">
                  <c:v>11.632443183304172</c:v>
                </c:pt>
                <c:pt idx="8219">
                  <c:v>13.512729225496557</c:v>
                </c:pt>
                <c:pt idx="8220">
                  <c:v>13.785516837835347</c:v>
                </c:pt>
                <c:pt idx="8221">
                  <c:v>11.630007579622577</c:v>
                </c:pt>
                <c:pt idx="8222">
                  <c:v>11.793193026289533</c:v>
                </c:pt>
                <c:pt idx="8223">
                  <c:v>13.493244396043787</c:v>
                </c:pt>
                <c:pt idx="8224">
                  <c:v>13.892683399825588</c:v>
                </c:pt>
                <c:pt idx="8225">
                  <c:v>13.639380616939565</c:v>
                </c:pt>
                <c:pt idx="8226">
                  <c:v>13.493244396043787</c:v>
                </c:pt>
                <c:pt idx="8227">
                  <c:v>13.892683399825588</c:v>
                </c:pt>
                <c:pt idx="8228">
                  <c:v>12.665139144301026</c:v>
                </c:pt>
                <c:pt idx="8229">
                  <c:v>12.01</c:v>
                </c:pt>
                <c:pt idx="8230">
                  <c:v>11.9375</c:v>
                </c:pt>
                <c:pt idx="8231">
                  <c:v>12.105</c:v>
                </c:pt>
                <c:pt idx="8232">
                  <c:v>10.879999999999999</c:v>
                </c:pt>
                <c:pt idx="8233">
                  <c:v>12</c:v>
                </c:pt>
                <c:pt idx="8234">
                  <c:v>10.814080346287799</c:v>
                </c:pt>
                <c:pt idx="8235">
                  <c:v>11.875</c:v>
                </c:pt>
                <c:pt idx="8236">
                  <c:v>10.814080346287799</c:v>
                </c:pt>
                <c:pt idx="8237">
                  <c:v>10.716656199023944</c:v>
                </c:pt>
                <c:pt idx="8238">
                  <c:v>11.690897671662485</c:v>
                </c:pt>
                <c:pt idx="8239">
                  <c:v>15.344303194057012</c:v>
                </c:pt>
                <c:pt idx="8240">
                  <c:v>17.171005955254277</c:v>
                </c:pt>
                <c:pt idx="8241">
                  <c:v>14.370061721418471</c:v>
                </c:pt>
                <c:pt idx="8242">
                  <c:v>13.639380616939565</c:v>
                </c:pt>
                <c:pt idx="8243">
                  <c:v>13.517600432859748</c:v>
                </c:pt>
                <c:pt idx="8244">
                  <c:v>13.761160801019384</c:v>
                </c:pt>
                <c:pt idx="8245">
                  <c:v>13.712448727387455</c:v>
                </c:pt>
                <c:pt idx="8246">
                  <c:v>13.615024580123604</c:v>
                </c:pt>
                <c:pt idx="8247">
                  <c:v>13.809872874651312</c:v>
                </c:pt>
                <c:pt idx="8248">
                  <c:v>14.077789279626909</c:v>
                </c:pt>
                <c:pt idx="8249">
                  <c:v>16.927445587094642</c:v>
                </c:pt>
                <c:pt idx="8250">
                  <c:v>15.514795451768757</c:v>
                </c:pt>
                <c:pt idx="8251">
                  <c:v>13.17661591743626</c:v>
                </c:pt>
                <c:pt idx="8252">
                  <c:v>12.45</c:v>
                </c:pt>
                <c:pt idx="8253">
                  <c:v>11.95</c:v>
                </c:pt>
                <c:pt idx="8254">
                  <c:v>11.725000000000001</c:v>
                </c:pt>
                <c:pt idx="8255">
                  <c:v>12</c:v>
                </c:pt>
                <c:pt idx="8256">
                  <c:v>11.07</c:v>
                </c:pt>
                <c:pt idx="8257">
                  <c:v>11.175000000000001</c:v>
                </c:pt>
                <c:pt idx="8258">
                  <c:v>11.745000000000001</c:v>
                </c:pt>
                <c:pt idx="8259">
                  <c:v>12.195</c:v>
                </c:pt>
                <c:pt idx="8260">
                  <c:v>11.705</c:v>
                </c:pt>
                <c:pt idx="8261">
                  <c:v>10.620000000000001</c:v>
                </c:pt>
                <c:pt idx="8262">
                  <c:v>11.77</c:v>
                </c:pt>
                <c:pt idx="8263">
                  <c:v>16.074984298535917</c:v>
                </c:pt>
                <c:pt idx="8264">
                  <c:v>18.510587980132268</c:v>
                </c:pt>
                <c:pt idx="8265">
                  <c:v>16.318544666695551</c:v>
                </c:pt>
                <c:pt idx="8266">
                  <c:v>14.983833849180751</c:v>
                </c:pt>
                <c:pt idx="8267">
                  <c:v>14.077789279626909</c:v>
                </c:pt>
                <c:pt idx="8268">
                  <c:v>13.410433870869509</c:v>
                </c:pt>
                <c:pt idx="8269">
                  <c:v>13.819615289377696</c:v>
                </c:pt>
                <c:pt idx="8270">
                  <c:v>14.613622089578106</c:v>
                </c:pt>
                <c:pt idx="8271">
                  <c:v>14.511326734951059</c:v>
                </c:pt>
                <c:pt idx="8272">
                  <c:v>15.363788023509782</c:v>
                </c:pt>
                <c:pt idx="8273">
                  <c:v>17.097937844806381</c:v>
                </c:pt>
                <c:pt idx="8274">
                  <c:v>15.816810308286703</c:v>
                </c:pt>
                <c:pt idx="8275">
                  <c:v>13.639380616939565</c:v>
                </c:pt>
                <c:pt idx="8276">
                  <c:v>12.441063605594161</c:v>
                </c:pt>
                <c:pt idx="8277">
                  <c:v>12.48</c:v>
                </c:pt>
                <c:pt idx="8278">
                  <c:v>12.59</c:v>
                </c:pt>
                <c:pt idx="8279">
                  <c:v>12.375</c:v>
                </c:pt>
                <c:pt idx="8280">
                  <c:v>11.984999999999999</c:v>
                </c:pt>
                <c:pt idx="8281">
                  <c:v>11.719999999999999</c:v>
                </c:pt>
                <c:pt idx="8282">
                  <c:v>12.094999999999999</c:v>
                </c:pt>
                <c:pt idx="8283">
                  <c:v>11.91</c:v>
                </c:pt>
                <c:pt idx="8284">
                  <c:v>12.455</c:v>
                </c:pt>
                <c:pt idx="8285">
                  <c:v>10.809209138924604</c:v>
                </c:pt>
                <c:pt idx="8286">
                  <c:v>11.442466096139658</c:v>
                </c:pt>
                <c:pt idx="8287">
                  <c:v>17.297657346697289</c:v>
                </c:pt>
                <c:pt idx="8288">
                  <c:v>15.972688943908871</c:v>
                </c:pt>
                <c:pt idx="8289">
                  <c:v>15.222523009977195</c:v>
                </c:pt>
                <c:pt idx="8290">
                  <c:v>13.390949041416739</c:v>
                </c:pt>
                <c:pt idx="8291">
                  <c:v>15.300462327788276</c:v>
                </c:pt>
                <c:pt idx="8292">
                  <c:v>14.102145316442872</c:v>
                </c:pt>
                <c:pt idx="8293">
                  <c:v>13.410433870869509</c:v>
                </c:pt>
                <c:pt idx="8294">
                  <c:v>15.475825792863215</c:v>
                </c:pt>
                <c:pt idx="8295">
                  <c:v>14.350576891965702</c:v>
                </c:pt>
                <c:pt idx="8296">
                  <c:v>14.754887103110695</c:v>
                </c:pt>
                <c:pt idx="8297">
                  <c:v>17.516861678040957</c:v>
                </c:pt>
                <c:pt idx="8298">
                  <c:v>16.026272224903995</c:v>
                </c:pt>
                <c:pt idx="8299">
                  <c:v>13.585797335944447</c:v>
                </c:pt>
                <c:pt idx="8300">
                  <c:v>11.754999999999999</c:v>
                </c:pt>
                <c:pt idx="8301">
                  <c:v>13.619895787486795</c:v>
                </c:pt>
                <c:pt idx="8302">
                  <c:v>13.561441299128482</c:v>
                </c:pt>
                <c:pt idx="8303">
                  <c:v>13.576054921218059</c:v>
                </c:pt>
                <c:pt idx="8304">
                  <c:v>12.884343475644696</c:v>
                </c:pt>
                <c:pt idx="8305">
                  <c:v>10.224664255341484</c:v>
                </c:pt>
                <c:pt idx="8306">
                  <c:v>10.570519978128166</c:v>
                </c:pt>
                <c:pt idx="8307">
                  <c:v>10.205179425888712</c:v>
                </c:pt>
                <c:pt idx="8308">
                  <c:v>11.254999999999999</c:v>
                </c:pt>
                <c:pt idx="8309">
                  <c:v>9.5249999999999986</c:v>
                </c:pt>
                <c:pt idx="8310">
                  <c:v>12.051367016538746</c:v>
                </c:pt>
                <c:pt idx="8311">
                  <c:v>16.109082750078265</c:v>
                </c:pt>
                <c:pt idx="8312">
                  <c:v>18.793118007197446</c:v>
                </c:pt>
                <c:pt idx="8313">
                  <c:v>14.637978126394071</c:v>
                </c:pt>
                <c:pt idx="8314">
                  <c:v>13.561441299128482</c:v>
                </c:pt>
                <c:pt idx="8315">
                  <c:v>13.834228911467273</c:v>
                </c:pt>
                <c:pt idx="8316">
                  <c:v>14.072918072263716</c:v>
                </c:pt>
                <c:pt idx="8317">
                  <c:v>13.434789907685472</c:v>
                </c:pt>
                <c:pt idx="8318">
                  <c:v>13.926781851367938</c:v>
                </c:pt>
                <c:pt idx="8319">
                  <c:v>13.673479068481916</c:v>
                </c:pt>
                <c:pt idx="8320">
                  <c:v>15.44659854868406</c:v>
                </c:pt>
                <c:pt idx="8321">
                  <c:v>16.099340335351879</c:v>
                </c:pt>
                <c:pt idx="8322">
                  <c:v>15.811939100923512</c:v>
                </c:pt>
                <c:pt idx="8323">
                  <c:v>14.150857390074799</c:v>
                </c:pt>
                <c:pt idx="8324">
                  <c:v>12.743078462112109</c:v>
                </c:pt>
                <c:pt idx="8325">
                  <c:v>11.55</c:v>
                </c:pt>
                <c:pt idx="8326">
                  <c:v>11.719999999999999</c:v>
                </c:pt>
                <c:pt idx="8327">
                  <c:v>12.379999999999999</c:v>
                </c:pt>
                <c:pt idx="8328">
                  <c:v>11.855</c:v>
                </c:pt>
                <c:pt idx="8329">
                  <c:v>11.925000000000001</c:v>
                </c:pt>
                <c:pt idx="8330">
                  <c:v>11</c:v>
                </c:pt>
                <c:pt idx="8331">
                  <c:v>12</c:v>
                </c:pt>
                <c:pt idx="8332">
                  <c:v>10.292861158426181</c:v>
                </c:pt>
                <c:pt idx="8333">
                  <c:v>10</c:v>
                </c:pt>
                <c:pt idx="8334">
                  <c:v>11.671412842209715</c:v>
                </c:pt>
                <c:pt idx="8335">
                  <c:v>14.623364504304494</c:v>
                </c:pt>
                <c:pt idx="8336">
                  <c:v>15.354045608783396</c:v>
                </c:pt>
                <c:pt idx="8337">
                  <c:v>14.569781223309374</c:v>
                </c:pt>
                <c:pt idx="8338">
                  <c:v>15.495310622315987</c:v>
                </c:pt>
                <c:pt idx="8339">
                  <c:v>14.418773795050399</c:v>
                </c:pt>
                <c:pt idx="8340">
                  <c:v>13.556570091765289</c:v>
                </c:pt>
                <c:pt idx="8341">
                  <c:v>14.136243767985224</c:v>
                </c:pt>
                <c:pt idx="8342">
                  <c:v>14.608750882214915</c:v>
                </c:pt>
                <c:pt idx="8343">
                  <c:v>15.636575635848574</c:v>
                </c:pt>
                <c:pt idx="8344">
                  <c:v>15.65118925793815</c:v>
                </c:pt>
                <c:pt idx="8345">
                  <c:v>17.550960129583306</c:v>
                </c:pt>
                <c:pt idx="8346">
                  <c:v>15.315075949877855</c:v>
                </c:pt>
                <c:pt idx="8347">
                  <c:v>14.155728597437994</c:v>
                </c:pt>
                <c:pt idx="8348">
                  <c:v>12.640783107485062</c:v>
                </c:pt>
                <c:pt idx="8349">
                  <c:v>12</c:v>
                </c:pt>
                <c:pt idx="8350">
                  <c:v>12.553101374947593</c:v>
                </c:pt>
                <c:pt idx="8351">
                  <c:v>11.645</c:v>
                </c:pt>
                <c:pt idx="8352">
                  <c:v>12.100000000000001</c:v>
                </c:pt>
                <c:pt idx="8353">
                  <c:v>11.620000000000001</c:v>
                </c:pt>
                <c:pt idx="8354">
                  <c:v>10.18</c:v>
                </c:pt>
                <c:pt idx="8355">
                  <c:v>9.7899999999999991</c:v>
                </c:pt>
                <c:pt idx="8356">
                  <c:v>10.120000000000001</c:v>
                </c:pt>
                <c:pt idx="8357">
                  <c:v>10.14</c:v>
                </c:pt>
                <c:pt idx="8358">
                  <c:v>9.8550000000000004</c:v>
                </c:pt>
                <c:pt idx="8359">
                  <c:v>9.9349999999999987</c:v>
                </c:pt>
                <c:pt idx="8360">
                  <c:v>12.755708601800272</c:v>
                </c:pt>
                <c:pt idx="8361">
                  <c:v>14.024809535650864</c:v>
                </c:pt>
                <c:pt idx="8362">
                  <c:v>13.915318474691205</c:v>
                </c:pt>
                <c:pt idx="8363">
                  <c:v>14.024809535650864</c:v>
                </c:pt>
                <c:pt idx="8364">
                  <c:v>13.915318474691205</c:v>
                </c:pt>
                <c:pt idx="8365">
                  <c:v>14.024809535650864</c:v>
                </c:pt>
                <c:pt idx="8366">
                  <c:v>13.915318474691205</c:v>
                </c:pt>
                <c:pt idx="8367">
                  <c:v>13.800850547324288</c:v>
                </c:pt>
                <c:pt idx="8368">
                  <c:v>13.621683356663027</c:v>
                </c:pt>
                <c:pt idx="8369">
                  <c:v>14.024809535650864</c:v>
                </c:pt>
                <c:pt idx="8370">
                  <c:v>13.925272207505719</c:v>
                </c:pt>
                <c:pt idx="8371">
                  <c:v>13.900387875469432</c:v>
                </c:pt>
                <c:pt idx="8372">
                  <c:v>12.75570860180027</c:v>
                </c:pt>
                <c:pt idx="8373">
                  <c:v>12</c:v>
                </c:pt>
                <c:pt idx="8374">
                  <c:v>11.675728591425452</c:v>
                </c:pt>
                <c:pt idx="8375">
                  <c:v>11.815</c:v>
                </c:pt>
                <c:pt idx="8376">
                  <c:v>11.86</c:v>
                </c:pt>
                <c:pt idx="8377">
                  <c:v>12.065</c:v>
                </c:pt>
                <c:pt idx="8378">
                  <c:v>12.030000000000001</c:v>
                </c:pt>
                <c:pt idx="8379">
                  <c:v>9.9499999999999993</c:v>
                </c:pt>
                <c:pt idx="8380">
                  <c:v>10.190000000000001</c:v>
                </c:pt>
                <c:pt idx="8381">
                  <c:v>10.065000000000001</c:v>
                </c:pt>
                <c:pt idx="8382">
                  <c:v>10.09</c:v>
                </c:pt>
                <c:pt idx="8383">
                  <c:v>9.9499999999999993</c:v>
                </c:pt>
                <c:pt idx="8384">
                  <c:v>11.86</c:v>
                </c:pt>
                <c:pt idx="8385">
                  <c:v>11.830011450050426</c:v>
                </c:pt>
                <c:pt idx="8386">
                  <c:v>11.884756980530256</c:v>
                </c:pt>
                <c:pt idx="8387">
                  <c:v>13.805827413731546</c:v>
                </c:pt>
                <c:pt idx="8388">
                  <c:v>14.084531932537951</c:v>
                </c:pt>
                <c:pt idx="8389">
                  <c:v>11.882268547326627</c:v>
                </c:pt>
                <c:pt idx="8390">
                  <c:v>12.048993571969744</c:v>
                </c:pt>
                <c:pt idx="8391">
                  <c:v>13.785919948102517</c:v>
                </c:pt>
                <c:pt idx="8392">
                  <c:v>14.19402299349761</c:v>
                </c:pt>
                <c:pt idx="8393">
                  <c:v>13.935225940320233</c:v>
                </c:pt>
                <c:pt idx="8394">
                  <c:v>13.785919948102517</c:v>
                </c:pt>
                <c:pt idx="8395">
                  <c:v>14.19402299349761</c:v>
                </c:pt>
                <c:pt idx="8396">
                  <c:v>12.939852658868787</c:v>
                </c:pt>
                <c:pt idx="8397">
                  <c:v>12.01</c:v>
                </c:pt>
                <c:pt idx="8398">
                  <c:v>11.9375</c:v>
                </c:pt>
                <c:pt idx="8399">
                  <c:v>12.105</c:v>
                </c:pt>
                <c:pt idx="8400">
                  <c:v>12.032500000000001</c:v>
                </c:pt>
                <c:pt idx="8401">
                  <c:v>10.879999999999999</c:v>
                </c:pt>
                <c:pt idx="8402">
                  <c:v>12</c:v>
                </c:pt>
                <c:pt idx="8403">
                  <c:v>11.048643424111042</c:v>
                </c:pt>
                <c:pt idx="8404">
                  <c:v>11.944479377417343</c:v>
                </c:pt>
                <c:pt idx="8405">
                  <c:v>11.048643424111042</c:v>
                </c:pt>
                <c:pt idx="8406">
                  <c:v>10.949106095965897</c:v>
                </c:pt>
                <c:pt idx="8407">
                  <c:v>11.944479377417343</c:v>
                </c:pt>
                <c:pt idx="8408">
                  <c:v>15.677129182860263</c:v>
                </c:pt>
                <c:pt idx="8409">
                  <c:v>17.543454085581722</c:v>
                </c:pt>
                <c:pt idx="8410">
                  <c:v>14.681755901408817</c:v>
                </c:pt>
                <c:pt idx="8411">
                  <c:v>13.935225940320233</c:v>
                </c:pt>
                <c:pt idx="8412">
                  <c:v>13.810804280138802</c:v>
                </c:pt>
                <c:pt idx="8413">
                  <c:v>14.059647600501664</c:v>
                </c:pt>
                <c:pt idx="8414">
                  <c:v>14.009878936429091</c:v>
                </c:pt>
                <c:pt idx="8415">
                  <c:v>13.910341608283948</c:v>
                </c:pt>
                <c:pt idx="8416">
                  <c:v>14.109416264574236</c:v>
                </c:pt>
                <c:pt idx="8417">
                  <c:v>14.383143916973383</c:v>
                </c:pt>
                <c:pt idx="8418">
                  <c:v>17.294610765218859</c:v>
                </c:pt>
                <c:pt idx="8419">
                  <c:v>15.851319507114265</c:v>
                </c:pt>
                <c:pt idx="8420">
                  <c:v>13.462423631630797</c:v>
                </c:pt>
                <c:pt idx="8421">
                  <c:v>12.45</c:v>
                </c:pt>
                <c:pt idx="8422">
                  <c:v>11.95</c:v>
                </c:pt>
                <c:pt idx="8423">
                  <c:v>11.725000000000001</c:v>
                </c:pt>
                <c:pt idx="8424">
                  <c:v>12</c:v>
                </c:pt>
                <c:pt idx="8425">
                  <c:v>11.07</c:v>
                </c:pt>
                <c:pt idx="8426">
                  <c:v>11.175000000000001</c:v>
                </c:pt>
                <c:pt idx="8427">
                  <c:v>11.745000000000001</c:v>
                </c:pt>
                <c:pt idx="8428">
                  <c:v>12.195</c:v>
                </c:pt>
                <c:pt idx="8429">
                  <c:v>11.705</c:v>
                </c:pt>
                <c:pt idx="8430">
                  <c:v>10.620000000000001</c:v>
                </c:pt>
                <c:pt idx="8431">
                  <c:v>11.77</c:v>
                </c:pt>
                <c:pt idx="8432">
                  <c:v>16.423659143948846</c:v>
                </c:pt>
                <c:pt idx="8433">
                  <c:v>18.91209234757746</c:v>
                </c:pt>
                <c:pt idx="8434">
                  <c:v>16.672502464311709</c:v>
                </c:pt>
                <c:pt idx="8435">
                  <c:v>15.308841068723227</c:v>
                </c:pt>
                <c:pt idx="8436">
                  <c:v>14.383143916973383</c:v>
                </c:pt>
                <c:pt idx="8437">
                  <c:v>13.701313219179143</c:v>
                </c:pt>
                <c:pt idx="8438">
                  <c:v>14.11936999738875</c:v>
                </c:pt>
                <c:pt idx="8439">
                  <c:v>14.930599221771677</c:v>
                </c:pt>
                <c:pt idx="8440">
                  <c:v>14.826085027219277</c:v>
                </c:pt>
                <c:pt idx="8441">
                  <c:v>15.697036648489291</c:v>
                </c:pt>
                <c:pt idx="8442">
                  <c:v>17.468801089472862</c:v>
                </c:pt>
                <c:pt idx="8443">
                  <c:v>16.159885224364213</c:v>
                </c:pt>
                <c:pt idx="8444">
                  <c:v>13.935225940320233</c:v>
                </c:pt>
                <c:pt idx="8445">
                  <c:v>12.710916804134955</c:v>
                </c:pt>
                <c:pt idx="8446">
                  <c:v>12.48</c:v>
                </c:pt>
                <c:pt idx="8447">
                  <c:v>12.59</c:v>
                </c:pt>
                <c:pt idx="8448">
                  <c:v>12.375</c:v>
                </c:pt>
                <c:pt idx="8449">
                  <c:v>11.984999999999999</c:v>
                </c:pt>
                <c:pt idx="8450">
                  <c:v>11.719999999999999</c:v>
                </c:pt>
                <c:pt idx="8451">
                  <c:v>12.094999999999999</c:v>
                </c:pt>
                <c:pt idx="8452">
                  <c:v>11.91</c:v>
                </c:pt>
                <c:pt idx="8453">
                  <c:v>12.455</c:v>
                </c:pt>
                <c:pt idx="8454">
                  <c:v>11.043666557703784</c:v>
                </c:pt>
                <c:pt idx="8455">
                  <c:v>11.690659190647224</c:v>
                </c:pt>
                <c:pt idx="8456">
                  <c:v>17.672852612170413</c:v>
                </c:pt>
                <c:pt idx="8457">
                  <c:v>16.319144949396446</c:v>
                </c:pt>
                <c:pt idx="8458">
                  <c:v>15.552707522678832</c:v>
                </c:pt>
                <c:pt idx="8459">
                  <c:v>13.681405753550115</c:v>
                </c:pt>
                <c:pt idx="8460">
                  <c:v>15.632337385194946</c:v>
                </c:pt>
                <c:pt idx="8461">
                  <c:v>14.40802824900967</c:v>
                </c:pt>
                <c:pt idx="8462">
                  <c:v>13.701313219179143</c:v>
                </c:pt>
                <c:pt idx="8463">
                  <c:v>15.811504575856207</c:v>
                </c:pt>
                <c:pt idx="8464">
                  <c:v>14.661848435779788</c:v>
                </c:pt>
                <c:pt idx="8465">
                  <c:v>15.074928347582137</c:v>
                </c:pt>
                <c:pt idx="8466">
                  <c:v>17.896811600496985</c:v>
                </c:pt>
                <c:pt idx="8467">
                  <c:v>16.373890479876277</c:v>
                </c:pt>
                <c:pt idx="8468">
                  <c:v>13.880480409840404</c:v>
                </c:pt>
                <c:pt idx="8469">
                  <c:v>11.754999999999999</c:v>
                </c:pt>
                <c:pt idx="8470">
                  <c:v>13.915318474691205</c:v>
                </c:pt>
                <c:pt idx="8471">
                  <c:v>13.855596077804117</c:v>
                </c:pt>
                <c:pt idx="8472">
                  <c:v>13.870526677025888</c:v>
                </c:pt>
                <c:pt idx="8473">
                  <c:v>13.163811647195363</c:v>
                </c:pt>
                <c:pt idx="8474">
                  <c:v>10.446442588832918</c:v>
                </c:pt>
                <c:pt idx="8475">
                  <c:v>10.799800103748183</c:v>
                </c:pt>
                <c:pt idx="8476">
                  <c:v>10.426535123203889</c:v>
                </c:pt>
                <c:pt idx="8477">
                  <c:v>11.254999999999999</c:v>
                </c:pt>
                <c:pt idx="8478">
                  <c:v>9.5249999999999986</c:v>
                </c:pt>
                <c:pt idx="8479">
                  <c:v>12.312767491554379</c:v>
                </c:pt>
                <c:pt idx="8480">
                  <c:v>16.458497208799646</c:v>
                </c:pt>
                <c:pt idx="8481">
                  <c:v>19.200750599198376</c:v>
                </c:pt>
                <c:pt idx="8482">
                  <c:v>14.955483553807964</c:v>
                </c:pt>
                <c:pt idx="8483">
                  <c:v>13.855596077804117</c:v>
                </c:pt>
                <c:pt idx="8484">
                  <c:v>14.134300596610521</c:v>
                </c:pt>
                <c:pt idx="8485">
                  <c:v>14.378167050566127</c:v>
                </c:pt>
                <c:pt idx="8486">
                  <c:v>13.726197551215428</c:v>
                </c:pt>
                <c:pt idx="8487">
                  <c:v>14.228861058348411</c:v>
                </c:pt>
                <c:pt idx="8488">
                  <c:v>13.970064005171034</c:v>
                </c:pt>
                <c:pt idx="8489">
                  <c:v>15.781643377412664</c:v>
                </c:pt>
                <c:pt idx="8490">
                  <c:v>16.448543475985129</c:v>
                </c:pt>
                <c:pt idx="8491">
                  <c:v>16.154908357956955</c:v>
                </c:pt>
                <c:pt idx="8492">
                  <c:v>14.457796913082243</c:v>
                </c:pt>
                <c:pt idx="8493">
                  <c:v>13.019482521384903</c:v>
                </c:pt>
                <c:pt idx="8494">
                  <c:v>11.55</c:v>
                </c:pt>
                <c:pt idx="8495">
                  <c:v>11.719999999999999</c:v>
                </c:pt>
                <c:pt idx="8496">
                  <c:v>12.379999999999999</c:v>
                </c:pt>
                <c:pt idx="8497">
                  <c:v>11.855</c:v>
                </c:pt>
                <c:pt idx="8498">
                  <c:v>11.925000000000001</c:v>
                </c:pt>
                <c:pt idx="8499">
                  <c:v>11.073527756147328</c:v>
                </c:pt>
                <c:pt idx="8500">
                  <c:v>12</c:v>
                </c:pt>
                <c:pt idx="8501">
                  <c:v>10.51611871853452</c:v>
                </c:pt>
                <c:pt idx="8502">
                  <c:v>10</c:v>
                </c:pt>
                <c:pt idx="8503">
                  <c:v>11.924571911788314</c:v>
                </c:pt>
                <c:pt idx="8504">
                  <c:v>14.940552954586193</c:v>
                </c:pt>
                <c:pt idx="8505">
                  <c:v>15.687082915674777</c:v>
                </c:pt>
                <c:pt idx="8506">
                  <c:v>14.885807424106366</c:v>
                </c:pt>
                <c:pt idx="8507">
                  <c:v>15.831412041485237</c:v>
                </c:pt>
                <c:pt idx="8508">
                  <c:v>14.73152456548139</c:v>
                </c:pt>
                <c:pt idx="8509">
                  <c:v>13.850619211396859</c:v>
                </c:pt>
                <c:pt idx="8510">
                  <c:v>14.442866313860472</c:v>
                </c:pt>
                <c:pt idx="8511">
                  <c:v>14.925622355364421</c:v>
                </c:pt>
                <c:pt idx="8512">
                  <c:v>15.975741167295697</c:v>
                </c:pt>
                <c:pt idx="8513">
                  <c:v>15.990671766517465</c:v>
                </c:pt>
                <c:pt idx="8514">
                  <c:v>17.931649665347788</c:v>
                </c:pt>
                <c:pt idx="8515">
                  <c:v>15.647267984416718</c:v>
                </c:pt>
                <c:pt idx="8516">
                  <c:v>14.462773779489501</c:v>
                </c:pt>
                <c:pt idx="8517">
                  <c:v>12.914968326832501</c:v>
                </c:pt>
                <c:pt idx="8518">
                  <c:v>12.14355403370763</c:v>
                </c:pt>
                <c:pt idx="8519">
                  <c:v>12.825384731501872</c:v>
                </c:pt>
                <c:pt idx="8520">
                  <c:v>11.645</c:v>
                </c:pt>
                <c:pt idx="8521">
                  <c:v>12.100000000000001</c:v>
                </c:pt>
                <c:pt idx="8522">
                  <c:v>11.620000000000001</c:v>
                </c:pt>
                <c:pt idx="8523">
                  <c:v>10.18</c:v>
                </c:pt>
                <c:pt idx="8524">
                  <c:v>9.7899999999999991</c:v>
                </c:pt>
                <c:pt idx="8525">
                  <c:v>10.120000000000001</c:v>
                </c:pt>
                <c:pt idx="8526">
                  <c:v>10.14</c:v>
                </c:pt>
                <c:pt idx="8527">
                  <c:v>9.8550000000000004</c:v>
                </c:pt>
                <c:pt idx="8528">
                  <c:v>9.9349999999999987</c:v>
                </c:pt>
                <c:pt idx="8529">
                  <c:v>9.5410569451206637</c:v>
                </c:pt>
                <c:pt idx="8530">
                  <c:v>10.490323242820923</c:v>
                </c:pt>
                <c:pt idx="8531">
                  <c:v>10.408425758313451</c:v>
                </c:pt>
                <c:pt idx="8532">
                  <c:v>10.490323242820923</c:v>
                </c:pt>
                <c:pt idx="8533">
                  <c:v>10.408425758313451</c:v>
                </c:pt>
                <c:pt idx="8534">
                  <c:v>10.490323242820923</c:v>
                </c:pt>
                <c:pt idx="8535">
                  <c:v>10.408425758313451</c:v>
                </c:pt>
                <c:pt idx="8536">
                  <c:v>10.322805660873819</c:v>
                </c:pt>
                <c:pt idx="8537">
                  <c:v>10.188791595316133</c:v>
                </c:pt>
                <c:pt idx="8538">
                  <c:v>10.490323242820923</c:v>
                </c:pt>
                <c:pt idx="8539">
                  <c:v>10.415870984177765</c:v>
                </c:pt>
                <c:pt idx="8540">
                  <c:v>10.397257919516976</c:v>
                </c:pt>
                <c:pt idx="8541">
                  <c:v>10</c:v>
                </c:pt>
                <c:pt idx="8542">
                  <c:v>12</c:v>
                </c:pt>
                <c:pt idx="8543">
                  <c:v>11</c:v>
                </c:pt>
                <c:pt idx="8544">
                  <c:v>11.815</c:v>
                </c:pt>
                <c:pt idx="8545">
                  <c:v>11.86</c:v>
                </c:pt>
                <c:pt idx="8546">
                  <c:v>12.065</c:v>
                </c:pt>
                <c:pt idx="8547">
                  <c:v>12.030000000000001</c:v>
                </c:pt>
                <c:pt idx="8548">
                  <c:v>9.9499999999999993</c:v>
                </c:pt>
                <c:pt idx="8549">
                  <c:v>10.190000000000001</c:v>
                </c:pt>
                <c:pt idx="8550">
                  <c:v>10.065000000000001</c:v>
                </c:pt>
                <c:pt idx="8551">
                  <c:v>10.09</c:v>
                </c:pt>
                <c:pt idx="8552">
                  <c:v>9.9499999999999993</c:v>
                </c:pt>
                <c:pt idx="8553">
                  <c:v>11.86</c:v>
                </c:pt>
                <c:pt idx="8554">
                  <c:v>10.5</c:v>
                </c:pt>
                <c:pt idx="8555">
                  <c:v>10.934999999999999</c:v>
                </c:pt>
                <c:pt idx="8556">
                  <c:v>10.326528273805977</c:v>
                </c:pt>
                <c:pt idx="8557">
                  <c:v>10.534994598006818</c:v>
                </c:pt>
                <c:pt idx="8558">
                  <c:v>10</c:v>
                </c:pt>
                <c:pt idx="8559">
                  <c:v>11</c:v>
                </c:pt>
                <c:pt idx="8560">
                  <c:v>10.311637822077346</c:v>
                </c:pt>
                <c:pt idx="8561">
                  <c:v>10.616892082514292</c:v>
                </c:pt>
                <c:pt idx="8562">
                  <c:v>10.423316210042081</c:v>
                </c:pt>
                <c:pt idx="8563">
                  <c:v>10.311637822077346</c:v>
                </c:pt>
                <c:pt idx="8564">
                  <c:v>10.616892082514292</c:v>
                </c:pt>
                <c:pt idx="8565">
                  <c:v>10</c:v>
                </c:pt>
                <c:pt idx="8566">
                  <c:v>12.01</c:v>
                </c:pt>
                <c:pt idx="8567">
                  <c:v>11.9375</c:v>
                </c:pt>
                <c:pt idx="8568">
                  <c:v>10.879999999999999</c:v>
                </c:pt>
                <c:pt idx="8569">
                  <c:v>12</c:v>
                </c:pt>
                <c:pt idx="8570">
                  <c:v>10.6</c:v>
                </c:pt>
                <c:pt idx="8571">
                  <c:v>11.875</c:v>
                </c:pt>
                <c:pt idx="8572">
                  <c:v>10.6</c:v>
                </c:pt>
                <c:pt idx="8573">
                  <c:v>10.5</c:v>
                </c:pt>
                <c:pt idx="8574">
                  <c:v>10.875</c:v>
                </c:pt>
                <c:pt idx="8575">
                  <c:v>11.726230736297341</c:v>
                </c:pt>
                <c:pt idx="8576">
                  <c:v>13.122210585856548</c:v>
                </c:pt>
                <c:pt idx="8577">
                  <c:v>10.981708149865764</c:v>
                </c:pt>
                <c:pt idx="8578">
                  <c:v>10.423316210042081</c:v>
                </c:pt>
                <c:pt idx="8579">
                  <c:v>10.330250886738133</c:v>
                </c:pt>
                <c:pt idx="8580">
                  <c:v>10.516381533346028</c:v>
                </c:pt>
                <c:pt idx="8581">
                  <c:v>10.479155404024448</c:v>
                </c:pt>
                <c:pt idx="8582">
                  <c:v>10.404703145381292</c:v>
                </c:pt>
                <c:pt idx="8583">
                  <c:v>10.553607662667607</c:v>
                </c:pt>
                <c:pt idx="8584">
                  <c:v>10.758351373936289</c:v>
                </c:pt>
                <c:pt idx="8585">
                  <c:v>12.936079939248653</c:v>
                </c:pt>
                <c:pt idx="8586">
                  <c:v>11.856522188922867</c:v>
                </c:pt>
                <c:pt idx="8587">
                  <c:v>10.069667981487083</c:v>
                </c:pt>
                <c:pt idx="8588">
                  <c:v>12.45</c:v>
                </c:pt>
                <c:pt idx="8589">
                  <c:v>11.95</c:v>
                </c:pt>
                <c:pt idx="8590">
                  <c:v>11.725000000000001</c:v>
                </c:pt>
                <c:pt idx="8591">
                  <c:v>12</c:v>
                </c:pt>
                <c:pt idx="8592">
                  <c:v>11.07</c:v>
                </c:pt>
                <c:pt idx="8593">
                  <c:v>11.175000000000001</c:v>
                </c:pt>
                <c:pt idx="8594">
                  <c:v>11.745000000000001</c:v>
                </c:pt>
                <c:pt idx="8595">
                  <c:v>12.195</c:v>
                </c:pt>
                <c:pt idx="8596">
                  <c:v>11.705</c:v>
                </c:pt>
                <c:pt idx="8597">
                  <c:v>10.620000000000001</c:v>
                </c:pt>
                <c:pt idx="8598">
                  <c:v>11.77</c:v>
                </c:pt>
                <c:pt idx="8599">
                  <c:v>12.284622676121025</c:v>
                </c:pt>
                <c:pt idx="8600">
                  <c:v>14.145929142199966</c:v>
                </c:pt>
                <c:pt idx="8601">
                  <c:v>12.470753322728918</c:v>
                </c:pt>
                <c:pt idx="8602">
                  <c:v>11.450757379317656</c:v>
                </c:pt>
                <c:pt idx="8603">
                  <c:v>10.758351373936289</c:v>
                </c:pt>
                <c:pt idx="8604">
                  <c:v>10.248353402230661</c:v>
                </c:pt>
                <c:pt idx="8605">
                  <c:v>10.561052888531924</c:v>
                </c:pt>
                <c:pt idx="8606">
                  <c:v>11.167838796473658</c:v>
                </c:pt>
                <c:pt idx="8607">
                  <c:v>11.089663924898343</c:v>
                </c:pt>
                <c:pt idx="8608">
                  <c:v>11.741121188025971</c:v>
                </c:pt>
                <c:pt idx="8609">
                  <c:v>13.066371391874178</c:v>
                </c:pt>
                <c:pt idx="8610">
                  <c:v>12.087324190716656</c:v>
                </c:pt>
                <c:pt idx="8611">
                  <c:v>10.423316210042081</c:v>
                </c:pt>
                <c:pt idx="8612">
                  <c:v>10</c:v>
                </c:pt>
                <c:pt idx="8613">
                  <c:v>12.48</c:v>
                </c:pt>
                <c:pt idx="8614">
                  <c:v>12.59</c:v>
                </c:pt>
                <c:pt idx="8615">
                  <c:v>12.375</c:v>
                </c:pt>
                <c:pt idx="8616">
                  <c:v>11.984999999999999</c:v>
                </c:pt>
                <c:pt idx="8617">
                  <c:v>11.719999999999999</c:v>
                </c:pt>
                <c:pt idx="8618">
                  <c:v>12.094999999999999</c:v>
                </c:pt>
                <c:pt idx="8619">
                  <c:v>11.91</c:v>
                </c:pt>
                <c:pt idx="8620">
                  <c:v>12.455</c:v>
                </c:pt>
                <c:pt idx="8621">
                  <c:v>10</c:v>
                </c:pt>
                <c:pt idx="8622">
                  <c:v>10</c:v>
                </c:pt>
                <c:pt idx="8623">
                  <c:v>13.218998522092654</c:v>
                </c:pt>
                <c:pt idx="8624">
                  <c:v>12.206447804545707</c:v>
                </c:pt>
                <c:pt idx="8625">
                  <c:v>11.633165412993394</c:v>
                </c:pt>
                <c:pt idx="8626">
                  <c:v>10.23346295050203</c:v>
                </c:pt>
                <c:pt idx="8627">
                  <c:v>11.692727219907919</c:v>
                </c:pt>
                <c:pt idx="8628">
                  <c:v>10.77696443859708</c:v>
                </c:pt>
                <c:pt idx="8629">
                  <c:v>10.248353402230661</c:v>
                </c:pt>
                <c:pt idx="8630">
                  <c:v>11.826741285465603</c:v>
                </c:pt>
                <c:pt idx="8631">
                  <c:v>10.966817698137133</c:v>
                </c:pt>
                <c:pt idx="8632">
                  <c:v>11.275794571506237</c:v>
                </c:pt>
                <c:pt idx="8633">
                  <c:v>13.386516104039758</c:v>
                </c:pt>
                <c:pt idx="8634">
                  <c:v>12.247396546799447</c:v>
                </c:pt>
                <c:pt idx="8635">
                  <c:v>10.382367467788344</c:v>
                </c:pt>
                <c:pt idx="8636">
                  <c:v>11.754999999999999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10</c:v>
                </c:pt>
                <c:pt idx="8642">
                  <c:v>10</c:v>
                </c:pt>
                <c:pt idx="8643">
                  <c:v>10</c:v>
                </c:pt>
                <c:pt idx="8644">
                  <c:v>11.254999999999999</c:v>
                </c:pt>
                <c:pt idx="8645">
                  <c:v>9.5249999999999986</c:v>
                </c:pt>
                <c:pt idx="8646">
                  <c:v>10.635</c:v>
                </c:pt>
                <c:pt idx="8647">
                  <c:v>12.31068096664613</c:v>
                </c:pt>
                <c:pt idx="8648">
                  <c:v>14.361840692265124</c:v>
                </c:pt>
                <c:pt idx="8649">
                  <c:v>11.186451861134447</c:v>
                </c:pt>
                <c:pt idx="8650">
                  <c:v>10.363754403127555</c:v>
                </c:pt>
                <c:pt idx="8651">
                  <c:v>10.572220727328396</c:v>
                </c:pt>
                <c:pt idx="8652">
                  <c:v>10.754628761004133</c:v>
                </c:pt>
                <c:pt idx="8653">
                  <c:v>10.266966466891448</c:v>
                </c:pt>
                <c:pt idx="8654">
                  <c:v>10.642950373039398</c:v>
                </c:pt>
                <c:pt idx="8655">
                  <c:v>10.449374500567187</c:v>
                </c:pt>
                <c:pt idx="8656">
                  <c:v>11.804405607872656</c:v>
                </c:pt>
                <c:pt idx="8657">
                  <c:v>12.303235740781812</c:v>
                </c:pt>
                <c:pt idx="8658">
                  <c:v>12.083601577784499</c:v>
                </c:pt>
                <c:pt idx="8659">
                  <c:v>10.81419056791866</c:v>
                </c:pt>
                <c:pt idx="8660">
                  <c:v>10</c:v>
                </c:pt>
                <c:pt idx="8661">
                  <c:v>11.55</c:v>
                </c:pt>
                <c:pt idx="8662">
                  <c:v>11.719999999999999</c:v>
                </c:pt>
                <c:pt idx="8663">
                  <c:v>12.379999999999999</c:v>
                </c:pt>
                <c:pt idx="8664">
                  <c:v>11.855</c:v>
                </c:pt>
                <c:pt idx="8665">
                  <c:v>11.925000000000001</c:v>
                </c:pt>
                <c:pt idx="8666">
                  <c:v>11</c:v>
                </c:pt>
                <c:pt idx="8667">
                  <c:v>12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11.175284022337975</c:v>
                </c:pt>
                <c:pt idx="8672">
                  <c:v>11.733675962161657</c:v>
                </c:pt>
                <c:pt idx="8673">
                  <c:v>11.134335280084239</c:v>
                </c:pt>
                <c:pt idx="8674">
                  <c:v>11.841631737194236</c:v>
                </c:pt>
                <c:pt idx="8675">
                  <c:v>11.018934279187343</c:v>
                </c:pt>
                <c:pt idx="8676">
                  <c:v>10.360031790195396</c:v>
                </c:pt>
                <c:pt idx="8677">
                  <c:v>10.803022729122187</c:v>
                </c:pt>
                <c:pt idx="8678">
                  <c:v>11.1641161835415</c:v>
                </c:pt>
                <c:pt idx="8679">
                  <c:v>11.949587512226815</c:v>
                </c:pt>
                <c:pt idx="8680">
                  <c:v>11.960755351023286</c:v>
                </c:pt>
                <c:pt idx="8681">
                  <c:v>13.412574394564864</c:v>
                </c:pt>
                <c:pt idx="8682">
                  <c:v>11.703895058704394</c:v>
                </c:pt>
                <c:pt idx="8683">
                  <c:v>10.817913180850818</c:v>
                </c:pt>
                <c:pt idx="8684">
                  <c:v>10</c:v>
                </c:pt>
                <c:pt idx="8685">
                  <c:v>12</c:v>
                </c:pt>
                <c:pt idx="8686">
                  <c:v>12</c:v>
                </c:pt>
                <c:pt idx="8687">
                  <c:v>11.645</c:v>
                </c:pt>
                <c:pt idx="8688">
                  <c:v>12.100000000000001</c:v>
                </c:pt>
                <c:pt idx="8689">
                  <c:v>11.620000000000001</c:v>
                </c:pt>
                <c:pt idx="8690">
                  <c:v>10.18</c:v>
                </c:pt>
                <c:pt idx="8691">
                  <c:v>9.7899999999999991</c:v>
                </c:pt>
                <c:pt idx="8692">
                  <c:v>10.120000000000001</c:v>
                </c:pt>
                <c:pt idx="8693">
                  <c:v>10.14</c:v>
                </c:pt>
                <c:pt idx="8694">
                  <c:v>9.8550000000000004</c:v>
                </c:pt>
                <c:pt idx="8695">
                  <c:v>9.9349999999999987</c:v>
                </c:pt>
                <c:pt idx="8696">
                  <c:v>9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12</c:v>
                </c:pt>
                <c:pt idx="8710">
                  <c:v>11</c:v>
                </c:pt>
                <c:pt idx="8711">
                  <c:v>11.815</c:v>
                </c:pt>
                <c:pt idx="8712">
                  <c:v>11.86</c:v>
                </c:pt>
                <c:pt idx="8713">
                  <c:v>12.065</c:v>
                </c:pt>
                <c:pt idx="8714">
                  <c:v>12.030000000000001</c:v>
                </c:pt>
                <c:pt idx="8715">
                  <c:v>9.9499999999999993</c:v>
                </c:pt>
                <c:pt idx="8716">
                  <c:v>10.190000000000001</c:v>
                </c:pt>
                <c:pt idx="8717">
                  <c:v>10.065000000000001</c:v>
                </c:pt>
                <c:pt idx="8718">
                  <c:v>10.09</c:v>
                </c:pt>
                <c:pt idx="8719">
                  <c:v>9.9499999999999993</c:v>
                </c:pt>
                <c:pt idx="8720">
                  <c:v>11.86</c:v>
                </c:pt>
                <c:pt idx="8721">
                  <c:v>10.5</c:v>
                </c:pt>
                <c:pt idx="8722">
                  <c:v>10.934999999999999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11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12.01</c:v>
                </c:pt>
                <c:pt idx="8734">
                  <c:v>11.9375</c:v>
                </c:pt>
                <c:pt idx="8735">
                  <c:v>12.105</c:v>
                </c:pt>
                <c:pt idx="8736">
                  <c:v>10.879999999999999</c:v>
                </c:pt>
                <c:pt idx="8737">
                  <c:v>12</c:v>
                </c:pt>
                <c:pt idx="8738">
                  <c:v>10.6</c:v>
                </c:pt>
                <c:pt idx="8739">
                  <c:v>11.875</c:v>
                </c:pt>
                <c:pt idx="8740">
                  <c:v>10.6</c:v>
                </c:pt>
                <c:pt idx="8741">
                  <c:v>10.5</c:v>
                </c:pt>
                <c:pt idx="8742">
                  <c:v>10.875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12.45</c:v>
                </c:pt>
                <c:pt idx="8757">
                  <c:v>11.95</c:v>
                </c:pt>
                <c:pt idx="8758">
                  <c:v>11.725000000000001</c:v>
                </c:pt>
                <c:pt idx="875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F-41A4-AC7D-599AB089A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95824"/>
        <c:axId val="847893200"/>
      </c:lineChart>
      <c:catAx>
        <c:axId val="847895824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93200"/>
        <c:crosses val="autoZero"/>
        <c:auto val="0"/>
        <c:lblAlgn val="ctr"/>
        <c:lblOffset val="100"/>
        <c:noMultiLvlLbl val="0"/>
      </c:catAx>
      <c:valAx>
        <c:axId val="847893200"/>
        <c:scaling>
          <c:orientation val="minMax"/>
          <c:max val="21"/>
          <c:min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Traveltime [min.]</a:t>
                </a:r>
              </a:p>
            </c:rich>
          </c:tx>
          <c:layout>
            <c:manualLayout>
              <c:xMode val="edge"/>
              <c:yMode val="edge"/>
              <c:x val="5.6193748033982679E-2"/>
              <c:y val="0.167434669630840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958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Expected</a:t>
            </a:r>
            <a:r>
              <a:rPr lang="en-GB" baseline="0">
                <a:solidFill>
                  <a:schemeClr val="tx1"/>
                </a:solidFill>
              </a:rPr>
              <a:t> </a:t>
            </a:r>
            <a:r>
              <a:rPr lang="en-GB">
                <a:solidFill>
                  <a:schemeClr val="tx1"/>
                </a:solidFill>
              </a:rPr>
              <a:t>Daily Slot Distribution</a:t>
            </a:r>
          </a:p>
        </c:rich>
      </c:tx>
      <c:layout>
        <c:manualLayout>
          <c:xMode val="edge"/>
          <c:yMode val="edge"/>
          <c:x val="0.3452360017497812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122703412073491E-2"/>
          <c:y val="5.0925925925925923E-2"/>
          <c:w val="0.84849759405074354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Slots!$F$15</c:f>
              <c:strCache>
                <c:ptCount val="1"/>
                <c:pt idx="0">
                  <c:v>Mo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strRef>
              <c:f>Slots!$B$16:$B$22</c:f>
              <c:strCache>
                <c:ptCount val="7"/>
                <c:pt idx="0">
                  <c:v>S1</c:v>
                </c:pt>
                <c:pt idx="1">
                  <c:v>S2</c:v>
                </c:pt>
                <c:pt idx="2">
                  <c:v>S3</c:v>
                </c:pt>
                <c:pt idx="3">
                  <c:v>S4</c:v>
                </c:pt>
                <c:pt idx="4">
                  <c:v>S5</c:v>
                </c:pt>
                <c:pt idx="5">
                  <c:v>S6</c:v>
                </c:pt>
                <c:pt idx="6">
                  <c:v>S7</c:v>
                </c:pt>
              </c:strCache>
            </c:strRef>
          </c:cat>
          <c:val>
            <c:numRef>
              <c:f>Slots!$F$16:$F$22</c:f>
              <c:numCache>
                <c:formatCode>0%</c:formatCode>
                <c:ptCount val="7"/>
                <c:pt idx="0">
                  <c:v>0.76190476190476186</c:v>
                </c:pt>
                <c:pt idx="1">
                  <c:v>1.1428571428571428</c:v>
                </c:pt>
                <c:pt idx="2">
                  <c:v>1.3333333333333333</c:v>
                </c:pt>
                <c:pt idx="3">
                  <c:v>0.76190476190476186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A-4002-B9FE-2D119A676ABE}"/>
            </c:ext>
          </c:extLst>
        </c:ser>
        <c:ser>
          <c:idx val="1"/>
          <c:order val="1"/>
          <c:tx>
            <c:strRef>
              <c:f>Slots!$G$15</c:f>
              <c:strCache>
                <c:ptCount val="1"/>
                <c:pt idx="0">
                  <c:v>Tue-Fri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Slots!$B$16:$B$22</c:f>
              <c:strCache>
                <c:ptCount val="7"/>
                <c:pt idx="0">
                  <c:v>S1</c:v>
                </c:pt>
                <c:pt idx="1">
                  <c:v>S2</c:v>
                </c:pt>
                <c:pt idx="2">
                  <c:v>S3</c:v>
                </c:pt>
                <c:pt idx="3">
                  <c:v>S4</c:v>
                </c:pt>
                <c:pt idx="4">
                  <c:v>S5</c:v>
                </c:pt>
                <c:pt idx="5">
                  <c:v>S6</c:v>
                </c:pt>
                <c:pt idx="6">
                  <c:v>S7</c:v>
                </c:pt>
              </c:strCache>
            </c:strRef>
          </c:cat>
          <c:val>
            <c:numRef>
              <c:f>Slots!$G$16:$G$22</c:f>
              <c:numCache>
                <c:formatCode>0%</c:formatCode>
                <c:ptCount val="7"/>
                <c:pt idx="0">
                  <c:v>0.58333333333333337</c:v>
                </c:pt>
                <c:pt idx="1">
                  <c:v>0.29166666666666669</c:v>
                </c:pt>
                <c:pt idx="2">
                  <c:v>0.58333333333333337</c:v>
                </c:pt>
                <c:pt idx="3">
                  <c:v>1.1666666666666667</c:v>
                </c:pt>
                <c:pt idx="4">
                  <c:v>1.4583333333333335</c:v>
                </c:pt>
                <c:pt idx="5">
                  <c:v>1.75</c:v>
                </c:pt>
                <c:pt idx="6">
                  <c:v>1.1666666666666667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AA-4002-B9FE-2D119A676ABE}"/>
            </c:ext>
          </c:extLst>
        </c:ser>
        <c:ser>
          <c:idx val="2"/>
          <c:order val="2"/>
          <c:tx>
            <c:strRef>
              <c:f>Slots!$H$15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Slots!$B$16:$B$22</c:f>
              <c:strCache>
                <c:ptCount val="7"/>
                <c:pt idx="0">
                  <c:v>S1</c:v>
                </c:pt>
                <c:pt idx="1">
                  <c:v>S2</c:v>
                </c:pt>
                <c:pt idx="2">
                  <c:v>S3</c:v>
                </c:pt>
                <c:pt idx="3">
                  <c:v>S4</c:v>
                </c:pt>
                <c:pt idx="4">
                  <c:v>S5</c:v>
                </c:pt>
                <c:pt idx="5">
                  <c:v>S6</c:v>
                </c:pt>
                <c:pt idx="6">
                  <c:v>S7</c:v>
                </c:pt>
              </c:strCache>
            </c:strRef>
          </c:cat>
          <c:val>
            <c:numRef>
              <c:f>Slots!$H$16:$H$22</c:f>
              <c:numCache>
                <c:formatCode>0%</c:formatCode>
                <c:ptCount val="7"/>
                <c:pt idx="0">
                  <c:v>0.63157894736842113</c:v>
                </c:pt>
                <c:pt idx="1">
                  <c:v>1.1052631578947369</c:v>
                </c:pt>
                <c:pt idx="2">
                  <c:v>1.2631578947368423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AA-4002-B9FE-2D119A676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1025584"/>
        <c:axId val="691028536"/>
      </c:barChart>
      <c:catAx>
        <c:axId val="69102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28536"/>
        <c:crosses val="autoZero"/>
        <c:auto val="1"/>
        <c:lblAlgn val="ctr"/>
        <c:lblOffset val="100"/>
        <c:noMultiLvlLbl val="0"/>
      </c:catAx>
      <c:valAx>
        <c:axId val="69102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2558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9.8398075240594962E-2"/>
          <c:y val="0.19299686497521143"/>
          <c:w val="0.42104636920384947"/>
          <c:h val="0.10011738116068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Growth/a [%]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12270341207349E-2"/>
          <c:y val="4.2083333333333355E-2"/>
          <c:w val="0.89841234443810625"/>
          <c:h val="0.910119710645925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'Fact-Sheet'!$Q$2</c:f>
              <c:strCache>
                <c:ptCount val="1"/>
                <c:pt idx="0">
                  <c:v>Total Growth/a [%]</c:v>
                </c:pt>
              </c:strCache>
            </c:strRef>
          </c:tx>
          <c:spPr>
            <a:solidFill>
              <a:srgbClr val="00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'Fact-Sheet'!$F$4:$F$17</c:f>
              <c:numCache>
                <c:formatCode>General</c:formatCode>
                <c:ptCount val="1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</c:numCache>
            </c:numRef>
          </c:cat>
          <c:val>
            <c:numRef>
              <c:f>'Fact-Sheet'!$Q$4:$Q$17</c:f>
              <c:numCache>
                <c:formatCode>0.0%</c:formatCode>
                <c:ptCount val="14"/>
                <c:pt idx="0">
                  <c:v>-6.6225165562913907E-3</c:v>
                </c:pt>
                <c:pt idx="1">
                  <c:v>0</c:v>
                </c:pt>
                <c:pt idx="2">
                  <c:v>5.3333333333333337E-2</c:v>
                </c:pt>
                <c:pt idx="3">
                  <c:v>4.4303797468354431E-2</c:v>
                </c:pt>
                <c:pt idx="4">
                  <c:v>6.6666666666666666E-2</c:v>
                </c:pt>
                <c:pt idx="5">
                  <c:v>3.4659090909090876E-2</c:v>
                </c:pt>
                <c:pt idx="6">
                  <c:v>-6.0406370126303921E-3</c:v>
                </c:pt>
                <c:pt idx="7">
                  <c:v>2.2099447513812154E-2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A-4B03-93CF-708AB765B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5688944"/>
        <c:axId val="725691896"/>
      </c:barChart>
      <c:lineChart>
        <c:grouping val="standard"/>
        <c:varyColors val="0"/>
        <c:ser>
          <c:idx val="1"/>
          <c:order val="1"/>
          <c:tx>
            <c:strRef>
              <c:f>'Fact-Sheet'!$S$2</c:f>
              <c:strCache>
                <c:ptCount val="1"/>
                <c:pt idx="0">
                  <c:v>Total Expct Growth/a [%]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'Fact-Sheet'!$F$4:$F$17</c:f>
              <c:numCache>
                <c:formatCode>General</c:formatCode>
                <c:ptCount val="1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</c:numCache>
            </c:numRef>
          </c:cat>
          <c:val>
            <c:numRef>
              <c:f>'Fact-Sheet'!$S$4:$S$17</c:f>
              <c:numCache>
                <c:formatCode>0.0%</c:formatCode>
                <c:ptCount val="14"/>
                <c:pt idx="8" formatCode="0%">
                  <c:v>0.01</c:v>
                </c:pt>
                <c:pt idx="9" formatCode="0%">
                  <c:v>1.4999999999999999E-2</c:v>
                </c:pt>
                <c:pt idx="10" formatCode="0%">
                  <c:v>2.2499999999999999E-2</c:v>
                </c:pt>
                <c:pt idx="11" formatCode="0%">
                  <c:v>3.2500000000000001E-2</c:v>
                </c:pt>
                <c:pt idx="12" formatCode="0%">
                  <c:v>4.4999999999999998E-2</c:v>
                </c:pt>
                <c:pt idx="13" formatCode="0%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6C-46FC-A6B9-CBAAD2D0249E}"/>
            </c:ext>
          </c:extLst>
        </c:ser>
        <c:ser>
          <c:idx val="2"/>
          <c:order val="2"/>
          <c:tx>
            <c:strRef>
              <c:f>'Fact-Sheet'!$R$2</c:f>
              <c:strCache>
                <c:ptCount val="1"/>
                <c:pt idx="0">
                  <c:v>MA Total Growth/a [%]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'Fact-Sheet'!$R$3:$R$11</c:f>
              <c:numCache>
                <c:formatCode>0.0%</c:formatCode>
                <c:ptCount val="9"/>
                <c:pt idx="1">
                  <c:v>8.4780706935225335E-3</c:v>
                </c:pt>
                <c:pt idx="2">
                  <c:v>1.5570272259013982E-2</c:v>
                </c:pt>
                <c:pt idx="3">
                  <c:v>3.2545710267229251E-2</c:v>
                </c:pt>
                <c:pt idx="4">
                  <c:v>5.4767932489451478E-2</c:v>
                </c:pt>
                <c:pt idx="5">
                  <c:v>4.8543185014703984E-2</c:v>
                </c:pt>
                <c:pt idx="6">
                  <c:v>3.1761706854375717E-2</c:v>
                </c:pt>
                <c:pt idx="7">
                  <c:v>1.6905967136757547E-2</c:v>
                </c:pt>
                <c:pt idx="8">
                  <c:v>8.0294052505908813E-3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B6C-46FC-A6B9-CBAAD2D02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688944"/>
        <c:axId val="725691896"/>
      </c:lineChart>
      <c:catAx>
        <c:axId val="72568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691896"/>
        <c:crosses val="autoZero"/>
        <c:auto val="1"/>
        <c:lblAlgn val="ctr"/>
        <c:lblOffset val="100"/>
        <c:noMultiLvlLbl val="0"/>
      </c:catAx>
      <c:valAx>
        <c:axId val="72569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68894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9474303615273896"/>
          <c:y val="0.25157741043958903"/>
          <c:w val="0.32783760900855136"/>
          <c:h val="0.16611635466096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Expected Daily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31486205069436"/>
          <c:y val="5.570739651182658E-2"/>
          <c:w val="0.84607839513018623"/>
          <c:h val="0.843191232199810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95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cat>
            <c:strRef>
              <c:f>'Demand Daily'!$E$1:$J$1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'Demand Daily'!$E$5:$J$5</c:f>
              <c:numCache>
                <c:formatCode>0%</c:formatCode>
                <c:ptCount val="6"/>
                <c:pt idx="0">
                  <c:v>1.1764705882352942</c:v>
                </c:pt>
                <c:pt idx="1">
                  <c:v>0.98395721925133695</c:v>
                </c:pt>
                <c:pt idx="2">
                  <c:v>0.78074866310160429</c:v>
                </c:pt>
                <c:pt idx="3">
                  <c:v>0.74866310160427807</c:v>
                </c:pt>
                <c:pt idx="4">
                  <c:v>1.2406417112299466</c:v>
                </c:pt>
                <c:pt idx="5">
                  <c:v>1.0695187165775402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9B-4E93-9831-5B78FAC03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4747056"/>
        <c:axId val="584741152"/>
      </c:barChart>
      <c:catAx>
        <c:axId val="58474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741152"/>
        <c:crosses val="autoZero"/>
        <c:auto val="1"/>
        <c:lblAlgn val="ctr"/>
        <c:lblOffset val="100"/>
        <c:noMultiLvlLbl val="0"/>
      </c:catAx>
      <c:valAx>
        <c:axId val="584741152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7470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362266599113156E-2"/>
          <c:y val="4.2083333333333355E-2"/>
          <c:w val="0.91339447322672307"/>
          <c:h val="0.75065543890347042"/>
        </c:manualLayout>
      </c:layout>
      <c:lineChart>
        <c:grouping val="standard"/>
        <c:varyColors val="0"/>
        <c:ser>
          <c:idx val="0"/>
          <c:order val="0"/>
          <c:tx>
            <c:strRef>
              <c:f>'Swiss Retail'!$B$6</c:f>
              <c:strCache>
                <c:ptCount val="1"/>
                <c:pt idx="0">
                  <c:v>Nahrungsmittel, Getränke, Tabak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'Swiss Retail'!$C$3:$AK$3</c:f>
              <c:strCache>
                <c:ptCount val="35"/>
                <c:pt idx="0">
                  <c:v>2016M11</c:v>
                </c:pt>
                <c:pt idx="1">
                  <c:v>2016M12</c:v>
                </c:pt>
                <c:pt idx="2">
                  <c:v>2017M01</c:v>
                </c:pt>
                <c:pt idx="3">
                  <c:v>2017M02</c:v>
                </c:pt>
                <c:pt idx="4">
                  <c:v>2017M03</c:v>
                </c:pt>
                <c:pt idx="5">
                  <c:v>2017M04</c:v>
                </c:pt>
                <c:pt idx="6">
                  <c:v>2017M05</c:v>
                </c:pt>
                <c:pt idx="7">
                  <c:v>2017M06</c:v>
                </c:pt>
                <c:pt idx="8">
                  <c:v>2017M07</c:v>
                </c:pt>
                <c:pt idx="9">
                  <c:v>2017M08</c:v>
                </c:pt>
                <c:pt idx="10">
                  <c:v>2017M09</c:v>
                </c:pt>
                <c:pt idx="11">
                  <c:v>2017M10</c:v>
                </c:pt>
                <c:pt idx="12">
                  <c:v>2017M11</c:v>
                </c:pt>
                <c:pt idx="13">
                  <c:v>2017M12</c:v>
                </c:pt>
                <c:pt idx="14">
                  <c:v>2018M01</c:v>
                </c:pt>
                <c:pt idx="15">
                  <c:v>2018M02</c:v>
                </c:pt>
                <c:pt idx="16">
                  <c:v>2018M03</c:v>
                </c:pt>
                <c:pt idx="17">
                  <c:v>2018M04</c:v>
                </c:pt>
                <c:pt idx="18">
                  <c:v>2018M05</c:v>
                </c:pt>
                <c:pt idx="19">
                  <c:v>2018M06</c:v>
                </c:pt>
                <c:pt idx="20">
                  <c:v>2018M07</c:v>
                </c:pt>
                <c:pt idx="21">
                  <c:v>2018M08</c:v>
                </c:pt>
                <c:pt idx="22">
                  <c:v>2018M09</c:v>
                </c:pt>
                <c:pt idx="23">
                  <c:v>2018M10</c:v>
                </c:pt>
                <c:pt idx="24">
                  <c:v>2018M11</c:v>
                </c:pt>
                <c:pt idx="25">
                  <c:v>2018M12</c:v>
                </c:pt>
                <c:pt idx="26">
                  <c:v>2019M01</c:v>
                </c:pt>
                <c:pt idx="27">
                  <c:v>2019M02</c:v>
                </c:pt>
                <c:pt idx="28">
                  <c:v>2019M03</c:v>
                </c:pt>
                <c:pt idx="29">
                  <c:v>2019M04</c:v>
                </c:pt>
                <c:pt idx="30">
                  <c:v>2019M05</c:v>
                </c:pt>
                <c:pt idx="31">
                  <c:v>2019M06</c:v>
                </c:pt>
                <c:pt idx="32">
                  <c:v>2019M07</c:v>
                </c:pt>
                <c:pt idx="33">
                  <c:v>2019M08</c:v>
                </c:pt>
                <c:pt idx="34">
                  <c:v>2019M09</c:v>
                </c:pt>
              </c:strCache>
            </c:strRef>
          </c:cat>
          <c:val>
            <c:numRef>
              <c:f>'Swiss Retail'!$C$9:$AK$9</c:f>
              <c:numCache>
                <c:formatCode>0.0</c:formatCode>
                <c:ptCount val="35"/>
                <c:pt idx="0">
                  <c:v>99.2</c:v>
                </c:pt>
                <c:pt idx="1">
                  <c:v>112.7</c:v>
                </c:pt>
                <c:pt idx="2">
                  <c:v>90.9</c:v>
                </c:pt>
                <c:pt idx="3">
                  <c:v>89.1</c:v>
                </c:pt>
                <c:pt idx="4">
                  <c:v>101.4</c:v>
                </c:pt>
                <c:pt idx="5">
                  <c:v>97</c:v>
                </c:pt>
                <c:pt idx="6">
                  <c:v>99.8</c:v>
                </c:pt>
                <c:pt idx="7">
                  <c:v>99.9</c:v>
                </c:pt>
                <c:pt idx="8">
                  <c:v>97.5</c:v>
                </c:pt>
                <c:pt idx="9">
                  <c:v>94.1</c:v>
                </c:pt>
                <c:pt idx="10">
                  <c:v>93.8</c:v>
                </c:pt>
                <c:pt idx="11">
                  <c:v>97.8</c:v>
                </c:pt>
                <c:pt idx="12">
                  <c:v>97.7</c:v>
                </c:pt>
                <c:pt idx="13">
                  <c:v>114.5</c:v>
                </c:pt>
                <c:pt idx="14">
                  <c:v>91.7</c:v>
                </c:pt>
                <c:pt idx="15">
                  <c:v>90.5</c:v>
                </c:pt>
                <c:pt idx="16">
                  <c:v>103.1</c:v>
                </c:pt>
                <c:pt idx="17">
                  <c:v>99</c:v>
                </c:pt>
                <c:pt idx="18">
                  <c:v>102.4</c:v>
                </c:pt>
                <c:pt idx="19">
                  <c:v>102.2</c:v>
                </c:pt>
                <c:pt idx="20">
                  <c:v>99.4</c:v>
                </c:pt>
                <c:pt idx="21">
                  <c:v>97.6</c:v>
                </c:pt>
                <c:pt idx="22">
                  <c:v>94.7</c:v>
                </c:pt>
                <c:pt idx="23">
                  <c:v>99.3</c:v>
                </c:pt>
                <c:pt idx="24">
                  <c:v>99.6</c:v>
                </c:pt>
                <c:pt idx="25">
                  <c:v>117.1</c:v>
                </c:pt>
                <c:pt idx="26">
                  <c:v>92.5</c:v>
                </c:pt>
                <c:pt idx="27">
                  <c:v>90.4</c:v>
                </c:pt>
                <c:pt idx="28">
                  <c:v>103.7</c:v>
                </c:pt>
                <c:pt idx="29">
                  <c:v>100.1</c:v>
                </c:pt>
                <c:pt idx="30">
                  <c:v>100.3</c:v>
                </c:pt>
                <c:pt idx="31">
                  <c:v>102.7</c:v>
                </c:pt>
                <c:pt idx="32">
                  <c:v>100.4</c:v>
                </c:pt>
                <c:pt idx="33">
                  <c:v>97.5</c:v>
                </c:pt>
                <c:pt idx="34">
                  <c:v>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7-4D1B-A953-763363539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527784"/>
        <c:axId val="501542872"/>
      </c:lineChart>
      <c:catAx>
        <c:axId val="501527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42872"/>
        <c:crosses val="autoZero"/>
        <c:auto val="1"/>
        <c:lblAlgn val="ctr"/>
        <c:lblOffset val="100"/>
        <c:noMultiLvlLbl val="0"/>
      </c:catAx>
      <c:valAx>
        <c:axId val="501542872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27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Swiss Monthly Retail Sales </a:t>
            </a:r>
            <a:r>
              <a:rPr lang="en-GB" sz="1000">
                <a:solidFill>
                  <a:schemeClr val="tx1"/>
                </a:solidFill>
              </a:rPr>
              <a:t>(</a:t>
            </a:r>
            <a:r>
              <a:rPr lang="en-US" sz="1000" b="0" i="0" baseline="0">
                <a:solidFill>
                  <a:schemeClr val="tx1"/>
                </a:solidFill>
                <a:effectLst/>
              </a:rPr>
              <a:t>Nahrungsmittel, Getränke, Tabak</a:t>
            </a:r>
            <a:r>
              <a:rPr lang="en-GB" sz="1000" b="0" i="0" baseline="0">
                <a:solidFill>
                  <a:schemeClr val="tx1"/>
                </a:solidFill>
                <a:effectLst/>
              </a:rPr>
              <a:t>)</a:t>
            </a:r>
            <a:r>
              <a:rPr lang="en-GB" sz="1000">
                <a:solidFill>
                  <a:schemeClr val="tx1"/>
                </a:solidFill>
              </a:rPr>
              <a:t> </a:t>
            </a:r>
          </a:p>
        </c:rich>
      </c:tx>
      <c:layout>
        <c:manualLayout>
          <c:xMode val="edge"/>
          <c:yMode val="edge"/>
          <c:x val="9.9715595252086023E-2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122703412073491E-2"/>
          <c:y val="6.5231481481481488E-2"/>
          <c:w val="0.87232174103237092"/>
          <c:h val="0.827369130941965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'Swiss Retail'!$U$15</c:f>
              <c:strCache>
                <c:ptCount val="1"/>
                <c:pt idx="0">
                  <c:v>Moyenne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'Swiss Retail'!$U$16:$U$27</c:f>
              <c:numCache>
                <c:formatCode>0.0%</c:formatCode>
                <c:ptCount val="12"/>
                <c:pt idx="0">
                  <c:v>0.92653559550372599</c:v>
                </c:pt>
                <c:pt idx="1">
                  <c:v>0.909358817833537</c:v>
                </c:pt>
                <c:pt idx="2">
                  <c:v>1.0380162505788744</c:v>
                </c:pt>
                <c:pt idx="3">
                  <c:v>0.99726350355744553</c:v>
                </c:pt>
                <c:pt idx="4">
                  <c:v>1.018818675535722</c:v>
                </c:pt>
                <c:pt idx="5">
                  <c:v>1.026565065465415</c:v>
                </c:pt>
                <c:pt idx="6">
                  <c:v>1.0013050983033724</c:v>
                </c:pt>
                <c:pt idx="7">
                  <c:v>0.97402433376836617</c:v>
                </c:pt>
                <c:pt idx="8">
                  <c:v>0.95415315960089275</c:v>
                </c:pt>
                <c:pt idx="9">
                  <c:v>0.99574790552772297</c:v>
                </c:pt>
                <c:pt idx="10">
                  <c:v>0.9986107018060878</c:v>
                </c:pt>
                <c:pt idx="11">
                  <c:v>1.1596008925188397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1-404D-BAFD-CA7F374FD929}"/>
            </c:ext>
          </c:extLst>
        </c:ser>
        <c:ser>
          <c:idx val="1"/>
          <c:order val="1"/>
          <c:tx>
            <c:strRef>
              <c:f>'Swiss Retail'!$S$15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'Swiss Retail'!$S$16:$S$27</c:f>
              <c:numCache>
                <c:formatCode>0.0%</c:formatCode>
                <c:ptCount val="12"/>
                <c:pt idx="0">
                  <c:v>0.93095502261671081</c:v>
                </c:pt>
                <c:pt idx="1">
                  <c:v>0.91252026969360756</c:v>
                </c:pt>
                <c:pt idx="2">
                  <c:v>1.0384910813348127</c:v>
                </c:pt>
                <c:pt idx="3">
                  <c:v>0.99342835196722712</c:v>
                </c:pt>
                <c:pt idx="4">
                  <c:v>1.0221046342920543</c:v>
                </c:pt>
                <c:pt idx="5">
                  <c:v>1.0231287872322268</c:v>
                </c:pt>
                <c:pt idx="6">
                  <c:v>0.9985491166680891</c:v>
                </c:pt>
                <c:pt idx="7">
                  <c:v>0.96372791670222746</c:v>
                </c:pt>
                <c:pt idx="8">
                  <c:v>0.96065545788171036</c:v>
                </c:pt>
                <c:pt idx="9">
                  <c:v>1.0016215754886062</c:v>
                </c:pt>
                <c:pt idx="10">
                  <c:v>1.000597422548434</c:v>
                </c:pt>
                <c:pt idx="11">
                  <c:v>1.1542203635742938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91-404D-BAFD-CA7F374FD929}"/>
            </c:ext>
          </c:extLst>
        </c:ser>
        <c:ser>
          <c:idx val="2"/>
          <c:order val="2"/>
          <c:tx>
            <c:strRef>
              <c:f>'Swiss Retail'!$T$15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'Swiss Retail'!$T$16:$T$27</c:f>
              <c:numCache>
                <c:formatCode>0.0%</c:formatCode>
                <c:ptCount val="12"/>
                <c:pt idx="0">
                  <c:v>0.92446073124011008</c:v>
                </c:pt>
                <c:pt idx="1">
                  <c:v>0.90447239110518873</c:v>
                </c:pt>
                <c:pt idx="2">
                  <c:v>1.0363954359956693</c:v>
                </c:pt>
                <c:pt idx="3">
                  <c:v>1.0004164237528108</c:v>
                </c:pt>
                <c:pt idx="4">
                  <c:v>1.0234030149079705</c:v>
                </c:pt>
                <c:pt idx="5">
                  <c:v>1.0264012659282087</c:v>
                </c:pt>
                <c:pt idx="6">
                  <c:v>1.0034146747730492</c:v>
                </c:pt>
                <c:pt idx="7">
                  <c:v>0.97543099858415927</c:v>
                </c:pt>
                <c:pt idx="8">
                  <c:v>0.94744732239526952</c:v>
                </c:pt>
                <c:pt idx="9">
                  <c:v>0.99242108769884241</c:v>
                </c:pt>
                <c:pt idx="10">
                  <c:v>0.99541933871908062</c:v>
                </c:pt>
                <c:pt idx="11">
                  <c:v>1.170317314899642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91-404D-BAFD-CA7F374FD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1068224"/>
        <c:axId val="691067568"/>
      </c:barChart>
      <c:catAx>
        <c:axId val="69106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67568"/>
        <c:crosses val="autoZero"/>
        <c:auto val="1"/>
        <c:lblAlgn val="ctr"/>
        <c:lblOffset val="100"/>
        <c:noMultiLvlLbl val="0"/>
      </c:catAx>
      <c:valAx>
        <c:axId val="691067568"/>
        <c:scaling>
          <c:orientation val="minMax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_xlchart.v1.12</cx:f>
      </cx:numDim>
    </cx:data>
    <cx:data id="1">
      <cx:numDim type="val">
        <cx:f dir="row">_xlchart.v1.13</cx:f>
      </cx:numDim>
    </cx:data>
    <cx:data id="2">
      <cx:numDim type="val">
        <cx:f dir="row">_xlchart.v1.14</cx:f>
      </cx:numDim>
    </cx:data>
    <cx:data id="3">
      <cx:numDim type="val">
        <cx:f dir="row">_xlchart.v1.15</cx:f>
      </cx:numDim>
    </cx:data>
    <cx:data id="4">
      <cx:numDim type="val">
        <cx:f dir="row">_xlchart.v1.16</cx:f>
      </cx:numDim>
    </cx:data>
    <cx:data id="5">
      <cx:numDim type="val">
        <cx:f dir="row">_xlchart.v1.17</cx:f>
      </cx:numDim>
    </cx:data>
    <cx:data id="6">
      <cx:numDim type="val">
        <cx:f dir="row">_xlchart.v1.18</cx:f>
      </cx:numDim>
    </cx:data>
    <cx:data id="7">
      <cx:numDim type="val">
        <cx:f dir="row">_xlchart.v1.19</cx:f>
      </cx:numDim>
    </cx:data>
    <cx:data id="8">
      <cx:numDim type="val">
        <cx:f dir="row">_xlchart.v1.20</cx:f>
      </cx:numDim>
    </cx:data>
    <cx:data id="9">
      <cx:numDim type="val">
        <cx:f dir="row">_xlchart.v1.21</cx:f>
      </cx:numDim>
    </cx:data>
    <cx:data id="10">
      <cx:numDim type="val">
        <cx:f dir="row">_xlchart.v1.22</cx:f>
      </cx:numDim>
    </cx:data>
    <cx:data id="11">
      <cx:numDim type="val">
        <cx:f dir="row">_xlchart.v1.23</cx:f>
      </cx:numDim>
    </cx:data>
  </cx:chartData>
  <cx:chart>
    <cx:title pos="t" align="ctr" overlay="0">
      <cx:tx>
        <cx:txData>
          <cx:v>Mothly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chemeClr val="tx1"/>
              </a:solidFill>
              <a:latin typeface="Calibri" panose="020F0502020204030204"/>
            </a:rPr>
            <a:t>Mothly Distribution</a:t>
          </a:r>
        </a:p>
      </cx:txPr>
    </cx:title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F21927C2-E327-4C89-A667-2C70603866D4}">
          <cx:tx>
            <cx:txData>
              <cx:f>_xlchart.v1.0</cx:f>
              <cx:v>M1</cx:v>
            </cx:txData>
          </cx:tx>
          <cx:dataId val="0"/>
          <cx:layoutPr>
            <cx:statistics quartileMethod="exclusive"/>
          </cx:layoutPr>
        </cx:series>
        <cx:series layoutId="boxWhisker" uniqueId="{EC453EF0-FACE-4E4D-8BC2-1E8E62FB7BF4}">
          <cx:tx>
            <cx:txData>
              <cx:f>_xlchart.v1.1</cx:f>
              <cx:v>M2</cx:v>
            </cx:txData>
          </cx:tx>
          <cx:dataId val="1"/>
          <cx:layoutPr>
            <cx:statistics quartileMethod="exclusive"/>
          </cx:layoutPr>
        </cx:series>
        <cx:series layoutId="boxWhisker" uniqueId="{E3C538F8-1EE0-498C-BEF3-6F6D64D5A889}">
          <cx:tx>
            <cx:txData>
              <cx:f>_xlchart.v1.2</cx:f>
              <cx:v>M3</cx:v>
            </cx:txData>
          </cx:tx>
          <cx:dataId val="2"/>
          <cx:layoutPr>
            <cx:statistics quartileMethod="exclusive"/>
          </cx:layoutPr>
        </cx:series>
        <cx:series layoutId="boxWhisker" uniqueId="{F207BBF8-9D06-4404-BB8D-EF98152D5871}">
          <cx:tx>
            <cx:txData>
              <cx:f>_xlchart.v1.3</cx:f>
              <cx:v>M4</cx:v>
            </cx:txData>
          </cx:tx>
          <cx:dataId val="3"/>
          <cx:layoutPr>
            <cx:statistics quartileMethod="exclusive"/>
          </cx:layoutPr>
        </cx:series>
        <cx:series layoutId="boxWhisker" uniqueId="{E900015E-F1B2-494E-9DF4-1A0599A43891}">
          <cx:tx>
            <cx:txData>
              <cx:f>_xlchart.v1.4</cx:f>
              <cx:v>M5</cx:v>
            </cx:txData>
          </cx:tx>
          <cx:dataId val="4"/>
          <cx:layoutPr>
            <cx:statistics quartileMethod="exclusive"/>
          </cx:layoutPr>
        </cx:series>
        <cx:series layoutId="boxWhisker" uniqueId="{D790D446-D90B-4F43-B67E-E00BACA9A7F4}">
          <cx:tx>
            <cx:txData>
              <cx:f>_xlchart.v1.5</cx:f>
              <cx:v>M6</cx:v>
            </cx:txData>
          </cx:tx>
          <cx:dataId val="5"/>
          <cx:layoutPr>
            <cx:statistics quartileMethod="exclusive"/>
          </cx:layoutPr>
        </cx:series>
        <cx:series layoutId="boxWhisker" uniqueId="{0290E606-98E5-48E4-9C83-652092DCC58A}">
          <cx:tx>
            <cx:txData>
              <cx:f>_xlchart.v1.6</cx:f>
              <cx:v>M7</cx:v>
            </cx:txData>
          </cx:tx>
          <cx:dataId val="6"/>
          <cx:layoutPr>
            <cx:statistics quartileMethod="exclusive"/>
          </cx:layoutPr>
        </cx:series>
        <cx:series layoutId="boxWhisker" uniqueId="{DD13FEF0-1686-4D2C-AB17-CE2E0C9E5756}">
          <cx:tx>
            <cx:txData>
              <cx:f>_xlchart.v1.7</cx:f>
              <cx:v>M8</cx:v>
            </cx:txData>
          </cx:tx>
          <cx:dataId val="7"/>
          <cx:layoutPr>
            <cx:statistics quartileMethod="exclusive"/>
          </cx:layoutPr>
        </cx:series>
        <cx:series layoutId="boxWhisker" uniqueId="{F8A5D402-909E-48E7-87BC-26738C937C24}">
          <cx:tx>
            <cx:txData>
              <cx:f>_xlchart.v1.8</cx:f>
              <cx:v>M9</cx:v>
            </cx:txData>
          </cx:tx>
          <cx:dataId val="8"/>
          <cx:layoutPr>
            <cx:statistics quartileMethod="exclusive"/>
          </cx:layoutPr>
        </cx:series>
        <cx:series layoutId="boxWhisker" uniqueId="{BD603383-74F3-47CC-A65E-DF39B8E90EE7}">
          <cx:tx>
            <cx:txData>
              <cx:f>_xlchart.v1.9</cx:f>
              <cx:v>M10</cx:v>
            </cx:txData>
          </cx:tx>
          <cx:dataId val="9"/>
          <cx:layoutPr>
            <cx:statistics quartileMethod="exclusive"/>
          </cx:layoutPr>
        </cx:series>
        <cx:series layoutId="boxWhisker" uniqueId="{67524299-D9DB-4542-A1BB-7A5CF9730110}">
          <cx:tx>
            <cx:txData>
              <cx:f>_xlchart.v1.10</cx:f>
              <cx:v>M11</cx:v>
            </cx:txData>
          </cx:tx>
          <cx:dataId val="10"/>
          <cx:layoutPr>
            <cx:statistics quartileMethod="exclusive"/>
          </cx:layoutPr>
        </cx:series>
        <cx:series layoutId="boxWhisker" uniqueId="{DDFA12A0-E86F-4415-BEA9-55205D161361}">
          <cx:tx>
            <cx:txData>
              <cx:f>_xlchart.v1.11</cx:f>
              <cx:v>M12</cx:v>
            </cx:txData>
          </cx:tx>
          <cx:dataId val="1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0.90000000000000002"/>
        <cx:majorGridlines/>
        <cx:tickLabels/>
        <cx:numFmt formatCode="0%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 baseline="0">
                <a:solidFill>
                  <a:schemeClr val="tx1"/>
                </a:solidFill>
              </a:defRPr>
            </a:pPr>
            <a:endParaRPr lang="fr-FR" sz="12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47624</xdr:rowOff>
    </xdr:from>
    <xdr:to>
      <xdr:col>14</xdr:col>
      <xdr:colOff>514350</xdr:colOff>
      <xdr:row>19</xdr:row>
      <xdr:rowOff>190499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6E2AE08B-DEDE-4A91-A768-21834B635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149292</xdr:colOff>
      <xdr:row>5912</xdr:row>
      <xdr:rowOff>83344</xdr:rowOff>
    </xdr:from>
    <xdr:to>
      <xdr:col>44</xdr:col>
      <xdr:colOff>79538</xdr:colOff>
      <xdr:row>6920</xdr:row>
      <xdr:rowOff>83344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655BC23-F010-451F-B2B3-6759DD1791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190500</xdr:colOff>
      <xdr:row>5</xdr:row>
      <xdr:rowOff>11907</xdr:rowOff>
    </xdr:from>
    <xdr:to>
      <xdr:col>34</xdr:col>
      <xdr:colOff>202407</xdr:colOff>
      <xdr:row>25</xdr:row>
      <xdr:rowOff>59531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DA116957-8A51-47F0-A8B7-D54F27B83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43287</xdr:colOff>
      <xdr:row>1</xdr:row>
      <xdr:rowOff>95250</xdr:rowOff>
    </xdr:from>
    <xdr:to>
      <xdr:col>12</xdr:col>
      <xdr:colOff>503898</xdr:colOff>
      <xdr:row>11</xdr:row>
      <xdr:rowOff>94996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A270F2E1-90D4-4799-94EB-58F16F57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712" y="285750"/>
          <a:ext cx="6966186" cy="1904746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13</xdr:row>
      <xdr:rowOff>166687</xdr:rowOff>
    </xdr:from>
    <xdr:to>
      <xdr:col>16</xdr:col>
      <xdr:colOff>200025</xdr:colOff>
      <xdr:row>28</xdr:row>
      <xdr:rowOff>52387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8F7C9AF-131B-4474-91BD-1587D489C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192767</xdr:colOff>
      <xdr:row>12</xdr:row>
      <xdr:rowOff>11340</xdr:rowOff>
    </xdr:from>
    <xdr:to>
      <xdr:col>29</xdr:col>
      <xdr:colOff>680356</xdr:colOff>
      <xdr:row>23</xdr:row>
      <xdr:rowOff>90715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C35216C-318E-4869-B69A-B2EE1F83AE87}"/>
            </a:ext>
          </a:extLst>
        </xdr:cNvPr>
        <xdr:cNvSpPr/>
      </xdr:nvSpPr>
      <xdr:spPr>
        <a:xfrm>
          <a:off x="3571874" y="3673929"/>
          <a:ext cx="12269107" cy="20637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372379</xdr:colOff>
      <xdr:row>0</xdr:row>
      <xdr:rowOff>192767</xdr:rowOff>
    </xdr:from>
    <xdr:to>
      <xdr:col>29</xdr:col>
      <xdr:colOff>181429</xdr:colOff>
      <xdr:row>11</xdr:row>
      <xdr:rowOff>192767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BF95644-53C6-40F7-AA2F-68B787CAC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29</xdr:row>
      <xdr:rowOff>180975</xdr:rowOff>
    </xdr:from>
    <xdr:to>
      <xdr:col>26</xdr:col>
      <xdr:colOff>132765</xdr:colOff>
      <xdr:row>43</xdr:row>
      <xdr:rowOff>104451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60A9F704-B1CD-4849-8A87-B6B9C00EA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0" y="6505575"/>
          <a:ext cx="4676190" cy="2590476"/>
        </a:xfrm>
        <a:prstGeom prst="rect">
          <a:avLst/>
        </a:prstGeom>
      </xdr:spPr>
    </xdr:pic>
    <xdr:clientData/>
  </xdr:twoCellAnchor>
  <xdr:twoCellAnchor>
    <xdr:from>
      <xdr:col>1</xdr:col>
      <xdr:colOff>28576</xdr:colOff>
      <xdr:row>5</xdr:row>
      <xdr:rowOff>85723</xdr:rowOff>
    </xdr:from>
    <xdr:to>
      <xdr:col>14</xdr:col>
      <xdr:colOff>28576</xdr:colOff>
      <xdr:row>17</xdr:row>
      <xdr:rowOff>85724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29710EAA-B9E9-4C87-ABB8-7165A3BF0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152399</xdr:colOff>
      <xdr:row>28</xdr:row>
      <xdr:rowOff>76199</xdr:rowOff>
    </xdr:from>
    <xdr:to>
      <xdr:col>39</xdr:col>
      <xdr:colOff>295274</xdr:colOff>
      <xdr:row>47</xdr:row>
      <xdr:rowOff>57149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53AC3A2-6D33-427B-9772-DEDFB272D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28</xdr:row>
      <xdr:rowOff>100012</xdr:rowOff>
    </xdr:from>
    <xdr:to>
      <xdr:col>14</xdr:col>
      <xdr:colOff>57150</xdr:colOff>
      <xdr:row>47</xdr:row>
      <xdr:rowOff>128587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A583F83-7FE2-4F1D-942A-A49DEE63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152400</xdr:colOff>
      <xdr:row>28</xdr:row>
      <xdr:rowOff>109537</xdr:rowOff>
    </xdr:from>
    <xdr:to>
      <xdr:col>26</xdr:col>
      <xdr:colOff>323850</xdr:colOff>
      <xdr:row>47</xdr:row>
      <xdr:rowOff>138112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aphique 5">
              <a:extLst>
                <a:ext uri="{FF2B5EF4-FFF2-40B4-BE49-F238E27FC236}">
                  <a16:creationId xmlns:a16="http://schemas.microsoft.com/office/drawing/2014/main" id="{2120A339-C7A2-473E-A450-C8222CA508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96275" y="41100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17</xdr:col>
      <xdr:colOff>180976</xdr:colOff>
      <xdr:row>31</xdr:row>
      <xdr:rowOff>28575</xdr:rowOff>
    </xdr:from>
    <xdr:to>
      <xdr:col>25</xdr:col>
      <xdr:colOff>19051</xdr:colOff>
      <xdr:row>33</xdr:row>
      <xdr:rowOff>28575</xdr:rowOff>
    </xdr:to>
    <xdr:sp macro="" textlink="">
      <xdr:nvSpPr>
        <xdr:cNvPr id="7" name="ZoneTexte 6">
          <a:extLst>
            <a:ext uri="{FF2B5EF4-FFF2-40B4-BE49-F238E27FC236}">
              <a16:creationId xmlns:a16="http://schemas.microsoft.com/office/drawing/2014/main" id="{F0B796E4-8DFF-4342-8ABD-49FAC6DE2B02}"/>
            </a:ext>
          </a:extLst>
        </xdr:cNvPr>
        <xdr:cNvSpPr txBox="1"/>
      </xdr:nvSpPr>
      <xdr:spPr>
        <a:xfrm>
          <a:off x="9439276" y="4457700"/>
          <a:ext cx="278130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400"/>
            <a:t>Swiss Monthly Retail</a:t>
          </a:r>
          <a:r>
            <a:rPr lang="en-GB" sz="1400" baseline="0"/>
            <a:t> Distribution</a:t>
          </a:r>
          <a:endParaRPr lang="en-GB" sz="14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ckinsey.com/industries/retail/our-insights/reviving-grocery-retail-six-imperatives" TargetMode="External"/><Relationship Id="rId2" Type="http://schemas.openxmlformats.org/officeDocument/2006/relationships/hyperlink" Target="https://www.dematic.com/en-us/solutions/solutions-by-system/microfulfillment/" TargetMode="External"/><Relationship Id="rId1" Type="http://schemas.openxmlformats.org/officeDocument/2006/relationships/hyperlink" Target="https://progressivegrocer.com/macro-effects-micro-fulfillment-grocery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info.leshop.ch/de/unternehmen/faktenblatt/" TargetMode="External"/><Relationship Id="rId1" Type="http://schemas.openxmlformats.org/officeDocument/2006/relationships/hyperlink" Target="https://www.slideshare.net/DimitrisTzanos/prjauebmscleshop15jul2015" TargetMode="Externa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hyperlink" Target="https://www.pxweb.bfs.admin.ch/pxweb/de/px-x-0603020000_101/px-x-0603020000_101/px-x-0603020000_101.px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B8359-7C73-4874-AD6A-6D997AC62A89}">
  <sheetPr>
    <tabColor theme="0" tint="-0.14999847407452621"/>
  </sheetPr>
  <dimension ref="A1:F367"/>
  <sheetViews>
    <sheetView workbookViewId="0">
      <selection activeCell="K22" sqref="K22"/>
    </sheetView>
  </sheetViews>
  <sheetFormatPr baseColWidth="10" defaultRowHeight="15" x14ac:dyDescent="0.25"/>
  <cols>
    <col min="1" max="1" width="10.140625" bestFit="1" customWidth="1"/>
    <col min="2" max="2" width="5.42578125" style="3" bestFit="1" customWidth="1"/>
    <col min="3" max="3" width="3" style="3" bestFit="1" customWidth="1"/>
    <col min="4" max="4" width="3.85546875" style="3" bestFit="1" customWidth="1"/>
    <col min="5" max="5" width="4.28515625" style="3" bestFit="1" customWidth="1"/>
    <col min="6" max="6" width="7.28515625" style="3" bestFit="1" customWidth="1"/>
  </cols>
  <sheetData>
    <row r="1" spans="1:6" x14ac:dyDescent="0.25">
      <c r="A1" s="1" t="s">
        <v>60</v>
      </c>
      <c r="B1" s="2" t="s">
        <v>59</v>
      </c>
      <c r="C1" s="2" t="s">
        <v>62</v>
      </c>
      <c r="D1" s="2" t="s">
        <v>61</v>
      </c>
      <c r="E1" s="2" t="s">
        <v>63</v>
      </c>
      <c r="F1" s="2" t="s">
        <v>114</v>
      </c>
    </row>
    <row r="2" spans="1:6" x14ac:dyDescent="0.25">
      <c r="A2" s="55">
        <v>43101</v>
      </c>
      <c r="B2" s="2">
        <v>0</v>
      </c>
      <c r="C2" s="2">
        <v>1</v>
      </c>
      <c r="D2" s="2">
        <v>1</v>
      </c>
      <c r="E2" s="2">
        <v>1</v>
      </c>
      <c r="F2" s="41">
        <f>F3</f>
        <v>2.75</v>
      </c>
    </row>
    <row r="3" spans="1:6" x14ac:dyDescent="0.25">
      <c r="A3" s="55">
        <v>43102</v>
      </c>
      <c r="B3" s="2">
        <v>0</v>
      </c>
      <c r="C3" s="2">
        <v>1</v>
      </c>
      <c r="D3" s="2">
        <v>1</v>
      </c>
      <c r="E3" s="2">
        <v>2</v>
      </c>
      <c r="F3" s="41">
        <f>AVERAGE(B1:B5)</f>
        <v>2.75</v>
      </c>
    </row>
    <row r="4" spans="1:6" x14ac:dyDescent="0.25">
      <c r="A4" s="56">
        <v>43103</v>
      </c>
      <c r="B4" s="2">
        <v>6</v>
      </c>
      <c r="C4" s="2">
        <v>1</v>
      </c>
      <c r="D4" s="2">
        <v>1</v>
      </c>
      <c r="E4" s="2">
        <v>3</v>
      </c>
      <c r="F4" s="41">
        <f>AVERAGE(B2:B6)</f>
        <v>4.5999999999999996</v>
      </c>
    </row>
    <row r="5" spans="1:6" x14ac:dyDescent="0.25">
      <c r="A5" s="56">
        <v>43104</v>
      </c>
      <c r="B5" s="2">
        <v>5</v>
      </c>
      <c r="C5" s="2">
        <v>1</v>
      </c>
      <c r="D5" s="2">
        <v>1</v>
      </c>
      <c r="E5" s="2">
        <v>4</v>
      </c>
      <c r="F5" s="41">
        <f>AVERAGE(B3:B7)</f>
        <v>6.4</v>
      </c>
    </row>
    <row r="6" spans="1:6" x14ac:dyDescent="0.25">
      <c r="A6" s="56">
        <v>43105</v>
      </c>
      <c r="B6" s="2">
        <v>12</v>
      </c>
      <c r="C6" s="2">
        <v>1</v>
      </c>
      <c r="D6" s="2">
        <v>1</v>
      </c>
      <c r="E6" s="2">
        <v>5</v>
      </c>
      <c r="F6" s="41">
        <f>AVERAGE(B2:B10)</f>
        <v>5.4444444444444446</v>
      </c>
    </row>
    <row r="7" spans="1:6" x14ac:dyDescent="0.25">
      <c r="A7" s="55">
        <v>43106</v>
      </c>
      <c r="B7" s="2">
        <v>9</v>
      </c>
      <c r="C7" s="2">
        <v>1</v>
      </c>
      <c r="D7" s="2">
        <v>1</v>
      </c>
      <c r="E7" s="2">
        <v>6</v>
      </c>
      <c r="F7" s="41">
        <f t="shared" ref="F7:F10" si="0">AVERAGE(B1:B13)</f>
        <v>6</v>
      </c>
    </row>
    <row r="8" spans="1:6" x14ac:dyDescent="0.25">
      <c r="A8" s="56">
        <v>43107</v>
      </c>
      <c r="B8" s="2">
        <v>0</v>
      </c>
      <c r="C8" s="2">
        <v>1</v>
      </c>
      <c r="D8" s="2">
        <v>2</v>
      </c>
      <c r="E8" s="2">
        <v>7</v>
      </c>
      <c r="F8" s="41">
        <f t="shared" si="0"/>
        <v>6.2307692307692308</v>
      </c>
    </row>
    <row r="9" spans="1:6" x14ac:dyDescent="0.25">
      <c r="A9" s="56">
        <v>43108</v>
      </c>
      <c r="B9" s="2">
        <v>11</v>
      </c>
      <c r="C9" s="2">
        <v>1</v>
      </c>
      <c r="D9" s="2">
        <v>2</v>
      </c>
      <c r="E9" s="2">
        <v>1</v>
      </c>
      <c r="F9" s="41">
        <f t="shared" si="0"/>
        <v>6.2307692307692308</v>
      </c>
    </row>
    <row r="10" spans="1:6" x14ac:dyDescent="0.25">
      <c r="A10" s="56">
        <v>43109</v>
      </c>
      <c r="B10" s="2">
        <v>6</v>
      </c>
      <c r="C10" s="2">
        <v>1</v>
      </c>
      <c r="D10" s="2">
        <v>2</v>
      </c>
      <c r="E10" s="2">
        <v>2</v>
      </c>
      <c r="F10" s="41">
        <f t="shared" si="0"/>
        <v>7.0769230769230766</v>
      </c>
    </row>
    <row r="11" spans="1:6" x14ac:dyDescent="0.25">
      <c r="A11" s="56">
        <v>43110</v>
      </c>
      <c r="B11" s="2">
        <v>6</v>
      </c>
      <c r="C11" s="2">
        <v>1</v>
      </c>
      <c r="D11" s="2">
        <v>2</v>
      </c>
      <c r="E11" s="2">
        <v>3</v>
      </c>
      <c r="F11" s="41">
        <f>AVERAGE(B5:B17)</f>
        <v>7.0769230769230766</v>
      </c>
    </row>
    <row r="12" spans="1:6" x14ac:dyDescent="0.25">
      <c r="A12" s="56">
        <v>43111</v>
      </c>
      <c r="B12" s="2">
        <v>5</v>
      </c>
      <c r="C12" s="2">
        <v>1</v>
      </c>
      <c r="D12" s="2">
        <v>2</v>
      </c>
      <c r="E12" s="2">
        <v>4</v>
      </c>
      <c r="F12" s="41">
        <f t="shared" ref="F12:F75" si="1">AVERAGE(B6:B18)</f>
        <v>7.1538461538461542</v>
      </c>
    </row>
    <row r="13" spans="1:6" x14ac:dyDescent="0.25">
      <c r="A13" s="56">
        <v>43112</v>
      </c>
      <c r="B13" s="2">
        <v>12</v>
      </c>
      <c r="C13" s="2">
        <v>1</v>
      </c>
      <c r="D13" s="2">
        <v>2</v>
      </c>
      <c r="E13" s="2">
        <v>5</v>
      </c>
      <c r="F13" s="41">
        <f t="shared" si="1"/>
        <v>6.615384615384615</v>
      </c>
    </row>
    <row r="14" spans="1:6" x14ac:dyDescent="0.25">
      <c r="A14" s="56">
        <v>43113</v>
      </c>
      <c r="B14" s="2">
        <v>9</v>
      </c>
      <c r="C14" s="2">
        <v>1</v>
      </c>
      <c r="D14" s="2">
        <v>2</v>
      </c>
      <c r="E14" s="2">
        <v>6</v>
      </c>
      <c r="F14" s="41">
        <f t="shared" si="1"/>
        <v>6.8461538461538458</v>
      </c>
    </row>
    <row r="15" spans="1:6" x14ac:dyDescent="0.25">
      <c r="A15" s="56">
        <v>43114</v>
      </c>
      <c r="B15" s="2">
        <v>0</v>
      </c>
      <c r="C15" s="2">
        <v>1</v>
      </c>
      <c r="D15" s="2">
        <v>3</v>
      </c>
      <c r="E15" s="2">
        <v>7</v>
      </c>
      <c r="F15" s="41">
        <f t="shared" si="1"/>
        <v>7.5384615384615383</v>
      </c>
    </row>
    <row r="16" spans="1:6" x14ac:dyDescent="0.25">
      <c r="A16" s="56">
        <v>43115</v>
      </c>
      <c r="B16" s="2">
        <v>11</v>
      </c>
      <c r="C16" s="2">
        <v>1</v>
      </c>
      <c r="D16" s="2">
        <v>3</v>
      </c>
      <c r="E16" s="2">
        <v>1</v>
      </c>
      <c r="F16" s="41">
        <f t="shared" si="1"/>
        <v>6.6923076923076925</v>
      </c>
    </row>
    <row r="17" spans="1:6" x14ac:dyDescent="0.25">
      <c r="A17" s="56">
        <v>43116</v>
      </c>
      <c r="B17" s="2">
        <v>6</v>
      </c>
      <c r="C17" s="2">
        <v>1</v>
      </c>
      <c r="D17" s="2">
        <v>3</v>
      </c>
      <c r="E17" s="2">
        <v>2</v>
      </c>
      <c r="F17" s="41">
        <f t="shared" si="1"/>
        <v>7.0769230769230766</v>
      </c>
    </row>
    <row r="18" spans="1:6" x14ac:dyDescent="0.25">
      <c r="A18" s="56">
        <v>43117</v>
      </c>
      <c r="B18" s="2">
        <v>6</v>
      </c>
      <c r="C18" s="2">
        <v>1</v>
      </c>
      <c r="D18" s="2">
        <v>3</v>
      </c>
      <c r="E18" s="2">
        <v>3</v>
      </c>
      <c r="F18" s="41">
        <f t="shared" si="1"/>
        <v>7.0769230769230766</v>
      </c>
    </row>
    <row r="19" spans="1:6" x14ac:dyDescent="0.25">
      <c r="A19" s="56">
        <v>43118</v>
      </c>
      <c r="B19" s="2">
        <v>5</v>
      </c>
      <c r="C19" s="2">
        <v>1</v>
      </c>
      <c r="D19" s="2">
        <v>3</v>
      </c>
      <c r="E19" s="2">
        <v>4</v>
      </c>
      <c r="F19" s="41">
        <f t="shared" si="1"/>
        <v>7.1538461538461542</v>
      </c>
    </row>
    <row r="20" spans="1:6" x14ac:dyDescent="0.25">
      <c r="A20" s="56">
        <v>43119</v>
      </c>
      <c r="B20" s="2">
        <v>12</v>
      </c>
      <c r="C20" s="2">
        <v>1</v>
      </c>
      <c r="D20" s="2">
        <v>3</v>
      </c>
      <c r="E20" s="2">
        <v>5</v>
      </c>
      <c r="F20" s="41">
        <f t="shared" si="1"/>
        <v>6.615384615384615</v>
      </c>
    </row>
    <row r="21" spans="1:6" x14ac:dyDescent="0.25">
      <c r="A21" s="56">
        <v>43120</v>
      </c>
      <c r="B21" s="2">
        <v>9</v>
      </c>
      <c r="C21" s="2">
        <v>1</v>
      </c>
      <c r="D21" s="2">
        <v>3</v>
      </c>
      <c r="E21" s="2">
        <v>6</v>
      </c>
      <c r="F21" s="41">
        <f t="shared" si="1"/>
        <v>6.8461538461538458</v>
      </c>
    </row>
    <row r="22" spans="1:6" x14ac:dyDescent="0.25">
      <c r="A22" s="56">
        <v>43121</v>
      </c>
      <c r="B22" s="2">
        <v>0</v>
      </c>
      <c r="C22" s="2">
        <v>1</v>
      </c>
      <c r="D22" s="2">
        <v>4</v>
      </c>
      <c r="E22" s="2">
        <v>7</v>
      </c>
      <c r="F22" s="41">
        <f t="shared" si="1"/>
        <v>7.5384615384615383</v>
      </c>
    </row>
    <row r="23" spans="1:6" x14ac:dyDescent="0.25">
      <c r="A23" s="56">
        <v>43122</v>
      </c>
      <c r="B23" s="2">
        <v>11</v>
      </c>
      <c r="C23" s="2">
        <v>1</v>
      </c>
      <c r="D23" s="2">
        <v>4</v>
      </c>
      <c r="E23" s="2">
        <v>1</v>
      </c>
      <c r="F23" s="41">
        <f t="shared" si="1"/>
        <v>6.6923076923076925</v>
      </c>
    </row>
    <row r="24" spans="1:6" x14ac:dyDescent="0.25">
      <c r="A24" s="56">
        <v>43123</v>
      </c>
      <c r="B24" s="2">
        <v>6</v>
      </c>
      <c r="C24" s="2">
        <v>1</v>
      </c>
      <c r="D24" s="2">
        <v>4</v>
      </c>
      <c r="E24" s="2">
        <v>2</v>
      </c>
      <c r="F24" s="41">
        <f t="shared" si="1"/>
        <v>7.0769230769230766</v>
      </c>
    </row>
    <row r="25" spans="1:6" x14ac:dyDescent="0.25">
      <c r="A25" s="56">
        <v>43124</v>
      </c>
      <c r="B25" s="2">
        <v>6</v>
      </c>
      <c r="C25" s="2">
        <v>1</v>
      </c>
      <c r="D25" s="2">
        <v>4</v>
      </c>
      <c r="E25" s="2">
        <v>3</v>
      </c>
      <c r="F25" s="41">
        <f t="shared" si="1"/>
        <v>7.0769230769230766</v>
      </c>
    </row>
    <row r="26" spans="1:6" x14ac:dyDescent="0.25">
      <c r="A26" s="56">
        <v>43125</v>
      </c>
      <c r="B26" s="2">
        <v>5</v>
      </c>
      <c r="C26" s="2">
        <v>1</v>
      </c>
      <c r="D26" s="2">
        <v>4</v>
      </c>
      <c r="E26" s="2">
        <v>4</v>
      </c>
      <c r="F26" s="41">
        <f t="shared" si="1"/>
        <v>7.1538461538461542</v>
      </c>
    </row>
    <row r="27" spans="1:6" x14ac:dyDescent="0.25">
      <c r="A27" s="56">
        <v>43126</v>
      </c>
      <c r="B27" s="2">
        <v>12</v>
      </c>
      <c r="C27" s="2">
        <v>1</v>
      </c>
      <c r="D27" s="2">
        <v>4</v>
      </c>
      <c r="E27" s="2">
        <v>5</v>
      </c>
      <c r="F27" s="41">
        <f t="shared" si="1"/>
        <v>6.5384615384615383</v>
      </c>
    </row>
    <row r="28" spans="1:6" x14ac:dyDescent="0.25">
      <c r="A28" s="56">
        <v>43127</v>
      </c>
      <c r="B28" s="2">
        <v>9</v>
      </c>
      <c r="C28" s="2">
        <v>1</v>
      </c>
      <c r="D28" s="2">
        <v>4</v>
      </c>
      <c r="E28" s="2">
        <v>6</v>
      </c>
      <c r="F28" s="41">
        <f t="shared" si="1"/>
        <v>6.5384615384615383</v>
      </c>
    </row>
    <row r="29" spans="1:6" x14ac:dyDescent="0.25">
      <c r="A29" s="56">
        <v>43128</v>
      </c>
      <c r="B29" s="2">
        <v>0</v>
      </c>
      <c r="C29" s="2">
        <v>1</v>
      </c>
      <c r="D29" s="2">
        <v>5</v>
      </c>
      <c r="E29" s="2">
        <v>7</v>
      </c>
      <c r="F29" s="41">
        <f t="shared" si="1"/>
        <v>7.0769230769230766</v>
      </c>
    </row>
    <row r="30" spans="1:6" x14ac:dyDescent="0.25">
      <c r="A30" s="56">
        <v>43129</v>
      </c>
      <c r="B30" s="2">
        <v>11</v>
      </c>
      <c r="C30" s="2">
        <v>1</v>
      </c>
      <c r="D30" s="2">
        <v>5</v>
      </c>
      <c r="E30" s="2">
        <v>1</v>
      </c>
      <c r="F30" s="41">
        <f t="shared" si="1"/>
        <v>6.2307692307692308</v>
      </c>
    </row>
    <row r="31" spans="1:6" x14ac:dyDescent="0.25">
      <c r="A31" s="56">
        <v>43130</v>
      </c>
      <c r="B31" s="2">
        <v>6</v>
      </c>
      <c r="C31" s="2">
        <v>1</v>
      </c>
      <c r="D31" s="2">
        <v>5</v>
      </c>
      <c r="E31" s="2">
        <v>2</v>
      </c>
      <c r="F31" s="41">
        <f t="shared" si="1"/>
        <v>6.6923076923076925</v>
      </c>
    </row>
    <row r="32" spans="1:6" x14ac:dyDescent="0.25">
      <c r="A32" s="56">
        <v>43131</v>
      </c>
      <c r="B32" s="2">
        <v>6</v>
      </c>
      <c r="C32" s="2">
        <v>1</v>
      </c>
      <c r="D32" s="2">
        <v>5</v>
      </c>
      <c r="E32" s="2">
        <v>3</v>
      </c>
      <c r="F32" s="41">
        <f t="shared" si="1"/>
        <v>6.7692307692307692</v>
      </c>
    </row>
    <row r="33" spans="1:6" x14ac:dyDescent="0.25">
      <c r="A33" s="56">
        <v>43132</v>
      </c>
      <c r="B33" s="2">
        <v>4</v>
      </c>
      <c r="C33" s="2">
        <v>2</v>
      </c>
      <c r="D33" s="2">
        <v>5</v>
      </c>
      <c r="E33" s="2">
        <v>4</v>
      </c>
      <c r="F33" s="41">
        <f t="shared" si="1"/>
        <v>6.7692307692307692</v>
      </c>
    </row>
    <row r="34" spans="1:6" x14ac:dyDescent="0.25">
      <c r="A34" s="56">
        <v>43133</v>
      </c>
      <c r="B34" s="2">
        <v>9</v>
      </c>
      <c r="C34" s="2">
        <v>2</v>
      </c>
      <c r="D34" s="2">
        <v>5</v>
      </c>
      <c r="E34" s="2">
        <v>5</v>
      </c>
      <c r="F34" s="41">
        <f t="shared" si="1"/>
        <v>6.1538461538461542</v>
      </c>
    </row>
    <row r="35" spans="1:6" x14ac:dyDescent="0.25">
      <c r="A35" s="56">
        <v>43134</v>
      </c>
      <c r="B35" s="2">
        <v>7</v>
      </c>
      <c r="C35" s="2">
        <v>2</v>
      </c>
      <c r="D35" s="2">
        <v>5</v>
      </c>
      <c r="E35" s="2">
        <v>6</v>
      </c>
      <c r="F35" s="41">
        <f t="shared" si="1"/>
        <v>6.1538461538461542</v>
      </c>
    </row>
    <row r="36" spans="1:6" x14ac:dyDescent="0.25">
      <c r="A36" s="56">
        <v>43135</v>
      </c>
      <c r="B36" s="2">
        <v>0</v>
      </c>
      <c r="C36" s="2">
        <v>2</v>
      </c>
      <c r="D36" s="2">
        <v>6</v>
      </c>
      <c r="E36" s="2">
        <v>7</v>
      </c>
      <c r="F36" s="41">
        <f t="shared" si="1"/>
        <v>6.6923076923076925</v>
      </c>
    </row>
    <row r="37" spans="1:6" x14ac:dyDescent="0.25">
      <c r="A37" s="56">
        <v>43136</v>
      </c>
      <c r="B37" s="2">
        <v>12</v>
      </c>
      <c r="C37" s="2">
        <v>2</v>
      </c>
      <c r="D37" s="2">
        <v>6</v>
      </c>
      <c r="E37" s="2">
        <v>1</v>
      </c>
      <c r="F37" s="41">
        <f t="shared" si="1"/>
        <v>5.8461538461538458</v>
      </c>
    </row>
    <row r="38" spans="1:6" x14ac:dyDescent="0.25">
      <c r="A38" s="56">
        <v>43137</v>
      </c>
      <c r="B38" s="2">
        <v>7</v>
      </c>
      <c r="C38" s="2">
        <v>2</v>
      </c>
      <c r="D38" s="2">
        <v>6</v>
      </c>
      <c r="E38" s="2">
        <v>2</v>
      </c>
      <c r="F38" s="41">
        <f t="shared" si="1"/>
        <v>6.3076923076923075</v>
      </c>
    </row>
    <row r="39" spans="1:6" x14ac:dyDescent="0.25">
      <c r="A39" s="56">
        <v>43138</v>
      </c>
      <c r="B39" s="2">
        <v>5</v>
      </c>
      <c r="C39" s="2">
        <v>2</v>
      </c>
      <c r="D39" s="2">
        <v>6</v>
      </c>
      <c r="E39" s="2">
        <v>3</v>
      </c>
      <c r="F39" s="41">
        <f t="shared" si="1"/>
        <v>6.384615384615385</v>
      </c>
    </row>
    <row r="40" spans="1:6" x14ac:dyDescent="0.25">
      <c r="A40" s="56">
        <v>43139</v>
      </c>
      <c r="B40" s="2">
        <v>4</v>
      </c>
      <c r="C40" s="2">
        <v>2</v>
      </c>
      <c r="D40" s="2">
        <v>6</v>
      </c>
      <c r="E40" s="2">
        <v>4</v>
      </c>
      <c r="F40" s="41">
        <f t="shared" si="1"/>
        <v>6.4615384615384617</v>
      </c>
    </row>
    <row r="41" spans="1:6" x14ac:dyDescent="0.25">
      <c r="A41" s="56">
        <v>43140</v>
      </c>
      <c r="B41" s="2">
        <v>9</v>
      </c>
      <c r="C41" s="2">
        <v>2</v>
      </c>
      <c r="D41" s="2">
        <v>6</v>
      </c>
      <c r="E41" s="2">
        <v>5</v>
      </c>
      <c r="F41" s="41">
        <f t="shared" si="1"/>
        <v>6.0769230769230766</v>
      </c>
    </row>
    <row r="42" spans="1:6" x14ac:dyDescent="0.25">
      <c r="A42" s="56">
        <v>43141</v>
      </c>
      <c r="B42" s="2">
        <v>7</v>
      </c>
      <c r="C42" s="2">
        <v>2</v>
      </c>
      <c r="D42" s="2">
        <v>6</v>
      </c>
      <c r="E42" s="2">
        <v>6</v>
      </c>
      <c r="F42" s="41">
        <f t="shared" si="1"/>
        <v>6.2307692307692308</v>
      </c>
    </row>
    <row r="43" spans="1:6" x14ac:dyDescent="0.25">
      <c r="A43" s="56">
        <v>43142</v>
      </c>
      <c r="B43" s="2">
        <v>0</v>
      </c>
      <c r="C43" s="2">
        <v>2</v>
      </c>
      <c r="D43" s="2">
        <v>7</v>
      </c>
      <c r="E43" s="2">
        <v>7</v>
      </c>
      <c r="F43" s="41">
        <f t="shared" si="1"/>
        <v>6.7692307692307692</v>
      </c>
    </row>
    <row r="44" spans="1:6" x14ac:dyDescent="0.25">
      <c r="A44" s="56">
        <v>43143</v>
      </c>
      <c r="B44" s="2">
        <v>12</v>
      </c>
      <c r="C44" s="2">
        <v>2</v>
      </c>
      <c r="D44" s="2">
        <v>7</v>
      </c>
      <c r="E44" s="2">
        <v>1</v>
      </c>
      <c r="F44" s="41">
        <f t="shared" si="1"/>
        <v>5.8461538461538458</v>
      </c>
    </row>
    <row r="45" spans="1:6" x14ac:dyDescent="0.25">
      <c r="A45" s="56">
        <v>43144</v>
      </c>
      <c r="B45" s="2">
        <v>7</v>
      </c>
      <c r="C45" s="2">
        <v>2</v>
      </c>
      <c r="D45" s="2">
        <v>7</v>
      </c>
      <c r="E45" s="2">
        <v>2</v>
      </c>
      <c r="F45" s="41">
        <f t="shared" si="1"/>
        <v>6.2307692307692308</v>
      </c>
    </row>
    <row r="46" spans="1:6" x14ac:dyDescent="0.25">
      <c r="A46" s="56">
        <v>43145</v>
      </c>
      <c r="B46" s="2">
        <v>5</v>
      </c>
      <c r="C46" s="2">
        <v>2</v>
      </c>
      <c r="D46" s="2">
        <v>7</v>
      </c>
      <c r="E46" s="2">
        <v>3</v>
      </c>
      <c r="F46" s="41">
        <f t="shared" si="1"/>
        <v>6.384615384615385</v>
      </c>
    </row>
    <row r="47" spans="1:6" x14ac:dyDescent="0.25">
      <c r="A47" s="56">
        <v>43146</v>
      </c>
      <c r="B47" s="2">
        <v>4</v>
      </c>
      <c r="C47" s="2">
        <v>2</v>
      </c>
      <c r="D47" s="2">
        <v>7</v>
      </c>
      <c r="E47" s="2">
        <v>4</v>
      </c>
      <c r="F47" s="41">
        <f t="shared" si="1"/>
        <v>6.4615384615384617</v>
      </c>
    </row>
    <row r="48" spans="1:6" x14ac:dyDescent="0.25">
      <c r="A48" s="56">
        <v>43147</v>
      </c>
      <c r="B48" s="2">
        <v>9</v>
      </c>
      <c r="C48" s="2">
        <v>2</v>
      </c>
      <c r="D48" s="2">
        <v>7</v>
      </c>
      <c r="E48" s="2">
        <v>5</v>
      </c>
      <c r="F48" s="41">
        <f t="shared" si="1"/>
        <v>6.0769230769230766</v>
      </c>
    </row>
    <row r="49" spans="1:6" x14ac:dyDescent="0.25">
      <c r="A49" s="56">
        <v>43148</v>
      </c>
      <c r="B49" s="2">
        <v>7</v>
      </c>
      <c r="C49" s="2">
        <v>2</v>
      </c>
      <c r="D49" s="2">
        <v>7</v>
      </c>
      <c r="E49" s="2">
        <v>6</v>
      </c>
      <c r="F49" s="41">
        <f t="shared" si="1"/>
        <v>6.2307692307692308</v>
      </c>
    </row>
    <row r="50" spans="1:6" x14ac:dyDescent="0.25">
      <c r="A50" s="56">
        <v>43149</v>
      </c>
      <c r="B50" s="2">
        <v>0</v>
      </c>
      <c r="C50" s="2">
        <v>2</v>
      </c>
      <c r="D50" s="2">
        <v>8</v>
      </c>
      <c r="E50" s="2">
        <v>7</v>
      </c>
      <c r="F50" s="41">
        <f t="shared" si="1"/>
        <v>6.7692307692307692</v>
      </c>
    </row>
    <row r="51" spans="1:6" x14ac:dyDescent="0.25">
      <c r="A51" s="56">
        <v>43150</v>
      </c>
      <c r="B51" s="2">
        <v>12</v>
      </c>
      <c r="C51" s="2">
        <v>2</v>
      </c>
      <c r="D51" s="2">
        <v>8</v>
      </c>
      <c r="E51" s="2">
        <v>1</v>
      </c>
      <c r="F51" s="41">
        <f t="shared" si="1"/>
        <v>5.8461538461538458</v>
      </c>
    </row>
    <row r="52" spans="1:6" x14ac:dyDescent="0.25">
      <c r="A52" s="56">
        <v>43151</v>
      </c>
      <c r="B52" s="2">
        <v>7</v>
      </c>
      <c r="C52" s="2">
        <v>2</v>
      </c>
      <c r="D52" s="2">
        <v>8</v>
      </c>
      <c r="E52" s="2">
        <v>2</v>
      </c>
      <c r="F52" s="41">
        <f t="shared" si="1"/>
        <v>6.2307692307692308</v>
      </c>
    </row>
    <row r="53" spans="1:6" x14ac:dyDescent="0.25">
      <c r="A53" s="56">
        <v>43152</v>
      </c>
      <c r="B53" s="2">
        <v>5</v>
      </c>
      <c r="C53" s="2">
        <v>2</v>
      </c>
      <c r="D53" s="2">
        <v>8</v>
      </c>
      <c r="E53" s="2">
        <v>3</v>
      </c>
      <c r="F53" s="41">
        <f t="shared" si="1"/>
        <v>6.384615384615385</v>
      </c>
    </row>
    <row r="54" spans="1:6" x14ac:dyDescent="0.25">
      <c r="A54" s="56">
        <v>43153</v>
      </c>
      <c r="B54" s="2">
        <v>4</v>
      </c>
      <c r="C54" s="2">
        <v>2</v>
      </c>
      <c r="D54" s="2">
        <v>8</v>
      </c>
      <c r="E54" s="2">
        <v>4</v>
      </c>
      <c r="F54" s="41">
        <f t="shared" si="1"/>
        <v>6.5384615384615383</v>
      </c>
    </row>
    <row r="55" spans="1:6" x14ac:dyDescent="0.25">
      <c r="A55" s="56">
        <v>43154</v>
      </c>
      <c r="B55" s="2">
        <v>9</v>
      </c>
      <c r="C55" s="2">
        <v>2</v>
      </c>
      <c r="D55" s="2">
        <v>8</v>
      </c>
      <c r="E55" s="2">
        <v>5</v>
      </c>
      <c r="F55" s="41">
        <f t="shared" si="1"/>
        <v>6.1538461538461542</v>
      </c>
    </row>
    <row r="56" spans="1:6" x14ac:dyDescent="0.25">
      <c r="A56" s="56">
        <v>43155</v>
      </c>
      <c r="B56" s="2">
        <v>7</v>
      </c>
      <c r="C56" s="2">
        <v>2</v>
      </c>
      <c r="D56" s="2">
        <v>8</v>
      </c>
      <c r="E56" s="2">
        <v>6</v>
      </c>
      <c r="F56" s="41">
        <f t="shared" si="1"/>
        <v>6.615384615384615</v>
      </c>
    </row>
    <row r="57" spans="1:6" x14ac:dyDescent="0.25">
      <c r="A57" s="56">
        <v>43156</v>
      </c>
      <c r="B57" s="2">
        <v>0</v>
      </c>
      <c r="C57" s="2">
        <v>2</v>
      </c>
      <c r="D57" s="2">
        <v>9</v>
      </c>
      <c r="E57" s="2">
        <v>7</v>
      </c>
      <c r="F57" s="41">
        <f t="shared" si="1"/>
        <v>7.3076923076923075</v>
      </c>
    </row>
    <row r="58" spans="1:6" x14ac:dyDescent="0.25">
      <c r="A58" s="56">
        <v>43157</v>
      </c>
      <c r="B58" s="2">
        <v>12</v>
      </c>
      <c r="C58" s="2">
        <v>2</v>
      </c>
      <c r="D58" s="2">
        <v>9</v>
      </c>
      <c r="E58" s="2">
        <v>1</v>
      </c>
      <c r="F58" s="41">
        <f t="shared" si="1"/>
        <v>6.384615384615385</v>
      </c>
    </row>
    <row r="59" spans="1:6" x14ac:dyDescent="0.25">
      <c r="A59" s="56">
        <v>43158</v>
      </c>
      <c r="B59" s="2">
        <v>7</v>
      </c>
      <c r="C59" s="2">
        <v>2</v>
      </c>
      <c r="D59" s="2">
        <v>9</v>
      </c>
      <c r="E59" s="2">
        <v>2</v>
      </c>
      <c r="F59" s="41">
        <f t="shared" si="1"/>
        <v>6.7692307692307692</v>
      </c>
    </row>
    <row r="60" spans="1:6" x14ac:dyDescent="0.25">
      <c r="A60" s="56">
        <v>43159</v>
      </c>
      <c r="B60" s="2">
        <v>6</v>
      </c>
      <c r="C60" s="2">
        <v>2</v>
      </c>
      <c r="D60" s="2">
        <v>9</v>
      </c>
      <c r="E60" s="2">
        <v>3</v>
      </c>
      <c r="F60" s="41">
        <f t="shared" si="1"/>
        <v>7</v>
      </c>
    </row>
    <row r="61" spans="1:6" x14ac:dyDescent="0.25">
      <c r="A61" s="56">
        <v>43160</v>
      </c>
      <c r="B61" s="2">
        <v>4</v>
      </c>
      <c r="C61" s="2">
        <v>3</v>
      </c>
      <c r="D61" s="2">
        <v>9</v>
      </c>
      <c r="E61" s="2">
        <v>4</v>
      </c>
      <c r="F61" s="41">
        <f t="shared" si="1"/>
        <v>7.1538461538461542</v>
      </c>
    </row>
    <row r="62" spans="1:6" x14ac:dyDescent="0.25">
      <c r="A62" s="56">
        <v>43161</v>
      </c>
      <c r="B62" s="2">
        <v>13</v>
      </c>
      <c r="C62" s="2">
        <v>3</v>
      </c>
      <c r="D62" s="2">
        <v>9</v>
      </c>
      <c r="E62" s="2">
        <v>5</v>
      </c>
      <c r="F62" s="41">
        <f t="shared" si="1"/>
        <v>6.7692307692307692</v>
      </c>
    </row>
    <row r="63" spans="1:6" x14ac:dyDescent="0.25">
      <c r="A63" s="56">
        <v>43162</v>
      </c>
      <c r="B63" s="2">
        <v>9</v>
      </c>
      <c r="C63" s="2">
        <v>3</v>
      </c>
      <c r="D63" s="2">
        <v>9</v>
      </c>
      <c r="E63" s="2">
        <v>6</v>
      </c>
      <c r="F63" s="41">
        <f t="shared" si="1"/>
        <v>7.2307692307692308</v>
      </c>
    </row>
    <row r="64" spans="1:6" x14ac:dyDescent="0.25">
      <c r="A64" s="56">
        <v>43163</v>
      </c>
      <c r="B64" s="2">
        <v>0</v>
      </c>
      <c r="C64" s="2">
        <v>3</v>
      </c>
      <c r="D64" s="2">
        <v>10</v>
      </c>
      <c r="E64" s="2">
        <v>7</v>
      </c>
      <c r="F64" s="41">
        <f t="shared" si="1"/>
        <v>7.9230769230769234</v>
      </c>
    </row>
    <row r="65" spans="1:6" x14ac:dyDescent="0.25">
      <c r="A65" s="56">
        <v>43164</v>
      </c>
      <c r="B65" s="2">
        <v>12</v>
      </c>
      <c r="C65" s="2">
        <v>3</v>
      </c>
      <c r="D65" s="2">
        <v>10</v>
      </c>
      <c r="E65" s="2">
        <v>1</v>
      </c>
      <c r="F65" s="41">
        <f t="shared" si="1"/>
        <v>7</v>
      </c>
    </row>
    <row r="66" spans="1:6" x14ac:dyDescent="0.25">
      <c r="A66" s="56">
        <v>43165</v>
      </c>
      <c r="B66" s="2">
        <v>8</v>
      </c>
      <c r="C66" s="2">
        <v>3</v>
      </c>
      <c r="D66" s="2">
        <v>10</v>
      </c>
      <c r="E66" s="2">
        <v>2</v>
      </c>
      <c r="F66" s="41">
        <f t="shared" si="1"/>
        <v>7.384615384615385</v>
      </c>
    </row>
    <row r="67" spans="1:6" x14ac:dyDescent="0.25">
      <c r="A67" s="56">
        <v>43166</v>
      </c>
      <c r="B67" s="2">
        <v>6</v>
      </c>
      <c r="C67" s="2">
        <v>3</v>
      </c>
      <c r="D67" s="2">
        <v>10</v>
      </c>
      <c r="E67" s="2">
        <v>3</v>
      </c>
      <c r="F67" s="41">
        <f t="shared" si="1"/>
        <v>7.5384615384615383</v>
      </c>
    </row>
    <row r="68" spans="1:6" x14ac:dyDescent="0.25">
      <c r="A68" s="56">
        <v>43167</v>
      </c>
      <c r="B68" s="2">
        <v>4</v>
      </c>
      <c r="C68" s="2">
        <v>3</v>
      </c>
      <c r="D68" s="2">
        <v>10</v>
      </c>
      <c r="E68" s="2">
        <v>4</v>
      </c>
      <c r="F68" s="41">
        <f t="shared" si="1"/>
        <v>7.6923076923076925</v>
      </c>
    </row>
    <row r="69" spans="1:6" x14ac:dyDescent="0.25">
      <c r="A69" s="56">
        <v>43168</v>
      </c>
      <c r="B69" s="2">
        <v>13</v>
      </c>
      <c r="C69" s="2">
        <v>3</v>
      </c>
      <c r="D69" s="2">
        <v>10</v>
      </c>
      <c r="E69" s="2">
        <v>5</v>
      </c>
      <c r="F69" s="41">
        <f t="shared" si="1"/>
        <v>7</v>
      </c>
    </row>
    <row r="70" spans="1:6" x14ac:dyDescent="0.25">
      <c r="A70" s="56">
        <v>43169</v>
      </c>
      <c r="B70" s="2">
        <v>9</v>
      </c>
      <c r="C70" s="2">
        <v>3</v>
      </c>
      <c r="D70" s="2">
        <v>10</v>
      </c>
      <c r="E70" s="2">
        <v>6</v>
      </c>
      <c r="F70" s="41">
        <f t="shared" si="1"/>
        <v>7.3076923076923075</v>
      </c>
    </row>
    <row r="71" spans="1:6" x14ac:dyDescent="0.25">
      <c r="A71" s="56">
        <v>43170</v>
      </c>
      <c r="B71" s="2">
        <v>0</v>
      </c>
      <c r="C71" s="2">
        <v>3</v>
      </c>
      <c r="D71" s="2">
        <v>11</v>
      </c>
      <c r="E71" s="2">
        <v>7</v>
      </c>
      <c r="F71" s="41">
        <f t="shared" si="1"/>
        <v>8</v>
      </c>
    </row>
    <row r="72" spans="1:6" x14ac:dyDescent="0.25">
      <c r="A72" s="56">
        <v>43171</v>
      </c>
      <c r="B72" s="2">
        <v>12</v>
      </c>
      <c r="C72" s="2">
        <v>3</v>
      </c>
      <c r="D72" s="2">
        <v>11</v>
      </c>
      <c r="E72" s="2">
        <v>1</v>
      </c>
      <c r="F72" s="41">
        <f t="shared" si="1"/>
        <v>7.0769230769230766</v>
      </c>
    </row>
    <row r="73" spans="1:6" x14ac:dyDescent="0.25">
      <c r="A73" s="56">
        <v>43172</v>
      </c>
      <c r="B73" s="2">
        <v>8</v>
      </c>
      <c r="C73" s="2">
        <v>3</v>
      </c>
      <c r="D73" s="2">
        <v>11</v>
      </c>
      <c r="E73" s="2">
        <v>2</v>
      </c>
      <c r="F73" s="41">
        <f t="shared" si="1"/>
        <v>7.384615384615385</v>
      </c>
    </row>
    <row r="74" spans="1:6" x14ac:dyDescent="0.25">
      <c r="A74" s="56">
        <v>43173</v>
      </c>
      <c r="B74" s="2">
        <v>6</v>
      </c>
      <c r="C74" s="2">
        <v>3</v>
      </c>
      <c r="D74" s="2">
        <v>11</v>
      </c>
      <c r="E74" s="2">
        <v>3</v>
      </c>
      <c r="F74" s="41">
        <f t="shared" si="1"/>
        <v>7.5384615384615383</v>
      </c>
    </row>
    <row r="75" spans="1:6" x14ac:dyDescent="0.25">
      <c r="A75" s="56">
        <v>43174</v>
      </c>
      <c r="B75" s="2">
        <v>4</v>
      </c>
      <c r="C75" s="2">
        <v>3</v>
      </c>
      <c r="D75" s="2">
        <v>11</v>
      </c>
      <c r="E75" s="2">
        <v>4</v>
      </c>
      <c r="F75" s="41">
        <f t="shared" si="1"/>
        <v>7.6923076923076925</v>
      </c>
    </row>
    <row r="76" spans="1:6" x14ac:dyDescent="0.25">
      <c r="A76" s="56">
        <v>43175</v>
      </c>
      <c r="B76" s="2">
        <v>13</v>
      </c>
      <c r="C76" s="2">
        <v>3</v>
      </c>
      <c r="D76" s="2">
        <v>11</v>
      </c>
      <c r="E76" s="2">
        <v>5</v>
      </c>
      <c r="F76" s="41">
        <f t="shared" ref="F76:F139" si="2">AVERAGE(B70:B82)</f>
        <v>7</v>
      </c>
    </row>
    <row r="77" spans="1:6" x14ac:dyDescent="0.25">
      <c r="A77" s="56">
        <v>43176</v>
      </c>
      <c r="B77" s="2">
        <v>9</v>
      </c>
      <c r="C77" s="2">
        <v>3</v>
      </c>
      <c r="D77" s="2">
        <v>11</v>
      </c>
      <c r="E77" s="2">
        <v>6</v>
      </c>
      <c r="F77" s="41">
        <f t="shared" si="2"/>
        <v>7.3076923076923075</v>
      </c>
    </row>
    <row r="78" spans="1:6" x14ac:dyDescent="0.25">
      <c r="A78" s="56">
        <v>43177</v>
      </c>
      <c r="B78" s="2">
        <v>0</v>
      </c>
      <c r="C78" s="2">
        <v>3</v>
      </c>
      <c r="D78" s="2">
        <v>12</v>
      </c>
      <c r="E78" s="2">
        <v>7</v>
      </c>
      <c r="F78" s="41">
        <f t="shared" si="2"/>
        <v>8</v>
      </c>
    </row>
    <row r="79" spans="1:6" x14ac:dyDescent="0.25">
      <c r="A79" s="56">
        <v>43178</v>
      </c>
      <c r="B79" s="2">
        <v>12</v>
      </c>
      <c r="C79" s="2">
        <v>3</v>
      </c>
      <c r="D79" s="2">
        <v>12</v>
      </c>
      <c r="E79" s="2">
        <v>1</v>
      </c>
      <c r="F79" s="41">
        <f t="shared" si="2"/>
        <v>7.0769230769230766</v>
      </c>
    </row>
    <row r="80" spans="1:6" x14ac:dyDescent="0.25">
      <c r="A80" s="56">
        <v>43179</v>
      </c>
      <c r="B80" s="2">
        <v>8</v>
      </c>
      <c r="C80" s="2">
        <v>3</v>
      </c>
      <c r="D80" s="2">
        <v>12</v>
      </c>
      <c r="E80" s="2">
        <v>2</v>
      </c>
      <c r="F80" s="41">
        <f t="shared" si="2"/>
        <v>7.384615384615385</v>
      </c>
    </row>
    <row r="81" spans="1:6" x14ac:dyDescent="0.25">
      <c r="A81" s="56">
        <v>43180</v>
      </c>
      <c r="B81" s="2">
        <v>6</v>
      </c>
      <c r="C81" s="2">
        <v>3</v>
      </c>
      <c r="D81" s="2">
        <v>12</v>
      </c>
      <c r="E81" s="2">
        <v>3</v>
      </c>
      <c r="F81" s="41">
        <f t="shared" si="2"/>
        <v>7.5384615384615383</v>
      </c>
    </row>
    <row r="82" spans="1:6" x14ac:dyDescent="0.25">
      <c r="A82" s="56">
        <v>43181</v>
      </c>
      <c r="B82" s="2">
        <v>4</v>
      </c>
      <c r="C82" s="2">
        <v>3</v>
      </c>
      <c r="D82" s="2">
        <v>12</v>
      </c>
      <c r="E82" s="2">
        <v>4</v>
      </c>
      <c r="F82" s="41">
        <f t="shared" si="2"/>
        <v>7.6923076923076925</v>
      </c>
    </row>
    <row r="83" spans="1:6" x14ac:dyDescent="0.25">
      <c r="A83" s="56">
        <v>43182</v>
      </c>
      <c r="B83" s="2">
        <v>13</v>
      </c>
      <c r="C83" s="2">
        <v>3</v>
      </c>
      <c r="D83" s="2">
        <v>12</v>
      </c>
      <c r="E83" s="2">
        <v>5</v>
      </c>
      <c r="F83" s="41">
        <f t="shared" si="2"/>
        <v>7</v>
      </c>
    </row>
    <row r="84" spans="1:6" x14ac:dyDescent="0.25">
      <c r="A84" s="56">
        <v>43183</v>
      </c>
      <c r="B84" s="2">
        <v>9</v>
      </c>
      <c r="C84" s="2">
        <v>3</v>
      </c>
      <c r="D84" s="2">
        <v>12</v>
      </c>
      <c r="E84" s="2">
        <v>6</v>
      </c>
      <c r="F84" s="41">
        <f t="shared" si="2"/>
        <v>6.3076923076923075</v>
      </c>
    </row>
    <row r="85" spans="1:6" x14ac:dyDescent="0.25">
      <c r="A85" s="56">
        <v>43184</v>
      </c>
      <c r="B85" s="2">
        <v>0</v>
      </c>
      <c r="C85" s="2">
        <v>3</v>
      </c>
      <c r="D85" s="2">
        <v>13</v>
      </c>
      <c r="E85" s="2">
        <v>7</v>
      </c>
      <c r="F85" s="41">
        <f t="shared" si="2"/>
        <v>7</v>
      </c>
    </row>
    <row r="86" spans="1:6" x14ac:dyDescent="0.25">
      <c r="A86" s="56">
        <v>43185</v>
      </c>
      <c r="B86" s="2">
        <v>12</v>
      </c>
      <c r="C86" s="2">
        <v>3</v>
      </c>
      <c r="D86" s="2">
        <v>13</v>
      </c>
      <c r="E86" s="2">
        <v>1</v>
      </c>
      <c r="F86" s="41">
        <f t="shared" si="2"/>
        <v>6.0769230769230766</v>
      </c>
    </row>
    <row r="87" spans="1:6" x14ac:dyDescent="0.25">
      <c r="A87" s="56">
        <v>43186</v>
      </c>
      <c r="B87" s="2">
        <v>8</v>
      </c>
      <c r="C87" s="2">
        <v>3</v>
      </c>
      <c r="D87" s="2">
        <v>13</v>
      </c>
      <c r="E87" s="2">
        <v>2</v>
      </c>
      <c r="F87" s="41">
        <f t="shared" si="2"/>
        <v>5.4615384615384617</v>
      </c>
    </row>
    <row r="88" spans="1:6" x14ac:dyDescent="0.25">
      <c r="A88" s="56">
        <v>43187</v>
      </c>
      <c r="B88" s="2">
        <v>6</v>
      </c>
      <c r="C88" s="2">
        <v>3</v>
      </c>
      <c r="D88" s="2">
        <v>13</v>
      </c>
      <c r="E88" s="2">
        <v>3</v>
      </c>
      <c r="F88" s="41">
        <f t="shared" si="2"/>
        <v>5.5384615384615383</v>
      </c>
    </row>
    <row r="89" spans="1:6" x14ac:dyDescent="0.25">
      <c r="A89" s="56">
        <v>43188</v>
      </c>
      <c r="B89" s="2">
        <v>4</v>
      </c>
      <c r="C89" s="2">
        <v>3</v>
      </c>
      <c r="D89" s="2">
        <v>13</v>
      </c>
      <c r="E89" s="2">
        <v>4</v>
      </c>
      <c r="F89" s="41">
        <f t="shared" si="2"/>
        <v>5.7692307692307692</v>
      </c>
    </row>
    <row r="90" spans="1:6" x14ac:dyDescent="0.25">
      <c r="A90" s="55">
        <v>43189</v>
      </c>
      <c r="B90" s="2">
        <v>0</v>
      </c>
      <c r="C90" s="2">
        <v>3</v>
      </c>
      <c r="D90" s="2">
        <v>13</v>
      </c>
      <c r="E90" s="2">
        <v>5</v>
      </c>
      <c r="F90" s="41">
        <f t="shared" si="2"/>
        <v>5.1538461538461542</v>
      </c>
    </row>
    <row r="91" spans="1:6" x14ac:dyDescent="0.25">
      <c r="A91" s="56">
        <v>43190</v>
      </c>
      <c r="B91" s="2">
        <v>9</v>
      </c>
      <c r="C91" s="2">
        <v>3</v>
      </c>
      <c r="D91" s="2">
        <v>13</v>
      </c>
      <c r="E91" s="2">
        <v>6</v>
      </c>
      <c r="F91" s="41">
        <f t="shared" si="2"/>
        <v>5.4615384615384617</v>
      </c>
    </row>
    <row r="92" spans="1:6" x14ac:dyDescent="0.25">
      <c r="A92" s="56">
        <v>43191</v>
      </c>
      <c r="B92" s="2">
        <v>0</v>
      </c>
      <c r="C92" s="2">
        <v>4</v>
      </c>
      <c r="D92" s="2">
        <v>14</v>
      </c>
      <c r="E92" s="2">
        <v>7</v>
      </c>
      <c r="F92" s="41">
        <f t="shared" si="2"/>
        <v>6.0769230769230766</v>
      </c>
    </row>
    <row r="93" spans="1:6" x14ac:dyDescent="0.25">
      <c r="A93" s="55">
        <v>43192</v>
      </c>
      <c r="B93" s="2">
        <v>0</v>
      </c>
      <c r="C93" s="2">
        <v>4</v>
      </c>
      <c r="D93" s="2">
        <v>14</v>
      </c>
      <c r="E93" s="2">
        <v>1</v>
      </c>
      <c r="F93" s="41">
        <f t="shared" si="2"/>
        <v>5.1538461538461542</v>
      </c>
    </row>
    <row r="94" spans="1:6" x14ac:dyDescent="0.25">
      <c r="A94" s="56">
        <v>43193</v>
      </c>
      <c r="B94" s="2">
        <v>7</v>
      </c>
      <c r="C94" s="2">
        <v>4</v>
      </c>
      <c r="D94" s="2">
        <v>14</v>
      </c>
      <c r="E94" s="2">
        <v>2</v>
      </c>
      <c r="F94" s="41">
        <f t="shared" si="2"/>
        <v>5.384615384615385</v>
      </c>
    </row>
    <row r="95" spans="1:6" x14ac:dyDescent="0.25">
      <c r="A95" s="56">
        <v>43194</v>
      </c>
      <c r="B95" s="2">
        <v>7</v>
      </c>
      <c r="C95" s="2">
        <v>4</v>
      </c>
      <c r="D95" s="2">
        <v>14</v>
      </c>
      <c r="E95" s="2">
        <v>3</v>
      </c>
      <c r="F95" s="41">
        <f t="shared" si="2"/>
        <v>5.4615384615384617</v>
      </c>
    </row>
    <row r="96" spans="1:6" x14ac:dyDescent="0.25">
      <c r="A96" s="56">
        <v>43195</v>
      </c>
      <c r="B96" s="2">
        <v>5</v>
      </c>
      <c r="C96" s="2">
        <v>4</v>
      </c>
      <c r="D96" s="2">
        <v>14</v>
      </c>
      <c r="E96" s="2">
        <v>4</v>
      </c>
      <c r="F96" s="41">
        <f t="shared" si="2"/>
        <v>5.6923076923076925</v>
      </c>
    </row>
    <row r="97" spans="1:6" x14ac:dyDescent="0.25">
      <c r="A97" s="56">
        <v>43196</v>
      </c>
      <c r="B97" s="2">
        <v>13</v>
      </c>
      <c r="C97" s="2">
        <v>4</v>
      </c>
      <c r="D97" s="2">
        <v>14</v>
      </c>
      <c r="E97" s="2">
        <v>5</v>
      </c>
      <c r="F97" s="41">
        <f t="shared" si="2"/>
        <v>6.0769230769230766</v>
      </c>
    </row>
    <row r="98" spans="1:6" x14ac:dyDescent="0.25">
      <c r="A98" s="56">
        <v>43197</v>
      </c>
      <c r="B98" s="2">
        <v>8</v>
      </c>
      <c r="C98" s="2">
        <v>4</v>
      </c>
      <c r="D98" s="2">
        <v>14</v>
      </c>
      <c r="E98" s="2">
        <v>6</v>
      </c>
      <c r="F98" s="41">
        <f t="shared" si="2"/>
        <v>6.384615384615385</v>
      </c>
    </row>
    <row r="99" spans="1:6" x14ac:dyDescent="0.25">
      <c r="A99" s="56">
        <v>43198</v>
      </c>
      <c r="B99" s="2">
        <v>0</v>
      </c>
      <c r="C99" s="2">
        <v>4</v>
      </c>
      <c r="D99" s="2">
        <v>15</v>
      </c>
      <c r="E99" s="2">
        <v>7</v>
      </c>
      <c r="F99" s="41">
        <f t="shared" si="2"/>
        <v>7</v>
      </c>
    </row>
    <row r="100" spans="1:6" x14ac:dyDescent="0.25">
      <c r="A100" s="56">
        <v>43199</v>
      </c>
      <c r="B100" s="2">
        <v>11</v>
      </c>
      <c r="C100" s="2">
        <v>4</v>
      </c>
      <c r="D100" s="2">
        <v>15</v>
      </c>
      <c r="E100" s="2">
        <v>1</v>
      </c>
      <c r="F100" s="41">
        <f t="shared" si="2"/>
        <v>7</v>
      </c>
    </row>
    <row r="101" spans="1:6" x14ac:dyDescent="0.25">
      <c r="A101" s="56">
        <v>43200</v>
      </c>
      <c r="B101" s="2">
        <v>7</v>
      </c>
      <c r="C101" s="2">
        <v>4</v>
      </c>
      <c r="D101" s="2">
        <v>15</v>
      </c>
      <c r="E101" s="2">
        <v>2</v>
      </c>
      <c r="F101" s="41">
        <f t="shared" si="2"/>
        <v>7.3076923076923075</v>
      </c>
    </row>
    <row r="102" spans="1:6" x14ac:dyDescent="0.25">
      <c r="A102" s="56">
        <v>43201</v>
      </c>
      <c r="B102" s="2">
        <v>7</v>
      </c>
      <c r="C102" s="2">
        <v>4</v>
      </c>
      <c r="D102" s="2">
        <v>15</v>
      </c>
      <c r="E102" s="2">
        <v>3</v>
      </c>
      <c r="F102" s="41">
        <f t="shared" si="2"/>
        <v>7.3076923076923075</v>
      </c>
    </row>
    <row r="103" spans="1:6" x14ac:dyDescent="0.25">
      <c r="A103" s="56">
        <v>43202</v>
      </c>
      <c r="B103" s="2">
        <v>5</v>
      </c>
      <c r="C103" s="2">
        <v>4</v>
      </c>
      <c r="D103" s="2">
        <v>15</v>
      </c>
      <c r="E103" s="2">
        <v>4</v>
      </c>
      <c r="F103" s="41">
        <f t="shared" si="2"/>
        <v>7.4615384615384617</v>
      </c>
    </row>
    <row r="104" spans="1:6" x14ac:dyDescent="0.25">
      <c r="A104" s="56">
        <v>43203</v>
      </c>
      <c r="B104" s="2">
        <v>13</v>
      </c>
      <c r="C104" s="2">
        <v>4</v>
      </c>
      <c r="D104" s="2">
        <v>15</v>
      </c>
      <c r="E104" s="2">
        <v>5</v>
      </c>
      <c r="F104" s="41">
        <f t="shared" si="2"/>
        <v>6.8461538461538458</v>
      </c>
    </row>
    <row r="105" spans="1:6" x14ac:dyDescent="0.25">
      <c r="A105" s="56">
        <v>43204</v>
      </c>
      <c r="B105" s="2">
        <v>8</v>
      </c>
      <c r="C105" s="2">
        <v>4</v>
      </c>
      <c r="D105" s="2">
        <v>15</v>
      </c>
      <c r="E105" s="2">
        <v>6</v>
      </c>
      <c r="F105" s="41">
        <f t="shared" si="2"/>
        <v>7.2307692307692308</v>
      </c>
    </row>
    <row r="106" spans="1:6" x14ac:dyDescent="0.25">
      <c r="A106" s="56">
        <v>43205</v>
      </c>
      <c r="B106" s="2">
        <v>0</v>
      </c>
      <c r="C106" s="2">
        <v>4</v>
      </c>
      <c r="D106" s="2">
        <v>16</v>
      </c>
      <c r="E106" s="2">
        <v>7</v>
      </c>
      <c r="F106" s="41">
        <f t="shared" si="2"/>
        <v>7.8461538461538458</v>
      </c>
    </row>
    <row r="107" spans="1:6" x14ac:dyDescent="0.25">
      <c r="A107" s="56">
        <v>43206</v>
      </c>
      <c r="B107" s="2">
        <v>11</v>
      </c>
      <c r="C107" s="2">
        <v>4</v>
      </c>
      <c r="D107" s="2">
        <v>16</v>
      </c>
      <c r="E107" s="2">
        <v>1</v>
      </c>
      <c r="F107" s="41">
        <f t="shared" si="2"/>
        <v>7</v>
      </c>
    </row>
    <row r="108" spans="1:6" x14ac:dyDescent="0.25">
      <c r="A108" s="56">
        <v>43207</v>
      </c>
      <c r="B108" s="2">
        <v>7</v>
      </c>
      <c r="C108" s="2">
        <v>4</v>
      </c>
      <c r="D108" s="2">
        <v>16</v>
      </c>
      <c r="E108" s="2">
        <v>2</v>
      </c>
      <c r="F108" s="41">
        <f t="shared" si="2"/>
        <v>7.3076923076923075</v>
      </c>
    </row>
    <row r="109" spans="1:6" x14ac:dyDescent="0.25">
      <c r="A109" s="56">
        <v>43208</v>
      </c>
      <c r="B109" s="2">
        <v>7</v>
      </c>
      <c r="C109" s="2">
        <v>4</v>
      </c>
      <c r="D109" s="2">
        <v>16</v>
      </c>
      <c r="E109" s="2">
        <v>3</v>
      </c>
      <c r="F109" s="41">
        <f t="shared" si="2"/>
        <v>7.3076923076923075</v>
      </c>
    </row>
    <row r="110" spans="1:6" x14ac:dyDescent="0.25">
      <c r="A110" s="56">
        <v>43209</v>
      </c>
      <c r="B110" s="2">
        <v>5</v>
      </c>
      <c r="C110" s="2">
        <v>4</v>
      </c>
      <c r="D110" s="2">
        <v>16</v>
      </c>
      <c r="E110" s="2">
        <v>4</v>
      </c>
      <c r="F110" s="41">
        <f t="shared" si="2"/>
        <v>7.4615384615384617</v>
      </c>
    </row>
    <row r="111" spans="1:6" x14ac:dyDescent="0.25">
      <c r="A111" s="56">
        <v>43210</v>
      </c>
      <c r="B111" s="2">
        <v>13</v>
      </c>
      <c r="C111" s="2">
        <v>4</v>
      </c>
      <c r="D111" s="2">
        <v>16</v>
      </c>
      <c r="E111" s="2">
        <v>5</v>
      </c>
      <c r="F111" s="41">
        <f t="shared" si="2"/>
        <v>6.8461538461538458</v>
      </c>
    </row>
    <row r="112" spans="1:6" x14ac:dyDescent="0.25">
      <c r="A112" s="56">
        <v>43211</v>
      </c>
      <c r="B112" s="2">
        <v>8</v>
      </c>
      <c r="C112" s="2">
        <v>4</v>
      </c>
      <c r="D112" s="2">
        <v>16</v>
      </c>
      <c r="E112" s="2">
        <v>6</v>
      </c>
      <c r="F112" s="41">
        <f t="shared" si="2"/>
        <v>7.2307692307692308</v>
      </c>
    </row>
    <row r="113" spans="1:6" x14ac:dyDescent="0.25">
      <c r="A113" s="56">
        <v>43212</v>
      </c>
      <c r="B113" s="2">
        <v>0</v>
      </c>
      <c r="C113" s="2">
        <v>4</v>
      </c>
      <c r="D113" s="2">
        <v>17</v>
      </c>
      <c r="E113" s="2">
        <v>7</v>
      </c>
      <c r="F113" s="41">
        <f t="shared" si="2"/>
        <v>7.8461538461538458</v>
      </c>
    </row>
    <row r="114" spans="1:6" x14ac:dyDescent="0.25">
      <c r="A114" s="56">
        <v>43213</v>
      </c>
      <c r="B114" s="2">
        <v>11</v>
      </c>
      <c r="C114" s="2">
        <v>4</v>
      </c>
      <c r="D114" s="2">
        <v>17</v>
      </c>
      <c r="E114" s="2">
        <v>1</v>
      </c>
      <c r="F114" s="41">
        <f t="shared" si="2"/>
        <v>7</v>
      </c>
    </row>
    <row r="115" spans="1:6" x14ac:dyDescent="0.25">
      <c r="A115" s="56">
        <v>43214</v>
      </c>
      <c r="B115" s="2">
        <v>7</v>
      </c>
      <c r="C115" s="2">
        <v>4</v>
      </c>
      <c r="D115" s="2">
        <v>17</v>
      </c>
      <c r="E115" s="2">
        <v>2</v>
      </c>
      <c r="F115" s="41">
        <f t="shared" si="2"/>
        <v>7.3076923076923075</v>
      </c>
    </row>
    <row r="116" spans="1:6" x14ac:dyDescent="0.25">
      <c r="A116" s="56">
        <v>43215</v>
      </c>
      <c r="B116" s="2">
        <v>7</v>
      </c>
      <c r="C116" s="2">
        <v>4</v>
      </c>
      <c r="D116" s="2">
        <v>17</v>
      </c>
      <c r="E116" s="2">
        <v>3</v>
      </c>
      <c r="F116" s="41">
        <f t="shared" si="2"/>
        <v>7.6923076923076925</v>
      </c>
    </row>
    <row r="117" spans="1:6" x14ac:dyDescent="0.25">
      <c r="A117" s="56">
        <v>43216</v>
      </c>
      <c r="B117" s="2">
        <v>5</v>
      </c>
      <c r="C117" s="2">
        <v>4</v>
      </c>
      <c r="D117" s="2">
        <v>17</v>
      </c>
      <c r="E117" s="2">
        <v>4</v>
      </c>
      <c r="F117" s="41">
        <f t="shared" si="2"/>
        <v>7.7692307692307692</v>
      </c>
    </row>
    <row r="118" spans="1:6" x14ac:dyDescent="0.25">
      <c r="A118" s="56">
        <v>43217</v>
      </c>
      <c r="B118" s="2">
        <v>13</v>
      </c>
      <c r="C118" s="2">
        <v>4</v>
      </c>
      <c r="D118" s="2">
        <v>17</v>
      </c>
      <c r="E118" s="2">
        <v>5</v>
      </c>
      <c r="F118" s="41">
        <f t="shared" si="2"/>
        <v>7</v>
      </c>
    </row>
    <row r="119" spans="1:6" x14ac:dyDescent="0.25">
      <c r="A119" s="56">
        <v>43218</v>
      </c>
      <c r="B119" s="2">
        <v>8</v>
      </c>
      <c r="C119" s="2">
        <v>4</v>
      </c>
      <c r="D119" s="2">
        <v>17</v>
      </c>
      <c r="E119" s="2">
        <v>6</v>
      </c>
      <c r="F119" s="41">
        <f t="shared" si="2"/>
        <v>7.384615384615385</v>
      </c>
    </row>
    <row r="120" spans="1:6" x14ac:dyDescent="0.25">
      <c r="A120" s="56">
        <v>43219</v>
      </c>
      <c r="B120" s="2">
        <v>0</v>
      </c>
      <c r="C120" s="2">
        <v>4</v>
      </c>
      <c r="D120" s="2">
        <v>18</v>
      </c>
      <c r="E120" s="2">
        <v>7</v>
      </c>
      <c r="F120" s="41">
        <f t="shared" si="2"/>
        <v>8.0769230769230766</v>
      </c>
    </row>
    <row r="121" spans="1:6" x14ac:dyDescent="0.25">
      <c r="A121" s="56">
        <v>43220</v>
      </c>
      <c r="B121" s="2">
        <v>11</v>
      </c>
      <c r="C121" s="2">
        <v>4</v>
      </c>
      <c r="D121" s="2">
        <v>18</v>
      </c>
      <c r="E121" s="2">
        <v>1</v>
      </c>
      <c r="F121" s="41">
        <f t="shared" si="2"/>
        <v>7.2307692307692308</v>
      </c>
    </row>
    <row r="122" spans="1:6" x14ac:dyDescent="0.25">
      <c r="A122" s="55">
        <v>43221</v>
      </c>
      <c r="B122" s="2">
        <v>12</v>
      </c>
      <c r="C122" s="2">
        <v>5</v>
      </c>
      <c r="D122" s="2">
        <v>18</v>
      </c>
      <c r="E122" s="2">
        <v>2</v>
      </c>
      <c r="F122" s="41">
        <f t="shared" si="2"/>
        <v>7.615384615384615</v>
      </c>
    </row>
    <row r="123" spans="1:6" x14ac:dyDescent="0.25">
      <c r="A123" s="56">
        <v>43222</v>
      </c>
      <c r="B123" s="2">
        <v>6</v>
      </c>
      <c r="C123" s="2">
        <v>5</v>
      </c>
      <c r="D123" s="2">
        <v>18</v>
      </c>
      <c r="E123" s="2">
        <v>3</v>
      </c>
      <c r="F123" s="41">
        <f t="shared" si="2"/>
        <v>7.6923076923076925</v>
      </c>
    </row>
    <row r="124" spans="1:6" x14ac:dyDescent="0.25">
      <c r="A124" s="56">
        <v>43223</v>
      </c>
      <c r="B124" s="2">
        <v>3</v>
      </c>
      <c r="C124" s="2">
        <v>5</v>
      </c>
      <c r="D124" s="2">
        <v>18</v>
      </c>
      <c r="E124" s="2">
        <v>4</v>
      </c>
      <c r="F124" s="41">
        <f t="shared" si="2"/>
        <v>7.7692307692307692</v>
      </c>
    </row>
    <row r="125" spans="1:6" x14ac:dyDescent="0.25">
      <c r="A125" s="56">
        <v>43224</v>
      </c>
      <c r="B125" s="2">
        <v>13</v>
      </c>
      <c r="C125" s="2">
        <v>5</v>
      </c>
      <c r="D125" s="2">
        <v>18</v>
      </c>
      <c r="E125" s="2">
        <v>5</v>
      </c>
      <c r="F125" s="41">
        <f t="shared" si="2"/>
        <v>6.7692307692307692</v>
      </c>
    </row>
    <row r="126" spans="1:6" x14ac:dyDescent="0.25">
      <c r="A126" s="56">
        <v>43225</v>
      </c>
      <c r="B126" s="2">
        <v>9</v>
      </c>
      <c r="C126" s="2">
        <v>5</v>
      </c>
      <c r="D126" s="2">
        <v>18</v>
      </c>
      <c r="E126" s="2">
        <v>6</v>
      </c>
      <c r="F126" s="41">
        <f t="shared" si="2"/>
        <v>7.1538461538461542</v>
      </c>
    </row>
    <row r="127" spans="1:6" x14ac:dyDescent="0.25">
      <c r="A127" s="56">
        <v>43226</v>
      </c>
      <c r="B127" s="2">
        <v>0</v>
      </c>
      <c r="C127" s="2">
        <v>5</v>
      </c>
      <c r="D127" s="2">
        <v>19</v>
      </c>
      <c r="E127" s="2">
        <v>7</v>
      </c>
      <c r="F127" s="41">
        <f t="shared" si="2"/>
        <v>7.8461538461538458</v>
      </c>
    </row>
    <row r="128" spans="1:6" x14ac:dyDescent="0.25">
      <c r="A128" s="56">
        <v>43227</v>
      </c>
      <c r="B128" s="2">
        <v>12</v>
      </c>
      <c r="C128" s="2">
        <v>5</v>
      </c>
      <c r="D128" s="2">
        <v>19</v>
      </c>
      <c r="E128" s="2">
        <v>1</v>
      </c>
      <c r="F128" s="41">
        <f t="shared" si="2"/>
        <v>7</v>
      </c>
    </row>
    <row r="129" spans="1:6" x14ac:dyDescent="0.25">
      <c r="A129" s="56">
        <v>43228</v>
      </c>
      <c r="B129" s="2">
        <v>8</v>
      </c>
      <c r="C129" s="2">
        <v>5</v>
      </c>
      <c r="D129" s="2">
        <v>19</v>
      </c>
      <c r="E129" s="2">
        <v>2</v>
      </c>
      <c r="F129" s="41">
        <f t="shared" si="2"/>
        <v>7</v>
      </c>
    </row>
    <row r="130" spans="1:6" x14ac:dyDescent="0.25">
      <c r="A130" s="56">
        <v>43229</v>
      </c>
      <c r="B130" s="2">
        <v>6</v>
      </c>
      <c r="C130" s="2">
        <v>5</v>
      </c>
      <c r="D130" s="2">
        <v>19</v>
      </c>
      <c r="E130" s="2">
        <v>3</v>
      </c>
      <c r="F130" s="41">
        <f t="shared" si="2"/>
        <v>7.1538461538461542</v>
      </c>
    </row>
    <row r="131" spans="1:6" x14ac:dyDescent="0.25">
      <c r="A131" s="55">
        <v>43230</v>
      </c>
      <c r="B131" s="2">
        <v>0</v>
      </c>
      <c r="C131" s="2">
        <v>5</v>
      </c>
      <c r="D131" s="2">
        <v>19</v>
      </c>
      <c r="E131" s="2">
        <v>4</v>
      </c>
      <c r="F131" s="41">
        <f t="shared" si="2"/>
        <v>7.384615384615385</v>
      </c>
    </row>
    <row r="132" spans="1:6" x14ac:dyDescent="0.25">
      <c r="A132" s="56">
        <v>43231</v>
      </c>
      <c r="B132" s="2">
        <v>13</v>
      </c>
      <c r="C132" s="2">
        <v>5</v>
      </c>
      <c r="D132" s="2">
        <v>19</v>
      </c>
      <c r="E132" s="2">
        <v>5</v>
      </c>
      <c r="F132" s="41">
        <f t="shared" si="2"/>
        <v>6.615384615384615</v>
      </c>
    </row>
    <row r="133" spans="1:6" x14ac:dyDescent="0.25">
      <c r="A133" s="56">
        <v>43232</v>
      </c>
      <c r="B133" s="2">
        <v>9</v>
      </c>
      <c r="C133" s="2">
        <v>5</v>
      </c>
      <c r="D133" s="2">
        <v>19</v>
      </c>
      <c r="E133" s="2">
        <v>6</v>
      </c>
      <c r="F133" s="41">
        <f t="shared" si="2"/>
        <v>6.9230769230769234</v>
      </c>
    </row>
    <row r="134" spans="1:6" x14ac:dyDescent="0.25">
      <c r="A134" s="56">
        <v>43233</v>
      </c>
      <c r="B134" s="2">
        <v>0</v>
      </c>
      <c r="C134" s="2">
        <v>5</v>
      </c>
      <c r="D134" s="2">
        <v>20</v>
      </c>
      <c r="E134" s="2">
        <v>7</v>
      </c>
      <c r="F134" s="41">
        <f t="shared" si="2"/>
        <v>7.615384615384615</v>
      </c>
    </row>
    <row r="135" spans="1:6" x14ac:dyDescent="0.25">
      <c r="A135" s="56">
        <v>43234</v>
      </c>
      <c r="B135" s="2">
        <v>12</v>
      </c>
      <c r="C135" s="2">
        <v>5</v>
      </c>
      <c r="D135" s="2">
        <v>20</v>
      </c>
      <c r="E135" s="2">
        <v>1</v>
      </c>
      <c r="F135" s="41">
        <f t="shared" si="2"/>
        <v>6.6923076923076925</v>
      </c>
    </row>
    <row r="136" spans="1:6" x14ac:dyDescent="0.25">
      <c r="A136" s="56">
        <v>43235</v>
      </c>
      <c r="B136" s="2">
        <v>8</v>
      </c>
      <c r="C136" s="2">
        <v>5</v>
      </c>
      <c r="D136" s="2">
        <v>20</v>
      </c>
      <c r="E136" s="2">
        <v>2</v>
      </c>
      <c r="F136" s="41">
        <f t="shared" si="2"/>
        <v>6.0769230769230766</v>
      </c>
    </row>
    <row r="137" spans="1:6" x14ac:dyDescent="0.25">
      <c r="A137" s="56">
        <v>43236</v>
      </c>
      <c r="B137" s="2">
        <v>6</v>
      </c>
      <c r="C137" s="2">
        <v>5</v>
      </c>
      <c r="D137" s="2">
        <v>20</v>
      </c>
      <c r="E137" s="2">
        <v>3</v>
      </c>
      <c r="F137" s="41">
        <f t="shared" si="2"/>
        <v>6.2307692307692308</v>
      </c>
    </row>
    <row r="138" spans="1:6" x14ac:dyDescent="0.25">
      <c r="A138" s="56">
        <v>43237</v>
      </c>
      <c r="B138" s="2">
        <v>3</v>
      </c>
      <c r="C138" s="2">
        <v>5</v>
      </c>
      <c r="D138" s="2">
        <v>20</v>
      </c>
      <c r="E138" s="2">
        <v>4</v>
      </c>
      <c r="F138" s="41">
        <f t="shared" si="2"/>
        <v>6.6923076923076925</v>
      </c>
    </row>
    <row r="139" spans="1:6" x14ac:dyDescent="0.25">
      <c r="A139" s="56">
        <v>43238</v>
      </c>
      <c r="B139" s="2">
        <v>13</v>
      </c>
      <c r="C139" s="2">
        <v>5</v>
      </c>
      <c r="D139" s="2">
        <v>20</v>
      </c>
      <c r="E139" s="2">
        <v>5</v>
      </c>
      <c r="F139" s="41">
        <f t="shared" si="2"/>
        <v>5.9230769230769234</v>
      </c>
    </row>
    <row r="140" spans="1:6" x14ac:dyDescent="0.25">
      <c r="A140" s="56">
        <v>43239</v>
      </c>
      <c r="B140" s="2">
        <v>9</v>
      </c>
      <c r="C140" s="2">
        <v>5</v>
      </c>
      <c r="D140" s="2">
        <v>20</v>
      </c>
      <c r="E140" s="2">
        <v>6</v>
      </c>
      <c r="F140" s="41">
        <f t="shared" ref="F140:F203" si="3">AVERAGE(B134:B146)</f>
        <v>6.2307692307692308</v>
      </c>
    </row>
    <row r="141" spans="1:6" x14ac:dyDescent="0.25">
      <c r="A141" s="55">
        <v>43240</v>
      </c>
      <c r="B141" s="2">
        <v>0</v>
      </c>
      <c r="C141" s="2">
        <v>5</v>
      </c>
      <c r="D141" s="2">
        <v>21</v>
      </c>
      <c r="E141" s="2">
        <v>7</v>
      </c>
      <c r="F141" s="41">
        <f t="shared" si="3"/>
        <v>6.9230769230769234</v>
      </c>
    </row>
    <row r="142" spans="1:6" x14ac:dyDescent="0.25">
      <c r="A142" s="55">
        <v>43241</v>
      </c>
      <c r="B142" s="2">
        <v>0</v>
      </c>
      <c r="C142" s="2">
        <v>5</v>
      </c>
      <c r="D142" s="2">
        <v>21</v>
      </c>
      <c r="E142" s="2">
        <v>1</v>
      </c>
      <c r="F142" s="41">
        <f t="shared" si="3"/>
        <v>6</v>
      </c>
    </row>
    <row r="143" spans="1:6" x14ac:dyDescent="0.25">
      <c r="A143" s="56">
        <v>43242</v>
      </c>
      <c r="B143" s="2">
        <v>8</v>
      </c>
      <c r="C143" s="2">
        <v>5</v>
      </c>
      <c r="D143" s="2">
        <v>21</v>
      </c>
      <c r="E143" s="2">
        <v>2</v>
      </c>
      <c r="F143" s="41">
        <f t="shared" si="3"/>
        <v>6.3076923076923075</v>
      </c>
    </row>
    <row r="144" spans="1:6" x14ac:dyDescent="0.25">
      <c r="A144" s="56">
        <v>43243</v>
      </c>
      <c r="B144" s="2">
        <v>6</v>
      </c>
      <c r="C144" s="2">
        <v>5</v>
      </c>
      <c r="D144" s="2">
        <v>21</v>
      </c>
      <c r="E144" s="2">
        <v>3</v>
      </c>
      <c r="F144" s="41">
        <f t="shared" si="3"/>
        <v>6.4615384615384617</v>
      </c>
    </row>
    <row r="145" spans="1:6" x14ac:dyDescent="0.25">
      <c r="A145" s="56">
        <v>43244</v>
      </c>
      <c r="B145" s="2">
        <v>3</v>
      </c>
      <c r="C145" s="2">
        <v>5</v>
      </c>
      <c r="D145" s="2">
        <v>21</v>
      </c>
      <c r="E145" s="2">
        <v>4</v>
      </c>
      <c r="F145" s="41">
        <f t="shared" si="3"/>
        <v>6.6923076923076925</v>
      </c>
    </row>
    <row r="146" spans="1:6" x14ac:dyDescent="0.25">
      <c r="A146" s="56">
        <v>43245</v>
      </c>
      <c r="B146" s="2">
        <v>13</v>
      </c>
      <c r="C146" s="2">
        <v>5</v>
      </c>
      <c r="D146" s="2">
        <v>21</v>
      </c>
      <c r="E146" s="2">
        <v>5</v>
      </c>
      <c r="F146" s="41">
        <f t="shared" si="3"/>
        <v>5.9230769230769234</v>
      </c>
    </row>
    <row r="147" spans="1:6" x14ac:dyDescent="0.25">
      <c r="A147" s="56">
        <v>43246</v>
      </c>
      <c r="B147" s="2">
        <v>9</v>
      </c>
      <c r="C147" s="2">
        <v>5</v>
      </c>
      <c r="D147" s="2">
        <v>21</v>
      </c>
      <c r="E147" s="2">
        <v>6</v>
      </c>
      <c r="F147" s="41">
        <f t="shared" si="3"/>
        <v>6.2307692307692308</v>
      </c>
    </row>
    <row r="148" spans="1:6" x14ac:dyDescent="0.25">
      <c r="A148" s="56">
        <v>43247</v>
      </c>
      <c r="B148" s="2">
        <v>0</v>
      </c>
      <c r="C148" s="2">
        <v>5</v>
      </c>
      <c r="D148" s="2">
        <v>22</v>
      </c>
      <c r="E148" s="2">
        <v>7</v>
      </c>
      <c r="F148" s="41">
        <f t="shared" si="3"/>
        <v>6.7692307692307692</v>
      </c>
    </row>
    <row r="149" spans="1:6" x14ac:dyDescent="0.25">
      <c r="A149" s="56">
        <v>43248</v>
      </c>
      <c r="B149" s="2">
        <v>12</v>
      </c>
      <c r="C149" s="2">
        <v>5</v>
      </c>
      <c r="D149" s="2">
        <v>22</v>
      </c>
      <c r="E149" s="2">
        <v>1</v>
      </c>
      <c r="F149" s="41">
        <f t="shared" si="3"/>
        <v>6.7692307692307692</v>
      </c>
    </row>
    <row r="150" spans="1:6" x14ac:dyDescent="0.25">
      <c r="A150" s="56">
        <v>43249</v>
      </c>
      <c r="B150" s="2">
        <v>8</v>
      </c>
      <c r="C150" s="2">
        <v>5</v>
      </c>
      <c r="D150" s="2">
        <v>22</v>
      </c>
      <c r="E150" s="2">
        <v>2</v>
      </c>
      <c r="F150" s="41">
        <f t="shared" si="3"/>
        <v>7</v>
      </c>
    </row>
    <row r="151" spans="1:6" x14ac:dyDescent="0.25">
      <c r="A151" s="56">
        <v>43250</v>
      </c>
      <c r="B151" s="2">
        <v>6</v>
      </c>
      <c r="C151" s="2">
        <v>5</v>
      </c>
      <c r="D151" s="2">
        <v>22</v>
      </c>
      <c r="E151" s="2">
        <v>3</v>
      </c>
      <c r="F151" s="41">
        <f t="shared" si="3"/>
        <v>7.1538461538461542</v>
      </c>
    </row>
    <row r="152" spans="1:6" x14ac:dyDescent="0.25">
      <c r="A152" s="56">
        <v>43251</v>
      </c>
      <c r="B152" s="2">
        <v>3</v>
      </c>
      <c r="C152" s="2">
        <v>5</v>
      </c>
      <c r="D152" s="2">
        <v>22</v>
      </c>
      <c r="E152" s="2">
        <v>4</v>
      </c>
      <c r="F152" s="41">
        <f t="shared" si="3"/>
        <v>7.384615384615385</v>
      </c>
    </row>
    <row r="153" spans="1:6" x14ac:dyDescent="0.25">
      <c r="A153" s="56">
        <v>43252</v>
      </c>
      <c r="B153" s="2">
        <v>13</v>
      </c>
      <c r="C153" s="2">
        <v>6</v>
      </c>
      <c r="D153" s="2">
        <v>22</v>
      </c>
      <c r="E153" s="2">
        <v>5</v>
      </c>
      <c r="F153" s="41">
        <f t="shared" si="3"/>
        <v>6.6923076923076925</v>
      </c>
    </row>
    <row r="154" spans="1:6" x14ac:dyDescent="0.25">
      <c r="A154" s="56">
        <v>43253</v>
      </c>
      <c r="B154" s="2">
        <v>7</v>
      </c>
      <c r="C154" s="2">
        <v>6</v>
      </c>
      <c r="D154" s="2">
        <v>22</v>
      </c>
      <c r="E154" s="2">
        <v>6</v>
      </c>
      <c r="F154" s="41">
        <f t="shared" si="3"/>
        <v>7</v>
      </c>
    </row>
    <row r="155" spans="1:6" x14ac:dyDescent="0.25">
      <c r="A155" s="56">
        <v>43254</v>
      </c>
      <c r="B155" s="2">
        <v>0</v>
      </c>
      <c r="C155" s="2">
        <v>6</v>
      </c>
      <c r="D155" s="2">
        <v>23</v>
      </c>
      <c r="E155" s="2">
        <v>7</v>
      </c>
      <c r="F155" s="41">
        <f t="shared" si="3"/>
        <v>7.5384615384615383</v>
      </c>
    </row>
    <row r="156" spans="1:6" x14ac:dyDescent="0.25">
      <c r="A156" s="56">
        <v>43255</v>
      </c>
      <c r="B156" s="2">
        <v>11</v>
      </c>
      <c r="C156" s="2">
        <v>6</v>
      </c>
      <c r="D156" s="2">
        <v>23</v>
      </c>
      <c r="E156" s="2">
        <v>1</v>
      </c>
      <c r="F156" s="41">
        <f t="shared" si="3"/>
        <v>6.615384615384615</v>
      </c>
    </row>
    <row r="157" spans="1:6" x14ac:dyDescent="0.25">
      <c r="A157" s="56">
        <v>43256</v>
      </c>
      <c r="B157" s="2">
        <v>8</v>
      </c>
      <c r="C157" s="2">
        <v>6</v>
      </c>
      <c r="D157" s="2">
        <v>23</v>
      </c>
      <c r="E157" s="2">
        <v>2</v>
      </c>
      <c r="F157" s="41">
        <f t="shared" si="3"/>
        <v>6.8461538461538458</v>
      </c>
    </row>
    <row r="158" spans="1:6" x14ac:dyDescent="0.25">
      <c r="A158" s="56">
        <v>43257</v>
      </c>
      <c r="B158" s="2">
        <v>6</v>
      </c>
      <c r="C158" s="2">
        <v>6</v>
      </c>
      <c r="D158" s="2">
        <v>23</v>
      </c>
      <c r="E158" s="2">
        <v>3</v>
      </c>
      <c r="F158" s="41">
        <f t="shared" si="3"/>
        <v>7</v>
      </c>
    </row>
    <row r="159" spans="1:6" x14ac:dyDescent="0.25">
      <c r="A159" s="56">
        <v>43258</v>
      </c>
      <c r="B159" s="2">
        <v>4</v>
      </c>
      <c r="C159" s="2">
        <v>6</v>
      </c>
      <c r="D159" s="2">
        <v>23</v>
      </c>
      <c r="E159" s="2">
        <v>4</v>
      </c>
      <c r="F159" s="41">
        <f t="shared" si="3"/>
        <v>7.2307692307692308</v>
      </c>
    </row>
    <row r="160" spans="1:6" x14ac:dyDescent="0.25">
      <c r="A160" s="56">
        <v>43259</v>
      </c>
      <c r="B160" s="2">
        <v>13</v>
      </c>
      <c r="C160" s="2">
        <v>6</v>
      </c>
      <c r="D160" s="2">
        <v>23</v>
      </c>
      <c r="E160" s="2">
        <v>5</v>
      </c>
      <c r="F160" s="41">
        <f t="shared" si="3"/>
        <v>6.5384615384615383</v>
      </c>
    </row>
    <row r="161" spans="1:6" x14ac:dyDescent="0.25">
      <c r="A161" s="56">
        <v>43260</v>
      </c>
      <c r="B161" s="2">
        <v>7</v>
      </c>
      <c r="C161" s="2">
        <v>6</v>
      </c>
      <c r="D161" s="2">
        <v>23</v>
      </c>
      <c r="E161" s="2">
        <v>6</v>
      </c>
      <c r="F161" s="41">
        <f t="shared" si="3"/>
        <v>7</v>
      </c>
    </row>
    <row r="162" spans="1:6" x14ac:dyDescent="0.25">
      <c r="A162" s="56">
        <v>43261</v>
      </c>
      <c r="B162" s="2">
        <v>0</v>
      </c>
      <c r="C162" s="2">
        <v>6</v>
      </c>
      <c r="D162" s="2">
        <v>24</v>
      </c>
      <c r="E162" s="2">
        <v>7</v>
      </c>
      <c r="F162" s="41">
        <f t="shared" si="3"/>
        <v>7.5384615384615383</v>
      </c>
    </row>
    <row r="163" spans="1:6" x14ac:dyDescent="0.25">
      <c r="A163" s="56">
        <v>43262</v>
      </c>
      <c r="B163" s="2">
        <v>11</v>
      </c>
      <c r="C163" s="2">
        <v>6</v>
      </c>
      <c r="D163" s="2">
        <v>24</v>
      </c>
      <c r="E163" s="2">
        <v>1</v>
      </c>
      <c r="F163" s="41">
        <f t="shared" si="3"/>
        <v>6.6923076923076925</v>
      </c>
    </row>
    <row r="164" spans="1:6" x14ac:dyDescent="0.25">
      <c r="A164" s="56">
        <v>43263</v>
      </c>
      <c r="B164" s="2">
        <v>8</v>
      </c>
      <c r="C164" s="2">
        <v>6</v>
      </c>
      <c r="D164" s="2">
        <v>24</v>
      </c>
      <c r="E164" s="2">
        <v>2</v>
      </c>
      <c r="F164" s="41">
        <f t="shared" si="3"/>
        <v>6.9230769230769234</v>
      </c>
    </row>
    <row r="165" spans="1:6" x14ac:dyDescent="0.25">
      <c r="A165" s="56">
        <v>43264</v>
      </c>
      <c r="B165" s="2">
        <v>6</v>
      </c>
      <c r="C165" s="2">
        <v>6</v>
      </c>
      <c r="D165" s="2">
        <v>24</v>
      </c>
      <c r="E165" s="2">
        <v>3</v>
      </c>
      <c r="F165" s="41">
        <f t="shared" si="3"/>
        <v>7.0769230769230766</v>
      </c>
    </row>
    <row r="166" spans="1:6" x14ac:dyDescent="0.25">
      <c r="A166" s="56">
        <v>43265</v>
      </c>
      <c r="B166" s="2">
        <v>4</v>
      </c>
      <c r="C166" s="2">
        <v>6</v>
      </c>
      <c r="D166" s="2">
        <v>24</v>
      </c>
      <c r="E166" s="2">
        <v>4</v>
      </c>
      <c r="F166" s="41">
        <f t="shared" si="3"/>
        <v>7.2307692307692308</v>
      </c>
    </row>
    <row r="167" spans="1:6" x14ac:dyDescent="0.25">
      <c r="A167" s="56">
        <v>43266</v>
      </c>
      <c r="B167" s="2">
        <v>13</v>
      </c>
      <c r="C167" s="2">
        <v>6</v>
      </c>
      <c r="D167" s="2">
        <v>24</v>
      </c>
      <c r="E167" s="2">
        <v>5</v>
      </c>
      <c r="F167" s="41">
        <f t="shared" si="3"/>
        <v>6.5384615384615383</v>
      </c>
    </row>
    <row r="168" spans="1:6" x14ac:dyDescent="0.25">
      <c r="A168" s="56">
        <v>43267</v>
      </c>
      <c r="B168" s="2">
        <v>7</v>
      </c>
      <c r="C168" s="2">
        <v>6</v>
      </c>
      <c r="D168" s="2">
        <v>24</v>
      </c>
      <c r="E168" s="2">
        <v>6</v>
      </c>
      <c r="F168" s="41">
        <f t="shared" si="3"/>
        <v>7</v>
      </c>
    </row>
    <row r="169" spans="1:6" x14ac:dyDescent="0.25">
      <c r="A169" s="56">
        <v>43268</v>
      </c>
      <c r="B169" s="2">
        <v>0</v>
      </c>
      <c r="C169" s="2">
        <v>6</v>
      </c>
      <c r="D169" s="2">
        <v>25</v>
      </c>
      <c r="E169" s="2">
        <v>7</v>
      </c>
      <c r="F169" s="41">
        <f t="shared" si="3"/>
        <v>7.5384615384615383</v>
      </c>
    </row>
    <row r="170" spans="1:6" x14ac:dyDescent="0.25">
      <c r="A170" s="56">
        <v>43269</v>
      </c>
      <c r="B170" s="2">
        <v>11</v>
      </c>
      <c r="C170" s="2">
        <v>6</v>
      </c>
      <c r="D170" s="2">
        <v>25</v>
      </c>
      <c r="E170" s="2">
        <v>1</v>
      </c>
      <c r="F170" s="41">
        <f t="shared" si="3"/>
        <v>6.6923076923076925</v>
      </c>
    </row>
    <row r="171" spans="1:6" x14ac:dyDescent="0.25">
      <c r="A171" s="56">
        <v>43270</v>
      </c>
      <c r="B171" s="2">
        <v>8</v>
      </c>
      <c r="C171" s="2">
        <v>6</v>
      </c>
      <c r="D171" s="2">
        <v>25</v>
      </c>
      <c r="E171" s="2">
        <v>2</v>
      </c>
      <c r="F171" s="41">
        <f t="shared" si="3"/>
        <v>6.9230769230769234</v>
      </c>
    </row>
    <row r="172" spans="1:6" x14ac:dyDescent="0.25">
      <c r="A172" s="56">
        <v>43271</v>
      </c>
      <c r="B172" s="2">
        <v>6</v>
      </c>
      <c r="C172" s="2">
        <v>6</v>
      </c>
      <c r="D172" s="2">
        <v>25</v>
      </c>
      <c r="E172" s="2">
        <v>3</v>
      </c>
      <c r="F172" s="41">
        <f t="shared" si="3"/>
        <v>7.0769230769230766</v>
      </c>
    </row>
    <row r="173" spans="1:6" x14ac:dyDescent="0.25">
      <c r="A173" s="56">
        <v>43272</v>
      </c>
      <c r="B173" s="2">
        <v>4</v>
      </c>
      <c r="C173" s="2">
        <v>6</v>
      </c>
      <c r="D173" s="2">
        <v>25</v>
      </c>
      <c r="E173" s="2">
        <v>4</v>
      </c>
      <c r="F173" s="41">
        <f t="shared" si="3"/>
        <v>7.2307692307692308</v>
      </c>
    </row>
    <row r="174" spans="1:6" x14ac:dyDescent="0.25">
      <c r="A174" s="56">
        <v>43273</v>
      </c>
      <c r="B174" s="2">
        <v>13</v>
      </c>
      <c r="C174" s="2">
        <v>6</v>
      </c>
      <c r="D174" s="2">
        <v>25</v>
      </c>
      <c r="E174" s="2">
        <v>5</v>
      </c>
      <c r="F174" s="41">
        <f t="shared" si="3"/>
        <v>6.5384615384615383</v>
      </c>
    </row>
    <row r="175" spans="1:6" x14ac:dyDescent="0.25">
      <c r="A175" s="56">
        <v>43274</v>
      </c>
      <c r="B175" s="2">
        <v>7</v>
      </c>
      <c r="C175" s="2">
        <v>6</v>
      </c>
      <c r="D175" s="2">
        <v>25</v>
      </c>
      <c r="E175" s="2">
        <v>6</v>
      </c>
      <c r="F175" s="41">
        <f t="shared" si="3"/>
        <v>7</v>
      </c>
    </row>
    <row r="176" spans="1:6" x14ac:dyDescent="0.25">
      <c r="A176" s="56">
        <v>43275</v>
      </c>
      <c r="B176" s="2">
        <v>0</v>
      </c>
      <c r="C176" s="2">
        <v>6</v>
      </c>
      <c r="D176" s="2">
        <v>26</v>
      </c>
      <c r="E176" s="2">
        <v>7</v>
      </c>
      <c r="F176" s="41">
        <f t="shared" si="3"/>
        <v>7.5384615384615383</v>
      </c>
    </row>
    <row r="177" spans="1:6" x14ac:dyDescent="0.25">
      <c r="A177" s="56">
        <v>43276</v>
      </c>
      <c r="B177" s="2">
        <v>11</v>
      </c>
      <c r="C177" s="2">
        <v>6</v>
      </c>
      <c r="D177" s="2">
        <v>26</v>
      </c>
      <c r="E177" s="2">
        <v>1</v>
      </c>
      <c r="F177" s="41">
        <f t="shared" si="3"/>
        <v>6.6923076923076925</v>
      </c>
    </row>
    <row r="178" spans="1:6" x14ac:dyDescent="0.25">
      <c r="A178" s="56">
        <v>43277</v>
      </c>
      <c r="B178" s="2">
        <v>8</v>
      </c>
      <c r="C178" s="2">
        <v>6</v>
      </c>
      <c r="D178" s="2">
        <v>26</v>
      </c>
      <c r="E178" s="2">
        <v>2</v>
      </c>
      <c r="F178" s="41">
        <f t="shared" si="3"/>
        <v>6.8461538461538458</v>
      </c>
    </row>
    <row r="179" spans="1:6" x14ac:dyDescent="0.25">
      <c r="A179" s="56">
        <v>43278</v>
      </c>
      <c r="B179" s="2">
        <v>6</v>
      </c>
      <c r="C179" s="2">
        <v>6</v>
      </c>
      <c r="D179" s="2">
        <v>26</v>
      </c>
      <c r="E179" s="2">
        <v>3</v>
      </c>
      <c r="F179" s="41">
        <f t="shared" si="3"/>
        <v>6.9230769230769234</v>
      </c>
    </row>
    <row r="180" spans="1:6" x14ac:dyDescent="0.25">
      <c r="A180" s="56">
        <v>43279</v>
      </c>
      <c r="B180" s="2">
        <v>4</v>
      </c>
      <c r="C180" s="2">
        <v>6</v>
      </c>
      <c r="D180" s="2">
        <v>26</v>
      </c>
      <c r="E180" s="2">
        <v>4</v>
      </c>
      <c r="F180" s="41">
        <f t="shared" si="3"/>
        <v>7.0769230769230766</v>
      </c>
    </row>
    <row r="181" spans="1:6" x14ac:dyDescent="0.25">
      <c r="A181" s="56">
        <v>43280</v>
      </c>
      <c r="B181" s="2">
        <v>13</v>
      </c>
      <c r="C181" s="2">
        <v>6</v>
      </c>
      <c r="D181" s="2">
        <v>26</v>
      </c>
      <c r="E181" s="2">
        <v>5</v>
      </c>
      <c r="F181" s="41">
        <f t="shared" si="3"/>
        <v>6.4615384615384617</v>
      </c>
    </row>
    <row r="182" spans="1:6" x14ac:dyDescent="0.25">
      <c r="A182" s="56">
        <v>43281</v>
      </c>
      <c r="B182" s="2">
        <v>7</v>
      </c>
      <c r="C182" s="2">
        <v>6</v>
      </c>
      <c r="D182" s="2">
        <v>26</v>
      </c>
      <c r="E182" s="2">
        <v>6</v>
      </c>
      <c r="F182" s="41">
        <f t="shared" si="3"/>
        <v>7</v>
      </c>
    </row>
    <row r="183" spans="1:6" x14ac:dyDescent="0.25">
      <c r="A183" s="56">
        <v>43282</v>
      </c>
      <c r="B183" s="2">
        <v>0</v>
      </c>
      <c r="C183" s="2">
        <v>7</v>
      </c>
      <c r="D183" s="2">
        <v>27</v>
      </c>
      <c r="E183" s="2">
        <v>7</v>
      </c>
      <c r="F183" s="41">
        <f t="shared" si="3"/>
        <v>7.615384615384615</v>
      </c>
    </row>
    <row r="184" spans="1:6" x14ac:dyDescent="0.25">
      <c r="A184" s="56">
        <v>43283</v>
      </c>
      <c r="B184" s="2">
        <v>10</v>
      </c>
      <c r="C184" s="2">
        <v>7</v>
      </c>
      <c r="D184" s="2">
        <v>27</v>
      </c>
      <c r="E184" s="2">
        <v>1</v>
      </c>
      <c r="F184" s="41">
        <f t="shared" si="3"/>
        <v>6.7692307692307692</v>
      </c>
    </row>
    <row r="185" spans="1:6" x14ac:dyDescent="0.25">
      <c r="A185" s="56">
        <v>43284</v>
      </c>
      <c r="B185" s="2">
        <v>7</v>
      </c>
      <c r="C185" s="2">
        <v>7</v>
      </c>
      <c r="D185" s="2">
        <v>27</v>
      </c>
      <c r="E185" s="2">
        <v>2</v>
      </c>
      <c r="F185" s="41">
        <f t="shared" si="3"/>
        <v>6.9230769230769234</v>
      </c>
    </row>
    <row r="186" spans="1:6" x14ac:dyDescent="0.25">
      <c r="A186" s="56">
        <v>43285</v>
      </c>
      <c r="B186" s="2">
        <v>6</v>
      </c>
      <c r="C186" s="2">
        <v>7</v>
      </c>
      <c r="D186" s="2">
        <v>27</v>
      </c>
      <c r="E186" s="2">
        <v>3</v>
      </c>
      <c r="F186" s="41">
        <f t="shared" si="3"/>
        <v>7</v>
      </c>
    </row>
    <row r="187" spans="1:6" x14ac:dyDescent="0.25">
      <c r="A187" s="56">
        <v>43286</v>
      </c>
      <c r="B187" s="2">
        <v>5</v>
      </c>
      <c r="C187" s="2">
        <v>7</v>
      </c>
      <c r="D187" s="2">
        <v>27</v>
      </c>
      <c r="E187" s="2">
        <v>4</v>
      </c>
      <c r="F187" s="41">
        <f t="shared" si="3"/>
        <v>7.1538461538461542</v>
      </c>
    </row>
    <row r="188" spans="1:6" x14ac:dyDescent="0.25">
      <c r="A188" s="56">
        <v>43287</v>
      </c>
      <c r="B188" s="2">
        <v>14</v>
      </c>
      <c r="C188" s="2">
        <v>7</v>
      </c>
      <c r="D188" s="2">
        <v>27</v>
      </c>
      <c r="E188" s="2">
        <v>5</v>
      </c>
      <c r="F188" s="41">
        <f t="shared" si="3"/>
        <v>6.5384615384615383</v>
      </c>
    </row>
    <row r="189" spans="1:6" x14ac:dyDescent="0.25">
      <c r="A189" s="56">
        <v>43288</v>
      </c>
      <c r="B189" s="2">
        <v>8</v>
      </c>
      <c r="C189" s="2">
        <v>7</v>
      </c>
      <c r="D189" s="2">
        <v>27</v>
      </c>
      <c r="E189" s="2">
        <v>6</v>
      </c>
      <c r="F189" s="41">
        <f t="shared" si="3"/>
        <v>7.0769230769230766</v>
      </c>
    </row>
    <row r="190" spans="1:6" x14ac:dyDescent="0.25">
      <c r="A190" s="56">
        <v>43289</v>
      </c>
      <c r="B190" s="2">
        <v>0</v>
      </c>
      <c r="C190" s="2">
        <v>7</v>
      </c>
      <c r="D190" s="2">
        <v>28</v>
      </c>
      <c r="E190" s="2">
        <v>7</v>
      </c>
      <c r="F190" s="41">
        <f t="shared" si="3"/>
        <v>7.6923076923076925</v>
      </c>
    </row>
    <row r="191" spans="1:6" x14ac:dyDescent="0.25">
      <c r="A191" s="56">
        <v>43290</v>
      </c>
      <c r="B191" s="2">
        <v>10</v>
      </c>
      <c r="C191" s="2">
        <v>7</v>
      </c>
      <c r="D191" s="2">
        <v>28</v>
      </c>
      <c r="E191" s="2">
        <v>1</v>
      </c>
      <c r="F191" s="41">
        <f t="shared" si="3"/>
        <v>6.9230769230769234</v>
      </c>
    </row>
    <row r="192" spans="1:6" x14ac:dyDescent="0.25">
      <c r="A192" s="56">
        <v>43291</v>
      </c>
      <c r="B192" s="2">
        <v>7</v>
      </c>
      <c r="C192" s="2">
        <v>7</v>
      </c>
      <c r="D192" s="2">
        <v>28</v>
      </c>
      <c r="E192" s="2">
        <v>2</v>
      </c>
      <c r="F192" s="41">
        <f t="shared" si="3"/>
        <v>7.1538461538461542</v>
      </c>
    </row>
    <row r="193" spans="1:6" x14ac:dyDescent="0.25">
      <c r="A193" s="56">
        <v>43292</v>
      </c>
      <c r="B193" s="2">
        <v>6</v>
      </c>
      <c r="C193" s="2">
        <v>7</v>
      </c>
      <c r="D193" s="2">
        <v>28</v>
      </c>
      <c r="E193" s="2">
        <v>3</v>
      </c>
      <c r="F193" s="41">
        <f t="shared" si="3"/>
        <v>7.2307692307692308</v>
      </c>
    </row>
    <row r="194" spans="1:6" x14ac:dyDescent="0.25">
      <c r="A194" s="56">
        <v>43293</v>
      </c>
      <c r="B194" s="2">
        <v>5</v>
      </c>
      <c r="C194" s="2">
        <v>7</v>
      </c>
      <c r="D194" s="2">
        <v>28</v>
      </c>
      <c r="E194" s="2">
        <v>4</v>
      </c>
      <c r="F194" s="41">
        <f t="shared" si="3"/>
        <v>7.3076923076923075</v>
      </c>
    </row>
    <row r="195" spans="1:6" x14ac:dyDescent="0.25">
      <c r="A195" s="56">
        <v>43294</v>
      </c>
      <c r="B195" s="2">
        <v>14</v>
      </c>
      <c r="C195" s="2">
        <v>7</v>
      </c>
      <c r="D195" s="2">
        <v>28</v>
      </c>
      <c r="E195" s="2">
        <v>5</v>
      </c>
      <c r="F195" s="41">
        <f t="shared" si="3"/>
        <v>6.615384615384615</v>
      </c>
    </row>
    <row r="196" spans="1:6" x14ac:dyDescent="0.25">
      <c r="A196" s="56">
        <v>43295</v>
      </c>
      <c r="B196" s="2">
        <v>8</v>
      </c>
      <c r="C196" s="2">
        <v>7</v>
      </c>
      <c r="D196" s="2">
        <v>28</v>
      </c>
      <c r="E196" s="2">
        <v>6</v>
      </c>
      <c r="F196" s="41">
        <f t="shared" si="3"/>
        <v>7.0769230769230766</v>
      </c>
    </row>
    <row r="197" spans="1:6" x14ac:dyDescent="0.25">
      <c r="A197" s="56">
        <v>43296</v>
      </c>
      <c r="B197" s="2">
        <v>0</v>
      </c>
      <c r="C197" s="2">
        <v>7</v>
      </c>
      <c r="D197" s="2">
        <v>29</v>
      </c>
      <c r="E197" s="2">
        <v>7</v>
      </c>
      <c r="F197" s="41">
        <f t="shared" si="3"/>
        <v>7.6923076923076925</v>
      </c>
    </row>
    <row r="198" spans="1:6" x14ac:dyDescent="0.25">
      <c r="A198" s="56">
        <v>43297</v>
      </c>
      <c r="B198" s="2">
        <v>10</v>
      </c>
      <c r="C198" s="2">
        <v>7</v>
      </c>
      <c r="D198" s="2">
        <v>29</v>
      </c>
      <c r="E198" s="2">
        <v>1</v>
      </c>
      <c r="F198" s="41">
        <f t="shared" si="3"/>
        <v>6.9230769230769234</v>
      </c>
    </row>
    <row r="199" spans="1:6" x14ac:dyDescent="0.25">
      <c r="A199" s="56">
        <v>43298</v>
      </c>
      <c r="B199" s="2">
        <v>7</v>
      </c>
      <c r="C199" s="2">
        <v>7</v>
      </c>
      <c r="D199" s="2">
        <v>29</v>
      </c>
      <c r="E199" s="2">
        <v>2</v>
      </c>
      <c r="F199" s="41">
        <f t="shared" si="3"/>
        <v>7.1538461538461542</v>
      </c>
    </row>
    <row r="200" spans="1:6" x14ac:dyDescent="0.25">
      <c r="A200" s="56">
        <v>43299</v>
      </c>
      <c r="B200" s="2">
        <v>6</v>
      </c>
      <c r="C200" s="2">
        <v>7</v>
      </c>
      <c r="D200" s="2">
        <v>29</v>
      </c>
      <c r="E200" s="2">
        <v>3</v>
      </c>
      <c r="F200" s="41">
        <f t="shared" si="3"/>
        <v>7.2307692307692308</v>
      </c>
    </row>
    <row r="201" spans="1:6" x14ac:dyDescent="0.25">
      <c r="A201" s="56">
        <v>43300</v>
      </c>
      <c r="B201" s="2">
        <v>5</v>
      </c>
      <c r="C201" s="2">
        <v>7</v>
      </c>
      <c r="D201" s="2">
        <v>29</v>
      </c>
      <c r="E201" s="2">
        <v>4</v>
      </c>
      <c r="F201" s="41">
        <f t="shared" si="3"/>
        <v>7.3076923076923075</v>
      </c>
    </row>
    <row r="202" spans="1:6" x14ac:dyDescent="0.25">
      <c r="A202" s="56">
        <v>43301</v>
      </c>
      <c r="B202" s="2">
        <v>14</v>
      </c>
      <c r="C202" s="2">
        <v>7</v>
      </c>
      <c r="D202" s="2">
        <v>29</v>
      </c>
      <c r="E202" s="2">
        <v>5</v>
      </c>
      <c r="F202" s="41">
        <f t="shared" si="3"/>
        <v>6.615384615384615</v>
      </c>
    </row>
    <row r="203" spans="1:6" x14ac:dyDescent="0.25">
      <c r="A203" s="56">
        <v>43302</v>
      </c>
      <c r="B203" s="2">
        <v>8</v>
      </c>
      <c r="C203" s="2">
        <v>7</v>
      </c>
      <c r="D203" s="2">
        <v>29</v>
      </c>
      <c r="E203" s="2">
        <v>6</v>
      </c>
      <c r="F203" s="41">
        <f t="shared" si="3"/>
        <v>7.0769230769230766</v>
      </c>
    </row>
    <row r="204" spans="1:6" x14ac:dyDescent="0.25">
      <c r="A204" s="56">
        <v>43303</v>
      </c>
      <c r="B204" s="2">
        <v>0</v>
      </c>
      <c r="C204" s="2">
        <v>7</v>
      </c>
      <c r="D204" s="2">
        <v>30</v>
      </c>
      <c r="E204" s="2">
        <v>7</v>
      </c>
      <c r="F204" s="41">
        <f t="shared" ref="F204:F267" si="4">AVERAGE(B198:B210)</f>
        <v>7.6923076923076925</v>
      </c>
    </row>
    <row r="205" spans="1:6" x14ac:dyDescent="0.25">
      <c r="A205" s="56">
        <v>43304</v>
      </c>
      <c r="B205" s="2">
        <v>10</v>
      </c>
      <c r="C205" s="2">
        <v>7</v>
      </c>
      <c r="D205" s="2">
        <v>30</v>
      </c>
      <c r="E205" s="2">
        <v>1</v>
      </c>
      <c r="F205" s="41">
        <f t="shared" si="4"/>
        <v>6.9230769230769234</v>
      </c>
    </row>
    <row r="206" spans="1:6" x14ac:dyDescent="0.25">
      <c r="A206" s="56">
        <v>43305</v>
      </c>
      <c r="B206" s="2">
        <v>7</v>
      </c>
      <c r="C206" s="2">
        <v>7</v>
      </c>
      <c r="D206" s="2">
        <v>30</v>
      </c>
      <c r="E206" s="2">
        <v>2</v>
      </c>
      <c r="F206" s="41">
        <f t="shared" si="4"/>
        <v>7.0769230769230766</v>
      </c>
    </row>
    <row r="207" spans="1:6" x14ac:dyDescent="0.25">
      <c r="A207" s="56">
        <v>43306</v>
      </c>
      <c r="B207" s="2">
        <v>6</v>
      </c>
      <c r="C207" s="2">
        <v>7</v>
      </c>
      <c r="D207" s="2">
        <v>30</v>
      </c>
      <c r="E207" s="2">
        <v>3</v>
      </c>
      <c r="F207" s="41">
        <f t="shared" si="4"/>
        <v>7.0769230769230766</v>
      </c>
    </row>
    <row r="208" spans="1:6" x14ac:dyDescent="0.25">
      <c r="A208" s="56">
        <v>43307</v>
      </c>
      <c r="B208" s="2">
        <v>5</v>
      </c>
      <c r="C208" s="2">
        <v>7</v>
      </c>
      <c r="D208" s="2">
        <v>30</v>
      </c>
      <c r="E208" s="2">
        <v>4</v>
      </c>
      <c r="F208" s="41">
        <f t="shared" si="4"/>
        <v>6.6923076923076925</v>
      </c>
    </row>
    <row r="209" spans="1:6" x14ac:dyDescent="0.25">
      <c r="A209" s="56">
        <v>43308</v>
      </c>
      <c r="B209" s="2">
        <v>14</v>
      </c>
      <c r="C209" s="2">
        <v>7</v>
      </c>
      <c r="D209" s="2">
        <v>30</v>
      </c>
      <c r="E209" s="2">
        <v>5</v>
      </c>
      <c r="F209" s="41">
        <f t="shared" si="4"/>
        <v>5.9230769230769234</v>
      </c>
    </row>
    <row r="210" spans="1:6" x14ac:dyDescent="0.25">
      <c r="A210" s="56">
        <v>43309</v>
      </c>
      <c r="B210" s="2">
        <v>8</v>
      </c>
      <c r="C210" s="2">
        <v>7</v>
      </c>
      <c r="D210" s="2">
        <v>30</v>
      </c>
      <c r="E210" s="2">
        <v>6</v>
      </c>
      <c r="F210" s="41">
        <f t="shared" si="4"/>
        <v>6.3076923076923075</v>
      </c>
    </row>
    <row r="211" spans="1:6" x14ac:dyDescent="0.25">
      <c r="A211" s="56">
        <v>43310</v>
      </c>
      <c r="B211" s="2">
        <v>0</v>
      </c>
      <c r="C211" s="2">
        <v>7</v>
      </c>
      <c r="D211" s="2">
        <v>31</v>
      </c>
      <c r="E211" s="2">
        <v>7</v>
      </c>
      <c r="F211" s="41">
        <f t="shared" si="4"/>
        <v>6.8461538461538458</v>
      </c>
    </row>
    <row r="212" spans="1:6" x14ac:dyDescent="0.25">
      <c r="A212" s="56">
        <v>43311</v>
      </c>
      <c r="B212" s="2">
        <v>9</v>
      </c>
      <c r="C212" s="2">
        <v>7</v>
      </c>
      <c r="D212" s="2">
        <v>31</v>
      </c>
      <c r="E212" s="2">
        <v>1</v>
      </c>
      <c r="F212" s="41">
        <f t="shared" si="4"/>
        <v>6.0769230769230766</v>
      </c>
    </row>
    <row r="213" spans="1:6" x14ac:dyDescent="0.25">
      <c r="A213" s="56">
        <v>43312</v>
      </c>
      <c r="B213" s="2">
        <v>6</v>
      </c>
      <c r="C213" s="2">
        <v>7</v>
      </c>
      <c r="D213" s="2">
        <v>31</v>
      </c>
      <c r="E213" s="2">
        <v>2</v>
      </c>
      <c r="F213" s="41">
        <f t="shared" si="4"/>
        <v>6.2307692307692308</v>
      </c>
    </row>
    <row r="214" spans="1:6" x14ac:dyDescent="0.25">
      <c r="A214" s="55">
        <v>43313</v>
      </c>
      <c r="B214" s="2">
        <v>0</v>
      </c>
      <c r="C214" s="2">
        <v>8</v>
      </c>
      <c r="D214" s="2">
        <v>31</v>
      </c>
      <c r="E214" s="2">
        <v>3</v>
      </c>
      <c r="F214" s="41">
        <f t="shared" si="4"/>
        <v>6.3076923076923075</v>
      </c>
    </row>
    <row r="215" spans="1:6" x14ac:dyDescent="0.25">
      <c r="A215" s="56">
        <v>43314</v>
      </c>
      <c r="B215" s="2">
        <v>4</v>
      </c>
      <c r="C215" s="2">
        <v>8</v>
      </c>
      <c r="D215" s="2">
        <v>31</v>
      </c>
      <c r="E215" s="2">
        <v>4</v>
      </c>
      <c r="F215" s="41">
        <f t="shared" si="4"/>
        <v>6.384615384615385</v>
      </c>
    </row>
    <row r="216" spans="1:6" x14ac:dyDescent="0.25">
      <c r="A216" s="56">
        <v>43315</v>
      </c>
      <c r="B216" s="2">
        <v>13</v>
      </c>
      <c r="C216" s="2">
        <v>8</v>
      </c>
      <c r="D216" s="2">
        <v>31</v>
      </c>
      <c r="E216" s="2">
        <v>5</v>
      </c>
      <c r="F216" s="41">
        <f t="shared" si="4"/>
        <v>5.615384615384615</v>
      </c>
    </row>
    <row r="217" spans="1:6" x14ac:dyDescent="0.25">
      <c r="A217" s="56">
        <v>43316</v>
      </c>
      <c r="B217" s="2">
        <v>7</v>
      </c>
      <c r="C217" s="2">
        <v>8</v>
      </c>
      <c r="D217" s="2">
        <v>31</v>
      </c>
      <c r="E217" s="2">
        <v>6</v>
      </c>
      <c r="F217" s="41">
        <f t="shared" si="4"/>
        <v>6</v>
      </c>
    </row>
    <row r="218" spans="1:6" x14ac:dyDescent="0.25">
      <c r="A218" s="56">
        <v>43317</v>
      </c>
      <c r="B218" s="2">
        <v>0</v>
      </c>
      <c r="C218" s="2">
        <v>8</v>
      </c>
      <c r="D218" s="2">
        <v>32</v>
      </c>
      <c r="E218" s="2">
        <v>7</v>
      </c>
      <c r="F218" s="41">
        <f t="shared" si="4"/>
        <v>6.5384615384615383</v>
      </c>
    </row>
    <row r="219" spans="1:6" x14ac:dyDescent="0.25">
      <c r="A219" s="56">
        <v>43318</v>
      </c>
      <c r="B219" s="2">
        <v>9</v>
      </c>
      <c r="C219" s="2">
        <v>8</v>
      </c>
      <c r="D219" s="2">
        <v>32</v>
      </c>
      <c r="E219" s="2">
        <v>1</v>
      </c>
      <c r="F219" s="41">
        <f t="shared" si="4"/>
        <v>5.8461538461538458</v>
      </c>
    </row>
    <row r="220" spans="1:6" x14ac:dyDescent="0.25">
      <c r="A220" s="56">
        <v>43319</v>
      </c>
      <c r="B220" s="2">
        <v>7</v>
      </c>
      <c r="C220" s="2">
        <v>8</v>
      </c>
      <c r="D220" s="2">
        <v>32</v>
      </c>
      <c r="E220" s="2">
        <v>2</v>
      </c>
      <c r="F220" s="41">
        <f t="shared" si="4"/>
        <v>6.0769230769230766</v>
      </c>
    </row>
    <row r="221" spans="1:6" x14ac:dyDescent="0.25">
      <c r="A221" s="56">
        <v>43320</v>
      </c>
      <c r="B221" s="2">
        <v>6</v>
      </c>
      <c r="C221" s="2">
        <v>8</v>
      </c>
      <c r="D221" s="2">
        <v>32</v>
      </c>
      <c r="E221" s="2">
        <v>3</v>
      </c>
      <c r="F221" s="41">
        <f t="shared" si="4"/>
        <v>6.615384615384615</v>
      </c>
    </row>
    <row r="222" spans="1:6" x14ac:dyDescent="0.25">
      <c r="A222" s="56">
        <v>43321</v>
      </c>
      <c r="B222" s="2">
        <v>4</v>
      </c>
      <c r="C222" s="2">
        <v>8</v>
      </c>
      <c r="D222" s="2">
        <v>32</v>
      </c>
      <c r="E222" s="2">
        <v>4</v>
      </c>
      <c r="F222" s="41">
        <f t="shared" si="4"/>
        <v>6.7692307692307692</v>
      </c>
    </row>
    <row r="223" spans="1:6" x14ac:dyDescent="0.25">
      <c r="A223" s="56">
        <v>43322</v>
      </c>
      <c r="B223" s="2">
        <v>13</v>
      </c>
      <c r="C223" s="2">
        <v>8</v>
      </c>
      <c r="D223" s="2">
        <v>32</v>
      </c>
      <c r="E223" s="2">
        <v>5</v>
      </c>
      <c r="F223" s="41">
        <f t="shared" si="4"/>
        <v>6.0769230769230766</v>
      </c>
    </row>
    <row r="224" spans="1:6" x14ac:dyDescent="0.25">
      <c r="A224" s="56">
        <v>43323</v>
      </c>
      <c r="B224" s="2">
        <v>7</v>
      </c>
      <c r="C224" s="2">
        <v>8</v>
      </c>
      <c r="D224" s="2">
        <v>32</v>
      </c>
      <c r="E224" s="2">
        <v>6</v>
      </c>
      <c r="F224" s="41">
        <f t="shared" si="4"/>
        <v>6.5384615384615383</v>
      </c>
    </row>
    <row r="225" spans="1:6" x14ac:dyDescent="0.25">
      <c r="A225" s="56">
        <v>43324</v>
      </c>
      <c r="B225" s="2">
        <v>0</v>
      </c>
      <c r="C225" s="2">
        <v>8</v>
      </c>
      <c r="D225" s="2">
        <v>33</v>
      </c>
      <c r="E225" s="2">
        <v>7</v>
      </c>
      <c r="F225" s="41">
        <f t="shared" si="4"/>
        <v>7.0769230769230766</v>
      </c>
    </row>
    <row r="226" spans="1:6" x14ac:dyDescent="0.25">
      <c r="A226" s="56">
        <v>43325</v>
      </c>
      <c r="B226" s="2">
        <v>9</v>
      </c>
      <c r="C226" s="2">
        <v>8</v>
      </c>
      <c r="D226" s="2">
        <v>33</v>
      </c>
      <c r="E226" s="2">
        <v>1</v>
      </c>
      <c r="F226" s="41">
        <f t="shared" si="4"/>
        <v>6.384615384615385</v>
      </c>
    </row>
    <row r="227" spans="1:6" x14ac:dyDescent="0.25">
      <c r="A227" s="56">
        <v>43326</v>
      </c>
      <c r="B227" s="2">
        <v>7</v>
      </c>
      <c r="C227" s="2">
        <v>8</v>
      </c>
      <c r="D227" s="2">
        <v>33</v>
      </c>
      <c r="E227" s="2">
        <v>2</v>
      </c>
      <c r="F227" s="41">
        <f t="shared" si="4"/>
        <v>6.5384615384615383</v>
      </c>
    </row>
    <row r="228" spans="1:6" x14ac:dyDescent="0.25">
      <c r="A228" s="56">
        <v>43327</v>
      </c>
      <c r="B228" s="2">
        <v>6</v>
      </c>
      <c r="C228" s="2">
        <v>8</v>
      </c>
      <c r="D228" s="2">
        <v>33</v>
      </c>
      <c r="E228" s="2">
        <v>3</v>
      </c>
      <c r="F228" s="41">
        <f t="shared" si="4"/>
        <v>6.615384615384615</v>
      </c>
    </row>
    <row r="229" spans="1:6" x14ac:dyDescent="0.25">
      <c r="A229" s="56">
        <v>43328</v>
      </c>
      <c r="B229" s="2">
        <v>4</v>
      </c>
      <c r="C229" s="2">
        <v>8</v>
      </c>
      <c r="D229" s="2">
        <v>33</v>
      </c>
      <c r="E229" s="2">
        <v>4</v>
      </c>
      <c r="F229" s="41">
        <f t="shared" si="4"/>
        <v>6.7692307692307692</v>
      </c>
    </row>
    <row r="230" spans="1:6" x14ac:dyDescent="0.25">
      <c r="A230" s="56">
        <v>43329</v>
      </c>
      <c r="B230" s="2">
        <v>13</v>
      </c>
      <c r="C230" s="2">
        <v>8</v>
      </c>
      <c r="D230" s="2">
        <v>33</v>
      </c>
      <c r="E230" s="2">
        <v>5</v>
      </c>
      <c r="F230" s="41">
        <f t="shared" si="4"/>
        <v>6.0769230769230766</v>
      </c>
    </row>
    <row r="231" spans="1:6" x14ac:dyDescent="0.25">
      <c r="A231" s="56">
        <v>43330</v>
      </c>
      <c r="B231" s="2">
        <v>7</v>
      </c>
      <c r="C231" s="2">
        <v>8</v>
      </c>
      <c r="D231" s="2">
        <v>33</v>
      </c>
      <c r="E231" s="2">
        <v>6</v>
      </c>
      <c r="F231" s="41">
        <f t="shared" si="4"/>
        <v>6.5384615384615383</v>
      </c>
    </row>
    <row r="232" spans="1:6" x14ac:dyDescent="0.25">
      <c r="A232" s="56">
        <v>43331</v>
      </c>
      <c r="B232" s="2">
        <v>0</v>
      </c>
      <c r="C232" s="2">
        <v>8</v>
      </c>
      <c r="D232" s="2">
        <v>34</v>
      </c>
      <c r="E232" s="2">
        <v>7</v>
      </c>
      <c r="F232" s="41">
        <f t="shared" si="4"/>
        <v>7.0769230769230766</v>
      </c>
    </row>
    <row r="233" spans="1:6" x14ac:dyDescent="0.25">
      <c r="A233" s="56">
        <v>43332</v>
      </c>
      <c r="B233" s="2">
        <v>9</v>
      </c>
      <c r="C233" s="2">
        <v>8</v>
      </c>
      <c r="D233" s="2">
        <v>34</v>
      </c>
      <c r="E233" s="2">
        <v>1</v>
      </c>
      <c r="F233" s="41">
        <f t="shared" si="4"/>
        <v>6.384615384615385</v>
      </c>
    </row>
    <row r="234" spans="1:6" x14ac:dyDescent="0.25">
      <c r="A234" s="56">
        <v>43333</v>
      </c>
      <c r="B234" s="2">
        <v>7</v>
      </c>
      <c r="C234" s="2">
        <v>8</v>
      </c>
      <c r="D234" s="2">
        <v>34</v>
      </c>
      <c r="E234" s="2">
        <v>2</v>
      </c>
      <c r="F234" s="41">
        <f t="shared" si="4"/>
        <v>6.5384615384615383</v>
      </c>
    </row>
    <row r="235" spans="1:6" x14ac:dyDescent="0.25">
      <c r="A235" s="56">
        <v>43334</v>
      </c>
      <c r="B235" s="2">
        <v>6</v>
      </c>
      <c r="C235" s="2">
        <v>8</v>
      </c>
      <c r="D235" s="2">
        <v>34</v>
      </c>
      <c r="E235" s="2">
        <v>3</v>
      </c>
      <c r="F235" s="41">
        <f t="shared" si="4"/>
        <v>6.615384615384615</v>
      </c>
    </row>
    <row r="236" spans="1:6" x14ac:dyDescent="0.25">
      <c r="A236" s="56">
        <v>43335</v>
      </c>
      <c r="B236" s="2">
        <v>4</v>
      </c>
      <c r="C236" s="2">
        <v>8</v>
      </c>
      <c r="D236" s="2">
        <v>34</v>
      </c>
      <c r="E236" s="2">
        <v>4</v>
      </c>
      <c r="F236" s="41">
        <f t="shared" si="4"/>
        <v>6.7692307692307692</v>
      </c>
    </row>
    <row r="237" spans="1:6" x14ac:dyDescent="0.25">
      <c r="A237" s="56">
        <v>43336</v>
      </c>
      <c r="B237" s="2">
        <v>13</v>
      </c>
      <c r="C237" s="2">
        <v>8</v>
      </c>
      <c r="D237" s="2">
        <v>34</v>
      </c>
      <c r="E237" s="2">
        <v>5</v>
      </c>
      <c r="F237" s="41">
        <f t="shared" si="4"/>
        <v>6.0769230769230766</v>
      </c>
    </row>
    <row r="238" spans="1:6" x14ac:dyDescent="0.25">
      <c r="A238" s="56">
        <v>43337</v>
      </c>
      <c r="B238" s="2">
        <v>7</v>
      </c>
      <c r="C238" s="2">
        <v>8</v>
      </c>
      <c r="D238" s="2">
        <v>34</v>
      </c>
      <c r="E238" s="2">
        <v>6</v>
      </c>
      <c r="F238" s="41">
        <f t="shared" si="4"/>
        <v>6.5384615384615383</v>
      </c>
    </row>
    <row r="239" spans="1:6" x14ac:dyDescent="0.25">
      <c r="A239" s="56">
        <v>43338</v>
      </c>
      <c r="B239" s="2">
        <v>0</v>
      </c>
      <c r="C239" s="2">
        <v>8</v>
      </c>
      <c r="D239" s="2">
        <v>35</v>
      </c>
      <c r="E239" s="2">
        <v>7</v>
      </c>
      <c r="F239" s="41">
        <f t="shared" si="4"/>
        <v>7.0769230769230766</v>
      </c>
    </row>
    <row r="240" spans="1:6" x14ac:dyDescent="0.25">
      <c r="A240" s="56">
        <v>43339</v>
      </c>
      <c r="B240" s="2">
        <v>9</v>
      </c>
      <c r="C240" s="2">
        <v>8</v>
      </c>
      <c r="D240" s="2">
        <v>35</v>
      </c>
      <c r="E240" s="2">
        <v>1</v>
      </c>
      <c r="F240" s="41">
        <f t="shared" si="4"/>
        <v>6.384615384615385</v>
      </c>
    </row>
    <row r="241" spans="1:6" x14ac:dyDescent="0.25">
      <c r="A241" s="56">
        <v>43340</v>
      </c>
      <c r="B241" s="2">
        <v>7</v>
      </c>
      <c r="C241" s="2">
        <v>8</v>
      </c>
      <c r="D241" s="2">
        <v>35</v>
      </c>
      <c r="E241" s="2">
        <v>2</v>
      </c>
      <c r="F241" s="41">
        <f t="shared" si="4"/>
        <v>6.615384615384615</v>
      </c>
    </row>
    <row r="242" spans="1:6" x14ac:dyDescent="0.25">
      <c r="A242" s="56">
        <v>43341</v>
      </c>
      <c r="B242" s="2">
        <v>6</v>
      </c>
      <c r="C242" s="2">
        <v>8</v>
      </c>
      <c r="D242" s="2">
        <v>35</v>
      </c>
      <c r="E242" s="2">
        <v>3</v>
      </c>
      <c r="F242" s="41">
        <f t="shared" si="4"/>
        <v>6.6923076923076925</v>
      </c>
    </row>
    <row r="243" spans="1:6" x14ac:dyDescent="0.25">
      <c r="A243" s="56">
        <v>43342</v>
      </c>
      <c r="B243" s="2">
        <v>4</v>
      </c>
      <c r="C243" s="2">
        <v>8</v>
      </c>
      <c r="D243" s="2">
        <v>35</v>
      </c>
      <c r="E243" s="2">
        <v>4</v>
      </c>
      <c r="F243" s="41">
        <f t="shared" si="4"/>
        <v>6.8461538461538458</v>
      </c>
    </row>
    <row r="244" spans="1:6" x14ac:dyDescent="0.25">
      <c r="A244" s="56">
        <v>43343</v>
      </c>
      <c r="B244" s="2">
        <v>13</v>
      </c>
      <c r="C244" s="2">
        <v>8</v>
      </c>
      <c r="D244" s="2">
        <v>35</v>
      </c>
      <c r="E244" s="2">
        <v>5</v>
      </c>
      <c r="F244" s="41">
        <f t="shared" si="4"/>
        <v>6.2307692307692308</v>
      </c>
    </row>
    <row r="245" spans="1:6" x14ac:dyDescent="0.25">
      <c r="A245" s="56">
        <v>43344</v>
      </c>
      <c r="B245" s="2">
        <v>7</v>
      </c>
      <c r="C245" s="2">
        <v>9</v>
      </c>
      <c r="D245" s="2">
        <v>35</v>
      </c>
      <c r="E245" s="2">
        <v>6</v>
      </c>
      <c r="F245" s="41">
        <f t="shared" si="4"/>
        <v>6.7692307692307692</v>
      </c>
    </row>
    <row r="246" spans="1:6" x14ac:dyDescent="0.25">
      <c r="A246" s="56">
        <v>43345</v>
      </c>
      <c r="B246" s="2">
        <v>0</v>
      </c>
      <c r="C246" s="2">
        <v>9</v>
      </c>
      <c r="D246" s="2">
        <v>36</v>
      </c>
      <c r="E246" s="2">
        <v>7</v>
      </c>
      <c r="F246" s="41">
        <f t="shared" si="4"/>
        <v>7.3076923076923075</v>
      </c>
    </row>
    <row r="247" spans="1:6" x14ac:dyDescent="0.25">
      <c r="A247" s="56">
        <v>43346</v>
      </c>
      <c r="B247" s="2">
        <v>10</v>
      </c>
      <c r="C247" s="2">
        <v>9</v>
      </c>
      <c r="D247" s="2">
        <v>36</v>
      </c>
      <c r="E247" s="2">
        <v>1</v>
      </c>
      <c r="F247" s="41">
        <f t="shared" si="4"/>
        <v>6.615384615384615</v>
      </c>
    </row>
    <row r="248" spans="1:6" x14ac:dyDescent="0.25">
      <c r="A248" s="56">
        <v>43347</v>
      </c>
      <c r="B248" s="2">
        <v>7</v>
      </c>
      <c r="C248" s="2">
        <v>9</v>
      </c>
      <c r="D248" s="2">
        <v>36</v>
      </c>
      <c r="E248" s="2">
        <v>2</v>
      </c>
      <c r="F248" s="41">
        <f t="shared" si="4"/>
        <v>6.8461538461538458</v>
      </c>
    </row>
    <row r="249" spans="1:6" x14ac:dyDescent="0.25">
      <c r="A249" s="56">
        <v>43348</v>
      </c>
      <c r="B249" s="2">
        <v>6</v>
      </c>
      <c r="C249" s="2">
        <v>9</v>
      </c>
      <c r="D249" s="2">
        <v>36</v>
      </c>
      <c r="E249" s="2">
        <v>3</v>
      </c>
      <c r="F249" s="41">
        <f t="shared" si="4"/>
        <v>6.9230769230769234</v>
      </c>
    </row>
    <row r="250" spans="1:6" x14ac:dyDescent="0.25">
      <c r="A250" s="56">
        <v>43349</v>
      </c>
      <c r="B250" s="2">
        <v>5</v>
      </c>
      <c r="C250" s="2">
        <v>9</v>
      </c>
      <c r="D250" s="2">
        <v>36</v>
      </c>
      <c r="E250" s="2">
        <v>4</v>
      </c>
      <c r="F250" s="41">
        <f t="shared" si="4"/>
        <v>7.0769230769230766</v>
      </c>
    </row>
    <row r="251" spans="1:6" x14ac:dyDescent="0.25">
      <c r="A251" s="56">
        <v>43350</v>
      </c>
      <c r="B251" s="2">
        <v>14</v>
      </c>
      <c r="C251" s="2">
        <v>9</v>
      </c>
      <c r="D251" s="2">
        <v>36</v>
      </c>
      <c r="E251" s="2">
        <v>5</v>
      </c>
      <c r="F251" s="41">
        <f t="shared" si="4"/>
        <v>6.4615384615384617</v>
      </c>
    </row>
    <row r="252" spans="1:6" x14ac:dyDescent="0.25">
      <c r="A252" s="56">
        <v>43351</v>
      </c>
      <c r="B252" s="2">
        <v>7</v>
      </c>
      <c r="C252" s="2">
        <v>9</v>
      </c>
      <c r="D252" s="2">
        <v>36</v>
      </c>
      <c r="E252" s="2">
        <v>6</v>
      </c>
      <c r="F252" s="41">
        <f t="shared" si="4"/>
        <v>7</v>
      </c>
    </row>
    <row r="253" spans="1:6" x14ac:dyDescent="0.25">
      <c r="A253" s="56">
        <v>43352</v>
      </c>
      <c r="B253" s="2">
        <v>0</v>
      </c>
      <c r="C253" s="2">
        <v>9</v>
      </c>
      <c r="D253" s="2">
        <v>37</v>
      </c>
      <c r="E253" s="2">
        <v>7</v>
      </c>
      <c r="F253" s="41">
        <f t="shared" si="4"/>
        <v>7.5384615384615383</v>
      </c>
    </row>
    <row r="254" spans="1:6" x14ac:dyDescent="0.25">
      <c r="A254" s="56">
        <v>43353</v>
      </c>
      <c r="B254" s="2">
        <v>10</v>
      </c>
      <c r="C254" s="2">
        <v>9</v>
      </c>
      <c r="D254" s="2">
        <v>37</v>
      </c>
      <c r="E254" s="2">
        <v>1</v>
      </c>
      <c r="F254" s="41">
        <f t="shared" si="4"/>
        <v>6.7692307692307692</v>
      </c>
    </row>
    <row r="255" spans="1:6" x14ac:dyDescent="0.25">
      <c r="A255" s="56">
        <v>43354</v>
      </c>
      <c r="B255" s="2">
        <v>7</v>
      </c>
      <c r="C255" s="2">
        <v>9</v>
      </c>
      <c r="D255" s="2">
        <v>37</v>
      </c>
      <c r="E255" s="2">
        <v>2</v>
      </c>
      <c r="F255" s="41">
        <f t="shared" si="4"/>
        <v>6.2307692307692308</v>
      </c>
    </row>
    <row r="256" spans="1:6" x14ac:dyDescent="0.25">
      <c r="A256" s="56">
        <v>43355</v>
      </c>
      <c r="B256" s="2">
        <v>6</v>
      </c>
      <c r="C256" s="2">
        <v>9</v>
      </c>
      <c r="D256" s="2">
        <v>37</v>
      </c>
      <c r="E256" s="2">
        <v>3</v>
      </c>
      <c r="F256" s="41">
        <f t="shared" si="4"/>
        <v>6.3076923076923075</v>
      </c>
    </row>
    <row r="257" spans="1:6" x14ac:dyDescent="0.25">
      <c r="A257" s="56">
        <v>43356</v>
      </c>
      <c r="B257" s="2">
        <v>5</v>
      </c>
      <c r="C257" s="2">
        <v>9</v>
      </c>
      <c r="D257" s="2">
        <v>37</v>
      </c>
      <c r="E257" s="2">
        <v>4</v>
      </c>
      <c r="F257" s="41">
        <f t="shared" si="4"/>
        <v>6.384615384615385</v>
      </c>
    </row>
    <row r="258" spans="1:6" x14ac:dyDescent="0.25">
      <c r="A258" s="56">
        <v>43357</v>
      </c>
      <c r="B258" s="2">
        <v>14</v>
      </c>
      <c r="C258" s="2">
        <v>9</v>
      </c>
      <c r="D258" s="2">
        <v>37</v>
      </c>
      <c r="E258" s="2">
        <v>5</v>
      </c>
      <c r="F258" s="41">
        <f t="shared" si="4"/>
        <v>5.6923076923076925</v>
      </c>
    </row>
    <row r="259" spans="1:6" x14ac:dyDescent="0.25">
      <c r="A259" s="56">
        <v>43358</v>
      </c>
      <c r="B259" s="2">
        <v>7</v>
      </c>
      <c r="C259" s="2">
        <v>9</v>
      </c>
      <c r="D259" s="2">
        <v>37</v>
      </c>
      <c r="E259" s="2">
        <v>6</v>
      </c>
      <c r="F259" s="41">
        <f t="shared" si="4"/>
        <v>6.2307692307692308</v>
      </c>
    </row>
    <row r="260" spans="1:6" x14ac:dyDescent="0.25">
      <c r="A260" s="55">
        <v>43359</v>
      </c>
      <c r="B260" s="2">
        <v>0</v>
      </c>
      <c r="C260" s="2">
        <v>9</v>
      </c>
      <c r="D260" s="2">
        <v>38</v>
      </c>
      <c r="E260" s="2">
        <v>7</v>
      </c>
      <c r="F260" s="41">
        <f t="shared" si="4"/>
        <v>6.7692307692307692</v>
      </c>
    </row>
    <row r="261" spans="1:6" x14ac:dyDescent="0.25">
      <c r="A261" s="55">
        <v>43360</v>
      </c>
      <c r="B261" s="2">
        <v>0</v>
      </c>
      <c r="C261" s="2">
        <v>9</v>
      </c>
      <c r="D261" s="2">
        <v>38</v>
      </c>
      <c r="E261" s="2">
        <v>1</v>
      </c>
      <c r="F261" s="41">
        <f t="shared" si="4"/>
        <v>6</v>
      </c>
    </row>
    <row r="262" spans="1:6" x14ac:dyDescent="0.25">
      <c r="A262" s="56">
        <v>43361</v>
      </c>
      <c r="B262" s="2">
        <v>7</v>
      </c>
      <c r="C262" s="2">
        <v>9</v>
      </c>
      <c r="D262" s="2">
        <v>38</v>
      </c>
      <c r="E262" s="2">
        <v>2</v>
      </c>
      <c r="F262" s="41">
        <f t="shared" si="4"/>
        <v>6.2307692307692308</v>
      </c>
    </row>
    <row r="263" spans="1:6" x14ac:dyDescent="0.25">
      <c r="A263" s="56">
        <v>43362</v>
      </c>
      <c r="B263" s="2">
        <v>6</v>
      </c>
      <c r="C263" s="2">
        <v>9</v>
      </c>
      <c r="D263" s="2">
        <v>38</v>
      </c>
      <c r="E263" s="2">
        <v>3</v>
      </c>
      <c r="F263" s="41">
        <f t="shared" si="4"/>
        <v>6.3076923076923075</v>
      </c>
    </row>
    <row r="264" spans="1:6" x14ac:dyDescent="0.25">
      <c r="A264" s="56">
        <v>43363</v>
      </c>
      <c r="B264" s="2">
        <v>5</v>
      </c>
      <c r="C264" s="2">
        <v>9</v>
      </c>
      <c r="D264" s="2">
        <v>38</v>
      </c>
      <c r="E264" s="2">
        <v>4</v>
      </c>
      <c r="F264" s="41">
        <f t="shared" si="4"/>
        <v>6.384615384615385</v>
      </c>
    </row>
    <row r="265" spans="1:6" x14ac:dyDescent="0.25">
      <c r="A265" s="56">
        <v>43364</v>
      </c>
      <c r="B265" s="2">
        <v>14</v>
      </c>
      <c r="C265" s="2">
        <v>9</v>
      </c>
      <c r="D265" s="2">
        <v>38</v>
      </c>
      <c r="E265" s="2">
        <v>5</v>
      </c>
      <c r="F265" s="41">
        <f t="shared" si="4"/>
        <v>5.6923076923076925</v>
      </c>
    </row>
    <row r="266" spans="1:6" x14ac:dyDescent="0.25">
      <c r="A266" s="56">
        <v>43365</v>
      </c>
      <c r="B266" s="2">
        <v>7</v>
      </c>
      <c r="C266" s="2">
        <v>9</v>
      </c>
      <c r="D266" s="2">
        <v>38</v>
      </c>
      <c r="E266" s="2">
        <v>6</v>
      </c>
      <c r="F266" s="41">
        <f t="shared" si="4"/>
        <v>6.2307692307692308</v>
      </c>
    </row>
    <row r="267" spans="1:6" x14ac:dyDescent="0.25">
      <c r="A267" s="56">
        <v>43366</v>
      </c>
      <c r="B267" s="2">
        <v>0</v>
      </c>
      <c r="C267" s="2">
        <v>9</v>
      </c>
      <c r="D267" s="2">
        <v>39</v>
      </c>
      <c r="E267" s="2">
        <v>7</v>
      </c>
      <c r="F267" s="41">
        <f t="shared" si="4"/>
        <v>6.7692307692307692</v>
      </c>
    </row>
    <row r="268" spans="1:6" x14ac:dyDescent="0.25">
      <c r="A268" s="56">
        <v>43367</v>
      </c>
      <c r="B268" s="2">
        <v>10</v>
      </c>
      <c r="C268" s="2">
        <v>9</v>
      </c>
      <c r="D268" s="2">
        <v>39</v>
      </c>
      <c r="E268" s="2">
        <v>1</v>
      </c>
      <c r="F268" s="41">
        <f t="shared" ref="F268:F331" si="5">AVERAGE(B262:B274)</f>
        <v>6.7692307692307692</v>
      </c>
    </row>
    <row r="269" spans="1:6" x14ac:dyDescent="0.25">
      <c r="A269" s="56">
        <v>43368</v>
      </c>
      <c r="B269" s="2">
        <v>7</v>
      </c>
      <c r="C269" s="2">
        <v>9</v>
      </c>
      <c r="D269" s="2">
        <v>39</v>
      </c>
      <c r="E269" s="2">
        <v>2</v>
      </c>
      <c r="F269" s="41">
        <f t="shared" si="5"/>
        <v>7</v>
      </c>
    </row>
    <row r="270" spans="1:6" x14ac:dyDescent="0.25">
      <c r="A270" s="56">
        <v>43369</v>
      </c>
      <c r="B270" s="2">
        <v>6</v>
      </c>
      <c r="C270" s="2">
        <v>9</v>
      </c>
      <c r="D270" s="2">
        <v>39</v>
      </c>
      <c r="E270" s="2">
        <v>3</v>
      </c>
      <c r="F270" s="41">
        <f t="shared" si="5"/>
        <v>7.1538461538461542</v>
      </c>
    </row>
    <row r="271" spans="1:6" x14ac:dyDescent="0.25">
      <c r="A271" s="56">
        <v>43370</v>
      </c>
      <c r="B271" s="2">
        <v>5</v>
      </c>
      <c r="C271" s="2">
        <v>9</v>
      </c>
      <c r="D271" s="2">
        <v>39</v>
      </c>
      <c r="E271" s="2">
        <v>4</v>
      </c>
      <c r="F271" s="41">
        <f t="shared" si="5"/>
        <v>7.2307692307692308</v>
      </c>
    </row>
    <row r="272" spans="1:6" x14ac:dyDescent="0.25">
      <c r="A272" s="56">
        <v>43371</v>
      </c>
      <c r="B272" s="2">
        <v>14</v>
      </c>
      <c r="C272" s="2">
        <v>9</v>
      </c>
      <c r="D272" s="2">
        <v>39</v>
      </c>
      <c r="E272" s="2">
        <v>5</v>
      </c>
      <c r="F272" s="41">
        <f t="shared" si="5"/>
        <v>6.4615384615384617</v>
      </c>
    </row>
    <row r="273" spans="1:6" x14ac:dyDescent="0.25">
      <c r="A273" s="56">
        <v>43372</v>
      </c>
      <c r="B273" s="2">
        <v>7</v>
      </c>
      <c r="C273" s="2">
        <v>9</v>
      </c>
      <c r="D273" s="2">
        <v>39</v>
      </c>
      <c r="E273" s="2">
        <v>6</v>
      </c>
      <c r="F273" s="41">
        <f t="shared" si="5"/>
        <v>6.8461538461538458</v>
      </c>
    </row>
    <row r="274" spans="1:6" x14ac:dyDescent="0.25">
      <c r="A274" s="56">
        <v>43373</v>
      </c>
      <c r="B274" s="2">
        <v>0</v>
      </c>
      <c r="C274" s="2">
        <v>9</v>
      </c>
      <c r="D274" s="2">
        <v>40</v>
      </c>
      <c r="E274" s="2">
        <v>7</v>
      </c>
      <c r="F274" s="41">
        <f t="shared" si="5"/>
        <v>7.384615384615385</v>
      </c>
    </row>
    <row r="275" spans="1:6" x14ac:dyDescent="0.25">
      <c r="A275" s="56">
        <v>43374</v>
      </c>
      <c r="B275" s="2">
        <v>10</v>
      </c>
      <c r="C275" s="2">
        <v>10</v>
      </c>
      <c r="D275" s="2">
        <v>40</v>
      </c>
      <c r="E275" s="2">
        <v>1</v>
      </c>
      <c r="F275" s="41">
        <f t="shared" si="5"/>
        <v>6.615384615384615</v>
      </c>
    </row>
    <row r="276" spans="1:6" x14ac:dyDescent="0.25">
      <c r="A276" s="56">
        <v>43375</v>
      </c>
      <c r="B276" s="2">
        <v>8</v>
      </c>
      <c r="C276" s="2">
        <v>10</v>
      </c>
      <c r="D276" s="2">
        <v>40</v>
      </c>
      <c r="E276" s="2">
        <v>2</v>
      </c>
      <c r="F276" s="41">
        <f t="shared" si="5"/>
        <v>6.8461538461538458</v>
      </c>
    </row>
    <row r="277" spans="1:6" x14ac:dyDescent="0.25">
      <c r="A277" s="56">
        <v>43376</v>
      </c>
      <c r="B277" s="2">
        <v>6</v>
      </c>
      <c r="C277" s="2">
        <v>10</v>
      </c>
      <c r="D277" s="2">
        <v>40</v>
      </c>
      <c r="E277" s="2">
        <v>3</v>
      </c>
      <c r="F277" s="41">
        <f t="shared" si="5"/>
        <v>7</v>
      </c>
    </row>
    <row r="278" spans="1:6" x14ac:dyDescent="0.25">
      <c r="A278" s="56">
        <v>43377</v>
      </c>
      <c r="B278" s="2">
        <v>4</v>
      </c>
      <c r="C278" s="2">
        <v>10</v>
      </c>
      <c r="D278" s="2">
        <v>40</v>
      </c>
      <c r="E278" s="2">
        <v>4</v>
      </c>
      <c r="F278" s="41">
        <f t="shared" si="5"/>
        <v>7.0769230769230766</v>
      </c>
    </row>
    <row r="279" spans="1:6" x14ac:dyDescent="0.25">
      <c r="A279" s="56">
        <v>43378</v>
      </c>
      <c r="B279" s="2">
        <v>12</v>
      </c>
      <c r="C279" s="2">
        <v>10</v>
      </c>
      <c r="D279" s="2">
        <v>40</v>
      </c>
      <c r="E279" s="2">
        <v>5</v>
      </c>
      <c r="F279" s="41">
        <f t="shared" si="5"/>
        <v>6.3076923076923075</v>
      </c>
    </row>
    <row r="280" spans="1:6" x14ac:dyDescent="0.25">
      <c r="A280" s="56">
        <v>43379</v>
      </c>
      <c r="B280" s="2">
        <v>7</v>
      </c>
      <c r="C280" s="2">
        <v>10</v>
      </c>
      <c r="D280" s="2">
        <v>40</v>
      </c>
      <c r="E280" s="2">
        <v>6</v>
      </c>
      <c r="F280" s="41">
        <f t="shared" si="5"/>
        <v>6.6923076923076925</v>
      </c>
    </row>
    <row r="281" spans="1:6" x14ac:dyDescent="0.25">
      <c r="A281" s="56">
        <v>43380</v>
      </c>
      <c r="B281" s="2">
        <v>0</v>
      </c>
      <c r="C281" s="2">
        <v>10</v>
      </c>
      <c r="D281" s="2">
        <v>41</v>
      </c>
      <c r="E281" s="2">
        <v>7</v>
      </c>
      <c r="F281" s="41">
        <f t="shared" si="5"/>
        <v>7.2307692307692308</v>
      </c>
    </row>
    <row r="282" spans="1:6" x14ac:dyDescent="0.25">
      <c r="A282" s="56">
        <v>43381</v>
      </c>
      <c r="B282" s="2">
        <v>10</v>
      </c>
      <c r="C282" s="2">
        <v>10</v>
      </c>
      <c r="D282" s="2">
        <v>41</v>
      </c>
      <c r="E282" s="2">
        <v>1</v>
      </c>
      <c r="F282" s="41">
        <f t="shared" si="5"/>
        <v>6.4615384615384617</v>
      </c>
    </row>
    <row r="283" spans="1:6" x14ac:dyDescent="0.25">
      <c r="A283" s="56">
        <v>43382</v>
      </c>
      <c r="B283" s="2">
        <v>8</v>
      </c>
      <c r="C283" s="2">
        <v>10</v>
      </c>
      <c r="D283" s="2">
        <v>41</v>
      </c>
      <c r="E283" s="2">
        <v>2</v>
      </c>
      <c r="F283" s="41">
        <f t="shared" si="5"/>
        <v>6.615384615384615</v>
      </c>
    </row>
    <row r="284" spans="1:6" x14ac:dyDescent="0.25">
      <c r="A284" s="56">
        <v>43383</v>
      </c>
      <c r="B284" s="2">
        <v>6</v>
      </c>
      <c r="C284" s="2">
        <v>10</v>
      </c>
      <c r="D284" s="2">
        <v>41</v>
      </c>
      <c r="E284" s="2">
        <v>3</v>
      </c>
      <c r="F284" s="41">
        <f t="shared" si="5"/>
        <v>6.7692307692307692</v>
      </c>
    </row>
    <row r="285" spans="1:6" x14ac:dyDescent="0.25">
      <c r="A285" s="56">
        <v>43384</v>
      </c>
      <c r="B285" s="2">
        <v>4</v>
      </c>
      <c r="C285" s="2">
        <v>10</v>
      </c>
      <c r="D285" s="2">
        <v>41</v>
      </c>
      <c r="E285" s="2">
        <v>4</v>
      </c>
      <c r="F285" s="41">
        <f t="shared" si="5"/>
        <v>6.9230769230769234</v>
      </c>
    </row>
    <row r="286" spans="1:6" x14ac:dyDescent="0.25">
      <c r="A286" s="56">
        <v>43385</v>
      </c>
      <c r="B286" s="2">
        <v>12</v>
      </c>
      <c r="C286" s="2">
        <v>10</v>
      </c>
      <c r="D286" s="2">
        <v>41</v>
      </c>
      <c r="E286" s="2">
        <v>5</v>
      </c>
      <c r="F286" s="41">
        <f t="shared" si="5"/>
        <v>6.3076923076923075</v>
      </c>
    </row>
    <row r="287" spans="1:6" x14ac:dyDescent="0.25">
      <c r="A287" s="56">
        <v>43386</v>
      </c>
      <c r="B287" s="2">
        <v>7</v>
      </c>
      <c r="C287" s="2">
        <v>10</v>
      </c>
      <c r="D287" s="2">
        <v>41</v>
      </c>
      <c r="E287" s="2">
        <v>6</v>
      </c>
      <c r="F287" s="41">
        <f t="shared" si="5"/>
        <v>6.6923076923076925</v>
      </c>
    </row>
    <row r="288" spans="1:6" x14ac:dyDescent="0.25">
      <c r="A288" s="56">
        <v>43387</v>
      </c>
      <c r="B288" s="2">
        <v>0</v>
      </c>
      <c r="C288" s="2">
        <v>10</v>
      </c>
      <c r="D288" s="2">
        <v>42</v>
      </c>
      <c r="E288" s="2">
        <v>7</v>
      </c>
      <c r="F288" s="41">
        <f t="shared" si="5"/>
        <v>7.2307692307692308</v>
      </c>
    </row>
    <row r="289" spans="1:6" x14ac:dyDescent="0.25">
      <c r="A289" s="56">
        <v>43388</v>
      </c>
      <c r="B289" s="2">
        <v>10</v>
      </c>
      <c r="C289" s="2">
        <v>10</v>
      </c>
      <c r="D289" s="2">
        <v>42</v>
      </c>
      <c r="E289" s="2">
        <v>1</v>
      </c>
      <c r="F289" s="41">
        <f t="shared" si="5"/>
        <v>6.4615384615384617</v>
      </c>
    </row>
    <row r="290" spans="1:6" x14ac:dyDescent="0.25">
      <c r="A290" s="56">
        <v>43389</v>
      </c>
      <c r="B290" s="2">
        <v>8</v>
      </c>
      <c r="C290" s="2">
        <v>10</v>
      </c>
      <c r="D290" s="2">
        <v>42</v>
      </c>
      <c r="E290" s="2">
        <v>2</v>
      </c>
      <c r="F290" s="41">
        <f t="shared" si="5"/>
        <v>6.615384615384615</v>
      </c>
    </row>
    <row r="291" spans="1:6" x14ac:dyDescent="0.25">
      <c r="A291" s="56">
        <v>43390</v>
      </c>
      <c r="B291" s="2">
        <v>6</v>
      </c>
      <c r="C291" s="2">
        <v>10</v>
      </c>
      <c r="D291" s="2">
        <v>42</v>
      </c>
      <c r="E291" s="2">
        <v>3</v>
      </c>
      <c r="F291" s="41">
        <f t="shared" si="5"/>
        <v>6.7692307692307692</v>
      </c>
    </row>
    <row r="292" spans="1:6" x14ac:dyDescent="0.25">
      <c r="A292" s="56">
        <v>43391</v>
      </c>
      <c r="B292" s="2">
        <v>4</v>
      </c>
      <c r="C292" s="2">
        <v>10</v>
      </c>
      <c r="D292" s="2">
        <v>42</v>
      </c>
      <c r="E292" s="2">
        <v>4</v>
      </c>
      <c r="F292" s="41">
        <f t="shared" si="5"/>
        <v>6.9230769230769234</v>
      </c>
    </row>
    <row r="293" spans="1:6" x14ac:dyDescent="0.25">
      <c r="A293" s="56">
        <v>43392</v>
      </c>
      <c r="B293" s="2">
        <v>12</v>
      </c>
      <c r="C293" s="2">
        <v>10</v>
      </c>
      <c r="D293" s="2">
        <v>42</v>
      </c>
      <c r="E293" s="2">
        <v>5</v>
      </c>
      <c r="F293" s="41">
        <f t="shared" si="5"/>
        <v>6.3076923076923075</v>
      </c>
    </row>
    <row r="294" spans="1:6" x14ac:dyDescent="0.25">
      <c r="A294" s="56">
        <v>43393</v>
      </c>
      <c r="B294" s="2">
        <v>7</v>
      </c>
      <c r="C294" s="2">
        <v>10</v>
      </c>
      <c r="D294" s="2">
        <v>42</v>
      </c>
      <c r="E294" s="2">
        <v>6</v>
      </c>
      <c r="F294" s="41">
        <f t="shared" si="5"/>
        <v>6.6923076923076925</v>
      </c>
    </row>
    <row r="295" spans="1:6" x14ac:dyDescent="0.25">
      <c r="A295" s="56">
        <v>43394</v>
      </c>
      <c r="B295" s="2">
        <v>0</v>
      </c>
      <c r="C295" s="2">
        <v>10</v>
      </c>
      <c r="D295" s="2">
        <v>43</v>
      </c>
      <c r="E295" s="2">
        <v>7</v>
      </c>
      <c r="F295" s="41">
        <f t="shared" si="5"/>
        <v>7.2307692307692308</v>
      </c>
    </row>
    <row r="296" spans="1:6" x14ac:dyDescent="0.25">
      <c r="A296" s="56">
        <v>43395</v>
      </c>
      <c r="B296" s="2">
        <v>10</v>
      </c>
      <c r="C296" s="2">
        <v>10</v>
      </c>
      <c r="D296" s="2">
        <v>43</v>
      </c>
      <c r="E296" s="2">
        <v>1</v>
      </c>
      <c r="F296" s="41">
        <f t="shared" si="5"/>
        <v>6.4615384615384617</v>
      </c>
    </row>
    <row r="297" spans="1:6" x14ac:dyDescent="0.25">
      <c r="A297" s="56">
        <v>43396</v>
      </c>
      <c r="B297" s="2">
        <v>8</v>
      </c>
      <c r="C297" s="2">
        <v>10</v>
      </c>
      <c r="D297" s="2">
        <v>43</v>
      </c>
      <c r="E297" s="2">
        <v>2</v>
      </c>
      <c r="F297" s="41">
        <f t="shared" si="5"/>
        <v>6.615384615384615</v>
      </c>
    </row>
    <row r="298" spans="1:6" x14ac:dyDescent="0.25">
      <c r="A298" s="56">
        <v>43397</v>
      </c>
      <c r="B298" s="2">
        <v>6</v>
      </c>
      <c r="C298" s="2">
        <v>10</v>
      </c>
      <c r="D298" s="2">
        <v>43</v>
      </c>
      <c r="E298" s="2">
        <v>3</v>
      </c>
      <c r="F298" s="41">
        <f t="shared" si="5"/>
        <v>6.7692307692307692</v>
      </c>
    </row>
    <row r="299" spans="1:6" x14ac:dyDescent="0.25">
      <c r="A299" s="56">
        <v>43398</v>
      </c>
      <c r="B299" s="2">
        <v>4</v>
      </c>
      <c r="C299" s="2">
        <v>10</v>
      </c>
      <c r="D299" s="2">
        <v>43</v>
      </c>
      <c r="E299" s="2">
        <v>4</v>
      </c>
      <c r="F299" s="41">
        <f t="shared" si="5"/>
        <v>6.9230769230769234</v>
      </c>
    </row>
    <row r="300" spans="1:6" x14ac:dyDescent="0.25">
      <c r="A300" s="56">
        <v>43399</v>
      </c>
      <c r="B300" s="2">
        <v>12</v>
      </c>
      <c r="C300" s="2">
        <v>10</v>
      </c>
      <c r="D300" s="2">
        <v>43</v>
      </c>
      <c r="E300" s="2">
        <v>5</v>
      </c>
      <c r="F300" s="41">
        <f t="shared" si="5"/>
        <v>6</v>
      </c>
    </row>
    <row r="301" spans="1:6" x14ac:dyDescent="0.25">
      <c r="A301" s="56">
        <v>43400</v>
      </c>
      <c r="B301" s="2">
        <v>7</v>
      </c>
      <c r="C301" s="2">
        <v>10</v>
      </c>
      <c r="D301" s="2">
        <v>43</v>
      </c>
      <c r="E301" s="2">
        <v>6</v>
      </c>
      <c r="F301" s="41">
        <f t="shared" si="5"/>
        <v>6.384615384615385</v>
      </c>
    </row>
    <row r="302" spans="1:6" x14ac:dyDescent="0.25">
      <c r="A302" s="56">
        <v>43401</v>
      </c>
      <c r="B302" s="2">
        <v>0</v>
      </c>
      <c r="C302" s="2">
        <v>10</v>
      </c>
      <c r="D302" s="2">
        <v>44</v>
      </c>
      <c r="E302" s="2">
        <v>7</v>
      </c>
      <c r="F302" s="41">
        <f t="shared" si="5"/>
        <v>6.9230769230769234</v>
      </c>
    </row>
    <row r="303" spans="1:6" x14ac:dyDescent="0.25">
      <c r="A303" s="56">
        <v>43402</v>
      </c>
      <c r="B303" s="2">
        <v>10</v>
      </c>
      <c r="C303" s="2">
        <v>10</v>
      </c>
      <c r="D303" s="2">
        <v>44</v>
      </c>
      <c r="E303" s="2">
        <v>1</v>
      </c>
      <c r="F303" s="41">
        <f t="shared" si="5"/>
        <v>6.1538461538461542</v>
      </c>
    </row>
    <row r="304" spans="1:6" x14ac:dyDescent="0.25">
      <c r="A304" s="56">
        <v>43403</v>
      </c>
      <c r="B304" s="2">
        <v>8</v>
      </c>
      <c r="C304" s="2">
        <v>10</v>
      </c>
      <c r="D304" s="2">
        <v>44</v>
      </c>
      <c r="E304" s="2">
        <v>2</v>
      </c>
      <c r="F304" s="41">
        <f t="shared" si="5"/>
        <v>6.384615384615385</v>
      </c>
    </row>
    <row r="305" spans="1:6" x14ac:dyDescent="0.25">
      <c r="A305" s="56">
        <v>43404</v>
      </c>
      <c r="B305" s="2">
        <v>6</v>
      </c>
      <c r="C305" s="2">
        <v>10</v>
      </c>
      <c r="D305" s="2">
        <v>44</v>
      </c>
      <c r="E305" s="2">
        <v>3</v>
      </c>
      <c r="F305" s="41">
        <f t="shared" si="5"/>
        <v>6.5384615384615383</v>
      </c>
    </row>
    <row r="306" spans="1:6" x14ac:dyDescent="0.25">
      <c r="A306" s="55">
        <v>43405</v>
      </c>
      <c r="B306" s="2">
        <v>0</v>
      </c>
      <c r="C306" s="2">
        <v>11</v>
      </c>
      <c r="D306" s="2">
        <v>44</v>
      </c>
      <c r="E306" s="2">
        <v>4</v>
      </c>
      <c r="F306" s="41">
        <f t="shared" si="5"/>
        <v>6.7692307692307692</v>
      </c>
    </row>
    <row r="307" spans="1:6" x14ac:dyDescent="0.25">
      <c r="A307" s="56">
        <v>43406</v>
      </c>
      <c r="B307" s="2">
        <v>12</v>
      </c>
      <c r="C307" s="2">
        <v>11</v>
      </c>
      <c r="D307" s="2">
        <v>44</v>
      </c>
      <c r="E307" s="2">
        <v>5</v>
      </c>
      <c r="F307" s="41">
        <f t="shared" si="5"/>
        <v>6.1538461538461542</v>
      </c>
    </row>
    <row r="308" spans="1:6" x14ac:dyDescent="0.25">
      <c r="A308" s="56">
        <v>43407</v>
      </c>
      <c r="B308" s="2">
        <v>7</v>
      </c>
      <c r="C308" s="2">
        <v>11</v>
      </c>
      <c r="D308" s="2">
        <v>44</v>
      </c>
      <c r="E308" s="2">
        <v>6</v>
      </c>
      <c r="F308" s="41">
        <f t="shared" si="5"/>
        <v>6.5384615384615383</v>
      </c>
    </row>
    <row r="309" spans="1:6" x14ac:dyDescent="0.25">
      <c r="A309" s="56">
        <v>43408</v>
      </c>
      <c r="B309" s="2">
        <v>0</v>
      </c>
      <c r="C309" s="2">
        <v>11</v>
      </c>
      <c r="D309" s="2">
        <v>45</v>
      </c>
      <c r="E309" s="2">
        <v>7</v>
      </c>
      <c r="F309" s="41">
        <f t="shared" si="5"/>
        <v>7.0769230769230766</v>
      </c>
    </row>
    <row r="310" spans="1:6" x14ac:dyDescent="0.25">
      <c r="A310" s="56">
        <v>43409</v>
      </c>
      <c r="B310" s="2">
        <v>11</v>
      </c>
      <c r="C310" s="2">
        <v>11</v>
      </c>
      <c r="D310" s="2">
        <v>45</v>
      </c>
      <c r="E310" s="2">
        <v>1</v>
      </c>
      <c r="F310" s="41">
        <f t="shared" si="5"/>
        <v>6.3076923076923075</v>
      </c>
    </row>
    <row r="311" spans="1:6" x14ac:dyDescent="0.25">
      <c r="A311" s="56">
        <v>43410</v>
      </c>
      <c r="B311" s="2">
        <v>8</v>
      </c>
      <c r="C311" s="2">
        <v>11</v>
      </c>
      <c r="D311" s="2">
        <v>45</v>
      </c>
      <c r="E311" s="2">
        <v>2</v>
      </c>
      <c r="F311" s="41">
        <f t="shared" si="5"/>
        <v>6.5384615384615383</v>
      </c>
    </row>
    <row r="312" spans="1:6" x14ac:dyDescent="0.25">
      <c r="A312" s="56">
        <v>43411</v>
      </c>
      <c r="B312" s="2">
        <v>7</v>
      </c>
      <c r="C312" s="2">
        <v>11</v>
      </c>
      <c r="D312" s="2">
        <v>45</v>
      </c>
      <c r="E312" s="2">
        <v>3</v>
      </c>
      <c r="F312" s="41">
        <f t="shared" si="5"/>
        <v>6.6923076923076925</v>
      </c>
    </row>
    <row r="313" spans="1:6" x14ac:dyDescent="0.25">
      <c r="A313" s="56">
        <v>43412</v>
      </c>
      <c r="B313" s="2">
        <v>4</v>
      </c>
      <c r="C313" s="2">
        <v>11</v>
      </c>
      <c r="D313" s="2">
        <v>45</v>
      </c>
      <c r="E313" s="2">
        <v>4</v>
      </c>
      <c r="F313" s="41">
        <f t="shared" si="5"/>
        <v>7.2307692307692308</v>
      </c>
    </row>
    <row r="314" spans="1:6" x14ac:dyDescent="0.25">
      <c r="A314" s="56">
        <v>43413</v>
      </c>
      <c r="B314" s="2">
        <v>12</v>
      </c>
      <c r="C314" s="2">
        <v>11</v>
      </c>
      <c r="D314" s="2">
        <v>45</v>
      </c>
      <c r="E314" s="2">
        <v>5</v>
      </c>
      <c r="F314" s="41">
        <f t="shared" si="5"/>
        <v>6.615384615384615</v>
      </c>
    </row>
    <row r="315" spans="1:6" x14ac:dyDescent="0.25">
      <c r="A315" s="56">
        <v>43414</v>
      </c>
      <c r="B315" s="2">
        <v>7</v>
      </c>
      <c r="C315" s="2">
        <v>11</v>
      </c>
      <c r="D315" s="2">
        <v>45</v>
      </c>
      <c r="E315" s="2">
        <v>6</v>
      </c>
      <c r="F315" s="41">
        <f t="shared" si="5"/>
        <v>7</v>
      </c>
    </row>
    <row r="316" spans="1:6" x14ac:dyDescent="0.25">
      <c r="A316" s="56">
        <v>43415</v>
      </c>
      <c r="B316" s="2">
        <v>0</v>
      </c>
      <c r="C316" s="2">
        <v>11</v>
      </c>
      <c r="D316" s="2">
        <v>46</v>
      </c>
      <c r="E316" s="2">
        <v>7</v>
      </c>
      <c r="F316" s="41">
        <f t="shared" si="5"/>
        <v>7.5384615384615383</v>
      </c>
    </row>
    <row r="317" spans="1:6" x14ac:dyDescent="0.25">
      <c r="A317" s="56">
        <v>43416</v>
      </c>
      <c r="B317" s="2">
        <v>11</v>
      </c>
      <c r="C317" s="2">
        <v>11</v>
      </c>
      <c r="D317" s="2">
        <v>46</v>
      </c>
      <c r="E317" s="2">
        <v>1</v>
      </c>
      <c r="F317" s="41">
        <f t="shared" si="5"/>
        <v>6.6923076923076925</v>
      </c>
    </row>
    <row r="318" spans="1:6" x14ac:dyDescent="0.25">
      <c r="A318" s="56">
        <v>43417</v>
      </c>
      <c r="B318" s="2">
        <v>8</v>
      </c>
      <c r="C318" s="2">
        <v>11</v>
      </c>
      <c r="D318" s="2">
        <v>46</v>
      </c>
      <c r="E318" s="2">
        <v>2</v>
      </c>
      <c r="F318" s="41">
        <f t="shared" si="5"/>
        <v>6.9230769230769234</v>
      </c>
    </row>
    <row r="319" spans="1:6" x14ac:dyDescent="0.25">
      <c r="A319" s="56">
        <v>43418</v>
      </c>
      <c r="B319" s="2">
        <v>7</v>
      </c>
      <c r="C319" s="2">
        <v>11</v>
      </c>
      <c r="D319" s="2">
        <v>46</v>
      </c>
      <c r="E319" s="2">
        <v>3</v>
      </c>
      <c r="F319" s="41">
        <f t="shared" si="5"/>
        <v>7</v>
      </c>
    </row>
    <row r="320" spans="1:6" x14ac:dyDescent="0.25">
      <c r="A320" s="56">
        <v>43419</v>
      </c>
      <c r="B320" s="2">
        <v>4</v>
      </c>
      <c r="C320" s="2">
        <v>11</v>
      </c>
      <c r="D320" s="2">
        <v>46</v>
      </c>
      <c r="E320" s="2">
        <v>4</v>
      </c>
      <c r="F320" s="41">
        <f t="shared" si="5"/>
        <v>7.2307692307692308</v>
      </c>
    </row>
    <row r="321" spans="1:6" x14ac:dyDescent="0.25">
      <c r="A321" s="56">
        <v>43420</v>
      </c>
      <c r="B321" s="2">
        <v>12</v>
      </c>
      <c r="C321" s="2">
        <v>11</v>
      </c>
      <c r="D321" s="2">
        <v>46</v>
      </c>
      <c r="E321" s="2">
        <v>5</v>
      </c>
      <c r="F321" s="41">
        <f t="shared" si="5"/>
        <v>6.615384615384615</v>
      </c>
    </row>
    <row r="322" spans="1:6" x14ac:dyDescent="0.25">
      <c r="A322" s="56">
        <v>43421</v>
      </c>
      <c r="B322" s="2">
        <v>7</v>
      </c>
      <c r="C322" s="2">
        <v>11</v>
      </c>
      <c r="D322" s="2">
        <v>46</v>
      </c>
      <c r="E322" s="2">
        <v>6</v>
      </c>
      <c r="F322" s="41">
        <f t="shared" si="5"/>
        <v>7</v>
      </c>
    </row>
    <row r="323" spans="1:6" x14ac:dyDescent="0.25">
      <c r="A323" s="56">
        <v>43422</v>
      </c>
      <c r="B323" s="2">
        <v>0</v>
      </c>
      <c r="C323" s="2">
        <v>11</v>
      </c>
      <c r="D323" s="2">
        <v>47</v>
      </c>
      <c r="E323" s="2">
        <v>7</v>
      </c>
      <c r="F323" s="41">
        <f t="shared" si="5"/>
        <v>7.5384615384615383</v>
      </c>
    </row>
    <row r="324" spans="1:6" x14ac:dyDescent="0.25">
      <c r="A324" s="56">
        <v>43423</v>
      </c>
      <c r="B324" s="2">
        <v>11</v>
      </c>
      <c r="C324" s="2">
        <v>11</v>
      </c>
      <c r="D324" s="2">
        <v>47</v>
      </c>
      <c r="E324" s="2">
        <v>1</v>
      </c>
      <c r="F324" s="41">
        <f t="shared" si="5"/>
        <v>6.6923076923076925</v>
      </c>
    </row>
    <row r="325" spans="1:6" x14ac:dyDescent="0.25">
      <c r="A325" s="56">
        <v>43424</v>
      </c>
      <c r="B325" s="2">
        <v>8</v>
      </c>
      <c r="C325" s="2">
        <v>11</v>
      </c>
      <c r="D325" s="2">
        <v>47</v>
      </c>
      <c r="E325" s="2">
        <v>2</v>
      </c>
      <c r="F325" s="41">
        <f t="shared" si="5"/>
        <v>6.9230769230769234</v>
      </c>
    </row>
    <row r="326" spans="1:6" x14ac:dyDescent="0.25">
      <c r="A326" s="56">
        <v>43425</v>
      </c>
      <c r="B326" s="2">
        <v>7</v>
      </c>
      <c r="C326" s="2">
        <v>11</v>
      </c>
      <c r="D326" s="2">
        <v>47</v>
      </c>
      <c r="E326" s="2">
        <v>3</v>
      </c>
      <c r="F326" s="41">
        <f t="shared" si="5"/>
        <v>7</v>
      </c>
    </row>
    <row r="327" spans="1:6" x14ac:dyDescent="0.25">
      <c r="A327" s="56">
        <v>43426</v>
      </c>
      <c r="B327" s="2">
        <v>4</v>
      </c>
      <c r="C327" s="2">
        <v>11</v>
      </c>
      <c r="D327" s="2">
        <v>47</v>
      </c>
      <c r="E327" s="2">
        <v>4</v>
      </c>
      <c r="F327" s="41">
        <f t="shared" si="5"/>
        <v>7.2307692307692308</v>
      </c>
    </row>
    <row r="328" spans="1:6" x14ac:dyDescent="0.25">
      <c r="A328" s="56">
        <v>43427</v>
      </c>
      <c r="B328" s="2">
        <v>12</v>
      </c>
      <c r="C328" s="2">
        <v>11</v>
      </c>
      <c r="D328" s="2">
        <v>47</v>
      </c>
      <c r="E328" s="2">
        <v>5</v>
      </c>
      <c r="F328" s="41">
        <f t="shared" si="5"/>
        <v>6.615384615384615</v>
      </c>
    </row>
    <row r="329" spans="1:6" x14ac:dyDescent="0.25">
      <c r="A329" s="56">
        <v>43428</v>
      </c>
      <c r="B329" s="2">
        <v>7</v>
      </c>
      <c r="C329" s="2">
        <v>11</v>
      </c>
      <c r="D329" s="2">
        <v>47</v>
      </c>
      <c r="E329" s="2">
        <v>6</v>
      </c>
      <c r="F329" s="41">
        <f t="shared" si="5"/>
        <v>7</v>
      </c>
    </row>
    <row r="330" spans="1:6" x14ac:dyDescent="0.25">
      <c r="A330" s="56">
        <v>43429</v>
      </c>
      <c r="B330" s="2">
        <v>0</v>
      </c>
      <c r="C330" s="2">
        <v>11</v>
      </c>
      <c r="D330" s="2">
        <v>48</v>
      </c>
      <c r="E330" s="2">
        <v>7</v>
      </c>
      <c r="F330" s="41">
        <f t="shared" si="5"/>
        <v>7.6923076923076925</v>
      </c>
    </row>
    <row r="331" spans="1:6" x14ac:dyDescent="0.25">
      <c r="A331" s="56">
        <v>43430</v>
      </c>
      <c r="B331" s="2">
        <v>11</v>
      </c>
      <c r="C331" s="2">
        <v>11</v>
      </c>
      <c r="D331" s="2">
        <v>48</v>
      </c>
      <c r="E331" s="2">
        <v>1</v>
      </c>
      <c r="F331" s="41">
        <f t="shared" si="5"/>
        <v>6.8461538461538458</v>
      </c>
    </row>
    <row r="332" spans="1:6" x14ac:dyDescent="0.25">
      <c r="A332" s="56">
        <v>43431</v>
      </c>
      <c r="B332" s="2">
        <v>8</v>
      </c>
      <c r="C332" s="2">
        <v>11</v>
      </c>
      <c r="D332" s="2">
        <v>48</v>
      </c>
      <c r="E332" s="2">
        <v>2</v>
      </c>
      <c r="F332" s="41">
        <f t="shared" ref="F332:F367" si="6">AVERAGE(B326:B338)</f>
        <v>7.3076923076923075</v>
      </c>
    </row>
    <row r="333" spans="1:6" x14ac:dyDescent="0.25">
      <c r="A333" s="56">
        <v>43432</v>
      </c>
      <c r="B333" s="2">
        <v>7</v>
      </c>
      <c r="C333" s="2">
        <v>11</v>
      </c>
      <c r="D333" s="2">
        <v>48</v>
      </c>
      <c r="E333" s="2">
        <v>3</v>
      </c>
      <c r="F333" s="41">
        <f t="shared" si="6"/>
        <v>7.384615384615385</v>
      </c>
    </row>
    <row r="334" spans="1:6" x14ac:dyDescent="0.25">
      <c r="A334" s="56">
        <v>43433</v>
      </c>
      <c r="B334" s="2">
        <v>4</v>
      </c>
      <c r="C334" s="2">
        <v>11</v>
      </c>
      <c r="D334" s="2">
        <v>48</v>
      </c>
      <c r="E334" s="2">
        <v>4</v>
      </c>
      <c r="F334" s="41">
        <f t="shared" si="6"/>
        <v>7.6923076923076925</v>
      </c>
    </row>
    <row r="335" spans="1:6" x14ac:dyDescent="0.25">
      <c r="A335" s="56">
        <v>43434</v>
      </c>
      <c r="B335" s="2">
        <v>12</v>
      </c>
      <c r="C335" s="2">
        <v>11</v>
      </c>
      <c r="D335" s="2">
        <v>48</v>
      </c>
      <c r="E335" s="2">
        <v>5</v>
      </c>
      <c r="F335" s="41">
        <f t="shared" si="6"/>
        <v>7.1538461538461542</v>
      </c>
    </row>
    <row r="336" spans="1:6" x14ac:dyDescent="0.25">
      <c r="A336" s="56">
        <v>43435</v>
      </c>
      <c r="B336" s="2">
        <v>9</v>
      </c>
      <c r="C336" s="2">
        <v>12</v>
      </c>
      <c r="D336" s="2">
        <v>48</v>
      </c>
      <c r="E336" s="2">
        <v>6</v>
      </c>
      <c r="F336" s="41">
        <f t="shared" si="6"/>
        <v>7.8461538461538458</v>
      </c>
    </row>
    <row r="337" spans="1:6" x14ac:dyDescent="0.25">
      <c r="A337" s="56">
        <v>43436</v>
      </c>
      <c r="B337" s="2">
        <v>0</v>
      </c>
      <c r="C337" s="2">
        <v>12</v>
      </c>
      <c r="D337" s="2">
        <v>49</v>
      </c>
      <c r="E337" s="2">
        <v>7</v>
      </c>
      <c r="F337" s="41">
        <f t="shared" si="6"/>
        <v>8.5384615384615383</v>
      </c>
    </row>
    <row r="338" spans="1:6" x14ac:dyDescent="0.25">
      <c r="A338" s="56">
        <v>43437</v>
      </c>
      <c r="B338" s="2">
        <v>14</v>
      </c>
      <c r="C338" s="2">
        <v>12</v>
      </c>
      <c r="D338" s="2">
        <v>49</v>
      </c>
      <c r="E338" s="2">
        <v>1</v>
      </c>
      <c r="F338" s="41">
        <f t="shared" si="6"/>
        <v>7.6923076923076925</v>
      </c>
    </row>
    <row r="339" spans="1:6" x14ac:dyDescent="0.25">
      <c r="A339" s="56">
        <v>43438</v>
      </c>
      <c r="B339" s="2">
        <v>8</v>
      </c>
      <c r="C339" s="2">
        <v>12</v>
      </c>
      <c r="D339" s="2">
        <v>49</v>
      </c>
      <c r="E339" s="2">
        <v>2</v>
      </c>
      <c r="F339" s="41">
        <f t="shared" si="6"/>
        <v>8.1538461538461533</v>
      </c>
    </row>
    <row r="340" spans="1:6" x14ac:dyDescent="0.25">
      <c r="A340" s="56">
        <v>43439</v>
      </c>
      <c r="B340" s="2">
        <v>8</v>
      </c>
      <c r="C340" s="2">
        <v>12</v>
      </c>
      <c r="D340" s="2">
        <v>49</v>
      </c>
      <c r="E340" s="2">
        <v>3</v>
      </c>
      <c r="F340" s="41">
        <f t="shared" si="6"/>
        <v>8.2307692307692299</v>
      </c>
    </row>
    <row r="341" spans="1:6" x14ac:dyDescent="0.25">
      <c r="A341" s="56">
        <v>43440</v>
      </c>
      <c r="B341" s="2">
        <v>5</v>
      </c>
      <c r="C341" s="2">
        <v>12</v>
      </c>
      <c r="D341" s="2">
        <v>49</v>
      </c>
      <c r="E341" s="2">
        <v>4</v>
      </c>
      <c r="F341" s="41">
        <f t="shared" si="6"/>
        <v>8.5384615384615383</v>
      </c>
    </row>
    <row r="342" spans="1:6" x14ac:dyDescent="0.25">
      <c r="A342" s="56">
        <v>43441</v>
      </c>
      <c r="B342" s="2">
        <v>16</v>
      </c>
      <c r="C342" s="2">
        <v>12</v>
      </c>
      <c r="D342" s="2">
        <v>49</v>
      </c>
      <c r="E342" s="2">
        <v>5</v>
      </c>
      <c r="F342" s="41">
        <f t="shared" si="6"/>
        <v>8</v>
      </c>
    </row>
    <row r="343" spans="1:6" x14ac:dyDescent="0.25">
      <c r="A343" s="56">
        <v>43442</v>
      </c>
      <c r="B343" s="2">
        <v>9</v>
      </c>
      <c r="C343" s="2">
        <v>12</v>
      </c>
      <c r="D343" s="2">
        <v>49</v>
      </c>
      <c r="E343" s="2">
        <v>6</v>
      </c>
      <c r="F343" s="41">
        <f t="shared" si="6"/>
        <v>8.5384615384615383</v>
      </c>
    </row>
    <row r="344" spans="1:6" x14ac:dyDescent="0.25">
      <c r="A344" s="56">
        <v>43443</v>
      </c>
      <c r="B344" s="2">
        <v>0</v>
      </c>
      <c r="C344" s="2">
        <v>12</v>
      </c>
      <c r="D344" s="2">
        <v>50</v>
      </c>
      <c r="E344" s="2">
        <v>7</v>
      </c>
      <c r="F344" s="41">
        <f t="shared" si="6"/>
        <v>9.2307692307692299</v>
      </c>
    </row>
    <row r="345" spans="1:6" x14ac:dyDescent="0.25">
      <c r="A345" s="56">
        <v>43444</v>
      </c>
      <c r="B345" s="2">
        <v>14</v>
      </c>
      <c r="C345" s="2">
        <v>12</v>
      </c>
      <c r="D345" s="2">
        <v>50</v>
      </c>
      <c r="E345" s="2">
        <v>1</v>
      </c>
      <c r="F345" s="41">
        <f t="shared" si="6"/>
        <v>8.1538461538461533</v>
      </c>
    </row>
    <row r="346" spans="1:6" x14ac:dyDescent="0.25">
      <c r="A346" s="56">
        <v>43445</v>
      </c>
      <c r="B346" s="2">
        <v>8</v>
      </c>
      <c r="C346" s="2">
        <v>12</v>
      </c>
      <c r="D346" s="2">
        <v>50</v>
      </c>
      <c r="E346" s="2">
        <v>2</v>
      </c>
      <c r="F346" s="41">
        <f t="shared" si="6"/>
        <v>8.615384615384615</v>
      </c>
    </row>
    <row r="347" spans="1:6" x14ac:dyDescent="0.25">
      <c r="A347" s="56">
        <v>43446</v>
      </c>
      <c r="B347" s="2">
        <v>8</v>
      </c>
      <c r="C347" s="2">
        <v>12</v>
      </c>
      <c r="D347" s="2">
        <v>50</v>
      </c>
      <c r="E347" s="2">
        <v>3</v>
      </c>
      <c r="F347" s="41">
        <f t="shared" si="6"/>
        <v>8.615384615384615</v>
      </c>
    </row>
    <row r="348" spans="1:6" x14ac:dyDescent="0.25">
      <c r="A348" s="56">
        <v>43447</v>
      </c>
      <c r="B348" s="2">
        <v>5</v>
      </c>
      <c r="C348" s="2">
        <v>12</v>
      </c>
      <c r="D348" s="2">
        <v>50</v>
      </c>
      <c r="E348" s="2">
        <v>4</v>
      </c>
      <c r="F348" s="41">
        <f t="shared" si="6"/>
        <v>8.8461538461538467</v>
      </c>
    </row>
    <row r="349" spans="1:6" x14ac:dyDescent="0.25">
      <c r="A349" s="56">
        <v>43448</v>
      </c>
      <c r="B349" s="2">
        <v>16</v>
      </c>
      <c r="C349" s="2">
        <v>12</v>
      </c>
      <c r="D349" s="2">
        <v>50</v>
      </c>
      <c r="E349" s="2">
        <v>5</v>
      </c>
      <c r="F349" s="41">
        <f t="shared" si="6"/>
        <v>8</v>
      </c>
    </row>
    <row r="350" spans="1:6" x14ac:dyDescent="0.25">
      <c r="A350" s="56">
        <v>43449</v>
      </c>
      <c r="B350" s="2">
        <v>9</v>
      </c>
      <c r="C350" s="2">
        <v>12</v>
      </c>
      <c r="D350" s="2">
        <v>50</v>
      </c>
      <c r="E350" s="2">
        <v>6</v>
      </c>
      <c r="F350" s="41">
        <f t="shared" si="6"/>
        <v>8.5384615384615383</v>
      </c>
    </row>
    <row r="351" spans="1:6" x14ac:dyDescent="0.25">
      <c r="A351" s="56">
        <v>43450</v>
      </c>
      <c r="B351" s="2">
        <v>0</v>
      </c>
      <c r="C351" s="2">
        <v>12</v>
      </c>
      <c r="D351" s="2">
        <v>51</v>
      </c>
      <c r="E351" s="2">
        <v>7</v>
      </c>
      <c r="F351" s="41">
        <f t="shared" si="6"/>
        <v>9.2307692307692299</v>
      </c>
    </row>
    <row r="352" spans="1:6" x14ac:dyDescent="0.25">
      <c r="A352" s="56">
        <v>43451</v>
      </c>
      <c r="B352" s="2">
        <v>14</v>
      </c>
      <c r="C352" s="2">
        <v>12</v>
      </c>
      <c r="D352" s="2">
        <v>51</v>
      </c>
      <c r="E352" s="2">
        <v>1</v>
      </c>
      <c r="F352" s="41">
        <f t="shared" si="6"/>
        <v>8.1538461538461533</v>
      </c>
    </row>
    <row r="353" spans="1:6" x14ac:dyDescent="0.25">
      <c r="A353" s="56">
        <v>43452</v>
      </c>
      <c r="B353" s="2">
        <v>8</v>
      </c>
      <c r="C353" s="2">
        <v>12</v>
      </c>
      <c r="D353" s="2">
        <v>51</v>
      </c>
      <c r="E353" s="2">
        <v>2</v>
      </c>
      <c r="F353" s="41">
        <f t="shared" si="6"/>
        <v>8.615384615384615</v>
      </c>
    </row>
    <row r="354" spans="1:6" x14ac:dyDescent="0.25">
      <c r="A354" s="56">
        <v>43453</v>
      </c>
      <c r="B354" s="2">
        <v>8</v>
      </c>
      <c r="C354" s="2">
        <v>12</v>
      </c>
      <c r="D354" s="2">
        <v>51</v>
      </c>
      <c r="E354" s="2">
        <v>3</v>
      </c>
      <c r="F354" s="41">
        <f t="shared" si="6"/>
        <v>8</v>
      </c>
    </row>
    <row r="355" spans="1:6" x14ac:dyDescent="0.25">
      <c r="A355" s="56">
        <v>43454</v>
      </c>
      <c r="B355" s="2">
        <v>5</v>
      </c>
      <c r="C355" s="2">
        <v>12</v>
      </c>
      <c r="D355" s="2">
        <v>51</v>
      </c>
      <c r="E355" s="2">
        <v>4</v>
      </c>
      <c r="F355" s="41">
        <f t="shared" si="6"/>
        <v>7.615384615384615</v>
      </c>
    </row>
    <row r="356" spans="1:6" x14ac:dyDescent="0.25">
      <c r="A356" s="56">
        <v>43455</v>
      </c>
      <c r="B356" s="2">
        <v>16</v>
      </c>
      <c r="C356" s="2">
        <v>12</v>
      </c>
      <c r="D356" s="2">
        <v>51</v>
      </c>
      <c r="E356" s="2">
        <v>5</v>
      </c>
      <c r="F356" s="41">
        <f t="shared" si="6"/>
        <v>6.7692307692307692</v>
      </c>
    </row>
    <row r="357" spans="1:6" x14ac:dyDescent="0.25">
      <c r="A357" s="56">
        <v>43456</v>
      </c>
      <c r="B357" s="2">
        <v>9</v>
      </c>
      <c r="C357" s="2">
        <v>12</v>
      </c>
      <c r="D357" s="2">
        <v>51</v>
      </c>
      <c r="E357" s="2">
        <v>6</v>
      </c>
      <c r="F357" s="41">
        <f t="shared" si="6"/>
        <v>7.3076923076923075</v>
      </c>
    </row>
    <row r="358" spans="1:6" x14ac:dyDescent="0.25">
      <c r="A358" s="56">
        <v>43457</v>
      </c>
      <c r="B358" s="2">
        <v>0</v>
      </c>
      <c r="C358" s="2">
        <v>12</v>
      </c>
      <c r="D358" s="2">
        <v>52</v>
      </c>
      <c r="E358" s="2">
        <v>7</v>
      </c>
      <c r="F358" s="41">
        <f t="shared" si="6"/>
        <v>8</v>
      </c>
    </row>
    <row r="359" spans="1:6" x14ac:dyDescent="0.25">
      <c r="A359" s="56">
        <v>43458</v>
      </c>
      <c r="B359" s="2">
        <v>14</v>
      </c>
      <c r="C359" s="2">
        <v>12</v>
      </c>
      <c r="D359" s="2">
        <v>52</v>
      </c>
      <c r="E359" s="2">
        <v>1</v>
      </c>
      <c r="F359" s="41">
        <f t="shared" si="6"/>
        <v>6.9230769230769234</v>
      </c>
    </row>
    <row r="360" spans="1:6" x14ac:dyDescent="0.25">
      <c r="A360" s="55">
        <v>43459</v>
      </c>
      <c r="B360" s="2">
        <v>0</v>
      </c>
      <c r="C360" s="2">
        <v>12</v>
      </c>
      <c r="D360" s="2">
        <v>52</v>
      </c>
      <c r="E360" s="2">
        <v>2</v>
      </c>
      <c r="F360" s="41">
        <f t="shared" si="6"/>
        <v>7.0769230769230766</v>
      </c>
    </row>
    <row r="361" spans="1:6" x14ac:dyDescent="0.25">
      <c r="A361" s="55">
        <v>43460</v>
      </c>
      <c r="B361" s="2">
        <v>0</v>
      </c>
      <c r="C361" s="2">
        <v>12</v>
      </c>
      <c r="D361" s="2">
        <v>52</v>
      </c>
      <c r="E361" s="2">
        <v>3</v>
      </c>
      <c r="F361" s="41">
        <f t="shared" si="6"/>
        <v>6.4615384615384617</v>
      </c>
    </row>
    <row r="362" spans="1:6" x14ac:dyDescent="0.25">
      <c r="A362" s="56">
        <v>43461</v>
      </c>
      <c r="B362" s="2">
        <v>5</v>
      </c>
      <c r="C362" s="2">
        <v>12</v>
      </c>
      <c r="D362" s="2">
        <v>52</v>
      </c>
      <c r="E362" s="2">
        <v>4</v>
      </c>
      <c r="F362" s="41">
        <f t="shared" si="6"/>
        <v>6.583333333333333</v>
      </c>
    </row>
    <row r="363" spans="1:6" x14ac:dyDescent="0.25">
      <c r="A363" s="56">
        <v>43462</v>
      </c>
      <c r="B363" s="2">
        <v>16</v>
      </c>
      <c r="C363" s="2">
        <v>12</v>
      </c>
      <c r="D363" s="2">
        <v>52</v>
      </c>
      <c r="E363" s="2">
        <v>5</v>
      </c>
      <c r="F363" s="41">
        <f t="shared" si="6"/>
        <v>5.7272727272727275</v>
      </c>
    </row>
    <row r="364" spans="1:6" x14ac:dyDescent="0.25">
      <c r="A364" s="56">
        <v>43463</v>
      </c>
      <c r="B364" s="2">
        <v>9</v>
      </c>
      <c r="C364" s="2">
        <v>12</v>
      </c>
      <c r="D364" s="2">
        <v>52</v>
      </c>
      <c r="E364" s="2">
        <v>6</v>
      </c>
      <c r="F364" s="41">
        <f t="shared" si="6"/>
        <v>5.4</v>
      </c>
    </row>
    <row r="365" spans="1:6" x14ac:dyDescent="0.25">
      <c r="A365" s="56">
        <v>43464</v>
      </c>
      <c r="B365" s="2">
        <v>0</v>
      </c>
      <c r="C365" s="2">
        <v>12</v>
      </c>
      <c r="D365" s="2">
        <v>53</v>
      </c>
      <c r="E365" s="2">
        <v>7</v>
      </c>
      <c r="F365" s="41">
        <f t="shared" si="6"/>
        <v>6</v>
      </c>
    </row>
    <row r="366" spans="1:6" x14ac:dyDescent="0.25">
      <c r="A366" s="56">
        <v>43465</v>
      </c>
      <c r="B366" s="2">
        <v>10</v>
      </c>
      <c r="C366" s="2">
        <v>12</v>
      </c>
      <c r="D366" s="2">
        <v>53</v>
      </c>
      <c r="E366" s="2">
        <v>1</v>
      </c>
      <c r="F366" s="41">
        <f t="shared" si="6"/>
        <v>5</v>
      </c>
    </row>
    <row r="367" spans="1:6" x14ac:dyDescent="0.25">
      <c r="A367" s="56">
        <v>43466</v>
      </c>
      <c r="B367" s="2">
        <v>0</v>
      </c>
      <c r="C367" s="2">
        <v>12</v>
      </c>
      <c r="D367" s="2">
        <v>53</v>
      </c>
      <c r="E367" s="2">
        <v>2</v>
      </c>
      <c r="F367" s="41">
        <f t="shared" si="6"/>
        <v>5.7142857142857144</v>
      </c>
    </row>
  </sheetData>
  <sortState xmlns:xlrd2="http://schemas.microsoft.com/office/spreadsheetml/2017/richdata2" ref="A2:E367">
    <sortCondition ref="A2:A367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8A8B7-5226-40CE-8EED-4E3F57E7F735}">
  <sheetPr>
    <tabColor theme="0" tint="-0.14999847407452621"/>
  </sheetPr>
  <dimension ref="A1:U26"/>
  <sheetViews>
    <sheetView topLeftCell="A2" workbookViewId="0">
      <selection activeCell="I21" sqref="I21"/>
    </sheetView>
  </sheetViews>
  <sheetFormatPr baseColWidth="10" defaultRowHeight="15" x14ac:dyDescent="0.25"/>
  <cols>
    <col min="1" max="1" width="3.85546875" customWidth="1"/>
    <col min="2" max="2" width="42" bestFit="1" customWidth="1"/>
    <col min="3" max="3" width="10.5703125" customWidth="1"/>
    <col min="4" max="4" width="12.42578125" customWidth="1"/>
    <col min="5" max="6" width="12.5703125" customWidth="1"/>
    <col min="7" max="7" width="2.42578125" customWidth="1"/>
    <col min="8" max="8" width="28.5703125" customWidth="1"/>
    <col min="9" max="9" width="9.28515625" bestFit="1" customWidth="1"/>
    <col min="10" max="10" width="10.7109375" customWidth="1"/>
    <col min="11" max="15" width="12.5703125" customWidth="1"/>
    <col min="16" max="16" width="6" customWidth="1"/>
    <col min="19" max="19" width="11.85546875" style="3" bestFit="1" customWidth="1"/>
    <col min="20" max="20" width="15.7109375" customWidth="1"/>
  </cols>
  <sheetData>
    <row r="1" spans="1:2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spans="1:21" x14ac:dyDescent="0.25">
      <c r="A2" s="93"/>
      <c r="B2" s="93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4"/>
      <c r="R2" s="94" t="s">
        <v>153</v>
      </c>
      <c r="S2" s="95"/>
      <c r="U2" s="94"/>
    </row>
    <row r="3" spans="1:21" x14ac:dyDescent="0.25">
      <c r="A3" s="4"/>
      <c r="B3" s="102" t="s">
        <v>111</v>
      </c>
      <c r="C3" s="113" t="s">
        <v>48</v>
      </c>
      <c r="D3" s="113" t="s">
        <v>158</v>
      </c>
      <c r="E3" s="113" t="s">
        <v>159</v>
      </c>
      <c r="F3" s="4"/>
      <c r="G3" s="4"/>
      <c r="H3" s="4"/>
      <c r="I3" s="4"/>
      <c r="J3" s="4"/>
      <c r="K3" s="4"/>
      <c r="L3" s="4"/>
      <c r="M3" s="4"/>
      <c r="N3" s="4"/>
      <c r="O3" s="4"/>
      <c r="P3" s="93"/>
      <c r="Q3" s="94"/>
      <c r="R3" s="97" t="s">
        <v>152</v>
      </c>
      <c r="S3" s="95"/>
      <c r="U3" s="94"/>
    </row>
    <row r="4" spans="1:21" x14ac:dyDescent="0.25">
      <c r="A4" s="4"/>
      <c r="B4" s="96" t="s">
        <v>109</v>
      </c>
      <c r="C4" s="98">
        <f ca="1">SUMIF('Market Regions'!C$5:G$26,Operations!B4,'Market Regions'!G$5:G$26)</f>
        <v>29999.999999999996</v>
      </c>
      <c r="D4" s="98">
        <f ca="1">SUMIF('Market Regions'!C$5:G$26,Operations!B4,'Market Regions'!F$5:F$26)</f>
        <v>1680</v>
      </c>
      <c r="E4" s="98">
        <f ca="1">D4*'Fact-Sheet'!D$17</f>
        <v>420000</v>
      </c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4"/>
      <c r="R4" s="97" t="s">
        <v>154</v>
      </c>
      <c r="S4" s="95"/>
      <c r="U4" s="94"/>
    </row>
    <row r="5" spans="1:21" x14ac:dyDescent="0.25">
      <c r="A5" s="4"/>
      <c r="B5" s="96" t="s">
        <v>0</v>
      </c>
      <c r="C5" s="98">
        <f ca="1">SUMIF('Market Regions'!C$5:G$26,Operations!B5,'Market Regions'!G$5:G$26)</f>
        <v>22857.142857142855</v>
      </c>
      <c r="D5" s="98">
        <f ca="1">SUMIF('Market Regions'!C$5:G$26,Operations!B5,'Market Regions'!F$5:F$26)</f>
        <v>1280</v>
      </c>
      <c r="E5" s="98">
        <f ca="1">D5*'Fact-Sheet'!D$17</f>
        <v>320000</v>
      </c>
      <c r="F5" s="4"/>
      <c r="G5" s="4"/>
      <c r="H5" s="4"/>
      <c r="I5" s="4"/>
      <c r="J5" s="4"/>
      <c r="K5" s="4"/>
      <c r="L5" s="4"/>
      <c r="M5" s="4"/>
      <c r="N5" s="4"/>
      <c r="O5" s="4"/>
      <c r="P5" s="93"/>
      <c r="Q5" s="94"/>
      <c r="S5" s="95"/>
      <c r="T5" s="94"/>
      <c r="U5" s="94"/>
    </row>
    <row r="6" spans="1:21" ht="4.5" customHeight="1" thickBot="1" x14ac:dyDescent="0.3">
      <c r="A6" s="4"/>
      <c r="B6" s="93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4"/>
      <c r="R6" s="94"/>
      <c r="S6" s="95"/>
      <c r="T6" s="94"/>
      <c r="U6" s="94"/>
    </row>
    <row r="7" spans="1:21" ht="29.25" customHeight="1" x14ac:dyDescent="0.25">
      <c r="A7" s="4"/>
      <c r="B7" s="93"/>
      <c r="C7" s="154" t="s">
        <v>181</v>
      </c>
      <c r="D7" s="155"/>
      <c r="E7" s="156" t="s">
        <v>182</v>
      </c>
      <c r="F7" s="157"/>
      <c r="G7" s="93"/>
      <c r="H7" s="103" t="s">
        <v>160</v>
      </c>
      <c r="I7" s="114" t="s">
        <v>169</v>
      </c>
      <c r="J7" s="114" t="s">
        <v>191</v>
      </c>
      <c r="K7" s="93"/>
      <c r="L7" s="93"/>
      <c r="M7" s="93"/>
      <c r="N7" s="93"/>
      <c r="O7" s="93"/>
      <c r="P7" s="93"/>
      <c r="Q7" s="94"/>
      <c r="R7" s="94"/>
      <c r="S7" s="95"/>
      <c r="T7" s="94"/>
      <c r="U7" s="94"/>
    </row>
    <row r="8" spans="1:21" ht="25.5" x14ac:dyDescent="0.25">
      <c r="A8" s="4"/>
      <c r="B8" s="133" t="s">
        <v>155</v>
      </c>
      <c r="C8" s="136" t="s">
        <v>157</v>
      </c>
      <c r="D8" s="137" t="s">
        <v>156</v>
      </c>
      <c r="E8" s="141" t="s">
        <v>157</v>
      </c>
      <c r="F8" s="142" t="s">
        <v>156</v>
      </c>
      <c r="G8" s="4"/>
      <c r="H8" s="108" t="s">
        <v>167</v>
      </c>
      <c r="I8" s="109">
        <f>(75)/60</f>
        <v>1.25</v>
      </c>
      <c r="J8" s="115">
        <f>'Fact-Sheet'!D$6/I8</f>
        <v>41.666666666666671</v>
      </c>
      <c r="K8" s="4"/>
      <c r="L8" s="4"/>
      <c r="M8" s="4"/>
      <c r="N8" s="4"/>
      <c r="O8" s="4"/>
      <c r="P8" s="93"/>
      <c r="Q8" s="94"/>
      <c r="R8" s="99"/>
      <c r="S8" s="95"/>
      <c r="T8" s="94"/>
      <c r="U8" s="94"/>
    </row>
    <row r="9" spans="1:21" x14ac:dyDescent="0.25">
      <c r="A9" s="4"/>
      <c r="B9" s="134" t="s">
        <v>190</v>
      </c>
      <c r="C9" s="135">
        <f ca="1">C5</f>
        <v>22857.142857142855</v>
      </c>
      <c r="D9" s="138">
        <f ca="1">SUM(D10:D12)*250/14</f>
        <v>27428.571428571428</v>
      </c>
      <c r="E9" s="143">
        <f>'Market Regions'!M19</f>
        <v>3551.7857142857142</v>
      </c>
      <c r="F9" s="144">
        <f>SUM(F10:F12)*250/14</f>
        <v>4262.1428571428569</v>
      </c>
      <c r="G9" s="4"/>
      <c r="H9" s="108" t="s">
        <v>172</v>
      </c>
      <c r="I9" s="110">
        <v>4</v>
      </c>
      <c r="J9" s="115">
        <f>'Fact-Sheet'!D$6/I9</f>
        <v>13.020833333333334</v>
      </c>
      <c r="K9" s="4"/>
      <c r="L9" s="4"/>
      <c r="M9" s="4"/>
      <c r="N9" s="4"/>
      <c r="O9" s="4"/>
      <c r="P9" s="93"/>
      <c r="Q9" s="94"/>
      <c r="U9" s="94"/>
    </row>
    <row r="10" spans="1:21" x14ac:dyDescent="0.25">
      <c r="A10" s="4"/>
      <c r="B10" s="134" t="s">
        <v>183</v>
      </c>
      <c r="C10" s="135">
        <f ca="1">D5-SUM(C11:C12)</f>
        <v>0</v>
      </c>
      <c r="D10" s="138">
        <f ca="1">0.2*SUM(C11:C12)</f>
        <v>256</v>
      </c>
      <c r="E10" s="145">
        <f ca="1">C10</f>
        <v>0</v>
      </c>
      <c r="F10" s="144">
        <f>0.2*SUM(E11:E12)</f>
        <v>39.78</v>
      </c>
      <c r="G10" s="93"/>
      <c r="H10" s="108" t="s">
        <v>168</v>
      </c>
      <c r="I10" s="111">
        <v>6</v>
      </c>
      <c r="J10" s="115">
        <f>'Fact-Sheet'!D$6/I10</f>
        <v>8.6805555555555554</v>
      </c>
      <c r="K10" s="93"/>
      <c r="L10" s="93"/>
      <c r="M10" s="93"/>
      <c r="N10" s="93"/>
      <c r="O10" s="93"/>
      <c r="P10" s="93"/>
      <c r="Q10" s="94"/>
      <c r="U10" s="94"/>
    </row>
    <row r="11" spans="1:21" x14ac:dyDescent="0.25">
      <c r="A11" s="4"/>
      <c r="B11" s="134" t="s">
        <v>184</v>
      </c>
      <c r="C11" s="135">
        <f ca="1">D5-C12</f>
        <v>384</v>
      </c>
      <c r="D11" s="138">
        <f ca="1">(D5-D12)</f>
        <v>384</v>
      </c>
      <c r="E11" s="145">
        <f>'Market Regions'!L19-Operations!E12</f>
        <v>59.670000000000016</v>
      </c>
      <c r="F11" s="146">
        <f>E11</f>
        <v>59.670000000000016</v>
      </c>
      <c r="G11" s="93"/>
      <c r="H11" s="101" t="s">
        <v>151</v>
      </c>
      <c r="I11" s="93"/>
      <c r="J11" s="93"/>
      <c r="K11" s="93"/>
      <c r="L11" s="93"/>
      <c r="M11" s="93"/>
      <c r="N11" s="93"/>
      <c r="O11" s="93"/>
      <c r="P11" s="93"/>
      <c r="Q11" s="94"/>
    </row>
    <row r="12" spans="1:21" x14ac:dyDescent="0.25">
      <c r="A12" s="4"/>
      <c r="B12" s="134" t="s">
        <v>185</v>
      </c>
      <c r="C12" s="135">
        <f ca="1">0.7*D5</f>
        <v>896</v>
      </c>
      <c r="D12" s="138">
        <f ca="1">0.7*(D5)</f>
        <v>896</v>
      </c>
      <c r="E12" s="147">
        <f>0.7*'Market Regions'!L19</f>
        <v>139.22999999999999</v>
      </c>
      <c r="F12" s="146">
        <f>E12</f>
        <v>139.22999999999999</v>
      </c>
      <c r="G12" s="88"/>
      <c r="H12" s="88"/>
      <c r="I12" s="88"/>
      <c r="J12" s="88"/>
      <c r="K12" s="88"/>
      <c r="L12" s="88"/>
      <c r="M12" s="88"/>
      <c r="N12" s="88"/>
      <c r="O12" s="88"/>
      <c r="P12" s="93"/>
      <c r="Q12" s="94"/>
      <c r="U12" s="100"/>
    </row>
    <row r="13" spans="1:21" x14ac:dyDescent="0.25">
      <c r="A13" s="93"/>
      <c r="B13" s="134" t="s">
        <v>186</v>
      </c>
      <c r="C13" s="135">
        <v>0</v>
      </c>
      <c r="D13" s="138">
        <f ca="1">D10*D18/(60*D19)</f>
        <v>3.7037037037037037</v>
      </c>
      <c r="E13" s="147">
        <v>0</v>
      </c>
      <c r="F13" s="144">
        <f>F10*F18/(60*F19)</f>
        <v>0.57552083333333337</v>
      </c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4"/>
      <c r="U13" s="100"/>
    </row>
    <row r="14" spans="1:21" x14ac:dyDescent="0.25">
      <c r="A14" s="4"/>
      <c r="B14" s="134" t="s">
        <v>187</v>
      </c>
      <c r="C14" s="135">
        <f ca="1">C11*C18/(60*C19)</f>
        <v>5.5555555555555554</v>
      </c>
      <c r="D14" s="138">
        <f ca="1">D11*D18/(60*D19)</f>
        <v>5.5555555555555554</v>
      </c>
      <c r="E14" s="147">
        <f>E11*E18/(60*E19)</f>
        <v>0.86328125000000022</v>
      </c>
      <c r="F14" s="144">
        <f>F11*F18/(60*F19)</f>
        <v>0.86328125000000022</v>
      </c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4"/>
      <c r="U14" s="94"/>
    </row>
    <row r="15" spans="1:21" x14ac:dyDescent="0.25">
      <c r="A15" s="4"/>
      <c r="B15" s="134" t="s">
        <v>188</v>
      </c>
      <c r="C15" s="135">
        <f ca="1">C12*C18/(60*C19)</f>
        <v>12.962962962962964</v>
      </c>
      <c r="D15" s="138">
        <f ca="1">D12*D18/(60*D19)</f>
        <v>12.962962962962964</v>
      </c>
      <c r="E15" s="147">
        <f>E12*E18/(60*E19)</f>
        <v>2.0143229166666665</v>
      </c>
      <c r="F15" s="144">
        <f>F12*F18/(60*F19)</f>
        <v>2.0143229166666665</v>
      </c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4"/>
      <c r="U15" s="94"/>
    </row>
    <row r="16" spans="1:21" x14ac:dyDescent="0.25">
      <c r="A16" s="4"/>
      <c r="B16" s="134" t="s">
        <v>110</v>
      </c>
      <c r="C16" s="135">
        <f ca="1">SUM(C14:C15)</f>
        <v>18.518518518518519</v>
      </c>
      <c r="D16" s="138">
        <f t="shared" ref="D16:F16" ca="1" si="0">SUM(D14:D15)</f>
        <v>18.518518518518519</v>
      </c>
      <c r="E16" s="147">
        <f t="shared" si="0"/>
        <v>2.877604166666667</v>
      </c>
      <c r="F16" s="144">
        <f t="shared" si="0"/>
        <v>2.877604166666667</v>
      </c>
      <c r="G16" s="93"/>
      <c r="H16" s="93"/>
      <c r="I16" s="93"/>
      <c r="J16" s="93"/>
      <c r="K16" s="93"/>
      <c r="L16" s="93"/>
      <c r="M16" s="93"/>
      <c r="N16" s="93"/>
      <c r="O16" s="93"/>
      <c r="P16" s="93"/>
      <c r="Q16" s="94"/>
      <c r="R16" s="94"/>
      <c r="S16" s="95"/>
      <c r="T16" s="94"/>
      <c r="U16" s="94"/>
    </row>
    <row r="17" spans="1:21" x14ac:dyDescent="0.25">
      <c r="A17" s="93"/>
      <c r="B17" s="112" t="s">
        <v>170</v>
      </c>
      <c r="C17" s="132">
        <v>12</v>
      </c>
      <c r="D17" s="139">
        <f>J10</f>
        <v>8.6805555555555554</v>
      </c>
      <c r="E17" s="148">
        <f>C17</f>
        <v>12</v>
      </c>
      <c r="F17" s="149">
        <f>D17</f>
        <v>8.6805555555555554</v>
      </c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4"/>
      <c r="R17" s="94"/>
      <c r="S17" s="95"/>
      <c r="T17" s="94"/>
      <c r="U17" s="94"/>
    </row>
    <row r="18" spans="1:21" x14ac:dyDescent="0.25">
      <c r="A18" s="93"/>
      <c r="B18" s="112" t="s">
        <v>171</v>
      </c>
      <c r="C18" s="132">
        <f>J9</f>
        <v>13.020833333333334</v>
      </c>
      <c r="D18" s="139">
        <f>C18</f>
        <v>13.020833333333334</v>
      </c>
      <c r="E18" s="150">
        <f t="shared" ref="E18:F18" si="1">D18</f>
        <v>13.020833333333334</v>
      </c>
      <c r="F18" s="151">
        <f t="shared" si="1"/>
        <v>13.020833333333334</v>
      </c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4"/>
      <c r="U18" s="94"/>
    </row>
    <row r="19" spans="1:21" ht="15.75" thickBot="1" x14ac:dyDescent="0.3">
      <c r="A19" s="93"/>
      <c r="B19" s="112" t="s">
        <v>189</v>
      </c>
      <c r="C19" s="116">
        <v>15</v>
      </c>
      <c r="D19" s="140">
        <f>C19</f>
        <v>15</v>
      </c>
      <c r="E19" s="152">
        <v>15</v>
      </c>
      <c r="F19" s="153">
        <v>15</v>
      </c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4"/>
      <c r="U19" s="94"/>
    </row>
    <row r="20" spans="1:21" ht="4.5" customHeight="1" x14ac:dyDescent="0.25">
      <c r="A20" s="93"/>
      <c r="B20" s="93"/>
      <c r="C20" s="93"/>
      <c r="D20" s="93"/>
      <c r="E20" s="93"/>
      <c r="F20" s="93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4"/>
      <c r="R20" s="94"/>
      <c r="S20" s="95"/>
      <c r="U20" s="94"/>
    </row>
    <row r="21" spans="1:21" ht="33.75" customHeight="1" x14ac:dyDescent="0.25">
      <c r="A21" s="93"/>
      <c r="B21" s="93"/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4"/>
    </row>
    <row r="22" spans="1:21" x14ac:dyDescent="0.25">
      <c r="A22" s="93"/>
      <c r="B22" s="93"/>
      <c r="C22" s="93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4"/>
    </row>
    <row r="23" spans="1:21" x14ac:dyDescent="0.25">
      <c r="A23" s="93"/>
      <c r="B23" s="93"/>
      <c r="C23" s="93"/>
      <c r="D23" s="93"/>
      <c r="E23" s="93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4"/>
      <c r="R23" s="94"/>
      <c r="S23" s="95"/>
    </row>
    <row r="24" spans="1:21" x14ac:dyDescent="0.25">
      <c r="A24" s="93"/>
      <c r="B24" s="93"/>
      <c r="C24" s="93"/>
      <c r="D24" s="93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4"/>
    </row>
    <row r="25" spans="1:21" ht="9" customHeight="1" x14ac:dyDescent="0.25">
      <c r="A25" s="4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4"/>
    </row>
    <row r="26" spans="1:21" x14ac:dyDescent="0.25">
      <c r="A26" s="93"/>
      <c r="B26" s="93"/>
      <c r="C26" s="93"/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4"/>
      <c r="R26" s="94"/>
      <c r="S26" s="95"/>
    </row>
  </sheetData>
  <mergeCells count="2">
    <mergeCell ref="C7:D7"/>
    <mergeCell ref="E7:F7"/>
  </mergeCells>
  <hyperlinks>
    <hyperlink ref="H11" r:id="rId1" xr:uid="{38CFED33-FAF2-4D1B-BF46-029E3F21FE1A}"/>
    <hyperlink ref="R3" r:id="rId2" xr:uid="{B2C42E8B-DB53-426A-9BF5-AE1269BE8CCE}"/>
    <hyperlink ref="R4" r:id="rId3" xr:uid="{602AC203-610B-4186-80AE-4104AD8C00B2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69F54-8290-4622-8275-6EF03ED6CC87}">
  <sheetPr>
    <tabColor theme="0" tint="-0.14999847407452621"/>
  </sheetPr>
  <dimension ref="A1:O8767"/>
  <sheetViews>
    <sheetView tabSelected="1" zoomScale="80" zoomScaleNormal="80" workbookViewId="0">
      <selection activeCell="O3" sqref="O3"/>
    </sheetView>
  </sheetViews>
  <sheetFormatPr baseColWidth="10" defaultRowHeight="15" x14ac:dyDescent="0.25"/>
  <cols>
    <col min="1" max="1" width="15.85546875" style="2" customWidth="1"/>
    <col min="2" max="2" width="3.140625" style="2" bestFit="1" customWidth="1"/>
    <col min="3" max="4" width="5.140625" style="2" customWidth="1"/>
    <col min="5" max="7" width="4.42578125" style="2" customWidth="1"/>
    <col min="8" max="8" width="5.42578125" style="2" bestFit="1" customWidth="1"/>
    <col min="9" max="9" width="7.28515625" style="2" customWidth="1"/>
    <col min="10" max="10" width="6.42578125" customWidth="1"/>
    <col min="11" max="11" width="7.140625" customWidth="1"/>
    <col min="12" max="12" width="5.85546875" style="2" bestFit="1" customWidth="1"/>
    <col min="13" max="13" width="6.5703125" customWidth="1"/>
    <col min="14" max="20" width="6.5703125" style="1" customWidth="1"/>
    <col min="21" max="47" width="5.7109375" style="1" customWidth="1"/>
    <col min="48" max="53" width="4.85546875" style="1" customWidth="1"/>
    <col min="54" max="65" width="7.140625" style="1" customWidth="1"/>
    <col min="66" max="16384" width="11.42578125" style="1"/>
  </cols>
  <sheetData>
    <row r="1" spans="1:15" x14ac:dyDescent="0.25">
      <c r="A1" s="173" t="s">
        <v>60</v>
      </c>
      <c r="B1" s="173" t="s">
        <v>198</v>
      </c>
      <c r="C1" s="173" t="s">
        <v>63</v>
      </c>
      <c r="D1" s="173" t="s">
        <v>197</v>
      </c>
      <c r="E1" s="173" t="s">
        <v>130</v>
      </c>
      <c r="F1" s="173" t="s">
        <v>131</v>
      </c>
      <c r="G1" s="173" t="s">
        <v>196</v>
      </c>
      <c r="H1" s="173" t="s">
        <v>195</v>
      </c>
      <c r="I1" s="2" t="s">
        <v>194</v>
      </c>
      <c r="L1" s="174" t="s">
        <v>199</v>
      </c>
    </row>
    <row r="2" spans="1:15" x14ac:dyDescent="0.25">
      <c r="A2" s="165">
        <v>43466</v>
      </c>
      <c r="B2" s="167">
        <f>WEEKNUM(A2)</f>
        <v>1</v>
      </c>
      <c r="C2" s="164">
        <f>WEEKDAY(A2)</f>
        <v>3</v>
      </c>
      <c r="D2" s="164">
        <v>1</v>
      </c>
      <c r="E2" s="163">
        <v>10.879999999999999</v>
      </c>
      <c r="F2" s="163">
        <v>10.879999999999999</v>
      </c>
      <c r="G2" s="163">
        <v>10.879999999999999</v>
      </c>
      <c r="H2" s="1">
        <v>446</v>
      </c>
      <c r="I2" s="161">
        <f>VLOOKUP(B2,L$2:M$54,2,FALSE)</f>
        <v>0.7889080669069003</v>
      </c>
      <c r="J2">
        <f>MAX(I2*F2,E2)</f>
        <v>10.879999999999999</v>
      </c>
      <c r="L2" s="168">
        <v>1</v>
      </c>
      <c r="M2">
        <v>0.7889080669069003</v>
      </c>
      <c r="N2" s="41"/>
      <c r="O2" s="41"/>
    </row>
    <row r="3" spans="1:15" x14ac:dyDescent="0.25">
      <c r="A3" s="165">
        <v>43466.041666666664</v>
      </c>
      <c r="B3" s="167">
        <f>WEEKNUM(A3)</f>
        <v>1</v>
      </c>
      <c r="C3" s="164">
        <f>WEEKDAY(A3)</f>
        <v>3</v>
      </c>
      <c r="D3" s="164">
        <v>2</v>
      </c>
      <c r="E3" s="163">
        <v>12</v>
      </c>
      <c r="F3" s="163">
        <v>12</v>
      </c>
      <c r="G3" s="163">
        <v>12</v>
      </c>
      <c r="H3" s="1">
        <v>1039</v>
      </c>
      <c r="I3" s="161">
        <f>VLOOKUP(B3,L$2:M$54,2,FALSE)</f>
        <v>0.7889080669069003</v>
      </c>
      <c r="J3">
        <f>MAX(I3*F3,E3)</f>
        <v>12</v>
      </c>
      <c r="L3" s="168">
        <v>2</v>
      </c>
      <c r="M3">
        <v>0.85213095073329281</v>
      </c>
      <c r="N3" s="41"/>
      <c r="O3" s="41"/>
    </row>
    <row r="4" spans="1:15" x14ac:dyDescent="0.25">
      <c r="A4" s="165">
        <v>43466.083333333336</v>
      </c>
      <c r="B4" s="167">
        <f>WEEKNUM(A4)</f>
        <v>1</v>
      </c>
      <c r="C4" s="164">
        <f>WEEKDAY(A4)</f>
        <v>3</v>
      </c>
      <c r="D4" s="164">
        <v>3</v>
      </c>
      <c r="E4" s="163">
        <v>10.6</v>
      </c>
      <c r="F4" s="163">
        <v>11.1</v>
      </c>
      <c r="G4" s="163">
        <v>10.85</v>
      </c>
      <c r="H4" s="1">
        <v>870</v>
      </c>
      <c r="I4" s="161">
        <f>VLOOKUP(B4,L$2:M$54,2,FALSE)</f>
        <v>0.7889080669069003</v>
      </c>
      <c r="J4">
        <f>MAX(I4*F4,E4)</f>
        <v>10.6</v>
      </c>
      <c r="L4" s="168">
        <v>3</v>
      </c>
      <c r="M4">
        <v>0.92620184907501357</v>
      </c>
      <c r="N4" s="41"/>
      <c r="O4" s="41"/>
    </row>
    <row r="5" spans="1:15" x14ac:dyDescent="0.25">
      <c r="A5" s="165">
        <v>43466.125</v>
      </c>
      <c r="B5" s="167">
        <f>WEEKNUM(A5)</f>
        <v>1</v>
      </c>
      <c r="C5" s="164">
        <f>WEEKDAY(A5)</f>
        <v>3</v>
      </c>
      <c r="D5" s="164">
        <v>4</v>
      </c>
      <c r="E5" s="163">
        <v>11.875</v>
      </c>
      <c r="F5" s="163">
        <v>12</v>
      </c>
      <c r="G5" s="163">
        <v>11.9375</v>
      </c>
      <c r="H5" s="1">
        <v>557</v>
      </c>
      <c r="I5" s="161">
        <f>VLOOKUP(B5,L$2:M$54,2,FALSE)</f>
        <v>0.7889080669069003</v>
      </c>
      <c r="J5">
        <f>MAX(I5*F5,E5)</f>
        <v>11.875</v>
      </c>
      <c r="L5" s="168">
        <v>4</v>
      </c>
      <c r="M5">
        <v>0.96901821019089929</v>
      </c>
      <c r="N5" s="41"/>
      <c r="O5" s="41"/>
    </row>
    <row r="6" spans="1:15" x14ac:dyDescent="0.25">
      <c r="A6" s="165">
        <v>43466.166666666664</v>
      </c>
      <c r="B6" s="167">
        <f>WEEKNUM(A6)</f>
        <v>1</v>
      </c>
      <c r="C6" s="164">
        <f>WEEKDAY(A6)</f>
        <v>3</v>
      </c>
      <c r="D6" s="164">
        <v>5</v>
      </c>
      <c r="E6" s="163">
        <v>10.6</v>
      </c>
      <c r="F6" s="163">
        <v>11.1</v>
      </c>
      <c r="G6" s="163">
        <v>10.85</v>
      </c>
      <c r="H6" s="1">
        <v>443</v>
      </c>
      <c r="I6" s="161">
        <f>VLOOKUP(B6,L$2:M$54,2,FALSE)</f>
        <v>0.7889080669069003</v>
      </c>
      <c r="J6">
        <f>MAX(I6*F6,E6)</f>
        <v>10.6</v>
      </c>
      <c r="L6" s="168">
        <v>5</v>
      </c>
      <c r="M6">
        <v>0.96908362362167744</v>
      </c>
      <c r="N6" s="41"/>
      <c r="O6" s="41"/>
    </row>
    <row r="7" spans="1:15" x14ac:dyDescent="0.25">
      <c r="A7" s="165">
        <v>43466.208333333336</v>
      </c>
      <c r="B7" s="167">
        <f>WEEKNUM(A7)</f>
        <v>1</v>
      </c>
      <c r="C7" s="164">
        <f>WEEKDAY(A7)</f>
        <v>3</v>
      </c>
      <c r="D7" s="164">
        <v>6</v>
      </c>
      <c r="E7" s="163">
        <v>10.5</v>
      </c>
      <c r="F7" s="163">
        <v>11</v>
      </c>
      <c r="G7" s="163">
        <v>10.75</v>
      </c>
      <c r="H7" s="1">
        <v>300</v>
      </c>
      <c r="I7" s="161">
        <f>VLOOKUP(B7,L$2:M$54,2,FALSE)</f>
        <v>0.7889080669069003</v>
      </c>
      <c r="J7">
        <f>MAX(I7*F7,E7)</f>
        <v>10.5</v>
      </c>
      <c r="L7" s="168">
        <v>6</v>
      </c>
      <c r="M7">
        <v>0.96682031891675102</v>
      </c>
      <c r="N7" s="41"/>
      <c r="O7" s="41"/>
    </row>
    <row r="8" spans="1:15" x14ac:dyDescent="0.25">
      <c r="A8" s="165">
        <v>43466.25</v>
      </c>
      <c r="B8" s="167">
        <f>WEEKNUM(A8)</f>
        <v>1</v>
      </c>
      <c r="C8" s="164">
        <f>WEEKDAY(A8)</f>
        <v>3</v>
      </c>
      <c r="D8" s="164">
        <v>7</v>
      </c>
      <c r="E8" s="163">
        <v>10.875</v>
      </c>
      <c r="F8" s="163">
        <v>12</v>
      </c>
      <c r="G8" s="163">
        <v>11.4375</v>
      </c>
      <c r="H8" s="1">
        <v>276</v>
      </c>
      <c r="I8" s="161">
        <f>VLOOKUP(B8,L$2:M$54,2,FALSE)</f>
        <v>0.7889080669069003</v>
      </c>
      <c r="J8">
        <f>MAX(I8*F8,E8)</f>
        <v>10.875</v>
      </c>
      <c r="L8" s="168">
        <v>7</v>
      </c>
      <c r="M8">
        <v>1.036796336491755</v>
      </c>
      <c r="N8" s="41"/>
      <c r="O8" s="41"/>
    </row>
    <row r="9" spans="1:15" x14ac:dyDescent="0.25">
      <c r="A9" s="165">
        <v>43466.291666666664</v>
      </c>
      <c r="B9" s="167">
        <f>WEEKNUM(A9)</f>
        <v>1</v>
      </c>
      <c r="C9" s="164">
        <f>WEEKDAY(A9)</f>
        <v>3</v>
      </c>
      <c r="D9" s="164">
        <v>8</v>
      </c>
      <c r="E9" s="163">
        <v>10</v>
      </c>
      <c r="F9" s="163">
        <v>15.75</v>
      </c>
      <c r="G9" s="163">
        <v>12.875</v>
      </c>
      <c r="H9" s="1">
        <v>338</v>
      </c>
      <c r="I9" s="161">
        <f>VLOOKUP(B9,L$2:M$54,2,FALSE)</f>
        <v>0.7889080669069003</v>
      </c>
      <c r="J9">
        <f>MAX(I9*F9,E9)</f>
        <v>12.42530205378368</v>
      </c>
      <c r="L9" s="168">
        <v>8</v>
      </c>
      <c r="M9">
        <v>1.0045998458627137</v>
      </c>
      <c r="N9" s="41"/>
      <c r="O9" s="41"/>
    </row>
    <row r="10" spans="1:15" x14ac:dyDescent="0.25">
      <c r="A10" s="165">
        <v>43466.333333333336</v>
      </c>
      <c r="B10" s="167">
        <f>WEEKNUM(A10)</f>
        <v>1</v>
      </c>
      <c r="C10" s="164">
        <f>WEEKDAY(A10)</f>
        <v>3</v>
      </c>
      <c r="D10" s="164">
        <v>9</v>
      </c>
      <c r="E10" s="163">
        <v>10</v>
      </c>
      <c r="F10" s="163">
        <v>17.625</v>
      </c>
      <c r="G10" s="163">
        <v>13.8125</v>
      </c>
      <c r="H10" s="1">
        <v>367</v>
      </c>
      <c r="I10" s="161">
        <f>VLOOKUP(B10,L$2:M$54,2,FALSE)</f>
        <v>0.7889080669069003</v>
      </c>
      <c r="J10">
        <f>MAX(I10*F10,E10)</f>
        <v>13.904504679234117</v>
      </c>
      <c r="L10" s="168">
        <v>9</v>
      </c>
      <c r="M10">
        <v>1.0393507309636445</v>
      </c>
      <c r="N10" s="41"/>
      <c r="O10" s="41"/>
    </row>
    <row r="11" spans="1:15" x14ac:dyDescent="0.25">
      <c r="A11" s="165">
        <v>43466.375</v>
      </c>
      <c r="B11" s="167">
        <f>WEEKNUM(A11)</f>
        <v>1</v>
      </c>
      <c r="C11" s="164">
        <f>WEEKDAY(A11)</f>
        <v>3</v>
      </c>
      <c r="D11" s="164">
        <v>10</v>
      </c>
      <c r="E11" s="163">
        <v>10</v>
      </c>
      <c r="F11" s="163">
        <v>14.75</v>
      </c>
      <c r="G11" s="163">
        <v>12.375</v>
      </c>
      <c r="H11" s="1">
        <v>497</v>
      </c>
      <c r="I11" s="161">
        <f>VLOOKUP(B11,L$2:M$54,2,FALSE)</f>
        <v>0.7889080669069003</v>
      </c>
      <c r="J11">
        <f>MAX(I11*F11,E11)</f>
        <v>11.636393986876779</v>
      </c>
      <c r="L11" s="168">
        <v>10</v>
      </c>
      <c r="M11">
        <v>1.025313008718638</v>
      </c>
      <c r="N11" s="41"/>
      <c r="O11" s="41"/>
    </row>
    <row r="12" spans="1:15" x14ac:dyDescent="0.25">
      <c r="A12" s="165">
        <v>43466.416666666664</v>
      </c>
      <c r="B12" s="167">
        <f>WEEKNUM(A12)</f>
        <v>1</v>
      </c>
      <c r="C12" s="164">
        <f>WEEKDAY(A12)</f>
        <v>3</v>
      </c>
      <c r="D12" s="164">
        <v>11</v>
      </c>
      <c r="E12" s="163">
        <v>10</v>
      </c>
      <c r="F12" s="163">
        <v>14</v>
      </c>
      <c r="G12" s="163">
        <v>12</v>
      </c>
      <c r="H12" s="1">
        <v>848</v>
      </c>
      <c r="I12" s="161">
        <f>VLOOKUP(B12,L$2:M$54,2,FALSE)</f>
        <v>0.7889080669069003</v>
      </c>
      <c r="J12">
        <f>MAX(I12*F12,E12)</f>
        <v>11.044712936696603</v>
      </c>
      <c r="L12" s="168">
        <v>11</v>
      </c>
      <c r="M12">
        <v>1.0478577476363524</v>
      </c>
      <c r="N12" s="41"/>
      <c r="O12" s="41"/>
    </row>
    <row r="13" spans="1:15" x14ac:dyDescent="0.25">
      <c r="A13" s="165">
        <v>43466.458333333336</v>
      </c>
      <c r="B13" s="167">
        <f>WEEKNUM(A13)</f>
        <v>1</v>
      </c>
      <c r="C13" s="164">
        <f>WEEKDAY(A13)</f>
        <v>3</v>
      </c>
      <c r="D13" s="164">
        <v>12</v>
      </c>
      <c r="E13" s="163">
        <v>10</v>
      </c>
      <c r="F13" s="163">
        <v>13.875</v>
      </c>
      <c r="G13" s="163">
        <v>11.9375</v>
      </c>
      <c r="H13" s="1">
        <v>1445</v>
      </c>
      <c r="I13" s="161">
        <f>VLOOKUP(B13,L$2:M$54,2,FALSE)</f>
        <v>0.7889080669069003</v>
      </c>
      <c r="J13">
        <f>MAX(I13*F13,E13)</f>
        <v>10.946099428333241</v>
      </c>
      <c r="L13" s="168">
        <v>12</v>
      </c>
      <c r="M13">
        <v>1.0338200253913457</v>
      </c>
      <c r="N13" s="41"/>
      <c r="O13" s="41"/>
    </row>
    <row r="14" spans="1:15" x14ac:dyDescent="0.25">
      <c r="A14" s="165">
        <v>43466.5</v>
      </c>
      <c r="B14" s="167">
        <f>WEEKNUM(A14)</f>
        <v>1</v>
      </c>
      <c r="C14" s="164">
        <f>WEEKDAY(A14)</f>
        <v>3</v>
      </c>
      <c r="D14" s="164">
        <v>13</v>
      </c>
      <c r="E14" s="163">
        <v>10</v>
      </c>
      <c r="F14" s="163">
        <v>14.125</v>
      </c>
      <c r="G14" s="163">
        <v>12.0625</v>
      </c>
      <c r="H14" s="1">
        <v>1703</v>
      </c>
      <c r="I14" s="161">
        <f>VLOOKUP(B14,L$2:M$54,2,FALSE)</f>
        <v>0.7889080669069003</v>
      </c>
      <c r="J14">
        <f>MAX(I14*F14,E14)</f>
        <v>11.143326445059966</v>
      </c>
      <c r="L14" s="168">
        <v>13</v>
      </c>
      <c r="M14">
        <v>1.0439621624000546</v>
      </c>
      <c r="N14" s="41"/>
      <c r="O14" s="41"/>
    </row>
    <row r="15" spans="1:15" x14ac:dyDescent="0.25">
      <c r="A15" s="165">
        <v>43466.541666666664</v>
      </c>
      <c r="B15" s="167">
        <f>WEEKNUM(A15)</f>
        <v>1</v>
      </c>
      <c r="C15" s="164">
        <f>WEEKDAY(A15)</f>
        <v>3</v>
      </c>
      <c r="D15" s="164">
        <v>14</v>
      </c>
      <c r="E15" s="163">
        <v>10</v>
      </c>
      <c r="F15" s="163">
        <v>14.074999999999999</v>
      </c>
      <c r="G15" s="163">
        <v>12.037500000000001</v>
      </c>
      <c r="H15" s="1">
        <v>1862</v>
      </c>
      <c r="I15" s="161">
        <f>VLOOKUP(B15,L$2:M$54,2,FALSE)</f>
        <v>0.7889080669069003</v>
      </c>
      <c r="J15">
        <f>MAX(I15*F15,E15)</f>
        <v>11.103881041714621</v>
      </c>
      <c r="L15" s="168">
        <v>14</v>
      </c>
      <c r="M15">
        <v>1.0537972871510151</v>
      </c>
      <c r="N15" s="41"/>
      <c r="O15" s="41"/>
    </row>
    <row r="16" spans="1:15" x14ac:dyDescent="0.25">
      <c r="A16" s="165">
        <v>43466.583333333336</v>
      </c>
      <c r="B16" s="167">
        <f>WEEKNUM(A16)</f>
        <v>1</v>
      </c>
      <c r="C16" s="164">
        <f>WEEKDAY(A16)</f>
        <v>3</v>
      </c>
      <c r="D16" s="164">
        <v>15</v>
      </c>
      <c r="E16" s="163">
        <v>10</v>
      </c>
      <c r="F16" s="163">
        <v>13.975000000000001</v>
      </c>
      <c r="G16" s="163">
        <v>11.987500000000001</v>
      </c>
      <c r="H16" s="1">
        <v>2066</v>
      </c>
      <c r="I16" s="161">
        <f>VLOOKUP(B16,L$2:M$54,2,FALSE)</f>
        <v>0.7889080669069003</v>
      </c>
      <c r="J16">
        <f>MAX(I16*F16,E16)</f>
        <v>11.024990235023933</v>
      </c>
      <c r="L16" s="168">
        <v>15</v>
      </c>
      <c r="M16">
        <v>0.9565209742407198</v>
      </c>
      <c r="N16" s="41"/>
      <c r="O16" s="41"/>
    </row>
    <row r="17" spans="1:15" x14ac:dyDescent="0.25">
      <c r="A17" s="165">
        <v>43466.625</v>
      </c>
      <c r="B17" s="167">
        <f>WEEKNUM(A17)</f>
        <v>1</v>
      </c>
      <c r="C17" s="164">
        <f>WEEKDAY(A17)</f>
        <v>3</v>
      </c>
      <c r="D17" s="164">
        <v>16</v>
      </c>
      <c r="E17" s="163">
        <v>10</v>
      </c>
      <c r="F17" s="163">
        <v>14.175000000000001</v>
      </c>
      <c r="G17" s="163">
        <v>12.0875</v>
      </c>
      <c r="H17" s="1">
        <v>2524</v>
      </c>
      <c r="I17" s="161">
        <f>VLOOKUP(B17,L$2:M$54,2,FALSE)</f>
        <v>0.7889080669069003</v>
      </c>
      <c r="J17">
        <f>MAX(I17*F17,E17)</f>
        <v>11.182771848405313</v>
      </c>
      <c r="L17" s="168">
        <v>16</v>
      </c>
      <c r="M17">
        <v>0.94170810284099127</v>
      </c>
      <c r="N17" s="41"/>
      <c r="O17" s="41"/>
    </row>
    <row r="18" spans="1:15" x14ac:dyDescent="0.25">
      <c r="A18" s="165">
        <v>43466.666666666664</v>
      </c>
      <c r="B18" s="167">
        <f>WEEKNUM(A18)</f>
        <v>1</v>
      </c>
      <c r="C18" s="164">
        <f>WEEKDAY(A18)</f>
        <v>3</v>
      </c>
      <c r="D18" s="164">
        <v>17</v>
      </c>
      <c r="E18" s="163">
        <v>10</v>
      </c>
      <c r="F18" s="163">
        <v>14.45</v>
      </c>
      <c r="G18" s="163">
        <v>12.225</v>
      </c>
      <c r="H18" s="1">
        <v>2775</v>
      </c>
      <c r="I18" s="161">
        <f>VLOOKUP(B18,L$2:M$54,2,FALSE)</f>
        <v>0.7889080669069003</v>
      </c>
      <c r="J18">
        <f>MAX(I18*F18,E18)</f>
        <v>11.399721566804709</v>
      </c>
      <c r="L18" s="168">
        <v>17</v>
      </c>
      <c r="M18">
        <v>1.0383237401004264</v>
      </c>
      <c r="N18" s="41"/>
      <c r="O18" s="41"/>
    </row>
    <row r="19" spans="1:15" x14ac:dyDescent="0.25">
      <c r="A19" s="165">
        <v>43466.708333333336</v>
      </c>
      <c r="B19" s="167">
        <f>WEEKNUM(A19)</f>
        <v>1</v>
      </c>
      <c r="C19" s="164">
        <f>WEEKDAY(A19)</f>
        <v>3</v>
      </c>
      <c r="D19" s="164">
        <v>18</v>
      </c>
      <c r="E19" s="163">
        <v>10</v>
      </c>
      <c r="F19" s="163">
        <v>17.375</v>
      </c>
      <c r="G19" s="163">
        <v>13.6875</v>
      </c>
      <c r="H19" s="1">
        <v>2177</v>
      </c>
      <c r="I19" s="161">
        <f>VLOOKUP(B19,L$2:M$54,2,FALSE)</f>
        <v>0.7889080669069003</v>
      </c>
      <c r="J19">
        <f>MAX(I19*F19,E19)</f>
        <v>13.707277662507392</v>
      </c>
      <c r="L19" s="168">
        <v>18</v>
      </c>
      <c r="M19">
        <v>1.0460196302314844</v>
      </c>
      <c r="N19" s="41"/>
      <c r="O19" s="41"/>
    </row>
    <row r="20" spans="1:15" x14ac:dyDescent="0.25">
      <c r="A20" s="165">
        <v>43466.75</v>
      </c>
      <c r="B20" s="167">
        <f>WEEKNUM(A20)</f>
        <v>1</v>
      </c>
      <c r="C20" s="164">
        <f>WEEKDAY(A20)</f>
        <v>3</v>
      </c>
      <c r="D20" s="164">
        <v>19</v>
      </c>
      <c r="E20" s="163">
        <v>10</v>
      </c>
      <c r="F20" s="163">
        <v>15.925000000000001</v>
      </c>
      <c r="G20" s="163">
        <v>12.9625</v>
      </c>
      <c r="H20" s="1">
        <v>1700</v>
      </c>
      <c r="I20" s="161">
        <f>VLOOKUP(B20,L$2:M$54,2,FALSE)</f>
        <v>0.7889080669069003</v>
      </c>
      <c r="J20">
        <f>MAX(I20*F20,E20)</f>
        <v>12.563360965492388</v>
      </c>
      <c r="L20" s="168">
        <v>19</v>
      </c>
      <c r="M20">
        <v>1.0129106222430868</v>
      </c>
      <c r="N20" s="41"/>
      <c r="O20" s="41"/>
    </row>
    <row r="21" spans="1:15" x14ac:dyDescent="0.25">
      <c r="A21" s="165">
        <v>43466.791666666664</v>
      </c>
      <c r="B21" s="167">
        <f>WEEKNUM(A21)</f>
        <v>1</v>
      </c>
      <c r="C21" s="164">
        <f>WEEKDAY(A21)</f>
        <v>3</v>
      </c>
      <c r="D21" s="164">
        <v>20</v>
      </c>
      <c r="E21" s="163">
        <v>10</v>
      </c>
      <c r="F21" s="163">
        <v>13.525</v>
      </c>
      <c r="G21" s="163">
        <v>11.762499999999999</v>
      </c>
      <c r="H21" s="1">
        <v>2010</v>
      </c>
      <c r="I21" s="161">
        <f>VLOOKUP(B21,L$2:M$54,2,FALSE)</f>
        <v>0.7889080669069003</v>
      </c>
      <c r="J21">
        <f>MAX(I21*F21,E21)</f>
        <v>10.669981604915828</v>
      </c>
      <c r="L21" s="168">
        <v>20</v>
      </c>
      <c r="M21">
        <v>1.0238117704822778</v>
      </c>
      <c r="N21" s="41"/>
      <c r="O21" s="41"/>
    </row>
    <row r="22" spans="1:15" x14ac:dyDescent="0.25">
      <c r="A22" s="165">
        <v>43466.833333333336</v>
      </c>
      <c r="B22" s="167">
        <f>WEEKNUM(A22)</f>
        <v>1</v>
      </c>
      <c r="C22" s="164">
        <f>WEEKDAY(A22)</f>
        <v>3</v>
      </c>
      <c r="D22" s="164">
        <v>21</v>
      </c>
      <c r="E22" s="163">
        <v>12.45</v>
      </c>
      <c r="F22" s="163">
        <v>12.45</v>
      </c>
      <c r="G22" s="163">
        <v>12.45</v>
      </c>
      <c r="H22" s="1">
        <v>973</v>
      </c>
      <c r="I22" s="161">
        <f>VLOOKUP(B22,L$2:M$54,2,FALSE)</f>
        <v>0.7889080669069003</v>
      </c>
      <c r="J22">
        <f>MAX(I22*F22,E22)</f>
        <v>12.45</v>
      </c>
      <c r="L22" s="168">
        <v>21</v>
      </c>
      <c r="M22">
        <v>0.95453894728813959</v>
      </c>
      <c r="N22" s="41"/>
      <c r="O22" s="41"/>
    </row>
    <row r="23" spans="1:15" x14ac:dyDescent="0.25">
      <c r="A23" s="165">
        <v>43466.875</v>
      </c>
      <c r="B23" s="167">
        <f>WEEKNUM(A23)</f>
        <v>1</v>
      </c>
      <c r="C23" s="164">
        <f>WEEKDAY(A23)</f>
        <v>3</v>
      </c>
      <c r="D23" s="164">
        <v>22</v>
      </c>
      <c r="E23" s="163">
        <v>11.95</v>
      </c>
      <c r="F23" s="163">
        <v>11.95</v>
      </c>
      <c r="G23" s="163">
        <v>11.95</v>
      </c>
      <c r="H23" s="1">
        <v>778</v>
      </c>
      <c r="I23" s="161">
        <f>VLOOKUP(B23,L$2:M$54,2,FALSE)</f>
        <v>0.7889080669069003</v>
      </c>
      <c r="J23">
        <f>MAX(I23*F23,E23)</f>
        <v>11.95</v>
      </c>
      <c r="L23" s="168">
        <v>22</v>
      </c>
      <c r="M23">
        <v>1.0416761784278104</v>
      </c>
      <c r="N23" s="41"/>
      <c r="O23" s="41"/>
    </row>
    <row r="24" spans="1:15" x14ac:dyDescent="0.25">
      <c r="A24" s="165">
        <v>43466.916666666664</v>
      </c>
      <c r="B24" s="167">
        <f>WEEKNUM(A24)</f>
        <v>1</v>
      </c>
      <c r="C24" s="164">
        <f>WEEKDAY(A24)</f>
        <v>3</v>
      </c>
      <c r="D24" s="164">
        <v>23</v>
      </c>
      <c r="E24" s="163">
        <v>11.725000000000001</v>
      </c>
      <c r="F24" s="163">
        <v>11.725000000000001</v>
      </c>
      <c r="G24" s="163">
        <v>11.725000000000001</v>
      </c>
      <c r="H24" s="1">
        <v>582</v>
      </c>
      <c r="I24" s="161">
        <f>VLOOKUP(B24,L$2:M$54,2,FALSE)</f>
        <v>0.7889080669069003</v>
      </c>
      <c r="J24">
        <f>MAX(I24*F24,E24)</f>
        <v>11.725000000000001</v>
      </c>
      <c r="L24" s="168">
        <v>23</v>
      </c>
      <c r="M24">
        <v>0.99113122046547752</v>
      </c>
      <c r="N24" s="41"/>
      <c r="O24" s="41"/>
    </row>
    <row r="25" spans="1:15" x14ac:dyDescent="0.25">
      <c r="A25" s="165">
        <v>43466.958333333336</v>
      </c>
      <c r="B25" s="167">
        <f>WEEKNUM(A25)</f>
        <v>1</v>
      </c>
      <c r="C25" s="164">
        <f>WEEKDAY(A25)</f>
        <v>3</v>
      </c>
      <c r="D25" s="164">
        <v>24</v>
      </c>
      <c r="E25" s="163">
        <v>12</v>
      </c>
      <c r="F25" s="163">
        <v>12</v>
      </c>
      <c r="G25" s="163">
        <v>12</v>
      </c>
      <c r="H25" s="1">
        <v>374</v>
      </c>
      <c r="I25" s="161">
        <f>VLOOKUP(B25,L$2:M$54,2,FALSE)</f>
        <v>0.7889080669069003</v>
      </c>
      <c r="J25">
        <f>MAX(I25*F25,E25)</f>
        <v>12</v>
      </c>
      <c r="L25" s="168">
        <v>24</v>
      </c>
      <c r="M25">
        <v>1.0678382800675605</v>
      </c>
      <c r="N25" s="41"/>
      <c r="O25" s="41"/>
    </row>
    <row r="26" spans="1:15" x14ac:dyDescent="0.25">
      <c r="A26" s="165">
        <v>43467</v>
      </c>
      <c r="B26" s="167">
        <f>WEEKNUM(A26)</f>
        <v>1</v>
      </c>
      <c r="C26" s="164">
        <f>WEEKDAY(A26)</f>
        <v>4</v>
      </c>
      <c r="D26" s="164">
        <v>1</v>
      </c>
      <c r="E26" s="163">
        <v>11.07</v>
      </c>
      <c r="F26" s="163">
        <v>11.07</v>
      </c>
      <c r="G26" s="163">
        <v>11.07</v>
      </c>
      <c r="H26" s="1">
        <v>236</v>
      </c>
      <c r="I26" s="161">
        <f>VLOOKUP(B26,L$2:M$54,2,FALSE)</f>
        <v>0.7889080669069003</v>
      </c>
      <c r="J26">
        <f>MAX(I26*F26,E26)</f>
        <v>11.07</v>
      </c>
      <c r="L26" s="168">
        <v>25</v>
      </c>
      <c r="M26">
        <v>1.0671710630736226</v>
      </c>
      <c r="N26" s="41"/>
      <c r="O26" s="41"/>
    </row>
    <row r="27" spans="1:15" x14ac:dyDescent="0.25">
      <c r="A27" s="165">
        <v>43467.041666666664</v>
      </c>
      <c r="B27" s="167">
        <f>WEEKNUM(A27)</f>
        <v>1</v>
      </c>
      <c r="C27" s="164">
        <f>WEEKDAY(A27)</f>
        <v>4</v>
      </c>
      <c r="D27" s="164">
        <v>2</v>
      </c>
      <c r="E27" s="163">
        <v>11.175000000000001</v>
      </c>
      <c r="F27" s="163">
        <v>11.175000000000001</v>
      </c>
      <c r="G27" s="163">
        <v>11.175000000000001</v>
      </c>
      <c r="H27" s="1">
        <v>161</v>
      </c>
      <c r="I27" s="161">
        <f>VLOOKUP(B27,L$2:M$54,2,FALSE)</f>
        <v>0.7889080669069003</v>
      </c>
      <c r="J27">
        <f>MAX(I27*F27,E27)</f>
        <v>11.175000000000001</v>
      </c>
      <c r="L27" s="168">
        <v>26</v>
      </c>
      <c r="M27">
        <v>1.0668570786058873</v>
      </c>
      <c r="N27" s="41"/>
      <c r="O27" s="41"/>
    </row>
    <row r="28" spans="1:15" x14ac:dyDescent="0.25">
      <c r="A28" s="165">
        <v>43467.083333333336</v>
      </c>
      <c r="B28" s="167">
        <f>WEEKNUM(A28)</f>
        <v>1</v>
      </c>
      <c r="C28" s="164">
        <f>WEEKDAY(A28)</f>
        <v>4</v>
      </c>
      <c r="D28" s="164">
        <v>3</v>
      </c>
      <c r="E28" s="163">
        <v>11.745000000000001</v>
      </c>
      <c r="F28" s="163">
        <v>11.745000000000001</v>
      </c>
      <c r="G28" s="163">
        <v>11.745000000000001</v>
      </c>
      <c r="H28" s="1">
        <v>99</v>
      </c>
      <c r="I28" s="161">
        <f>VLOOKUP(B28,L$2:M$54,2,FALSE)</f>
        <v>0.7889080669069003</v>
      </c>
      <c r="J28">
        <f>MAX(I28*F28,E28)</f>
        <v>11.745000000000001</v>
      </c>
      <c r="L28" s="168">
        <v>27</v>
      </c>
      <c r="M28">
        <v>1.0515470651322443</v>
      </c>
      <c r="N28" s="41"/>
      <c r="O28" s="41"/>
    </row>
    <row r="29" spans="1:15" x14ac:dyDescent="0.25">
      <c r="A29" s="165">
        <v>43467.125</v>
      </c>
      <c r="B29" s="167">
        <f>WEEKNUM(A29)</f>
        <v>1</v>
      </c>
      <c r="C29" s="164">
        <f>WEEKDAY(A29)</f>
        <v>4</v>
      </c>
      <c r="D29" s="164">
        <v>4</v>
      </c>
      <c r="E29" s="163">
        <v>12.195</v>
      </c>
      <c r="F29" s="163">
        <v>12.195</v>
      </c>
      <c r="G29" s="163">
        <v>12.195</v>
      </c>
      <c r="H29" s="1">
        <v>120</v>
      </c>
      <c r="I29" s="161">
        <f>VLOOKUP(B29,L$2:M$54,2,FALSE)</f>
        <v>0.7889080669069003</v>
      </c>
      <c r="J29">
        <f>MAX(I29*F29,E29)</f>
        <v>12.195</v>
      </c>
      <c r="L29" s="168">
        <v>28</v>
      </c>
      <c r="M29">
        <v>1.0356450601100582</v>
      </c>
      <c r="N29" s="41"/>
      <c r="O29" s="41"/>
    </row>
    <row r="30" spans="1:15" x14ac:dyDescent="0.25">
      <c r="A30" s="165">
        <v>43467.166666666664</v>
      </c>
      <c r="B30" s="167">
        <f>WEEKNUM(A30)</f>
        <v>1</v>
      </c>
      <c r="C30" s="164">
        <f>WEEKDAY(A30)</f>
        <v>4</v>
      </c>
      <c r="D30" s="164">
        <v>5</v>
      </c>
      <c r="E30" s="163">
        <v>11.705</v>
      </c>
      <c r="F30" s="163">
        <v>11.705</v>
      </c>
      <c r="G30" s="163">
        <v>11.705</v>
      </c>
      <c r="H30" s="1">
        <v>255</v>
      </c>
      <c r="I30" s="161">
        <f>VLOOKUP(B30,L$2:M$54,2,FALSE)</f>
        <v>0.7889080669069003</v>
      </c>
      <c r="J30">
        <f>MAX(I30*F30,E30)</f>
        <v>11.705</v>
      </c>
      <c r="L30" s="168">
        <v>29</v>
      </c>
      <c r="M30">
        <v>1.0043545454972953</v>
      </c>
      <c r="N30" s="41"/>
      <c r="O30" s="41"/>
    </row>
    <row r="31" spans="1:15" x14ac:dyDescent="0.25">
      <c r="A31" s="165">
        <v>43467.208333333336</v>
      </c>
      <c r="B31" s="167">
        <f>WEEKNUM(A31)</f>
        <v>1</v>
      </c>
      <c r="C31" s="164">
        <f>WEEKDAY(A31)</f>
        <v>4</v>
      </c>
      <c r="D31" s="164">
        <v>6</v>
      </c>
      <c r="E31" s="163">
        <v>10.620000000000001</v>
      </c>
      <c r="F31" s="163">
        <v>10.620000000000001</v>
      </c>
      <c r="G31" s="163">
        <v>10.620000000000001</v>
      </c>
      <c r="H31" s="1">
        <v>267</v>
      </c>
      <c r="I31" s="161">
        <f>VLOOKUP(B31,L$2:M$54,2,FALSE)</f>
        <v>0.7889080669069003</v>
      </c>
      <c r="J31">
        <f>MAX(I31*F31,E31)</f>
        <v>10.620000000000001</v>
      </c>
      <c r="L31" s="168">
        <v>30</v>
      </c>
      <c r="M31">
        <v>0.93275300416745255</v>
      </c>
      <c r="N31" s="41"/>
      <c r="O31" s="41"/>
    </row>
    <row r="32" spans="1:15" x14ac:dyDescent="0.25">
      <c r="A32" s="165">
        <v>43467.25</v>
      </c>
      <c r="B32" s="167">
        <f>WEEKNUM(A32)</f>
        <v>1</v>
      </c>
      <c r="C32" s="164">
        <f>WEEKDAY(A32)</f>
        <v>4</v>
      </c>
      <c r="D32" s="164">
        <v>7</v>
      </c>
      <c r="E32" s="163">
        <v>11.77</v>
      </c>
      <c r="F32" s="163">
        <v>11.77</v>
      </c>
      <c r="G32" s="163">
        <v>11.77</v>
      </c>
      <c r="H32" s="1">
        <v>332</v>
      </c>
      <c r="I32" s="161">
        <f>VLOOKUP(B32,L$2:M$54,2,FALSE)</f>
        <v>0.7889080669069003</v>
      </c>
      <c r="J32">
        <f>MAX(I32*F32,E32)</f>
        <v>11.77</v>
      </c>
      <c r="L32" s="168">
        <v>31</v>
      </c>
      <c r="M32">
        <v>0.84170404986724412</v>
      </c>
      <c r="N32" s="41"/>
      <c r="O32" s="41"/>
    </row>
    <row r="33" spans="1:15" x14ac:dyDescent="0.25">
      <c r="A33" s="165">
        <v>43467.291666666664</v>
      </c>
      <c r="B33" s="167">
        <f>WEEKNUM(A33)</f>
        <v>1</v>
      </c>
      <c r="C33" s="164">
        <f>WEEKDAY(A33)</f>
        <v>4</v>
      </c>
      <c r="D33" s="164">
        <v>8</v>
      </c>
      <c r="E33" s="163">
        <v>10</v>
      </c>
      <c r="F33" s="163">
        <v>16.5</v>
      </c>
      <c r="G33" s="163">
        <v>13.25</v>
      </c>
      <c r="H33" s="1">
        <v>601</v>
      </c>
      <c r="I33" s="161">
        <f>VLOOKUP(B33,L$2:M$54,2,FALSE)</f>
        <v>0.7889080669069003</v>
      </c>
      <c r="J33">
        <f>MAX(I33*F33,E33)</f>
        <v>13.016983103963854</v>
      </c>
      <c r="L33" s="168">
        <v>32</v>
      </c>
      <c r="M33">
        <v>0.924272152867056</v>
      </c>
      <c r="N33" s="41"/>
      <c r="O33" s="41"/>
    </row>
    <row r="34" spans="1:15" x14ac:dyDescent="0.25">
      <c r="A34" s="172"/>
      <c r="B34" s="167"/>
      <c r="C34" s="171"/>
      <c r="D34" s="164"/>
      <c r="E34" s="170"/>
      <c r="F34" s="170"/>
      <c r="G34" s="170"/>
      <c r="H34" s="169"/>
      <c r="I34" s="161"/>
      <c r="J34">
        <v>13</v>
      </c>
      <c r="L34" s="168">
        <v>33</v>
      </c>
      <c r="M34">
        <v>1.026408683684173</v>
      </c>
      <c r="N34" s="41"/>
      <c r="O34" s="41"/>
    </row>
    <row r="35" spans="1:15" x14ac:dyDescent="0.25">
      <c r="A35" s="165">
        <v>43467.375</v>
      </c>
      <c r="B35" s="167">
        <f>WEEKNUM(A35)</f>
        <v>1</v>
      </c>
      <c r="C35" s="164">
        <f>WEEKDAY(A35)</f>
        <v>4</v>
      </c>
      <c r="D35" s="164">
        <v>10</v>
      </c>
      <c r="E35" s="163">
        <v>10</v>
      </c>
      <c r="F35" s="163">
        <v>16.75</v>
      </c>
      <c r="G35" s="163">
        <v>13.375</v>
      </c>
      <c r="H35" s="1">
        <v>1042</v>
      </c>
      <c r="I35" s="161">
        <f>VLOOKUP(B35,L$2:M$54,2,FALSE)</f>
        <v>0.7889080669069003</v>
      </c>
      <c r="J35">
        <f>MAX(I35*F35,E35)</f>
        <v>13.214210120690581</v>
      </c>
      <c r="L35" s="168">
        <v>34</v>
      </c>
      <c r="M35">
        <v>1.0582944605170179</v>
      </c>
      <c r="N35" s="41"/>
      <c r="O35" s="41"/>
    </row>
    <row r="36" spans="1:15" x14ac:dyDescent="0.25">
      <c r="A36" s="165">
        <v>43467.416666666664</v>
      </c>
      <c r="B36" s="167">
        <f>WEEKNUM(A36)</f>
        <v>1</v>
      </c>
      <c r="C36" s="164">
        <f>WEEKDAY(A36)</f>
        <v>4</v>
      </c>
      <c r="D36" s="164">
        <v>11</v>
      </c>
      <c r="E36" s="163">
        <v>10</v>
      </c>
      <c r="F36" s="163">
        <v>15.379999999999999</v>
      </c>
      <c r="G36" s="163">
        <v>12.690000000000001</v>
      </c>
      <c r="H36" s="1">
        <v>1621</v>
      </c>
      <c r="I36" s="161">
        <f>VLOOKUP(B36,L$2:M$54,2,FALSE)</f>
        <v>0.7889080669069003</v>
      </c>
      <c r="J36">
        <f>MAX(I36*F36,E36)</f>
        <v>12.133406069028126</v>
      </c>
      <c r="L36" s="168">
        <v>35</v>
      </c>
      <c r="M36">
        <v>1.0616697935451742</v>
      </c>
      <c r="N36" s="41"/>
      <c r="O36" s="41"/>
    </row>
    <row r="37" spans="1:15" x14ac:dyDescent="0.25">
      <c r="A37" s="165">
        <v>43467.458333333336</v>
      </c>
      <c r="B37" s="167">
        <f>WEEKNUM(A37)</f>
        <v>1</v>
      </c>
      <c r="C37" s="164">
        <f>WEEKDAY(A37)</f>
        <v>4</v>
      </c>
      <c r="D37" s="164">
        <v>12</v>
      </c>
      <c r="E37" s="163">
        <v>10</v>
      </c>
      <c r="F37" s="163">
        <v>14.45</v>
      </c>
      <c r="G37" s="163">
        <v>12.225000000000001</v>
      </c>
      <c r="H37" s="1">
        <v>2315</v>
      </c>
      <c r="I37" s="161">
        <f>VLOOKUP(B37,L$2:M$54,2,FALSE)</f>
        <v>0.7889080669069003</v>
      </c>
      <c r="J37">
        <f>MAX(I37*F37,E37)</f>
        <v>11.399721566804709</v>
      </c>
      <c r="L37" s="168">
        <v>36</v>
      </c>
      <c r="M37">
        <v>1.0418724187201449</v>
      </c>
      <c r="N37" s="41"/>
      <c r="O37" s="41"/>
    </row>
    <row r="38" spans="1:15" x14ac:dyDescent="0.25">
      <c r="A38" s="165">
        <v>43467.5</v>
      </c>
      <c r="B38" s="167">
        <f>WEEKNUM(A38)</f>
        <v>1</v>
      </c>
      <c r="C38" s="164">
        <f>WEEKDAY(A38)</f>
        <v>4</v>
      </c>
      <c r="D38" s="164">
        <v>13</v>
      </c>
      <c r="E38" s="163">
        <v>10</v>
      </c>
      <c r="F38" s="163">
        <v>13.765000000000001</v>
      </c>
      <c r="G38" s="163">
        <v>11.8825</v>
      </c>
      <c r="H38" s="1">
        <v>2150</v>
      </c>
      <c r="I38" s="161">
        <f>VLOOKUP(B38,L$2:M$54,2,FALSE)</f>
        <v>0.7889080669069003</v>
      </c>
      <c r="J38">
        <f>MAX(I38*F38,E38)</f>
        <v>10.859319540973482</v>
      </c>
      <c r="L38" s="168">
        <v>37</v>
      </c>
      <c r="M38">
        <v>1.0434717771026727</v>
      </c>
      <c r="N38" s="41"/>
      <c r="O38" s="41"/>
    </row>
    <row r="39" spans="1:15" x14ac:dyDescent="0.25">
      <c r="A39" s="165">
        <v>43467.541666666664</v>
      </c>
      <c r="B39" s="167">
        <f>WEEKNUM(A39)</f>
        <v>1</v>
      </c>
      <c r="C39" s="164">
        <f>WEEKDAY(A39)</f>
        <v>4</v>
      </c>
      <c r="D39" s="164">
        <v>14</v>
      </c>
      <c r="E39" s="163">
        <v>10</v>
      </c>
      <c r="F39" s="163">
        <v>14.185</v>
      </c>
      <c r="G39" s="163">
        <v>12.092500000000001</v>
      </c>
      <c r="H39" s="1">
        <v>2216</v>
      </c>
      <c r="I39" s="161">
        <f>VLOOKUP(B39,L$2:M$54,2,FALSE)</f>
        <v>0.7889080669069003</v>
      </c>
      <c r="J39">
        <f>MAX(I39*F39,E39)</f>
        <v>11.190660929074381</v>
      </c>
      <c r="L39" s="168">
        <v>38</v>
      </c>
      <c r="M39">
        <v>1.0000666951097827</v>
      </c>
      <c r="N39" s="41"/>
      <c r="O39" s="41"/>
    </row>
    <row r="40" spans="1:15" x14ac:dyDescent="0.25">
      <c r="A40" s="165">
        <v>43467.583333333336</v>
      </c>
      <c r="B40" s="167">
        <f>WEEKNUM(A40)</f>
        <v>1</v>
      </c>
      <c r="C40" s="164">
        <f>WEEKDAY(A40)</f>
        <v>4</v>
      </c>
      <c r="D40" s="164">
        <v>15</v>
      </c>
      <c r="E40" s="163">
        <v>10</v>
      </c>
      <c r="F40" s="163">
        <v>15</v>
      </c>
      <c r="G40" s="163">
        <v>12.5</v>
      </c>
      <c r="H40" s="1">
        <v>2584</v>
      </c>
      <c r="I40" s="161">
        <f>VLOOKUP(B40,L$2:M$54,2,FALSE)</f>
        <v>0.7889080669069003</v>
      </c>
      <c r="J40">
        <f>MAX(I40*F40,E40)</f>
        <v>11.833621003603504</v>
      </c>
      <c r="L40" s="168">
        <v>39</v>
      </c>
      <c r="M40">
        <v>1.072754099390544</v>
      </c>
      <c r="N40" s="41"/>
      <c r="O40" s="41"/>
    </row>
    <row r="41" spans="1:15" x14ac:dyDescent="0.25">
      <c r="A41" s="165">
        <v>43467.625</v>
      </c>
      <c r="B41" s="167">
        <f>WEEKNUM(A41)</f>
        <v>1</v>
      </c>
      <c r="C41" s="164">
        <f>WEEKDAY(A41)</f>
        <v>4</v>
      </c>
      <c r="D41" s="164">
        <v>16</v>
      </c>
      <c r="E41" s="163">
        <v>10</v>
      </c>
      <c r="F41" s="163">
        <v>14.895</v>
      </c>
      <c r="G41" s="163">
        <v>12.4475</v>
      </c>
      <c r="H41" s="1">
        <v>2823</v>
      </c>
      <c r="I41" s="161">
        <f>VLOOKUP(B41,L$2:M$54,2,FALSE)</f>
        <v>0.7889080669069003</v>
      </c>
      <c r="J41">
        <f>MAX(I41*F41,E41)</f>
        <v>11.75078565657828</v>
      </c>
      <c r="L41" s="168">
        <v>40</v>
      </c>
      <c r="M41">
        <v>1.0603222768711427</v>
      </c>
      <c r="N41" s="41"/>
      <c r="O41" s="41"/>
    </row>
    <row r="42" spans="1:15" x14ac:dyDescent="0.25">
      <c r="A42" s="165">
        <v>43467.666666666664</v>
      </c>
      <c r="B42" s="167">
        <f>WEEKNUM(A42)</f>
        <v>1</v>
      </c>
      <c r="C42" s="164">
        <f>WEEKDAY(A42)</f>
        <v>4</v>
      </c>
      <c r="D42" s="164">
        <v>17</v>
      </c>
      <c r="E42" s="163">
        <v>10</v>
      </c>
      <c r="F42" s="163">
        <v>15.77</v>
      </c>
      <c r="G42" s="163">
        <v>12.885000000000002</v>
      </c>
      <c r="H42" s="1">
        <v>2821</v>
      </c>
      <c r="I42" s="161">
        <f>VLOOKUP(B42,L$2:M$54,2,FALSE)</f>
        <v>0.7889080669069003</v>
      </c>
      <c r="J42">
        <f>MAX(I42*F42,E42)</f>
        <v>12.441080215121817</v>
      </c>
      <c r="L42" s="168">
        <v>41</v>
      </c>
      <c r="M42">
        <v>1.0133161855139119</v>
      </c>
      <c r="N42" s="41"/>
      <c r="O42" s="41"/>
    </row>
    <row r="43" spans="1:15" x14ac:dyDescent="0.25">
      <c r="A43" s="165">
        <v>43467.708333333336</v>
      </c>
      <c r="B43" s="167">
        <f>WEEKNUM(A43)</f>
        <v>1</v>
      </c>
      <c r="C43" s="164">
        <f>WEEKDAY(A43)</f>
        <v>4</v>
      </c>
      <c r="D43" s="164">
        <v>18</v>
      </c>
      <c r="E43" s="163">
        <v>10</v>
      </c>
      <c r="F43" s="163">
        <v>17.549999999999997</v>
      </c>
      <c r="G43" s="163">
        <v>13.774999999999999</v>
      </c>
      <c r="H43" s="1">
        <v>2694</v>
      </c>
      <c r="I43" s="161">
        <f>VLOOKUP(B43,L$2:M$54,2,FALSE)</f>
        <v>0.7889080669069003</v>
      </c>
      <c r="J43">
        <f>MAX(I43*F43,E43)</f>
        <v>13.845336574216098</v>
      </c>
      <c r="L43" s="168">
        <v>42</v>
      </c>
      <c r="M43">
        <v>1.0166849771989903</v>
      </c>
      <c r="N43" s="41"/>
      <c r="O43" s="41"/>
    </row>
    <row r="44" spans="1:15" x14ac:dyDescent="0.25">
      <c r="A44" s="165">
        <v>43467.75</v>
      </c>
      <c r="B44" s="167">
        <f>WEEKNUM(A44)</f>
        <v>1</v>
      </c>
      <c r="C44" s="164">
        <f>WEEKDAY(A44)</f>
        <v>4</v>
      </c>
      <c r="D44" s="164">
        <v>19</v>
      </c>
      <c r="E44" s="163">
        <v>10</v>
      </c>
      <c r="F44" s="163">
        <v>16.234999999999999</v>
      </c>
      <c r="G44" s="163">
        <v>13.1175</v>
      </c>
      <c r="H44" s="1">
        <v>2255</v>
      </c>
      <c r="I44" s="161">
        <f>VLOOKUP(B44,L$2:M$54,2,FALSE)</f>
        <v>0.7889080669069003</v>
      </c>
      <c r="J44">
        <f>MAX(I44*F44,E44)</f>
        <v>12.807922466233526</v>
      </c>
      <c r="L44" s="168">
        <v>43</v>
      </c>
      <c r="M44">
        <v>1.0634850162492699</v>
      </c>
      <c r="N44" s="41"/>
      <c r="O44" s="41"/>
    </row>
    <row r="45" spans="1:15" x14ac:dyDescent="0.25">
      <c r="A45" s="165">
        <v>43467.791666666664</v>
      </c>
      <c r="B45" s="167">
        <f>WEEKNUM(A45)</f>
        <v>1</v>
      </c>
      <c r="C45" s="164">
        <f>WEEKDAY(A45)</f>
        <v>4</v>
      </c>
      <c r="D45" s="164">
        <v>20</v>
      </c>
      <c r="E45" s="163">
        <v>10</v>
      </c>
      <c r="F45" s="163">
        <v>14</v>
      </c>
      <c r="G45" s="163">
        <v>12</v>
      </c>
      <c r="H45" s="1">
        <v>1509</v>
      </c>
      <c r="I45" s="161">
        <f>VLOOKUP(B45,L$2:M$54,2,FALSE)</f>
        <v>0.7889080669069003</v>
      </c>
      <c r="J45">
        <f>MAX(I45*F45,E45)</f>
        <v>11.044712936696603</v>
      </c>
      <c r="L45" s="168">
        <v>44</v>
      </c>
      <c r="M45">
        <v>1.0632789639423186</v>
      </c>
      <c r="N45" s="41"/>
      <c r="O45" s="41"/>
    </row>
    <row r="46" spans="1:15" x14ac:dyDescent="0.25">
      <c r="A46" s="165">
        <v>43467.833333333336</v>
      </c>
      <c r="B46" s="167">
        <f>WEEKNUM(A46)</f>
        <v>1</v>
      </c>
      <c r="C46" s="164">
        <f>WEEKDAY(A46)</f>
        <v>4</v>
      </c>
      <c r="D46" s="164">
        <v>21</v>
      </c>
      <c r="E46" s="163">
        <v>10</v>
      </c>
      <c r="F46" s="163">
        <v>12.77</v>
      </c>
      <c r="G46" s="163">
        <v>11.385</v>
      </c>
      <c r="H46" s="1">
        <v>1056</v>
      </c>
      <c r="I46" s="161">
        <f>VLOOKUP(B46,L$2:M$54,2,FALSE)</f>
        <v>0.7889080669069003</v>
      </c>
      <c r="J46">
        <f>MAX(I46*F46,E46)</f>
        <v>10.074356014401117</v>
      </c>
      <c r="L46" s="168">
        <v>45</v>
      </c>
      <c r="M46">
        <v>1.0227422608890537</v>
      </c>
      <c r="N46" s="41"/>
      <c r="O46" s="41"/>
    </row>
    <row r="47" spans="1:15" x14ac:dyDescent="0.25">
      <c r="A47" s="165">
        <v>43467.875</v>
      </c>
      <c r="B47" s="167">
        <f>WEEKNUM(A47)</f>
        <v>1</v>
      </c>
      <c r="C47" s="164">
        <f>WEEKDAY(A47)</f>
        <v>4</v>
      </c>
      <c r="D47" s="164">
        <v>22</v>
      </c>
      <c r="E47" s="163">
        <v>12.48</v>
      </c>
      <c r="F47" s="163">
        <v>12.48</v>
      </c>
      <c r="G47" s="163">
        <v>12.48</v>
      </c>
      <c r="H47" s="1">
        <v>925</v>
      </c>
      <c r="I47" s="161">
        <f>VLOOKUP(B47,L$2:M$54,2,FALSE)</f>
        <v>0.7889080669069003</v>
      </c>
      <c r="J47">
        <f>MAX(I47*F47,E47)</f>
        <v>12.48</v>
      </c>
      <c r="L47" s="168">
        <v>46</v>
      </c>
      <c r="M47">
        <v>1.0005572958406195</v>
      </c>
      <c r="N47" s="41"/>
      <c r="O47" s="41"/>
    </row>
    <row r="48" spans="1:15" x14ac:dyDescent="0.25">
      <c r="A48" s="165">
        <v>43467.916666666664</v>
      </c>
      <c r="B48" s="167">
        <f>WEEKNUM(A48)</f>
        <v>1</v>
      </c>
      <c r="C48" s="164">
        <f>WEEKDAY(A48)</f>
        <v>4</v>
      </c>
      <c r="D48" s="164">
        <v>23</v>
      </c>
      <c r="E48" s="163">
        <v>12.59</v>
      </c>
      <c r="F48" s="163">
        <v>12.59</v>
      </c>
      <c r="G48" s="163">
        <v>12.59</v>
      </c>
      <c r="H48" s="1">
        <v>643</v>
      </c>
      <c r="I48" s="161">
        <f>VLOOKUP(B48,L$2:M$54,2,FALSE)</f>
        <v>0.7889080669069003</v>
      </c>
      <c r="J48">
        <f>MAX(I48*F48,E48)</f>
        <v>12.59</v>
      </c>
      <c r="L48" s="168">
        <v>47</v>
      </c>
      <c r="M48">
        <v>1.02122139862346</v>
      </c>
      <c r="N48" s="41"/>
      <c r="O48" s="41"/>
    </row>
    <row r="49" spans="1:15" x14ac:dyDescent="0.25">
      <c r="A49" s="165">
        <v>43467.958333333336</v>
      </c>
      <c r="B49" s="167">
        <f>WEEKNUM(A49)</f>
        <v>1</v>
      </c>
      <c r="C49" s="164">
        <f>WEEKDAY(A49)</f>
        <v>4</v>
      </c>
      <c r="D49" s="164">
        <v>24</v>
      </c>
      <c r="E49" s="163">
        <v>12.375</v>
      </c>
      <c r="F49" s="163">
        <v>12.375</v>
      </c>
      <c r="G49" s="163">
        <v>12.375</v>
      </c>
      <c r="H49" s="1">
        <v>411</v>
      </c>
      <c r="I49" s="161">
        <f>VLOOKUP(B49,L$2:M$54,2,FALSE)</f>
        <v>0.7889080669069003</v>
      </c>
      <c r="J49">
        <f>MAX(I49*F49,E49)</f>
        <v>12.375</v>
      </c>
      <c r="L49" s="168">
        <v>48</v>
      </c>
      <c r="M49">
        <v>0.9985981635888117</v>
      </c>
      <c r="N49" s="41"/>
      <c r="O49" s="41"/>
    </row>
    <row r="50" spans="1:15" x14ac:dyDescent="0.25">
      <c r="A50" s="165">
        <v>43468</v>
      </c>
      <c r="B50" s="167">
        <f>WEEKNUM(A50)</f>
        <v>1</v>
      </c>
      <c r="C50" s="164">
        <f>WEEKDAY(A50)</f>
        <v>5</v>
      </c>
      <c r="D50" s="164">
        <v>1</v>
      </c>
      <c r="E50" s="163">
        <v>11.984999999999999</v>
      </c>
      <c r="F50" s="163">
        <v>11.984999999999999</v>
      </c>
      <c r="G50" s="163">
        <v>11.984999999999999</v>
      </c>
      <c r="H50" s="1">
        <v>192</v>
      </c>
      <c r="I50" s="161">
        <f>VLOOKUP(B50,L$2:M$54,2,FALSE)</f>
        <v>0.7889080669069003</v>
      </c>
      <c r="J50">
        <f>MAX(I50*F50,E50)</f>
        <v>11.984999999999999</v>
      </c>
      <c r="L50" s="168">
        <v>49</v>
      </c>
      <c r="M50">
        <v>1.033708822559023</v>
      </c>
      <c r="N50" s="41"/>
      <c r="O50" s="41"/>
    </row>
    <row r="51" spans="1:15" x14ac:dyDescent="0.25">
      <c r="A51" s="165">
        <v>43468.041666666664</v>
      </c>
      <c r="B51" s="167">
        <f>WEEKNUM(A51)</f>
        <v>1</v>
      </c>
      <c r="C51" s="164">
        <f>WEEKDAY(A51)</f>
        <v>5</v>
      </c>
      <c r="D51" s="164">
        <v>2</v>
      </c>
      <c r="E51" s="163">
        <v>11.719999999999999</v>
      </c>
      <c r="F51" s="163">
        <v>11.719999999999999</v>
      </c>
      <c r="G51" s="163">
        <v>11.719999999999999</v>
      </c>
      <c r="H51" s="1">
        <v>125</v>
      </c>
      <c r="I51" s="161">
        <f>VLOOKUP(B51,L$2:M$54,2,FALSE)</f>
        <v>0.7889080669069003</v>
      </c>
      <c r="J51">
        <f>MAX(I51*F51,E51)</f>
        <v>11.719999999999999</v>
      </c>
      <c r="L51" s="168">
        <v>50</v>
      </c>
      <c r="M51">
        <v>0.97424147263854044</v>
      </c>
      <c r="N51" s="41"/>
      <c r="O51" s="41"/>
    </row>
    <row r="52" spans="1:15" x14ac:dyDescent="0.25">
      <c r="A52" s="165">
        <v>43468.083333333336</v>
      </c>
      <c r="B52" s="167">
        <f>WEEKNUM(A52)</f>
        <v>1</v>
      </c>
      <c r="C52" s="164">
        <f>WEEKDAY(A52)</f>
        <v>5</v>
      </c>
      <c r="D52" s="164">
        <v>3</v>
      </c>
      <c r="E52" s="163">
        <v>12.094999999999999</v>
      </c>
      <c r="F52" s="163">
        <v>12.094999999999999</v>
      </c>
      <c r="G52" s="163">
        <v>12.094999999999999</v>
      </c>
      <c r="H52" s="1">
        <v>98</v>
      </c>
      <c r="I52" s="161">
        <f>VLOOKUP(B52,L$2:M$54,2,FALSE)</f>
        <v>0.7889080669069003</v>
      </c>
      <c r="J52">
        <f>MAX(I52*F52,E52)</f>
        <v>12.094999999999999</v>
      </c>
      <c r="L52" s="168">
        <v>51</v>
      </c>
      <c r="M52">
        <v>0.99537328145144521</v>
      </c>
      <c r="N52" s="41"/>
      <c r="O52" s="41"/>
    </row>
    <row r="53" spans="1:15" x14ac:dyDescent="0.25">
      <c r="A53" s="165">
        <v>43468.125</v>
      </c>
      <c r="B53" s="167">
        <f>WEEKNUM(A53)</f>
        <v>1</v>
      </c>
      <c r="C53" s="164">
        <f>WEEKDAY(A53)</f>
        <v>5</v>
      </c>
      <c r="D53" s="164">
        <v>4</v>
      </c>
      <c r="E53" s="163">
        <v>11.91</v>
      </c>
      <c r="F53" s="163">
        <v>11.91</v>
      </c>
      <c r="G53" s="163">
        <v>11.91</v>
      </c>
      <c r="H53" s="1">
        <v>139</v>
      </c>
      <c r="I53" s="161">
        <f>VLOOKUP(B53,L$2:M$54,2,FALSE)</f>
        <v>0.7889080669069003</v>
      </c>
      <c r="J53">
        <f>MAX(I53*F53,E53)</f>
        <v>11.91</v>
      </c>
      <c r="L53" s="168">
        <v>52</v>
      </c>
      <c r="M53">
        <v>0.7445225864315772</v>
      </c>
      <c r="N53" s="41"/>
      <c r="O53" s="41"/>
    </row>
    <row r="54" spans="1:15" x14ac:dyDescent="0.25">
      <c r="A54" s="165">
        <v>43468.166666666664</v>
      </c>
      <c r="B54" s="167">
        <f>WEEKNUM(A54)</f>
        <v>1</v>
      </c>
      <c r="C54" s="164">
        <f>WEEKDAY(A54)</f>
        <v>5</v>
      </c>
      <c r="D54" s="164">
        <v>5</v>
      </c>
      <c r="E54" s="163">
        <v>12.455</v>
      </c>
      <c r="F54" s="163">
        <v>12.455</v>
      </c>
      <c r="G54" s="163">
        <v>12.455</v>
      </c>
      <c r="H54" s="1">
        <v>307</v>
      </c>
      <c r="I54" s="161">
        <f>VLOOKUP(B54,L$2:M$54,2,FALSE)</f>
        <v>0.7889080669069003</v>
      </c>
      <c r="J54">
        <f>MAX(I54*F54,E54)</f>
        <v>12.455</v>
      </c>
      <c r="L54" s="168">
        <v>53</v>
      </c>
      <c r="M54">
        <v>0.5097963020985411</v>
      </c>
      <c r="N54" s="41"/>
      <c r="O54" s="41"/>
    </row>
    <row r="55" spans="1:15" x14ac:dyDescent="0.25">
      <c r="A55" s="165">
        <v>43468.208333333336</v>
      </c>
      <c r="B55" s="167">
        <f>WEEKNUM(A55)</f>
        <v>1</v>
      </c>
      <c r="C55" s="164">
        <f>WEEKDAY(A55)</f>
        <v>5</v>
      </c>
      <c r="D55" s="164">
        <v>6</v>
      </c>
      <c r="E55" s="163">
        <v>10</v>
      </c>
      <c r="F55" s="163">
        <v>11.094999999999999</v>
      </c>
      <c r="G55" s="163">
        <v>10.547499999999999</v>
      </c>
      <c r="H55" s="1">
        <v>579</v>
      </c>
      <c r="I55" s="161">
        <f>VLOOKUP(B55,L$2:M$54,2,FALSE)</f>
        <v>0.7889080669069003</v>
      </c>
      <c r="J55">
        <f>MAX(I55*F55,E55)</f>
        <v>10</v>
      </c>
      <c r="L55" s="166"/>
      <c r="M55" s="41"/>
      <c r="N55" s="41"/>
      <c r="O55" s="41"/>
    </row>
    <row r="56" spans="1:15" x14ac:dyDescent="0.25">
      <c r="A56" s="165">
        <v>43468.25</v>
      </c>
      <c r="B56" s="167">
        <f>WEEKNUM(A56)</f>
        <v>1</v>
      </c>
      <c r="C56" s="164">
        <f>WEEKDAY(A56)</f>
        <v>5</v>
      </c>
      <c r="D56" s="164">
        <v>7</v>
      </c>
      <c r="E56" s="163">
        <v>10</v>
      </c>
      <c r="F56" s="163">
        <v>11.745000000000001</v>
      </c>
      <c r="G56" s="163">
        <v>10.872499999999999</v>
      </c>
      <c r="H56" s="1">
        <v>1669</v>
      </c>
      <c r="I56" s="161">
        <f>VLOOKUP(B56,L$2:M$54,2,FALSE)</f>
        <v>0.7889080669069003</v>
      </c>
      <c r="J56">
        <f>MAX(I56*F56,E56)</f>
        <v>10</v>
      </c>
      <c r="L56" s="166"/>
      <c r="M56" s="41"/>
      <c r="N56" s="41"/>
      <c r="O56" s="41"/>
    </row>
    <row r="57" spans="1:15" x14ac:dyDescent="0.25">
      <c r="A57" s="165">
        <v>43468.291666666664</v>
      </c>
      <c r="B57" s="167">
        <f>WEEKNUM(A57)</f>
        <v>1</v>
      </c>
      <c r="C57" s="164">
        <f>WEEKDAY(A57)</f>
        <v>5</v>
      </c>
      <c r="D57" s="164">
        <v>8</v>
      </c>
      <c r="E57" s="163">
        <v>10</v>
      </c>
      <c r="F57" s="163">
        <v>17.755000000000003</v>
      </c>
      <c r="G57" s="163">
        <v>13.877500000000001</v>
      </c>
      <c r="H57" s="1">
        <v>2522</v>
      </c>
      <c r="I57" s="161">
        <f>VLOOKUP(B57,L$2:M$54,2,FALSE)</f>
        <v>0.7889080669069003</v>
      </c>
      <c r="J57">
        <f>MAX(I57*F57,E57)</f>
        <v>14.007062727932016</v>
      </c>
      <c r="L57" s="166"/>
      <c r="M57" s="41"/>
      <c r="N57" s="41"/>
      <c r="O57" s="41"/>
    </row>
    <row r="58" spans="1:15" x14ac:dyDescent="0.25">
      <c r="A58" s="165">
        <v>43468.333333333336</v>
      </c>
      <c r="B58" s="167">
        <f>WEEKNUM(A58)</f>
        <v>1</v>
      </c>
      <c r="C58" s="164">
        <f>WEEKDAY(A58)</f>
        <v>5</v>
      </c>
      <c r="D58" s="164">
        <v>9</v>
      </c>
      <c r="E58" s="163">
        <v>10</v>
      </c>
      <c r="F58" s="163">
        <v>16.395</v>
      </c>
      <c r="G58" s="163">
        <v>13.197500000000002</v>
      </c>
      <c r="H58" s="1">
        <v>2309</v>
      </c>
      <c r="I58" s="161">
        <f>VLOOKUP(B58,L$2:M$54,2,FALSE)</f>
        <v>0.7889080669069003</v>
      </c>
      <c r="J58">
        <f>MAX(I58*F58,E58)</f>
        <v>12.93414775693863</v>
      </c>
      <c r="L58" s="166"/>
      <c r="M58" s="41"/>
      <c r="N58" s="41"/>
      <c r="O58" s="41"/>
    </row>
    <row r="59" spans="1:15" x14ac:dyDescent="0.25">
      <c r="A59" s="165">
        <v>43468.375</v>
      </c>
      <c r="B59" s="167">
        <f>WEEKNUM(A59)</f>
        <v>1</v>
      </c>
      <c r="C59" s="164">
        <f>WEEKDAY(A59)</f>
        <v>5</v>
      </c>
      <c r="D59" s="164">
        <v>10</v>
      </c>
      <c r="E59" s="163">
        <v>10</v>
      </c>
      <c r="F59" s="163">
        <v>15.625</v>
      </c>
      <c r="G59" s="163">
        <v>12.8125</v>
      </c>
      <c r="H59" s="1">
        <v>2004</v>
      </c>
      <c r="I59" s="161">
        <f>VLOOKUP(B59,L$2:M$54,2,FALSE)</f>
        <v>0.7889080669069003</v>
      </c>
      <c r="J59">
        <f>MAX(I59*F59,E59)</f>
        <v>12.326688545420318</v>
      </c>
      <c r="L59" s="166"/>
      <c r="M59" s="41"/>
      <c r="N59" s="41"/>
      <c r="O59" s="41"/>
    </row>
    <row r="60" spans="1:15" x14ac:dyDescent="0.25">
      <c r="A60" s="165">
        <v>43468.416666666664</v>
      </c>
      <c r="B60" s="167">
        <f>WEEKNUM(A60)</f>
        <v>1</v>
      </c>
      <c r="C60" s="164">
        <f>WEEKDAY(A60)</f>
        <v>5</v>
      </c>
      <c r="D60" s="164">
        <v>11</v>
      </c>
      <c r="E60" s="163">
        <v>10</v>
      </c>
      <c r="F60" s="163">
        <v>13.745000000000001</v>
      </c>
      <c r="G60" s="163">
        <v>11.8725</v>
      </c>
      <c r="H60" s="1">
        <v>2274</v>
      </c>
      <c r="I60" s="161">
        <f>VLOOKUP(B60,L$2:M$54,2,FALSE)</f>
        <v>0.7889080669069003</v>
      </c>
      <c r="J60">
        <f>MAX(I60*F60,E60)</f>
        <v>10.843541379635345</v>
      </c>
      <c r="L60" s="166"/>
      <c r="M60" s="41"/>
      <c r="N60" s="41"/>
      <c r="O60" s="41"/>
    </row>
    <row r="61" spans="1:15" x14ac:dyDescent="0.25">
      <c r="A61" s="165">
        <v>43468.458333333336</v>
      </c>
      <c r="B61" s="167">
        <f>WEEKNUM(A61)</f>
        <v>1</v>
      </c>
      <c r="C61" s="164">
        <f>WEEKDAY(A61)</f>
        <v>5</v>
      </c>
      <c r="D61" s="164">
        <v>12</v>
      </c>
      <c r="E61" s="163">
        <v>10</v>
      </c>
      <c r="F61" s="163">
        <v>15.704999999999998</v>
      </c>
      <c r="G61" s="163">
        <v>12.852499999999999</v>
      </c>
      <c r="H61" s="1">
        <v>2416</v>
      </c>
      <c r="I61" s="161">
        <f>VLOOKUP(B61,L$2:M$54,2,FALSE)</f>
        <v>0.7889080669069003</v>
      </c>
      <c r="J61">
        <f>MAX(I61*F61,E61)</f>
        <v>12.389801190772868</v>
      </c>
      <c r="L61" s="166"/>
      <c r="M61" s="41"/>
      <c r="N61" s="41"/>
      <c r="O61" s="41"/>
    </row>
    <row r="62" spans="1:15" x14ac:dyDescent="0.25">
      <c r="A62" s="165">
        <v>43468.5</v>
      </c>
      <c r="B62" s="167">
        <f>WEEKNUM(A62)</f>
        <v>1</v>
      </c>
      <c r="C62" s="164">
        <f>WEEKDAY(A62)</f>
        <v>5</v>
      </c>
      <c r="D62" s="164">
        <v>13</v>
      </c>
      <c r="E62" s="163">
        <v>10</v>
      </c>
      <c r="F62" s="163">
        <v>14.475</v>
      </c>
      <c r="G62" s="163">
        <v>12.237500000000001</v>
      </c>
      <c r="H62" s="1">
        <v>2105</v>
      </c>
      <c r="I62" s="161">
        <f>VLOOKUP(B62,L$2:M$54,2,FALSE)</f>
        <v>0.7889080669069003</v>
      </c>
      <c r="J62">
        <f>MAX(I62*F62,E62)</f>
        <v>11.419444268477381</v>
      </c>
      <c r="L62" s="166"/>
      <c r="M62" s="41"/>
      <c r="N62" s="41"/>
      <c r="O62" s="41"/>
    </row>
    <row r="63" spans="1:15" x14ac:dyDescent="0.25">
      <c r="A63" s="165">
        <v>43468.541666666664</v>
      </c>
      <c r="B63" s="167">
        <f>WEEKNUM(A63)</f>
        <v>1</v>
      </c>
      <c r="C63" s="164">
        <f>WEEKDAY(A63)</f>
        <v>5</v>
      </c>
      <c r="D63" s="164">
        <v>14</v>
      </c>
      <c r="E63" s="163">
        <v>10</v>
      </c>
      <c r="F63" s="163">
        <v>13.765000000000001</v>
      </c>
      <c r="G63" s="163">
        <v>11.8825</v>
      </c>
      <c r="H63" s="1">
        <v>2341</v>
      </c>
      <c r="I63" s="161">
        <f>VLOOKUP(B63,L$2:M$54,2,FALSE)</f>
        <v>0.7889080669069003</v>
      </c>
      <c r="J63">
        <f>MAX(I63*F63,E63)</f>
        <v>10.859319540973482</v>
      </c>
      <c r="L63" s="166"/>
      <c r="M63" s="41"/>
      <c r="N63" s="41"/>
      <c r="O63" s="41"/>
    </row>
    <row r="64" spans="1:15" x14ac:dyDescent="0.25">
      <c r="A64" s="165">
        <v>43468.583333333336</v>
      </c>
      <c r="B64" s="167">
        <f>WEEKNUM(A64)</f>
        <v>1</v>
      </c>
      <c r="C64" s="164">
        <f>WEEKDAY(A64)</f>
        <v>5</v>
      </c>
      <c r="D64" s="164">
        <v>15</v>
      </c>
      <c r="E64" s="163">
        <v>10</v>
      </c>
      <c r="F64" s="163">
        <v>15.885</v>
      </c>
      <c r="G64" s="163">
        <v>12.942499999999999</v>
      </c>
      <c r="H64" s="1">
        <v>2583</v>
      </c>
      <c r="I64" s="161">
        <f>VLOOKUP(B64,L$2:M$54,2,FALSE)</f>
        <v>0.7889080669069003</v>
      </c>
      <c r="J64">
        <f>MAX(I64*F64,E64)</f>
        <v>12.531804642816111</v>
      </c>
      <c r="L64" s="166"/>
      <c r="M64" s="41"/>
      <c r="N64" s="41"/>
      <c r="O64" s="41"/>
    </row>
    <row r="65" spans="1:15" x14ac:dyDescent="0.25">
      <c r="A65" s="165">
        <v>43468.625</v>
      </c>
      <c r="B65" s="167">
        <f>WEEKNUM(A65)</f>
        <v>1</v>
      </c>
      <c r="C65" s="164">
        <f>WEEKDAY(A65)</f>
        <v>5</v>
      </c>
      <c r="D65" s="164">
        <v>16</v>
      </c>
      <c r="E65" s="163">
        <v>10</v>
      </c>
      <c r="F65" s="163">
        <v>14.73</v>
      </c>
      <c r="G65" s="163">
        <v>12.364999999999998</v>
      </c>
      <c r="H65" s="1">
        <v>2510</v>
      </c>
      <c r="I65" s="161">
        <f>VLOOKUP(B65,L$2:M$54,2,FALSE)</f>
        <v>0.7889080669069003</v>
      </c>
      <c r="J65">
        <f>MAX(I65*F65,E65)</f>
        <v>11.620615825538641</v>
      </c>
      <c r="L65" s="166"/>
      <c r="M65" s="41"/>
      <c r="N65" s="41"/>
      <c r="O65" s="41"/>
    </row>
    <row r="66" spans="1:15" x14ac:dyDescent="0.25">
      <c r="A66" s="165">
        <v>43468.666666666664</v>
      </c>
      <c r="B66" s="167">
        <f>WEEKNUM(A66)</f>
        <v>1</v>
      </c>
      <c r="C66" s="164">
        <f>WEEKDAY(A66)</f>
        <v>5</v>
      </c>
      <c r="D66" s="164">
        <v>17</v>
      </c>
      <c r="E66" s="163">
        <v>10</v>
      </c>
      <c r="F66" s="163">
        <v>15.145</v>
      </c>
      <c r="G66" s="163">
        <v>12.572500000000002</v>
      </c>
      <c r="H66" s="1">
        <v>2939</v>
      </c>
      <c r="I66" s="161">
        <f>VLOOKUP(B66,L$2:M$54,2,FALSE)</f>
        <v>0.7889080669069003</v>
      </c>
      <c r="J66">
        <f>MAX(I66*F66,E66)</f>
        <v>11.948012673305005</v>
      </c>
      <c r="L66" s="166"/>
      <c r="M66" s="41"/>
      <c r="N66" s="41"/>
      <c r="O66" s="41"/>
    </row>
    <row r="67" spans="1:15" x14ac:dyDescent="0.25">
      <c r="A67" s="165">
        <v>43468.708333333336</v>
      </c>
      <c r="B67" s="167">
        <f>WEEKNUM(A67)</f>
        <v>1</v>
      </c>
      <c r="C67" s="164">
        <f>WEEKDAY(A67)</f>
        <v>5</v>
      </c>
      <c r="D67" s="164">
        <v>18</v>
      </c>
      <c r="E67" s="163">
        <v>10</v>
      </c>
      <c r="F67" s="163">
        <v>17.98</v>
      </c>
      <c r="G67" s="163">
        <v>13.99</v>
      </c>
      <c r="H67" s="1">
        <v>3142</v>
      </c>
      <c r="I67" s="161">
        <f>VLOOKUP(B67,L$2:M$54,2,FALSE)</f>
        <v>0.7889080669069003</v>
      </c>
      <c r="J67">
        <f>MAX(I67*F67,E67)</f>
        <v>14.184567042986068</v>
      </c>
      <c r="L67" s="166"/>
      <c r="M67" s="41"/>
      <c r="N67" s="41"/>
      <c r="O67" s="41"/>
    </row>
    <row r="68" spans="1:15" x14ac:dyDescent="0.25">
      <c r="A68" s="165">
        <v>43468.75</v>
      </c>
      <c r="B68" s="167">
        <f>WEEKNUM(A68)</f>
        <v>1</v>
      </c>
      <c r="C68" s="164">
        <f>WEEKDAY(A68)</f>
        <v>5</v>
      </c>
      <c r="D68" s="164">
        <v>19</v>
      </c>
      <c r="E68" s="163">
        <v>10</v>
      </c>
      <c r="F68" s="163">
        <v>16.450000000000003</v>
      </c>
      <c r="G68" s="163">
        <v>13.225000000000001</v>
      </c>
      <c r="H68" s="1">
        <v>2379</v>
      </c>
      <c r="I68" s="161">
        <f>VLOOKUP(B68,L$2:M$54,2,FALSE)</f>
        <v>0.7889080669069003</v>
      </c>
      <c r="J68">
        <f>MAX(I68*F68,E68)</f>
        <v>12.977537700618512</v>
      </c>
      <c r="L68" s="166"/>
      <c r="M68" s="41"/>
      <c r="N68" s="41"/>
      <c r="O68" s="41"/>
    </row>
    <row r="69" spans="1:15" x14ac:dyDescent="0.25">
      <c r="A69" s="165">
        <v>43468.791666666664</v>
      </c>
      <c r="B69" s="167">
        <f>WEEKNUM(A69)</f>
        <v>1</v>
      </c>
      <c r="C69" s="164">
        <f>WEEKDAY(A69)</f>
        <v>5</v>
      </c>
      <c r="D69" s="164">
        <v>20</v>
      </c>
      <c r="E69" s="163">
        <v>10</v>
      </c>
      <c r="F69" s="163">
        <v>13.945</v>
      </c>
      <c r="G69" s="163">
        <v>11.9725</v>
      </c>
      <c r="H69" s="1">
        <v>1410</v>
      </c>
      <c r="I69" s="161">
        <f>VLOOKUP(B69,L$2:M$54,2,FALSE)</f>
        <v>0.7889080669069003</v>
      </c>
      <c r="J69">
        <f>MAX(I69*F69,E69)</f>
        <v>11.001322993016725</v>
      </c>
      <c r="L69" s="166"/>
      <c r="M69" s="41"/>
      <c r="N69" s="41"/>
      <c r="O69" s="41"/>
    </row>
    <row r="70" spans="1:15" x14ac:dyDescent="0.25">
      <c r="A70" s="165">
        <v>43468.833333333336</v>
      </c>
      <c r="B70" s="167">
        <f>WEEKNUM(A70)</f>
        <v>1</v>
      </c>
      <c r="C70" s="164">
        <f>WEEKDAY(A70)</f>
        <v>5</v>
      </c>
      <c r="D70" s="164">
        <v>21</v>
      </c>
      <c r="E70" s="163">
        <v>11.754999999999999</v>
      </c>
      <c r="F70" s="163">
        <v>11.754999999999999</v>
      </c>
      <c r="G70" s="163">
        <v>11.754999999999999</v>
      </c>
      <c r="H70" s="1">
        <v>776</v>
      </c>
      <c r="I70" s="161">
        <f>VLOOKUP(B70,L$2:M$54,2,FALSE)</f>
        <v>0.7889080669069003</v>
      </c>
      <c r="J70">
        <f>MAX(I70*F70,E70)</f>
        <v>11.754999999999999</v>
      </c>
      <c r="L70" s="166"/>
      <c r="M70" s="41"/>
      <c r="N70" s="41"/>
      <c r="O70" s="41"/>
    </row>
    <row r="71" spans="1:15" x14ac:dyDescent="0.25">
      <c r="A71" s="165">
        <v>43468.875</v>
      </c>
      <c r="B71" s="167">
        <f>WEEKNUM(A71)</f>
        <v>1</v>
      </c>
      <c r="C71" s="164">
        <f>WEEKDAY(A71)</f>
        <v>5</v>
      </c>
      <c r="D71" s="164">
        <v>22</v>
      </c>
      <c r="E71" s="163">
        <v>12</v>
      </c>
      <c r="F71" s="163">
        <v>13.98</v>
      </c>
      <c r="G71" s="163">
        <v>12.99</v>
      </c>
      <c r="H71" s="1">
        <v>744</v>
      </c>
      <c r="I71" s="161">
        <f>VLOOKUP(B71,L$2:M$54,2,FALSE)</f>
        <v>0.7889080669069003</v>
      </c>
      <c r="J71">
        <f>MAX(I71*F71,E71)</f>
        <v>12</v>
      </c>
      <c r="L71" s="166"/>
      <c r="M71" s="41"/>
      <c r="N71" s="41"/>
      <c r="O71" s="41"/>
    </row>
    <row r="72" spans="1:15" x14ac:dyDescent="0.25">
      <c r="A72" s="165">
        <v>43468.916666666664</v>
      </c>
      <c r="B72" s="167">
        <f>WEEKNUM(A72)</f>
        <v>1</v>
      </c>
      <c r="C72" s="164">
        <f>WEEKDAY(A72)</f>
        <v>5</v>
      </c>
      <c r="D72" s="164">
        <v>23</v>
      </c>
      <c r="E72" s="163">
        <v>12</v>
      </c>
      <c r="F72" s="163">
        <v>13.92</v>
      </c>
      <c r="G72" s="163">
        <v>12.959999999999999</v>
      </c>
      <c r="H72" s="1">
        <v>504</v>
      </c>
      <c r="I72" s="161">
        <f>VLOOKUP(B72,L$2:M$54,2,FALSE)</f>
        <v>0.7889080669069003</v>
      </c>
      <c r="J72">
        <f>MAX(I72*F72,E72)</f>
        <v>12</v>
      </c>
      <c r="L72" s="166"/>
      <c r="M72" s="41"/>
      <c r="N72" s="41"/>
      <c r="O72" s="41"/>
    </row>
    <row r="73" spans="1:15" x14ac:dyDescent="0.25">
      <c r="A73" s="165">
        <v>43468.958333333336</v>
      </c>
      <c r="B73" s="167">
        <f>WEEKNUM(A73)</f>
        <v>1</v>
      </c>
      <c r="C73" s="164">
        <f>WEEKDAY(A73)</f>
        <v>5</v>
      </c>
      <c r="D73" s="164">
        <v>24</v>
      </c>
      <c r="E73" s="163">
        <v>12</v>
      </c>
      <c r="F73" s="163">
        <v>13.934999999999999</v>
      </c>
      <c r="G73" s="163">
        <v>12.967500000000001</v>
      </c>
      <c r="H73" s="1">
        <v>378</v>
      </c>
      <c r="I73" s="161">
        <f>VLOOKUP(B73,L$2:M$54,2,FALSE)</f>
        <v>0.7889080669069003</v>
      </c>
      <c r="J73">
        <f>MAX(I73*F73,E73)</f>
        <v>12</v>
      </c>
      <c r="L73" s="166"/>
      <c r="M73" s="41"/>
      <c r="N73" s="41"/>
      <c r="O73" s="41"/>
    </row>
    <row r="74" spans="1:15" x14ac:dyDescent="0.25">
      <c r="A74" s="165">
        <v>43469</v>
      </c>
      <c r="B74" s="167">
        <f>WEEKNUM(A74)</f>
        <v>1</v>
      </c>
      <c r="C74" s="164">
        <f>WEEKDAY(A74)</f>
        <v>6</v>
      </c>
      <c r="D74" s="164">
        <v>1</v>
      </c>
      <c r="E74" s="163">
        <v>12</v>
      </c>
      <c r="F74" s="163">
        <v>13.225</v>
      </c>
      <c r="G74" s="163">
        <v>12.612499999999999</v>
      </c>
      <c r="H74" s="1">
        <v>188</v>
      </c>
      <c r="I74" s="161">
        <f>VLOOKUP(B74,L$2:M$54,2,FALSE)</f>
        <v>0.7889080669069003</v>
      </c>
      <c r="J74">
        <f>MAX(I74*F74,E74)</f>
        <v>12</v>
      </c>
      <c r="L74" s="166"/>
      <c r="M74" s="41"/>
      <c r="N74" s="41"/>
      <c r="O74" s="41"/>
    </row>
    <row r="75" spans="1:15" x14ac:dyDescent="0.25">
      <c r="A75" s="165">
        <v>43469.041666666664</v>
      </c>
      <c r="B75" s="167">
        <f>WEEKNUM(A75)</f>
        <v>1</v>
      </c>
      <c r="C75" s="164">
        <f>WEEKDAY(A75)</f>
        <v>6</v>
      </c>
      <c r="D75" s="164">
        <v>2</v>
      </c>
      <c r="E75" s="163">
        <v>10</v>
      </c>
      <c r="F75" s="163">
        <v>10.495000000000001</v>
      </c>
      <c r="G75" s="163">
        <v>10.2475</v>
      </c>
      <c r="H75" s="1">
        <v>129</v>
      </c>
      <c r="I75" s="161">
        <f>VLOOKUP(B75,L$2:M$54,2,FALSE)</f>
        <v>0.7889080669069003</v>
      </c>
      <c r="J75">
        <f>MAX(I75*F75,E75)</f>
        <v>10</v>
      </c>
      <c r="L75" s="166"/>
      <c r="M75" s="41"/>
      <c r="N75" s="41"/>
      <c r="O75" s="41"/>
    </row>
    <row r="76" spans="1:15" x14ac:dyDescent="0.25">
      <c r="A76" s="165">
        <v>43469.083333333336</v>
      </c>
      <c r="B76" s="167">
        <f>WEEKNUM(A76)</f>
        <v>1</v>
      </c>
      <c r="C76" s="164">
        <f>WEEKDAY(A76)</f>
        <v>6</v>
      </c>
      <c r="D76" s="164">
        <v>3</v>
      </c>
      <c r="E76" s="163">
        <v>10</v>
      </c>
      <c r="F76" s="163">
        <v>10.850000000000001</v>
      </c>
      <c r="G76" s="163">
        <v>10.425000000000001</v>
      </c>
      <c r="H76" s="1">
        <v>97</v>
      </c>
      <c r="I76" s="161">
        <f>VLOOKUP(B76,L$2:M$54,2,FALSE)</f>
        <v>0.7889080669069003</v>
      </c>
      <c r="J76">
        <f>MAX(I76*F76,E76)</f>
        <v>10</v>
      </c>
      <c r="L76" s="166"/>
      <c r="M76" s="41"/>
      <c r="N76" s="41"/>
      <c r="O76" s="41"/>
    </row>
    <row r="77" spans="1:15" x14ac:dyDescent="0.25">
      <c r="A77" s="165">
        <v>43469.125</v>
      </c>
      <c r="B77" s="167">
        <f>WEEKNUM(A77)</f>
        <v>1</v>
      </c>
      <c r="C77" s="164">
        <f>WEEKDAY(A77)</f>
        <v>6</v>
      </c>
      <c r="D77" s="164">
        <v>4</v>
      </c>
      <c r="E77" s="163">
        <v>10</v>
      </c>
      <c r="F77" s="163">
        <v>10.475000000000001</v>
      </c>
      <c r="G77" s="163">
        <v>10.237500000000001</v>
      </c>
      <c r="H77" s="1">
        <v>134</v>
      </c>
      <c r="I77" s="161">
        <f>VLOOKUP(B77,L$2:M$54,2,FALSE)</f>
        <v>0.7889080669069003</v>
      </c>
      <c r="J77">
        <f>MAX(I77*F77,E77)</f>
        <v>10</v>
      </c>
      <c r="L77" s="166"/>
      <c r="M77" s="41"/>
      <c r="N77" s="41"/>
      <c r="O77" s="41"/>
    </row>
    <row r="78" spans="1:15" x14ac:dyDescent="0.25">
      <c r="A78" s="165">
        <v>43469.166666666664</v>
      </c>
      <c r="B78" s="167">
        <f>WEEKNUM(A78)</f>
        <v>1</v>
      </c>
      <c r="C78" s="164">
        <f>WEEKDAY(A78)</f>
        <v>6</v>
      </c>
      <c r="D78" s="164">
        <v>5</v>
      </c>
      <c r="E78" s="163">
        <v>11.254999999999999</v>
      </c>
      <c r="F78" s="163">
        <v>11.120000000000001</v>
      </c>
      <c r="G78" s="163">
        <v>11.1875</v>
      </c>
      <c r="H78" s="1">
        <v>282</v>
      </c>
      <c r="I78" s="161">
        <f>VLOOKUP(B78,L$2:M$54,2,FALSE)</f>
        <v>0.7889080669069003</v>
      </c>
      <c r="J78">
        <f>MAX(I78*F78,E78)</f>
        <v>11.254999999999999</v>
      </c>
      <c r="L78" s="166"/>
      <c r="M78" s="41"/>
      <c r="N78" s="41"/>
      <c r="O78" s="41"/>
    </row>
    <row r="79" spans="1:15" x14ac:dyDescent="0.25">
      <c r="A79" s="165">
        <v>43469.208333333336</v>
      </c>
      <c r="B79" s="167">
        <f>WEEKNUM(A79)</f>
        <v>1</v>
      </c>
      <c r="C79" s="164">
        <f>WEEKDAY(A79)</f>
        <v>6</v>
      </c>
      <c r="D79" s="164">
        <v>6</v>
      </c>
      <c r="E79" s="163">
        <v>9.5249999999999986</v>
      </c>
      <c r="F79" s="163">
        <v>9.5249999999999986</v>
      </c>
      <c r="G79" s="163">
        <v>9.5249999999999986</v>
      </c>
      <c r="H79" s="1">
        <v>492</v>
      </c>
      <c r="I79" s="161">
        <f>VLOOKUP(B79,L$2:M$54,2,FALSE)</f>
        <v>0.7889080669069003</v>
      </c>
      <c r="J79">
        <f>MAX(I79*F79,E79)</f>
        <v>9.5249999999999986</v>
      </c>
      <c r="L79" s="166"/>
      <c r="M79" s="41"/>
      <c r="N79" s="41"/>
      <c r="O79" s="41"/>
    </row>
    <row r="80" spans="1:15" x14ac:dyDescent="0.25">
      <c r="A80" s="165">
        <v>43469.25</v>
      </c>
      <c r="B80" s="167">
        <f>WEEKNUM(A80)</f>
        <v>1</v>
      </c>
      <c r="C80" s="164">
        <f>WEEKDAY(A80)</f>
        <v>6</v>
      </c>
      <c r="D80" s="164">
        <v>7</v>
      </c>
      <c r="E80" s="163">
        <v>10.635</v>
      </c>
      <c r="F80" s="163">
        <v>12.370000000000001</v>
      </c>
      <c r="G80" s="163">
        <v>11.5025</v>
      </c>
      <c r="H80" s="1">
        <v>1629</v>
      </c>
      <c r="I80" s="161">
        <f>VLOOKUP(B80,L$2:M$54,2,FALSE)</f>
        <v>0.7889080669069003</v>
      </c>
      <c r="J80">
        <f>MAX(I80*F80,E80)</f>
        <v>10.635</v>
      </c>
      <c r="L80" s="166"/>
      <c r="M80" s="41"/>
      <c r="N80" s="41"/>
      <c r="O80" s="41"/>
    </row>
    <row r="81" spans="1:15" x14ac:dyDescent="0.25">
      <c r="A81" s="165">
        <v>43469.291666666664</v>
      </c>
      <c r="B81" s="167">
        <f>WEEKNUM(A81)</f>
        <v>1</v>
      </c>
      <c r="C81" s="164">
        <f>WEEKDAY(A81)</f>
        <v>6</v>
      </c>
      <c r="D81" s="164">
        <v>8</v>
      </c>
      <c r="E81" s="163">
        <v>10</v>
      </c>
      <c r="F81" s="163">
        <v>16.535</v>
      </c>
      <c r="G81" s="163">
        <v>13.2675</v>
      </c>
      <c r="H81" s="1">
        <v>2591</v>
      </c>
      <c r="I81" s="161">
        <f>VLOOKUP(B81,L$2:M$54,2,FALSE)</f>
        <v>0.7889080669069003</v>
      </c>
      <c r="J81">
        <f>MAX(I81*F81,E81)</f>
        <v>13.044594886305596</v>
      </c>
      <c r="L81" s="166"/>
      <c r="M81" s="41"/>
      <c r="N81" s="41"/>
      <c r="O81" s="41"/>
    </row>
    <row r="82" spans="1:15" x14ac:dyDescent="0.25">
      <c r="A82" s="165">
        <v>43469.333333333336</v>
      </c>
      <c r="B82" s="167">
        <f>WEEKNUM(A82)</f>
        <v>1</v>
      </c>
      <c r="C82" s="164">
        <f>WEEKDAY(A82)</f>
        <v>6</v>
      </c>
      <c r="D82" s="164">
        <v>9</v>
      </c>
      <c r="E82" s="163">
        <v>10</v>
      </c>
      <c r="F82" s="163">
        <v>19.29</v>
      </c>
      <c r="G82" s="163">
        <v>14.645</v>
      </c>
      <c r="H82" s="1">
        <v>2333</v>
      </c>
      <c r="I82" s="161">
        <f>VLOOKUP(B82,L$2:M$54,2,FALSE)</f>
        <v>0.7889080669069003</v>
      </c>
      <c r="J82">
        <f>MAX(I82*F82,E82)</f>
        <v>15.218036610634107</v>
      </c>
      <c r="L82" s="166"/>
      <c r="M82" s="41"/>
      <c r="N82" s="41"/>
      <c r="O82" s="41"/>
    </row>
    <row r="83" spans="1:15" x14ac:dyDescent="0.25">
      <c r="A83" s="165">
        <v>43469.375</v>
      </c>
      <c r="B83" s="167">
        <f>WEEKNUM(A83)</f>
        <v>1</v>
      </c>
      <c r="C83" s="164">
        <f>WEEKDAY(A83)</f>
        <v>6</v>
      </c>
      <c r="D83" s="164">
        <v>10</v>
      </c>
      <c r="E83" s="163">
        <v>10</v>
      </c>
      <c r="F83" s="163">
        <v>15.025</v>
      </c>
      <c r="G83" s="163">
        <v>12.512499999999999</v>
      </c>
      <c r="H83" s="1">
        <v>1991</v>
      </c>
      <c r="I83" s="161">
        <f>VLOOKUP(B83,L$2:M$54,2,FALSE)</f>
        <v>0.7889080669069003</v>
      </c>
      <c r="J83">
        <f>MAX(I83*F83,E83)</f>
        <v>11.853343705276178</v>
      </c>
      <c r="L83" s="166"/>
      <c r="M83" s="41"/>
      <c r="N83" s="41"/>
      <c r="O83" s="41"/>
    </row>
    <row r="84" spans="1:15" x14ac:dyDescent="0.25">
      <c r="A84" s="165">
        <v>43469.416666666664</v>
      </c>
      <c r="B84" s="167">
        <f>WEEKNUM(A84)</f>
        <v>1</v>
      </c>
      <c r="C84" s="164">
        <f>WEEKDAY(A84)</f>
        <v>6</v>
      </c>
      <c r="D84" s="164">
        <v>11</v>
      </c>
      <c r="E84" s="163">
        <v>10</v>
      </c>
      <c r="F84" s="163">
        <v>13.92</v>
      </c>
      <c r="G84" s="163">
        <v>11.959999999999999</v>
      </c>
      <c r="H84" s="1">
        <v>2184</v>
      </c>
      <c r="I84" s="161">
        <f>VLOOKUP(B84,L$2:M$54,2,FALSE)</f>
        <v>0.7889080669069003</v>
      </c>
      <c r="J84">
        <f>MAX(I84*F84,E84)</f>
        <v>10.981600291344051</v>
      </c>
      <c r="L84" s="166"/>
      <c r="M84" s="41"/>
      <c r="N84" s="41"/>
      <c r="O84" s="41"/>
    </row>
    <row r="85" spans="1:15" x14ac:dyDescent="0.25">
      <c r="A85" s="165">
        <v>43469.458333333336</v>
      </c>
      <c r="B85" s="167">
        <f>WEEKNUM(A85)</f>
        <v>1</v>
      </c>
      <c r="C85" s="164">
        <f>WEEKDAY(A85)</f>
        <v>6</v>
      </c>
      <c r="D85" s="164">
        <v>12</v>
      </c>
      <c r="E85" s="163">
        <v>10</v>
      </c>
      <c r="F85" s="163">
        <v>14.2</v>
      </c>
      <c r="G85" s="163">
        <v>12.1</v>
      </c>
      <c r="H85" s="1">
        <v>2354</v>
      </c>
      <c r="I85" s="161">
        <f>VLOOKUP(B85,L$2:M$54,2,FALSE)</f>
        <v>0.7889080669069003</v>
      </c>
      <c r="J85">
        <f>MAX(I85*F85,E85)</f>
        <v>11.202494550077983</v>
      </c>
      <c r="L85" s="166"/>
      <c r="M85" s="41"/>
      <c r="N85" s="41"/>
      <c r="O85" s="41"/>
    </row>
    <row r="86" spans="1:15" x14ac:dyDescent="0.25">
      <c r="A86" s="165">
        <v>43469.5</v>
      </c>
      <c r="B86" s="167">
        <f>WEEKNUM(A86)</f>
        <v>1</v>
      </c>
      <c r="C86" s="164">
        <f>WEEKDAY(A86)</f>
        <v>6</v>
      </c>
      <c r="D86" s="164">
        <v>13</v>
      </c>
      <c r="E86" s="163">
        <v>10</v>
      </c>
      <c r="F86" s="163">
        <v>14.445</v>
      </c>
      <c r="G86" s="163">
        <v>12.2225</v>
      </c>
      <c r="H86" s="1">
        <v>2067</v>
      </c>
      <c r="I86" s="161">
        <f>VLOOKUP(B86,L$2:M$54,2,FALSE)</f>
        <v>0.7889080669069003</v>
      </c>
      <c r="J86">
        <f>MAX(I86*F86,E86)</f>
        <v>11.395777026470174</v>
      </c>
      <c r="L86" s="166"/>
      <c r="M86" s="41"/>
      <c r="N86" s="41"/>
      <c r="O86" s="41"/>
    </row>
    <row r="87" spans="1:15" x14ac:dyDescent="0.25">
      <c r="A87" s="165">
        <v>43469.541666666664</v>
      </c>
      <c r="B87" s="167">
        <f>WEEKNUM(A87)</f>
        <v>1</v>
      </c>
      <c r="C87" s="164">
        <f>WEEKDAY(A87)</f>
        <v>6</v>
      </c>
      <c r="D87" s="164">
        <v>14</v>
      </c>
      <c r="E87" s="163">
        <v>10</v>
      </c>
      <c r="F87" s="163">
        <v>13.79</v>
      </c>
      <c r="G87" s="163">
        <v>11.895</v>
      </c>
      <c r="H87" s="1">
        <v>2347</v>
      </c>
      <c r="I87" s="161">
        <f>VLOOKUP(B87,L$2:M$54,2,FALSE)</f>
        <v>0.7889080669069003</v>
      </c>
      <c r="J87">
        <f>MAX(I87*F87,E87)</f>
        <v>10.879042242646154</v>
      </c>
      <c r="L87" s="166"/>
      <c r="M87" s="41"/>
      <c r="N87" s="41"/>
      <c r="O87" s="41"/>
    </row>
    <row r="88" spans="1:15" x14ac:dyDescent="0.25">
      <c r="A88" s="165">
        <v>43469.583333333336</v>
      </c>
      <c r="B88" s="167">
        <f>WEEKNUM(A88)</f>
        <v>1</v>
      </c>
      <c r="C88" s="164">
        <f>WEEKDAY(A88)</f>
        <v>6</v>
      </c>
      <c r="D88" s="164">
        <v>15</v>
      </c>
      <c r="E88" s="163">
        <v>10</v>
      </c>
      <c r="F88" s="163">
        <v>14.295000000000002</v>
      </c>
      <c r="G88" s="163">
        <v>12.147500000000001</v>
      </c>
      <c r="H88" s="1">
        <v>2561</v>
      </c>
      <c r="I88" s="161">
        <f>VLOOKUP(B88,L$2:M$54,2,FALSE)</f>
        <v>0.7889080669069003</v>
      </c>
      <c r="J88">
        <f>MAX(I88*F88,E88)</f>
        <v>11.27744081643414</v>
      </c>
      <c r="L88" s="166"/>
      <c r="M88" s="41"/>
      <c r="N88" s="41"/>
      <c r="O88" s="41"/>
    </row>
    <row r="89" spans="1:15" x14ac:dyDescent="0.25">
      <c r="A89" s="165">
        <v>43469.625</v>
      </c>
      <c r="B89" s="167">
        <f>WEEKNUM(A89)</f>
        <v>1</v>
      </c>
      <c r="C89" s="164">
        <f>WEEKDAY(A89)</f>
        <v>6</v>
      </c>
      <c r="D89" s="164">
        <v>16</v>
      </c>
      <c r="E89" s="163">
        <v>10</v>
      </c>
      <c r="F89" s="163">
        <v>14.035</v>
      </c>
      <c r="G89" s="163">
        <v>12.0175</v>
      </c>
      <c r="H89" s="1">
        <v>2675</v>
      </c>
      <c r="I89" s="161">
        <f>VLOOKUP(B89,L$2:M$54,2,FALSE)</f>
        <v>0.7889080669069003</v>
      </c>
      <c r="J89">
        <f>MAX(I89*F89,E89)</f>
        <v>11.072324719038345</v>
      </c>
      <c r="L89" s="166"/>
      <c r="M89" s="41"/>
      <c r="N89" s="41"/>
      <c r="O89" s="41"/>
    </row>
    <row r="90" spans="1:15" x14ac:dyDescent="0.25">
      <c r="A90" s="165">
        <v>43469.666666666664</v>
      </c>
      <c r="B90" s="167">
        <f>WEEKNUM(A90)</f>
        <v>1</v>
      </c>
      <c r="C90" s="164">
        <f>WEEKDAY(A90)</f>
        <v>6</v>
      </c>
      <c r="D90" s="164">
        <v>17</v>
      </c>
      <c r="E90" s="163">
        <v>10</v>
      </c>
      <c r="F90" s="163">
        <v>15.855</v>
      </c>
      <c r="G90" s="163">
        <v>12.9275</v>
      </c>
      <c r="H90" s="1">
        <v>3007</v>
      </c>
      <c r="I90" s="161">
        <f>VLOOKUP(B90,L$2:M$54,2,FALSE)</f>
        <v>0.7889080669069003</v>
      </c>
      <c r="J90">
        <f>MAX(I90*F90,E90)</f>
        <v>12.508137400808904</v>
      </c>
      <c r="L90" s="166"/>
      <c r="M90" s="41"/>
      <c r="N90" s="41"/>
      <c r="O90" s="41"/>
    </row>
    <row r="91" spans="1:15" x14ac:dyDescent="0.25">
      <c r="A91" s="165">
        <v>43469.708333333336</v>
      </c>
      <c r="B91" s="167">
        <f>WEEKNUM(A91)</f>
        <v>1</v>
      </c>
      <c r="C91" s="164">
        <f>WEEKDAY(A91)</f>
        <v>6</v>
      </c>
      <c r="D91" s="164">
        <v>18</v>
      </c>
      <c r="E91" s="163">
        <v>10</v>
      </c>
      <c r="F91" s="163">
        <v>16.524999999999999</v>
      </c>
      <c r="G91" s="163">
        <v>13.262499999999999</v>
      </c>
      <c r="H91" s="1">
        <v>3146</v>
      </c>
      <c r="I91" s="161">
        <f>VLOOKUP(B91,L$2:M$54,2,FALSE)</f>
        <v>0.7889080669069003</v>
      </c>
      <c r="J91">
        <f>MAX(I91*F91,E91)</f>
        <v>13.036705805636526</v>
      </c>
      <c r="L91" s="166"/>
      <c r="M91" s="41"/>
      <c r="N91" s="41"/>
      <c r="O91" s="41"/>
    </row>
    <row r="92" spans="1:15" x14ac:dyDescent="0.25">
      <c r="A92" s="165">
        <v>43469.75</v>
      </c>
      <c r="B92" s="167">
        <f>WEEKNUM(A92)</f>
        <v>1</v>
      </c>
      <c r="C92" s="164">
        <f>WEEKDAY(A92)</f>
        <v>6</v>
      </c>
      <c r="D92" s="164">
        <v>19</v>
      </c>
      <c r="E92" s="163">
        <v>10</v>
      </c>
      <c r="F92" s="163">
        <v>16.23</v>
      </c>
      <c r="G92" s="163">
        <v>13.115</v>
      </c>
      <c r="H92" s="1">
        <v>2380</v>
      </c>
      <c r="I92" s="161">
        <f>VLOOKUP(B92,L$2:M$54,2,FALSE)</f>
        <v>0.7889080669069003</v>
      </c>
      <c r="J92">
        <f>MAX(I92*F92,E92)</f>
        <v>12.803977925898993</v>
      </c>
      <c r="L92" s="166"/>
      <c r="M92" s="41"/>
      <c r="N92" s="41"/>
      <c r="O92" s="41"/>
    </row>
    <row r="93" spans="1:15" x14ac:dyDescent="0.25">
      <c r="A93" s="165">
        <v>43469.791666666664</v>
      </c>
      <c r="B93" s="167">
        <f>WEEKNUM(A93)</f>
        <v>1</v>
      </c>
      <c r="C93" s="164">
        <f>WEEKDAY(A93)</f>
        <v>6</v>
      </c>
      <c r="D93" s="164">
        <v>20</v>
      </c>
      <c r="E93" s="163">
        <v>10</v>
      </c>
      <c r="F93" s="163">
        <v>14.525</v>
      </c>
      <c r="G93" s="163">
        <v>12.262500000000001</v>
      </c>
      <c r="H93" s="1">
        <v>1444</v>
      </c>
      <c r="I93" s="161">
        <f>VLOOKUP(B93,L$2:M$54,2,FALSE)</f>
        <v>0.7889080669069003</v>
      </c>
      <c r="J93">
        <f>MAX(I93*F93,E93)</f>
        <v>11.458889671822726</v>
      </c>
      <c r="L93" s="166"/>
      <c r="M93" s="41"/>
      <c r="N93" s="41"/>
      <c r="O93" s="41"/>
    </row>
    <row r="94" spans="1:15" x14ac:dyDescent="0.25">
      <c r="A94" s="165">
        <v>43469.833333333336</v>
      </c>
      <c r="B94" s="167">
        <f>WEEKNUM(A94)</f>
        <v>1</v>
      </c>
      <c r="C94" s="164">
        <f>WEEKDAY(A94)</f>
        <v>6</v>
      </c>
      <c r="D94" s="164">
        <v>21</v>
      </c>
      <c r="E94" s="163">
        <v>10</v>
      </c>
      <c r="F94" s="163">
        <v>13.08</v>
      </c>
      <c r="G94" s="163">
        <v>11.54</v>
      </c>
      <c r="H94" s="1">
        <v>773</v>
      </c>
      <c r="I94" s="161">
        <f>VLOOKUP(B94,L$2:M$54,2,FALSE)</f>
        <v>0.7889080669069003</v>
      </c>
      <c r="J94">
        <f>MAX(I94*F94,E94)</f>
        <v>10.318917515142257</v>
      </c>
      <c r="L94" s="166"/>
      <c r="M94" s="41"/>
      <c r="N94" s="41"/>
      <c r="O94" s="41"/>
    </row>
    <row r="95" spans="1:15" x14ac:dyDescent="0.25">
      <c r="A95" s="165">
        <v>43469.875</v>
      </c>
      <c r="B95" s="167">
        <f>WEEKNUM(A95)</f>
        <v>1</v>
      </c>
      <c r="C95" s="164">
        <f>WEEKDAY(A95)</f>
        <v>6</v>
      </c>
      <c r="D95" s="164">
        <v>22</v>
      </c>
      <c r="E95" s="163">
        <v>11.55</v>
      </c>
      <c r="F95" s="163">
        <v>11.55</v>
      </c>
      <c r="G95" s="163">
        <v>11.55</v>
      </c>
      <c r="H95" s="1">
        <v>750</v>
      </c>
      <c r="I95" s="161">
        <f>VLOOKUP(B95,L$2:M$54,2,FALSE)</f>
        <v>0.7889080669069003</v>
      </c>
      <c r="J95">
        <f>MAX(I95*F95,E95)</f>
        <v>11.55</v>
      </c>
      <c r="L95" s="166"/>
      <c r="M95" s="41"/>
      <c r="N95" s="41"/>
      <c r="O95" s="41"/>
    </row>
    <row r="96" spans="1:15" x14ac:dyDescent="0.25">
      <c r="A96" s="165">
        <v>43469.916666666664</v>
      </c>
      <c r="B96" s="167">
        <f>WEEKNUM(A96)</f>
        <v>1</v>
      </c>
      <c r="C96" s="164">
        <f>WEEKDAY(A96)</f>
        <v>6</v>
      </c>
      <c r="D96" s="164">
        <v>23</v>
      </c>
      <c r="E96" s="163">
        <v>11.719999999999999</v>
      </c>
      <c r="F96" s="163">
        <v>11.719999999999999</v>
      </c>
      <c r="G96" s="163">
        <v>11.719999999999999</v>
      </c>
      <c r="H96" s="1">
        <v>606</v>
      </c>
      <c r="I96" s="161">
        <f>VLOOKUP(B96,L$2:M$54,2,FALSE)</f>
        <v>0.7889080669069003</v>
      </c>
      <c r="J96">
        <f>MAX(I96*F96,E96)</f>
        <v>11.719999999999999</v>
      </c>
      <c r="L96" s="166"/>
      <c r="M96" s="41"/>
      <c r="N96" s="41"/>
      <c r="O96" s="41"/>
    </row>
    <row r="97" spans="1:15" x14ac:dyDescent="0.25">
      <c r="A97" s="165">
        <v>43469.958333333336</v>
      </c>
      <c r="B97" s="167">
        <f>WEEKNUM(A97)</f>
        <v>1</v>
      </c>
      <c r="C97" s="164">
        <f>WEEKDAY(A97)</f>
        <v>6</v>
      </c>
      <c r="D97" s="164">
        <v>24</v>
      </c>
      <c r="E97" s="163">
        <v>12.379999999999999</v>
      </c>
      <c r="F97" s="163">
        <v>12.379999999999999</v>
      </c>
      <c r="G97" s="163">
        <v>12.379999999999999</v>
      </c>
      <c r="H97" s="1">
        <v>361</v>
      </c>
      <c r="I97" s="161">
        <f>VLOOKUP(B97,L$2:M$54,2,FALSE)</f>
        <v>0.7889080669069003</v>
      </c>
      <c r="J97">
        <f>MAX(I97*F97,E97)</f>
        <v>12.379999999999999</v>
      </c>
      <c r="L97" s="166"/>
      <c r="M97" s="41"/>
      <c r="N97" s="41"/>
      <c r="O97" s="41"/>
    </row>
    <row r="98" spans="1:15" x14ac:dyDescent="0.25">
      <c r="A98" s="165">
        <v>43470</v>
      </c>
      <c r="B98" s="167">
        <f>WEEKNUM(A98)</f>
        <v>1</v>
      </c>
      <c r="C98" s="164">
        <f>WEEKDAY(A98)</f>
        <v>7</v>
      </c>
      <c r="D98" s="164">
        <v>1</v>
      </c>
      <c r="E98" s="163">
        <v>11.855</v>
      </c>
      <c r="F98" s="163">
        <v>11.855</v>
      </c>
      <c r="G98" s="163">
        <v>11.855</v>
      </c>
      <c r="H98" s="1">
        <v>249</v>
      </c>
      <c r="I98" s="161">
        <f>VLOOKUP(B98,L$2:M$54,2,FALSE)</f>
        <v>0.7889080669069003</v>
      </c>
      <c r="J98">
        <f>MAX(I98*F98,E98)</f>
        <v>11.855</v>
      </c>
      <c r="L98" s="166"/>
      <c r="M98" s="41"/>
      <c r="N98" s="41"/>
      <c r="O98" s="41"/>
    </row>
    <row r="99" spans="1:15" x14ac:dyDescent="0.25">
      <c r="A99" s="165">
        <v>43470.041666666664</v>
      </c>
      <c r="B99" s="167">
        <f>WEEKNUM(A99)</f>
        <v>1</v>
      </c>
      <c r="C99" s="164">
        <f>WEEKDAY(A99)</f>
        <v>7</v>
      </c>
      <c r="D99" s="164">
        <v>2</v>
      </c>
      <c r="E99" s="163">
        <v>11.925000000000001</v>
      </c>
      <c r="F99" s="163">
        <v>11.925000000000001</v>
      </c>
      <c r="G99" s="163">
        <v>11.925000000000001</v>
      </c>
      <c r="H99" s="1">
        <v>129</v>
      </c>
      <c r="I99" s="161">
        <f>VLOOKUP(B99,L$2:M$54,2,FALSE)</f>
        <v>0.7889080669069003</v>
      </c>
      <c r="J99">
        <f>MAX(I99*F99,E99)</f>
        <v>11.925000000000001</v>
      </c>
      <c r="L99" s="166"/>
      <c r="M99" s="41"/>
      <c r="N99" s="41"/>
      <c r="O99" s="41"/>
    </row>
    <row r="100" spans="1:15" x14ac:dyDescent="0.25">
      <c r="A100" s="165">
        <v>43470.083333333336</v>
      </c>
      <c r="B100" s="167">
        <f>WEEKNUM(A100)</f>
        <v>1</v>
      </c>
      <c r="C100" s="164">
        <f>WEEKDAY(A100)</f>
        <v>7</v>
      </c>
      <c r="D100" s="164">
        <v>3</v>
      </c>
      <c r="E100" s="163">
        <v>11</v>
      </c>
      <c r="F100" s="163">
        <v>11.125</v>
      </c>
      <c r="G100" s="163">
        <v>11.0625</v>
      </c>
      <c r="H100" s="1">
        <v>86</v>
      </c>
      <c r="I100" s="161">
        <f>VLOOKUP(B100,L$2:M$54,2,FALSE)</f>
        <v>0.7889080669069003</v>
      </c>
      <c r="J100">
        <f>MAX(I100*F100,E100)</f>
        <v>11</v>
      </c>
      <c r="L100" s="166"/>
      <c r="M100" s="41"/>
      <c r="N100" s="41"/>
      <c r="O100" s="41"/>
    </row>
    <row r="101" spans="1:15" x14ac:dyDescent="0.25">
      <c r="A101" s="165">
        <v>43470.125</v>
      </c>
      <c r="B101" s="167">
        <f>WEEKNUM(A101)</f>
        <v>1</v>
      </c>
      <c r="C101" s="164">
        <f>WEEKDAY(A101)</f>
        <v>7</v>
      </c>
      <c r="D101" s="164">
        <v>4</v>
      </c>
      <c r="E101" s="163">
        <v>12</v>
      </c>
      <c r="F101" s="163">
        <v>12.02</v>
      </c>
      <c r="G101" s="163">
        <v>12.01</v>
      </c>
      <c r="H101" s="1">
        <v>143</v>
      </c>
      <c r="I101" s="161">
        <f>VLOOKUP(B101,L$2:M$54,2,FALSE)</f>
        <v>0.7889080669069003</v>
      </c>
      <c r="J101">
        <f>MAX(I101*F101,E101)</f>
        <v>12</v>
      </c>
      <c r="L101" s="166"/>
      <c r="M101" s="41"/>
      <c r="N101" s="41"/>
      <c r="O101" s="41"/>
    </row>
    <row r="102" spans="1:15" x14ac:dyDescent="0.25">
      <c r="A102" s="165">
        <v>43470.166666666664</v>
      </c>
      <c r="B102" s="167">
        <f>WEEKNUM(A102)</f>
        <v>1</v>
      </c>
      <c r="C102" s="164">
        <f>WEEKDAY(A102)</f>
        <v>7</v>
      </c>
      <c r="D102" s="164">
        <v>5</v>
      </c>
      <c r="E102" s="163">
        <v>10</v>
      </c>
      <c r="F102" s="163">
        <v>10.565000000000001</v>
      </c>
      <c r="G102" s="163">
        <v>10.282499999999999</v>
      </c>
      <c r="H102" s="1">
        <v>285</v>
      </c>
      <c r="I102" s="161">
        <f>VLOOKUP(B102,L$2:M$54,2,FALSE)</f>
        <v>0.7889080669069003</v>
      </c>
      <c r="J102">
        <f>MAX(I102*F102,E102)</f>
        <v>10</v>
      </c>
      <c r="L102" s="166"/>
      <c r="M102" s="41"/>
      <c r="N102" s="41"/>
      <c r="O102" s="41"/>
    </row>
    <row r="103" spans="1:15" x14ac:dyDescent="0.25">
      <c r="A103" s="165">
        <v>43470.208333333336</v>
      </c>
      <c r="B103" s="167">
        <f>WEEKNUM(A103)</f>
        <v>1</v>
      </c>
      <c r="C103" s="164">
        <f>WEEKDAY(A103)</f>
        <v>7</v>
      </c>
      <c r="D103" s="164">
        <v>6</v>
      </c>
      <c r="E103" s="163">
        <v>10</v>
      </c>
      <c r="F103" s="163">
        <v>9.99</v>
      </c>
      <c r="G103" s="163">
        <v>9.995000000000001</v>
      </c>
      <c r="H103" s="1">
        <v>513</v>
      </c>
      <c r="I103" s="161">
        <f>VLOOKUP(B103,L$2:M$54,2,FALSE)</f>
        <v>0.7889080669069003</v>
      </c>
      <c r="J103">
        <f>MAX(I103*F103,E103)</f>
        <v>10</v>
      </c>
      <c r="L103" s="166"/>
      <c r="M103" s="41"/>
      <c r="N103" s="41"/>
      <c r="O103" s="41"/>
    </row>
    <row r="104" spans="1:15" x14ac:dyDescent="0.25">
      <c r="A104" s="165">
        <v>43470.25</v>
      </c>
      <c r="B104" s="167">
        <f>WEEKNUM(A104)</f>
        <v>1</v>
      </c>
      <c r="C104" s="164">
        <f>WEEKDAY(A104)</f>
        <v>7</v>
      </c>
      <c r="D104" s="164">
        <v>7</v>
      </c>
      <c r="E104" s="163">
        <v>10</v>
      </c>
      <c r="F104" s="163">
        <v>11.98</v>
      </c>
      <c r="G104" s="163">
        <v>10.989999999999998</v>
      </c>
      <c r="H104" s="1">
        <v>1622</v>
      </c>
      <c r="I104" s="161">
        <f>VLOOKUP(B104,L$2:M$54,2,FALSE)</f>
        <v>0.7889080669069003</v>
      </c>
      <c r="J104">
        <f>MAX(I104*F104,E104)</f>
        <v>10</v>
      </c>
      <c r="L104" s="166"/>
      <c r="M104" s="41"/>
      <c r="N104" s="41"/>
      <c r="O104" s="41"/>
    </row>
    <row r="105" spans="1:15" x14ac:dyDescent="0.25">
      <c r="A105" s="165">
        <v>43470.291666666664</v>
      </c>
      <c r="B105" s="167">
        <f>WEEKNUM(A105)</f>
        <v>1</v>
      </c>
      <c r="C105" s="164">
        <f>WEEKDAY(A105)</f>
        <v>7</v>
      </c>
      <c r="D105" s="164">
        <v>8</v>
      </c>
      <c r="E105" s="163">
        <v>10</v>
      </c>
      <c r="F105" s="163">
        <v>15.010000000000002</v>
      </c>
      <c r="G105" s="163">
        <v>12.504999999999999</v>
      </c>
      <c r="H105" s="1">
        <v>2616</v>
      </c>
      <c r="I105" s="161">
        <f>VLOOKUP(B105,L$2:M$54,2,FALSE)</f>
        <v>0.7889080669069003</v>
      </c>
      <c r="J105">
        <f>MAX(I105*F105,E105)</f>
        <v>11.841510084272574</v>
      </c>
      <c r="L105" s="166"/>
      <c r="M105" s="41"/>
      <c r="N105" s="41"/>
      <c r="O105" s="41"/>
    </row>
    <row r="106" spans="1:15" x14ac:dyDescent="0.25">
      <c r="A106" s="165">
        <v>43470.333333333336</v>
      </c>
      <c r="B106" s="167">
        <f>WEEKNUM(A106)</f>
        <v>1</v>
      </c>
      <c r="C106" s="164">
        <f>WEEKDAY(A106)</f>
        <v>7</v>
      </c>
      <c r="D106" s="164">
        <v>9</v>
      </c>
      <c r="E106" s="163">
        <v>10</v>
      </c>
      <c r="F106" s="163">
        <v>15.76</v>
      </c>
      <c r="G106" s="163">
        <v>12.879999999999999</v>
      </c>
      <c r="H106" s="1">
        <v>2492</v>
      </c>
      <c r="I106" s="161">
        <f>VLOOKUP(B106,L$2:M$54,2,FALSE)</f>
        <v>0.7889080669069003</v>
      </c>
      <c r="J106">
        <f>MAX(I106*F106,E106)</f>
        <v>12.433191134452748</v>
      </c>
      <c r="L106" s="166"/>
      <c r="M106" s="41"/>
      <c r="N106" s="41"/>
      <c r="O106" s="41"/>
    </row>
    <row r="107" spans="1:15" x14ac:dyDescent="0.25">
      <c r="A107" s="165">
        <v>43470.375</v>
      </c>
      <c r="B107" s="167">
        <f>WEEKNUM(A107)</f>
        <v>1</v>
      </c>
      <c r="C107" s="164">
        <f>WEEKDAY(A107)</f>
        <v>7</v>
      </c>
      <c r="D107" s="164">
        <v>10</v>
      </c>
      <c r="E107" s="163">
        <v>10</v>
      </c>
      <c r="F107" s="163">
        <v>14.955000000000002</v>
      </c>
      <c r="G107" s="163">
        <v>12.477500000000001</v>
      </c>
      <c r="H107" s="1">
        <v>2020</v>
      </c>
      <c r="I107" s="161">
        <f>VLOOKUP(B107,L$2:M$54,2,FALSE)</f>
        <v>0.7889080669069003</v>
      </c>
      <c r="J107">
        <f>MAX(I107*F107,E107)</f>
        <v>11.798120140592696</v>
      </c>
      <c r="L107" s="166"/>
      <c r="M107" s="41"/>
      <c r="N107" s="41"/>
      <c r="O107" s="41"/>
    </row>
    <row r="108" spans="1:15" x14ac:dyDescent="0.25">
      <c r="A108" s="165">
        <v>43470.416666666664</v>
      </c>
      <c r="B108" s="167">
        <f>WEEKNUM(A108)</f>
        <v>1</v>
      </c>
      <c r="C108" s="164">
        <f>WEEKDAY(A108)</f>
        <v>7</v>
      </c>
      <c r="D108" s="164">
        <v>11</v>
      </c>
      <c r="E108" s="163">
        <v>10</v>
      </c>
      <c r="F108" s="163">
        <v>15.905000000000001</v>
      </c>
      <c r="G108" s="163">
        <v>12.952500000000001</v>
      </c>
      <c r="H108" s="1">
        <v>2188</v>
      </c>
      <c r="I108" s="161">
        <f>VLOOKUP(B108,L$2:M$54,2,FALSE)</f>
        <v>0.7889080669069003</v>
      </c>
      <c r="J108">
        <f>MAX(I108*F108,E108)</f>
        <v>12.547582804154251</v>
      </c>
      <c r="L108" s="166"/>
      <c r="M108" s="41"/>
      <c r="N108" s="41"/>
      <c r="O108" s="41"/>
    </row>
    <row r="109" spans="1:15" x14ac:dyDescent="0.25">
      <c r="A109" s="165">
        <v>43470.458333333336</v>
      </c>
      <c r="B109" s="167">
        <f>WEEKNUM(A109)</f>
        <v>1</v>
      </c>
      <c r="C109" s="164">
        <f>WEEKDAY(A109)</f>
        <v>7</v>
      </c>
      <c r="D109" s="164">
        <v>12</v>
      </c>
      <c r="E109" s="163">
        <v>10</v>
      </c>
      <c r="F109" s="163">
        <v>14.8</v>
      </c>
      <c r="G109" s="163">
        <v>12.399999999999999</v>
      </c>
      <c r="H109" s="1">
        <v>2339</v>
      </c>
      <c r="I109" s="161">
        <f>VLOOKUP(B109,L$2:M$54,2,FALSE)</f>
        <v>0.7889080669069003</v>
      </c>
      <c r="J109">
        <f>MAX(I109*F109,E109)</f>
        <v>11.675839390222125</v>
      </c>
      <c r="L109" s="166"/>
      <c r="M109" s="41"/>
      <c r="N109" s="41"/>
      <c r="O109" s="41"/>
    </row>
    <row r="110" spans="1:15" x14ac:dyDescent="0.25">
      <c r="A110" s="165">
        <v>43470.5</v>
      </c>
      <c r="B110" s="167">
        <f>WEEKNUM(A110)</f>
        <v>1</v>
      </c>
      <c r="C110" s="164">
        <f>WEEKDAY(A110)</f>
        <v>7</v>
      </c>
      <c r="D110" s="164">
        <v>13</v>
      </c>
      <c r="E110" s="163">
        <v>10</v>
      </c>
      <c r="F110" s="163">
        <v>13.914999999999999</v>
      </c>
      <c r="G110" s="163">
        <v>11.9575</v>
      </c>
      <c r="H110" s="1">
        <v>2149</v>
      </c>
      <c r="I110" s="161">
        <f>VLOOKUP(B110,L$2:M$54,2,FALSE)</f>
        <v>0.7889080669069003</v>
      </c>
      <c r="J110">
        <f>MAX(I110*F110,E110)</f>
        <v>10.977655751009516</v>
      </c>
      <c r="L110" s="166"/>
      <c r="M110" s="41"/>
      <c r="N110" s="41"/>
      <c r="O110" s="41"/>
    </row>
    <row r="111" spans="1:15" x14ac:dyDescent="0.25">
      <c r="A111" s="165">
        <v>43470.541666666664</v>
      </c>
      <c r="B111" s="167">
        <f>WEEKNUM(A111)</f>
        <v>1</v>
      </c>
      <c r="C111" s="164">
        <f>WEEKDAY(A111)</f>
        <v>7</v>
      </c>
      <c r="D111" s="164">
        <v>14</v>
      </c>
      <c r="E111" s="163">
        <v>10</v>
      </c>
      <c r="F111" s="163">
        <v>14.510000000000002</v>
      </c>
      <c r="G111" s="163">
        <v>12.254999999999999</v>
      </c>
      <c r="H111" s="1">
        <v>2237</v>
      </c>
      <c r="I111" s="161">
        <f>VLOOKUP(B111,L$2:M$54,2,FALSE)</f>
        <v>0.7889080669069003</v>
      </c>
      <c r="J111">
        <f>MAX(I111*F111,E111)</f>
        <v>11.447056050819125</v>
      </c>
      <c r="L111" s="166"/>
      <c r="M111" s="41"/>
      <c r="N111" s="41"/>
      <c r="O111" s="41"/>
    </row>
    <row r="112" spans="1:15" x14ac:dyDescent="0.25">
      <c r="A112" s="165">
        <v>43470.583333333336</v>
      </c>
      <c r="B112" s="167">
        <f>WEEKNUM(A112)</f>
        <v>1</v>
      </c>
      <c r="C112" s="164">
        <f>WEEKDAY(A112)</f>
        <v>7</v>
      </c>
      <c r="D112" s="164">
        <v>15</v>
      </c>
      <c r="E112" s="163">
        <v>10</v>
      </c>
      <c r="F112" s="163">
        <v>14.995000000000001</v>
      </c>
      <c r="G112" s="163">
        <v>12.4975</v>
      </c>
      <c r="H112" s="1">
        <v>2501</v>
      </c>
      <c r="I112" s="161">
        <f>VLOOKUP(B112,L$2:M$54,2,FALSE)</f>
        <v>0.7889080669069003</v>
      </c>
      <c r="J112">
        <f>MAX(I112*F112,E112)</f>
        <v>11.829676463268971</v>
      </c>
      <c r="L112" s="166"/>
      <c r="M112" s="41"/>
      <c r="N112" s="41"/>
      <c r="O112" s="41"/>
    </row>
    <row r="113" spans="1:15" x14ac:dyDescent="0.25">
      <c r="A113" s="165">
        <v>43470.625</v>
      </c>
      <c r="B113" s="167">
        <f>WEEKNUM(A113)</f>
        <v>1</v>
      </c>
      <c r="C113" s="164">
        <f>WEEKDAY(A113)</f>
        <v>7</v>
      </c>
      <c r="D113" s="164">
        <v>16</v>
      </c>
      <c r="E113" s="163">
        <v>10</v>
      </c>
      <c r="F113" s="163">
        <v>16.05</v>
      </c>
      <c r="G113" s="163">
        <v>13.025</v>
      </c>
      <c r="H113" s="1">
        <v>2664</v>
      </c>
      <c r="I113" s="161">
        <f>VLOOKUP(B113,L$2:M$54,2,FALSE)</f>
        <v>0.7889080669069003</v>
      </c>
      <c r="J113">
        <f>MAX(I113*F113,E113)</f>
        <v>12.66197447385575</v>
      </c>
      <c r="L113" s="166"/>
      <c r="M113" s="41"/>
      <c r="N113" s="41"/>
      <c r="O113" s="41"/>
    </row>
    <row r="114" spans="1:15" x14ac:dyDescent="0.25">
      <c r="A114" s="165">
        <v>43470.666666666664</v>
      </c>
      <c r="B114" s="167">
        <f>WEEKNUM(A114)</f>
        <v>1</v>
      </c>
      <c r="C114" s="164">
        <f>WEEKDAY(A114)</f>
        <v>7</v>
      </c>
      <c r="D114" s="164">
        <v>17</v>
      </c>
      <c r="E114" s="163">
        <v>10</v>
      </c>
      <c r="F114" s="163">
        <v>16.064999999999998</v>
      </c>
      <c r="G114" s="163">
        <v>13.032499999999999</v>
      </c>
      <c r="H114" s="1">
        <v>2985</v>
      </c>
      <c r="I114" s="161">
        <f>VLOOKUP(B114,L$2:M$54,2,FALSE)</f>
        <v>0.7889080669069003</v>
      </c>
      <c r="J114">
        <f>MAX(I114*F114,E114)</f>
        <v>12.673808094859352</v>
      </c>
      <c r="L114" s="166"/>
      <c r="M114" s="41"/>
      <c r="N114" s="41"/>
      <c r="O114" s="41"/>
    </row>
    <row r="115" spans="1:15" x14ac:dyDescent="0.25">
      <c r="A115" s="165">
        <v>43470.708333333336</v>
      </c>
      <c r="B115" s="167">
        <f>WEEKNUM(A115)</f>
        <v>1</v>
      </c>
      <c r="C115" s="164">
        <f>WEEKDAY(A115)</f>
        <v>7</v>
      </c>
      <c r="D115" s="164">
        <v>18</v>
      </c>
      <c r="E115" s="163">
        <v>10</v>
      </c>
      <c r="F115" s="163">
        <v>18.015000000000001</v>
      </c>
      <c r="G115" s="163">
        <v>14.0075</v>
      </c>
      <c r="H115" s="1">
        <v>3129</v>
      </c>
      <c r="I115" s="161">
        <f>VLOOKUP(B115,L$2:M$54,2,FALSE)</f>
        <v>0.7889080669069003</v>
      </c>
      <c r="J115">
        <f>MAX(I115*F115,E115)</f>
        <v>14.212178825327809</v>
      </c>
      <c r="L115" s="166"/>
      <c r="M115" s="41"/>
      <c r="N115" s="41"/>
      <c r="O115" s="41"/>
    </row>
    <row r="116" spans="1:15" x14ac:dyDescent="0.25">
      <c r="A116" s="165">
        <v>43470.75</v>
      </c>
      <c r="B116" s="167">
        <f>WEEKNUM(A116)</f>
        <v>1</v>
      </c>
      <c r="C116" s="164">
        <f>WEEKDAY(A116)</f>
        <v>7</v>
      </c>
      <c r="D116" s="164">
        <v>19</v>
      </c>
      <c r="E116" s="163">
        <v>10</v>
      </c>
      <c r="F116" s="163">
        <v>15.719999999999999</v>
      </c>
      <c r="G116" s="163">
        <v>12.86</v>
      </c>
      <c r="H116" s="1">
        <v>2508</v>
      </c>
      <c r="I116" s="161">
        <f>VLOOKUP(B116,L$2:M$54,2,FALSE)</f>
        <v>0.7889080669069003</v>
      </c>
      <c r="J116">
        <f>MAX(I116*F116,E116)</f>
        <v>12.401634811776471</v>
      </c>
      <c r="L116" s="166"/>
      <c r="M116" s="41"/>
      <c r="N116" s="41"/>
      <c r="O116" s="41"/>
    </row>
    <row r="117" spans="1:15" x14ac:dyDescent="0.25">
      <c r="A117" s="165">
        <v>43470.791666666664</v>
      </c>
      <c r="B117" s="167">
        <f>WEEKNUM(A117)</f>
        <v>1</v>
      </c>
      <c r="C117" s="164">
        <f>WEEKDAY(A117)</f>
        <v>7</v>
      </c>
      <c r="D117" s="164">
        <v>20</v>
      </c>
      <c r="E117" s="163">
        <v>10</v>
      </c>
      <c r="F117" s="163">
        <v>14.530000000000001</v>
      </c>
      <c r="G117" s="163">
        <v>12.265000000000001</v>
      </c>
      <c r="H117" s="1">
        <v>1494</v>
      </c>
      <c r="I117" s="161">
        <f>VLOOKUP(B117,L$2:M$54,2,FALSE)</f>
        <v>0.7889080669069003</v>
      </c>
      <c r="J117">
        <f>MAX(I117*F117,E117)</f>
        <v>11.462834212157262</v>
      </c>
      <c r="L117" s="166"/>
      <c r="M117" s="41"/>
      <c r="N117" s="41"/>
      <c r="O117" s="41"/>
    </row>
    <row r="118" spans="1:15" x14ac:dyDescent="0.25">
      <c r="A118" s="165">
        <v>43470.833333333336</v>
      </c>
      <c r="B118" s="167">
        <f>WEEKNUM(A118)</f>
        <v>1</v>
      </c>
      <c r="C118" s="164">
        <f>WEEKDAY(A118)</f>
        <v>7</v>
      </c>
      <c r="D118" s="164">
        <v>21</v>
      </c>
      <c r="E118" s="163">
        <v>10</v>
      </c>
      <c r="F118" s="163">
        <v>12.975</v>
      </c>
      <c r="G118" s="163">
        <v>11.487500000000001</v>
      </c>
      <c r="H118" s="1">
        <v>823</v>
      </c>
      <c r="I118" s="161">
        <f>VLOOKUP(B118,L$2:M$54,2,FALSE)</f>
        <v>0.7889080669069003</v>
      </c>
      <c r="J118">
        <f>MAX(I118*F118,E118)</f>
        <v>10.236082168117031</v>
      </c>
      <c r="L118" s="166"/>
      <c r="M118" s="41"/>
      <c r="N118" s="41"/>
      <c r="O118" s="41"/>
    </row>
    <row r="119" spans="1:15" x14ac:dyDescent="0.25">
      <c r="A119" s="165">
        <v>43470.875</v>
      </c>
      <c r="B119" s="167">
        <f>WEEKNUM(A119)</f>
        <v>1</v>
      </c>
      <c r="C119" s="164">
        <f>WEEKDAY(A119)</f>
        <v>7</v>
      </c>
      <c r="D119" s="164">
        <v>22</v>
      </c>
      <c r="E119" s="163">
        <v>12</v>
      </c>
      <c r="F119" s="163">
        <v>12.2</v>
      </c>
      <c r="G119" s="163">
        <v>12.1</v>
      </c>
      <c r="H119" s="1">
        <v>720</v>
      </c>
      <c r="I119" s="161">
        <f>VLOOKUP(B119,L$2:M$54,2,FALSE)</f>
        <v>0.7889080669069003</v>
      </c>
      <c r="J119">
        <f>MAX(I119*F119,E119)</f>
        <v>12</v>
      </c>
      <c r="L119" s="166"/>
      <c r="M119" s="41"/>
      <c r="N119" s="41"/>
      <c r="O119" s="41"/>
    </row>
    <row r="120" spans="1:15" x14ac:dyDescent="0.25">
      <c r="A120" s="165">
        <v>43470.916666666664</v>
      </c>
      <c r="B120" s="167">
        <f>WEEKNUM(A120)</f>
        <v>1</v>
      </c>
      <c r="C120" s="164">
        <f>WEEKDAY(A120)</f>
        <v>7</v>
      </c>
      <c r="D120" s="164">
        <v>23</v>
      </c>
      <c r="E120" s="163">
        <v>12</v>
      </c>
      <c r="F120" s="163">
        <v>12.885</v>
      </c>
      <c r="G120" s="163">
        <v>12.442499999999999</v>
      </c>
      <c r="H120" s="1">
        <v>613</v>
      </c>
      <c r="I120" s="161">
        <f>VLOOKUP(B120,L$2:M$54,2,FALSE)</f>
        <v>0.7889080669069003</v>
      </c>
      <c r="J120">
        <f>MAX(I120*F120,E120)</f>
        <v>12</v>
      </c>
      <c r="L120" s="166"/>
      <c r="M120" s="41"/>
      <c r="N120" s="41"/>
      <c r="O120" s="41"/>
    </row>
    <row r="121" spans="1:15" x14ac:dyDescent="0.25">
      <c r="A121" s="165">
        <v>43470.958333333336</v>
      </c>
      <c r="B121" s="167">
        <f>WEEKNUM(A121)</f>
        <v>1</v>
      </c>
      <c r="C121" s="164">
        <f>WEEKDAY(A121)</f>
        <v>7</v>
      </c>
      <c r="D121" s="164">
        <v>24</v>
      </c>
      <c r="E121" s="163">
        <v>11.645</v>
      </c>
      <c r="F121" s="163">
        <v>11.645</v>
      </c>
      <c r="G121" s="163">
        <v>11.645</v>
      </c>
      <c r="H121" s="1">
        <v>424</v>
      </c>
      <c r="I121" s="161">
        <f>VLOOKUP(B121,L$2:M$54,2,FALSE)</f>
        <v>0.7889080669069003</v>
      </c>
      <c r="J121">
        <f>MAX(I121*F121,E121)</f>
        <v>11.645</v>
      </c>
      <c r="L121" s="166"/>
      <c r="M121" s="41"/>
      <c r="N121" s="41"/>
      <c r="O121" s="41"/>
    </row>
    <row r="122" spans="1:15" x14ac:dyDescent="0.25">
      <c r="A122" s="165">
        <v>43471</v>
      </c>
      <c r="B122" s="167">
        <f>WEEKNUM(A122)</f>
        <v>2</v>
      </c>
      <c r="C122" s="164">
        <f>WEEKDAY(A122)</f>
        <v>1</v>
      </c>
      <c r="D122" s="164">
        <v>1</v>
      </c>
      <c r="E122" s="163">
        <v>12.100000000000001</v>
      </c>
      <c r="F122" s="163">
        <v>12.100000000000001</v>
      </c>
      <c r="G122" s="163">
        <v>12.100000000000001</v>
      </c>
      <c r="H122" s="1">
        <v>235</v>
      </c>
      <c r="I122" s="161">
        <f>VLOOKUP(B122,L$2:M$54,2,FALSE)</f>
        <v>0.85213095073329281</v>
      </c>
      <c r="J122">
        <f>MAX(I122*F122,E122)</f>
        <v>12.100000000000001</v>
      </c>
      <c r="L122" s="166"/>
      <c r="M122" s="41"/>
      <c r="N122" s="41"/>
      <c r="O122" s="41"/>
    </row>
    <row r="123" spans="1:15" x14ac:dyDescent="0.25">
      <c r="A123" s="165">
        <v>43471.041666666664</v>
      </c>
      <c r="B123" s="167">
        <f>WEEKNUM(A123)</f>
        <v>2</v>
      </c>
      <c r="C123" s="164">
        <f>WEEKDAY(A123)</f>
        <v>1</v>
      </c>
      <c r="D123" s="164">
        <v>2</v>
      </c>
      <c r="E123" s="163">
        <v>11.620000000000001</v>
      </c>
      <c r="F123" s="163">
        <v>11.620000000000001</v>
      </c>
      <c r="G123" s="163">
        <v>11.620000000000001</v>
      </c>
      <c r="H123" s="1">
        <v>133</v>
      </c>
      <c r="I123" s="161">
        <f>VLOOKUP(B123,L$2:M$54,2,FALSE)</f>
        <v>0.85213095073329281</v>
      </c>
      <c r="J123">
        <f>MAX(I123*F123,E123)</f>
        <v>11.620000000000001</v>
      </c>
      <c r="L123" s="166"/>
      <c r="M123" s="41"/>
      <c r="N123" s="41"/>
      <c r="O123" s="41"/>
    </row>
    <row r="124" spans="1:15" x14ac:dyDescent="0.25">
      <c r="A124" s="165">
        <v>43471.083333333336</v>
      </c>
      <c r="B124" s="167">
        <f>WEEKNUM(A124)</f>
        <v>2</v>
      </c>
      <c r="C124" s="164">
        <f>WEEKDAY(A124)</f>
        <v>1</v>
      </c>
      <c r="D124" s="164">
        <v>3</v>
      </c>
      <c r="E124" s="163">
        <v>10.18</v>
      </c>
      <c r="F124" s="163">
        <v>10.18</v>
      </c>
      <c r="G124" s="163">
        <v>10.18</v>
      </c>
      <c r="H124" s="1">
        <v>112</v>
      </c>
      <c r="I124" s="161">
        <f>VLOOKUP(B124,L$2:M$54,2,FALSE)</f>
        <v>0.85213095073329281</v>
      </c>
      <c r="J124">
        <f>MAX(I124*F124,E124)</f>
        <v>10.18</v>
      </c>
      <c r="L124" s="166"/>
      <c r="M124" s="41"/>
      <c r="N124" s="41"/>
      <c r="O124" s="41"/>
    </row>
    <row r="125" spans="1:15" x14ac:dyDescent="0.25">
      <c r="A125" s="165">
        <v>43471.125</v>
      </c>
      <c r="B125" s="167">
        <f>WEEKNUM(A125)</f>
        <v>2</v>
      </c>
      <c r="C125" s="164">
        <f>WEEKDAY(A125)</f>
        <v>1</v>
      </c>
      <c r="D125" s="164">
        <v>4</v>
      </c>
      <c r="E125" s="163">
        <v>9.7899999999999991</v>
      </c>
      <c r="F125" s="163">
        <v>9.7899999999999991</v>
      </c>
      <c r="G125" s="163">
        <v>9.7899999999999991</v>
      </c>
      <c r="H125" s="1">
        <v>157</v>
      </c>
      <c r="I125" s="161">
        <f>VLOOKUP(B125,L$2:M$54,2,FALSE)</f>
        <v>0.85213095073329281</v>
      </c>
      <c r="J125">
        <f>MAX(I125*F125,E125)</f>
        <v>9.7899999999999991</v>
      </c>
      <c r="L125" s="166"/>
      <c r="M125" s="41"/>
      <c r="N125" s="41"/>
      <c r="O125" s="41"/>
    </row>
    <row r="126" spans="1:15" x14ac:dyDescent="0.25">
      <c r="A126" s="165">
        <v>43471.166666666664</v>
      </c>
      <c r="B126" s="167">
        <f>WEEKNUM(A126)</f>
        <v>2</v>
      </c>
      <c r="C126" s="164">
        <f>WEEKDAY(A126)</f>
        <v>1</v>
      </c>
      <c r="D126" s="164">
        <v>5</v>
      </c>
      <c r="E126" s="163">
        <v>10.120000000000001</v>
      </c>
      <c r="F126" s="163">
        <v>10.120000000000001</v>
      </c>
      <c r="G126" s="163">
        <v>10.120000000000001</v>
      </c>
      <c r="H126" s="1">
        <v>309</v>
      </c>
      <c r="I126" s="161">
        <f>VLOOKUP(B126,L$2:M$54,2,FALSE)</f>
        <v>0.85213095073329281</v>
      </c>
      <c r="J126">
        <f>MAX(I126*F126,E126)</f>
        <v>10.120000000000001</v>
      </c>
      <c r="L126" s="166"/>
      <c r="M126" s="41"/>
      <c r="N126" s="41"/>
      <c r="O126" s="41"/>
    </row>
    <row r="127" spans="1:15" x14ac:dyDescent="0.25">
      <c r="A127" s="165">
        <v>43471.208333333336</v>
      </c>
      <c r="B127" s="167">
        <f>WEEKNUM(A127)</f>
        <v>2</v>
      </c>
      <c r="C127" s="164">
        <f>WEEKDAY(A127)</f>
        <v>1</v>
      </c>
      <c r="D127" s="164">
        <v>6</v>
      </c>
      <c r="E127" s="163">
        <v>10.14</v>
      </c>
      <c r="F127" s="163">
        <v>10.14</v>
      </c>
      <c r="G127" s="163">
        <v>10.14</v>
      </c>
      <c r="H127" s="1">
        <v>552</v>
      </c>
      <c r="I127" s="161">
        <f>VLOOKUP(B127,L$2:M$54,2,FALSE)</f>
        <v>0.85213095073329281</v>
      </c>
      <c r="J127">
        <f>MAX(I127*F127,E127)</f>
        <v>10.14</v>
      </c>
      <c r="L127" s="166"/>
      <c r="M127" s="41"/>
      <c r="N127" s="41"/>
      <c r="O127" s="41"/>
    </row>
    <row r="128" spans="1:15" x14ac:dyDescent="0.25">
      <c r="A128" s="165">
        <v>43471.25</v>
      </c>
      <c r="B128" s="167">
        <f>WEEKNUM(A128)</f>
        <v>2</v>
      </c>
      <c r="C128" s="164">
        <f>WEEKDAY(A128)</f>
        <v>1</v>
      </c>
      <c r="D128" s="164">
        <v>7</v>
      </c>
      <c r="E128" s="163">
        <v>9.8550000000000004</v>
      </c>
      <c r="F128" s="163">
        <v>9.870000000000001</v>
      </c>
      <c r="G128" s="163">
        <v>9.8625000000000007</v>
      </c>
      <c r="H128" s="1">
        <v>1539</v>
      </c>
      <c r="I128" s="161">
        <f>VLOOKUP(B128,L$2:M$54,2,FALSE)</f>
        <v>0.85213095073329281</v>
      </c>
      <c r="J128">
        <f>MAX(I128*F128,E128)</f>
        <v>9.8550000000000004</v>
      </c>
      <c r="L128" s="166"/>
      <c r="M128" s="41"/>
      <c r="N128" s="41"/>
      <c r="O128" s="41"/>
    </row>
    <row r="129" spans="1:15" x14ac:dyDescent="0.25">
      <c r="A129" s="165">
        <v>43471.291666666664</v>
      </c>
      <c r="B129" s="167">
        <f>WEEKNUM(A129)</f>
        <v>2</v>
      </c>
      <c r="C129" s="164">
        <f>WEEKDAY(A129)</f>
        <v>1</v>
      </c>
      <c r="D129" s="164">
        <v>8</v>
      </c>
      <c r="E129" s="163">
        <v>9.9349999999999987</v>
      </c>
      <c r="F129" s="163">
        <v>9.7650000000000006</v>
      </c>
      <c r="G129" s="163">
        <v>9.85</v>
      </c>
      <c r="H129" s="1">
        <v>2302</v>
      </c>
      <c r="I129" s="161">
        <f>VLOOKUP(B129,L$2:M$54,2,FALSE)</f>
        <v>0.85213095073329281</v>
      </c>
      <c r="J129">
        <f>MAX(I129*F129,E129)</f>
        <v>9.9349999999999987</v>
      </c>
      <c r="L129" s="166"/>
      <c r="M129" s="41"/>
      <c r="N129" s="41"/>
      <c r="O129" s="41"/>
    </row>
    <row r="130" spans="1:15" x14ac:dyDescent="0.25">
      <c r="A130" s="165">
        <v>43471.333333333336</v>
      </c>
      <c r="B130" s="167">
        <f>WEEKNUM(A130)</f>
        <v>2</v>
      </c>
      <c r="C130" s="164">
        <f>WEEKDAY(A130)</f>
        <v>1</v>
      </c>
      <c r="D130" s="164">
        <v>9</v>
      </c>
      <c r="E130" s="163">
        <v>9</v>
      </c>
      <c r="F130" s="163">
        <v>12.815000000000001</v>
      </c>
      <c r="G130" s="163">
        <v>10.907500000000001</v>
      </c>
      <c r="H130" s="1">
        <v>2310</v>
      </c>
      <c r="I130" s="161">
        <f>VLOOKUP(B130,L$2:M$54,2,FALSE)</f>
        <v>0.85213095073329281</v>
      </c>
      <c r="J130">
        <f>MAX(I130*F130,E130)</f>
        <v>10.920058133647148</v>
      </c>
      <c r="L130" s="166"/>
      <c r="M130" s="41"/>
      <c r="N130" s="41"/>
      <c r="O130" s="41"/>
    </row>
    <row r="131" spans="1:15" x14ac:dyDescent="0.25">
      <c r="A131" s="165">
        <v>43471.375</v>
      </c>
      <c r="B131" s="167">
        <f>WEEKNUM(A131)</f>
        <v>2</v>
      </c>
      <c r="C131" s="164">
        <f>WEEKDAY(A131)</f>
        <v>1</v>
      </c>
      <c r="D131" s="164">
        <v>10</v>
      </c>
      <c r="E131" s="163">
        <v>10</v>
      </c>
      <c r="F131" s="163">
        <v>14.09</v>
      </c>
      <c r="G131" s="163">
        <v>12.045</v>
      </c>
      <c r="H131" s="1">
        <v>2046</v>
      </c>
      <c r="I131" s="161">
        <f>VLOOKUP(B131,L$2:M$54,2,FALSE)</f>
        <v>0.85213095073329281</v>
      </c>
      <c r="J131">
        <f>MAX(I131*F131,E131)</f>
        <v>12.006525095832096</v>
      </c>
      <c r="L131" s="166"/>
      <c r="M131" s="41"/>
      <c r="N131" s="41"/>
      <c r="O131" s="41"/>
    </row>
    <row r="132" spans="1:15" x14ac:dyDescent="0.25">
      <c r="A132" s="165">
        <v>43471.416666666664</v>
      </c>
      <c r="B132" s="167">
        <f>WEEKNUM(A132)</f>
        <v>2</v>
      </c>
      <c r="C132" s="164">
        <f>WEEKDAY(A132)</f>
        <v>1</v>
      </c>
      <c r="D132" s="164">
        <v>11</v>
      </c>
      <c r="E132" s="163">
        <v>10</v>
      </c>
      <c r="F132" s="163">
        <v>13.98</v>
      </c>
      <c r="G132" s="163">
        <v>11.99</v>
      </c>
      <c r="H132" s="1">
        <v>2205</v>
      </c>
      <c r="I132" s="161">
        <f>VLOOKUP(B132,L$2:M$54,2,FALSE)</f>
        <v>0.85213095073329281</v>
      </c>
      <c r="J132">
        <f>MAX(I132*F132,E132)</f>
        <v>11.912790691251434</v>
      </c>
      <c r="L132" s="166"/>
      <c r="M132" s="41"/>
      <c r="N132" s="41"/>
      <c r="O132" s="41"/>
    </row>
    <row r="133" spans="1:15" x14ac:dyDescent="0.25">
      <c r="A133" s="165">
        <v>43471.458333333336</v>
      </c>
      <c r="B133" s="167">
        <f>WEEKNUM(A133)</f>
        <v>2</v>
      </c>
      <c r="C133" s="164">
        <f>WEEKDAY(A133)</f>
        <v>1</v>
      </c>
      <c r="D133" s="164">
        <v>12</v>
      </c>
      <c r="E133" s="163">
        <v>10</v>
      </c>
      <c r="F133" s="163">
        <v>14.09</v>
      </c>
      <c r="G133" s="163">
        <v>12.045</v>
      </c>
      <c r="H133" s="1">
        <v>2370</v>
      </c>
      <c r="I133" s="161">
        <f>VLOOKUP(B133,L$2:M$54,2,FALSE)</f>
        <v>0.85213095073329281</v>
      </c>
      <c r="J133">
        <f>MAX(I133*F133,E133)</f>
        <v>12.006525095832096</v>
      </c>
      <c r="L133" s="166"/>
      <c r="M133" s="41"/>
      <c r="N133" s="41"/>
      <c r="O133" s="41"/>
    </row>
    <row r="134" spans="1:15" x14ac:dyDescent="0.25">
      <c r="A134" s="165">
        <v>43471.5</v>
      </c>
      <c r="B134" s="167">
        <f>WEEKNUM(A134)</f>
        <v>2</v>
      </c>
      <c r="C134" s="164">
        <f>WEEKDAY(A134)</f>
        <v>1</v>
      </c>
      <c r="D134" s="164">
        <v>13</v>
      </c>
      <c r="E134" s="163">
        <v>10</v>
      </c>
      <c r="F134" s="163">
        <v>13.98</v>
      </c>
      <c r="G134" s="163">
        <v>11.99</v>
      </c>
      <c r="H134" s="1">
        <v>2233</v>
      </c>
      <c r="I134" s="161">
        <f>VLOOKUP(B134,L$2:M$54,2,FALSE)</f>
        <v>0.85213095073329281</v>
      </c>
      <c r="J134">
        <f>MAX(I134*F134,E134)</f>
        <v>11.912790691251434</v>
      </c>
      <c r="L134" s="166"/>
      <c r="M134" s="41"/>
      <c r="N134" s="41"/>
      <c r="O134" s="41"/>
    </row>
    <row r="135" spans="1:15" x14ac:dyDescent="0.25">
      <c r="A135" s="165">
        <v>43471.541666666664</v>
      </c>
      <c r="B135" s="167">
        <f>WEEKNUM(A135)</f>
        <v>2</v>
      </c>
      <c r="C135" s="164">
        <f>WEEKDAY(A135)</f>
        <v>1</v>
      </c>
      <c r="D135" s="164">
        <v>14</v>
      </c>
      <c r="E135" s="163">
        <v>10</v>
      </c>
      <c r="F135" s="163">
        <v>14.09</v>
      </c>
      <c r="G135" s="163">
        <v>12.045</v>
      </c>
      <c r="H135" s="1">
        <v>2332</v>
      </c>
      <c r="I135" s="161">
        <f>VLOOKUP(B135,L$2:M$54,2,FALSE)</f>
        <v>0.85213095073329281</v>
      </c>
      <c r="J135">
        <f>MAX(I135*F135,E135)</f>
        <v>12.006525095832096</v>
      </c>
      <c r="L135" s="166"/>
      <c r="M135" s="41"/>
      <c r="N135" s="41"/>
      <c r="O135" s="41"/>
    </row>
    <row r="136" spans="1:15" x14ac:dyDescent="0.25">
      <c r="A136" s="165">
        <v>43471.583333333336</v>
      </c>
      <c r="B136" s="167">
        <f>WEEKNUM(A136)</f>
        <v>2</v>
      </c>
      <c r="C136" s="164">
        <f>WEEKDAY(A136)</f>
        <v>1</v>
      </c>
      <c r="D136" s="164">
        <v>15</v>
      </c>
      <c r="E136" s="163">
        <v>10</v>
      </c>
      <c r="F136" s="163">
        <v>13.98</v>
      </c>
      <c r="G136" s="163">
        <v>11.99</v>
      </c>
      <c r="H136" s="1">
        <v>2811</v>
      </c>
      <c r="I136" s="161">
        <f>VLOOKUP(B136,L$2:M$54,2,FALSE)</f>
        <v>0.85213095073329281</v>
      </c>
      <c r="J136">
        <f>MAX(I136*F136,E136)</f>
        <v>11.912790691251434</v>
      </c>
      <c r="L136" s="166"/>
      <c r="M136" s="41"/>
      <c r="N136" s="41"/>
      <c r="O136" s="41"/>
    </row>
    <row r="137" spans="1:15" x14ac:dyDescent="0.25">
      <c r="A137" s="165">
        <v>43471.625</v>
      </c>
      <c r="B137" s="167">
        <f>WEEKNUM(A137)</f>
        <v>2</v>
      </c>
      <c r="C137" s="164">
        <f>WEEKDAY(A137)</f>
        <v>1</v>
      </c>
      <c r="D137" s="164">
        <v>16</v>
      </c>
      <c r="E137" s="163">
        <v>10</v>
      </c>
      <c r="F137" s="163">
        <v>13.865</v>
      </c>
      <c r="G137" s="163">
        <v>11.932500000000001</v>
      </c>
      <c r="H137" s="1">
        <v>2919</v>
      </c>
      <c r="I137" s="161">
        <f>VLOOKUP(B137,L$2:M$54,2,FALSE)</f>
        <v>0.85213095073329281</v>
      </c>
      <c r="J137">
        <f>MAX(I137*F137,E137)</f>
        <v>11.814795631917105</v>
      </c>
      <c r="L137" s="166"/>
      <c r="M137" s="41"/>
      <c r="N137" s="41"/>
      <c r="O137" s="41"/>
    </row>
    <row r="138" spans="1:15" x14ac:dyDescent="0.25">
      <c r="A138" s="165">
        <v>43471.666666666664</v>
      </c>
      <c r="B138" s="167">
        <f>WEEKNUM(A138)</f>
        <v>2</v>
      </c>
      <c r="C138" s="164">
        <f>WEEKDAY(A138)</f>
        <v>1</v>
      </c>
      <c r="D138" s="164">
        <v>17</v>
      </c>
      <c r="E138" s="163">
        <v>10</v>
      </c>
      <c r="F138" s="163">
        <v>13.684999999999999</v>
      </c>
      <c r="G138" s="163">
        <v>11.842499999999999</v>
      </c>
      <c r="H138" s="1">
        <v>3489</v>
      </c>
      <c r="I138" s="161">
        <f>VLOOKUP(B138,L$2:M$54,2,FALSE)</f>
        <v>0.85213095073329281</v>
      </c>
      <c r="J138">
        <f>MAX(I138*F138,E138)</f>
        <v>11.661412060785111</v>
      </c>
      <c r="L138" s="166"/>
      <c r="M138" s="41"/>
      <c r="N138" s="41"/>
      <c r="O138" s="41"/>
    </row>
    <row r="139" spans="1:15" x14ac:dyDescent="0.25">
      <c r="A139" s="165">
        <v>43471.708333333336</v>
      </c>
      <c r="B139" s="167">
        <f>WEEKNUM(A139)</f>
        <v>2</v>
      </c>
      <c r="C139" s="164">
        <f>WEEKDAY(A139)</f>
        <v>1</v>
      </c>
      <c r="D139" s="164">
        <v>18</v>
      </c>
      <c r="E139" s="163">
        <v>10</v>
      </c>
      <c r="F139" s="163">
        <v>14.09</v>
      </c>
      <c r="G139" s="163">
        <v>12.045</v>
      </c>
      <c r="H139" s="1">
        <v>3423</v>
      </c>
      <c r="I139" s="161">
        <f>VLOOKUP(B139,L$2:M$54,2,FALSE)</f>
        <v>0.85213095073329281</v>
      </c>
      <c r="J139">
        <f>MAX(I139*F139,E139)</f>
        <v>12.006525095832096</v>
      </c>
      <c r="L139" s="166"/>
      <c r="M139" s="41"/>
      <c r="N139" s="41"/>
      <c r="O139" s="41"/>
    </row>
    <row r="140" spans="1:15" x14ac:dyDescent="0.25">
      <c r="A140" s="165">
        <v>43471.75</v>
      </c>
      <c r="B140" s="167">
        <f>WEEKNUM(A140)</f>
        <v>2</v>
      </c>
      <c r="C140" s="164">
        <f>WEEKDAY(A140)</f>
        <v>1</v>
      </c>
      <c r="D140" s="164">
        <v>19</v>
      </c>
      <c r="E140" s="163">
        <v>10</v>
      </c>
      <c r="F140" s="163">
        <v>13.99</v>
      </c>
      <c r="G140" s="163">
        <v>11.995000000000001</v>
      </c>
      <c r="H140" s="1">
        <v>2962</v>
      </c>
      <c r="I140" s="161">
        <f>VLOOKUP(B140,L$2:M$54,2,FALSE)</f>
        <v>0.85213095073329281</v>
      </c>
      <c r="J140">
        <f>MAX(I140*F140,E140)</f>
        <v>11.921312000758766</v>
      </c>
      <c r="L140" s="166"/>
      <c r="M140" s="41"/>
      <c r="N140" s="41"/>
      <c r="O140" s="41"/>
    </row>
    <row r="141" spans="1:15" x14ac:dyDescent="0.25">
      <c r="A141" s="165">
        <v>43471.791666666664</v>
      </c>
      <c r="B141" s="167">
        <f>WEEKNUM(A141)</f>
        <v>2</v>
      </c>
      <c r="C141" s="164">
        <f>WEEKDAY(A141)</f>
        <v>1</v>
      </c>
      <c r="D141" s="164">
        <v>20</v>
      </c>
      <c r="E141" s="163">
        <v>10</v>
      </c>
      <c r="F141" s="163">
        <v>13.965</v>
      </c>
      <c r="G141" s="163">
        <v>11.9825</v>
      </c>
      <c r="H141" s="1">
        <v>1896</v>
      </c>
      <c r="I141" s="161">
        <f>VLOOKUP(B141,L$2:M$54,2,FALSE)</f>
        <v>0.85213095073329281</v>
      </c>
      <c r="J141">
        <f>MAX(I141*F141,E141)</f>
        <v>11.900008726990434</v>
      </c>
      <c r="L141" s="166"/>
      <c r="M141" s="41"/>
      <c r="N141" s="41"/>
      <c r="O141" s="41"/>
    </row>
    <row r="142" spans="1:15" x14ac:dyDescent="0.25">
      <c r="A142" s="165">
        <v>43471.833333333336</v>
      </c>
      <c r="B142" s="167">
        <f>WEEKNUM(A142)</f>
        <v>2</v>
      </c>
      <c r="C142" s="164">
        <f>WEEKDAY(A142)</f>
        <v>1</v>
      </c>
      <c r="D142" s="164">
        <v>21</v>
      </c>
      <c r="E142" s="163">
        <v>10</v>
      </c>
      <c r="F142" s="163">
        <v>12.815</v>
      </c>
      <c r="G142" s="163">
        <v>11.407499999999999</v>
      </c>
      <c r="H142" s="1">
        <v>1044</v>
      </c>
      <c r="I142" s="161">
        <f>VLOOKUP(B142,L$2:M$54,2,FALSE)</f>
        <v>0.85213095073329281</v>
      </c>
      <c r="J142">
        <f>MAX(I142*F142,E142)</f>
        <v>10.920058133647148</v>
      </c>
      <c r="L142" s="166"/>
      <c r="M142" s="41"/>
      <c r="N142" s="41"/>
      <c r="O142" s="41"/>
    </row>
    <row r="143" spans="1:15" x14ac:dyDescent="0.25">
      <c r="A143" s="165">
        <v>43471.875</v>
      </c>
      <c r="B143" s="167">
        <f>WEEKNUM(A143)</f>
        <v>2</v>
      </c>
      <c r="C143" s="164">
        <f>WEEKDAY(A143)</f>
        <v>1</v>
      </c>
      <c r="D143" s="164">
        <v>22</v>
      </c>
      <c r="E143" s="163">
        <v>12</v>
      </c>
      <c r="F143" s="163">
        <v>12.045</v>
      </c>
      <c r="G143" s="163">
        <v>12.022500000000001</v>
      </c>
      <c r="H143" s="1">
        <v>813</v>
      </c>
      <c r="I143" s="161">
        <f>VLOOKUP(B143,L$2:M$54,2,FALSE)</f>
        <v>0.85213095073329281</v>
      </c>
      <c r="J143">
        <f>MAX(I143*F143,E143)</f>
        <v>12</v>
      </c>
      <c r="L143" s="166"/>
      <c r="M143" s="41"/>
      <c r="N143" s="41"/>
      <c r="O143" s="41"/>
    </row>
    <row r="144" spans="1:15" x14ac:dyDescent="0.25">
      <c r="A144" s="165">
        <v>43471.916666666664</v>
      </c>
      <c r="B144" s="167">
        <f>WEEKNUM(A144)</f>
        <v>2</v>
      </c>
      <c r="C144" s="164">
        <f>WEEKDAY(A144)</f>
        <v>1</v>
      </c>
      <c r="D144" s="164">
        <v>23</v>
      </c>
      <c r="E144" s="163">
        <v>11</v>
      </c>
      <c r="F144" s="163">
        <v>11.73</v>
      </c>
      <c r="G144" s="163">
        <v>11.365</v>
      </c>
      <c r="H144" s="1">
        <v>665</v>
      </c>
      <c r="I144" s="161">
        <f>VLOOKUP(B144,L$2:M$54,2,FALSE)</f>
        <v>0.85213095073329281</v>
      </c>
      <c r="J144">
        <f>MAX(I144*F144,E144)</f>
        <v>11</v>
      </c>
      <c r="L144" s="166"/>
      <c r="M144" s="41"/>
      <c r="N144" s="41"/>
      <c r="O144" s="41"/>
    </row>
    <row r="145" spans="1:15" x14ac:dyDescent="0.25">
      <c r="A145" s="165">
        <v>43471.958333333336</v>
      </c>
      <c r="B145" s="167">
        <f>WEEKNUM(A145)</f>
        <v>2</v>
      </c>
      <c r="C145" s="164">
        <f>WEEKDAY(A145)</f>
        <v>1</v>
      </c>
      <c r="D145" s="164">
        <v>24</v>
      </c>
      <c r="E145" s="163">
        <v>11.815</v>
      </c>
      <c r="F145" s="163">
        <v>11.815</v>
      </c>
      <c r="G145" s="163">
        <v>11.815</v>
      </c>
      <c r="H145" s="1">
        <v>578</v>
      </c>
      <c r="I145" s="161">
        <f>VLOOKUP(B145,L$2:M$54,2,FALSE)</f>
        <v>0.85213095073329281</v>
      </c>
      <c r="J145">
        <f>MAX(I145*F145,E145)</f>
        <v>11.815</v>
      </c>
      <c r="L145" s="166"/>
      <c r="M145" s="41"/>
      <c r="N145" s="41"/>
      <c r="O145" s="41"/>
    </row>
    <row r="146" spans="1:15" x14ac:dyDescent="0.25">
      <c r="A146" s="165">
        <v>43472</v>
      </c>
      <c r="B146" s="167">
        <f>WEEKNUM(A146)</f>
        <v>2</v>
      </c>
      <c r="C146" s="164">
        <f>WEEKDAY(A146)</f>
        <v>2</v>
      </c>
      <c r="D146" s="164">
        <v>1</v>
      </c>
      <c r="E146" s="163">
        <v>11.86</v>
      </c>
      <c r="F146" s="163">
        <v>11.86</v>
      </c>
      <c r="G146" s="163">
        <v>11.86</v>
      </c>
      <c r="H146" s="1">
        <v>398</v>
      </c>
      <c r="I146" s="161">
        <f>VLOOKUP(B146,L$2:M$54,2,FALSE)</f>
        <v>0.85213095073329281</v>
      </c>
      <c r="J146">
        <f>MAX(I146*F146,E146)</f>
        <v>11.86</v>
      </c>
      <c r="L146" s="166"/>
      <c r="M146" s="41"/>
      <c r="N146" s="41"/>
      <c r="O146" s="41"/>
    </row>
    <row r="147" spans="1:15" x14ac:dyDescent="0.25">
      <c r="A147" s="165">
        <v>43472.041666666664</v>
      </c>
      <c r="B147" s="167">
        <f>WEEKNUM(A147)</f>
        <v>2</v>
      </c>
      <c r="C147" s="164">
        <f>WEEKDAY(A147)</f>
        <v>2</v>
      </c>
      <c r="D147" s="164">
        <v>2</v>
      </c>
      <c r="E147" s="163">
        <v>12.065</v>
      </c>
      <c r="F147" s="163">
        <v>12.065</v>
      </c>
      <c r="G147" s="163">
        <v>12.065</v>
      </c>
      <c r="H147" s="1">
        <v>294</v>
      </c>
      <c r="I147" s="161">
        <f>VLOOKUP(B147,L$2:M$54,2,FALSE)</f>
        <v>0.85213095073329281</v>
      </c>
      <c r="J147">
        <f>MAX(I147*F147,E147)</f>
        <v>12.065</v>
      </c>
      <c r="L147" s="166"/>
      <c r="M147" s="41"/>
      <c r="N147" s="41"/>
      <c r="O147" s="41"/>
    </row>
    <row r="148" spans="1:15" x14ac:dyDescent="0.25">
      <c r="A148" s="165">
        <v>43472.083333333336</v>
      </c>
      <c r="B148" s="167">
        <f>WEEKNUM(A148)</f>
        <v>2</v>
      </c>
      <c r="C148" s="164">
        <f>WEEKDAY(A148)</f>
        <v>2</v>
      </c>
      <c r="D148" s="164">
        <v>3</v>
      </c>
      <c r="E148" s="163">
        <v>12.030000000000001</v>
      </c>
      <c r="F148" s="163">
        <v>12.030000000000001</v>
      </c>
      <c r="G148" s="163">
        <v>12.030000000000001</v>
      </c>
      <c r="H148" s="1">
        <v>168</v>
      </c>
      <c r="I148" s="161">
        <f>VLOOKUP(B148,L$2:M$54,2,FALSE)</f>
        <v>0.85213095073329281</v>
      </c>
      <c r="J148">
        <f>MAX(I148*F148,E148)</f>
        <v>12.030000000000001</v>
      </c>
      <c r="L148" s="166"/>
      <c r="M148" s="41"/>
      <c r="N148" s="41"/>
      <c r="O148" s="41"/>
    </row>
    <row r="149" spans="1:15" x14ac:dyDescent="0.25">
      <c r="A149" s="165">
        <v>43472.125</v>
      </c>
      <c r="B149" s="167">
        <f>WEEKNUM(A149)</f>
        <v>2</v>
      </c>
      <c r="C149" s="164">
        <f>WEEKDAY(A149)</f>
        <v>2</v>
      </c>
      <c r="D149" s="164">
        <v>4</v>
      </c>
      <c r="E149" s="163">
        <v>9.9499999999999993</v>
      </c>
      <c r="F149" s="163">
        <v>9.9499999999999993</v>
      </c>
      <c r="G149" s="163">
        <v>9.9499999999999993</v>
      </c>
      <c r="H149" s="1">
        <v>183</v>
      </c>
      <c r="I149" s="161">
        <f>VLOOKUP(B149,L$2:M$54,2,FALSE)</f>
        <v>0.85213095073329281</v>
      </c>
      <c r="J149">
        <f>MAX(I149*F149,E149)</f>
        <v>9.9499999999999993</v>
      </c>
      <c r="L149" s="166"/>
      <c r="M149" s="41"/>
      <c r="N149" s="41"/>
      <c r="O149" s="41"/>
    </row>
    <row r="150" spans="1:15" x14ac:dyDescent="0.25">
      <c r="A150" s="165">
        <v>43472.166666666664</v>
      </c>
      <c r="B150" s="167">
        <f>WEEKNUM(A150)</f>
        <v>2</v>
      </c>
      <c r="C150" s="164">
        <f>WEEKDAY(A150)</f>
        <v>2</v>
      </c>
      <c r="D150" s="164">
        <v>5</v>
      </c>
      <c r="E150" s="163">
        <v>10.190000000000001</v>
      </c>
      <c r="F150" s="163">
        <v>10.190000000000001</v>
      </c>
      <c r="G150" s="163">
        <v>10.190000000000001</v>
      </c>
      <c r="H150" s="1">
        <v>259</v>
      </c>
      <c r="I150" s="161">
        <f>VLOOKUP(B150,L$2:M$54,2,FALSE)</f>
        <v>0.85213095073329281</v>
      </c>
      <c r="J150">
        <f>MAX(I150*F150,E150)</f>
        <v>10.190000000000001</v>
      </c>
      <c r="L150" s="166"/>
      <c r="M150" s="41"/>
      <c r="N150" s="41"/>
      <c r="O150" s="41"/>
    </row>
    <row r="151" spans="1:15" x14ac:dyDescent="0.25">
      <c r="A151" s="165">
        <v>43472.208333333336</v>
      </c>
      <c r="B151" s="167">
        <f>WEEKNUM(A151)</f>
        <v>2</v>
      </c>
      <c r="C151" s="164">
        <f>WEEKDAY(A151)</f>
        <v>2</v>
      </c>
      <c r="D151" s="164">
        <v>6</v>
      </c>
      <c r="E151" s="163">
        <v>10.065000000000001</v>
      </c>
      <c r="F151" s="163">
        <v>10.065000000000001</v>
      </c>
      <c r="G151" s="163">
        <v>10.065000000000001</v>
      </c>
      <c r="H151" s="1">
        <v>278</v>
      </c>
      <c r="I151" s="161">
        <f>VLOOKUP(B151,L$2:M$54,2,FALSE)</f>
        <v>0.85213095073329281</v>
      </c>
      <c r="J151">
        <f>MAX(I151*F151,E151)</f>
        <v>10.065000000000001</v>
      </c>
      <c r="L151" s="166"/>
      <c r="M151" s="41"/>
      <c r="N151" s="41"/>
      <c r="O151" s="41"/>
    </row>
    <row r="152" spans="1:15" x14ac:dyDescent="0.25">
      <c r="A152" s="165">
        <v>43472.25</v>
      </c>
      <c r="B152" s="167">
        <f>WEEKNUM(A152)</f>
        <v>2</v>
      </c>
      <c r="C152" s="164">
        <f>WEEKDAY(A152)</f>
        <v>2</v>
      </c>
      <c r="D152" s="164">
        <v>7</v>
      </c>
      <c r="E152" s="163">
        <v>10.09</v>
      </c>
      <c r="F152" s="163">
        <v>10.09</v>
      </c>
      <c r="G152" s="163">
        <v>10.09</v>
      </c>
      <c r="H152" s="1">
        <v>455</v>
      </c>
      <c r="I152" s="161">
        <f>VLOOKUP(B152,L$2:M$54,2,FALSE)</f>
        <v>0.85213095073329281</v>
      </c>
      <c r="J152">
        <f>MAX(I152*F152,E152)</f>
        <v>10.09</v>
      </c>
      <c r="L152" s="166"/>
      <c r="M152" s="41"/>
      <c r="N152" s="41"/>
      <c r="O152" s="41"/>
    </row>
    <row r="153" spans="1:15" x14ac:dyDescent="0.25">
      <c r="A153" s="165">
        <v>43472.291666666664</v>
      </c>
      <c r="B153" s="167">
        <f>WEEKNUM(A153)</f>
        <v>2</v>
      </c>
      <c r="C153" s="164">
        <f>WEEKDAY(A153)</f>
        <v>2</v>
      </c>
      <c r="D153" s="164">
        <v>8</v>
      </c>
      <c r="E153" s="163">
        <v>9.9499999999999993</v>
      </c>
      <c r="F153" s="163">
        <v>9.9499999999999993</v>
      </c>
      <c r="G153" s="163">
        <v>9.9499999999999993</v>
      </c>
      <c r="H153" s="1">
        <v>770</v>
      </c>
      <c r="I153" s="161">
        <f>VLOOKUP(B153,L$2:M$54,2,FALSE)</f>
        <v>0.85213095073329281</v>
      </c>
      <c r="J153">
        <f>MAX(I153*F153,E153)</f>
        <v>9.9499999999999993</v>
      </c>
      <c r="L153" s="166"/>
      <c r="M153" s="41"/>
      <c r="N153" s="41"/>
      <c r="O153" s="41"/>
    </row>
    <row r="154" spans="1:15" x14ac:dyDescent="0.25">
      <c r="A154" s="165">
        <v>43472.333333333336</v>
      </c>
      <c r="B154" s="167">
        <f>WEEKNUM(A154)</f>
        <v>2</v>
      </c>
      <c r="C154" s="164">
        <f>WEEKDAY(A154)</f>
        <v>2</v>
      </c>
      <c r="D154" s="164">
        <v>9</v>
      </c>
      <c r="E154" s="163">
        <v>11.86</v>
      </c>
      <c r="F154" s="163">
        <v>11.86</v>
      </c>
      <c r="G154" s="163">
        <v>11.86</v>
      </c>
      <c r="H154" s="1">
        <v>1136</v>
      </c>
      <c r="I154" s="161">
        <f>VLOOKUP(B154,L$2:M$54,2,FALSE)</f>
        <v>0.85213095073329281</v>
      </c>
      <c r="J154">
        <f>MAX(I154*F154,E154)</f>
        <v>11.86</v>
      </c>
      <c r="L154" s="166"/>
      <c r="M154" s="41"/>
      <c r="N154" s="41"/>
      <c r="O154" s="41"/>
    </row>
    <row r="155" spans="1:15" x14ac:dyDescent="0.25">
      <c r="A155" s="165">
        <v>43472.375</v>
      </c>
      <c r="B155" s="167">
        <f>WEEKNUM(A155)</f>
        <v>2</v>
      </c>
      <c r="C155" s="164">
        <f>WEEKDAY(A155)</f>
        <v>2</v>
      </c>
      <c r="D155" s="164">
        <v>10</v>
      </c>
      <c r="E155" s="163">
        <v>10.5</v>
      </c>
      <c r="F155" s="163">
        <v>11.885</v>
      </c>
      <c r="G155" s="163">
        <v>11.192499999999999</v>
      </c>
      <c r="H155" s="1">
        <v>1525</v>
      </c>
      <c r="I155" s="161">
        <f>VLOOKUP(B155,L$2:M$54,2,FALSE)</f>
        <v>0.85213095073329281</v>
      </c>
      <c r="J155">
        <f>MAX(I155*F155,E155)</f>
        <v>10.5</v>
      </c>
      <c r="L155" s="166"/>
      <c r="M155" s="41"/>
      <c r="N155" s="41"/>
      <c r="O155" s="41"/>
    </row>
    <row r="156" spans="1:15" x14ac:dyDescent="0.25">
      <c r="A156" s="165">
        <v>43472.416666666664</v>
      </c>
      <c r="B156" s="167">
        <f>WEEKNUM(A156)</f>
        <v>2</v>
      </c>
      <c r="C156" s="164">
        <f>WEEKDAY(A156)</f>
        <v>2</v>
      </c>
      <c r="D156" s="164">
        <v>11</v>
      </c>
      <c r="E156" s="163">
        <v>10.934999999999999</v>
      </c>
      <c r="F156" s="163">
        <v>11.94</v>
      </c>
      <c r="G156" s="163">
        <v>11.4375</v>
      </c>
      <c r="H156" s="1">
        <v>2243</v>
      </c>
      <c r="I156" s="161">
        <f>VLOOKUP(B156,L$2:M$54,2,FALSE)</f>
        <v>0.85213095073329281</v>
      </c>
      <c r="J156">
        <f>MAX(I156*F156,E156)</f>
        <v>10.934999999999999</v>
      </c>
      <c r="L156" s="166"/>
      <c r="M156" s="41"/>
      <c r="N156" s="41"/>
      <c r="O156" s="41"/>
    </row>
    <row r="157" spans="1:15" x14ac:dyDescent="0.25">
      <c r="A157" s="165">
        <v>43472.458333333336</v>
      </c>
      <c r="B157" s="167">
        <f>WEEKNUM(A157)</f>
        <v>2</v>
      </c>
      <c r="C157" s="164">
        <f>WEEKDAY(A157)</f>
        <v>2</v>
      </c>
      <c r="D157" s="164">
        <v>12</v>
      </c>
      <c r="E157" s="163">
        <v>10</v>
      </c>
      <c r="F157" s="163">
        <v>13.870000000000001</v>
      </c>
      <c r="G157" s="163">
        <v>11.935</v>
      </c>
      <c r="H157" s="1">
        <v>2913</v>
      </c>
      <c r="I157" s="161">
        <f>VLOOKUP(B157,L$2:M$54,2,FALSE)</f>
        <v>0.85213095073329281</v>
      </c>
      <c r="J157">
        <f>MAX(I157*F157,E157)</f>
        <v>11.819056286670772</v>
      </c>
      <c r="L157" s="166"/>
      <c r="M157" s="41"/>
      <c r="N157" s="41"/>
      <c r="O157" s="41"/>
    </row>
    <row r="158" spans="1:15" x14ac:dyDescent="0.25">
      <c r="A158" s="165">
        <v>43472.5</v>
      </c>
      <c r="B158" s="167">
        <f>WEEKNUM(A158)</f>
        <v>2</v>
      </c>
      <c r="C158" s="164">
        <f>WEEKDAY(A158)</f>
        <v>2</v>
      </c>
      <c r="D158" s="164">
        <v>13</v>
      </c>
      <c r="E158" s="163">
        <v>10</v>
      </c>
      <c r="F158" s="163">
        <v>14.15</v>
      </c>
      <c r="G158" s="163">
        <v>12.074999999999999</v>
      </c>
      <c r="H158" s="1">
        <v>2608</v>
      </c>
      <c r="I158" s="161">
        <f>VLOOKUP(B158,L$2:M$54,2,FALSE)</f>
        <v>0.85213095073329281</v>
      </c>
      <c r="J158">
        <f>MAX(I158*F158,E158)</f>
        <v>12.057652952876094</v>
      </c>
      <c r="L158" s="166"/>
      <c r="M158" s="41"/>
      <c r="N158" s="41"/>
      <c r="O158" s="41"/>
    </row>
    <row r="159" spans="1:15" x14ac:dyDescent="0.25">
      <c r="A159" s="165">
        <v>43472.541666666664</v>
      </c>
      <c r="B159" s="167">
        <f>WEEKNUM(A159)</f>
        <v>2</v>
      </c>
      <c r="C159" s="164">
        <f>WEEKDAY(A159)</f>
        <v>2</v>
      </c>
      <c r="D159" s="164">
        <v>14</v>
      </c>
      <c r="E159" s="163">
        <v>10</v>
      </c>
      <c r="F159" s="163">
        <v>11.9375</v>
      </c>
      <c r="G159" s="163">
        <v>10.96875</v>
      </c>
      <c r="H159" s="1">
        <v>2620</v>
      </c>
      <c r="I159" s="161">
        <f>VLOOKUP(B159,L$2:M$54,2,FALSE)</f>
        <v>0.85213095073329281</v>
      </c>
      <c r="J159">
        <f>MAX(I159*F159,E159)</f>
        <v>10.172313224378684</v>
      </c>
      <c r="L159" s="166"/>
      <c r="M159" s="41"/>
      <c r="N159" s="41"/>
      <c r="O159" s="41"/>
    </row>
    <row r="160" spans="1:15" x14ac:dyDescent="0.25">
      <c r="A160" s="165">
        <v>43472.583333333336</v>
      </c>
      <c r="B160" s="167">
        <f>WEEKNUM(A160)</f>
        <v>2</v>
      </c>
      <c r="C160" s="164">
        <f>WEEKDAY(A160)</f>
        <v>2</v>
      </c>
      <c r="D160" s="164">
        <v>15</v>
      </c>
      <c r="E160" s="163">
        <v>11</v>
      </c>
      <c r="F160" s="163">
        <v>12.105</v>
      </c>
      <c r="G160" s="163">
        <v>11.5525</v>
      </c>
      <c r="H160" s="1">
        <v>2782</v>
      </c>
      <c r="I160" s="161">
        <f>VLOOKUP(B160,L$2:M$54,2,FALSE)</f>
        <v>0.85213095073329281</v>
      </c>
      <c r="J160">
        <f>MAX(I160*F160,E160)</f>
        <v>11</v>
      </c>
      <c r="L160" s="166"/>
      <c r="M160" s="41"/>
      <c r="N160" s="41"/>
      <c r="O160" s="41"/>
    </row>
    <row r="161" spans="1:15" x14ac:dyDescent="0.25">
      <c r="A161" s="165">
        <v>43472.625</v>
      </c>
      <c r="B161" s="167">
        <f>WEEKNUM(A161)</f>
        <v>2</v>
      </c>
      <c r="C161" s="164">
        <f>WEEKDAY(A161)</f>
        <v>2</v>
      </c>
      <c r="D161" s="164">
        <v>16</v>
      </c>
      <c r="E161" s="163">
        <v>10</v>
      </c>
      <c r="F161" s="163">
        <v>13.850000000000001</v>
      </c>
      <c r="G161" s="163">
        <v>11.925000000000001</v>
      </c>
      <c r="H161" s="1">
        <v>2873</v>
      </c>
      <c r="I161" s="161">
        <f>VLOOKUP(B161,L$2:M$54,2,FALSE)</f>
        <v>0.85213095073329281</v>
      </c>
      <c r="J161">
        <f>MAX(I161*F161,E161)</f>
        <v>11.802013667656107</v>
      </c>
      <c r="L161" s="166"/>
      <c r="M161" s="41"/>
      <c r="N161" s="41"/>
      <c r="O161" s="41"/>
    </row>
    <row r="162" spans="1:15" x14ac:dyDescent="0.25">
      <c r="A162" s="165">
        <v>43472.666666666664</v>
      </c>
      <c r="B162" s="167">
        <f>WEEKNUM(A162)</f>
        <v>2</v>
      </c>
      <c r="C162" s="164">
        <f>WEEKDAY(A162)</f>
        <v>2</v>
      </c>
      <c r="D162" s="164">
        <v>17</v>
      </c>
      <c r="E162" s="163">
        <v>10</v>
      </c>
      <c r="F162" s="163">
        <v>14.260000000000002</v>
      </c>
      <c r="G162" s="163">
        <v>12.13</v>
      </c>
      <c r="H162" s="1">
        <v>2791</v>
      </c>
      <c r="I162" s="161">
        <f>VLOOKUP(B162,L$2:M$54,2,FALSE)</f>
        <v>0.85213095073329281</v>
      </c>
      <c r="J162">
        <f>MAX(I162*F162,E162)</f>
        <v>12.151387357456757</v>
      </c>
      <c r="L162" s="166"/>
      <c r="M162" s="41"/>
      <c r="N162" s="41"/>
      <c r="O162" s="41"/>
    </row>
    <row r="163" spans="1:15" x14ac:dyDescent="0.25">
      <c r="A163" s="165">
        <v>43472.708333333336</v>
      </c>
      <c r="B163" s="167">
        <f>WEEKNUM(A163)</f>
        <v>2</v>
      </c>
      <c r="C163" s="164">
        <f>WEEKDAY(A163)</f>
        <v>2</v>
      </c>
      <c r="D163" s="164">
        <v>18</v>
      </c>
      <c r="E163" s="163">
        <v>10</v>
      </c>
      <c r="F163" s="163">
        <v>14</v>
      </c>
      <c r="G163" s="163">
        <v>12</v>
      </c>
      <c r="H163" s="1">
        <v>2804</v>
      </c>
      <c r="I163" s="161">
        <f>VLOOKUP(B163,L$2:M$54,2,FALSE)</f>
        <v>0.85213095073329281</v>
      </c>
      <c r="J163">
        <f>MAX(I163*F163,E163)</f>
        <v>11.929833310266099</v>
      </c>
      <c r="L163" s="166"/>
      <c r="M163" s="41"/>
      <c r="N163" s="41"/>
      <c r="O163" s="41"/>
    </row>
    <row r="164" spans="1:15" x14ac:dyDescent="0.25">
      <c r="A164" s="165">
        <v>43472.75</v>
      </c>
      <c r="B164" s="167">
        <f>WEEKNUM(A164)</f>
        <v>2</v>
      </c>
      <c r="C164" s="164">
        <f>WEEKDAY(A164)</f>
        <v>2</v>
      </c>
      <c r="D164" s="164">
        <v>19</v>
      </c>
      <c r="E164" s="163">
        <v>10</v>
      </c>
      <c r="F164" s="163">
        <v>13.850000000000001</v>
      </c>
      <c r="G164" s="163">
        <v>11.925000000000001</v>
      </c>
      <c r="H164" s="1">
        <v>2406</v>
      </c>
      <c r="I164" s="161">
        <f>VLOOKUP(B164,L$2:M$54,2,FALSE)</f>
        <v>0.85213095073329281</v>
      </c>
      <c r="J164">
        <f>MAX(I164*F164,E164)</f>
        <v>11.802013667656107</v>
      </c>
      <c r="L164" s="166"/>
      <c r="M164" s="41"/>
      <c r="N164" s="41"/>
      <c r="O164" s="41"/>
    </row>
    <row r="165" spans="1:15" x14ac:dyDescent="0.25">
      <c r="A165" s="165">
        <v>43472.791666666664</v>
      </c>
      <c r="B165" s="167">
        <f>WEEKNUM(A165)</f>
        <v>2</v>
      </c>
      <c r="C165" s="164">
        <f>WEEKDAY(A165)</f>
        <v>2</v>
      </c>
      <c r="D165" s="164">
        <v>20</v>
      </c>
      <c r="E165" s="163">
        <v>10</v>
      </c>
      <c r="F165" s="163">
        <v>14.260000000000002</v>
      </c>
      <c r="G165" s="163">
        <v>12.13</v>
      </c>
      <c r="H165" s="1">
        <v>1480</v>
      </c>
      <c r="I165" s="161">
        <f>VLOOKUP(B165,L$2:M$54,2,FALSE)</f>
        <v>0.85213095073329281</v>
      </c>
      <c r="J165">
        <f>MAX(I165*F165,E165)</f>
        <v>12.151387357456757</v>
      </c>
      <c r="L165" s="166"/>
      <c r="M165" s="41"/>
      <c r="N165" s="41"/>
      <c r="O165" s="41"/>
    </row>
    <row r="166" spans="1:15" x14ac:dyDescent="0.25">
      <c r="A166" s="165">
        <v>43472.833333333336</v>
      </c>
      <c r="B166" s="167">
        <f>WEEKNUM(A166)</f>
        <v>2</v>
      </c>
      <c r="C166" s="164">
        <f>WEEKDAY(A166)</f>
        <v>2</v>
      </c>
      <c r="D166" s="164">
        <v>21</v>
      </c>
      <c r="E166" s="163">
        <v>10</v>
      </c>
      <c r="F166" s="163">
        <v>13</v>
      </c>
      <c r="G166" s="163">
        <v>11.5</v>
      </c>
      <c r="H166" s="1">
        <v>936</v>
      </c>
      <c r="I166" s="161">
        <f>VLOOKUP(B166,L$2:M$54,2,FALSE)</f>
        <v>0.85213095073329281</v>
      </c>
      <c r="J166">
        <f>MAX(I166*F166,E166)</f>
        <v>11.077702359532807</v>
      </c>
      <c r="L166" s="166"/>
      <c r="M166" s="41"/>
      <c r="N166" s="41"/>
      <c r="O166" s="41"/>
    </row>
    <row r="167" spans="1:15" x14ac:dyDescent="0.25">
      <c r="A167" s="165">
        <v>43472.875</v>
      </c>
      <c r="B167" s="167">
        <f>WEEKNUM(A167)</f>
        <v>2</v>
      </c>
      <c r="C167" s="164">
        <f>WEEKDAY(A167)</f>
        <v>2</v>
      </c>
      <c r="D167" s="164">
        <v>22</v>
      </c>
      <c r="E167" s="163">
        <v>12.01</v>
      </c>
      <c r="F167" s="163">
        <v>12.01</v>
      </c>
      <c r="G167" s="163">
        <v>12.01</v>
      </c>
      <c r="H167" s="1">
        <v>806</v>
      </c>
      <c r="I167" s="161">
        <f>VLOOKUP(B167,L$2:M$54,2,FALSE)</f>
        <v>0.85213095073329281</v>
      </c>
      <c r="J167">
        <f>MAX(I167*F167,E167)</f>
        <v>12.01</v>
      </c>
      <c r="L167" s="166"/>
      <c r="M167" s="41"/>
      <c r="N167" s="41"/>
      <c r="O167" s="41"/>
    </row>
    <row r="168" spans="1:15" x14ac:dyDescent="0.25">
      <c r="A168" s="165">
        <v>43472.916666666664</v>
      </c>
      <c r="B168" s="167">
        <f>WEEKNUM(A168)</f>
        <v>2</v>
      </c>
      <c r="C168" s="164">
        <f>WEEKDAY(A168)</f>
        <v>2</v>
      </c>
      <c r="D168" s="164">
        <v>23</v>
      </c>
      <c r="E168" s="163">
        <v>11.9375</v>
      </c>
      <c r="F168" s="163">
        <v>11.9375</v>
      </c>
      <c r="G168" s="163">
        <v>11.9375</v>
      </c>
      <c r="H168" s="1">
        <v>825</v>
      </c>
      <c r="I168" s="161">
        <f>VLOOKUP(B168,L$2:M$54,2,FALSE)</f>
        <v>0.85213095073329281</v>
      </c>
      <c r="J168">
        <f>MAX(I168*F168,E168)</f>
        <v>11.9375</v>
      </c>
      <c r="L168" s="166"/>
      <c r="M168" s="41"/>
      <c r="N168" s="41"/>
      <c r="O168" s="41"/>
    </row>
    <row r="169" spans="1:15" x14ac:dyDescent="0.25">
      <c r="A169" s="165">
        <v>43472.958333333336</v>
      </c>
      <c r="B169" s="167">
        <f>WEEKNUM(A169)</f>
        <v>2</v>
      </c>
      <c r="C169" s="164">
        <f>WEEKDAY(A169)</f>
        <v>2</v>
      </c>
      <c r="D169" s="164">
        <v>24</v>
      </c>
      <c r="E169" s="163">
        <v>12.105</v>
      </c>
      <c r="F169" s="163">
        <v>12.105</v>
      </c>
      <c r="G169" s="163">
        <v>12.105</v>
      </c>
      <c r="H169" s="1">
        <v>802</v>
      </c>
      <c r="I169" s="161">
        <f>VLOOKUP(B169,L$2:M$54,2,FALSE)</f>
        <v>0.85213095073329281</v>
      </c>
      <c r="J169">
        <f>MAX(I169*F169,E169)</f>
        <v>12.105</v>
      </c>
      <c r="L169" s="166"/>
      <c r="M169" s="41"/>
      <c r="N169" s="41"/>
      <c r="O169" s="41"/>
    </row>
    <row r="170" spans="1:15" x14ac:dyDescent="0.25">
      <c r="A170" s="165">
        <v>43473</v>
      </c>
      <c r="B170" s="167">
        <f>WEEKNUM(A170)</f>
        <v>2</v>
      </c>
      <c r="C170" s="164">
        <f>WEEKDAY(A170)</f>
        <v>3</v>
      </c>
      <c r="D170" s="164">
        <v>1</v>
      </c>
      <c r="E170" s="163">
        <v>10.879999999999999</v>
      </c>
      <c r="F170" s="163">
        <v>10.879999999999999</v>
      </c>
      <c r="G170" s="163">
        <v>10.879999999999999</v>
      </c>
      <c r="H170" s="1">
        <v>579</v>
      </c>
      <c r="I170" s="161">
        <f>VLOOKUP(B170,L$2:M$54,2,FALSE)</f>
        <v>0.85213095073329281</v>
      </c>
      <c r="J170">
        <f>MAX(I170*F170,E170)</f>
        <v>10.879999999999999</v>
      </c>
      <c r="L170" s="166"/>
      <c r="M170" s="41"/>
      <c r="N170" s="41"/>
      <c r="O170" s="41"/>
    </row>
    <row r="171" spans="1:15" x14ac:dyDescent="0.25">
      <c r="A171" s="165">
        <v>43473.041666666664</v>
      </c>
      <c r="B171" s="167">
        <f>WEEKNUM(A171)</f>
        <v>2</v>
      </c>
      <c r="C171" s="164">
        <f>WEEKDAY(A171)</f>
        <v>3</v>
      </c>
      <c r="D171" s="164">
        <v>2</v>
      </c>
      <c r="E171" s="163">
        <v>12</v>
      </c>
      <c r="F171" s="163">
        <v>12</v>
      </c>
      <c r="G171" s="163">
        <v>12</v>
      </c>
      <c r="H171" s="1">
        <v>319</v>
      </c>
      <c r="I171" s="161">
        <f>VLOOKUP(B171,L$2:M$54,2,FALSE)</f>
        <v>0.85213095073329281</v>
      </c>
      <c r="J171">
        <f>MAX(I171*F171,E171)</f>
        <v>12</v>
      </c>
      <c r="L171" s="166"/>
      <c r="M171" s="41"/>
      <c r="N171" s="41"/>
      <c r="O171" s="41"/>
    </row>
    <row r="172" spans="1:15" x14ac:dyDescent="0.25">
      <c r="A172" s="165">
        <v>43473.083333333336</v>
      </c>
      <c r="B172" s="167">
        <f>WEEKNUM(A172)</f>
        <v>2</v>
      </c>
      <c r="C172" s="164">
        <f>WEEKDAY(A172)</f>
        <v>3</v>
      </c>
      <c r="D172" s="164">
        <v>3</v>
      </c>
      <c r="E172" s="163">
        <v>10.6</v>
      </c>
      <c r="F172" s="163">
        <v>11.1</v>
      </c>
      <c r="G172" s="163">
        <v>10.85</v>
      </c>
      <c r="H172" s="1">
        <v>233</v>
      </c>
      <c r="I172" s="161">
        <f>VLOOKUP(B172,L$2:M$54,2,FALSE)</f>
        <v>0.85213095073329281</v>
      </c>
      <c r="J172">
        <f>MAX(I172*F172,E172)</f>
        <v>10.6</v>
      </c>
      <c r="L172" s="166"/>
      <c r="M172" s="41"/>
      <c r="N172" s="41"/>
      <c r="O172" s="41"/>
    </row>
    <row r="173" spans="1:15" x14ac:dyDescent="0.25">
      <c r="A173" s="165">
        <v>43473.125</v>
      </c>
      <c r="B173" s="167">
        <f>WEEKNUM(A173)</f>
        <v>2</v>
      </c>
      <c r="C173" s="164">
        <f>WEEKDAY(A173)</f>
        <v>3</v>
      </c>
      <c r="D173" s="164">
        <v>4</v>
      </c>
      <c r="E173" s="163">
        <v>11.875</v>
      </c>
      <c r="F173" s="163">
        <v>12</v>
      </c>
      <c r="G173" s="163">
        <v>11.9375</v>
      </c>
      <c r="H173" s="1">
        <v>147</v>
      </c>
      <c r="I173" s="161">
        <f>VLOOKUP(B173,L$2:M$54,2,FALSE)</f>
        <v>0.85213095073329281</v>
      </c>
      <c r="J173">
        <f>MAX(I173*F173,E173)</f>
        <v>11.875</v>
      </c>
      <c r="L173" s="166"/>
      <c r="M173" s="41"/>
      <c r="N173" s="41"/>
      <c r="O173" s="41"/>
    </row>
    <row r="174" spans="1:15" x14ac:dyDescent="0.25">
      <c r="A174" s="165">
        <v>43473.166666666664</v>
      </c>
      <c r="B174" s="167">
        <f>WEEKNUM(A174)</f>
        <v>2</v>
      </c>
      <c r="C174" s="164">
        <f>WEEKDAY(A174)</f>
        <v>3</v>
      </c>
      <c r="D174" s="164">
        <v>5</v>
      </c>
      <c r="E174" s="163">
        <v>10.6</v>
      </c>
      <c r="F174" s="163">
        <v>11.1</v>
      </c>
      <c r="G174" s="163">
        <v>10.85</v>
      </c>
      <c r="H174" s="1">
        <v>221</v>
      </c>
      <c r="I174" s="161">
        <f>VLOOKUP(B174,L$2:M$54,2,FALSE)</f>
        <v>0.85213095073329281</v>
      </c>
      <c r="J174">
        <f>MAX(I174*F174,E174)</f>
        <v>10.6</v>
      </c>
      <c r="L174" s="166"/>
      <c r="M174" s="41"/>
      <c r="N174" s="41"/>
      <c r="O174" s="41"/>
    </row>
    <row r="175" spans="1:15" x14ac:dyDescent="0.25">
      <c r="A175" s="165">
        <v>43473.208333333336</v>
      </c>
      <c r="B175" s="167">
        <f>WEEKNUM(A175)</f>
        <v>2</v>
      </c>
      <c r="C175" s="164">
        <f>WEEKDAY(A175)</f>
        <v>3</v>
      </c>
      <c r="D175" s="164">
        <v>6</v>
      </c>
      <c r="E175" s="163">
        <v>10.5</v>
      </c>
      <c r="F175" s="163">
        <v>11</v>
      </c>
      <c r="G175" s="163">
        <v>10.75</v>
      </c>
      <c r="H175" s="1">
        <v>216</v>
      </c>
      <c r="I175" s="161">
        <f>VLOOKUP(B175,L$2:M$54,2,FALSE)</f>
        <v>0.85213095073329281</v>
      </c>
      <c r="J175">
        <f>MAX(I175*F175,E175)</f>
        <v>10.5</v>
      </c>
      <c r="L175" s="166"/>
      <c r="M175" s="41"/>
      <c r="N175" s="41"/>
      <c r="O175" s="41"/>
    </row>
    <row r="176" spans="1:15" x14ac:dyDescent="0.25">
      <c r="A176" s="165">
        <v>43473.25</v>
      </c>
      <c r="B176" s="167">
        <f>WEEKNUM(A176)</f>
        <v>2</v>
      </c>
      <c r="C176" s="164">
        <f>WEEKDAY(A176)</f>
        <v>3</v>
      </c>
      <c r="D176" s="164">
        <v>7</v>
      </c>
      <c r="E176" s="163">
        <v>10.875</v>
      </c>
      <c r="F176" s="163">
        <v>12</v>
      </c>
      <c r="G176" s="163">
        <v>11.4375</v>
      </c>
      <c r="H176" s="1">
        <v>265</v>
      </c>
      <c r="I176" s="161">
        <f>VLOOKUP(B176,L$2:M$54,2,FALSE)</f>
        <v>0.85213095073329281</v>
      </c>
      <c r="J176">
        <f>MAX(I176*F176,E176)</f>
        <v>10.875</v>
      </c>
      <c r="L176" s="166"/>
      <c r="M176" s="41"/>
      <c r="N176" s="41"/>
      <c r="O176" s="41"/>
    </row>
    <row r="177" spans="1:15" x14ac:dyDescent="0.25">
      <c r="A177" s="165">
        <v>43473.291666666664</v>
      </c>
      <c r="B177" s="167">
        <f>WEEKNUM(A177)</f>
        <v>2</v>
      </c>
      <c r="C177" s="164">
        <f>WEEKDAY(A177)</f>
        <v>3</v>
      </c>
      <c r="D177" s="164">
        <v>8</v>
      </c>
      <c r="E177" s="163">
        <v>10</v>
      </c>
      <c r="F177" s="163">
        <v>15.75</v>
      </c>
      <c r="G177" s="163">
        <v>12.875</v>
      </c>
      <c r="H177" s="1">
        <v>416</v>
      </c>
      <c r="I177" s="161">
        <f>VLOOKUP(B177,L$2:M$54,2,FALSE)</f>
        <v>0.85213095073329281</v>
      </c>
      <c r="J177">
        <f>MAX(I177*F177,E177)</f>
        <v>13.421062474049362</v>
      </c>
      <c r="L177" s="166"/>
      <c r="M177" s="41"/>
      <c r="N177" s="41"/>
      <c r="O177" s="41"/>
    </row>
    <row r="178" spans="1:15" x14ac:dyDescent="0.25">
      <c r="A178" s="165">
        <v>43473.333333333336</v>
      </c>
      <c r="B178" s="167">
        <f>WEEKNUM(A178)</f>
        <v>2</v>
      </c>
      <c r="C178" s="164">
        <f>WEEKDAY(A178)</f>
        <v>3</v>
      </c>
      <c r="D178" s="164">
        <v>9</v>
      </c>
      <c r="E178" s="163">
        <v>10</v>
      </c>
      <c r="F178" s="163">
        <v>17.625</v>
      </c>
      <c r="G178" s="163">
        <v>13.8125</v>
      </c>
      <c r="H178" s="1">
        <v>569</v>
      </c>
      <c r="I178" s="161">
        <f>VLOOKUP(B178,L$2:M$54,2,FALSE)</f>
        <v>0.85213095073329281</v>
      </c>
      <c r="J178">
        <f>MAX(I178*F178,E178)</f>
        <v>15.018808006674286</v>
      </c>
      <c r="L178" s="166"/>
      <c r="M178" s="41"/>
      <c r="N178" s="41"/>
      <c r="O178" s="41"/>
    </row>
    <row r="179" spans="1:15" x14ac:dyDescent="0.25">
      <c r="A179" s="165">
        <v>43473.375</v>
      </c>
      <c r="B179" s="167">
        <f>WEEKNUM(A179)</f>
        <v>2</v>
      </c>
      <c r="C179" s="164">
        <f>WEEKDAY(A179)</f>
        <v>3</v>
      </c>
      <c r="D179" s="164">
        <v>10</v>
      </c>
      <c r="E179" s="163">
        <v>10</v>
      </c>
      <c r="F179" s="163">
        <v>14.75</v>
      </c>
      <c r="G179" s="163">
        <v>12.375</v>
      </c>
      <c r="H179" s="1">
        <v>805</v>
      </c>
      <c r="I179" s="161">
        <f>VLOOKUP(B179,L$2:M$54,2,FALSE)</f>
        <v>0.85213095073329281</v>
      </c>
      <c r="J179">
        <f>MAX(I179*F179,E179)</f>
        <v>12.568931523316069</v>
      </c>
      <c r="L179" s="166"/>
      <c r="M179" s="41"/>
      <c r="N179" s="41"/>
      <c r="O179" s="41"/>
    </row>
    <row r="180" spans="1:15" x14ac:dyDescent="0.25">
      <c r="A180" s="165">
        <v>43473.416666666664</v>
      </c>
      <c r="B180" s="167">
        <f>WEEKNUM(A180)</f>
        <v>2</v>
      </c>
      <c r="C180" s="164">
        <f>WEEKDAY(A180)</f>
        <v>3</v>
      </c>
      <c r="D180" s="164">
        <v>11</v>
      </c>
      <c r="E180" s="163">
        <v>10</v>
      </c>
      <c r="F180" s="163">
        <v>14</v>
      </c>
      <c r="G180" s="163">
        <v>12</v>
      </c>
      <c r="H180" s="1">
        <v>1226</v>
      </c>
      <c r="I180" s="161">
        <f>VLOOKUP(B180,L$2:M$54,2,FALSE)</f>
        <v>0.85213095073329281</v>
      </c>
      <c r="J180">
        <f>MAX(I180*F180,E180)</f>
        <v>11.929833310266099</v>
      </c>
      <c r="L180" s="166"/>
      <c r="M180" s="41"/>
      <c r="N180" s="41"/>
      <c r="O180" s="41"/>
    </row>
    <row r="181" spans="1:15" x14ac:dyDescent="0.25">
      <c r="A181" s="165">
        <v>43473.458333333336</v>
      </c>
      <c r="B181" s="167">
        <f>WEEKNUM(A181)</f>
        <v>2</v>
      </c>
      <c r="C181" s="164">
        <f>WEEKDAY(A181)</f>
        <v>3</v>
      </c>
      <c r="D181" s="164">
        <v>12</v>
      </c>
      <c r="E181" s="163">
        <v>10</v>
      </c>
      <c r="F181" s="163">
        <v>13.875</v>
      </c>
      <c r="G181" s="163">
        <v>11.9375</v>
      </c>
      <c r="H181" s="1">
        <v>2007</v>
      </c>
      <c r="I181" s="161">
        <f>VLOOKUP(B181,L$2:M$54,2,FALSE)</f>
        <v>0.85213095073329281</v>
      </c>
      <c r="J181">
        <f>MAX(I181*F181,E181)</f>
        <v>11.823316941424437</v>
      </c>
      <c r="L181" s="166"/>
      <c r="M181" s="41"/>
      <c r="N181" s="41"/>
      <c r="O181" s="41"/>
    </row>
    <row r="182" spans="1:15" x14ac:dyDescent="0.25">
      <c r="A182" s="165">
        <v>43473.5</v>
      </c>
      <c r="B182" s="167">
        <f>WEEKNUM(A182)</f>
        <v>2</v>
      </c>
      <c r="C182" s="164">
        <f>WEEKDAY(A182)</f>
        <v>3</v>
      </c>
      <c r="D182" s="164">
        <v>13</v>
      </c>
      <c r="E182" s="163">
        <v>10</v>
      </c>
      <c r="F182" s="163">
        <v>14.125</v>
      </c>
      <c r="G182" s="163">
        <v>12.0625</v>
      </c>
      <c r="H182" s="1">
        <v>2147</v>
      </c>
      <c r="I182" s="161">
        <f>VLOOKUP(B182,L$2:M$54,2,FALSE)</f>
        <v>0.85213095073329281</v>
      </c>
      <c r="J182">
        <f>MAX(I182*F182,E182)</f>
        <v>12.036349679107762</v>
      </c>
      <c r="L182" s="166"/>
      <c r="M182" s="41"/>
      <c r="N182" s="41"/>
      <c r="O182" s="41"/>
    </row>
    <row r="183" spans="1:15" x14ac:dyDescent="0.25">
      <c r="A183" s="165">
        <v>43473.541666666664</v>
      </c>
      <c r="B183" s="167">
        <f>WEEKNUM(A183)</f>
        <v>2</v>
      </c>
      <c r="C183" s="164">
        <f>WEEKDAY(A183)</f>
        <v>3</v>
      </c>
      <c r="D183" s="164">
        <v>14</v>
      </c>
      <c r="E183" s="163">
        <v>10</v>
      </c>
      <c r="F183" s="163">
        <v>14.074999999999999</v>
      </c>
      <c r="G183" s="163">
        <v>12.037500000000001</v>
      </c>
      <c r="H183" s="1">
        <v>2034</v>
      </c>
      <c r="I183" s="161">
        <f>VLOOKUP(B183,L$2:M$54,2,FALSE)</f>
        <v>0.85213095073329281</v>
      </c>
      <c r="J183">
        <f>MAX(I183*F183,E183)</f>
        <v>11.993743131571096</v>
      </c>
      <c r="L183" s="166"/>
      <c r="M183" s="41"/>
      <c r="N183" s="41"/>
      <c r="O183" s="41"/>
    </row>
    <row r="184" spans="1:15" x14ac:dyDescent="0.25">
      <c r="A184" s="165">
        <v>43473.583333333336</v>
      </c>
      <c r="B184" s="167">
        <f>WEEKNUM(A184)</f>
        <v>2</v>
      </c>
      <c r="C184" s="164">
        <f>WEEKDAY(A184)</f>
        <v>3</v>
      </c>
      <c r="D184" s="164">
        <v>15</v>
      </c>
      <c r="E184" s="163">
        <v>10</v>
      </c>
      <c r="F184" s="163">
        <v>13.975000000000001</v>
      </c>
      <c r="G184" s="163">
        <v>11.987500000000001</v>
      </c>
      <c r="H184" s="1">
        <v>2375</v>
      </c>
      <c r="I184" s="161">
        <f>VLOOKUP(B184,L$2:M$54,2,FALSE)</f>
        <v>0.85213095073329281</v>
      </c>
      <c r="J184">
        <f>MAX(I184*F184,E184)</f>
        <v>11.908530036497769</v>
      </c>
      <c r="L184" s="166"/>
      <c r="M184" s="41"/>
      <c r="N184" s="41"/>
      <c r="O184" s="41"/>
    </row>
    <row r="185" spans="1:15" x14ac:dyDescent="0.25">
      <c r="A185" s="165">
        <v>43473.625</v>
      </c>
      <c r="B185" s="167">
        <f>WEEKNUM(A185)</f>
        <v>2</v>
      </c>
      <c r="C185" s="164">
        <f>WEEKDAY(A185)</f>
        <v>3</v>
      </c>
      <c r="D185" s="164">
        <v>16</v>
      </c>
      <c r="E185" s="163">
        <v>10</v>
      </c>
      <c r="F185" s="163">
        <v>14.175000000000001</v>
      </c>
      <c r="G185" s="163">
        <v>12.0875</v>
      </c>
      <c r="H185" s="1">
        <v>2857</v>
      </c>
      <c r="I185" s="161">
        <f>VLOOKUP(B185,L$2:M$54,2,FALSE)</f>
        <v>0.85213095073329281</v>
      </c>
      <c r="J185">
        <f>MAX(I185*F185,E185)</f>
        <v>12.078956226644426</v>
      </c>
      <c r="L185" s="166"/>
      <c r="M185" s="41"/>
      <c r="N185" s="41"/>
      <c r="O185" s="41"/>
    </row>
    <row r="186" spans="1:15" x14ac:dyDescent="0.25">
      <c r="A186" s="165">
        <v>43473.666666666664</v>
      </c>
      <c r="B186" s="167">
        <f>WEEKNUM(A186)</f>
        <v>2</v>
      </c>
      <c r="C186" s="164">
        <f>WEEKDAY(A186)</f>
        <v>3</v>
      </c>
      <c r="D186" s="164">
        <v>17</v>
      </c>
      <c r="E186" s="163">
        <v>10</v>
      </c>
      <c r="F186" s="163">
        <v>14.45</v>
      </c>
      <c r="G186" s="163">
        <v>12.225</v>
      </c>
      <c r="H186" s="1">
        <v>2874</v>
      </c>
      <c r="I186" s="161">
        <f>VLOOKUP(B186,L$2:M$54,2,FALSE)</f>
        <v>0.85213095073329281</v>
      </c>
      <c r="J186">
        <f>MAX(I186*F186,E186)</f>
        <v>12.31329223809608</v>
      </c>
      <c r="L186" s="166"/>
      <c r="M186" s="41"/>
      <c r="N186" s="41"/>
      <c r="O186" s="41"/>
    </row>
    <row r="187" spans="1:15" x14ac:dyDescent="0.25">
      <c r="A187" s="165">
        <v>43473.708333333336</v>
      </c>
      <c r="B187" s="167">
        <f>WEEKNUM(A187)</f>
        <v>2</v>
      </c>
      <c r="C187" s="164">
        <f>WEEKDAY(A187)</f>
        <v>3</v>
      </c>
      <c r="D187" s="164">
        <v>18</v>
      </c>
      <c r="E187" s="163">
        <v>10</v>
      </c>
      <c r="F187" s="163">
        <v>17.375</v>
      </c>
      <c r="G187" s="163">
        <v>13.6875</v>
      </c>
      <c r="H187" s="1">
        <v>2723</v>
      </c>
      <c r="I187" s="161">
        <f>VLOOKUP(B187,L$2:M$54,2,FALSE)</f>
        <v>0.85213095073329281</v>
      </c>
      <c r="J187">
        <f>MAX(I187*F187,E187)</f>
        <v>14.805775268990963</v>
      </c>
      <c r="L187" s="166"/>
      <c r="M187" s="41"/>
      <c r="N187" s="41"/>
      <c r="O187" s="41"/>
    </row>
    <row r="188" spans="1:15" x14ac:dyDescent="0.25">
      <c r="A188" s="165">
        <v>43473.75</v>
      </c>
      <c r="B188" s="167">
        <f>WEEKNUM(A188)</f>
        <v>2</v>
      </c>
      <c r="C188" s="164">
        <f>WEEKDAY(A188)</f>
        <v>3</v>
      </c>
      <c r="D188" s="164">
        <v>19</v>
      </c>
      <c r="E188" s="163">
        <v>10</v>
      </c>
      <c r="F188" s="163">
        <v>15.925000000000001</v>
      </c>
      <c r="G188" s="163">
        <v>12.9625</v>
      </c>
      <c r="H188" s="1">
        <v>2202</v>
      </c>
      <c r="I188" s="161">
        <f>VLOOKUP(B188,L$2:M$54,2,FALSE)</f>
        <v>0.85213095073329281</v>
      </c>
      <c r="J188">
        <f>MAX(I188*F188,E188)</f>
        <v>13.570185390427689</v>
      </c>
      <c r="L188" s="166"/>
      <c r="M188" s="41"/>
      <c r="N188" s="41"/>
      <c r="O188" s="41"/>
    </row>
    <row r="189" spans="1:15" x14ac:dyDescent="0.25">
      <c r="A189" s="165">
        <v>43473.791666666664</v>
      </c>
      <c r="B189" s="167">
        <f>WEEKNUM(A189)</f>
        <v>2</v>
      </c>
      <c r="C189" s="164">
        <f>WEEKDAY(A189)</f>
        <v>3</v>
      </c>
      <c r="D189" s="164">
        <v>20</v>
      </c>
      <c r="E189" s="163">
        <v>10</v>
      </c>
      <c r="F189" s="163">
        <v>13.525</v>
      </c>
      <c r="G189" s="163">
        <v>11.762499999999999</v>
      </c>
      <c r="H189" s="1">
        <v>1521</v>
      </c>
      <c r="I189" s="161">
        <f>VLOOKUP(B189,L$2:M$54,2,FALSE)</f>
        <v>0.85213095073329281</v>
      </c>
      <c r="J189">
        <f>MAX(I189*F189,E189)</f>
        <v>11.525071108667786</v>
      </c>
      <c r="L189" s="166"/>
      <c r="M189" s="41"/>
      <c r="N189" s="41"/>
      <c r="O189" s="41"/>
    </row>
    <row r="190" spans="1:15" x14ac:dyDescent="0.25">
      <c r="A190" s="165">
        <v>43473.833333333336</v>
      </c>
      <c r="B190" s="167">
        <f>WEEKNUM(A190)</f>
        <v>2</v>
      </c>
      <c r="C190" s="164">
        <f>WEEKDAY(A190)</f>
        <v>3</v>
      </c>
      <c r="D190" s="164">
        <v>21</v>
      </c>
      <c r="E190" s="163">
        <v>12.45</v>
      </c>
      <c r="F190" s="163">
        <v>12.45</v>
      </c>
      <c r="G190" s="163">
        <v>12.45</v>
      </c>
      <c r="H190" s="1">
        <v>1264</v>
      </c>
      <c r="I190" s="161">
        <f>VLOOKUP(B190,L$2:M$54,2,FALSE)</f>
        <v>0.85213095073329281</v>
      </c>
      <c r="J190">
        <f>MAX(I190*F190,E190)</f>
        <v>12.45</v>
      </c>
      <c r="L190" s="166"/>
      <c r="M190" s="41"/>
      <c r="N190" s="41"/>
      <c r="O190" s="41"/>
    </row>
    <row r="191" spans="1:15" x14ac:dyDescent="0.25">
      <c r="A191" s="165">
        <v>43473.875</v>
      </c>
      <c r="B191" s="167">
        <f>WEEKNUM(A191)</f>
        <v>2</v>
      </c>
      <c r="C191" s="164">
        <f>WEEKDAY(A191)</f>
        <v>3</v>
      </c>
      <c r="D191" s="164">
        <v>22</v>
      </c>
      <c r="E191" s="163">
        <v>11.95</v>
      </c>
      <c r="F191" s="163">
        <v>11.95</v>
      </c>
      <c r="G191" s="163">
        <v>11.95</v>
      </c>
      <c r="H191" s="1">
        <v>1017</v>
      </c>
      <c r="I191" s="161">
        <f>VLOOKUP(B191,L$2:M$54,2,FALSE)</f>
        <v>0.85213095073329281</v>
      </c>
      <c r="J191">
        <f>MAX(I191*F191,E191)</f>
        <v>11.95</v>
      </c>
      <c r="L191" s="166"/>
      <c r="M191" s="41"/>
      <c r="N191" s="41"/>
      <c r="O191" s="41"/>
    </row>
    <row r="192" spans="1:15" x14ac:dyDescent="0.25">
      <c r="A192" s="165">
        <v>43473.916666666664</v>
      </c>
      <c r="B192" s="167">
        <f>WEEKNUM(A192)</f>
        <v>2</v>
      </c>
      <c r="C192" s="164">
        <f>WEEKDAY(A192)</f>
        <v>3</v>
      </c>
      <c r="D192" s="164">
        <v>23</v>
      </c>
      <c r="E192" s="163">
        <v>11.725000000000001</v>
      </c>
      <c r="F192" s="163">
        <v>11.725000000000001</v>
      </c>
      <c r="G192" s="163">
        <v>11.725000000000001</v>
      </c>
      <c r="H192" s="1">
        <v>584</v>
      </c>
      <c r="I192" s="161">
        <f>VLOOKUP(B192,L$2:M$54,2,FALSE)</f>
        <v>0.85213095073329281</v>
      </c>
      <c r="J192">
        <f>MAX(I192*F192,E192)</f>
        <v>11.725000000000001</v>
      </c>
      <c r="L192" s="166"/>
      <c r="M192" s="41"/>
      <c r="N192" s="41"/>
      <c r="O192" s="41"/>
    </row>
    <row r="193" spans="1:15" x14ac:dyDescent="0.25">
      <c r="A193" s="165">
        <v>43473.958333333336</v>
      </c>
      <c r="B193" s="167">
        <f>WEEKNUM(A193)</f>
        <v>2</v>
      </c>
      <c r="C193" s="164">
        <f>WEEKDAY(A193)</f>
        <v>3</v>
      </c>
      <c r="D193" s="164">
        <v>24</v>
      </c>
      <c r="E193" s="163">
        <v>12</v>
      </c>
      <c r="F193" s="163">
        <v>12</v>
      </c>
      <c r="G193" s="163">
        <v>12</v>
      </c>
      <c r="H193" s="1">
        <v>319</v>
      </c>
      <c r="I193" s="161">
        <f>VLOOKUP(B193,L$2:M$54,2,FALSE)</f>
        <v>0.85213095073329281</v>
      </c>
      <c r="J193">
        <f>MAX(I193*F193,E193)</f>
        <v>12</v>
      </c>
      <c r="L193" s="166"/>
      <c r="M193" s="41"/>
      <c r="N193" s="41"/>
      <c r="O193" s="41"/>
    </row>
    <row r="194" spans="1:15" x14ac:dyDescent="0.25">
      <c r="A194" s="165">
        <v>43474</v>
      </c>
      <c r="B194" s="167">
        <f>WEEKNUM(A194)</f>
        <v>2</v>
      </c>
      <c r="C194" s="164">
        <f>WEEKDAY(A194)</f>
        <v>4</v>
      </c>
      <c r="D194" s="164">
        <v>1</v>
      </c>
      <c r="E194" s="163">
        <v>11.07</v>
      </c>
      <c r="F194" s="163">
        <v>11.07</v>
      </c>
      <c r="G194" s="163">
        <v>11.07</v>
      </c>
      <c r="H194" s="1">
        <v>148</v>
      </c>
      <c r="I194" s="161">
        <f>VLOOKUP(B194,L$2:M$54,2,FALSE)</f>
        <v>0.85213095073329281</v>
      </c>
      <c r="J194">
        <f>MAX(I194*F194,E194)</f>
        <v>11.07</v>
      </c>
      <c r="L194" s="166"/>
      <c r="M194" s="41"/>
      <c r="N194" s="41"/>
      <c r="O194" s="41"/>
    </row>
    <row r="195" spans="1:15" x14ac:dyDescent="0.25">
      <c r="A195" s="165">
        <v>43474.041666666664</v>
      </c>
      <c r="B195" s="167">
        <f>WEEKNUM(A195)</f>
        <v>2</v>
      </c>
      <c r="C195" s="164">
        <f>WEEKDAY(A195)</f>
        <v>4</v>
      </c>
      <c r="D195" s="164">
        <v>2</v>
      </c>
      <c r="E195" s="163">
        <v>11.175000000000001</v>
      </c>
      <c r="F195" s="163">
        <v>11.175000000000001</v>
      </c>
      <c r="G195" s="163">
        <v>11.175000000000001</v>
      </c>
      <c r="H195" s="1">
        <v>106</v>
      </c>
      <c r="I195" s="161">
        <f>VLOOKUP(B195,L$2:M$54,2,FALSE)</f>
        <v>0.85213095073329281</v>
      </c>
      <c r="J195">
        <f>MAX(I195*F195,E195)</f>
        <v>11.175000000000001</v>
      </c>
      <c r="L195" s="166"/>
      <c r="M195" s="41"/>
      <c r="N195" s="41"/>
      <c r="O195" s="41"/>
    </row>
    <row r="196" spans="1:15" x14ac:dyDescent="0.25">
      <c r="A196" s="165">
        <v>43474.083333333336</v>
      </c>
      <c r="B196" s="167">
        <f>WEEKNUM(A196)</f>
        <v>2</v>
      </c>
      <c r="C196" s="164">
        <f>WEEKDAY(A196)</f>
        <v>4</v>
      </c>
      <c r="D196" s="164">
        <v>3</v>
      </c>
      <c r="E196" s="163">
        <v>11.745000000000001</v>
      </c>
      <c r="F196" s="163">
        <v>11.745000000000001</v>
      </c>
      <c r="G196" s="163">
        <v>11.745000000000001</v>
      </c>
      <c r="H196" s="1">
        <v>76</v>
      </c>
      <c r="I196" s="161">
        <f>VLOOKUP(B196,L$2:M$54,2,FALSE)</f>
        <v>0.85213095073329281</v>
      </c>
      <c r="J196">
        <f>MAX(I196*F196,E196)</f>
        <v>11.745000000000001</v>
      </c>
      <c r="L196" s="166"/>
      <c r="M196" s="41"/>
      <c r="N196" s="41"/>
      <c r="O196" s="41"/>
    </row>
    <row r="197" spans="1:15" x14ac:dyDescent="0.25">
      <c r="A197" s="165">
        <v>43474.125</v>
      </c>
      <c r="B197" s="167">
        <f>WEEKNUM(A197)</f>
        <v>2</v>
      </c>
      <c r="C197" s="164">
        <f>WEEKDAY(A197)</f>
        <v>4</v>
      </c>
      <c r="D197" s="164">
        <v>4</v>
      </c>
      <c r="E197" s="163">
        <v>12.195</v>
      </c>
      <c r="F197" s="163">
        <v>12.195</v>
      </c>
      <c r="G197" s="163">
        <v>12.195</v>
      </c>
      <c r="H197" s="1">
        <v>139</v>
      </c>
      <c r="I197" s="161">
        <f>VLOOKUP(B197,L$2:M$54,2,FALSE)</f>
        <v>0.85213095073329281</v>
      </c>
      <c r="J197">
        <f>MAX(I197*F197,E197)</f>
        <v>12.195</v>
      </c>
      <c r="L197" s="166"/>
      <c r="M197" s="41"/>
      <c r="N197" s="41"/>
      <c r="O197" s="41"/>
    </row>
    <row r="198" spans="1:15" x14ac:dyDescent="0.25">
      <c r="A198" s="165">
        <v>43474.166666666664</v>
      </c>
      <c r="B198" s="167">
        <f>WEEKNUM(A198)</f>
        <v>2</v>
      </c>
      <c r="C198" s="164">
        <f>WEEKDAY(A198)</f>
        <v>4</v>
      </c>
      <c r="D198" s="164">
        <v>5</v>
      </c>
      <c r="E198" s="163">
        <v>11.705</v>
      </c>
      <c r="F198" s="163">
        <v>11.705</v>
      </c>
      <c r="G198" s="163">
        <v>11.705</v>
      </c>
      <c r="H198" s="1">
        <v>309</v>
      </c>
      <c r="I198" s="161">
        <f>VLOOKUP(B198,L$2:M$54,2,FALSE)</f>
        <v>0.85213095073329281</v>
      </c>
      <c r="J198">
        <f>MAX(I198*F198,E198)</f>
        <v>11.705</v>
      </c>
      <c r="L198" s="166"/>
      <c r="M198" s="41"/>
      <c r="N198" s="41"/>
      <c r="O198" s="41"/>
    </row>
    <row r="199" spans="1:15" x14ac:dyDescent="0.25">
      <c r="A199" s="165">
        <v>43474.208333333336</v>
      </c>
      <c r="B199" s="167">
        <f>WEEKNUM(A199)</f>
        <v>2</v>
      </c>
      <c r="C199" s="164">
        <f>WEEKDAY(A199)</f>
        <v>4</v>
      </c>
      <c r="D199" s="164">
        <v>6</v>
      </c>
      <c r="E199" s="163">
        <v>10.620000000000001</v>
      </c>
      <c r="F199" s="163">
        <v>10.620000000000001</v>
      </c>
      <c r="G199" s="163">
        <v>10.620000000000001</v>
      </c>
      <c r="H199" s="1">
        <v>725</v>
      </c>
      <c r="I199" s="161">
        <f>VLOOKUP(B199,L$2:M$54,2,FALSE)</f>
        <v>0.85213095073329281</v>
      </c>
      <c r="J199">
        <f>MAX(I199*F199,E199)</f>
        <v>10.620000000000001</v>
      </c>
      <c r="L199" s="166"/>
      <c r="M199" s="41"/>
      <c r="N199" s="41"/>
      <c r="O199" s="41"/>
    </row>
    <row r="200" spans="1:15" x14ac:dyDescent="0.25">
      <c r="A200" s="165">
        <v>43474.25</v>
      </c>
      <c r="B200" s="167">
        <f>WEEKNUM(A200)</f>
        <v>2</v>
      </c>
      <c r="C200" s="164">
        <f>WEEKDAY(A200)</f>
        <v>4</v>
      </c>
      <c r="D200" s="164">
        <v>7</v>
      </c>
      <c r="E200" s="163">
        <v>11.77</v>
      </c>
      <c r="F200" s="163">
        <v>11.77</v>
      </c>
      <c r="G200" s="163">
        <v>11.77</v>
      </c>
      <c r="H200" s="1">
        <v>3011</v>
      </c>
      <c r="I200" s="161">
        <f>VLOOKUP(B200,L$2:M$54,2,FALSE)</f>
        <v>0.85213095073329281</v>
      </c>
      <c r="J200">
        <f>MAX(I200*F200,E200)</f>
        <v>11.77</v>
      </c>
      <c r="L200" s="166"/>
      <c r="M200" s="41"/>
      <c r="N200" s="41"/>
      <c r="O200" s="41"/>
    </row>
    <row r="201" spans="1:15" x14ac:dyDescent="0.25">
      <c r="A201" s="165">
        <v>43474.291666666664</v>
      </c>
      <c r="B201" s="167">
        <f>WEEKNUM(A201)</f>
        <v>2</v>
      </c>
      <c r="C201" s="164">
        <f>WEEKDAY(A201)</f>
        <v>4</v>
      </c>
      <c r="D201" s="164">
        <v>8</v>
      </c>
      <c r="E201" s="163">
        <v>10</v>
      </c>
      <c r="F201" s="163">
        <v>16.5</v>
      </c>
      <c r="G201" s="163">
        <v>13.25</v>
      </c>
      <c r="H201" s="1">
        <v>4004</v>
      </c>
      <c r="I201" s="161">
        <f>VLOOKUP(B201,L$2:M$54,2,FALSE)</f>
        <v>0.85213095073329281</v>
      </c>
      <c r="J201">
        <f>MAX(I201*F201,E201)</f>
        <v>14.060160687099332</v>
      </c>
      <c r="L201" s="166"/>
      <c r="M201" s="41"/>
      <c r="N201" s="41"/>
      <c r="O201" s="41"/>
    </row>
    <row r="202" spans="1:15" x14ac:dyDescent="0.25">
      <c r="A202" s="165">
        <v>43474.333333333336</v>
      </c>
      <c r="B202" s="167">
        <f>WEEKNUM(A202)</f>
        <v>2</v>
      </c>
      <c r="C202" s="164">
        <f>WEEKDAY(A202)</f>
        <v>4</v>
      </c>
      <c r="D202" s="164">
        <v>9</v>
      </c>
      <c r="E202" s="163">
        <v>10</v>
      </c>
      <c r="F202" s="163">
        <v>19</v>
      </c>
      <c r="G202" s="163">
        <v>14.5</v>
      </c>
      <c r="H202" s="1">
        <v>3506</v>
      </c>
      <c r="I202" s="161">
        <f>VLOOKUP(B202,L$2:M$54,2,FALSE)</f>
        <v>0.85213095073329281</v>
      </c>
      <c r="J202">
        <f>MAX(I202*F202,E202)</f>
        <v>16.190488063932563</v>
      </c>
      <c r="L202" s="166"/>
      <c r="M202" s="41"/>
      <c r="N202" s="41"/>
      <c r="O202" s="41"/>
    </row>
    <row r="203" spans="1:15" x14ac:dyDescent="0.25">
      <c r="A203" s="165">
        <v>43474.375</v>
      </c>
      <c r="B203" s="167">
        <f>WEEKNUM(A203)</f>
        <v>2</v>
      </c>
      <c r="C203" s="164">
        <f>WEEKDAY(A203)</f>
        <v>4</v>
      </c>
      <c r="D203" s="164">
        <v>10</v>
      </c>
      <c r="E203" s="163">
        <v>10</v>
      </c>
      <c r="F203" s="163">
        <v>16.75</v>
      </c>
      <c r="G203" s="163">
        <v>13.375</v>
      </c>
      <c r="H203" s="1">
        <v>2271</v>
      </c>
      <c r="I203" s="161">
        <f>VLOOKUP(B203,L$2:M$54,2,FALSE)</f>
        <v>0.85213095073329281</v>
      </c>
      <c r="J203">
        <f>MAX(I203*F203,E203)</f>
        <v>14.273193424782654</v>
      </c>
      <c r="L203" s="166"/>
      <c r="M203" s="41"/>
      <c r="N203" s="41"/>
      <c r="O203" s="41"/>
    </row>
    <row r="204" spans="1:15" x14ac:dyDescent="0.25">
      <c r="A204" s="165">
        <v>43474.416666666664</v>
      </c>
      <c r="B204" s="167">
        <f>WEEKNUM(A204)</f>
        <v>2</v>
      </c>
      <c r="C204" s="164">
        <f>WEEKDAY(A204)</f>
        <v>4</v>
      </c>
      <c r="D204" s="164">
        <v>11</v>
      </c>
      <c r="E204" s="163">
        <v>10</v>
      </c>
      <c r="F204" s="163">
        <v>15.379999999999999</v>
      </c>
      <c r="G204" s="163">
        <v>12.690000000000001</v>
      </c>
      <c r="H204" s="1">
        <v>2117</v>
      </c>
      <c r="I204" s="161">
        <f>VLOOKUP(B204,L$2:M$54,2,FALSE)</f>
        <v>0.85213095073329281</v>
      </c>
      <c r="J204">
        <f>MAX(I204*F204,E204)</f>
        <v>13.105774022278043</v>
      </c>
      <c r="L204" s="166"/>
      <c r="M204" s="41"/>
      <c r="N204" s="41"/>
      <c r="O204" s="41"/>
    </row>
    <row r="205" spans="1:15" x14ac:dyDescent="0.25">
      <c r="A205" s="165">
        <v>43474.458333333336</v>
      </c>
      <c r="B205" s="167">
        <f>WEEKNUM(A205)</f>
        <v>2</v>
      </c>
      <c r="C205" s="164">
        <f>WEEKDAY(A205)</f>
        <v>4</v>
      </c>
      <c r="D205" s="164">
        <v>12</v>
      </c>
      <c r="E205" s="163">
        <v>10</v>
      </c>
      <c r="F205" s="163">
        <v>14.45</v>
      </c>
      <c r="G205" s="163">
        <v>12.225000000000001</v>
      </c>
      <c r="H205" s="1">
        <v>2108</v>
      </c>
      <c r="I205" s="161">
        <f>VLOOKUP(B205,L$2:M$54,2,FALSE)</f>
        <v>0.85213095073329281</v>
      </c>
      <c r="J205">
        <f>MAX(I205*F205,E205)</f>
        <v>12.31329223809608</v>
      </c>
      <c r="L205" s="166"/>
      <c r="M205" s="41"/>
      <c r="N205" s="41"/>
      <c r="O205" s="41"/>
    </row>
    <row r="206" spans="1:15" x14ac:dyDescent="0.25">
      <c r="A206" s="165">
        <v>43474.5</v>
      </c>
      <c r="B206" s="167">
        <f>WEEKNUM(A206)</f>
        <v>2</v>
      </c>
      <c r="C206" s="164">
        <f>WEEKDAY(A206)</f>
        <v>4</v>
      </c>
      <c r="D206" s="164">
        <v>13</v>
      </c>
      <c r="E206" s="163">
        <v>10</v>
      </c>
      <c r="F206" s="163">
        <v>13.765000000000001</v>
      </c>
      <c r="G206" s="163">
        <v>11.8825</v>
      </c>
      <c r="H206" s="1">
        <v>2100</v>
      </c>
      <c r="I206" s="161">
        <f>VLOOKUP(B206,L$2:M$54,2,FALSE)</f>
        <v>0.85213095073329281</v>
      </c>
      <c r="J206">
        <f>MAX(I206*F206,E206)</f>
        <v>11.729582536843775</v>
      </c>
      <c r="L206" s="166"/>
      <c r="M206" s="41"/>
      <c r="N206" s="41"/>
      <c r="O206" s="41"/>
    </row>
    <row r="207" spans="1:15" x14ac:dyDescent="0.25">
      <c r="A207" s="165">
        <v>43474.541666666664</v>
      </c>
      <c r="B207" s="167">
        <f>WEEKNUM(A207)</f>
        <v>2</v>
      </c>
      <c r="C207" s="164">
        <f>WEEKDAY(A207)</f>
        <v>4</v>
      </c>
      <c r="D207" s="164">
        <v>14</v>
      </c>
      <c r="E207" s="163">
        <v>10</v>
      </c>
      <c r="F207" s="163">
        <v>14.185</v>
      </c>
      <c r="G207" s="163">
        <v>12.092500000000001</v>
      </c>
      <c r="H207" s="1">
        <v>2150</v>
      </c>
      <c r="I207" s="161">
        <f>VLOOKUP(B207,L$2:M$54,2,FALSE)</f>
        <v>0.85213095073329281</v>
      </c>
      <c r="J207">
        <f>MAX(I207*F207,E207)</f>
        <v>12.087477536151759</v>
      </c>
      <c r="L207" s="166"/>
      <c r="M207" s="41"/>
      <c r="N207" s="41"/>
      <c r="O207" s="41"/>
    </row>
    <row r="208" spans="1:15" x14ac:dyDescent="0.25">
      <c r="A208" s="165">
        <v>43474.583333333336</v>
      </c>
      <c r="B208" s="167">
        <f>WEEKNUM(A208)</f>
        <v>2</v>
      </c>
      <c r="C208" s="164">
        <f>WEEKDAY(A208)</f>
        <v>4</v>
      </c>
      <c r="D208" s="164">
        <v>15</v>
      </c>
      <c r="E208" s="163">
        <v>10</v>
      </c>
      <c r="F208" s="163">
        <v>15</v>
      </c>
      <c r="G208" s="163">
        <v>12.5</v>
      </c>
      <c r="H208" s="1">
        <v>2287</v>
      </c>
      <c r="I208" s="161">
        <f>VLOOKUP(B208,L$2:M$54,2,FALSE)</f>
        <v>0.85213095073329281</v>
      </c>
      <c r="J208">
        <f>MAX(I208*F208,E208)</f>
        <v>12.781964260999391</v>
      </c>
      <c r="L208" s="166"/>
      <c r="M208" s="41"/>
      <c r="N208" s="41"/>
      <c r="O208" s="41"/>
    </row>
    <row r="209" spans="1:15" x14ac:dyDescent="0.25">
      <c r="A209" s="165">
        <v>43474.625</v>
      </c>
      <c r="B209" s="167">
        <f>WEEKNUM(A209)</f>
        <v>2</v>
      </c>
      <c r="C209" s="164">
        <f>WEEKDAY(A209)</f>
        <v>4</v>
      </c>
      <c r="D209" s="164">
        <v>16</v>
      </c>
      <c r="E209" s="163">
        <v>10</v>
      </c>
      <c r="F209" s="163">
        <v>14.895</v>
      </c>
      <c r="G209" s="163">
        <v>12.4475</v>
      </c>
      <c r="H209" s="1">
        <v>2423</v>
      </c>
      <c r="I209" s="161">
        <f>VLOOKUP(B209,L$2:M$54,2,FALSE)</f>
        <v>0.85213095073329281</v>
      </c>
      <c r="J209">
        <f>MAX(I209*F209,E209)</f>
        <v>12.692490511172396</v>
      </c>
      <c r="L209" s="166"/>
      <c r="M209" s="41"/>
      <c r="N209" s="41"/>
      <c r="O209" s="41"/>
    </row>
    <row r="210" spans="1:15" x14ac:dyDescent="0.25">
      <c r="A210" s="165">
        <v>43474.666666666664</v>
      </c>
      <c r="B210" s="167">
        <f>WEEKNUM(A210)</f>
        <v>2</v>
      </c>
      <c r="C210" s="164">
        <f>WEEKDAY(A210)</f>
        <v>4</v>
      </c>
      <c r="D210" s="164">
        <v>17</v>
      </c>
      <c r="E210" s="163">
        <v>10</v>
      </c>
      <c r="F210" s="163">
        <v>15.77</v>
      </c>
      <c r="G210" s="163">
        <v>12.885000000000002</v>
      </c>
      <c r="H210" s="1">
        <v>3219</v>
      </c>
      <c r="I210" s="161">
        <f>VLOOKUP(B210,L$2:M$54,2,FALSE)</f>
        <v>0.85213095073329281</v>
      </c>
      <c r="J210">
        <f>MAX(I210*F210,E210)</f>
        <v>13.438105093064028</v>
      </c>
      <c r="L210" s="166"/>
      <c r="M210" s="41"/>
      <c r="N210" s="41"/>
      <c r="O210" s="41"/>
    </row>
    <row r="211" spans="1:15" x14ac:dyDescent="0.25">
      <c r="A211" s="165">
        <v>43474.708333333336</v>
      </c>
      <c r="B211" s="167">
        <f>WEEKNUM(A211)</f>
        <v>2</v>
      </c>
      <c r="C211" s="164">
        <f>WEEKDAY(A211)</f>
        <v>4</v>
      </c>
      <c r="D211" s="164">
        <v>18</v>
      </c>
      <c r="E211" s="163">
        <v>10</v>
      </c>
      <c r="F211" s="163">
        <v>17.549999999999997</v>
      </c>
      <c r="G211" s="163">
        <v>13.774999999999999</v>
      </c>
      <c r="H211" s="1">
        <v>3596</v>
      </c>
      <c r="I211" s="161">
        <f>VLOOKUP(B211,L$2:M$54,2,FALSE)</f>
        <v>0.85213095073329281</v>
      </c>
      <c r="J211">
        <f>MAX(I211*F211,E211)</f>
        <v>14.954898185369286</v>
      </c>
      <c r="L211" s="166"/>
      <c r="M211" s="41"/>
      <c r="N211" s="41"/>
      <c r="O211" s="41"/>
    </row>
    <row r="212" spans="1:15" x14ac:dyDescent="0.25">
      <c r="A212" s="165">
        <v>43474.75</v>
      </c>
      <c r="B212" s="167">
        <f>WEEKNUM(A212)</f>
        <v>2</v>
      </c>
      <c r="C212" s="164">
        <f>WEEKDAY(A212)</f>
        <v>4</v>
      </c>
      <c r="D212" s="164">
        <v>19</v>
      </c>
      <c r="E212" s="163">
        <v>10</v>
      </c>
      <c r="F212" s="163">
        <v>16.234999999999999</v>
      </c>
      <c r="G212" s="163">
        <v>13.1175</v>
      </c>
      <c r="H212" s="1">
        <v>2590</v>
      </c>
      <c r="I212" s="161">
        <f>VLOOKUP(B212,L$2:M$54,2,FALSE)</f>
        <v>0.85213095073329281</v>
      </c>
      <c r="J212">
        <f>MAX(I212*F212,E212)</f>
        <v>13.834345985155009</v>
      </c>
      <c r="L212" s="166"/>
      <c r="M212" s="41"/>
      <c r="N212" s="41"/>
      <c r="O212" s="41"/>
    </row>
    <row r="213" spans="1:15" x14ac:dyDescent="0.25">
      <c r="A213" s="165">
        <v>43474.791666666664</v>
      </c>
      <c r="B213" s="167">
        <f>WEEKNUM(A213)</f>
        <v>2</v>
      </c>
      <c r="C213" s="164">
        <f>WEEKDAY(A213)</f>
        <v>4</v>
      </c>
      <c r="D213" s="164">
        <v>20</v>
      </c>
      <c r="E213" s="163">
        <v>10</v>
      </c>
      <c r="F213" s="163">
        <v>14</v>
      </c>
      <c r="G213" s="163">
        <v>12</v>
      </c>
      <c r="H213" s="1">
        <v>1565</v>
      </c>
      <c r="I213" s="161">
        <f>VLOOKUP(B213,L$2:M$54,2,FALSE)</f>
        <v>0.85213095073329281</v>
      </c>
      <c r="J213">
        <f>MAX(I213*F213,E213)</f>
        <v>11.929833310266099</v>
      </c>
      <c r="L213" s="166"/>
      <c r="M213" s="41"/>
      <c r="N213" s="41"/>
      <c r="O213" s="41"/>
    </row>
    <row r="214" spans="1:15" x14ac:dyDescent="0.25">
      <c r="A214" s="165">
        <v>43474.833333333336</v>
      </c>
      <c r="B214" s="167">
        <f>WEEKNUM(A214)</f>
        <v>2</v>
      </c>
      <c r="C214" s="164">
        <f>WEEKDAY(A214)</f>
        <v>4</v>
      </c>
      <c r="D214" s="164">
        <v>21</v>
      </c>
      <c r="E214" s="163">
        <v>10</v>
      </c>
      <c r="F214" s="163">
        <v>12.77</v>
      </c>
      <c r="G214" s="163">
        <v>11.385</v>
      </c>
      <c r="H214" s="1">
        <v>854</v>
      </c>
      <c r="I214" s="161">
        <f>VLOOKUP(B214,L$2:M$54,2,FALSE)</f>
        <v>0.85213095073329281</v>
      </c>
      <c r="J214">
        <f>MAX(I214*F214,E214)</f>
        <v>10.881712240864148</v>
      </c>
      <c r="L214" s="166"/>
      <c r="M214" s="41"/>
      <c r="N214" s="41"/>
      <c r="O214" s="41"/>
    </row>
    <row r="215" spans="1:15" x14ac:dyDescent="0.25">
      <c r="A215" s="165">
        <v>43474.875</v>
      </c>
      <c r="B215" s="167">
        <f>WEEKNUM(A215)</f>
        <v>2</v>
      </c>
      <c r="C215" s="164">
        <f>WEEKDAY(A215)</f>
        <v>4</v>
      </c>
      <c r="D215" s="164">
        <v>22</v>
      </c>
      <c r="E215" s="163">
        <v>12.48</v>
      </c>
      <c r="F215" s="163">
        <v>12.48</v>
      </c>
      <c r="G215" s="163">
        <v>12.48</v>
      </c>
      <c r="H215" s="1">
        <v>702</v>
      </c>
      <c r="I215" s="161">
        <f>VLOOKUP(B215,L$2:M$54,2,FALSE)</f>
        <v>0.85213095073329281</v>
      </c>
      <c r="J215">
        <f>MAX(I215*F215,E215)</f>
        <v>12.48</v>
      </c>
      <c r="L215" s="166"/>
      <c r="M215" s="41"/>
      <c r="N215" s="41"/>
      <c r="O215" s="41"/>
    </row>
    <row r="216" spans="1:15" x14ac:dyDescent="0.25">
      <c r="A216" s="165">
        <v>43474.916666666664</v>
      </c>
      <c r="B216" s="167">
        <f>WEEKNUM(A216)</f>
        <v>2</v>
      </c>
      <c r="C216" s="164">
        <f>WEEKDAY(A216)</f>
        <v>4</v>
      </c>
      <c r="D216" s="164">
        <v>23</v>
      </c>
      <c r="E216" s="163">
        <v>12.59</v>
      </c>
      <c r="F216" s="163">
        <v>12.59</v>
      </c>
      <c r="G216" s="163">
        <v>12.59</v>
      </c>
      <c r="H216" s="1">
        <v>527</v>
      </c>
      <c r="I216" s="161">
        <f>VLOOKUP(B216,L$2:M$54,2,FALSE)</f>
        <v>0.85213095073329281</v>
      </c>
      <c r="J216">
        <f>MAX(I216*F216,E216)</f>
        <v>12.59</v>
      </c>
      <c r="L216" s="166"/>
      <c r="M216" s="41"/>
      <c r="N216" s="41"/>
      <c r="O216" s="41"/>
    </row>
    <row r="217" spans="1:15" x14ac:dyDescent="0.25">
      <c r="A217" s="165">
        <v>43474.958333333336</v>
      </c>
      <c r="B217" s="167">
        <f>WEEKNUM(A217)</f>
        <v>2</v>
      </c>
      <c r="C217" s="164">
        <f>WEEKDAY(A217)</f>
        <v>4</v>
      </c>
      <c r="D217" s="164">
        <v>24</v>
      </c>
      <c r="E217" s="163">
        <v>12.375</v>
      </c>
      <c r="F217" s="163">
        <v>12.375</v>
      </c>
      <c r="G217" s="163">
        <v>12.375</v>
      </c>
      <c r="H217" s="1">
        <v>281</v>
      </c>
      <c r="I217" s="161">
        <f>VLOOKUP(B217,L$2:M$54,2,FALSE)</f>
        <v>0.85213095073329281</v>
      </c>
      <c r="J217">
        <f>MAX(I217*F217,E217)</f>
        <v>12.375</v>
      </c>
      <c r="L217" s="166"/>
      <c r="M217" s="41"/>
      <c r="N217" s="41"/>
      <c r="O217" s="41"/>
    </row>
    <row r="218" spans="1:15" x14ac:dyDescent="0.25">
      <c r="A218" s="165">
        <v>43475</v>
      </c>
      <c r="B218" s="167">
        <f>WEEKNUM(A218)</f>
        <v>2</v>
      </c>
      <c r="C218" s="164">
        <f>WEEKDAY(A218)</f>
        <v>5</v>
      </c>
      <c r="D218" s="164">
        <v>1</v>
      </c>
      <c r="E218" s="163">
        <v>11.984999999999999</v>
      </c>
      <c r="F218" s="163">
        <v>11.984999999999999</v>
      </c>
      <c r="G218" s="163">
        <v>11.984999999999999</v>
      </c>
      <c r="H218" s="1">
        <v>145</v>
      </c>
      <c r="I218" s="161">
        <f>VLOOKUP(B218,L$2:M$54,2,FALSE)</f>
        <v>0.85213095073329281</v>
      </c>
      <c r="J218">
        <f>MAX(I218*F218,E218)</f>
        <v>11.984999999999999</v>
      </c>
      <c r="L218" s="166"/>
      <c r="M218" s="41"/>
      <c r="N218" s="41"/>
      <c r="O218" s="41"/>
    </row>
    <row r="219" spans="1:15" x14ac:dyDescent="0.25">
      <c r="A219" s="165">
        <v>43475.041666666664</v>
      </c>
      <c r="B219" s="167">
        <f>WEEKNUM(A219)</f>
        <v>2</v>
      </c>
      <c r="C219" s="164">
        <f>WEEKDAY(A219)</f>
        <v>5</v>
      </c>
      <c r="D219" s="164">
        <v>2</v>
      </c>
      <c r="E219" s="163">
        <v>11.719999999999999</v>
      </c>
      <c r="F219" s="163">
        <v>11.719999999999999</v>
      </c>
      <c r="G219" s="163">
        <v>11.719999999999999</v>
      </c>
      <c r="H219" s="1">
        <v>85</v>
      </c>
      <c r="I219" s="161">
        <f>VLOOKUP(B219,L$2:M$54,2,FALSE)</f>
        <v>0.85213095073329281</v>
      </c>
      <c r="J219">
        <f>MAX(I219*F219,E219)</f>
        <v>11.719999999999999</v>
      </c>
      <c r="L219" s="166"/>
      <c r="M219" s="41"/>
      <c r="N219" s="41"/>
      <c r="O219" s="41"/>
    </row>
    <row r="220" spans="1:15" x14ac:dyDescent="0.25">
      <c r="A220" s="165">
        <v>43475.083333333336</v>
      </c>
      <c r="B220" s="167">
        <f>WEEKNUM(A220)</f>
        <v>2</v>
      </c>
      <c r="C220" s="164">
        <f>WEEKDAY(A220)</f>
        <v>5</v>
      </c>
      <c r="D220" s="164">
        <v>3</v>
      </c>
      <c r="E220" s="163">
        <v>12.094999999999999</v>
      </c>
      <c r="F220" s="163">
        <v>12.094999999999999</v>
      </c>
      <c r="G220" s="163">
        <v>12.094999999999999</v>
      </c>
      <c r="H220" s="1">
        <v>84</v>
      </c>
      <c r="I220" s="161">
        <f>VLOOKUP(B220,L$2:M$54,2,FALSE)</f>
        <v>0.85213095073329281</v>
      </c>
      <c r="J220">
        <f>MAX(I220*F220,E220)</f>
        <v>12.094999999999999</v>
      </c>
      <c r="L220" s="166"/>
      <c r="M220" s="41"/>
      <c r="N220" s="41"/>
      <c r="O220" s="41"/>
    </row>
    <row r="221" spans="1:15" x14ac:dyDescent="0.25">
      <c r="A221" s="165">
        <v>43475.125</v>
      </c>
      <c r="B221" s="167">
        <f>WEEKNUM(A221)</f>
        <v>2</v>
      </c>
      <c r="C221" s="164">
        <f>WEEKDAY(A221)</f>
        <v>5</v>
      </c>
      <c r="D221" s="164">
        <v>4</v>
      </c>
      <c r="E221" s="163">
        <v>11.91</v>
      </c>
      <c r="F221" s="163">
        <v>11.91</v>
      </c>
      <c r="G221" s="163">
        <v>11.91</v>
      </c>
      <c r="H221" s="1">
        <v>107</v>
      </c>
      <c r="I221" s="161">
        <f>VLOOKUP(B221,L$2:M$54,2,FALSE)</f>
        <v>0.85213095073329281</v>
      </c>
      <c r="J221">
        <f>MAX(I221*F221,E221)</f>
        <v>11.91</v>
      </c>
      <c r="L221" s="166"/>
      <c r="M221" s="41"/>
      <c r="N221" s="41"/>
      <c r="O221" s="41"/>
    </row>
    <row r="222" spans="1:15" x14ac:dyDescent="0.25">
      <c r="A222" s="165">
        <v>43475.166666666664</v>
      </c>
      <c r="B222" s="167">
        <f>WEEKNUM(A222)</f>
        <v>2</v>
      </c>
      <c r="C222" s="164">
        <f>WEEKDAY(A222)</f>
        <v>5</v>
      </c>
      <c r="D222" s="164">
        <v>5</v>
      </c>
      <c r="E222" s="163">
        <v>12.455</v>
      </c>
      <c r="F222" s="163">
        <v>12.455</v>
      </c>
      <c r="G222" s="163">
        <v>12.455</v>
      </c>
      <c r="H222" s="1">
        <v>242</v>
      </c>
      <c r="I222" s="161">
        <f>VLOOKUP(B222,L$2:M$54,2,FALSE)</f>
        <v>0.85213095073329281</v>
      </c>
      <c r="J222">
        <f>MAX(I222*F222,E222)</f>
        <v>12.455</v>
      </c>
      <c r="L222" s="166"/>
      <c r="M222" s="41"/>
      <c r="N222" s="41"/>
      <c r="O222" s="41"/>
    </row>
    <row r="223" spans="1:15" x14ac:dyDescent="0.25">
      <c r="A223" s="165">
        <v>43475.208333333336</v>
      </c>
      <c r="B223" s="167">
        <f>WEEKNUM(A223)</f>
        <v>2</v>
      </c>
      <c r="C223" s="164">
        <f>WEEKDAY(A223)</f>
        <v>5</v>
      </c>
      <c r="D223" s="164">
        <v>6</v>
      </c>
      <c r="E223" s="163">
        <v>10</v>
      </c>
      <c r="F223" s="163">
        <v>11.094999999999999</v>
      </c>
      <c r="G223" s="163">
        <v>10.547499999999999</v>
      </c>
      <c r="H223" s="1">
        <v>681</v>
      </c>
      <c r="I223" s="161">
        <f>VLOOKUP(B223,L$2:M$54,2,FALSE)</f>
        <v>0.85213095073329281</v>
      </c>
      <c r="J223">
        <f>MAX(I223*F223,E223)</f>
        <v>10</v>
      </c>
      <c r="L223" s="166"/>
      <c r="M223" s="41"/>
      <c r="N223" s="41"/>
      <c r="O223" s="41"/>
    </row>
    <row r="224" spans="1:15" x14ac:dyDescent="0.25">
      <c r="A224" s="165">
        <v>43475.25</v>
      </c>
      <c r="B224" s="167">
        <f>WEEKNUM(A224)</f>
        <v>2</v>
      </c>
      <c r="C224" s="164">
        <f>WEEKDAY(A224)</f>
        <v>5</v>
      </c>
      <c r="D224" s="164">
        <v>7</v>
      </c>
      <c r="E224" s="163">
        <v>10</v>
      </c>
      <c r="F224" s="163">
        <v>11.745000000000001</v>
      </c>
      <c r="G224" s="163">
        <v>10.872499999999999</v>
      </c>
      <c r="H224" s="1">
        <v>2747</v>
      </c>
      <c r="I224" s="161">
        <f>VLOOKUP(B224,L$2:M$54,2,FALSE)</f>
        <v>0.85213095073329281</v>
      </c>
      <c r="J224">
        <f>MAX(I224*F224,E224)</f>
        <v>10.008278016362524</v>
      </c>
      <c r="L224" s="166"/>
      <c r="M224" s="41"/>
      <c r="N224" s="41"/>
      <c r="O224" s="41"/>
    </row>
    <row r="225" spans="1:15" x14ac:dyDescent="0.25">
      <c r="A225" s="165">
        <v>43475.291666666664</v>
      </c>
      <c r="B225" s="167">
        <f>WEEKNUM(A225)</f>
        <v>2</v>
      </c>
      <c r="C225" s="164">
        <f>WEEKDAY(A225)</f>
        <v>5</v>
      </c>
      <c r="D225" s="164">
        <v>8</v>
      </c>
      <c r="E225" s="163">
        <v>10</v>
      </c>
      <c r="F225" s="163">
        <v>17.755000000000003</v>
      </c>
      <c r="G225" s="163">
        <v>13.877500000000001</v>
      </c>
      <c r="H225" s="1">
        <v>3890</v>
      </c>
      <c r="I225" s="161">
        <f>VLOOKUP(B225,L$2:M$54,2,FALSE)</f>
        <v>0.85213095073329281</v>
      </c>
      <c r="J225">
        <f>MAX(I225*F225,E225)</f>
        <v>15.129585030269617</v>
      </c>
      <c r="L225" s="166"/>
      <c r="M225" s="41"/>
      <c r="N225" s="41"/>
      <c r="O225" s="41"/>
    </row>
    <row r="226" spans="1:15" x14ac:dyDescent="0.25">
      <c r="A226" s="165">
        <v>43475.333333333336</v>
      </c>
      <c r="B226" s="167">
        <f>WEEKNUM(A226)</f>
        <v>2</v>
      </c>
      <c r="C226" s="164">
        <f>WEEKDAY(A226)</f>
        <v>5</v>
      </c>
      <c r="D226" s="164">
        <v>9</v>
      </c>
      <c r="E226" s="163">
        <v>10</v>
      </c>
      <c r="F226" s="163">
        <v>16.395</v>
      </c>
      <c r="G226" s="163">
        <v>13.197500000000002</v>
      </c>
      <c r="H226" s="1">
        <v>3409</v>
      </c>
      <c r="I226" s="161">
        <f>VLOOKUP(B226,L$2:M$54,2,FALSE)</f>
        <v>0.85213095073329281</v>
      </c>
      <c r="J226">
        <f>MAX(I226*F226,E226)</f>
        <v>13.970686937272335</v>
      </c>
      <c r="L226" s="166"/>
      <c r="M226" s="41"/>
      <c r="N226" s="41"/>
      <c r="O226" s="41"/>
    </row>
    <row r="227" spans="1:15" x14ac:dyDescent="0.25">
      <c r="A227" s="165">
        <v>43475.375</v>
      </c>
      <c r="B227" s="167">
        <f>WEEKNUM(A227)</f>
        <v>2</v>
      </c>
      <c r="C227" s="164">
        <f>WEEKDAY(A227)</f>
        <v>5</v>
      </c>
      <c r="D227" s="164">
        <v>10</v>
      </c>
      <c r="E227" s="163">
        <v>10</v>
      </c>
      <c r="F227" s="163">
        <v>15.625</v>
      </c>
      <c r="G227" s="163">
        <v>12.8125</v>
      </c>
      <c r="H227" s="1">
        <v>2075</v>
      </c>
      <c r="I227" s="161">
        <f>VLOOKUP(B227,L$2:M$54,2,FALSE)</f>
        <v>0.85213095073329281</v>
      </c>
      <c r="J227">
        <f>MAX(I227*F227,E227)</f>
        <v>13.3145461052077</v>
      </c>
      <c r="L227" s="166"/>
      <c r="M227" s="41"/>
      <c r="N227" s="41"/>
      <c r="O227" s="41"/>
    </row>
    <row r="228" spans="1:15" x14ac:dyDescent="0.25">
      <c r="A228" s="165">
        <v>43475.416666666664</v>
      </c>
      <c r="B228" s="167">
        <f>WEEKNUM(A228)</f>
        <v>2</v>
      </c>
      <c r="C228" s="164">
        <f>WEEKDAY(A228)</f>
        <v>5</v>
      </c>
      <c r="D228" s="164">
        <v>11</v>
      </c>
      <c r="E228" s="163">
        <v>10</v>
      </c>
      <c r="F228" s="163">
        <v>13.745000000000001</v>
      </c>
      <c r="G228" s="163">
        <v>11.8725</v>
      </c>
      <c r="H228" s="1">
        <v>1835</v>
      </c>
      <c r="I228" s="161">
        <f>VLOOKUP(B228,L$2:M$54,2,FALSE)</f>
        <v>0.85213095073329281</v>
      </c>
      <c r="J228">
        <f>MAX(I228*F228,E228)</f>
        <v>11.71253991782911</v>
      </c>
      <c r="L228" s="166"/>
      <c r="M228" s="41"/>
      <c r="N228" s="41"/>
      <c r="O228" s="41"/>
    </row>
    <row r="229" spans="1:15" x14ac:dyDescent="0.25">
      <c r="A229" s="165">
        <v>43475.458333333336</v>
      </c>
      <c r="B229" s="167">
        <f>WEEKNUM(A229)</f>
        <v>2</v>
      </c>
      <c r="C229" s="164">
        <f>WEEKDAY(A229)</f>
        <v>5</v>
      </c>
      <c r="D229" s="164">
        <v>12</v>
      </c>
      <c r="E229" s="163">
        <v>10</v>
      </c>
      <c r="F229" s="163">
        <v>15.704999999999998</v>
      </c>
      <c r="G229" s="163">
        <v>12.852499999999999</v>
      </c>
      <c r="H229" s="1">
        <v>1910</v>
      </c>
      <c r="I229" s="161">
        <f>VLOOKUP(B229,L$2:M$54,2,FALSE)</f>
        <v>0.85213095073329281</v>
      </c>
      <c r="J229">
        <f>MAX(I229*F229,E229)</f>
        <v>13.382716581266362</v>
      </c>
      <c r="L229" s="166"/>
      <c r="M229" s="41"/>
      <c r="N229" s="41"/>
      <c r="O229" s="41"/>
    </row>
    <row r="230" spans="1:15" x14ac:dyDescent="0.25">
      <c r="A230" s="165">
        <v>43475.5</v>
      </c>
      <c r="B230" s="167">
        <f>WEEKNUM(A230)</f>
        <v>2</v>
      </c>
      <c r="C230" s="164">
        <f>WEEKDAY(A230)</f>
        <v>5</v>
      </c>
      <c r="D230" s="164">
        <v>13</v>
      </c>
      <c r="E230" s="163">
        <v>10</v>
      </c>
      <c r="F230" s="163">
        <v>14.475</v>
      </c>
      <c r="G230" s="163">
        <v>12.237500000000001</v>
      </c>
      <c r="H230" s="1">
        <v>1853</v>
      </c>
      <c r="I230" s="161">
        <f>VLOOKUP(B230,L$2:M$54,2,FALSE)</f>
        <v>0.85213095073329281</v>
      </c>
      <c r="J230">
        <f>MAX(I230*F230,E230)</f>
        <v>12.334595511864412</v>
      </c>
      <c r="L230" s="166"/>
      <c r="M230" s="41"/>
      <c r="N230" s="41"/>
      <c r="O230" s="41"/>
    </row>
    <row r="231" spans="1:15" x14ac:dyDescent="0.25">
      <c r="A231" s="165">
        <v>43475.541666666664</v>
      </c>
      <c r="B231" s="167">
        <f>WEEKNUM(A231)</f>
        <v>2</v>
      </c>
      <c r="C231" s="164">
        <f>WEEKDAY(A231)</f>
        <v>5</v>
      </c>
      <c r="D231" s="164">
        <v>14</v>
      </c>
      <c r="E231" s="163">
        <v>10</v>
      </c>
      <c r="F231" s="163">
        <v>13.765000000000001</v>
      </c>
      <c r="G231" s="163">
        <v>11.8825</v>
      </c>
      <c r="H231" s="1">
        <v>1934</v>
      </c>
      <c r="I231" s="161">
        <f>VLOOKUP(B231,L$2:M$54,2,FALSE)</f>
        <v>0.85213095073329281</v>
      </c>
      <c r="J231">
        <f>MAX(I231*F231,E231)</f>
        <v>11.729582536843775</v>
      </c>
      <c r="L231" s="166"/>
      <c r="M231" s="41"/>
      <c r="N231" s="41"/>
      <c r="O231" s="41"/>
    </row>
    <row r="232" spans="1:15" x14ac:dyDescent="0.25">
      <c r="A232" s="165">
        <v>43475.583333333336</v>
      </c>
      <c r="B232" s="167">
        <f>WEEKNUM(A232)</f>
        <v>2</v>
      </c>
      <c r="C232" s="164">
        <f>WEEKDAY(A232)</f>
        <v>5</v>
      </c>
      <c r="D232" s="164">
        <v>15</v>
      </c>
      <c r="E232" s="163">
        <v>10</v>
      </c>
      <c r="F232" s="163">
        <v>15.885</v>
      </c>
      <c r="G232" s="163">
        <v>12.942499999999999</v>
      </c>
      <c r="H232" s="1">
        <v>1930</v>
      </c>
      <c r="I232" s="161">
        <f>VLOOKUP(B232,L$2:M$54,2,FALSE)</f>
        <v>0.85213095073329281</v>
      </c>
      <c r="J232">
        <f>MAX(I232*F232,E232)</f>
        <v>13.536100152398356</v>
      </c>
      <c r="L232" s="166"/>
      <c r="M232" s="41"/>
      <c r="N232" s="41"/>
      <c r="O232" s="41"/>
    </row>
    <row r="233" spans="1:15" x14ac:dyDescent="0.25">
      <c r="A233" s="165">
        <v>43475.625</v>
      </c>
      <c r="B233" s="167">
        <f>WEEKNUM(A233)</f>
        <v>2</v>
      </c>
      <c r="C233" s="164">
        <f>WEEKDAY(A233)</f>
        <v>5</v>
      </c>
      <c r="D233" s="164">
        <v>16</v>
      </c>
      <c r="E233" s="163">
        <v>10</v>
      </c>
      <c r="F233" s="163">
        <v>14.73</v>
      </c>
      <c r="G233" s="163">
        <v>12.364999999999998</v>
      </c>
      <c r="H233" s="1">
        <v>2103</v>
      </c>
      <c r="I233" s="161">
        <f>VLOOKUP(B233,L$2:M$54,2,FALSE)</f>
        <v>0.85213095073329281</v>
      </c>
      <c r="J233">
        <f>MAX(I233*F233,E233)</f>
        <v>12.551888904301403</v>
      </c>
      <c r="L233" s="166"/>
      <c r="M233" s="41"/>
      <c r="N233" s="41"/>
      <c r="O233" s="41"/>
    </row>
    <row r="234" spans="1:15" x14ac:dyDescent="0.25">
      <c r="A234" s="165">
        <v>43475.666666666664</v>
      </c>
      <c r="B234" s="167">
        <f>WEEKNUM(A234)</f>
        <v>2</v>
      </c>
      <c r="C234" s="164">
        <f>WEEKDAY(A234)</f>
        <v>5</v>
      </c>
      <c r="D234" s="164">
        <v>17</v>
      </c>
      <c r="E234" s="163">
        <v>10</v>
      </c>
      <c r="F234" s="163">
        <v>15.145</v>
      </c>
      <c r="G234" s="163">
        <v>12.572500000000002</v>
      </c>
      <c r="H234" s="1">
        <v>2970</v>
      </c>
      <c r="I234" s="161">
        <f>VLOOKUP(B234,L$2:M$54,2,FALSE)</f>
        <v>0.85213095073329281</v>
      </c>
      <c r="J234">
        <f>MAX(I234*F234,E234)</f>
        <v>12.905523248855719</v>
      </c>
      <c r="L234" s="166"/>
      <c r="M234" s="41"/>
      <c r="N234" s="41"/>
      <c r="O234" s="41"/>
    </row>
    <row r="235" spans="1:15" x14ac:dyDescent="0.25">
      <c r="A235" s="165">
        <v>43475.708333333336</v>
      </c>
      <c r="B235" s="167">
        <f>WEEKNUM(A235)</f>
        <v>2</v>
      </c>
      <c r="C235" s="164">
        <f>WEEKDAY(A235)</f>
        <v>5</v>
      </c>
      <c r="D235" s="164">
        <v>18</v>
      </c>
      <c r="E235" s="163">
        <v>10</v>
      </c>
      <c r="F235" s="163">
        <v>17.98</v>
      </c>
      <c r="G235" s="163">
        <v>13.99</v>
      </c>
      <c r="H235" s="1">
        <v>3176</v>
      </c>
      <c r="I235" s="161">
        <f>VLOOKUP(B235,L$2:M$54,2,FALSE)</f>
        <v>0.85213095073329281</v>
      </c>
      <c r="J235">
        <f>MAX(I235*F235,E235)</f>
        <v>15.321314494184605</v>
      </c>
      <c r="L235" s="166"/>
      <c r="M235" s="41"/>
      <c r="N235" s="41"/>
      <c r="O235" s="41"/>
    </row>
    <row r="236" spans="1:15" x14ac:dyDescent="0.25">
      <c r="A236" s="165">
        <v>43475.75</v>
      </c>
      <c r="B236" s="167">
        <f>WEEKNUM(A236)</f>
        <v>2</v>
      </c>
      <c r="C236" s="164">
        <f>WEEKDAY(A236)</f>
        <v>5</v>
      </c>
      <c r="D236" s="164">
        <v>19</v>
      </c>
      <c r="E236" s="163">
        <v>10</v>
      </c>
      <c r="F236" s="163">
        <v>16.450000000000003</v>
      </c>
      <c r="G236" s="163">
        <v>13.225000000000001</v>
      </c>
      <c r="H236" s="1">
        <v>2298</v>
      </c>
      <c r="I236" s="161">
        <f>VLOOKUP(B236,L$2:M$54,2,FALSE)</f>
        <v>0.85213095073329281</v>
      </c>
      <c r="J236">
        <f>MAX(I236*F236,E236)</f>
        <v>14.017554139562669</v>
      </c>
      <c r="L236" s="166"/>
      <c r="M236" s="41"/>
      <c r="N236" s="41"/>
      <c r="O236" s="41"/>
    </row>
    <row r="237" spans="1:15" x14ac:dyDescent="0.25">
      <c r="A237" s="165">
        <v>43475.791666666664</v>
      </c>
      <c r="B237" s="167">
        <f>WEEKNUM(A237)</f>
        <v>2</v>
      </c>
      <c r="C237" s="164">
        <f>WEEKDAY(A237)</f>
        <v>5</v>
      </c>
      <c r="D237" s="164">
        <v>20</v>
      </c>
      <c r="E237" s="163">
        <v>10</v>
      </c>
      <c r="F237" s="163">
        <v>13.945</v>
      </c>
      <c r="G237" s="163">
        <v>11.9725</v>
      </c>
      <c r="H237" s="1">
        <v>1588</v>
      </c>
      <c r="I237" s="161">
        <f>VLOOKUP(B237,L$2:M$54,2,FALSE)</f>
        <v>0.85213095073329281</v>
      </c>
      <c r="J237">
        <f>MAX(I237*F237,E237)</f>
        <v>11.882966107975768</v>
      </c>
      <c r="L237" s="166"/>
      <c r="M237" s="41"/>
      <c r="N237" s="41"/>
      <c r="O237" s="41"/>
    </row>
    <row r="238" spans="1:15" x14ac:dyDescent="0.25">
      <c r="A238" s="165">
        <v>43475.833333333336</v>
      </c>
      <c r="B238" s="167">
        <f>WEEKNUM(A238)</f>
        <v>2</v>
      </c>
      <c r="C238" s="164">
        <f>WEEKDAY(A238)</f>
        <v>5</v>
      </c>
      <c r="D238" s="164">
        <v>21</v>
      </c>
      <c r="E238" s="163">
        <v>11.754999999999999</v>
      </c>
      <c r="F238" s="163">
        <v>11.754999999999999</v>
      </c>
      <c r="G238" s="163">
        <v>11.754999999999999</v>
      </c>
      <c r="H238" s="1">
        <v>864</v>
      </c>
      <c r="I238" s="161">
        <f>VLOOKUP(B238,L$2:M$54,2,FALSE)</f>
        <v>0.85213095073329281</v>
      </c>
      <c r="J238">
        <f>MAX(I238*F238,E238)</f>
        <v>11.754999999999999</v>
      </c>
      <c r="L238" s="166"/>
      <c r="M238" s="41"/>
      <c r="N238" s="41"/>
      <c r="O238" s="41"/>
    </row>
    <row r="239" spans="1:15" x14ac:dyDescent="0.25">
      <c r="A239" s="165">
        <v>43475.875</v>
      </c>
      <c r="B239" s="167">
        <f>WEEKNUM(A239)</f>
        <v>2</v>
      </c>
      <c r="C239" s="164">
        <f>WEEKDAY(A239)</f>
        <v>5</v>
      </c>
      <c r="D239" s="164">
        <v>22</v>
      </c>
      <c r="E239" s="163">
        <v>12</v>
      </c>
      <c r="F239" s="163">
        <v>13.98</v>
      </c>
      <c r="G239" s="163">
        <v>12.99</v>
      </c>
      <c r="H239" s="1">
        <v>630</v>
      </c>
      <c r="I239" s="161">
        <f>VLOOKUP(B239,L$2:M$54,2,FALSE)</f>
        <v>0.85213095073329281</v>
      </c>
      <c r="J239">
        <f>MAX(I239*F239,E239)</f>
        <v>12</v>
      </c>
      <c r="L239" s="166"/>
      <c r="M239" s="41"/>
      <c r="N239" s="41"/>
      <c r="O239" s="41"/>
    </row>
    <row r="240" spans="1:15" x14ac:dyDescent="0.25">
      <c r="A240" s="165">
        <v>43475.916666666664</v>
      </c>
      <c r="B240" s="167">
        <f>WEEKNUM(A240)</f>
        <v>2</v>
      </c>
      <c r="C240" s="164">
        <f>WEEKDAY(A240)</f>
        <v>5</v>
      </c>
      <c r="D240" s="164">
        <v>23</v>
      </c>
      <c r="E240" s="163">
        <v>12</v>
      </c>
      <c r="F240" s="163">
        <v>13.92</v>
      </c>
      <c r="G240" s="163">
        <v>12.959999999999999</v>
      </c>
      <c r="H240" s="1">
        <v>552</v>
      </c>
      <c r="I240" s="161">
        <f>VLOOKUP(B240,L$2:M$54,2,FALSE)</f>
        <v>0.85213095073329281</v>
      </c>
      <c r="J240">
        <f>MAX(I240*F240,E240)</f>
        <v>12</v>
      </c>
      <c r="L240" s="166"/>
      <c r="M240" s="41"/>
      <c r="N240" s="41"/>
      <c r="O240" s="41"/>
    </row>
    <row r="241" spans="1:15" x14ac:dyDescent="0.25">
      <c r="A241" s="165">
        <v>43475.958333333336</v>
      </c>
      <c r="B241" s="167">
        <f>WEEKNUM(A241)</f>
        <v>2</v>
      </c>
      <c r="C241" s="164">
        <f>WEEKDAY(A241)</f>
        <v>5</v>
      </c>
      <c r="D241" s="164">
        <v>24</v>
      </c>
      <c r="E241" s="163">
        <v>12</v>
      </c>
      <c r="F241" s="163">
        <v>13.934999999999999</v>
      </c>
      <c r="G241" s="163">
        <v>12.967500000000001</v>
      </c>
      <c r="H241" s="1">
        <v>311</v>
      </c>
      <c r="I241" s="161">
        <f>VLOOKUP(B241,L$2:M$54,2,FALSE)</f>
        <v>0.85213095073329281</v>
      </c>
      <c r="J241">
        <f>MAX(I241*F241,E241)</f>
        <v>12</v>
      </c>
      <c r="L241" s="166"/>
      <c r="M241" s="41"/>
      <c r="N241" s="41"/>
      <c r="O241" s="41"/>
    </row>
    <row r="242" spans="1:15" x14ac:dyDescent="0.25">
      <c r="A242" s="165">
        <v>43476</v>
      </c>
      <c r="B242" s="167">
        <f>WEEKNUM(A242)</f>
        <v>2</v>
      </c>
      <c r="C242" s="164">
        <f>WEEKDAY(A242)</f>
        <v>6</v>
      </c>
      <c r="D242" s="164">
        <v>1</v>
      </c>
      <c r="E242" s="163">
        <v>12</v>
      </c>
      <c r="F242" s="163">
        <v>13.225</v>
      </c>
      <c r="G242" s="163">
        <v>12.612499999999999</v>
      </c>
      <c r="H242" s="1">
        <v>177</v>
      </c>
      <c r="I242" s="161">
        <f>VLOOKUP(B242,L$2:M$54,2,FALSE)</f>
        <v>0.85213095073329281</v>
      </c>
      <c r="J242">
        <f>MAX(I242*F242,E242)</f>
        <v>12</v>
      </c>
      <c r="L242" s="166"/>
      <c r="M242" s="41"/>
      <c r="N242" s="41"/>
      <c r="O242" s="41"/>
    </row>
    <row r="243" spans="1:15" x14ac:dyDescent="0.25">
      <c r="A243" s="165">
        <v>43476.041666666664</v>
      </c>
      <c r="B243" s="167">
        <f>WEEKNUM(A243)</f>
        <v>2</v>
      </c>
      <c r="C243" s="164">
        <f>WEEKDAY(A243)</f>
        <v>6</v>
      </c>
      <c r="D243" s="164">
        <v>2</v>
      </c>
      <c r="E243" s="163">
        <v>10</v>
      </c>
      <c r="F243" s="163">
        <v>10.495000000000001</v>
      </c>
      <c r="G243" s="163">
        <v>10.2475</v>
      </c>
      <c r="H243" s="1">
        <v>87</v>
      </c>
      <c r="I243" s="161">
        <f>VLOOKUP(B243,L$2:M$54,2,FALSE)</f>
        <v>0.85213095073329281</v>
      </c>
      <c r="J243">
        <f>MAX(I243*F243,E243)</f>
        <v>10</v>
      </c>
      <c r="L243" s="166"/>
      <c r="M243" s="41"/>
      <c r="N243" s="41"/>
      <c r="O243" s="41"/>
    </row>
    <row r="244" spans="1:15" x14ac:dyDescent="0.25">
      <c r="A244" s="165">
        <v>43476.083333333336</v>
      </c>
      <c r="B244" s="167">
        <f>WEEKNUM(A244)</f>
        <v>2</v>
      </c>
      <c r="C244" s="164">
        <f>WEEKDAY(A244)</f>
        <v>6</v>
      </c>
      <c r="D244" s="164">
        <v>3</v>
      </c>
      <c r="E244" s="163">
        <v>10</v>
      </c>
      <c r="F244" s="163">
        <v>10.850000000000001</v>
      </c>
      <c r="G244" s="163">
        <v>10.425000000000001</v>
      </c>
      <c r="H244" s="1">
        <v>65</v>
      </c>
      <c r="I244" s="161">
        <f>VLOOKUP(B244,L$2:M$54,2,FALSE)</f>
        <v>0.85213095073329281</v>
      </c>
      <c r="J244">
        <f>MAX(I244*F244,E244)</f>
        <v>10</v>
      </c>
      <c r="L244" s="166"/>
      <c r="M244" s="41"/>
      <c r="N244" s="41"/>
      <c r="O244" s="41"/>
    </row>
    <row r="245" spans="1:15" x14ac:dyDescent="0.25">
      <c r="A245" s="165">
        <v>43476.125</v>
      </c>
      <c r="B245" s="167">
        <f>WEEKNUM(A245)</f>
        <v>2</v>
      </c>
      <c r="C245" s="164">
        <f>WEEKDAY(A245)</f>
        <v>6</v>
      </c>
      <c r="D245" s="164">
        <v>4</v>
      </c>
      <c r="E245" s="163">
        <v>10</v>
      </c>
      <c r="F245" s="163">
        <v>10.475000000000001</v>
      </c>
      <c r="G245" s="163">
        <v>10.237500000000001</v>
      </c>
      <c r="H245" s="1">
        <v>133</v>
      </c>
      <c r="I245" s="161">
        <f>VLOOKUP(B245,L$2:M$54,2,FALSE)</f>
        <v>0.85213095073329281</v>
      </c>
      <c r="J245">
        <f>MAX(I245*F245,E245)</f>
        <v>10</v>
      </c>
      <c r="L245" s="166"/>
      <c r="M245" s="41"/>
      <c r="N245" s="41"/>
      <c r="O245" s="41"/>
    </row>
    <row r="246" spans="1:15" x14ac:dyDescent="0.25">
      <c r="A246" s="165">
        <v>43476.166666666664</v>
      </c>
      <c r="B246" s="167">
        <f>WEEKNUM(A246)</f>
        <v>2</v>
      </c>
      <c r="C246" s="164">
        <f>WEEKDAY(A246)</f>
        <v>6</v>
      </c>
      <c r="D246" s="164">
        <v>5</v>
      </c>
      <c r="E246" s="163">
        <v>11.254999999999999</v>
      </c>
      <c r="F246" s="163">
        <v>11.120000000000001</v>
      </c>
      <c r="G246" s="163">
        <v>11.1875</v>
      </c>
      <c r="H246" s="1">
        <v>265</v>
      </c>
      <c r="I246" s="161">
        <f>VLOOKUP(B246,L$2:M$54,2,FALSE)</f>
        <v>0.85213095073329281</v>
      </c>
      <c r="J246">
        <f>MAX(I246*F246,E246)</f>
        <v>11.254999999999999</v>
      </c>
      <c r="L246" s="166"/>
      <c r="M246" s="41"/>
      <c r="N246" s="41"/>
      <c r="O246" s="41"/>
    </row>
    <row r="247" spans="1:15" x14ac:dyDescent="0.25">
      <c r="A247" s="165">
        <v>43476.208333333336</v>
      </c>
      <c r="B247" s="167">
        <f>WEEKNUM(A247)</f>
        <v>2</v>
      </c>
      <c r="C247" s="164">
        <f>WEEKDAY(A247)</f>
        <v>6</v>
      </c>
      <c r="D247" s="164">
        <v>6</v>
      </c>
      <c r="E247" s="163">
        <v>9.5249999999999986</v>
      </c>
      <c r="F247" s="163">
        <v>9.5249999999999986</v>
      </c>
      <c r="G247" s="163">
        <v>9.5249999999999986</v>
      </c>
      <c r="H247" s="1">
        <v>637</v>
      </c>
      <c r="I247" s="161">
        <f>VLOOKUP(B247,L$2:M$54,2,FALSE)</f>
        <v>0.85213095073329281</v>
      </c>
      <c r="J247">
        <f>MAX(I247*F247,E247)</f>
        <v>9.5249999999999986</v>
      </c>
      <c r="L247" s="166"/>
      <c r="M247" s="41"/>
      <c r="N247" s="41"/>
      <c r="O247" s="41"/>
    </row>
    <row r="248" spans="1:15" x14ac:dyDescent="0.25">
      <c r="A248" s="165">
        <v>43476.25</v>
      </c>
      <c r="B248" s="167">
        <f>WEEKNUM(A248)</f>
        <v>2</v>
      </c>
      <c r="C248" s="164">
        <f>WEEKDAY(A248)</f>
        <v>6</v>
      </c>
      <c r="D248" s="164">
        <v>7</v>
      </c>
      <c r="E248" s="163">
        <v>10.635</v>
      </c>
      <c r="F248" s="163">
        <v>12.370000000000001</v>
      </c>
      <c r="G248" s="163">
        <v>11.5025</v>
      </c>
      <c r="H248" s="1">
        <v>2685</v>
      </c>
      <c r="I248" s="161">
        <f>VLOOKUP(B248,L$2:M$54,2,FALSE)</f>
        <v>0.85213095073329281</v>
      </c>
      <c r="J248">
        <f>MAX(I248*F248,E248)</f>
        <v>10.635</v>
      </c>
      <c r="L248" s="166"/>
      <c r="M248" s="41"/>
      <c r="N248" s="41"/>
      <c r="O248" s="41"/>
    </row>
    <row r="249" spans="1:15" x14ac:dyDescent="0.25">
      <c r="A249" s="165">
        <v>43476.291666666664</v>
      </c>
      <c r="B249" s="167">
        <f>WEEKNUM(A249)</f>
        <v>2</v>
      </c>
      <c r="C249" s="164">
        <f>WEEKDAY(A249)</f>
        <v>6</v>
      </c>
      <c r="D249" s="164">
        <v>8</v>
      </c>
      <c r="E249" s="163">
        <v>10</v>
      </c>
      <c r="F249" s="163">
        <v>16.535</v>
      </c>
      <c r="G249" s="163">
        <v>13.2675</v>
      </c>
      <c r="H249" s="1">
        <v>3961</v>
      </c>
      <c r="I249" s="161">
        <f>VLOOKUP(B249,L$2:M$54,2,FALSE)</f>
        <v>0.85213095073329281</v>
      </c>
      <c r="J249">
        <f>MAX(I249*F249,E249)</f>
        <v>14.089985270374997</v>
      </c>
      <c r="L249" s="166"/>
      <c r="M249" s="41"/>
      <c r="N249" s="41"/>
      <c r="O249" s="41"/>
    </row>
    <row r="250" spans="1:15" x14ac:dyDescent="0.25">
      <c r="A250" s="165">
        <v>43476.333333333336</v>
      </c>
      <c r="B250" s="167">
        <f>WEEKNUM(A250)</f>
        <v>2</v>
      </c>
      <c r="C250" s="164">
        <f>WEEKDAY(A250)</f>
        <v>6</v>
      </c>
      <c r="D250" s="164">
        <v>9</v>
      </c>
      <c r="E250" s="163">
        <v>10</v>
      </c>
      <c r="F250" s="163">
        <v>19.29</v>
      </c>
      <c r="G250" s="163">
        <v>14.645</v>
      </c>
      <c r="H250" s="1">
        <v>3280</v>
      </c>
      <c r="I250" s="161">
        <f>VLOOKUP(B250,L$2:M$54,2,FALSE)</f>
        <v>0.85213095073329281</v>
      </c>
      <c r="J250">
        <f>MAX(I250*F250,E250)</f>
        <v>16.437606039645217</v>
      </c>
      <c r="L250" s="166"/>
      <c r="M250" s="41"/>
      <c r="N250" s="41"/>
      <c r="O250" s="41"/>
    </row>
    <row r="251" spans="1:15" x14ac:dyDescent="0.25">
      <c r="A251" s="165">
        <v>43476.375</v>
      </c>
      <c r="B251" s="167">
        <f>WEEKNUM(A251)</f>
        <v>2</v>
      </c>
      <c r="C251" s="164">
        <f>WEEKDAY(A251)</f>
        <v>6</v>
      </c>
      <c r="D251" s="164">
        <v>10</v>
      </c>
      <c r="E251" s="163">
        <v>10</v>
      </c>
      <c r="F251" s="163">
        <v>15.025</v>
      </c>
      <c r="G251" s="163">
        <v>12.512499999999999</v>
      </c>
      <c r="H251" s="1">
        <v>2360</v>
      </c>
      <c r="I251" s="161">
        <f>VLOOKUP(B251,L$2:M$54,2,FALSE)</f>
        <v>0.85213095073329281</v>
      </c>
      <c r="J251">
        <f>MAX(I251*F251,E251)</f>
        <v>12.803267534767725</v>
      </c>
      <c r="L251" s="166"/>
      <c r="M251" s="41"/>
      <c r="N251" s="41"/>
      <c r="O251" s="41"/>
    </row>
    <row r="252" spans="1:15" x14ac:dyDescent="0.25">
      <c r="A252" s="165">
        <v>43476.416666666664</v>
      </c>
      <c r="B252" s="167">
        <f>WEEKNUM(A252)</f>
        <v>2</v>
      </c>
      <c r="C252" s="164">
        <f>WEEKDAY(A252)</f>
        <v>6</v>
      </c>
      <c r="D252" s="164">
        <v>11</v>
      </c>
      <c r="E252" s="163">
        <v>10</v>
      </c>
      <c r="F252" s="163">
        <v>13.92</v>
      </c>
      <c r="G252" s="163">
        <v>11.959999999999999</v>
      </c>
      <c r="H252" s="1">
        <v>2235</v>
      </c>
      <c r="I252" s="161">
        <f>VLOOKUP(B252,L$2:M$54,2,FALSE)</f>
        <v>0.85213095073329281</v>
      </c>
      <c r="J252">
        <f>MAX(I252*F252,E252)</f>
        <v>11.861662834207436</v>
      </c>
      <c r="L252" s="166"/>
      <c r="M252" s="41"/>
      <c r="N252" s="41"/>
      <c r="O252" s="41"/>
    </row>
    <row r="253" spans="1:15" x14ac:dyDescent="0.25">
      <c r="A253" s="165">
        <v>43476.458333333336</v>
      </c>
      <c r="B253" s="167">
        <f>WEEKNUM(A253)</f>
        <v>2</v>
      </c>
      <c r="C253" s="164">
        <f>WEEKDAY(A253)</f>
        <v>6</v>
      </c>
      <c r="D253" s="164">
        <v>12</v>
      </c>
      <c r="E253" s="163">
        <v>10</v>
      </c>
      <c r="F253" s="163">
        <v>14.2</v>
      </c>
      <c r="G253" s="163">
        <v>12.1</v>
      </c>
      <c r="H253" s="1">
        <v>2201</v>
      </c>
      <c r="I253" s="161">
        <f>VLOOKUP(B253,L$2:M$54,2,FALSE)</f>
        <v>0.85213095073329281</v>
      </c>
      <c r="J253">
        <f>MAX(I253*F253,E253)</f>
        <v>12.100259500412758</v>
      </c>
      <c r="L253" s="166"/>
      <c r="M253" s="41"/>
      <c r="N253" s="41"/>
      <c r="O253" s="41"/>
    </row>
    <row r="254" spans="1:15" x14ac:dyDescent="0.25">
      <c r="A254" s="165">
        <v>43476.5</v>
      </c>
      <c r="B254" s="167">
        <f>WEEKNUM(A254)</f>
        <v>2</v>
      </c>
      <c r="C254" s="164">
        <f>WEEKDAY(A254)</f>
        <v>6</v>
      </c>
      <c r="D254" s="164">
        <v>13</v>
      </c>
      <c r="E254" s="163">
        <v>10</v>
      </c>
      <c r="F254" s="163">
        <v>14.445</v>
      </c>
      <c r="G254" s="163">
        <v>12.2225</v>
      </c>
      <c r="H254" s="1">
        <v>2226</v>
      </c>
      <c r="I254" s="161">
        <f>VLOOKUP(B254,L$2:M$54,2,FALSE)</f>
        <v>0.85213095073329281</v>
      </c>
      <c r="J254">
        <f>MAX(I254*F254,E254)</f>
        <v>12.309031583342415</v>
      </c>
      <c r="L254" s="166"/>
      <c r="M254" s="41"/>
      <c r="N254" s="41"/>
      <c r="O254" s="41"/>
    </row>
    <row r="255" spans="1:15" x14ac:dyDescent="0.25">
      <c r="A255" s="165">
        <v>43476.541666666664</v>
      </c>
      <c r="B255" s="167">
        <f>WEEKNUM(A255)</f>
        <v>2</v>
      </c>
      <c r="C255" s="164">
        <f>WEEKDAY(A255)</f>
        <v>6</v>
      </c>
      <c r="D255" s="164">
        <v>14</v>
      </c>
      <c r="E255" s="163">
        <v>10</v>
      </c>
      <c r="F255" s="163">
        <v>13.79</v>
      </c>
      <c r="G255" s="163">
        <v>11.895</v>
      </c>
      <c r="H255" s="1">
        <v>2386</v>
      </c>
      <c r="I255" s="161">
        <f>VLOOKUP(B255,L$2:M$54,2,FALSE)</f>
        <v>0.85213095073329281</v>
      </c>
      <c r="J255">
        <f>MAX(I255*F255,E255)</f>
        <v>11.750885810612107</v>
      </c>
      <c r="L255" s="166"/>
      <c r="M255" s="41"/>
      <c r="N255" s="41"/>
      <c r="O255" s="41"/>
    </row>
    <row r="256" spans="1:15" x14ac:dyDescent="0.25">
      <c r="A256" s="165">
        <v>43476.583333333336</v>
      </c>
      <c r="B256" s="167">
        <f>WEEKNUM(A256)</f>
        <v>2</v>
      </c>
      <c r="C256" s="164">
        <f>WEEKDAY(A256)</f>
        <v>6</v>
      </c>
      <c r="D256" s="164">
        <v>15</v>
      </c>
      <c r="E256" s="163">
        <v>10</v>
      </c>
      <c r="F256" s="163">
        <v>14.295000000000002</v>
      </c>
      <c r="G256" s="163">
        <v>12.147500000000001</v>
      </c>
      <c r="H256" s="1">
        <v>2385</v>
      </c>
      <c r="I256" s="161">
        <f>VLOOKUP(B256,L$2:M$54,2,FALSE)</f>
        <v>0.85213095073329281</v>
      </c>
      <c r="J256">
        <f>MAX(I256*F256,E256)</f>
        <v>12.181211940732423</v>
      </c>
      <c r="L256" s="166"/>
      <c r="M256" s="41"/>
      <c r="N256" s="41"/>
      <c r="O256" s="41"/>
    </row>
    <row r="257" spans="1:15" x14ac:dyDescent="0.25">
      <c r="A257" s="165">
        <v>43476.625</v>
      </c>
      <c r="B257" s="167">
        <f>WEEKNUM(A257)</f>
        <v>2</v>
      </c>
      <c r="C257" s="164">
        <f>WEEKDAY(A257)</f>
        <v>6</v>
      </c>
      <c r="D257" s="164">
        <v>16</v>
      </c>
      <c r="E257" s="163">
        <v>10</v>
      </c>
      <c r="F257" s="163">
        <v>14.035</v>
      </c>
      <c r="G257" s="163">
        <v>12.0175</v>
      </c>
      <c r="H257" s="1">
        <v>2583</v>
      </c>
      <c r="I257" s="161">
        <f>VLOOKUP(B257,L$2:M$54,2,FALSE)</f>
        <v>0.85213095073329281</v>
      </c>
      <c r="J257">
        <f>MAX(I257*F257,E257)</f>
        <v>11.959657893541765</v>
      </c>
      <c r="L257" s="166"/>
      <c r="M257" s="41"/>
      <c r="N257" s="41"/>
      <c r="O257" s="41"/>
    </row>
    <row r="258" spans="1:15" x14ac:dyDescent="0.25">
      <c r="A258" s="165">
        <v>43476.666666666664</v>
      </c>
      <c r="B258" s="167">
        <f>WEEKNUM(A258)</f>
        <v>2</v>
      </c>
      <c r="C258" s="164">
        <f>WEEKDAY(A258)</f>
        <v>6</v>
      </c>
      <c r="D258" s="164">
        <v>17</v>
      </c>
      <c r="E258" s="163">
        <v>10</v>
      </c>
      <c r="F258" s="163">
        <v>15.855</v>
      </c>
      <c r="G258" s="163">
        <v>12.9275</v>
      </c>
      <c r="H258" s="1">
        <v>3159</v>
      </c>
      <c r="I258" s="161">
        <f>VLOOKUP(B258,L$2:M$54,2,FALSE)</f>
        <v>0.85213095073329281</v>
      </c>
      <c r="J258">
        <f>MAX(I258*F258,E258)</f>
        <v>13.510536223876358</v>
      </c>
      <c r="L258" s="166"/>
      <c r="M258" s="41"/>
      <c r="N258" s="41"/>
      <c r="O258" s="41"/>
    </row>
    <row r="259" spans="1:15" x14ac:dyDescent="0.25">
      <c r="A259" s="165">
        <v>43476.708333333336</v>
      </c>
      <c r="B259" s="167">
        <f>WEEKNUM(A259)</f>
        <v>2</v>
      </c>
      <c r="C259" s="164">
        <f>WEEKDAY(A259)</f>
        <v>6</v>
      </c>
      <c r="D259" s="164">
        <v>18</v>
      </c>
      <c r="E259" s="163">
        <v>10</v>
      </c>
      <c r="F259" s="163">
        <v>16.524999999999999</v>
      </c>
      <c r="G259" s="163">
        <v>13.262499999999999</v>
      </c>
      <c r="H259" s="1">
        <v>3490</v>
      </c>
      <c r="I259" s="161">
        <f>VLOOKUP(B259,L$2:M$54,2,FALSE)</f>
        <v>0.85213095073329281</v>
      </c>
      <c r="J259">
        <f>MAX(I259*F259,E259)</f>
        <v>14.081463960867662</v>
      </c>
      <c r="L259" s="166"/>
      <c r="M259" s="41"/>
      <c r="N259" s="41"/>
      <c r="O259" s="41"/>
    </row>
    <row r="260" spans="1:15" x14ac:dyDescent="0.25">
      <c r="A260" s="165">
        <v>43476.75</v>
      </c>
      <c r="B260" s="167">
        <f>WEEKNUM(A260)</f>
        <v>2</v>
      </c>
      <c r="C260" s="164">
        <f>WEEKDAY(A260)</f>
        <v>6</v>
      </c>
      <c r="D260" s="164">
        <v>19</v>
      </c>
      <c r="E260" s="163">
        <v>10</v>
      </c>
      <c r="F260" s="163">
        <v>16.23</v>
      </c>
      <c r="G260" s="163">
        <v>13.115</v>
      </c>
      <c r="H260" s="1">
        <v>2684</v>
      </c>
      <c r="I260" s="161">
        <f>VLOOKUP(B260,L$2:M$54,2,FALSE)</f>
        <v>0.85213095073329281</v>
      </c>
      <c r="J260">
        <f>MAX(I260*F260,E260)</f>
        <v>13.830085330401342</v>
      </c>
      <c r="L260" s="166"/>
      <c r="M260" s="41"/>
      <c r="N260" s="41"/>
      <c r="O260" s="41"/>
    </row>
    <row r="261" spans="1:15" x14ac:dyDescent="0.25">
      <c r="A261" s="165">
        <v>43476.791666666664</v>
      </c>
      <c r="B261" s="167">
        <f>WEEKNUM(A261)</f>
        <v>2</v>
      </c>
      <c r="C261" s="164">
        <f>WEEKDAY(A261)</f>
        <v>6</v>
      </c>
      <c r="D261" s="164">
        <v>20</v>
      </c>
      <c r="E261" s="163">
        <v>10</v>
      </c>
      <c r="F261" s="163">
        <v>14.525</v>
      </c>
      <c r="G261" s="163">
        <v>12.262500000000001</v>
      </c>
      <c r="H261" s="1">
        <v>1605</v>
      </c>
      <c r="I261" s="161">
        <f>VLOOKUP(B261,L$2:M$54,2,FALSE)</f>
        <v>0.85213095073329281</v>
      </c>
      <c r="J261">
        <f>MAX(I261*F261,E261)</f>
        <v>12.377202059401078</v>
      </c>
      <c r="L261" s="166"/>
      <c r="M261" s="41"/>
      <c r="N261" s="41"/>
      <c r="O261" s="41"/>
    </row>
    <row r="262" spans="1:15" x14ac:dyDescent="0.25">
      <c r="A262" s="165">
        <v>43476.833333333336</v>
      </c>
      <c r="B262" s="167">
        <f>WEEKNUM(A262)</f>
        <v>2</v>
      </c>
      <c r="C262" s="164">
        <f>WEEKDAY(A262)</f>
        <v>6</v>
      </c>
      <c r="D262" s="164">
        <v>21</v>
      </c>
      <c r="E262" s="163">
        <v>10</v>
      </c>
      <c r="F262" s="163">
        <v>13.08</v>
      </c>
      <c r="G262" s="163">
        <v>11.54</v>
      </c>
      <c r="H262" s="1">
        <v>880</v>
      </c>
      <c r="I262" s="161">
        <f>VLOOKUP(B262,L$2:M$54,2,FALSE)</f>
        <v>0.85213095073329281</v>
      </c>
      <c r="J262">
        <f>MAX(I262*F262,E262)</f>
        <v>11.14587283559147</v>
      </c>
      <c r="L262" s="166"/>
      <c r="M262" s="41"/>
      <c r="N262" s="41"/>
      <c r="O262" s="41"/>
    </row>
    <row r="263" spans="1:15" x14ac:dyDescent="0.25">
      <c r="A263" s="165">
        <v>43476.875</v>
      </c>
      <c r="B263" s="167">
        <f>WEEKNUM(A263)</f>
        <v>2</v>
      </c>
      <c r="C263" s="164">
        <f>WEEKDAY(A263)</f>
        <v>6</v>
      </c>
      <c r="D263" s="164">
        <v>22</v>
      </c>
      <c r="E263" s="163">
        <v>11.55</v>
      </c>
      <c r="F263" s="163">
        <v>11.55</v>
      </c>
      <c r="G263" s="163">
        <v>11.55</v>
      </c>
      <c r="H263" s="1">
        <v>740</v>
      </c>
      <c r="I263" s="161">
        <f>VLOOKUP(B263,L$2:M$54,2,FALSE)</f>
        <v>0.85213095073329281</v>
      </c>
      <c r="J263">
        <f>MAX(I263*F263,E263)</f>
        <v>11.55</v>
      </c>
      <c r="L263" s="166"/>
      <c r="M263" s="41"/>
      <c r="N263" s="41"/>
      <c r="O263" s="41"/>
    </row>
    <row r="264" spans="1:15" x14ac:dyDescent="0.25">
      <c r="A264" s="165">
        <v>43476.916666666664</v>
      </c>
      <c r="B264" s="167">
        <f>WEEKNUM(A264)</f>
        <v>2</v>
      </c>
      <c r="C264" s="164">
        <f>WEEKDAY(A264)</f>
        <v>6</v>
      </c>
      <c r="D264" s="164">
        <v>23</v>
      </c>
      <c r="E264" s="163">
        <v>11.719999999999999</v>
      </c>
      <c r="F264" s="163">
        <v>11.719999999999999</v>
      </c>
      <c r="G264" s="163">
        <v>11.719999999999999</v>
      </c>
      <c r="H264" s="1">
        <v>661</v>
      </c>
      <c r="I264" s="161">
        <f>VLOOKUP(B264,L$2:M$54,2,FALSE)</f>
        <v>0.85213095073329281</v>
      </c>
      <c r="J264">
        <f>MAX(I264*F264,E264)</f>
        <v>11.719999999999999</v>
      </c>
      <c r="L264" s="166"/>
      <c r="M264" s="41"/>
      <c r="N264" s="41"/>
      <c r="O264" s="41"/>
    </row>
    <row r="265" spans="1:15" x14ac:dyDescent="0.25">
      <c r="A265" s="165">
        <v>43476.958333333336</v>
      </c>
      <c r="B265" s="167">
        <f>WEEKNUM(A265)</f>
        <v>2</v>
      </c>
      <c r="C265" s="164">
        <f>WEEKDAY(A265)</f>
        <v>6</v>
      </c>
      <c r="D265" s="164">
        <v>24</v>
      </c>
      <c r="E265" s="163">
        <v>12.379999999999999</v>
      </c>
      <c r="F265" s="163">
        <v>12.379999999999999</v>
      </c>
      <c r="G265" s="163">
        <v>12.379999999999999</v>
      </c>
      <c r="H265" s="1">
        <v>371</v>
      </c>
      <c r="I265" s="161">
        <f>VLOOKUP(B265,L$2:M$54,2,FALSE)</f>
        <v>0.85213095073329281</v>
      </c>
      <c r="J265">
        <f>MAX(I265*F265,E265)</f>
        <v>12.379999999999999</v>
      </c>
      <c r="L265" s="166"/>
      <c r="M265" s="41"/>
      <c r="N265" s="41"/>
      <c r="O265" s="41"/>
    </row>
    <row r="266" spans="1:15" x14ac:dyDescent="0.25">
      <c r="A266" s="165">
        <v>43477</v>
      </c>
      <c r="B266" s="167">
        <f>WEEKNUM(A266)</f>
        <v>2</v>
      </c>
      <c r="C266" s="164">
        <f>WEEKDAY(A266)</f>
        <v>7</v>
      </c>
      <c r="D266" s="164">
        <v>1</v>
      </c>
      <c r="E266" s="163">
        <v>11.855</v>
      </c>
      <c r="F266" s="163">
        <v>11.855</v>
      </c>
      <c r="G266" s="163">
        <v>11.855</v>
      </c>
      <c r="H266" s="1">
        <v>163</v>
      </c>
      <c r="I266" s="161">
        <f>VLOOKUP(B266,L$2:M$54,2,FALSE)</f>
        <v>0.85213095073329281</v>
      </c>
      <c r="J266">
        <f>MAX(I266*F266,E266)</f>
        <v>11.855</v>
      </c>
      <c r="L266" s="166"/>
      <c r="M266" s="41"/>
      <c r="N266" s="41"/>
      <c r="O266" s="41"/>
    </row>
    <row r="267" spans="1:15" x14ac:dyDescent="0.25">
      <c r="A267" s="165">
        <v>43477.041666666664</v>
      </c>
      <c r="B267" s="167">
        <f>WEEKNUM(A267)</f>
        <v>2</v>
      </c>
      <c r="C267" s="164">
        <f>WEEKDAY(A267)</f>
        <v>7</v>
      </c>
      <c r="D267" s="164">
        <v>2</v>
      </c>
      <c r="E267" s="163">
        <v>11.925000000000001</v>
      </c>
      <c r="F267" s="163">
        <v>11.925000000000001</v>
      </c>
      <c r="G267" s="163">
        <v>11.925000000000001</v>
      </c>
      <c r="H267" s="1">
        <v>70</v>
      </c>
      <c r="I267" s="161">
        <f>VLOOKUP(B267,L$2:M$54,2,FALSE)</f>
        <v>0.85213095073329281</v>
      </c>
      <c r="J267">
        <f>MAX(I267*F267,E267)</f>
        <v>11.925000000000001</v>
      </c>
      <c r="L267" s="166"/>
      <c r="M267" s="41"/>
      <c r="N267" s="41"/>
      <c r="O267" s="41"/>
    </row>
    <row r="268" spans="1:15" x14ac:dyDescent="0.25">
      <c r="A268" s="165">
        <v>43477.083333333336</v>
      </c>
      <c r="B268" s="167">
        <f>WEEKNUM(A268)</f>
        <v>2</v>
      </c>
      <c r="C268" s="164">
        <f>WEEKDAY(A268)</f>
        <v>7</v>
      </c>
      <c r="D268" s="164">
        <v>3</v>
      </c>
      <c r="E268" s="163">
        <v>11</v>
      </c>
      <c r="F268" s="163">
        <v>11.125</v>
      </c>
      <c r="G268" s="163">
        <v>11.0625</v>
      </c>
      <c r="H268" s="1">
        <v>67</v>
      </c>
      <c r="I268" s="161">
        <f>VLOOKUP(B268,L$2:M$54,2,FALSE)</f>
        <v>0.85213095073329281</v>
      </c>
      <c r="J268">
        <f>MAX(I268*F268,E268)</f>
        <v>11</v>
      </c>
      <c r="L268" s="166"/>
      <c r="M268" s="41"/>
      <c r="N268" s="41"/>
      <c r="O268" s="41"/>
    </row>
    <row r="269" spans="1:15" x14ac:dyDescent="0.25">
      <c r="A269" s="165">
        <v>43477.125</v>
      </c>
      <c r="B269" s="167">
        <f>WEEKNUM(A269)</f>
        <v>2</v>
      </c>
      <c r="C269" s="164">
        <f>WEEKDAY(A269)</f>
        <v>7</v>
      </c>
      <c r="D269" s="164">
        <v>4</v>
      </c>
      <c r="E269" s="163">
        <v>12</v>
      </c>
      <c r="F269" s="163">
        <v>12.02</v>
      </c>
      <c r="G269" s="163">
        <v>12.01</v>
      </c>
      <c r="H269" s="1">
        <v>111</v>
      </c>
      <c r="I269" s="161">
        <f>VLOOKUP(B269,L$2:M$54,2,FALSE)</f>
        <v>0.85213095073329281</v>
      </c>
      <c r="J269">
        <f>MAX(I269*F269,E269)</f>
        <v>12</v>
      </c>
      <c r="L269" s="166"/>
      <c r="M269" s="41"/>
      <c r="N269" s="41"/>
      <c r="O269" s="41"/>
    </row>
    <row r="270" spans="1:15" x14ac:dyDescent="0.25">
      <c r="A270" s="165">
        <v>43477.166666666664</v>
      </c>
      <c r="B270" s="167">
        <f>WEEKNUM(A270)</f>
        <v>2</v>
      </c>
      <c r="C270" s="164">
        <f>WEEKDAY(A270)</f>
        <v>7</v>
      </c>
      <c r="D270" s="164">
        <v>5</v>
      </c>
      <c r="E270" s="163">
        <v>10</v>
      </c>
      <c r="F270" s="163">
        <v>10.565000000000001</v>
      </c>
      <c r="G270" s="163">
        <v>10.282499999999999</v>
      </c>
      <c r="H270" s="1">
        <v>247</v>
      </c>
      <c r="I270" s="161">
        <f>VLOOKUP(B270,L$2:M$54,2,FALSE)</f>
        <v>0.85213095073329281</v>
      </c>
      <c r="J270">
        <f>MAX(I270*F270,E270)</f>
        <v>10</v>
      </c>
      <c r="L270" s="166"/>
      <c r="M270" s="41"/>
      <c r="N270" s="41"/>
      <c r="O270" s="41"/>
    </row>
    <row r="271" spans="1:15" x14ac:dyDescent="0.25">
      <c r="A271" s="165">
        <v>43477.208333333336</v>
      </c>
      <c r="B271" s="167">
        <f>WEEKNUM(A271)</f>
        <v>2</v>
      </c>
      <c r="C271" s="164">
        <f>WEEKDAY(A271)</f>
        <v>7</v>
      </c>
      <c r="D271" s="164">
        <v>6</v>
      </c>
      <c r="E271" s="163">
        <v>10</v>
      </c>
      <c r="F271" s="163">
        <v>9.99</v>
      </c>
      <c r="G271" s="163">
        <v>9.995000000000001</v>
      </c>
      <c r="H271" s="1">
        <v>645</v>
      </c>
      <c r="I271" s="161">
        <f>VLOOKUP(B271,L$2:M$54,2,FALSE)</f>
        <v>0.85213095073329281</v>
      </c>
      <c r="J271">
        <f>MAX(I271*F271,E271)</f>
        <v>10</v>
      </c>
      <c r="L271" s="166"/>
      <c r="M271" s="41"/>
      <c r="N271" s="41"/>
      <c r="O271" s="41"/>
    </row>
    <row r="272" spans="1:15" x14ac:dyDescent="0.25">
      <c r="A272" s="165">
        <v>43477.25</v>
      </c>
      <c r="B272" s="167">
        <f>WEEKNUM(A272)</f>
        <v>2</v>
      </c>
      <c r="C272" s="164">
        <f>WEEKDAY(A272)</f>
        <v>7</v>
      </c>
      <c r="D272" s="164">
        <v>7</v>
      </c>
      <c r="E272" s="163">
        <v>10</v>
      </c>
      <c r="F272" s="163">
        <v>11.98</v>
      </c>
      <c r="G272" s="163">
        <v>10.989999999999998</v>
      </c>
      <c r="H272" s="1">
        <v>2827</v>
      </c>
      <c r="I272" s="161">
        <f>VLOOKUP(B272,L$2:M$54,2,FALSE)</f>
        <v>0.85213095073329281</v>
      </c>
      <c r="J272">
        <f>MAX(I272*F272,E272)</f>
        <v>10.208528789784848</v>
      </c>
      <c r="L272" s="166"/>
      <c r="M272" s="41"/>
      <c r="N272" s="41"/>
      <c r="O272" s="41"/>
    </row>
    <row r="273" spans="1:15" x14ac:dyDescent="0.25">
      <c r="A273" s="165">
        <v>43477.291666666664</v>
      </c>
      <c r="B273" s="167">
        <f>WEEKNUM(A273)</f>
        <v>2</v>
      </c>
      <c r="C273" s="164">
        <f>WEEKDAY(A273)</f>
        <v>7</v>
      </c>
      <c r="D273" s="164">
        <v>8</v>
      </c>
      <c r="E273" s="163">
        <v>10</v>
      </c>
      <c r="F273" s="163">
        <v>15.010000000000002</v>
      </c>
      <c r="G273" s="163">
        <v>12.504999999999999</v>
      </c>
      <c r="H273" s="1">
        <v>4122</v>
      </c>
      <c r="I273" s="161">
        <f>VLOOKUP(B273,L$2:M$54,2,FALSE)</f>
        <v>0.85213095073329281</v>
      </c>
      <c r="J273">
        <f>MAX(I273*F273,E273)</f>
        <v>12.790485570506727</v>
      </c>
      <c r="L273" s="166"/>
      <c r="M273" s="41"/>
      <c r="N273" s="41"/>
      <c r="O273" s="41"/>
    </row>
    <row r="274" spans="1:15" x14ac:dyDescent="0.25">
      <c r="A274" s="165">
        <v>43477.333333333336</v>
      </c>
      <c r="B274" s="167">
        <f>WEEKNUM(A274)</f>
        <v>2</v>
      </c>
      <c r="C274" s="164">
        <f>WEEKDAY(A274)</f>
        <v>7</v>
      </c>
      <c r="D274" s="164">
        <v>9</v>
      </c>
      <c r="E274" s="163">
        <v>10</v>
      </c>
      <c r="F274" s="163">
        <v>15.76</v>
      </c>
      <c r="G274" s="163">
        <v>12.879999999999999</v>
      </c>
      <c r="H274" s="1">
        <v>3580</v>
      </c>
      <c r="I274" s="161">
        <f>VLOOKUP(B274,L$2:M$54,2,FALSE)</f>
        <v>0.85213095073329281</v>
      </c>
      <c r="J274">
        <f>MAX(I274*F274,E274)</f>
        <v>13.429583783556694</v>
      </c>
      <c r="L274" s="166"/>
      <c r="M274" s="41"/>
      <c r="N274" s="41"/>
      <c r="O274" s="41"/>
    </row>
    <row r="275" spans="1:15" x14ac:dyDescent="0.25">
      <c r="A275" s="165">
        <v>43477.375</v>
      </c>
      <c r="B275" s="167">
        <f>WEEKNUM(A275)</f>
        <v>2</v>
      </c>
      <c r="C275" s="164">
        <f>WEEKDAY(A275)</f>
        <v>7</v>
      </c>
      <c r="D275" s="164">
        <v>10</v>
      </c>
      <c r="E275" s="163">
        <v>10</v>
      </c>
      <c r="F275" s="163">
        <v>14.955000000000002</v>
      </c>
      <c r="G275" s="163">
        <v>12.477500000000001</v>
      </c>
      <c r="H275" s="1">
        <v>2453</v>
      </c>
      <c r="I275" s="161">
        <f>VLOOKUP(B275,L$2:M$54,2,FALSE)</f>
        <v>0.85213095073329281</v>
      </c>
      <c r="J275">
        <f>MAX(I275*F275,E275)</f>
        <v>12.743618368216396</v>
      </c>
      <c r="L275" s="166"/>
      <c r="M275" s="41"/>
      <c r="N275" s="41"/>
      <c r="O275" s="41"/>
    </row>
    <row r="276" spans="1:15" x14ac:dyDescent="0.25">
      <c r="A276" s="165">
        <v>43477.416666666664</v>
      </c>
      <c r="B276" s="167">
        <f>WEEKNUM(A276)</f>
        <v>2</v>
      </c>
      <c r="C276" s="164">
        <f>WEEKDAY(A276)</f>
        <v>7</v>
      </c>
      <c r="D276" s="164">
        <v>11</v>
      </c>
      <c r="E276" s="163">
        <v>10</v>
      </c>
      <c r="F276" s="163">
        <v>15.905000000000001</v>
      </c>
      <c r="G276" s="163">
        <v>12.952500000000001</v>
      </c>
      <c r="H276" s="1">
        <v>2176</v>
      </c>
      <c r="I276" s="161">
        <f>VLOOKUP(B276,L$2:M$54,2,FALSE)</f>
        <v>0.85213095073329281</v>
      </c>
      <c r="J276">
        <f>MAX(I276*F276,E276)</f>
        <v>13.553142771413023</v>
      </c>
      <c r="L276" s="166"/>
      <c r="M276" s="41"/>
      <c r="N276" s="41"/>
      <c r="O276" s="41"/>
    </row>
    <row r="277" spans="1:15" x14ac:dyDescent="0.25">
      <c r="A277" s="165">
        <v>43477.458333333336</v>
      </c>
      <c r="B277" s="167">
        <f>WEEKNUM(A277)</f>
        <v>2</v>
      </c>
      <c r="C277" s="164">
        <f>WEEKDAY(A277)</f>
        <v>7</v>
      </c>
      <c r="D277" s="164">
        <v>12</v>
      </c>
      <c r="E277" s="163">
        <v>10</v>
      </c>
      <c r="F277" s="163">
        <v>14.8</v>
      </c>
      <c r="G277" s="163">
        <v>12.399999999999999</v>
      </c>
      <c r="H277" s="1">
        <v>2241</v>
      </c>
      <c r="I277" s="161">
        <f>VLOOKUP(B277,L$2:M$54,2,FALSE)</f>
        <v>0.85213095073329281</v>
      </c>
      <c r="J277">
        <f>MAX(I277*F277,E277)</f>
        <v>12.611538070852735</v>
      </c>
      <c r="L277" s="166"/>
      <c r="M277" s="41"/>
      <c r="N277" s="41"/>
      <c r="O277" s="41"/>
    </row>
    <row r="278" spans="1:15" x14ac:dyDescent="0.25">
      <c r="A278" s="165">
        <v>43477.5</v>
      </c>
      <c r="B278" s="167">
        <f>WEEKNUM(A278)</f>
        <v>2</v>
      </c>
      <c r="C278" s="164">
        <f>WEEKDAY(A278)</f>
        <v>7</v>
      </c>
      <c r="D278" s="164">
        <v>13</v>
      </c>
      <c r="E278" s="163">
        <v>10</v>
      </c>
      <c r="F278" s="163">
        <v>13.914999999999999</v>
      </c>
      <c r="G278" s="163">
        <v>11.9575</v>
      </c>
      <c r="H278" s="1">
        <v>2161</v>
      </c>
      <c r="I278" s="161">
        <f>VLOOKUP(B278,L$2:M$54,2,FALSE)</f>
        <v>0.85213095073329281</v>
      </c>
      <c r="J278">
        <f>MAX(I278*F278,E278)</f>
        <v>11.85740217945377</v>
      </c>
      <c r="L278" s="166"/>
      <c r="M278" s="41"/>
      <c r="N278" s="41"/>
      <c r="O278" s="41"/>
    </row>
    <row r="279" spans="1:15" x14ac:dyDescent="0.25">
      <c r="A279" s="165">
        <v>43477.541666666664</v>
      </c>
      <c r="B279" s="167">
        <f>WEEKNUM(A279)</f>
        <v>2</v>
      </c>
      <c r="C279" s="164">
        <f>WEEKDAY(A279)</f>
        <v>7</v>
      </c>
      <c r="D279" s="164">
        <v>14</v>
      </c>
      <c r="E279" s="163">
        <v>10</v>
      </c>
      <c r="F279" s="163">
        <v>14.510000000000002</v>
      </c>
      <c r="G279" s="163">
        <v>12.254999999999999</v>
      </c>
      <c r="H279" s="1">
        <v>2342</v>
      </c>
      <c r="I279" s="161">
        <f>VLOOKUP(B279,L$2:M$54,2,FALSE)</f>
        <v>0.85213095073329281</v>
      </c>
      <c r="J279">
        <f>MAX(I279*F279,E279)</f>
        <v>12.36442009514008</v>
      </c>
      <c r="L279" s="166"/>
      <c r="M279" s="41"/>
      <c r="N279" s="41"/>
      <c r="O279" s="41"/>
    </row>
    <row r="280" spans="1:15" x14ac:dyDescent="0.25">
      <c r="A280" s="165">
        <v>43477.583333333336</v>
      </c>
      <c r="B280" s="167">
        <f>WEEKNUM(A280)</f>
        <v>2</v>
      </c>
      <c r="C280" s="164">
        <f>WEEKDAY(A280)</f>
        <v>7</v>
      </c>
      <c r="D280" s="164">
        <v>15</v>
      </c>
      <c r="E280" s="163">
        <v>10</v>
      </c>
      <c r="F280" s="163">
        <v>14.995000000000001</v>
      </c>
      <c r="G280" s="163">
        <v>12.4975</v>
      </c>
      <c r="H280" s="1">
        <v>2403</v>
      </c>
      <c r="I280" s="161">
        <f>VLOOKUP(B280,L$2:M$54,2,FALSE)</f>
        <v>0.85213095073329281</v>
      </c>
      <c r="J280">
        <f>MAX(I280*F280,E280)</f>
        <v>12.777703606245726</v>
      </c>
      <c r="L280" s="166"/>
      <c r="M280" s="41"/>
      <c r="N280" s="41"/>
      <c r="O280" s="41"/>
    </row>
    <row r="281" spans="1:15" x14ac:dyDescent="0.25">
      <c r="A281" s="165">
        <v>43477.625</v>
      </c>
      <c r="B281" s="167">
        <f>WEEKNUM(A281)</f>
        <v>2</v>
      </c>
      <c r="C281" s="164">
        <f>WEEKDAY(A281)</f>
        <v>7</v>
      </c>
      <c r="D281" s="164">
        <v>16</v>
      </c>
      <c r="E281" s="163">
        <v>10</v>
      </c>
      <c r="F281" s="163">
        <v>16.05</v>
      </c>
      <c r="G281" s="163">
        <v>13.025</v>
      </c>
      <c r="H281" s="1">
        <v>2572</v>
      </c>
      <c r="I281" s="161">
        <f>VLOOKUP(B281,L$2:M$54,2,FALSE)</f>
        <v>0.85213095073329281</v>
      </c>
      <c r="J281">
        <f>MAX(I281*F281,E281)</f>
        <v>13.676701759269351</v>
      </c>
      <c r="L281" s="166"/>
      <c r="M281" s="41"/>
      <c r="N281" s="41"/>
      <c r="O281" s="41"/>
    </row>
    <row r="282" spans="1:15" x14ac:dyDescent="0.25">
      <c r="A282" s="165">
        <v>43477.666666666664</v>
      </c>
      <c r="B282" s="167">
        <f>WEEKNUM(A282)</f>
        <v>2</v>
      </c>
      <c r="C282" s="164">
        <f>WEEKDAY(A282)</f>
        <v>7</v>
      </c>
      <c r="D282" s="164">
        <v>17</v>
      </c>
      <c r="E282" s="163">
        <v>10</v>
      </c>
      <c r="F282" s="163">
        <v>16.064999999999998</v>
      </c>
      <c r="G282" s="163">
        <v>13.032499999999999</v>
      </c>
      <c r="H282" s="1">
        <v>3499</v>
      </c>
      <c r="I282" s="161">
        <f>VLOOKUP(B282,L$2:M$54,2,FALSE)</f>
        <v>0.85213095073329281</v>
      </c>
      <c r="J282">
        <f>MAX(I282*F282,E282)</f>
        <v>13.689483723530348</v>
      </c>
      <c r="L282" s="166"/>
      <c r="M282" s="41"/>
      <c r="N282" s="41"/>
      <c r="O282" s="41"/>
    </row>
    <row r="283" spans="1:15" x14ac:dyDescent="0.25">
      <c r="A283" s="165">
        <v>43477.708333333336</v>
      </c>
      <c r="B283" s="167">
        <f>WEEKNUM(A283)</f>
        <v>2</v>
      </c>
      <c r="C283" s="164">
        <f>WEEKDAY(A283)</f>
        <v>7</v>
      </c>
      <c r="D283" s="164">
        <v>18</v>
      </c>
      <c r="E283" s="163">
        <v>10</v>
      </c>
      <c r="F283" s="163">
        <v>18.015000000000001</v>
      </c>
      <c r="G283" s="163">
        <v>14.0075</v>
      </c>
      <c r="H283" s="1">
        <v>3654</v>
      </c>
      <c r="I283" s="161">
        <f>VLOOKUP(B283,L$2:M$54,2,FALSE)</f>
        <v>0.85213095073329281</v>
      </c>
      <c r="J283">
        <f>MAX(I283*F283,E283)</f>
        <v>15.351139077460271</v>
      </c>
      <c r="L283" s="166"/>
      <c r="M283" s="41"/>
      <c r="N283" s="41"/>
      <c r="O283" s="41"/>
    </row>
    <row r="284" spans="1:15" x14ac:dyDescent="0.25">
      <c r="A284" s="165">
        <v>43477.75</v>
      </c>
      <c r="B284" s="167">
        <f>WEEKNUM(A284)</f>
        <v>2</v>
      </c>
      <c r="C284" s="164">
        <f>WEEKDAY(A284)</f>
        <v>7</v>
      </c>
      <c r="D284" s="164">
        <v>19</v>
      </c>
      <c r="E284" s="163">
        <v>10</v>
      </c>
      <c r="F284" s="163">
        <v>15.719999999999999</v>
      </c>
      <c r="G284" s="163">
        <v>12.86</v>
      </c>
      <c r="H284" s="1">
        <v>2776</v>
      </c>
      <c r="I284" s="161">
        <f>VLOOKUP(B284,L$2:M$54,2,FALSE)</f>
        <v>0.85213095073329281</v>
      </c>
      <c r="J284">
        <f>MAX(I284*F284,E284)</f>
        <v>13.395498545527362</v>
      </c>
      <c r="L284" s="166"/>
      <c r="M284" s="41"/>
      <c r="N284" s="41"/>
      <c r="O284" s="41"/>
    </row>
    <row r="285" spans="1:15" x14ac:dyDescent="0.25">
      <c r="A285" s="165">
        <v>43477.791666666664</v>
      </c>
      <c r="B285" s="167">
        <f>WEEKNUM(A285)</f>
        <v>2</v>
      </c>
      <c r="C285" s="164">
        <f>WEEKDAY(A285)</f>
        <v>7</v>
      </c>
      <c r="D285" s="164">
        <v>20</v>
      </c>
      <c r="E285" s="163">
        <v>10</v>
      </c>
      <c r="F285" s="163">
        <v>14.530000000000001</v>
      </c>
      <c r="G285" s="163">
        <v>12.265000000000001</v>
      </c>
      <c r="H285" s="1">
        <v>1856</v>
      </c>
      <c r="I285" s="161">
        <f>VLOOKUP(B285,L$2:M$54,2,FALSE)</f>
        <v>0.85213095073329281</v>
      </c>
      <c r="J285">
        <f>MAX(I285*F285,E285)</f>
        <v>12.381462714154745</v>
      </c>
      <c r="L285" s="166"/>
      <c r="M285" s="41"/>
      <c r="N285" s="41"/>
      <c r="O285" s="41"/>
    </row>
    <row r="286" spans="1:15" x14ac:dyDescent="0.25">
      <c r="A286" s="165">
        <v>43477.833333333336</v>
      </c>
      <c r="B286" s="167">
        <f>WEEKNUM(A286)</f>
        <v>2</v>
      </c>
      <c r="C286" s="164">
        <f>WEEKDAY(A286)</f>
        <v>7</v>
      </c>
      <c r="D286" s="164">
        <v>21</v>
      </c>
      <c r="E286" s="163">
        <v>10</v>
      </c>
      <c r="F286" s="163">
        <v>12.975</v>
      </c>
      <c r="G286" s="163">
        <v>11.487500000000001</v>
      </c>
      <c r="H286" s="1">
        <v>972</v>
      </c>
      <c r="I286" s="161">
        <f>VLOOKUP(B286,L$2:M$54,2,FALSE)</f>
        <v>0.85213095073329281</v>
      </c>
      <c r="J286">
        <f>MAX(I286*F286,E286)</f>
        <v>11.056399085764474</v>
      </c>
      <c r="L286" s="166"/>
      <c r="M286" s="41"/>
      <c r="N286" s="41"/>
      <c r="O286" s="41"/>
    </row>
    <row r="287" spans="1:15" x14ac:dyDescent="0.25">
      <c r="A287" s="165">
        <v>43477.875</v>
      </c>
      <c r="B287" s="167">
        <f>WEEKNUM(A287)</f>
        <v>2</v>
      </c>
      <c r="C287" s="164">
        <f>WEEKDAY(A287)</f>
        <v>7</v>
      </c>
      <c r="D287" s="164">
        <v>22</v>
      </c>
      <c r="E287" s="163">
        <v>12</v>
      </c>
      <c r="F287" s="163">
        <v>12.2</v>
      </c>
      <c r="G287" s="163">
        <v>12.1</v>
      </c>
      <c r="H287" s="1">
        <v>732</v>
      </c>
      <c r="I287" s="161">
        <f>VLOOKUP(B287,L$2:M$54,2,FALSE)</f>
        <v>0.85213095073329281</v>
      </c>
      <c r="J287">
        <f>MAX(I287*F287,E287)</f>
        <v>12</v>
      </c>
      <c r="L287" s="166"/>
      <c r="M287" s="41"/>
      <c r="N287" s="41"/>
      <c r="O287" s="41"/>
    </row>
    <row r="288" spans="1:15" x14ac:dyDescent="0.25">
      <c r="A288" s="165">
        <v>43477.916666666664</v>
      </c>
      <c r="B288" s="167">
        <f>WEEKNUM(A288)</f>
        <v>2</v>
      </c>
      <c r="C288" s="164">
        <f>WEEKDAY(A288)</f>
        <v>7</v>
      </c>
      <c r="D288" s="164">
        <v>23</v>
      </c>
      <c r="E288" s="163">
        <v>12</v>
      </c>
      <c r="F288" s="163">
        <v>12.885</v>
      </c>
      <c r="G288" s="163">
        <v>12.442499999999999</v>
      </c>
      <c r="H288" s="1">
        <v>721</v>
      </c>
      <c r="I288" s="161">
        <f>VLOOKUP(B288,L$2:M$54,2,FALSE)</f>
        <v>0.85213095073329281</v>
      </c>
      <c r="J288">
        <f>MAX(I288*F288,E288)</f>
        <v>12</v>
      </c>
      <c r="L288" s="166"/>
      <c r="M288" s="41"/>
      <c r="N288" s="41"/>
      <c r="O288" s="41"/>
    </row>
    <row r="289" spans="1:15" x14ac:dyDescent="0.25">
      <c r="A289" s="165">
        <v>43477.958333333336</v>
      </c>
      <c r="B289" s="167">
        <f>WEEKNUM(A289)</f>
        <v>2</v>
      </c>
      <c r="C289" s="164">
        <f>WEEKDAY(A289)</f>
        <v>7</v>
      </c>
      <c r="D289" s="164">
        <v>24</v>
      </c>
      <c r="E289" s="163">
        <v>11.645</v>
      </c>
      <c r="F289" s="163">
        <v>11.645</v>
      </c>
      <c r="G289" s="163">
        <v>11.645</v>
      </c>
      <c r="H289" s="1">
        <v>476</v>
      </c>
      <c r="I289" s="161">
        <f>VLOOKUP(B289,L$2:M$54,2,FALSE)</f>
        <v>0.85213095073329281</v>
      </c>
      <c r="J289">
        <f>MAX(I289*F289,E289)</f>
        <v>11.645</v>
      </c>
      <c r="L289" s="166"/>
      <c r="M289" s="41"/>
      <c r="N289" s="41"/>
      <c r="O289" s="41"/>
    </row>
    <row r="290" spans="1:15" x14ac:dyDescent="0.25">
      <c r="A290" s="165">
        <v>43478</v>
      </c>
      <c r="B290" s="167">
        <f>WEEKNUM(A290)</f>
        <v>3</v>
      </c>
      <c r="C290" s="164">
        <f>WEEKDAY(A290)</f>
        <v>1</v>
      </c>
      <c r="D290" s="164">
        <v>1</v>
      </c>
      <c r="E290" s="163">
        <v>12.100000000000001</v>
      </c>
      <c r="F290" s="163">
        <v>12.100000000000001</v>
      </c>
      <c r="G290" s="163">
        <v>12.100000000000001</v>
      </c>
      <c r="H290" s="1">
        <v>202</v>
      </c>
      <c r="I290" s="161">
        <f>VLOOKUP(B290,L$2:M$54,2,FALSE)</f>
        <v>0.92620184907501357</v>
      </c>
      <c r="J290">
        <f>MAX(I290*F290,E290)</f>
        <v>12.100000000000001</v>
      </c>
      <c r="L290" s="166"/>
      <c r="M290" s="41"/>
      <c r="N290" s="41"/>
      <c r="O290" s="41"/>
    </row>
    <row r="291" spans="1:15" x14ac:dyDescent="0.25">
      <c r="A291" s="165">
        <v>43478.041666666664</v>
      </c>
      <c r="B291" s="167">
        <f>WEEKNUM(A291)</f>
        <v>3</v>
      </c>
      <c r="C291" s="164">
        <f>WEEKDAY(A291)</f>
        <v>1</v>
      </c>
      <c r="D291" s="164">
        <v>2</v>
      </c>
      <c r="E291" s="163">
        <v>11.620000000000001</v>
      </c>
      <c r="F291" s="163">
        <v>11.620000000000001</v>
      </c>
      <c r="G291" s="163">
        <v>11.620000000000001</v>
      </c>
      <c r="H291" s="1">
        <v>117</v>
      </c>
      <c r="I291" s="161">
        <f>VLOOKUP(B291,L$2:M$54,2,FALSE)</f>
        <v>0.92620184907501357</v>
      </c>
      <c r="J291">
        <f>MAX(I291*F291,E291)</f>
        <v>11.620000000000001</v>
      </c>
      <c r="L291" s="166"/>
      <c r="M291" s="41"/>
      <c r="N291" s="41"/>
      <c r="O291" s="41"/>
    </row>
    <row r="292" spans="1:15" x14ac:dyDescent="0.25">
      <c r="A292" s="165">
        <v>43478.083333333336</v>
      </c>
      <c r="B292" s="167">
        <f>WEEKNUM(A292)</f>
        <v>3</v>
      </c>
      <c r="C292" s="164">
        <f>WEEKDAY(A292)</f>
        <v>1</v>
      </c>
      <c r="D292" s="164">
        <v>3</v>
      </c>
      <c r="E292" s="163">
        <v>10.18</v>
      </c>
      <c r="F292" s="163">
        <v>10.18</v>
      </c>
      <c r="G292" s="163">
        <v>10.18</v>
      </c>
      <c r="H292" s="1">
        <v>80</v>
      </c>
      <c r="I292" s="161">
        <f>VLOOKUP(B292,L$2:M$54,2,FALSE)</f>
        <v>0.92620184907501357</v>
      </c>
      <c r="J292">
        <f>MAX(I292*F292,E292)</f>
        <v>10.18</v>
      </c>
      <c r="L292" s="166"/>
      <c r="M292" s="41"/>
      <c r="N292" s="41"/>
      <c r="O292" s="41"/>
    </row>
    <row r="293" spans="1:15" x14ac:dyDescent="0.25">
      <c r="A293" s="165">
        <v>43478.125</v>
      </c>
      <c r="B293" s="167">
        <f>WEEKNUM(A293)</f>
        <v>3</v>
      </c>
      <c r="C293" s="164">
        <f>WEEKDAY(A293)</f>
        <v>1</v>
      </c>
      <c r="D293" s="164">
        <v>4</v>
      </c>
      <c r="E293" s="163">
        <v>9.7899999999999991</v>
      </c>
      <c r="F293" s="163">
        <v>9.7899999999999991</v>
      </c>
      <c r="G293" s="163">
        <v>9.7899999999999991</v>
      </c>
      <c r="H293" s="1">
        <v>111</v>
      </c>
      <c r="I293" s="161">
        <f>VLOOKUP(B293,L$2:M$54,2,FALSE)</f>
        <v>0.92620184907501357</v>
      </c>
      <c r="J293">
        <f>MAX(I293*F293,E293)</f>
        <v>9.7899999999999991</v>
      </c>
      <c r="L293" s="166"/>
      <c r="M293" s="41"/>
      <c r="N293" s="41"/>
      <c r="O293" s="41"/>
    </row>
    <row r="294" spans="1:15" x14ac:dyDescent="0.25">
      <c r="A294" s="165">
        <v>43478.166666666664</v>
      </c>
      <c r="B294" s="167">
        <f>WEEKNUM(A294)</f>
        <v>3</v>
      </c>
      <c r="C294" s="164">
        <f>WEEKDAY(A294)</f>
        <v>1</v>
      </c>
      <c r="D294" s="164">
        <v>5</v>
      </c>
      <c r="E294" s="163">
        <v>10.120000000000001</v>
      </c>
      <c r="F294" s="163">
        <v>10.120000000000001</v>
      </c>
      <c r="G294" s="163">
        <v>10.120000000000001</v>
      </c>
      <c r="H294" s="1">
        <v>305</v>
      </c>
      <c r="I294" s="161">
        <f>VLOOKUP(B294,L$2:M$54,2,FALSE)</f>
        <v>0.92620184907501357</v>
      </c>
      <c r="J294">
        <f>MAX(I294*F294,E294)</f>
        <v>10.120000000000001</v>
      </c>
      <c r="L294" s="166"/>
      <c r="M294" s="41"/>
      <c r="N294" s="41"/>
      <c r="O294" s="41"/>
    </row>
    <row r="295" spans="1:15" x14ac:dyDescent="0.25">
      <c r="A295" s="165">
        <v>43478.208333333336</v>
      </c>
      <c r="B295" s="167">
        <f>WEEKNUM(A295)</f>
        <v>3</v>
      </c>
      <c r="C295" s="164">
        <f>WEEKDAY(A295)</f>
        <v>1</v>
      </c>
      <c r="D295" s="164">
        <v>6</v>
      </c>
      <c r="E295" s="163">
        <v>10.14</v>
      </c>
      <c r="F295" s="163">
        <v>10.14</v>
      </c>
      <c r="G295" s="163">
        <v>10.14</v>
      </c>
      <c r="H295" s="1">
        <v>634</v>
      </c>
      <c r="I295" s="161">
        <f>VLOOKUP(B295,L$2:M$54,2,FALSE)</f>
        <v>0.92620184907501357</v>
      </c>
      <c r="J295">
        <f>MAX(I295*F295,E295)</f>
        <v>10.14</v>
      </c>
      <c r="L295" s="166"/>
      <c r="M295" s="41"/>
      <c r="N295" s="41"/>
      <c r="O295" s="41"/>
    </row>
    <row r="296" spans="1:15" x14ac:dyDescent="0.25">
      <c r="A296" s="165">
        <v>43478.25</v>
      </c>
      <c r="B296" s="167">
        <f>WEEKNUM(A296)</f>
        <v>3</v>
      </c>
      <c r="C296" s="164">
        <f>WEEKDAY(A296)</f>
        <v>1</v>
      </c>
      <c r="D296" s="164">
        <v>7</v>
      </c>
      <c r="E296" s="163">
        <v>9.8550000000000004</v>
      </c>
      <c r="F296" s="163">
        <v>9.870000000000001</v>
      </c>
      <c r="G296" s="163">
        <v>9.8625000000000007</v>
      </c>
      <c r="H296" s="1">
        <v>2514</v>
      </c>
      <c r="I296" s="161">
        <f>VLOOKUP(B296,L$2:M$54,2,FALSE)</f>
        <v>0.92620184907501357</v>
      </c>
      <c r="J296">
        <f>MAX(I296*F296,E296)</f>
        <v>9.8550000000000004</v>
      </c>
      <c r="L296" s="166"/>
      <c r="M296" s="41"/>
      <c r="N296" s="41"/>
      <c r="O296" s="41"/>
    </row>
    <row r="297" spans="1:15" x14ac:dyDescent="0.25">
      <c r="A297" s="165">
        <v>43478.291666666664</v>
      </c>
      <c r="B297" s="167">
        <f>WEEKNUM(A297)</f>
        <v>3</v>
      </c>
      <c r="C297" s="164">
        <f>WEEKDAY(A297)</f>
        <v>1</v>
      </c>
      <c r="D297" s="164">
        <v>8</v>
      </c>
      <c r="E297" s="163">
        <v>9.9349999999999987</v>
      </c>
      <c r="F297" s="163">
        <v>9.7650000000000006</v>
      </c>
      <c r="G297" s="163">
        <v>9.85</v>
      </c>
      <c r="H297" s="1">
        <v>3776</v>
      </c>
      <c r="I297" s="161">
        <f>VLOOKUP(B297,L$2:M$54,2,FALSE)</f>
        <v>0.92620184907501357</v>
      </c>
      <c r="J297">
        <f>MAX(I297*F297,E297)</f>
        <v>9.9349999999999987</v>
      </c>
      <c r="L297" s="166"/>
      <c r="M297" s="41"/>
      <c r="N297" s="41"/>
      <c r="O297" s="41"/>
    </row>
    <row r="298" spans="1:15" x14ac:dyDescent="0.25">
      <c r="A298" s="165">
        <v>43478.333333333336</v>
      </c>
      <c r="B298" s="167">
        <f>WEEKNUM(A298)</f>
        <v>3</v>
      </c>
      <c r="C298" s="164">
        <f>WEEKDAY(A298)</f>
        <v>1</v>
      </c>
      <c r="D298" s="164">
        <v>9</v>
      </c>
      <c r="E298" s="163">
        <v>9</v>
      </c>
      <c r="F298" s="163">
        <v>12.815000000000001</v>
      </c>
      <c r="G298" s="163">
        <v>10.907500000000001</v>
      </c>
      <c r="H298" s="1">
        <v>3114</v>
      </c>
      <c r="I298" s="161">
        <f>VLOOKUP(B298,L$2:M$54,2,FALSE)</f>
        <v>0.92620184907501357</v>
      </c>
      <c r="J298">
        <f>MAX(I298*F298,E298)</f>
        <v>11.8692766958963</v>
      </c>
      <c r="L298" s="166"/>
      <c r="M298" s="41"/>
      <c r="N298" s="41"/>
      <c r="O298" s="41"/>
    </row>
    <row r="299" spans="1:15" x14ac:dyDescent="0.25">
      <c r="A299" s="165">
        <v>43478.375</v>
      </c>
      <c r="B299" s="167">
        <f>WEEKNUM(A299)</f>
        <v>3</v>
      </c>
      <c r="C299" s="164">
        <f>WEEKDAY(A299)</f>
        <v>1</v>
      </c>
      <c r="D299" s="164">
        <v>10</v>
      </c>
      <c r="E299" s="163">
        <v>10</v>
      </c>
      <c r="F299" s="163">
        <v>14.09</v>
      </c>
      <c r="G299" s="163">
        <v>12.045</v>
      </c>
      <c r="H299" s="1">
        <v>2125</v>
      </c>
      <c r="I299" s="161">
        <f>VLOOKUP(B299,L$2:M$54,2,FALSE)</f>
        <v>0.92620184907501357</v>
      </c>
      <c r="J299">
        <f>MAX(I299*F299,E299)</f>
        <v>13.050184053466941</v>
      </c>
      <c r="L299" s="166"/>
      <c r="M299" s="41"/>
      <c r="N299" s="41"/>
      <c r="O299" s="41"/>
    </row>
    <row r="300" spans="1:15" x14ac:dyDescent="0.25">
      <c r="A300" s="165">
        <v>43478.416666666664</v>
      </c>
      <c r="B300" s="167">
        <f>WEEKNUM(A300)</f>
        <v>3</v>
      </c>
      <c r="C300" s="164">
        <f>WEEKDAY(A300)</f>
        <v>1</v>
      </c>
      <c r="D300" s="164">
        <v>11</v>
      </c>
      <c r="E300" s="163">
        <v>10</v>
      </c>
      <c r="F300" s="163">
        <v>13.98</v>
      </c>
      <c r="G300" s="163">
        <v>11.99</v>
      </c>
      <c r="H300" s="1">
        <v>2034</v>
      </c>
      <c r="I300" s="161">
        <f>VLOOKUP(B300,L$2:M$54,2,FALSE)</f>
        <v>0.92620184907501357</v>
      </c>
      <c r="J300">
        <f>MAX(I300*F300,E300)</f>
        <v>12.94830185006869</v>
      </c>
      <c r="L300" s="166"/>
      <c r="M300" s="41"/>
      <c r="N300" s="41"/>
      <c r="O300" s="41"/>
    </row>
    <row r="301" spans="1:15" x14ac:dyDescent="0.25">
      <c r="A301" s="165">
        <v>43478.458333333336</v>
      </c>
      <c r="B301" s="167">
        <f>WEEKNUM(A301)</f>
        <v>3</v>
      </c>
      <c r="C301" s="164">
        <f>WEEKDAY(A301)</f>
        <v>1</v>
      </c>
      <c r="D301" s="164">
        <v>12</v>
      </c>
      <c r="E301" s="163">
        <v>10</v>
      </c>
      <c r="F301" s="163">
        <v>14.09</v>
      </c>
      <c r="G301" s="163">
        <v>12.045</v>
      </c>
      <c r="H301" s="1">
        <v>2102</v>
      </c>
      <c r="I301" s="161">
        <f>VLOOKUP(B301,L$2:M$54,2,FALSE)</f>
        <v>0.92620184907501357</v>
      </c>
      <c r="J301">
        <f>MAX(I301*F301,E301)</f>
        <v>13.050184053466941</v>
      </c>
      <c r="L301" s="166"/>
      <c r="M301" s="41"/>
      <c r="N301" s="41"/>
      <c r="O301" s="41"/>
    </row>
    <row r="302" spans="1:15" x14ac:dyDescent="0.25">
      <c r="A302" s="165">
        <v>43478.5</v>
      </c>
      <c r="B302" s="167">
        <f>WEEKNUM(A302)</f>
        <v>3</v>
      </c>
      <c r="C302" s="164">
        <f>WEEKDAY(A302)</f>
        <v>1</v>
      </c>
      <c r="D302" s="164">
        <v>13</v>
      </c>
      <c r="E302" s="163">
        <v>10</v>
      </c>
      <c r="F302" s="163">
        <v>13.98</v>
      </c>
      <c r="G302" s="163">
        <v>11.99</v>
      </c>
      <c r="H302" s="1">
        <v>2059</v>
      </c>
      <c r="I302" s="161">
        <f>VLOOKUP(B302,L$2:M$54,2,FALSE)</f>
        <v>0.92620184907501357</v>
      </c>
      <c r="J302">
        <f>MAX(I302*F302,E302)</f>
        <v>12.94830185006869</v>
      </c>
      <c r="L302" s="166"/>
      <c r="M302" s="41"/>
      <c r="N302" s="41"/>
      <c r="O302" s="41"/>
    </row>
    <row r="303" spans="1:15" x14ac:dyDescent="0.25">
      <c r="A303" s="165">
        <v>43478.541666666664</v>
      </c>
      <c r="B303" s="167">
        <f>WEEKNUM(A303)</f>
        <v>3</v>
      </c>
      <c r="C303" s="164">
        <f>WEEKDAY(A303)</f>
        <v>1</v>
      </c>
      <c r="D303" s="164">
        <v>14</v>
      </c>
      <c r="E303" s="163">
        <v>10</v>
      </c>
      <c r="F303" s="163">
        <v>14.09</v>
      </c>
      <c r="G303" s="163">
        <v>12.045</v>
      </c>
      <c r="H303" s="1">
        <v>2155</v>
      </c>
      <c r="I303" s="161">
        <f>VLOOKUP(B303,L$2:M$54,2,FALSE)</f>
        <v>0.92620184907501357</v>
      </c>
      <c r="J303">
        <f>MAX(I303*F303,E303)</f>
        <v>13.050184053466941</v>
      </c>
      <c r="L303" s="166"/>
      <c r="M303" s="41"/>
      <c r="N303" s="41"/>
      <c r="O303" s="41"/>
    </row>
    <row r="304" spans="1:15" x14ac:dyDescent="0.25">
      <c r="A304" s="165">
        <v>43478.583333333336</v>
      </c>
      <c r="B304" s="167">
        <f>WEEKNUM(A304)</f>
        <v>3</v>
      </c>
      <c r="C304" s="164">
        <f>WEEKDAY(A304)</f>
        <v>1</v>
      </c>
      <c r="D304" s="164">
        <v>15</v>
      </c>
      <c r="E304" s="163">
        <v>10</v>
      </c>
      <c r="F304" s="163">
        <v>13.98</v>
      </c>
      <c r="G304" s="163">
        <v>11.99</v>
      </c>
      <c r="H304" s="1">
        <v>2331</v>
      </c>
      <c r="I304" s="161">
        <f>VLOOKUP(B304,L$2:M$54,2,FALSE)</f>
        <v>0.92620184907501357</v>
      </c>
      <c r="J304">
        <f>MAX(I304*F304,E304)</f>
        <v>12.94830185006869</v>
      </c>
      <c r="L304" s="166"/>
      <c r="M304" s="41"/>
      <c r="N304" s="41"/>
      <c r="O304" s="41"/>
    </row>
    <row r="305" spans="1:15" x14ac:dyDescent="0.25">
      <c r="A305" s="165">
        <v>43478.625</v>
      </c>
      <c r="B305" s="167">
        <f>WEEKNUM(A305)</f>
        <v>3</v>
      </c>
      <c r="C305" s="164">
        <f>WEEKDAY(A305)</f>
        <v>1</v>
      </c>
      <c r="D305" s="164">
        <v>16</v>
      </c>
      <c r="E305" s="163">
        <v>10</v>
      </c>
      <c r="F305" s="163">
        <v>13.865</v>
      </c>
      <c r="G305" s="163">
        <v>11.932500000000001</v>
      </c>
      <c r="H305" s="1">
        <v>2787</v>
      </c>
      <c r="I305" s="161">
        <f>VLOOKUP(B305,L$2:M$54,2,FALSE)</f>
        <v>0.92620184907501357</v>
      </c>
      <c r="J305">
        <f>MAX(I305*F305,E305)</f>
        <v>12.841788637425063</v>
      </c>
      <c r="L305" s="166"/>
      <c r="M305" s="41"/>
      <c r="N305" s="41"/>
      <c r="O305" s="41"/>
    </row>
    <row r="306" spans="1:15" x14ac:dyDescent="0.25">
      <c r="A306" s="165">
        <v>43478.666666666664</v>
      </c>
      <c r="B306" s="167">
        <f>WEEKNUM(A306)</f>
        <v>3</v>
      </c>
      <c r="C306" s="164">
        <f>WEEKDAY(A306)</f>
        <v>1</v>
      </c>
      <c r="D306" s="164">
        <v>17</v>
      </c>
      <c r="E306" s="163">
        <v>10</v>
      </c>
      <c r="F306" s="163">
        <v>13.684999999999999</v>
      </c>
      <c r="G306" s="163">
        <v>11.842499999999999</v>
      </c>
      <c r="H306" s="1">
        <v>3401</v>
      </c>
      <c r="I306" s="161">
        <f>VLOOKUP(B306,L$2:M$54,2,FALSE)</f>
        <v>0.92620184907501357</v>
      </c>
      <c r="J306">
        <f>MAX(I306*F306,E306)</f>
        <v>12.675072304591559</v>
      </c>
      <c r="L306" s="166"/>
      <c r="M306" s="41"/>
      <c r="N306" s="41"/>
      <c r="O306" s="41"/>
    </row>
    <row r="307" spans="1:15" x14ac:dyDescent="0.25">
      <c r="A307" s="165">
        <v>43478.708333333336</v>
      </c>
      <c r="B307" s="167">
        <f>WEEKNUM(A307)</f>
        <v>3</v>
      </c>
      <c r="C307" s="164">
        <f>WEEKDAY(A307)</f>
        <v>1</v>
      </c>
      <c r="D307" s="164">
        <v>18</v>
      </c>
      <c r="E307" s="163">
        <v>10</v>
      </c>
      <c r="F307" s="163">
        <v>14.09</v>
      </c>
      <c r="G307" s="163">
        <v>12.045</v>
      </c>
      <c r="H307" s="1">
        <v>3125</v>
      </c>
      <c r="I307" s="161">
        <f>VLOOKUP(B307,L$2:M$54,2,FALSE)</f>
        <v>0.92620184907501357</v>
      </c>
      <c r="J307">
        <f>MAX(I307*F307,E307)</f>
        <v>13.050184053466941</v>
      </c>
      <c r="L307" s="166"/>
      <c r="M307" s="41"/>
      <c r="N307" s="41"/>
      <c r="O307" s="41"/>
    </row>
    <row r="308" spans="1:15" x14ac:dyDescent="0.25">
      <c r="A308" s="165">
        <v>43478.75</v>
      </c>
      <c r="B308" s="167">
        <f>WEEKNUM(A308)</f>
        <v>3</v>
      </c>
      <c r="C308" s="164">
        <f>WEEKDAY(A308)</f>
        <v>1</v>
      </c>
      <c r="D308" s="164">
        <v>19</v>
      </c>
      <c r="E308" s="163">
        <v>10</v>
      </c>
      <c r="F308" s="163">
        <v>13.99</v>
      </c>
      <c r="G308" s="163">
        <v>11.995000000000001</v>
      </c>
      <c r="H308" s="1">
        <v>2308</v>
      </c>
      <c r="I308" s="161">
        <f>VLOOKUP(B308,L$2:M$54,2,FALSE)</f>
        <v>0.92620184907501357</v>
      </c>
      <c r="J308">
        <f>MAX(I308*F308,E308)</f>
        <v>12.95756386855944</v>
      </c>
      <c r="L308" s="166"/>
      <c r="M308" s="41"/>
      <c r="N308" s="41"/>
      <c r="O308" s="41"/>
    </row>
    <row r="309" spans="1:15" x14ac:dyDescent="0.25">
      <c r="A309" s="165">
        <v>43478.791666666664</v>
      </c>
      <c r="B309" s="167">
        <f>WEEKNUM(A309)</f>
        <v>3</v>
      </c>
      <c r="C309" s="164">
        <f>WEEKDAY(A309)</f>
        <v>1</v>
      </c>
      <c r="D309" s="164">
        <v>20</v>
      </c>
      <c r="E309" s="163">
        <v>10</v>
      </c>
      <c r="F309" s="163">
        <v>13.965</v>
      </c>
      <c r="G309" s="163">
        <v>11.9825</v>
      </c>
      <c r="H309" s="1">
        <v>1772</v>
      </c>
      <c r="I309" s="161">
        <f>VLOOKUP(B309,L$2:M$54,2,FALSE)</f>
        <v>0.92620184907501357</v>
      </c>
      <c r="J309">
        <f>MAX(I309*F309,E309)</f>
        <v>12.934408822332564</v>
      </c>
      <c r="L309" s="166"/>
      <c r="M309" s="41"/>
      <c r="N309" s="41"/>
      <c r="O309" s="41"/>
    </row>
    <row r="310" spans="1:15" x14ac:dyDescent="0.25">
      <c r="A310" s="165">
        <v>43478.833333333336</v>
      </c>
      <c r="B310" s="167">
        <f>WEEKNUM(A310)</f>
        <v>3</v>
      </c>
      <c r="C310" s="164">
        <f>WEEKDAY(A310)</f>
        <v>1</v>
      </c>
      <c r="D310" s="164">
        <v>21</v>
      </c>
      <c r="E310" s="163">
        <v>10</v>
      </c>
      <c r="F310" s="163">
        <v>12.815</v>
      </c>
      <c r="G310" s="163">
        <v>11.407499999999999</v>
      </c>
      <c r="H310" s="1">
        <v>1016</v>
      </c>
      <c r="I310" s="161">
        <f>VLOOKUP(B310,L$2:M$54,2,FALSE)</f>
        <v>0.92620184907501357</v>
      </c>
      <c r="J310">
        <f>MAX(I310*F310,E310)</f>
        <v>11.869276695896298</v>
      </c>
      <c r="L310" s="166"/>
      <c r="M310" s="41"/>
      <c r="N310" s="41"/>
      <c r="O310" s="41"/>
    </row>
    <row r="311" spans="1:15" x14ac:dyDescent="0.25">
      <c r="A311" s="165">
        <v>43478.875</v>
      </c>
      <c r="B311" s="167">
        <f>WEEKNUM(A311)</f>
        <v>3</v>
      </c>
      <c r="C311" s="164">
        <f>WEEKDAY(A311)</f>
        <v>1</v>
      </c>
      <c r="D311" s="164">
        <v>22</v>
      </c>
      <c r="E311" s="163">
        <v>12</v>
      </c>
      <c r="F311" s="163">
        <v>12.045</v>
      </c>
      <c r="G311" s="163">
        <v>12.022500000000001</v>
      </c>
      <c r="H311" s="1">
        <v>654</v>
      </c>
      <c r="I311" s="161">
        <f>VLOOKUP(B311,L$2:M$54,2,FALSE)</f>
        <v>0.92620184907501357</v>
      </c>
      <c r="J311">
        <f>MAX(I311*F311,E311)</f>
        <v>12</v>
      </c>
      <c r="L311" s="166"/>
      <c r="M311" s="41"/>
      <c r="N311" s="41"/>
      <c r="O311" s="41"/>
    </row>
    <row r="312" spans="1:15" x14ac:dyDescent="0.25">
      <c r="A312" s="165">
        <v>43478.916666666664</v>
      </c>
      <c r="B312" s="167">
        <f>WEEKNUM(A312)</f>
        <v>3</v>
      </c>
      <c r="C312" s="164">
        <f>WEEKDAY(A312)</f>
        <v>1</v>
      </c>
      <c r="D312" s="164">
        <v>23</v>
      </c>
      <c r="E312" s="163">
        <v>11</v>
      </c>
      <c r="F312" s="163">
        <v>11.73</v>
      </c>
      <c r="G312" s="163">
        <v>11.365</v>
      </c>
      <c r="H312" s="1">
        <v>598</v>
      </c>
      <c r="I312" s="161">
        <f>VLOOKUP(B312,L$2:M$54,2,FALSE)</f>
        <v>0.92620184907501357</v>
      </c>
      <c r="J312">
        <f>MAX(I312*F312,E312)</f>
        <v>11</v>
      </c>
      <c r="L312" s="166"/>
      <c r="M312" s="41"/>
      <c r="N312" s="41"/>
      <c r="O312" s="41"/>
    </row>
    <row r="313" spans="1:15" x14ac:dyDescent="0.25">
      <c r="A313" s="165">
        <v>43478.958333333336</v>
      </c>
      <c r="B313" s="167">
        <f>WEEKNUM(A313)</f>
        <v>3</v>
      </c>
      <c r="C313" s="164">
        <f>WEEKDAY(A313)</f>
        <v>1</v>
      </c>
      <c r="D313" s="164">
        <v>24</v>
      </c>
      <c r="E313" s="163">
        <v>11.815</v>
      </c>
      <c r="F313" s="163">
        <v>11.815</v>
      </c>
      <c r="G313" s="163">
        <v>11.815</v>
      </c>
      <c r="H313" s="1">
        <v>626</v>
      </c>
      <c r="I313" s="161">
        <f>VLOOKUP(B313,L$2:M$54,2,FALSE)</f>
        <v>0.92620184907501357</v>
      </c>
      <c r="J313">
        <f>MAX(I313*F313,E313)</f>
        <v>11.815</v>
      </c>
      <c r="L313" s="166"/>
      <c r="M313" s="41"/>
      <c r="N313" s="41"/>
      <c r="O313" s="41"/>
    </row>
    <row r="314" spans="1:15" x14ac:dyDescent="0.25">
      <c r="A314" s="165">
        <v>43479</v>
      </c>
      <c r="B314" s="167">
        <f>WEEKNUM(A314)</f>
        <v>3</v>
      </c>
      <c r="C314" s="164">
        <f>WEEKDAY(A314)</f>
        <v>2</v>
      </c>
      <c r="D314" s="164">
        <v>1</v>
      </c>
      <c r="E314" s="163">
        <v>11.86</v>
      </c>
      <c r="F314" s="163">
        <v>11.86</v>
      </c>
      <c r="G314" s="163">
        <v>11.86</v>
      </c>
      <c r="H314" s="1">
        <v>546</v>
      </c>
      <c r="I314" s="161">
        <f>VLOOKUP(B314,L$2:M$54,2,FALSE)</f>
        <v>0.92620184907501357</v>
      </c>
      <c r="J314">
        <f>MAX(I314*F314,E314)</f>
        <v>11.86</v>
      </c>
      <c r="L314" s="166"/>
      <c r="M314" s="41"/>
      <c r="N314" s="41"/>
      <c r="O314" s="41"/>
    </row>
    <row r="315" spans="1:15" x14ac:dyDescent="0.25">
      <c r="A315" s="165">
        <v>43479.041666666664</v>
      </c>
      <c r="B315" s="167">
        <f>WEEKNUM(A315)</f>
        <v>3</v>
      </c>
      <c r="C315" s="164">
        <f>WEEKDAY(A315)</f>
        <v>2</v>
      </c>
      <c r="D315" s="164">
        <v>2</v>
      </c>
      <c r="E315" s="163">
        <v>12.065</v>
      </c>
      <c r="F315" s="163">
        <v>12.065</v>
      </c>
      <c r="G315" s="163">
        <v>12.065</v>
      </c>
      <c r="H315" s="1">
        <v>291</v>
      </c>
      <c r="I315" s="161">
        <f>VLOOKUP(B315,L$2:M$54,2,FALSE)</f>
        <v>0.92620184907501357</v>
      </c>
      <c r="J315">
        <f>MAX(I315*F315,E315)</f>
        <v>12.065</v>
      </c>
      <c r="L315" s="166"/>
      <c r="M315" s="41"/>
      <c r="N315" s="41"/>
      <c r="O315" s="41"/>
    </row>
    <row r="316" spans="1:15" x14ac:dyDescent="0.25">
      <c r="A316" s="165">
        <v>43479.083333333336</v>
      </c>
      <c r="B316" s="167">
        <f>WEEKNUM(A316)</f>
        <v>3</v>
      </c>
      <c r="C316" s="164">
        <f>WEEKDAY(A316)</f>
        <v>2</v>
      </c>
      <c r="D316" s="164">
        <v>3</v>
      </c>
      <c r="E316" s="163">
        <v>12.030000000000001</v>
      </c>
      <c r="F316" s="163">
        <v>12.030000000000001</v>
      </c>
      <c r="G316" s="163">
        <v>12.030000000000001</v>
      </c>
      <c r="H316" s="1">
        <v>187</v>
      </c>
      <c r="I316" s="161">
        <f>VLOOKUP(B316,L$2:M$54,2,FALSE)</f>
        <v>0.92620184907501357</v>
      </c>
      <c r="J316">
        <f>MAX(I316*F316,E316)</f>
        <v>12.030000000000001</v>
      </c>
      <c r="L316" s="166"/>
      <c r="M316" s="41"/>
      <c r="N316" s="41"/>
      <c r="O316" s="41"/>
    </row>
    <row r="317" spans="1:15" x14ac:dyDescent="0.25">
      <c r="A317" s="165">
        <v>43479.125</v>
      </c>
      <c r="B317" s="167">
        <f>WEEKNUM(A317)</f>
        <v>3</v>
      </c>
      <c r="C317" s="164">
        <f>WEEKDAY(A317)</f>
        <v>2</v>
      </c>
      <c r="D317" s="164">
        <v>4</v>
      </c>
      <c r="E317" s="163">
        <v>9.9499999999999993</v>
      </c>
      <c r="F317" s="163">
        <v>9.9499999999999993</v>
      </c>
      <c r="G317" s="163">
        <v>9.9499999999999993</v>
      </c>
      <c r="H317" s="1">
        <v>164</v>
      </c>
      <c r="I317" s="161">
        <f>VLOOKUP(B317,L$2:M$54,2,FALSE)</f>
        <v>0.92620184907501357</v>
      </c>
      <c r="J317">
        <f>MAX(I317*F317,E317)</f>
        <v>9.9499999999999993</v>
      </c>
      <c r="L317" s="166"/>
      <c r="M317" s="41"/>
      <c r="N317" s="41"/>
      <c r="O317" s="41"/>
    </row>
    <row r="318" spans="1:15" x14ac:dyDescent="0.25">
      <c r="A318" s="165">
        <v>43479.166666666664</v>
      </c>
      <c r="B318" s="167">
        <f>WEEKNUM(A318)</f>
        <v>3</v>
      </c>
      <c r="C318" s="164">
        <f>WEEKDAY(A318)</f>
        <v>2</v>
      </c>
      <c r="D318" s="164">
        <v>5</v>
      </c>
      <c r="E318" s="163">
        <v>10.190000000000001</v>
      </c>
      <c r="F318" s="163">
        <v>10.190000000000001</v>
      </c>
      <c r="G318" s="163">
        <v>10.190000000000001</v>
      </c>
      <c r="H318" s="1">
        <v>235</v>
      </c>
      <c r="I318" s="161">
        <f>VLOOKUP(B318,L$2:M$54,2,FALSE)</f>
        <v>0.92620184907501357</v>
      </c>
      <c r="J318">
        <f>MAX(I318*F318,E318)</f>
        <v>10.190000000000001</v>
      </c>
      <c r="L318" s="166"/>
      <c r="M318" s="41"/>
      <c r="N318" s="41"/>
      <c r="O318" s="41"/>
    </row>
    <row r="319" spans="1:15" x14ac:dyDescent="0.25">
      <c r="A319" s="165">
        <v>43479.208333333336</v>
      </c>
      <c r="B319" s="167">
        <f>WEEKNUM(A319)</f>
        <v>3</v>
      </c>
      <c r="C319" s="164">
        <f>WEEKDAY(A319)</f>
        <v>2</v>
      </c>
      <c r="D319" s="164">
        <v>6</v>
      </c>
      <c r="E319" s="163">
        <v>10.065000000000001</v>
      </c>
      <c r="F319" s="163">
        <v>10.065000000000001</v>
      </c>
      <c r="G319" s="163">
        <v>10.065000000000001</v>
      </c>
      <c r="H319" s="1">
        <v>219</v>
      </c>
      <c r="I319" s="161">
        <f>VLOOKUP(B319,L$2:M$54,2,FALSE)</f>
        <v>0.92620184907501357</v>
      </c>
      <c r="J319">
        <f>MAX(I319*F319,E319)</f>
        <v>10.065000000000001</v>
      </c>
      <c r="L319" s="166"/>
      <c r="M319" s="41"/>
      <c r="N319" s="41"/>
      <c r="O319" s="41"/>
    </row>
    <row r="320" spans="1:15" x14ac:dyDescent="0.25">
      <c r="A320" s="165">
        <v>43479.25</v>
      </c>
      <c r="B320" s="167">
        <f>WEEKNUM(A320)</f>
        <v>3</v>
      </c>
      <c r="C320" s="164">
        <f>WEEKDAY(A320)</f>
        <v>2</v>
      </c>
      <c r="D320" s="164">
        <v>7</v>
      </c>
      <c r="E320" s="163">
        <v>10.09</v>
      </c>
      <c r="F320" s="163">
        <v>10.09</v>
      </c>
      <c r="G320" s="163">
        <v>10.09</v>
      </c>
      <c r="H320" s="1">
        <v>447</v>
      </c>
      <c r="I320" s="161">
        <f>VLOOKUP(B320,L$2:M$54,2,FALSE)</f>
        <v>0.92620184907501357</v>
      </c>
      <c r="J320">
        <f>MAX(I320*F320,E320)</f>
        <v>10.09</v>
      </c>
      <c r="L320" s="166"/>
      <c r="M320" s="41"/>
      <c r="N320" s="41"/>
      <c r="O320" s="41"/>
    </row>
    <row r="321" spans="1:15" x14ac:dyDescent="0.25">
      <c r="A321" s="165">
        <v>43479.291666666664</v>
      </c>
      <c r="B321" s="167">
        <f>WEEKNUM(A321)</f>
        <v>3</v>
      </c>
      <c r="C321" s="164">
        <f>WEEKDAY(A321)</f>
        <v>2</v>
      </c>
      <c r="D321" s="164">
        <v>8</v>
      </c>
      <c r="E321" s="163">
        <v>9.9499999999999993</v>
      </c>
      <c r="F321" s="163">
        <v>9.9499999999999993</v>
      </c>
      <c r="G321" s="163">
        <v>9.9499999999999993</v>
      </c>
      <c r="H321" s="1">
        <v>853</v>
      </c>
      <c r="I321" s="161">
        <f>VLOOKUP(B321,L$2:M$54,2,FALSE)</f>
        <v>0.92620184907501357</v>
      </c>
      <c r="J321">
        <f>MAX(I321*F321,E321)</f>
        <v>9.9499999999999993</v>
      </c>
      <c r="L321" s="166"/>
      <c r="M321" s="41"/>
      <c r="N321" s="41"/>
      <c r="O321" s="41"/>
    </row>
    <row r="322" spans="1:15" x14ac:dyDescent="0.25">
      <c r="A322" s="165">
        <v>43479.333333333336</v>
      </c>
      <c r="B322" s="167">
        <f>WEEKNUM(A322)</f>
        <v>3</v>
      </c>
      <c r="C322" s="164">
        <f>WEEKDAY(A322)</f>
        <v>2</v>
      </c>
      <c r="D322" s="164">
        <v>9</v>
      </c>
      <c r="E322" s="163">
        <v>11.86</v>
      </c>
      <c r="F322" s="163">
        <v>11.86</v>
      </c>
      <c r="G322" s="163">
        <v>11.86</v>
      </c>
      <c r="H322" s="1">
        <v>1271</v>
      </c>
      <c r="I322" s="161">
        <f>VLOOKUP(B322,L$2:M$54,2,FALSE)</f>
        <v>0.92620184907501357</v>
      </c>
      <c r="J322">
        <f>MAX(I322*F322,E322)</f>
        <v>11.86</v>
      </c>
      <c r="L322" s="166"/>
      <c r="M322" s="41"/>
      <c r="N322" s="41"/>
      <c r="O322" s="41"/>
    </row>
    <row r="323" spans="1:15" x14ac:dyDescent="0.25">
      <c r="A323" s="165">
        <v>43479.375</v>
      </c>
      <c r="B323" s="167">
        <f>WEEKNUM(A323)</f>
        <v>3</v>
      </c>
      <c r="C323" s="164">
        <f>WEEKDAY(A323)</f>
        <v>2</v>
      </c>
      <c r="D323" s="164">
        <v>10</v>
      </c>
      <c r="E323" s="163">
        <v>10.5</v>
      </c>
      <c r="F323" s="163">
        <v>11.885</v>
      </c>
      <c r="G323" s="163">
        <v>11.192499999999999</v>
      </c>
      <c r="H323" s="1">
        <v>1712</v>
      </c>
      <c r="I323" s="161">
        <f>VLOOKUP(B323,L$2:M$54,2,FALSE)</f>
        <v>0.92620184907501357</v>
      </c>
      <c r="J323">
        <f>MAX(I323*F323,E323)</f>
        <v>11.007908976256536</v>
      </c>
      <c r="L323" s="166"/>
      <c r="M323" s="41"/>
      <c r="N323" s="41"/>
      <c r="O323" s="41"/>
    </row>
    <row r="324" spans="1:15" x14ac:dyDescent="0.25">
      <c r="A324" s="165">
        <v>43479.416666666664</v>
      </c>
      <c r="B324" s="167">
        <f>WEEKNUM(A324)</f>
        <v>3</v>
      </c>
      <c r="C324" s="164">
        <f>WEEKDAY(A324)</f>
        <v>2</v>
      </c>
      <c r="D324" s="164">
        <v>11</v>
      </c>
      <c r="E324" s="163">
        <v>10.934999999999999</v>
      </c>
      <c r="F324" s="163">
        <v>11.94</v>
      </c>
      <c r="G324" s="163">
        <v>11.4375</v>
      </c>
      <c r="H324" s="1">
        <v>1830</v>
      </c>
      <c r="I324" s="161">
        <f>VLOOKUP(B324,L$2:M$54,2,FALSE)</f>
        <v>0.92620184907501357</v>
      </c>
      <c r="J324">
        <f>MAX(I324*F324,E324)</f>
        <v>11.058850077955661</v>
      </c>
      <c r="L324" s="166"/>
      <c r="M324" s="41"/>
      <c r="N324" s="41"/>
      <c r="O324" s="41"/>
    </row>
    <row r="325" spans="1:15" x14ac:dyDescent="0.25">
      <c r="A325" s="165">
        <v>43479.458333333336</v>
      </c>
      <c r="B325" s="167">
        <f>WEEKNUM(A325)</f>
        <v>3</v>
      </c>
      <c r="C325" s="164">
        <f>WEEKDAY(A325)</f>
        <v>2</v>
      </c>
      <c r="D325" s="164">
        <v>12</v>
      </c>
      <c r="E325" s="163">
        <v>10</v>
      </c>
      <c r="F325" s="163">
        <v>13.870000000000001</v>
      </c>
      <c r="G325" s="163">
        <v>11.935</v>
      </c>
      <c r="H325" s="1">
        <v>1983</v>
      </c>
      <c r="I325" s="161">
        <f>VLOOKUP(B325,L$2:M$54,2,FALSE)</f>
        <v>0.92620184907501357</v>
      </c>
      <c r="J325">
        <f>MAX(I325*F325,E325)</f>
        <v>12.846419646670439</v>
      </c>
      <c r="L325" s="166"/>
      <c r="M325" s="41"/>
      <c r="N325" s="41"/>
      <c r="O325" s="41"/>
    </row>
    <row r="326" spans="1:15" x14ac:dyDescent="0.25">
      <c r="A326" s="165">
        <v>43479.5</v>
      </c>
      <c r="B326" s="167">
        <f>WEEKNUM(A326)</f>
        <v>3</v>
      </c>
      <c r="C326" s="164">
        <f>WEEKDAY(A326)</f>
        <v>2</v>
      </c>
      <c r="D326" s="164">
        <v>13</v>
      </c>
      <c r="E326" s="163">
        <v>10</v>
      </c>
      <c r="F326" s="163">
        <v>14.15</v>
      </c>
      <c r="G326" s="163">
        <v>12.074999999999999</v>
      </c>
      <c r="H326" s="1">
        <v>2020</v>
      </c>
      <c r="I326" s="161">
        <f>VLOOKUP(B326,L$2:M$54,2,FALSE)</f>
        <v>0.92620184907501357</v>
      </c>
      <c r="J326">
        <f>MAX(I326*F326,E326)</f>
        <v>13.105756164411442</v>
      </c>
      <c r="L326" s="166"/>
      <c r="M326" s="41"/>
      <c r="N326" s="41"/>
      <c r="O326" s="41"/>
    </row>
    <row r="327" spans="1:15" x14ac:dyDescent="0.25">
      <c r="A327" s="165">
        <v>43479.541666666664</v>
      </c>
      <c r="B327" s="167">
        <f>WEEKNUM(A327)</f>
        <v>3</v>
      </c>
      <c r="C327" s="164">
        <f>WEEKDAY(A327)</f>
        <v>2</v>
      </c>
      <c r="D327" s="164">
        <v>14</v>
      </c>
      <c r="E327" s="163">
        <v>10</v>
      </c>
      <c r="F327" s="163">
        <v>11.9375</v>
      </c>
      <c r="G327" s="163">
        <v>10.96875</v>
      </c>
      <c r="H327" s="1">
        <v>1978</v>
      </c>
      <c r="I327" s="161">
        <f>VLOOKUP(B327,L$2:M$54,2,FALSE)</f>
        <v>0.92620184907501357</v>
      </c>
      <c r="J327">
        <f>MAX(I327*F327,E327)</f>
        <v>11.056534573332975</v>
      </c>
      <c r="L327" s="166"/>
      <c r="M327" s="41"/>
      <c r="N327" s="41"/>
      <c r="O327" s="41"/>
    </row>
    <row r="328" spans="1:15" x14ac:dyDescent="0.25">
      <c r="A328" s="165">
        <v>43479.583333333336</v>
      </c>
      <c r="B328" s="167">
        <f>WEEKNUM(A328)</f>
        <v>3</v>
      </c>
      <c r="C328" s="164">
        <f>WEEKDAY(A328)</f>
        <v>2</v>
      </c>
      <c r="D328" s="164">
        <v>15</v>
      </c>
      <c r="E328" s="163">
        <v>11</v>
      </c>
      <c r="F328" s="163">
        <v>12.105</v>
      </c>
      <c r="G328" s="163">
        <v>11.5525</v>
      </c>
      <c r="H328" s="1">
        <v>2218</v>
      </c>
      <c r="I328" s="161">
        <f>VLOOKUP(B328,L$2:M$54,2,FALSE)</f>
        <v>0.92620184907501357</v>
      </c>
      <c r="J328">
        <f>MAX(I328*F328,E328)</f>
        <v>11.211673383053039</v>
      </c>
      <c r="L328" s="166"/>
      <c r="M328" s="41"/>
      <c r="N328" s="41"/>
      <c r="O328" s="41"/>
    </row>
    <row r="329" spans="1:15" x14ac:dyDescent="0.25">
      <c r="A329" s="165">
        <v>43479.625</v>
      </c>
      <c r="B329" s="167">
        <f>WEEKNUM(A329)</f>
        <v>3</v>
      </c>
      <c r="C329" s="164">
        <f>WEEKDAY(A329)</f>
        <v>2</v>
      </c>
      <c r="D329" s="164">
        <v>16</v>
      </c>
      <c r="E329" s="163">
        <v>10</v>
      </c>
      <c r="F329" s="163">
        <v>13.850000000000001</v>
      </c>
      <c r="G329" s="163">
        <v>11.925000000000001</v>
      </c>
      <c r="H329" s="1">
        <v>2274</v>
      </c>
      <c r="I329" s="161">
        <f>VLOOKUP(B329,L$2:M$54,2,FALSE)</f>
        <v>0.92620184907501357</v>
      </c>
      <c r="J329">
        <f>MAX(I329*F329,E329)</f>
        <v>12.827895609688939</v>
      </c>
      <c r="L329" s="166"/>
      <c r="M329" s="41"/>
      <c r="N329" s="41"/>
      <c r="O329" s="41"/>
    </row>
    <row r="330" spans="1:15" x14ac:dyDescent="0.25">
      <c r="A330" s="165">
        <v>43479.666666666664</v>
      </c>
      <c r="B330" s="167">
        <f>WEEKNUM(A330)</f>
        <v>3</v>
      </c>
      <c r="C330" s="164">
        <f>WEEKDAY(A330)</f>
        <v>2</v>
      </c>
      <c r="D330" s="164">
        <v>17</v>
      </c>
      <c r="E330" s="163">
        <v>10</v>
      </c>
      <c r="F330" s="163">
        <v>14.260000000000002</v>
      </c>
      <c r="G330" s="163">
        <v>12.13</v>
      </c>
      <c r="H330" s="1">
        <v>2383</v>
      </c>
      <c r="I330" s="161">
        <f>VLOOKUP(B330,L$2:M$54,2,FALSE)</f>
        <v>0.92620184907501357</v>
      </c>
      <c r="J330">
        <f>MAX(I330*F330,E330)</f>
        <v>13.207638367809695</v>
      </c>
      <c r="L330" s="166"/>
      <c r="M330" s="41"/>
      <c r="N330" s="41"/>
      <c r="O330" s="41"/>
    </row>
    <row r="331" spans="1:15" x14ac:dyDescent="0.25">
      <c r="A331" s="165">
        <v>43479.708333333336</v>
      </c>
      <c r="B331" s="167">
        <f>WEEKNUM(A331)</f>
        <v>3</v>
      </c>
      <c r="C331" s="164">
        <f>WEEKDAY(A331)</f>
        <v>2</v>
      </c>
      <c r="D331" s="164">
        <v>18</v>
      </c>
      <c r="E331" s="163">
        <v>10</v>
      </c>
      <c r="F331" s="163">
        <v>14</v>
      </c>
      <c r="G331" s="163">
        <v>12</v>
      </c>
      <c r="H331" s="1">
        <v>2301</v>
      </c>
      <c r="I331" s="161">
        <f>VLOOKUP(B331,L$2:M$54,2,FALSE)</f>
        <v>0.92620184907501357</v>
      </c>
      <c r="J331">
        <f>MAX(I331*F331,E331)</f>
        <v>12.96682588705019</v>
      </c>
      <c r="L331" s="166"/>
      <c r="M331" s="41"/>
      <c r="N331" s="41"/>
      <c r="O331" s="41"/>
    </row>
    <row r="332" spans="1:15" x14ac:dyDescent="0.25">
      <c r="A332" s="165">
        <v>43479.75</v>
      </c>
      <c r="B332" s="167">
        <f>WEEKNUM(A332)</f>
        <v>3</v>
      </c>
      <c r="C332" s="164">
        <f>WEEKDAY(A332)</f>
        <v>2</v>
      </c>
      <c r="D332" s="164">
        <v>19</v>
      </c>
      <c r="E332" s="163">
        <v>10</v>
      </c>
      <c r="F332" s="163">
        <v>13.850000000000001</v>
      </c>
      <c r="G332" s="163">
        <v>11.925000000000001</v>
      </c>
      <c r="H332" s="1">
        <v>2161</v>
      </c>
      <c r="I332" s="161">
        <f>VLOOKUP(B332,L$2:M$54,2,FALSE)</f>
        <v>0.92620184907501357</v>
      </c>
      <c r="J332">
        <f>MAX(I332*F332,E332)</f>
        <v>12.827895609688939</v>
      </c>
      <c r="L332" s="166"/>
      <c r="M332" s="41"/>
      <c r="N332" s="41"/>
      <c r="O332" s="41"/>
    </row>
    <row r="333" spans="1:15" x14ac:dyDescent="0.25">
      <c r="A333" s="165">
        <v>43479.791666666664</v>
      </c>
      <c r="B333" s="167">
        <f>WEEKNUM(A333)</f>
        <v>3</v>
      </c>
      <c r="C333" s="164">
        <f>WEEKDAY(A333)</f>
        <v>2</v>
      </c>
      <c r="D333" s="164">
        <v>20</v>
      </c>
      <c r="E333" s="163">
        <v>10</v>
      </c>
      <c r="F333" s="163">
        <v>14.260000000000002</v>
      </c>
      <c r="G333" s="163">
        <v>12.13</v>
      </c>
      <c r="H333" s="1">
        <v>1322</v>
      </c>
      <c r="I333" s="161">
        <f>VLOOKUP(B333,L$2:M$54,2,FALSE)</f>
        <v>0.92620184907501357</v>
      </c>
      <c r="J333">
        <f>MAX(I333*F333,E333)</f>
        <v>13.207638367809695</v>
      </c>
      <c r="L333" s="166"/>
      <c r="M333" s="41"/>
      <c r="N333" s="41"/>
      <c r="O333" s="41"/>
    </row>
    <row r="334" spans="1:15" x14ac:dyDescent="0.25">
      <c r="A334" s="165">
        <v>43479.833333333336</v>
      </c>
      <c r="B334" s="167">
        <f>WEEKNUM(A334)</f>
        <v>3</v>
      </c>
      <c r="C334" s="164">
        <f>WEEKDAY(A334)</f>
        <v>2</v>
      </c>
      <c r="D334" s="164">
        <v>21</v>
      </c>
      <c r="E334" s="163">
        <v>10</v>
      </c>
      <c r="F334" s="163">
        <v>13</v>
      </c>
      <c r="G334" s="163">
        <v>11.5</v>
      </c>
      <c r="H334" s="1">
        <v>752</v>
      </c>
      <c r="I334" s="161">
        <f>VLOOKUP(B334,L$2:M$54,2,FALSE)</f>
        <v>0.92620184907501357</v>
      </c>
      <c r="J334">
        <f>MAX(I334*F334,E334)</f>
        <v>12.040624037975176</v>
      </c>
      <c r="L334" s="166"/>
      <c r="M334" s="41"/>
      <c r="N334" s="41"/>
      <c r="O334" s="41"/>
    </row>
    <row r="335" spans="1:15" x14ac:dyDescent="0.25">
      <c r="A335" s="165">
        <v>43479.875</v>
      </c>
      <c r="B335" s="167">
        <f>WEEKNUM(A335)</f>
        <v>3</v>
      </c>
      <c r="C335" s="164">
        <f>WEEKDAY(A335)</f>
        <v>2</v>
      </c>
      <c r="D335" s="164">
        <v>22</v>
      </c>
      <c r="E335" s="163">
        <v>12.01</v>
      </c>
      <c r="F335" s="163">
        <v>12.01</v>
      </c>
      <c r="G335" s="163">
        <v>12.01</v>
      </c>
      <c r="H335" s="1">
        <v>753</v>
      </c>
      <c r="I335" s="161">
        <f>VLOOKUP(B335,L$2:M$54,2,FALSE)</f>
        <v>0.92620184907501357</v>
      </c>
      <c r="J335">
        <f>MAX(I335*F335,E335)</f>
        <v>12.01</v>
      </c>
      <c r="L335" s="166"/>
      <c r="M335" s="41"/>
      <c r="N335" s="41"/>
      <c r="O335" s="41"/>
    </row>
    <row r="336" spans="1:15" x14ac:dyDescent="0.25">
      <c r="A336" s="165">
        <v>43479.916666666664</v>
      </c>
      <c r="B336" s="167">
        <f>WEEKNUM(A336)</f>
        <v>3</v>
      </c>
      <c r="C336" s="164">
        <f>WEEKDAY(A336)</f>
        <v>2</v>
      </c>
      <c r="D336" s="164">
        <v>23</v>
      </c>
      <c r="E336" s="163">
        <v>11.9375</v>
      </c>
      <c r="F336" s="163">
        <v>11.9375</v>
      </c>
      <c r="G336" s="163">
        <v>11.9375</v>
      </c>
      <c r="H336" s="1">
        <v>681</v>
      </c>
      <c r="I336" s="161">
        <f>VLOOKUP(B336,L$2:M$54,2,FALSE)</f>
        <v>0.92620184907501357</v>
      </c>
      <c r="J336">
        <f>MAX(I336*F336,E336)</f>
        <v>11.9375</v>
      </c>
      <c r="L336" s="166"/>
      <c r="M336" s="41"/>
      <c r="N336" s="41"/>
      <c r="O336" s="41"/>
    </row>
    <row r="337" spans="1:15" x14ac:dyDescent="0.25">
      <c r="A337" s="165">
        <v>43479.958333333336</v>
      </c>
      <c r="B337" s="167">
        <f>WEEKNUM(A337)</f>
        <v>3</v>
      </c>
      <c r="C337" s="164">
        <f>WEEKDAY(A337)</f>
        <v>2</v>
      </c>
      <c r="D337" s="164">
        <v>24</v>
      </c>
      <c r="E337" s="163">
        <v>12.105</v>
      </c>
      <c r="F337" s="163">
        <v>12.105</v>
      </c>
      <c r="G337" s="163">
        <v>12.105</v>
      </c>
      <c r="H337" s="1">
        <v>735</v>
      </c>
      <c r="I337" s="161">
        <f>VLOOKUP(B337,L$2:M$54,2,FALSE)</f>
        <v>0.92620184907501357</v>
      </c>
      <c r="J337">
        <f>MAX(I337*F337,E337)</f>
        <v>12.105</v>
      </c>
      <c r="L337" s="166"/>
      <c r="M337" s="41"/>
      <c r="N337" s="41"/>
      <c r="O337" s="41"/>
    </row>
    <row r="338" spans="1:15" x14ac:dyDescent="0.25">
      <c r="A338" s="165">
        <v>43480</v>
      </c>
      <c r="B338" s="167">
        <f>WEEKNUM(A338)</f>
        <v>3</v>
      </c>
      <c r="C338" s="164">
        <f>WEEKDAY(A338)</f>
        <v>3</v>
      </c>
      <c r="D338" s="164">
        <v>1</v>
      </c>
      <c r="E338" s="163">
        <v>12.032500000000001</v>
      </c>
      <c r="F338" s="163">
        <v>12.032500000000001</v>
      </c>
      <c r="G338" s="163">
        <v>12.032500000000001</v>
      </c>
      <c r="H338" s="1">
        <v>650</v>
      </c>
      <c r="I338" s="161">
        <f>VLOOKUP(B338,L$2:M$54,2,FALSE)</f>
        <v>0.92620184907501357</v>
      </c>
      <c r="J338">
        <f>MAX(I338*F338,E338)</f>
        <v>12.032500000000001</v>
      </c>
      <c r="L338" s="166"/>
      <c r="M338" s="41"/>
      <c r="N338" s="41"/>
      <c r="O338" s="41"/>
    </row>
    <row r="339" spans="1:15" x14ac:dyDescent="0.25">
      <c r="A339" s="165">
        <v>43480.041666666664</v>
      </c>
      <c r="B339" s="167">
        <f>WEEKNUM(A339)</f>
        <v>3</v>
      </c>
      <c r="C339" s="164">
        <f>WEEKDAY(A339)</f>
        <v>3</v>
      </c>
      <c r="D339" s="164">
        <v>2</v>
      </c>
      <c r="E339" s="163">
        <v>10.879999999999999</v>
      </c>
      <c r="F339" s="163">
        <v>10.879999999999999</v>
      </c>
      <c r="G339" s="163">
        <v>10.879999999999999</v>
      </c>
      <c r="H339" s="1">
        <v>347</v>
      </c>
      <c r="I339" s="161">
        <f>VLOOKUP(B339,L$2:M$54,2,FALSE)</f>
        <v>0.92620184907501357</v>
      </c>
      <c r="J339">
        <f>MAX(I339*F339,E339)</f>
        <v>10.879999999999999</v>
      </c>
      <c r="L339" s="166"/>
      <c r="M339" s="41"/>
      <c r="N339" s="41"/>
      <c r="O339" s="41"/>
    </row>
    <row r="340" spans="1:15" x14ac:dyDescent="0.25">
      <c r="A340" s="165">
        <v>43480.083333333336</v>
      </c>
      <c r="B340" s="167">
        <f>WEEKNUM(A340)</f>
        <v>3</v>
      </c>
      <c r="C340" s="164">
        <f>WEEKDAY(A340)</f>
        <v>3</v>
      </c>
      <c r="D340" s="164">
        <v>3</v>
      </c>
      <c r="E340" s="163">
        <v>12</v>
      </c>
      <c r="F340" s="163">
        <v>12</v>
      </c>
      <c r="G340" s="163">
        <v>12</v>
      </c>
      <c r="H340" s="1">
        <v>225</v>
      </c>
      <c r="I340" s="161">
        <f>VLOOKUP(B340,L$2:M$54,2,FALSE)</f>
        <v>0.92620184907501357</v>
      </c>
      <c r="J340">
        <f>MAX(I340*F340,E340)</f>
        <v>12</v>
      </c>
      <c r="L340" s="166"/>
      <c r="M340" s="41"/>
      <c r="N340" s="41"/>
      <c r="O340" s="41"/>
    </row>
    <row r="341" spans="1:15" x14ac:dyDescent="0.25">
      <c r="A341" s="165">
        <v>43480.125</v>
      </c>
      <c r="B341" s="167">
        <f>WEEKNUM(A341)</f>
        <v>3</v>
      </c>
      <c r="C341" s="164">
        <f>WEEKDAY(A341)</f>
        <v>3</v>
      </c>
      <c r="D341" s="164">
        <v>4</v>
      </c>
      <c r="E341" s="163">
        <v>10.6</v>
      </c>
      <c r="F341" s="163">
        <v>11.1</v>
      </c>
      <c r="G341" s="163">
        <v>10.85</v>
      </c>
      <c r="H341" s="1">
        <v>154</v>
      </c>
      <c r="I341" s="161">
        <f>VLOOKUP(B341,L$2:M$54,2,FALSE)</f>
        <v>0.92620184907501357</v>
      </c>
      <c r="J341">
        <f>MAX(I341*F341,E341)</f>
        <v>10.6</v>
      </c>
      <c r="L341" s="166"/>
      <c r="M341" s="41"/>
      <c r="N341" s="41"/>
      <c r="O341" s="41"/>
    </row>
    <row r="342" spans="1:15" x14ac:dyDescent="0.25">
      <c r="A342" s="165">
        <v>43480.166666666664</v>
      </c>
      <c r="B342" s="167">
        <f>WEEKNUM(A342)</f>
        <v>3</v>
      </c>
      <c r="C342" s="164">
        <f>WEEKDAY(A342)</f>
        <v>3</v>
      </c>
      <c r="D342" s="164">
        <v>5</v>
      </c>
      <c r="E342" s="163">
        <v>11.875</v>
      </c>
      <c r="F342" s="163">
        <v>12</v>
      </c>
      <c r="G342" s="163">
        <v>11.9375</v>
      </c>
      <c r="H342" s="1">
        <v>202</v>
      </c>
      <c r="I342" s="161">
        <f>VLOOKUP(B342,L$2:M$54,2,FALSE)</f>
        <v>0.92620184907501357</v>
      </c>
      <c r="J342">
        <f>MAX(I342*F342,E342)</f>
        <v>11.875</v>
      </c>
      <c r="L342" s="166"/>
      <c r="M342" s="41"/>
      <c r="N342" s="41"/>
      <c r="O342" s="41"/>
    </row>
    <row r="343" spans="1:15" x14ac:dyDescent="0.25">
      <c r="A343" s="165">
        <v>43480.208333333336</v>
      </c>
      <c r="B343" s="167">
        <f>WEEKNUM(A343)</f>
        <v>3</v>
      </c>
      <c r="C343" s="164">
        <f>WEEKDAY(A343)</f>
        <v>3</v>
      </c>
      <c r="D343" s="164">
        <v>6</v>
      </c>
      <c r="E343" s="163">
        <v>10.6</v>
      </c>
      <c r="F343" s="163">
        <v>11.1</v>
      </c>
      <c r="G343" s="163">
        <v>10.85</v>
      </c>
      <c r="H343" s="1">
        <v>172</v>
      </c>
      <c r="I343" s="161">
        <f>VLOOKUP(B343,L$2:M$54,2,FALSE)</f>
        <v>0.92620184907501357</v>
      </c>
      <c r="J343">
        <f>MAX(I343*F343,E343)</f>
        <v>10.6</v>
      </c>
      <c r="L343" s="166"/>
      <c r="M343" s="41"/>
      <c r="N343" s="41"/>
      <c r="O343" s="41"/>
    </row>
    <row r="344" spans="1:15" x14ac:dyDescent="0.25">
      <c r="A344" s="165">
        <v>43480.25</v>
      </c>
      <c r="B344" s="167">
        <f>WEEKNUM(A344)</f>
        <v>3</v>
      </c>
      <c r="C344" s="164">
        <f>WEEKDAY(A344)</f>
        <v>3</v>
      </c>
      <c r="D344" s="164">
        <v>7</v>
      </c>
      <c r="E344" s="163">
        <v>10.5</v>
      </c>
      <c r="F344" s="163">
        <v>11</v>
      </c>
      <c r="G344" s="163">
        <v>10.75</v>
      </c>
      <c r="H344" s="1">
        <v>231</v>
      </c>
      <c r="I344" s="161">
        <f>VLOOKUP(B344,L$2:M$54,2,FALSE)</f>
        <v>0.92620184907501357</v>
      </c>
      <c r="J344">
        <f>MAX(I344*F344,E344)</f>
        <v>10.5</v>
      </c>
      <c r="L344" s="166"/>
      <c r="M344" s="41"/>
      <c r="N344" s="41"/>
      <c r="O344" s="41"/>
    </row>
    <row r="345" spans="1:15" x14ac:dyDescent="0.25">
      <c r="A345" s="165">
        <v>43480.291666666664</v>
      </c>
      <c r="B345" s="167">
        <f>WEEKNUM(A345)</f>
        <v>3</v>
      </c>
      <c r="C345" s="164">
        <f>WEEKDAY(A345)</f>
        <v>3</v>
      </c>
      <c r="D345" s="164">
        <v>8</v>
      </c>
      <c r="E345" s="163">
        <v>10.875</v>
      </c>
      <c r="F345" s="163">
        <v>12</v>
      </c>
      <c r="G345" s="163">
        <v>11.4375</v>
      </c>
      <c r="H345" s="1">
        <v>383</v>
      </c>
      <c r="I345" s="161">
        <f>VLOOKUP(B345,L$2:M$54,2,FALSE)</f>
        <v>0.92620184907501357</v>
      </c>
      <c r="J345">
        <f>MAX(I345*F345,E345)</f>
        <v>11.114422188900162</v>
      </c>
      <c r="L345" s="166"/>
      <c r="M345" s="41"/>
      <c r="N345" s="41"/>
      <c r="O345" s="41"/>
    </row>
    <row r="346" spans="1:15" x14ac:dyDescent="0.25">
      <c r="A346" s="165">
        <v>43480.333333333336</v>
      </c>
      <c r="B346" s="167">
        <f>WEEKNUM(A346)</f>
        <v>3</v>
      </c>
      <c r="C346" s="164">
        <f>WEEKDAY(A346)</f>
        <v>3</v>
      </c>
      <c r="D346" s="164">
        <v>9</v>
      </c>
      <c r="E346" s="163">
        <v>10</v>
      </c>
      <c r="F346" s="163">
        <v>15.75</v>
      </c>
      <c r="G346" s="163">
        <v>12.875</v>
      </c>
      <c r="H346" s="1">
        <v>615</v>
      </c>
      <c r="I346" s="161">
        <f>VLOOKUP(B346,L$2:M$54,2,FALSE)</f>
        <v>0.92620184907501357</v>
      </c>
      <c r="J346">
        <f>MAX(I346*F346,E346)</f>
        <v>14.587679122931464</v>
      </c>
      <c r="L346" s="166"/>
      <c r="M346" s="41"/>
      <c r="N346" s="41"/>
      <c r="O346" s="41"/>
    </row>
    <row r="347" spans="1:15" x14ac:dyDescent="0.25">
      <c r="A347" s="165">
        <v>43480.375</v>
      </c>
      <c r="B347" s="167">
        <f>WEEKNUM(A347)</f>
        <v>3</v>
      </c>
      <c r="C347" s="164">
        <f>WEEKDAY(A347)</f>
        <v>3</v>
      </c>
      <c r="D347" s="164">
        <v>10</v>
      </c>
      <c r="E347" s="163">
        <v>10</v>
      </c>
      <c r="F347" s="163">
        <v>17.625</v>
      </c>
      <c r="G347" s="163">
        <v>13.8125</v>
      </c>
      <c r="H347" s="1">
        <v>953</v>
      </c>
      <c r="I347" s="161">
        <f>VLOOKUP(B347,L$2:M$54,2,FALSE)</f>
        <v>0.92620184907501357</v>
      </c>
      <c r="J347">
        <f>MAX(I347*F347,E347)</f>
        <v>16.324307589947114</v>
      </c>
      <c r="L347" s="166"/>
      <c r="M347" s="41"/>
      <c r="N347" s="41"/>
      <c r="O347" s="41"/>
    </row>
    <row r="348" spans="1:15" x14ac:dyDescent="0.25">
      <c r="A348" s="165">
        <v>43480.416666666664</v>
      </c>
      <c r="B348" s="167">
        <f>WEEKNUM(A348)</f>
        <v>3</v>
      </c>
      <c r="C348" s="164">
        <f>WEEKDAY(A348)</f>
        <v>3</v>
      </c>
      <c r="D348" s="164">
        <v>11</v>
      </c>
      <c r="E348" s="163">
        <v>10</v>
      </c>
      <c r="F348" s="163">
        <v>14.75</v>
      </c>
      <c r="G348" s="163">
        <v>12.375</v>
      </c>
      <c r="H348" s="1">
        <v>1283</v>
      </c>
      <c r="I348" s="161">
        <f>VLOOKUP(B348,L$2:M$54,2,FALSE)</f>
        <v>0.92620184907501357</v>
      </c>
      <c r="J348">
        <f>MAX(I348*F348,E348)</f>
        <v>13.66147727385645</v>
      </c>
      <c r="L348" s="166"/>
      <c r="M348" s="41"/>
      <c r="N348" s="41"/>
      <c r="O348" s="41"/>
    </row>
    <row r="349" spans="1:15" x14ac:dyDescent="0.25">
      <c r="A349" s="165">
        <v>43480.458333333336</v>
      </c>
      <c r="B349" s="167">
        <f>WEEKNUM(A349)</f>
        <v>3</v>
      </c>
      <c r="C349" s="164">
        <f>WEEKDAY(A349)</f>
        <v>3</v>
      </c>
      <c r="D349" s="164">
        <v>12</v>
      </c>
      <c r="E349" s="163">
        <v>10</v>
      </c>
      <c r="F349" s="163">
        <v>14</v>
      </c>
      <c r="G349" s="163">
        <v>12</v>
      </c>
      <c r="H349" s="1">
        <v>1868</v>
      </c>
      <c r="I349" s="161">
        <f>VLOOKUP(B349,L$2:M$54,2,FALSE)</f>
        <v>0.92620184907501357</v>
      </c>
      <c r="J349">
        <f>MAX(I349*F349,E349)</f>
        <v>12.96682588705019</v>
      </c>
      <c r="L349" s="166"/>
      <c r="M349" s="41"/>
      <c r="N349" s="41"/>
      <c r="O349" s="41"/>
    </row>
    <row r="350" spans="1:15" x14ac:dyDescent="0.25">
      <c r="A350" s="165">
        <v>43480.5</v>
      </c>
      <c r="B350" s="167">
        <f>WEEKNUM(A350)</f>
        <v>3</v>
      </c>
      <c r="C350" s="164">
        <f>WEEKDAY(A350)</f>
        <v>3</v>
      </c>
      <c r="D350" s="164">
        <v>13</v>
      </c>
      <c r="E350" s="163">
        <v>10</v>
      </c>
      <c r="F350" s="163">
        <v>13.875</v>
      </c>
      <c r="G350" s="163">
        <v>11.9375</v>
      </c>
      <c r="H350" s="1">
        <v>1870</v>
      </c>
      <c r="I350" s="161">
        <f>VLOOKUP(B350,L$2:M$54,2,FALSE)</f>
        <v>0.92620184907501357</v>
      </c>
      <c r="J350">
        <f>MAX(I350*F350,E350)</f>
        <v>12.851050655915813</v>
      </c>
      <c r="L350" s="166"/>
      <c r="M350" s="41"/>
      <c r="N350" s="41"/>
      <c r="O350" s="41"/>
    </row>
    <row r="351" spans="1:15" x14ac:dyDescent="0.25">
      <c r="A351" s="165">
        <v>43480.541666666664</v>
      </c>
      <c r="B351" s="167">
        <f>WEEKNUM(A351)</f>
        <v>3</v>
      </c>
      <c r="C351" s="164">
        <f>WEEKDAY(A351)</f>
        <v>3</v>
      </c>
      <c r="D351" s="164">
        <v>14</v>
      </c>
      <c r="E351" s="163">
        <v>10</v>
      </c>
      <c r="F351" s="163">
        <v>14.125</v>
      </c>
      <c r="G351" s="163">
        <v>12.0625</v>
      </c>
      <c r="H351" s="1">
        <v>1659</v>
      </c>
      <c r="I351" s="161">
        <f>VLOOKUP(B351,L$2:M$54,2,FALSE)</f>
        <v>0.92620184907501357</v>
      </c>
      <c r="J351">
        <f>MAX(I351*F351,E351)</f>
        <v>13.082601118184567</v>
      </c>
      <c r="L351" s="166"/>
      <c r="M351" s="41"/>
      <c r="N351" s="41"/>
      <c r="O351" s="41"/>
    </row>
    <row r="352" spans="1:15" x14ac:dyDescent="0.25">
      <c r="A352" s="165">
        <v>43480.583333333336</v>
      </c>
      <c r="B352" s="167">
        <f>WEEKNUM(A352)</f>
        <v>3</v>
      </c>
      <c r="C352" s="164">
        <f>WEEKDAY(A352)</f>
        <v>3</v>
      </c>
      <c r="D352" s="164">
        <v>15</v>
      </c>
      <c r="E352" s="163">
        <v>10</v>
      </c>
      <c r="F352" s="163">
        <v>14.074999999999999</v>
      </c>
      <c r="G352" s="163">
        <v>12.037500000000001</v>
      </c>
      <c r="H352" s="1">
        <v>2060</v>
      </c>
      <c r="I352" s="161">
        <f>VLOOKUP(B352,L$2:M$54,2,FALSE)</f>
        <v>0.92620184907501357</v>
      </c>
      <c r="J352">
        <f>MAX(I352*F352,E352)</f>
        <v>13.036291025730815</v>
      </c>
      <c r="L352" s="166"/>
      <c r="M352" s="41"/>
      <c r="N352" s="41"/>
      <c r="O352" s="41"/>
    </row>
    <row r="353" spans="1:15" x14ac:dyDescent="0.25">
      <c r="A353" s="165">
        <v>43480.625</v>
      </c>
      <c r="B353" s="167">
        <f>WEEKNUM(A353)</f>
        <v>3</v>
      </c>
      <c r="C353" s="164">
        <f>WEEKDAY(A353)</f>
        <v>3</v>
      </c>
      <c r="D353" s="164">
        <v>16</v>
      </c>
      <c r="E353" s="163">
        <v>10</v>
      </c>
      <c r="F353" s="163">
        <v>13.975000000000001</v>
      </c>
      <c r="G353" s="163">
        <v>11.987500000000001</v>
      </c>
      <c r="H353" s="1">
        <v>2778</v>
      </c>
      <c r="I353" s="161">
        <f>VLOOKUP(B353,L$2:M$54,2,FALSE)</f>
        <v>0.92620184907501357</v>
      </c>
      <c r="J353">
        <f>MAX(I353*F353,E353)</f>
        <v>12.943670840823316</v>
      </c>
      <c r="L353" s="166"/>
      <c r="M353" s="41"/>
      <c r="N353" s="41"/>
      <c r="O353" s="41"/>
    </row>
    <row r="354" spans="1:15" x14ac:dyDescent="0.25">
      <c r="A354" s="165">
        <v>43480.666666666664</v>
      </c>
      <c r="B354" s="167">
        <f>WEEKNUM(A354)</f>
        <v>3</v>
      </c>
      <c r="C354" s="164">
        <f>WEEKDAY(A354)</f>
        <v>3</v>
      </c>
      <c r="D354" s="164">
        <v>17</v>
      </c>
      <c r="E354" s="163">
        <v>10</v>
      </c>
      <c r="F354" s="163">
        <v>14.175000000000001</v>
      </c>
      <c r="G354" s="163">
        <v>12.0875</v>
      </c>
      <c r="H354" s="1">
        <v>3317</v>
      </c>
      <c r="I354" s="161">
        <f>VLOOKUP(B354,L$2:M$54,2,FALSE)</f>
        <v>0.92620184907501357</v>
      </c>
      <c r="J354">
        <f>MAX(I354*F354,E354)</f>
        <v>13.128911210638318</v>
      </c>
      <c r="L354" s="166"/>
      <c r="M354" s="41"/>
      <c r="N354" s="41"/>
      <c r="O354" s="41"/>
    </row>
    <row r="355" spans="1:15" x14ac:dyDescent="0.25">
      <c r="A355" s="165">
        <v>43480.708333333336</v>
      </c>
      <c r="B355" s="167">
        <f>WEEKNUM(A355)</f>
        <v>3</v>
      </c>
      <c r="C355" s="164">
        <f>WEEKDAY(A355)</f>
        <v>3</v>
      </c>
      <c r="D355" s="164">
        <v>18</v>
      </c>
      <c r="E355" s="163">
        <v>10</v>
      </c>
      <c r="F355" s="163">
        <v>14.45</v>
      </c>
      <c r="G355" s="163">
        <v>12.225</v>
      </c>
      <c r="H355" s="1">
        <v>3216</v>
      </c>
      <c r="I355" s="161">
        <f>VLOOKUP(B355,L$2:M$54,2,FALSE)</f>
        <v>0.92620184907501357</v>
      </c>
      <c r="J355">
        <f>MAX(I355*F355,E355)</f>
        <v>13.383616719133945</v>
      </c>
      <c r="L355" s="166"/>
      <c r="M355" s="41"/>
      <c r="N355" s="41"/>
      <c r="O355" s="41"/>
    </row>
    <row r="356" spans="1:15" x14ac:dyDescent="0.25">
      <c r="A356" s="165">
        <v>43480.75</v>
      </c>
      <c r="B356" s="167">
        <f>WEEKNUM(A356)</f>
        <v>3</v>
      </c>
      <c r="C356" s="164">
        <f>WEEKDAY(A356)</f>
        <v>3</v>
      </c>
      <c r="D356" s="164">
        <v>19</v>
      </c>
      <c r="E356" s="163">
        <v>10</v>
      </c>
      <c r="F356" s="163">
        <v>17.375</v>
      </c>
      <c r="G356" s="163">
        <v>13.6875</v>
      </c>
      <c r="H356" s="1">
        <v>2803</v>
      </c>
      <c r="I356" s="161">
        <f>VLOOKUP(B356,L$2:M$54,2,FALSE)</f>
        <v>0.92620184907501357</v>
      </c>
      <c r="J356">
        <f>MAX(I356*F356,E356)</f>
        <v>16.092757127678361</v>
      </c>
      <c r="L356" s="166"/>
      <c r="M356" s="41"/>
      <c r="N356" s="41"/>
      <c r="O356" s="41"/>
    </row>
    <row r="357" spans="1:15" x14ac:dyDescent="0.25">
      <c r="A357" s="165">
        <v>43480.791666666664</v>
      </c>
      <c r="B357" s="167">
        <f>WEEKNUM(A357)</f>
        <v>3</v>
      </c>
      <c r="C357" s="164">
        <f>WEEKDAY(A357)</f>
        <v>3</v>
      </c>
      <c r="D357" s="164">
        <v>20</v>
      </c>
      <c r="E357" s="163">
        <v>10</v>
      </c>
      <c r="F357" s="163">
        <v>15.925000000000001</v>
      </c>
      <c r="G357" s="163">
        <v>12.9625</v>
      </c>
      <c r="H357" s="1">
        <v>2153</v>
      </c>
      <c r="I357" s="161">
        <f>VLOOKUP(B357,L$2:M$54,2,FALSE)</f>
        <v>0.92620184907501357</v>
      </c>
      <c r="J357">
        <f>MAX(I357*F357,E357)</f>
        <v>14.749764446519592</v>
      </c>
      <c r="L357" s="166"/>
      <c r="M357" s="41"/>
      <c r="N357" s="41"/>
      <c r="O357" s="41"/>
    </row>
    <row r="358" spans="1:15" x14ac:dyDescent="0.25">
      <c r="A358" s="165">
        <v>43480.833333333336</v>
      </c>
      <c r="B358" s="167">
        <f>WEEKNUM(A358)</f>
        <v>3</v>
      </c>
      <c r="C358" s="164">
        <f>WEEKDAY(A358)</f>
        <v>3</v>
      </c>
      <c r="D358" s="164">
        <v>21</v>
      </c>
      <c r="E358" s="163">
        <v>10</v>
      </c>
      <c r="F358" s="163">
        <v>13.525</v>
      </c>
      <c r="G358" s="163">
        <v>11.762499999999999</v>
      </c>
      <c r="H358" s="1">
        <v>1860</v>
      </c>
      <c r="I358" s="161">
        <f>VLOOKUP(B358,L$2:M$54,2,FALSE)</f>
        <v>0.92620184907501357</v>
      </c>
      <c r="J358">
        <f>MAX(I358*F358,E358)</f>
        <v>12.526880008739559</v>
      </c>
      <c r="L358" s="166"/>
      <c r="M358" s="41"/>
      <c r="N358" s="41"/>
      <c r="O358" s="41"/>
    </row>
    <row r="359" spans="1:15" x14ac:dyDescent="0.25">
      <c r="A359" s="165">
        <v>43480.875</v>
      </c>
      <c r="B359" s="167">
        <f>WEEKNUM(A359)</f>
        <v>3</v>
      </c>
      <c r="C359" s="164">
        <f>WEEKDAY(A359)</f>
        <v>3</v>
      </c>
      <c r="D359" s="164">
        <v>22</v>
      </c>
      <c r="E359" s="163">
        <v>12.45</v>
      </c>
      <c r="F359" s="163">
        <v>12.45</v>
      </c>
      <c r="G359" s="163">
        <v>12.45</v>
      </c>
      <c r="H359" s="1">
        <v>1495</v>
      </c>
      <c r="I359" s="161">
        <f>VLOOKUP(B359,L$2:M$54,2,FALSE)</f>
        <v>0.92620184907501357</v>
      </c>
      <c r="J359">
        <f>MAX(I359*F359,E359)</f>
        <v>12.45</v>
      </c>
      <c r="L359" s="166"/>
      <c r="M359" s="41"/>
      <c r="N359" s="41"/>
      <c r="O359" s="41"/>
    </row>
    <row r="360" spans="1:15" x14ac:dyDescent="0.25">
      <c r="A360" s="165">
        <v>43480.916666666664</v>
      </c>
      <c r="B360" s="167">
        <f>WEEKNUM(A360)</f>
        <v>3</v>
      </c>
      <c r="C360" s="164">
        <f>WEEKDAY(A360)</f>
        <v>3</v>
      </c>
      <c r="D360" s="164">
        <v>23</v>
      </c>
      <c r="E360" s="163">
        <v>11.95</v>
      </c>
      <c r="F360" s="163">
        <v>11.95</v>
      </c>
      <c r="G360" s="163">
        <v>11.95</v>
      </c>
      <c r="H360" s="1">
        <v>748</v>
      </c>
      <c r="I360" s="161">
        <f>VLOOKUP(B360,L$2:M$54,2,FALSE)</f>
        <v>0.92620184907501357</v>
      </c>
      <c r="J360">
        <f>MAX(I360*F360,E360)</f>
        <v>11.95</v>
      </c>
      <c r="L360" s="166"/>
      <c r="M360" s="41"/>
      <c r="N360" s="41"/>
      <c r="O360" s="41"/>
    </row>
    <row r="361" spans="1:15" x14ac:dyDescent="0.25">
      <c r="A361" s="165">
        <v>43480.958333333336</v>
      </c>
      <c r="B361" s="167">
        <f>WEEKNUM(A361)</f>
        <v>3</v>
      </c>
      <c r="C361" s="164">
        <f>WEEKDAY(A361)</f>
        <v>3</v>
      </c>
      <c r="D361" s="164">
        <v>24</v>
      </c>
      <c r="E361" s="163">
        <v>11.725000000000001</v>
      </c>
      <c r="F361" s="163">
        <v>11.725000000000001</v>
      </c>
      <c r="G361" s="163">
        <v>11.725000000000001</v>
      </c>
      <c r="H361" s="1">
        <v>306</v>
      </c>
      <c r="I361" s="161">
        <f>VLOOKUP(B361,L$2:M$54,2,FALSE)</f>
        <v>0.92620184907501357</v>
      </c>
      <c r="J361">
        <f>MAX(I361*F361,E361)</f>
        <v>11.725000000000001</v>
      </c>
      <c r="L361" s="166"/>
      <c r="M361" s="41"/>
      <c r="N361" s="41"/>
      <c r="O361" s="41"/>
    </row>
    <row r="362" spans="1:15" x14ac:dyDescent="0.25">
      <c r="A362" s="165">
        <v>43481</v>
      </c>
      <c r="B362" s="167">
        <f>WEEKNUM(A362)</f>
        <v>3</v>
      </c>
      <c r="C362" s="164">
        <f>WEEKDAY(A362)</f>
        <v>4</v>
      </c>
      <c r="D362" s="164">
        <v>1</v>
      </c>
      <c r="E362" s="163">
        <v>12</v>
      </c>
      <c r="F362" s="163">
        <v>12</v>
      </c>
      <c r="G362" s="163">
        <v>12</v>
      </c>
      <c r="H362" s="1">
        <v>112</v>
      </c>
      <c r="I362" s="161">
        <f>VLOOKUP(B362,L$2:M$54,2,FALSE)</f>
        <v>0.92620184907501357</v>
      </c>
      <c r="J362">
        <f>MAX(I362*F362,E362)</f>
        <v>12</v>
      </c>
      <c r="L362" s="166"/>
      <c r="M362" s="41"/>
      <c r="N362" s="41"/>
      <c r="O362" s="41"/>
    </row>
    <row r="363" spans="1:15" x14ac:dyDescent="0.25">
      <c r="A363" s="165">
        <v>43481.041666666664</v>
      </c>
      <c r="B363" s="167">
        <f>WEEKNUM(A363)</f>
        <v>3</v>
      </c>
      <c r="C363" s="164">
        <f>WEEKDAY(A363)</f>
        <v>4</v>
      </c>
      <c r="D363" s="164">
        <v>2</v>
      </c>
      <c r="E363" s="163">
        <v>11.07</v>
      </c>
      <c r="F363" s="163">
        <v>11.07</v>
      </c>
      <c r="G363" s="163">
        <v>11.07</v>
      </c>
      <c r="H363" s="1">
        <v>71</v>
      </c>
      <c r="I363" s="161">
        <f>VLOOKUP(B363,L$2:M$54,2,FALSE)</f>
        <v>0.92620184907501357</v>
      </c>
      <c r="J363">
        <f>MAX(I363*F363,E363)</f>
        <v>11.07</v>
      </c>
      <c r="L363" s="166"/>
      <c r="M363" s="41"/>
      <c r="N363" s="41"/>
      <c r="O363" s="41"/>
    </row>
    <row r="364" spans="1:15" x14ac:dyDescent="0.25">
      <c r="A364" s="165">
        <v>43481.083333333336</v>
      </c>
      <c r="B364" s="167">
        <f>WEEKNUM(A364)</f>
        <v>3</v>
      </c>
      <c r="C364" s="164">
        <f>WEEKDAY(A364)</f>
        <v>4</v>
      </c>
      <c r="D364" s="164">
        <v>3</v>
      </c>
      <c r="E364" s="163">
        <v>11.175000000000001</v>
      </c>
      <c r="F364" s="163">
        <v>11.175000000000001</v>
      </c>
      <c r="G364" s="163">
        <v>11.175000000000001</v>
      </c>
      <c r="H364" s="1">
        <v>71</v>
      </c>
      <c r="I364" s="161">
        <f>VLOOKUP(B364,L$2:M$54,2,FALSE)</f>
        <v>0.92620184907501357</v>
      </c>
      <c r="J364">
        <f>MAX(I364*F364,E364)</f>
        <v>11.175000000000001</v>
      </c>
      <c r="L364" s="166"/>
      <c r="M364" s="41"/>
      <c r="N364" s="41"/>
      <c r="O364" s="41"/>
    </row>
    <row r="365" spans="1:15" x14ac:dyDescent="0.25">
      <c r="A365" s="165">
        <v>43481.125</v>
      </c>
      <c r="B365" s="167">
        <f>WEEKNUM(A365)</f>
        <v>3</v>
      </c>
      <c r="C365" s="164">
        <f>WEEKDAY(A365)</f>
        <v>4</v>
      </c>
      <c r="D365" s="164">
        <v>4</v>
      </c>
      <c r="E365" s="163">
        <v>11.745000000000001</v>
      </c>
      <c r="F365" s="163">
        <v>11.745000000000001</v>
      </c>
      <c r="G365" s="163">
        <v>11.745000000000001</v>
      </c>
      <c r="H365" s="1">
        <v>116</v>
      </c>
      <c r="I365" s="161">
        <f>VLOOKUP(B365,L$2:M$54,2,FALSE)</f>
        <v>0.92620184907501357</v>
      </c>
      <c r="J365">
        <f>MAX(I365*F365,E365)</f>
        <v>11.745000000000001</v>
      </c>
      <c r="L365" s="166"/>
      <c r="M365" s="41"/>
      <c r="N365" s="41"/>
      <c r="O365" s="41"/>
    </row>
    <row r="366" spans="1:15" x14ac:dyDescent="0.25">
      <c r="A366" s="165">
        <v>43481.166666666664</v>
      </c>
      <c r="B366" s="167">
        <f>WEEKNUM(A366)</f>
        <v>3</v>
      </c>
      <c r="C366" s="164">
        <f>WEEKDAY(A366)</f>
        <v>4</v>
      </c>
      <c r="D366" s="164">
        <v>5</v>
      </c>
      <c r="E366" s="163">
        <v>12.195</v>
      </c>
      <c r="F366" s="163">
        <v>12.195</v>
      </c>
      <c r="G366" s="163">
        <v>12.195</v>
      </c>
      <c r="H366" s="1">
        <v>294</v>
      </c>
      <c r="I366" s="161">
        <f>VLOOKUP(B366,L$2:M$54,2,FALSE)</f>
        <v>0.92620184907501357</v>
      </c>
      <c r="J366">
        <f>MAX(I366*F366,E366)</f>
        <v>12.195</v>
      </c>
      <c r="L366" s="166"/>
      <c r="M366" s="41"/>
      <c r="N366" s="41"/>
      <c r="O366" s="41"/>
    </row>
    <row r="367" spans="1:15" x14ac:dyDescent="0.25">
      <c r="A367" s="165">
        <v>43481.208333333336</v>
      </c>
      <c r="B367" s="167">
        <f>WEEKNUM(A367)</f>
        <v>3</v>
      </c>
      <c r="C367" s="164">
        <f>WEEKDAY(A367)</f>
        <v>4</v>
      </c>
      <c r="D367" s="164">
        <v>6</v>
      </c>
      <c r="E367" s="163">
        <v>11.705</v>
      </c>
      <c r="F367" s="163">
        <v>11.705</v>
      </c>
      <c r="G367" s="163">
        <v>11.705</v>
      </c>
      <c r="H367" s="1">
        <v>745</v>
      </c>
      <c r="I367" s="161">
        <f>VLOOKUP(B367,L$2:M$54,2,FALSE)</f>
        <v>0.92620184907501357</v>
      </c>
      <c r="J367">
        <f>MAX(I367*F367,E367)</f>
        <v>11.705</v>
      </c>
      <c r="L367" s="166"/>
      <c r="M367" s="41"/>
      <c r="N367" s="41"/>
      <c r="O367" s="41"/>
    </row>
    <row r="368" spans="1:15" x14ac:dyDescent="0.25">
      <c r="A368" s="165">
        <v>43481.25</v>
      </c>
      <c r="B368" s="167">
        <f>WEEKNUM(A368)</f>
        <v>3</v>
      </c>
      <c r="C368" s="164">
        <f>WEEKDAY(A368)</f>
        <v>4</v>
      </c>
      <c r="D368" s="164">
        <v>7</v>
      </c>
      <c r="E368" s="163">
        <v>10.620000000000001</v>
      </c>
      <c r="F368" s="163">
        <v>10.620000000000001</v>
      </c>
      <c r="G368" s="163">
        <v>10.620000000000001</v>
      </c>
      <c r="H368" s="1">
        <v>3056</v>
      </c>
      <c r="I368" s="161">
        <f>VLOOKUP(B368,L$2:M$54,2,FALSE)</f>
        <v>0.92620184907501357</v>
      </c>
      <c r="J368">
        <f>MAX(I368*F368,E368)</f>
        <v>10.620000000000001</v>
      </c>
      <c r="L368" s="166"/>
      <c r="M368" s="41"/>
      <c r="N368" s="41"/>
      <c r="O368" s="41"/>
    </row>
    <row r="369" spans="1:15" x14ac:dyDescent="0.25">
      <c r="A369" s="165">
        <v>43481.291666666664</v>
      </c>
      <c r="B369" s="167">
        <f>WEEKNUM(A369)</f>
        <v>3</v>
      </c>
      <c r="C369" s="164">
        <f>WEEKDAY(A369)</f>
        <v>4</v>
      </c>
      <c r="D369" s="164">
        <v>8</v>
      </c>
      <c r="E369" s="163">
        <v>11.77</v>
      </c>
      <c r="F369" s="163">
        <v>11.77</v>
      </c>
      <c r="G369" s="163">
        <v>11.77</v>
      </c>
      <c r="H369" s="1">
        <v>4059</v>
      </c>
      <c r="I369" s="161">
        <f>VLOOKUP(B369,L$2:M$54,2,FALSE)</f>
        <v>0.92620184907501357</v>
      </c>
      <c r="J369">
        <f>MAX(I369*F369,E369)</f>
        <v>11.77</v>
      </c>
      <c r="L369" s="166"/>
      <c r="M369" s="41"/>
      <c r="N369" s="41"/>
      <c r="O369" s="41"/>
    </row>
    <row r="370" spans="1:15" x14ac:dyDescent="0.25">
      <c r="A370" s="165">
        <v>43481.333333333336</v>
      </c>
      <c r="B370" s="167">
        <f>WEEKNUM(A370)</f>
        <v>3</v>
      </c>
      <c r="C370" s="164">
        <f>WEEKDAY(A370)</f>
        <v>4</v>
      </c>
      <c r="D370" s="164">
        <v>9</v>
      </c>
      <c r="E370" s="163">
        <v>10</v>
      </c>
      <c r="F370" s="163">
        <v>16.5</v>
      </c>
      <c r="G370" s="163">
        <v>13.25</v>
      </c>
      <c r="H370" s="1">
        <v>3737</v>
      </c>
      <c r="I370" s="161">
        <f>VLOOKUP(B370,L$2:M$54,2,FALSE)</f>
        <v>0.92620184907501357</v>
      </c>
      <c r="J370">
        <f>MAX(I370*F370,E370)</f>
        <v>15.282330509737724</v>
      </c>
      <c r="L370" s="166"/>
      <c r="M370" s="41"/>
      <c r="N370" s="41"/>
      <c r="O370" s="41"/>
    </row>
    <row r="371" spans="1:15" x14ac:dyDescent="0.25">
      <c r="A371" s="165">
        <v>43481.375</v>
      </c>
      <c r="B371" s="167">
        <f>WEEKNUM(A371)</f>
        <v>3</v>
      </c>
      <c r="C371" s="164">
        <f>WEEKDAY(A371)</f>
        <v>4</v>
      </c>
      <c r="D371" s="164">
        <v>10</v>
      </c>
      <c r="E371" s="163">
        <v>10</v>
      </c>
      <c r="F371" s="163">
        <v>19</v>
      </c>
      <c r="G371" s="163">
        <v>14.5</v>
      </c>
      <c r="H371" s="1">
        <v>2575</v>
      </c>
      <c r="I371" s="161">
        <f>VLOOKUP(B371,L$2:M$54,2,FALSE)</f>
        <v>0.92620184907501357</v>
      </c>
      <c r="J371">
        <f>MAX(I371*F371,E371)</f>
        <v>17.597835132425256</v>
      </c>
      <c r="L371" s="166"/>
      <c r="M371" s="41"/>
      <c r="N371" s="41"/>
      <c r="O371" s="41"/>
    </row>
    <row r="372" spans="1:15" x14ac:dyDescent="0.25">
      <c r="A372" s="165">
        <v>43481.416666666664</v>
      </c>
      <c r="B372" s="167">
        <f>WEEKNUM(A372)</f>
        <v>3</v>
      </c>
      <c r="C372" s="164">
        <f>WEEKDAY(A372)</f>
        <v>4</v>
      </c>
      <c r="D372" s="164">
        <v>11</v>
      </c>
      <c r="E372" s="163">
        <v>10</v>
      </c>
      <c r="F372" s="163">
        <v>16.75</v>
      </c>
      <c r="G372" s="163">
        <v>13.375</v>
      </c>
      <c r="H372" s="1">
        <v>2162</v>
      </c>
      <c r="I372" s="161">
        <f>VLOOKUP(B372,L$2:M$54,2,FALSE)</f>
        <v>0.92620184907501357</v>
      </c>
      <c r="J372">
        <f>MAX(I372*F372,E372)</f>
        <v>15.513880972006477</v>
      </c>
      <c r="L372" s="166"/>
      <c r="M372" s="41"/>
      <c r="N372" s="41"/>
      <c r="O372" s="41"/>
    </row>
    <row r="373" spans="1:15" x14ac:dyDescent="0.25">
      <c r="A373" s="165">
        <v>43481.458333333336</v>
      </c>
      <c r="B373" s="167">
        <f>WEEKNUM(A373)</f>
        <v>3</v>
      </c>
      <c r="C373" s="164">
        <f>WEEKDAY(A373)</f>
        <v>4</v>
      </c>
      <c r="D373" s="164">
        <v>12</v>
      </c>
      <c r="E373" s="163">
        <v>10</v>
      </c>
      <c r="F373" s="163">
        <v>15.379999999999999</v>
      </c>
      <c r="G373" s="163">
        <v>12.690000000000001</v>
      </c>
      <c r="H373" s="1">
        <v>2112</v>
      </c>
      <c r="I373" s="161">
        <f>VLOOKUP(B373,L$2:M$54,2,FALSE)</f>
        <v>0.92620184907501357</v>
      </c>
      <c r="J373">
        <f>MAX(I373*F373,E373)</f>
        <v>14.244984438773708</v>
      </c>
      <c r="L373" s="166"/>
      <c r="M373" s="41"/>
      <c r="N373" s="41"/>
      <c r="O373" s="41"/>
    </row>
    <row r="374" spans="1:15" x14ac:dyDescent="0.25">
      <c r="A374" s="165">
        <v>43481.5</v>
      </c>
      <c r="B374" s="167">
        <f>WEEKNUM(A374)</f>
        <v>3</v>
      </c>
      <c r="C374" s="164">
        <f>WEEKDAY(A374)</f>
        <v>4</v>
      </c>
      <c r="D374" s="164">
        <v>13</v>
      </c>
      <c r="E374" s="163">
        <v>10</v>
      </c>
      <c r="F374" s="163">
        <v>14.45</v>
      </c>
      <c r="G374" s="163">
        <v>12.225000000000001</v>
      </c>
      <c r="H374" s="1">
        <v>2190</v>
      </c>
      <c r="I374" s="161">
        <f>VLOOKUP(B374,L$2:M$54,2,FALSE)</f>
        <v>0.92620184907501357</v>
      </c>
      <c r="J374">
        <f>MAX(I374*F374,E374)</f>
        <v>13.383616719133945</v>
      </c>
      <c r="L374" s="166"/>
      <c r="M374" s="41"/>
      <c r="N374" s="41"/>
      <c r="O374" s="41"/>
    </row>
    <row r="375" spans="1:15" x14ac:dyDescent="0.25">
      <c r="A375" s="165">
        <v>43481.541666666664</v>
      </c>
      <c r="B375" s="167">
        <f>WEEKNUM(A375)</f>
        <v>3</v>
      </c>
      <c r="C375" s="164">
        <f>WEEKDAY(A375)</f>
        <v>4</v>
      </c>
      <c r="D375" s="164">
        <v>14</v>
      </c>
      <c r="E375" s="163">
        <v>10</v>
      </c>
      <c r="F375" s="163">
        <v>13.765000000000001</v>
      </c>
      <c r="G375" s="163">
        <v>11.8825</v>
      </c>
      <c r="H375" s="1">
        <v>2368</v>
      </c>
      <c r="I375" s="161">
        <f>VLOOKUP(B375,L$2:M$54,2,FALSE)</f>
        <v>0.92620184907501357</v>
      </c>
      <c r="J375">
        <f>MAX(I375*F375,E375)</f>
        <v>12.749168452517562</v>
      </c>
      <c r="L375" s="166"/>
      <c r="M375" s="41"/>
      <c r="N375" s="41"/>
      <c r="O375" s="41"/>
    </row>
    <row r="376" spans="1:15" x14ac:dyDescent="0.25">
      <c r="A376" s="165">
        <v>43481.583333333336</v>
      </c>
      <c r="B376" s="167">
        <f>WEEKNUM(A376)</f>
        <v>3</v>
      </c>
      <c r="C376" s="164">
        <f>WEEKDAY(A376)</f>
        <v>4</v>
      </c>
      <c r="D376" s="164">
        <v>15</v>
      </c>
      <c r="E376" s="163">
        <v>10</v>
      </c>
      <c r="F376" s="163">
        <v>14.185</v>
      </c>
      <c r="G376" s="163">
        <v>12.092500000000001</v>
      </c>
      <c r="H376" s="1">
        <v>2295</v>
      </c>
      <c r="I376" s="161">
        <f>VLOOKUP(B376,L$2:M$54,2,FALSE)</f>
        <v>0.92620184907501357</v>
      </c>
      <c r="J376">
        <f>MAX(I376*F376,E376)</f>
        <v>13.138173229129068</v>
      </c>
      <c r="L376" s="166"/>
      <c r="M376" s="41"/>
      <c r="N376" s="41"/>
      <c r="O376" s="41"/>
    </row>
    <row r="377" spans="1:15" x14ac:dyDescent="0.25">
      <c r="A377" s="165">
        <v>43481.625</v>
      </c>
      <c r="B377" s="167">
        <f>WEEKNUM(A377)</f>
        <v>3</v>
      </c>
      <c r="C377" s="164">
        <f>WEEKDAY(A377)</f>
        <v>4</v>
      </c>
      <c r="D377" s="164">
        <v>16</v>
      </c>
      <c r="E377" s="163">
        <v>10</v>
      </c>
      <c r="F377" s="163">
        <v>15</v>
      </c>
      <c r="G377" s="163">
        <v>12.5</v>
      </c>
      <c r="H377" s="1">
        <v>2480</v>
      </c>
      <c r="I377" s="161">
        <f>VLOOKUP(B377,L$2:M$54,2,FALSE)</f>
        <v>0.92620184907501357</v>
      </c>
      <c r="J377">
        <f>MAX(I377*F377,E377)</f>
        <v>13.893027736125203</v>
      </c>
      <c r="L377" s="166"/>
      <c r="M377" s="41"/>
      <c r="N377" s="41"/>
      <c r="O377" s="41"/>
    </row>
    <row r="378" spans="1:15" x14ac:dyDescent="0.25">
      <c r="A378" s="165">
        <v>43481.666666666664</v>
      </c>
      <c r="B378" s="167">
        <f>WEEKNUM(A378)</f>
        <v>3</v>
      </c>
      <c r="C378" s="164">
        <f>WEEKDAY(A378)</f>
        <v>4</v>
      </c>
      <c r="D378" s="164">
        <v>17</v>
      </c>
      <c r="E378" s="163">
        <v>10</v>
      </c>
      <c r="F378" s="163">
        <v>14.895</v>
      </c>
      <c r="G378" s="163">
        <v>12.4475</v>
      </c>
      <c r="H378" s="1">
        <v>3325</v>
      </c>
      <c r="I378" s="161">
        <f>VLOOKUP(B378,L$2:M$54,2,FALSE)</f>
        <v>0.92620184907501357</v>
      </c>
      <c r="J378">
        <f>MAX(I378*F378,E378)</f>
        <v>13.795776541972327</v>
      </c>
      <c r="L378" s="166"/>
      <c r="M378" s="41"/>
      <c r="N378" s="41"/>
      <c r="O378" s="41"/>
    </row>
    <row r="379" spans="1:15" x14ac:dyDescent="0.25">
      <c r="A379" s="165">
        <v>43481.708333333336</v>
      </c>
      <c r="B379" s="167">
        <f>WEEKNUM(A379)</f>
        <v>3</v>
      </c>
      <c r="C379" s="164">
        <f>WEEKDAY(A379)</f>
        <v>4</v>
      </c>
      <c r="D379" s="164">
        <v>18</v>
      </c>
      <c r="E379" s="163">
        <v>10</v>
      </c>
      <c r="F379" s="163">
        <v>15.77</v>
      </c>
      <c r="G379" s="163">
        <v>12.885000000000002</v>
      </c>
      <c r="H379" s="1">
        <v>3654</v>
      </c>
      <c r="I379" s="161">
        <f>VLOOKUP(B379,L$2:M$54,2,FALSE)</f>
        <v>0.92620184907501357</v>
      </c>
      <c r="J379">
        <f>MAX(I379*F379,E379)</f>
        <v>14.606203159912964</v>
      </c>
      <c r="L379" s="166"/>
      <c r="M379" s="41"/>
      <c r="N379" s="41"/>
      <c r="O379" s="41"/>
    </row>
    <row r="380" spans="1:15" x14ac:dyDescent="0.25">
      <c r="A380" s="165">
        <v>43481.75</v>
      </c>
      <c r="B380" s="167">
        <f>WEEKNUM(A380)</f>
        <v>3</v>
      </c>
      <c r="C380" s="164">
        <f>WEEKDAY(A380)</f>
        <v>4</v>
      </c>
      <c r="D380" s="164">
        <v>19</v>
      </c>
      <c r="E380" s="163">
        <v>10</v>
      </c>
      <c r="F380" s="163">
        <v>17.549999999999997</v>
      </c>
      <c r="G380" s="163">
        <v>13.774999999999999</v>
      </c>
      <c r="H380" s="1">
        <v>2792</v>
      </c>
      <c r="I380" s="161">
        <f>VLOOKUP(B380,L$2:M$54,2,FALSE)</f>
        <v>0.92620184907501357</v>
      </c>
      <c r="J380">
        <f>MAX(I380*F380,E380)</f>
        <v>16.254842451266487</v>
      </c>
      <c r="L380" s="166"/>
      <c r="M380" s="41"/>
      <c r="N380" s="41"/>
      <c r="O380" s="41"/>
    </row>
    <row r="381" spans="1:15" x14ac:dyDescent="0.25">
      <c r="A381" s="165">
        <v>43481.791666666664</v>
      </c>
      <c r="B381" s="167">
        <f>WEEKNUM(A381)</f>
        <v>3</v>
      </c>
      <c r="C381" s="164">
        <f>WEEKDAY(A381)</f>
        <v>4</v>
      </c>
      <c r="D381" s="164">
        <v>20</v>
      </c>
      <c r="E381" s="163">
        <v>10</v>
      </c>
      <c r="F381" s="163">
        <v>16.234999999999999</v>
      </c>
      <c r="G381" s="163">
        <v>13.1175</v>
      </c>
      <c r="H381" s="1">
        <v>1616</v>
      </c>
      <c r="I381" s="161">
        <f>VLOOKUP(B381,L$2:M$54,2,FALSE)</f>
        <v>0.92620184907501357</v>
      </c>
      <c r="J381">
        <f>MAX(I381*F381,E381)</f>
        <v>15.036887019732845</v>
      </c>
      <c r="L381" s="166"/>
      <c r="M381" s="41"/>
      <c r="N381" s="41"/>
      <c r="O381" s="41"/>
    </row>
    <row r="382" spans="1:15" x14ac:dyDescent="0.25">
      <c r="A382" s="165">
        <v>43481.833333333336</v>
      </c>
      <c r="B382" s="167">
        <f>WEEKNUM(A382)</f>
        <v>3</v>
      </c>
      <c r="C382" s="164">
        <f>WEEKDAY(A382)</f>
        <v>4</v>
      </c>
      <c r="D382" s="164">
        <v>21</v>
      </c>
      <c r="E382" s="163">
        <v>10</v>
      </c>
      <c r="F382" s="163">
        <v>14</v>
      </c>
      <c r="G382" s="163">
        <v>12</v>
      </c>
      <c r="H382" s="1">
        <v>873</v>
      </c>
      <c r="I382" s="161">
        <f>VLOOKUP(B382,L$2:M$54,2,FALSE)</f>
        <v>0.92620184907501357</v>
      </c>
      <c r="J382">
        <f>MAX(I382*F382,E382)</f>
        <v>12.96682588705019</v>
      </c>
      <c r="L382" s="166"/>
      <c r="M382" s="41"/>
      <c r="N382" s="41"/>
      <c r="O382" s="41"/>
    </row>
    <row r="383" spans="1:15" x14ac:dyDescent="0.25">
      <c r="A383" s="165">
        <v>43481.875</v>
      </c>
      <c r="B383" s="167">
        <f>WEEKNUM(A383)</f>
        <v>3</v>
      </c>
      <c r="C383" s="164">
        <f>WEEKDAY(A383)</f>
        <v>4</v>
      </c>
      <c r="D383" s="164">
        <v>22</v>
      </c>
      <c r="E383" s="163">
        <v>10</v>
      </c>
      <c r="F383" s="163">
        <v>12.77</v>
      </c>
      <c r="G383" s="163">
        <v>11.385</v>
      </c>
      <c r="H383" s="1">
        <v>705</v>
      </c>
      <c r="I383" s="161">
        <f>VLOOKUP(B383,L$2:M$54,2,FALSE)</f>
        <v>0.92620184907501357</v>
      </c>
      <c r="J383">
        <f>MAX(I383*F383,E383)</f>
        <v>11.827597612687923</v>
      </c>
      <c r="L383" s="166"/>
      <c r="M383" s="41"/>
      <c r="N383" s="41"/>
      <c r="O383" s="41"/>
    </row>
    <row r="384" spans="1:15" x14ac:dyDescent="0.25">
      <c r="A384" s="165">
        <v>43481.916666666664</v>
      </c>
      <c r="B384" s="167">
        <f>WEEKNUM(A384)</f>
        <v>3</v>
      </c>
      <c r="C384" s="164">
        <f>WEEKDAY(A384)</f>
        <v>4</v>
      </c>
      <c r="D384" s="164">
        <v>23</v>
      </c>
      <c r="E384" s="163">
        <v>12.48</v>
      </c>
      <c r="F384" s="163">
        <v>12.48</v>
      </c>
      <c r="G384" s="163">
        <v>12.48</v>
      </c>
      <c r="H384" s="1">
        <v>569</v>
      </c>
      <c r="I384" s="161">
        <f>VLOOKUP(B384,L$2:M$54,2,FALSE)</f>
        <v>0.92620184907501357</v>
      </c>
      <c r="J384">
        <f>MAX(I384*F384,E384)</f>
        <v>12.48</v>
      </c>
      <c r="L384" s="166"/>
      <c r="M384" s="41"/>
      <c r="N384" s="41"/>
      <c r="O384" s="41"/>
    </row>
    <row r="385" spans="1:15" x14ac:dyDescent="0.25">
      <c r="A385" s="165">
        <v>43481.958333333336</v>
      </c>
      <c r="B385" s="167">
        <f>WEEKNUM(A385)</f>
        <v>3</v>
      </c>
      <c r="C385" s="164">
        <f>WEEKDAY(A385)</f>
        <v>4</v>
      </c>
      <c r="D385" s="164">
        <v>24</v>
      </c>
      <c r="E385" s="163">
        <v>12.59</v>
      </c>
      <c r="F385" s="163">
        <v>12.59</v>
      </c>
      <c r="G385" s="163">
        <v>12.59</v>
      </c>
      <c r="H385" s="1">
        <v>292</v>
      </c>
      <c r="I385" s="161">
        <f>VLOOKUP(B385,L$2:M$54,2,FALSE)</f>
        <v>0.92620184907501357</v>
      </c>
      <c r="J385">
        <f>MAX(I385*F385,E385)</f>
        <v>12.59</v>
      </c>
      <c r="L385" s="166"/>
      <c r="M385" s="41"/>
      <c r="N385" s="41"/>
      <c r="O385" s="41"/>
    </row>
    <row r="386" spans="1:15" x14ac:dyDescent="0.25">
      <c r="A386" s="165">
        <v>43482</v>
      </c>
      <c r="B386" s="167">
        <f>WEEKNUM(A386)</f>
        <v>3</v>
      </c>
      <c r="C386" s="164">
        <f>WEEKDAY(A386)</f>
        <v>5</v>
      </c>
      <c r="D386" s="164">
        <v>1</v>
      </c>
      <c r="E386" s="163">
        <v>12.375</v>
      </c>
      <c r="F386" s="163">
        <v>12.375</v>
      </c>
      <c r="G386" s="163">
        <v>12.375</v>
      </c>
      <c r="H386" s="1">
        <v>142</v>
      </c>
      <c r="I386" s="161">
        <f>VLOOKUP(B386,L$2:M$54,2,FALSE)</f>
        <v>0.92620184907501357</v>
      </c>
      <c r="J386">
        <f>MAX(I386*F386,E386)</f>
        <v>12.375</v>
      </c>
      <c r="L386" s="166"/>
      <c r="M386" s="41"/>
      <c r="N386" s="41"/>
      <c r="O386" s="41"/>
    </row>
    <row r="387" spans="1:15" x14ac:dyDescent="0.25">
      <c r="A387" s="165">
        <v>43482.041666666664</v>
      </c>
      <c r="B387" s="167">
        <f>WEEKNUM(A387)</f>
        <v>3</v>
      </c>
      <c r="C387" s="164">
        <f>WEEKDAY(A387)</f>
        <v>5</v>
      </c>
      <c r="D387" s="164">
        <v>2</v>
      </c>
      <c r="E387" s="163">
        <v>11.984999999999999</v>
      </c>
      <c r="F387" s="163">
        <v>11.984999999999999</v>
      </c>
      <c r="G387" s="163">
        <v>11.984999999999999</v>
      </c>
      <c r="H387" s="1">
        <v>95</v>
      </c>
      <c r="I387" s="161">
        <f>VLOOKUP(B387,L$2:M$54,2,FALSE)</f>
        <v>0.92620184907501357</v>
      </c>
      <c r="J387">
        <f>MAX(I387*F387,E387)</f>
        <v>11.984999999999999</v>
      </c>
      <c r="L387" s="166"/>
      <c r="M387" s="41"/>
      <c r="N387" s="41"/>
      <c r="O387" s="41"/>
    </row>
    <row r="388" spans="1:15" x14ac:dyDescent="0.25">
      <c r="A388" s="165">
        <v>43482.083333333336</v>
      </c>
      <c r="B388" s="167">
        <f>WEEKNUM(A388)</f>
        <v>3</v>
      </c>
      <c r="C388" s="164">
        <f>WEEKDAY(A388)</f>
        <v>5</v>
      </c>
      <c r="D388" s="164">
        <v>3</v>
      </c>
      <c r="E388" s="163">
        <v>11.719999999999999</v>
      </c>
      <c r="F388" s="163">
        <v>11.719999999999999</v>
      </c>
      <c r="G388" s="163">
        <v>11.719999999999999</v>
      </c>
      <c r="H388" s="1">
        <v>76</v>
      </c>
      <c r="I388" s="161">
        <f>VLOOKUP(B388,L$2:M$54,2,FALSE)</f>
        <v>0.92620184907501357</v>
      </c>
      <c r="J388">
        <f>MAX(I388*F388,E388)</f>
        <v>11.719999999999999</v>
      </c>
      <c r="L388" s="166"/>
      <c r="M388" s="41"/>
      <c r="N388" s="41"/>
      <c r="O388" s="41"/>
    </row>
    <row r="389" spans="1:15" x14ac:dyDescent="0.25">
      <c r="A389" s="165">
        <v>43482.125</v>
      </c>
      <c r="B389" s="167">
        <f>WEEKNUM(A389)</f>
        <v>3</v>
      </c>
      <c r="C389" s="164">
        <f>WEEKDAY(A389)</f>
        <v>5</v>
      </c>
      <c r="D389" s="164">
        <v>4</v>
      </c>
      <c r="E389" s="163">
        <v>12.094999999999999</v>
      </c>
      <c r="F389" s="163">
        <v>12.094999999999999</v>
      </c>
      <c r="G389" s="163">
        <v>12.094999999999999</v>
      </c>
      <c r="H389" s="1">
        <v>91</v>
      </c>
      <c r="I389" s="161">
        <f>VLOOKUP(B389,L$2:M$54,2,FALSE)</f>
        <v>0.92620184907501357</v>
      </c>
      <c r="J389">
        <f>MAX(I389*F389,E389)</f>
        <v>12.094999999999999</v>
      </c>
      <c r="L389" s="166"/>
      <c r="M389" s="41"/>
      <c r="N389" s="41"/>
      <c r="O389" s="41"/>
    </row>
    <row r="390" spans="1:15" x14ac:dyDescent="0.25">
      <c r="A390" s="165">
        <v>43482.166666666664</v>
      </c>
      <c r="B390" s="167">
        <f>WEEKNUM(A390)</f>
        <v>3</v>
      </c>
      <c r="C390" s="164">
        <f>WEEKDAY(A390)</f>
        <v>5</v>
      </c>
      <c r="D390" s="164">
        <v>5</v>
      </c>
      <c r="E390" s="163">
        <v>11.91</v>
      </c>
      <c r="F390" s="163">
        <v>11.91</v>
      </c>
      <c r="G390" s="163">
        <v>11.91</v>
      </c>
      <c r="H390" s="1">
        <v>264</v>
      </c>
      <c r="I390" s="161">
        <f>VLOOKUP(B390,L$2:M$54,2,FALSE)</f>
        <v>0.92620184907501357</v>
      </c>
      <c r="J390">
        <f>MAX(I390*F390,E390)</f>
        <v>11.91</v>
      </c>
      <c r="L390" s="166"/>
      <c r="M390" s="41"/>
      <c r="N390" s="41"/>
      <c r="O390" s="41"/>
    </row>
    <row r="391" spans="1:15" x14ac:dyDescent="0.25">
      <c r="A391" s="165">
        <v>43482.208333333336</v>
      </c>
      <c r="B391" s="167">
        <f>WEEKNUM(A391)</f>
        <v>3</v>
      </c>
      <c r="C391" s="164">
        <f>WEEKDAY(A391)</f>
        <v>5</v>
      </c>
      <c r="D391" s="164">
        <v>6</v>
      </c>
      <c r="E391" s="163">
        <v>12.455</v>
      </c>
      <c r="F391" s="163">
        <v>12.455</v>
      </c>
      <c r="G391" s="163">
        <v>12.455</v>
      </c>
      <c r="H391" s="1">
        <v>688</v>
      </c>
      <c r="I391" s="161">
        <f>VLOOKUP(B391,L$2:M$54,2,FALSE)</f>
        <v>0.92620184907501357</v>
      </c>
      <c r="J391">
        <f>MAX(I391*F391,E391)</f>
        <v>12.455</v>
      </c>
      <c r="L391" s="166"/>
      <c r="M391" s="41"/>
      <c r="N391" s="41"/>
      <c r="O391" s="41"/>
    </row>
    <row r="392" spans="1:15" x14ac:dyDescent="0.25">
      <c r="A392" s="165">
        <v>43482.25</v>
      </c>
      <c r="B392" s="167">
        <f>WEEKNUM(A392)</f>
        <v>3</v>
      </c>
      <c r="C392" s="164">
        <f>WEEKDAY(A392)</f>
        <v>5</v>
      </c>
      <c r="D392" s="164">
        <v>7</v>
      </c>
      <c r="E392" s="163">
        <v>10</v>
      </c>
      <c r="F392" s="163">
        <v>11.094999999999999</v>
      </c>
      <c r="G392" s="163">
        <v>10.547499999999999</v>
      </c>
      <c r="H392" s="1">
        <v>2921</v>
      </c>
      <c r="I392" s="161">
        <f>VLOOKUP(B392,L$2:M$54,2,FALSE)</f>
        <v>0.92620184907501357</v>
      </c>
      <c r="J392">
        <f>MAX(I392*F392,E392)</f>
        <v>10.276209515487274</v>
      </c>
      <c r="L392" s="166"/>
      <c r="M392" s="41"/>
      <c r="N392" s="41"/>
      <c r="O392" s="41"/>
    </row>
    <row r="393" spans="1:15" x14ac:dyDescent="0.25">
      <c r="A393" s="165">
        <v>43482.291666666664</v>
      </c>
      <c r="B393" s="167">
        <f>WEEKNUM(A393)</f>
        <v>3</v>
      </c>
      <c r="C393" s="164">
        <f>WEEKDAY(A393)</f>
        <v>5</v>
      </c>
      <c r="D393" s="164">
        <v>8</v>
      </c>
      <c r="E393" s="163">
        <v>10</v>
      </c>
      <c r="F393" s="163">
        <v>11.745000000000001</v>
      </c>
      <c r="G393" s="163">
        <v>10.872499999999999</v>
      </c>
      <c r="H393" s="1">
        <v>4058</v>
      </c>
      <c r="I393" s="161">
        <f>VLOOKUP(B393,L$2:M$54,2,FALSE)</f>
        <v>0.92620184907501357</v>
      </c>
      <c r="J393">
        <f>MAX(I393*F393,E393)</f>
        <v>10.878240717386035</v>
      </c>
      <c r="L393" s="166"/>
      <c r="M393" s="41"/>
      <c r="N393" s="41"/>
      <c r="O393" s="41"/>
    </row>
    <row r="394" spans="1:15" x14ac:dyDescent="0.25">
      <c r="A394" s="165">
        <v>43482.333333333336</v>
      </c>
      <c r="B394" s="167">
        <f>WEEKNUM(A394)</f>
        <v>3</v>
      </c>
      <c r="C394" s="164">
        <f>WEEKDAY(A394)</f>
        <v>5</v>
      </c>
      <c r="D394" s="164">
        <v>9</v>
      </c>
      <c r="E394" s="163">
        <v>10</v>
      </c>
      <c r="F394" s="163">
        <v>17.755000000000003</v>
      </c>
      <c r="G394" s="163">
        <v>13.877500000000001</v>
      </c>
      <c r="H394" s="1">
        <v>3628</v>
      </c>
      <c r="I394" s="161">
        <f>VLOOKUP(B394,L$2:M$54,2,FALSE)</f>
        <v>0.92620184907501357</v>
      </c>
      <c r="J394">
        <f>MAX(I394*F394,E394)</f>
        <v>16.444713830326869</v>
      </c>
      <c r="L394" s="166"/>
      <c r="M394" s="41"/>
      <c r="N394" s="41"/>
      <c r="O394" s="41"/>
    </row>
    <row r="395" spans="1:15" x14ac:dyDescent="0.25">
      <c r="A395" s="165">
        <v>43482.375</v>
      </c>
      <c r="B395" s="167">
        <f>WEEKNUM(A395)</f>
        <v>3</v>
      </c>
      <c r="C395" s="164">
        <f>WEEKDAY(A395)</f>
        <v>5</v>
      </c>
      <c r="D395" s="164">
        <v>10</v>
      </c>
      <c r="E395" s="163">
        <v>10</v>
      </c>
      <c r="F395" s="163">
        <v>16.395</v>
      </c>
      <c r="G395" s="163">
        <v>13.197500000000002</v>
      </c>
      <c r="H395" s="1">
        <v>2777</v>
      </c>
      <c r="I395" s="161">
        <f>VLOOKUP(B395,L$2:M$54,2,FALSE)</f>
        <v>0.92620184907501357</v>
      </c>
      <c r="J395">
        <f>MAX(I395*F395,E395)</f>
        <v>15.185079315584847</v>
      </c>
      <c r="L395" s="166"/>
      <c r="M395" s="41"/>
      <c r="N395" s="41"/>
      <c r="O395" s="41"/>
    </row>
    <row r="396" spans="1:15" x14ac:dyDescent="0.25">
      <c r="A396" s="165">
        <v>43482.416666666664</v>
      </c>
      <c r="B396" s="167">
        <f>WEEKNUM(A396)</f>
        <v>3</v>
      </c>
      <c r="C396" s="164">
        <f>WEEKDAY(A396)</f>
        <v>5</v>
      </c>
      <c r="D396" s="164">
        <v>11</v>
      </c>
      <c r="E396" s="163">
        <v>10</v>
      </c>
      <c r="F396" s="163">
        <v>15.625</v>
      </c>
      <c r="G396" s="163">
        <v>12.8125</v>
      </c>
      <c r="H396" s="1">
        <v>2073</v>
      </c>
      <c r="I396" s="161">
        <f>VLOOKUP(B396,L$2:M$54,2,FALSE)</f>
        <v>0.92620184907501357</v>
      </c>
      <c r="J396">
        <f>MAX(I396*F396,E396)</f>
        <v>14.471903891797087</v>
      </c>
      <c r="L396" s="166"/>
      <c r="M396" s="41"/>
      <c r="N396" s="41"/>
      <c r="O396" s="41"/>
    </row>
    <row r="397" spans="1:15" x14ac:dyDescent="0.25">
      <c r="A397" s="165">
        <v>43482.458333333336</v>
      </c>
      <c r="B397" s="167">
        <f>WEEKNUM(A397)</f>
        <v>3</v>
      </c>
      <c r="C397" s="164">
        <f>WEEKDAY(A397)</f>
        <v>5</v>
      </c>
      <c r="D397" s="164">
        <v>12</v>
      </c>
      <c r="E397" s="163">
        <v>10</v>
      </c>
      <c r="F397" s="163">
        <v>13.745000000000001</v>
      </c>
      <c r="G397" s="163">
        <v>11.8725</v>
      </c>
      <c r="H397" s="1">
        <v>2125</v>
      </c>
      <c r="I397" s="161">
        <f>VLOOKUP(B397,L$2:M$54,2,FALSE)</f>
        <v>0.92620184907501357</v>
      </c>
      <c r="J397">
        <f>MAX(I397*F397,E397)</f>
        <v>12.730644415536062</v>
      </c>
      <c r="L397" s="166"/>
      <c r="M397" s="41"/>
      <c r="N397" s="41"/>
      <c r="O397" s="41"/>
    </row>
    <row r="398" spans="1:15" x14ac:dyDescent="0.25">
      <c r="A398" s="165">
        <v>43482.5</v>
      </c>
      <c r="B398" s="167">
        <f>WEEKNUM(A398)</f>
        <v>3</v>
      </c>
      <c r="C398" s="164">
        <f>WEEKDAY(A398)</f>
        <v>5</v>
      </c>
      <c r="D398" s="164">
        <v>13</v>
      </c>
      <c r="E398" s="163">
        <v>10</v>
      </c>
      <c r="F398" s="163">
        <v>15.704999999999998</v>
      </c>
      <c r="G398" s="163">
        <v>12.852499999999999</v>
      </c>
      <c r="H398" s="1">
        <v>2027</v>
      </c>
      <c r="I398" s="161">
        <f>VLOOKUP(B398,L$2:M$54,2,FALSE)</f>
        <v>0.92620184907501357</v>
      </c>
      <c r="J398">
        <f>MAX(I398*F398,E398)</f>
        <v>14.546000039723086</v>
      </c>
      <c r="L398" s="166"/>
      <c r="M398" s="41"/>
      <c r="N398" s="41"/>
      <c r="O398" s="41"/>
    </row>
    <row r="399" spans="1:15" x14ac:dyDescent="0.25">
      <c r="A399" s="165">
        <v>43482.541666666664</v>
      </c>
      <c r="B399" s="167">
        <f>WEEKNUM(A399)</f>
        <v>3</v>
      </c>
      <c r="C399" s="164">
        <f>WEEKDAY(A399)</f>
        <v>5</v>
      </c>
      <c r="D399" s="164">
        <v>14</v>
      </c>
      <c r="E399" s="163">
        <v>10</v>
      </c>
      <c r="F399" s="163">
        <v>14.475</v>
      </c>
      <c r="G399" s="163">
        <v>12.237500000000001</v>
      </c>
      <c r="H399" s="1">
        <v>2150</v>
      </c>
      <c r="I399" s="161">
        <f>VLOOKUP(B399,L$2:M$54,2,FALSE)</f>
        <v>0.92620184907501357</v>
      </c>
      <c r="J399">
        <f>MAX(I399*F399,E399)</f>
        <v>13.406771765360821</v>
      </c>
      <c r="L399" s="166"/>
      <c r="M399" s="41"/>
      <c r="N399" s="41"/>
      <c r="O399" s="41"/>
    </row>
    <row r="400" spans="1:15" x14ac:dyDescent="0.25">
      <c r="A400" s="165">
        <v>43482.583333333336</v>
      </c>
      <c r="B400" s="167">
        <f>WEEKNUM(A400)</f>
        <v>3</v>
      </c>
      <c r="C400" s="164">
        <f>WEEKDAY(A400)</f>
        <v>5</v>
      </c>
      <c r="D400" s="164">
        <v>15</v>
      </c>
      <c r="E400" s="163">
        <v>10</v>
      </c>
      <c r="F400" s="163">
        <v>13.765000000000001</v>
      </c>
      <c r="G400" s="163">
        <v>11.8825</v>
      </c>
      <c r="H400" s="1">
        <v>2217</v>
      </c>
      <c r="I400" s="161">
        <f>VLOOKUP(B400,L$2:M$54,2,FALSE)</f>
        <v>0.92620184907501357</v>
      </c>
      <c r="J400">
        <f>MAX(I400*F400,E400)</f>
        <v>12.749168452517562</v>
      </c>
      <c r="L400" s="166"/>
      <c r="M400" s="41"/>
      <c r="N400" s="41"/>
      <c r="O400" s="41"/>
    </row>
    <row r="401" spans="1:15" x14ac:dyDescent="0.25">
      <c r="A401" s="165">
        <v>43482.625</v>
      </c>
      <c r="B401" s="167">
        <f>WEEKNUM(A401)</f>
        <v>3</v>
      </c>
      <c r="C401" s="164">
        <f>WEEKDAY(A401)</f>
        <v>5</v>
      </c>
      <c r="D401" s="164">
        <v>16</v>
      </c>
      <c r="E401" s="163">
        <v>10</v>
      </c>
      <c r="F401" s="163">
        <v>15.885</v>
      </c>
      <c r="G401" s="163">
        <v>12.942499999999999</v>
      </c>
      <c r="H401" s="1">
        <v>2468</v>
      </c>
      <c r="I401" s="161">
        <f>VLOOKUP(B401,L$2:M$54,2,FALSE)</f>
        <v>0.92620184907501357</v>
      </c>
      <c r="J401">
        <f>MAX(I401*F401,E401)</f>
        <v>14.71271637255659</v>
      </c>
      <c r="L401" s="166"/>
      <c r="M401" s="41"/>
      <c r="N401" s="41"/>
      <c r="O401" s="41"/>
    </row>
    <row r="402" spans="1:15" x14ac:dyDescent="0.25">
      <c r="A402" s="165">
        <v>43482.666666666664</v>
      </c>
      <c r="B402" s="167">
        <f>WEEKNUM(A402)</f>
        <v>3</v>
      </c>
      <c r="C402" s="164">
        <f>WEEKDAY(A402)</f>
        <v>5</v>
      </c>
      <c r="D402" s="164">
        <v>17</v>
      </c>
      <c r="E402" s="163">
        <v>10</v>
      </c>
      <c r="F402" s="163">
        <v>14.73</v>
      </c>
      <c r="G402" s="163">
        <v>12.364999999999998</v>
      </c>
      <c r="H402" s="1">
        <v>3264</v>
      </c>
      <c r="I402" s="161">
        <f>VLOOKUP(B402,L$2:M$54,2,FALSE)</f>
        <v>0.92620184907501357</v>
      </c>
      <c r="J402">
        <f>MAX(I402*F402,E402)</f>
        <v>13.64295323687495</v>
      </c>
      <c r="L402" s="166"/>
      <c r="M402" s="41"/>
      <c r="N402" s="41"/>
      <c r="O402" s="41"/>
    </row>
    <row r="403" spans="1:15" x14ac:dyDescent="0.25">
      <c r="A403" s="165">
        <v>43482.708333333336</v>
      </c>
      <c r="B403" s="167">
        <f>WEEKNUM(A403)</f>
        <v>3</v>
      </c>
      <c r="C403" s="164">
        <f>WEEKDAY(A403)</f>
        <v>5</v>
      </c>
      <c r="D403" s="164">
        <v>18</v>
      </c>
      <c r="E403" s="163">
        <v>10</v>
      </c>
      <c r="F403" s="163">
        <v>15.145</v>
      </c>
      <c r="G403" s="163">
        <v>12.572500000000002</v>
      </c>
      <c r="H403" s="1">
        <v>3286</v>
      </c>
      <c r="I403" s="161">
        <f>VLOOKUP(B403,L$2:M$54,2,FALSE)</f>
        <v>0.92620184907501357</v>
      </c>
      <c r="J403">
        <f>MAX(I403*F403,E403)</f>
        <v>14.02732700424108</v>
      </c>
      <c r="L403" s="166"/>
      <c r="M403" s="41"/>
      <c r="N403" s="41"/>
      <c r="O403" s="41"/>
    </row>
    <row r="404" spans="1:15" x14ac:dyDescent="0.25">
      <c r="A404" s="165">
        <v>43482.75</v>
      </c>
      <c r="B404" s="167">
        <f>WEEKNUM(A404)</f>
        <v>3</v>
      </c>
      <c r="C404" s="164">
        <f>WEEKDAY(A404)</f>
        <v>5</v>
      </c>
      <c r="D404" s="164">
        <v>19</v>
      </c>
      <c r="E404" s="163">
        <v>10</v>
      </c>
      <c r="F404" s="163">
        <v>17.98</v>
      </c>
      <c r="G404" s="163">
        <v>13.99</v>
      </c>
      <c r="H404" s="1">
        <v>2545</v>
      </c>
      <c r="I404" s="161">
        <f>VLOOKUP(B404,L$2:M$54,2,FALSE)</f>
        <v>0.92620184907501357</v>
      </c>
      <c r="J404">
        <f>MAX(I404*F404,E404)</f>
        <v>16.653109246368743</v>
      </c>
      <c r="L404" s="166"/>
      <c r="M404" s="41"/>
      <c r="N404" s="41"/>
      <c r="O404" s="41"/>
    </row>
    <row r="405" spans="1:15" x14ac:dyDescent="0.25">
      <c r="A405" s="165">
        <v>43482.791666666664</v>
      </c>
      <c r="B405" s="167">
        <f>WEEKNUM(A405)</f>
        <v>3</v>
      </c>
      <c r="C405" s="164">
        <f>WEEKDAY(A405)</f>
        <v>5</v>
      </c>
      <c r="D405" s="164">
        <v>20</v>
      </c>
      <c r="E405" s="163">
        <v>10</v>
      </c>
      <c r="F405" s="163">
        <v>16.450000000000003</v>
      </c>
      <c r="G405" s="163">
        <v>13.225000000000001</v>
      </c>
      <c r="H405" s="1">
        <v>1652</v>
      </c>
      <c r="I405" s="161">
        <f>VLOOKUP(B405,L$2:M$54,2,FALSE)</f>
        <v>0.92620184907501357</v>
      </c>
      <c r="J405">
        <f>MAX(I405*F405,E405)</f>
        <v>15.236020417283976</v>
      </c>
      <c r="L405" s="166"/>
      <c r="M405" s="41"/>
      <c r="N405" s="41"/>
      <c r="O405" s="41"/>
    </row>
    <row r="406" spans="1:15" x14ac:dyDescent="0.25">
      <c r="A406" s="165">
        <v>43482.833333333336</v>
      </c>
      <c r="B406" s="167">
        <f>WEEKNUM(A406)</f>
        <v>3</v>
      </c>
      <c r="C406" s="164">
        <f>WEEKDAY(A406)</f>
        <v>5</v>
      </c>
      <c r="D406" s="164">
        <v>21</v>
      </c>
      <c r="E406" s="163">
        <v>10</v>
      </c>
      <c r="F406" s="163">
        <v>13.945</v>
      </c>
      <c r="G406" s="163">
        <v>11.9725</v>
      </c>
      <c r="H406" s="1">
        <v>894</v>
      </c>
      <c r="I406" s="161">
        <f>VLOOKUP(B406,L$2:M$54,2,FALSE)</f>
        <v>0.92620184907501357</v>
      </c>
      <c r="J406">
        <f>MAX(I406*F406,E406)</f>
        <v>12.915884785351064</v>
      </c>
      <c r="L406" s="166"/>
      <c r="M406" s="41"/>
      <c r="N406" s="41"/>
      <c r="O406" s="41"/>
    </row>
    <row r="407" spans="1:15" x14ac:dyDescent="0.25">
      <c r="A407" s="165">
        <v>43482.875</v>
      </c>
      <c r="B407" s="167">
        <f>WEEKNUM(A407)</f>
        <v>3</v>
      </c>
      <c r="C407" s="164">
        <f>WEEKDAY(A407)</f>
        <v>5</v>
      </c>
      <c r="D407" s="164">
        <v>22</v>
      </c>
      <c r="E407" s="163">
        <v>11.754999999999999</v>
      </c>
      <c r="F407" s="163">
        <v>11.754999999999999</v>
      </c>
      <c r="G407" s="163">
        <v>11.754999999999999</v>
      </c>
      <c r="H407" s="1">
        <v>797</v>
      </c>
      <c r="I407" s="161">
        <f>VLOOKUP(B407,L$2:M$54,2,FALSE)</f>
        <v>0.92620184907501357</v>
      </c>
      <c r="J407">
        <f>MAX(I407*F407,E407)</f>
        <v>11.754999999999999</v>
      </c>
      <c r="L407" s="166"/>
      <c r="M407" s="41"/>
      <c r="N407" s="41"/>
      <c r="O407" s="41"/>
    </row>
    <row r="408" spans="1:15" x14ac:dyDescent="0.25">
      <c r="A408" s="165">
        <v>43482.916666666664</v>
      </c>
      <c r="B408" s="167">
        <f>WEEKNUM(A408)</f>
        <v>3</v>
      </c>
      <c r="C408" s="164">
        <f>WEEKDAY(A408)</f>
        <v>5</v>
      </c>
      <c r="D408" s="164">
        <v>23</v>
      </c>
      <c r="E408" s="163">
        <v>12</v>
      </c>
      <c r="F408" s="163">
        <v>13.98</v>
      </c>
      <c r="G408" s="163">
        <v>12.99</v>
      </c>
      <c r="H408" s="1">
        <v>620</v>
      </c>
      <c r="I408" s="161">
        <f>VLOOKUP(B408,L$2:M$54,2,FALSE)</f>
        <v>0.92620184907501357</v>
      </c>
      <c r="J408">
        <f>MAX(I408*F408,E408)</f>
        <v>12.94830185006869</v>
      </c>
      <c r="L408" s="166"/>
      <c r="M408" s="41"/>
      <c r="N408" s="41"/>
      <c r="O408" s="41"/>
    </row>
    <row r="409" spans="1:15" x14ac:dyDescent="0.25">
      <c r="A409" s="165">
        <v>43482.958333333336</v>
      </c>
      <c r="B409" s="167">
        <f>WEEKNUM(A409)</f>
        <v>3</v>
      </c>
      <c r="C409" s="164">
        <f>WEEKDAY(A409)</f>
        <v>5</v>
      </c>
      <c r="D409" s="164">
        <v>24</v>
      </c>
      <c r="E409" s="163">
        <v>12</v>
      </c>
      <c r="F409" s="163">
        <v>13.92</v>
      </c>
      <c r="G409" s="163">
        <v>12.959999999999999</v>
      </c>
      <c r="H409" s="1">
        <v>352</v>
      </c>
      <c r="I409" s="161">
        <f>VLOOKUP(B409,L$2:M$54,2,FALSE)</f>
        <v>0.92620184907501357</v>
      </c>
      <c r="J409">
        <f>MAX(I409*F409,E409)</f>
        <v>12.892729739124189</v>
      </c>
      <c r="L409" s="166"/>
      <c r="M409" s="41"/>
      <c r="N409" s="41"/>
      <c r="O409" s="41"/>
    </row>
    <row r="410" spans="1:15" x14ac:dyDescent="0.25">
      <c r="A410" s="165">
        <v>43483</v>
      </c>
      <c r="B410" s="167">
        <f>WEEKNUM(A410)</f>
        <v>3</v>
      </c>
      <c r="C410" s="164">
        <f>WEEKDAY(A410)</f>
        <v>6</v>
      </c>
      <c r="D410" s="164">
        <v>1</v>
      </c>
      <c r="E410" s="163">
        <v>12</v>
      </c>
      <c r="F410" s="163">
        <v>13.934999999999999</v>
      </c>
      <c r="G410" s="163">
        <v>12.967500000000001</v>
      </c>
      <c r="H410" s="1">
        <v>130</v>
      </c>
      <c r="I410" s="161">
        <f>VLOOKUP(B410,L$2:M$54,2,FALSE)</f>
        <v>0.92620184907501357</v>
      </c>
      <c r="J410">
        <f>MAX(I410*F410,E410)</f>
        <v>12.906622766860313</v>
      </c>
      <c r="L410" s="166"/>
      <c r="M410" s="41"/>
      <c r="N410" s="41"/>
      <c r="O410" s="41"/>
    </row>
    <row r="411" spans="1:15" x14ac:dyDescent="0.25">
      <c r="A411" s="165">
        <v>43483.041666666664</v>
      </c>
      <c r="B411" s="167">
        <f>WEEKNUM(A411)</f>
        <v>3</v>
      </c>
      <c r="C411" s="164">
        <f>WEEKDAY(A411)</f>
        <v>6</v>
      </c>
      <c r="D411" s="164">
        <v>2</v>
      </c>
      <c r="E411" s="163">
        <v>12</v>
      </c>
      <c r="F411" s="163">
        <v>13.225</v>
      </c>
      <c r="G411" s="163">
        <v>12.612499999999999</v>
      </c>
      <c r="H411" s="1">
        <v>112</v>
      </c>
      <c r="I411" s="161">
        <f>VLOOKUP(B411,L$2:M$54,2,FALSE)</f>
        <v>0.92620184907501357</v>
      </c>
      <c r="J411">
        <f>MAX(I411*F411,E411)</f>
        <v>12.249019454017054</v>
      </c>
      <c r="L411" s="166"/>
      <c r="M411" s="41"/>
      <c r="N411" s="41"/>
      <c r="O411" s="41"/>
    </row>
    <row r="412" spans="1:15" x14ac:dyDescent="0.25">
      <c r="A412" s="165">
        <v>43483.083333333336</v>
      </c>
      <c r="B412" s="167">
        <f>WEEKNUM(A412)</f>
        <v>3</v>
      </c>
      <c r="C412" s="164">
        <f>WEEKDAY(A412)</f>
        <v>6</v>
      </c>
      <c r="D412" s="164">
        <v>3</v>
      </c>
      <c r="E412" s="163">
        <v>10</v>
      </c>
      <c r="F412" s="163">
        <v>10.495000000000001</v>
      </c>
      <c r="G412" s="163">
        <v>10.2475</v>
      </c>
      <c r="H412" s="1">
        <v>67</v>
      </c>
      <c r="I412" s="161">
        <f>VLOOKUP(B412,L$2:M$54,2,FALSE)</f>
        <v>0.92620184907501357</v>
      </c>
      <c r="J412">
        <f>MAX(I412*F412,E412)</f>
        <v>10</v>
      </c>
      <c r="L412" s="166"/>
      <c r="M412" s="41"/>
      <c r="N412" s="41"/>
      <c r="O412" s="41"/>
    </row>
    <row r="413" spans="1:15" x14ac:dyDescent="0.25">
      <c r="A413" s="165">
        <v>43483.125</v>
      </c>
      <c r="B413" s="167">
        <f>WEEKNUM(A413)</f>
        <v>3</v>
      </c>
      <c r="C413" s="164">
        <f>WEEKDAY(A413)</f>
        <v>6</v>
      </c>
      <c r="D413" s="164">
        <v>4</v>
      </c>
      <c r="E413" s="163">
        <v>10</v>
      </c>
      <c r="F413" s="163">
        <v>10.850000000000001</v>
      </c>
      <c r="G413" s="163">
        <v>10.425000000000001</v>
      </c>
      <c r="H413" s="1">
        <v>124</v>
      </c>
      <c r="I413" s="161">
        <f>VLOOKUP(B413,L$2:M$54,2,FALSE)</f>
        <v>0.92620184907501357</v>
      </c>
      <c r="J413">
        <f>MAX(I413*F413,E413)</f>
        <v>10.049290062463898</v>
      </c>
      <c r="L413" s="166"/>
      <c r="M413" s="41"/>
      <c r="N413" s="41"/>
      <c r="O413" s="41"/>
    </row>
    <row r="414" spans="1:15" x14ac:dyDescent="0.25">
      <c r="A414" s="165">
        <v>43483.166666666664</v>
      </c>
      <c r="B414" s="167">
        <f>WEEKNUM(A414)</f>
        <v>3</v>
      </c>
      <c r="C414" s="164">
        <f>WEEKDAY(A414)</f>
        <v>6</v>
      </c>
      <c r="D414" s="164">
        <v>5</v>
      </c>
      <c r="E414" s="163">
        <v>10</v>
      </c>
      <c r="F414" s="163">
        <v>10.475000000000001</v>
      </c>
      <c r="G414" s="163">
        <v>10.237500000000001</v>
      </c>
      <c r="H414" s="1">
        <v>250</v>
      </c>
      <c r="I414" s="161">
        <f>VLOOKUP(B414,L$2:M$54,2,FALSE)</f>
        <v>0.92620184907501357</v>
      </c>
      <c r="J414">
        <f>MAX(I414*F414,E414)</f>
        <v>10</v>
      </c>
      <c r="L414" s="166"/>
      <c r="M414" s="41"/>
      <c r="N414" s="41"/>
      <c r="O414" s="41"/>
    </row>
    <row r="415" spans="1:15" x14ac:dyDescent="0.25">
      <c r="A415" s="165">
        <v>43483.208333333336</v>
      </c>
      <c r="B415" s="167">
        <f>WEEKNUM(A415)</f>
        <v>3</v>
      </c>
      <c r="C415" s="164">
        <f>WEEKDAY(A415)</f>
        <v>6</v>
      </c>
      <c r="D415" s="164">
        <v>6</v>
      </c>
      <c r="E415" s="163">
        <v>11.254999999999999</v>
      </c>
      <c r="F415" s="163">
        <v>11.120000000000001</v>
      </c>
      <c r="G415" s="163">
        <v>11.1875</v>
      </c>
      <c r="H415" s="1">
        <v>683</v>
      </c>
      <c r="I415" s="161">
        <f>VLOOKUP(B415,L$2:M$54,2,FALSE)</f>
        <v>0.92620184907501357</v>
      </c>
      <c r="J415">
        <f>MAX(I415*F415,E415)</f>
        <v>11.254999999999999</v>
      </c>
      <c r="L415" s="166"/>
      <c r="M415" s="41"/>
      <c r="N415" s="41"/>
      <c r="O415" s="41"/>
    </row>
    <row r="416" spans="1:15" x14ac:dyDescent="0.25">
      <c r="A416" s="165">
        <v>43483.25</v>
      </c>
      <c r="B416" s="167">
        <f>WEEKNUM(A416)</f>
        <v>3</v>
      </c>
      <c r="C416" s="164">
        <f>WEEKDAY(A416)</f>
        <v>6</v>
      </c>
      <c r="D416" s="164">
        <v>7</v>
      </c>
      <c r="E416" s="163">
        <v>9.5249999999999986</v>
      </c>
      <c r="F416" s="163">
        <v>9.5249999999999986</v>
      </c>
      <c r="G416" s="163">
        <v>9.5249999999999986</v>
      </c>
      <c r="H416" s="1">
        <v>2913</v>
      </c>
      <c r="I416" s="161">
        <f>VLOOKUP(B416,L$2:M$54,2,FALSE)</f>
        <v>0.92620184907501357</v>
      </c>
      <c r="J416">
        <f>MAX(I416*F416,E416)</f>
        <v>9.5249999999999986</v>
      </c>
      <c r="L416" s="166"/>
      <c r="M416" s="41"/>
      <c r="N416" s="41"/>
      <c r="O416" s="41"/>
    </row>
    <row r="417" spans="1:15" x14ac:dyDescent="0.25">
      <c r="A417" s="165">
        <v>43483.291666666664</v>
      </c>
      <c r="B417" s="167">
        <f>WEEKNUM(A417)</f>
        <v>3</v>
      </c>
      <c r="C417" s="164">
        <f>WEEKDAY(A417)</f>
        <v>6</v>
      </c>
      <c r="D417" s="164">
        <v>8</v>
      </c>
      <c r="E417" s="163">
        <v>10.635</v>
      </c>
      <c r="F417" s="163">
        <v>12.370000000000001</v>
      </c>
      <c r="G417" s="163">
        <v>11.5025</v>
      </c>
      <c r="H417" s="1">
        <v>4055</v>
      </c>
      <c r="I417" s="161">
        <f>VLOOKUP(B417,L$2:M$54,2,FALSE)</f>
        <v>0.92620184907501357</v>
      </c>
      <c r="J417">
        <f>MAX(I417*F417,E417)</f>
        <v>11.457116873057918</v>
      </c>
      <c r="L417" s="166"/>
      <c r="M417" s="41"/>
      <c r="N417" s="41"/>
      <c r="O417" s="41"/>
    </row>
    <row r="418" spans="1:15" x14ac:dyDescent="0.25">
      <c r="A418" s="165">
        <v>43483.333333333336</v>
      </c>
      <c r="B418" s="167">
        <f>WEEKNUM(A418)</f>
        <v>3</v>
      </c>
      <c r="C418" s="164">
        <f>WEEKDAY(A418)</f>
        <v>6</v>
      </c>
      <c r="D418" s="164">
        <v>9</v>
      </c>
      <c r="E418" s="163">
        <v>10</v>
      </c>
      <c r="F418" s="163">
        <v>16.535</v>
      </c>
      <c r="G418" s="163">
        <v>13.2675</v>
      </c>
      <c r="H418" s="1">
        <v>3720</v>
      </c>
      <c r="I418" s="161">
        <f>VLOOKUP(B418,L$2:M$54,2,FALSE)</f>
        <v>0.92620184907501357</v>
      </c>
      <c r="J418">
        <f>MAX(I418*F418,E418)</f>
        <v>15.31474757445535</v>
      </c>
      <c r="L418" s="166"/>
      <c r="M418" s="41"/>
      <c r="N418" s="41"/>
      <c r="O418" s="41"/>
    </row>
    <row r="419" spans="1:15" x14ac:dyDescent="0.25">
      <c r="A419" s="165">
        <v>43483.375</v>
      </c>
      <c r="B419" s="167">
        <f>WEEKNUM(A419)</f>
        <v>3</v>
      </c>
      <c r="C419" s="164">
        <f>WEEKDAY(A419)</f>
        <v>6</v>
      </c>
      <c r="D419" s="164">
        <v>10</v>
      </c>
      <c r="E419" s="163">
        <v>10</v>
      </c>
      <c r="F419" s="163">
        <v>19.29</v>
      </c>
      <c r="G419" s="163">
        <v>14.645</v>
      </c>
      <c r="H419" s="1">
        <v>2409</v>
      </c>
      <c r="I419" s="161">
        <f>VLOOKUP(B419,L$2:M$54,2,FALSE)</f>
        <v>0.92620184907501357</v>
      </c>
      <c r="J419">
        <f>MAX(I419*F419,E419)</f>
        <v>17.86643366865701</v>
      </c>
      <c r="L419" s="166"/>
      <c r="M419" s="41"/>
      <c r="N419" s="41"/>
      <c r="O419" s="41"/>
    </row>
    <row r="420" spans="1:15" x14ac:dyDescent="0.25">
      <c r="A420" s="165">
        <v>43483.416666666664</v>
      </c>
      <c r="B420" s="167">
        <f>WEEKNUM(A420)</f>
        <v>3</v>
      </c>
      <c r="C420" s="164">
        <f>WEEKDAY(A420)</f>
        <v>6</v>
      </c>
      <c r="D420" s="164">
        <v>11</v>
      </c>
      <c r="E420" s="163">
        <v>10</v>
      </c>
      <c r="F420" s="163">
        <v>15.025</v>
      </c>
      <c r="G420" s="163">
        <v>12.512499999999999</v>
      </c>
      <c r="H420" s="1">
        <v>2258</v>
      </c>
      <c r="I420" s="161">
        <f>VLOOKUP(B420,L$2:M$54,2,FALSE)</f>
        <v>0.92620184907501357</v>
      </c>
      <c r="J420">
        <f>MAX(I420*F420,E420)</f>
        <v>13.916182782352079</v>
      </c>
      <c r="L420" s="166"/>
      <c r="M420" s="41"/>
      <c r="N420" s="41"/>
      <c r="O420" s="41"/>
    </row>
    <row r="421" spans="1:15" x14ac:dyDescent="0.25">
      <c r="A421" s="165">
        <v>43483.458333333336</v>
      </c>
      <c r="B421" s="167">
        <f>WEEKNUM(A421)</f>
        <v>3</v>
      </c>
      <c r="C421" s="164">
        <f>WEEKDAY(A421)</f>
        <v>6</v>
      </c>
      <c r="D421" s="164">
        <v>12</v>
      </c>
      <c r="E421" s="163">
        <v>10</v>
      </c>
      <c r="F421" s="163">
        <v>13.92</v>
      </c>
      <c r="G421" s="163">
        <v>11.959999999999999</v>
      </c>
      <c r="H421" s="1">
        <v>2203</v>
      </c>
      <c r="I421" s="161">
        <f>VLOOKUP(B421,L$2:M$54,2,FALSE)</f>
        <v>0.92620184907501357</v>
      </c>
      <c r="J421">
        <f>MAX(I421*F421,E421)</f>
        <v>12.892729739124189</v>
      </c>
      <c r="L421" s="166"/>
      <c r="M421" s="41"/>
      <c r="N421" s="41"/>
      <c r="O421" s="41"/>
    </row>
    <row r="422" spans="1:15" x14ac:dyDescent="0.25">
      <c r="A422" s="165">
        <v>43483.5</v>
      </c>
      <c r="B422" s="167">
        <f>WEEKNUM(A422)</f>
        <v>3</v>
      </c>
      <c r="C422" s="164">
        <f>WEEKDAY(A422)</f>
        <v>6</v>
      </c>
      <c r="D422" s="164">
        <v>13</v>
      </c>
      <c r="E422" s="163">
        <v>10</v>
      </c>
      <c r="F422" s="163">
        <v>14.2</v>
      </c>
      <c r="G422" s="163">
        <v>12.1</v>
      </c>
      <c r="H422" s="1">
        <v>2223</v>
      </c>
      <c r="I422" s="161">
        <f>VLOOKUP(B422,L$2:M$54,2,FALSE)</f>
        <v>0.92620184907501357</v>
      </c>
      <c r="J422">
        <f>MAX(I422*F422,E422)</f>
        <v>13.152066256865192</v>
      </c>
      <c r="L422" s="166"/>
      <c r="M422" s="41"/>
      <c r="N422" s="41"/>
      <c r="O422" s="41"/>
    </row>
    <row r="423" spans="1:15" x14ac:dyDescent="0.25">
      <c r="A423" s="165">
        <v>43483.541666666664</v>
      </c>
      <c r="B423" s="167">
        <f>WEEKNUM(A423)</f>
        <v>3</v>
      </c>
      <c r="C423" s="164">
        <f>WEEKDAY(A423)</f>
        <v>6</v>
      </c>
      <c r="D423" s="164">
        <v>14</v>
      </c>
      <c r="E423" s="163">
        <v>10</v>
      </c>
      <c r="F423" s="163">
        <v>14.445</v>
      </c>
      <c r="G423" s="163">
        <v>12.2225</v>
      </c>
      <c r="H423" s="1">
        <v>2410</v>
      </c>
      <c r="I423" s="161">
        <f>VLOOKUP(B423,L$2:M$54,2,FALSE)</f>
        <v>0.92620184907501357</v>
      </c>
      <c r="J423">
        <f>MAX(I423*F423,E423)</f>
        <v>13.378985709888571</v>
      </c>
      <c r="L423" s="166"/>
      <c r="M423" s="41"/>
      <c r="N423" s="41"/>
      <c r="O423" s="41"/>
    </row>
    <row r="424" spans="1:15" x14ac:dyDescent="0.25">
      <c r="A424" s="165">
        <v>43483.583333333336</v>
      </c>
      <c r="B424" s="167">
        <f>WEEKNUM(A424)</f>
        <v>3</v>
      </c>
      <c r="C424" s="164">
        <f>WEEKDAY(A424)</f>
        <v>6</v>
      </c>
      <c r="D424" s="164">
        <v>15</v>
      </c>
      <c r="E424" s="163">
        <v>10</v>
      </c>
      <c r="F424" s="163">
        <v>13.79</v>
      </c>
      <c r="G424" s="163">
        <v>11.895</v>
      </c>
      <c r="H424" s="1">
        <v>2493</v>
      </c>
      <c r="I424" s="161">
        <f>VLOOKUP(B424,L$2:M$54,2,FALSE)</f>
        <v>0.92620184907501357</v>
      </c>
      <c r="J424">
        <f>MAX(I424*F424,E424)</f>
        <v>12.772323498744436</v>
      </c>
      <c r="L424" s="166"/>
      <c r="M424" s="41"/>
      <c r="N424" s="41"/>
      <c r="O424" s="41"/>
    </row>
    <row r="425" spans="1:15" x14ac:dyDescent="0.25">
      <c r="A425" s="165">
        <v>43483.625</v>
      </c>
      <c r="B425" s="167">
        <f>WEEKNUM(A425)</f>
        <v>3</v>
      </c>
      <c r="C425" s="164">
        <f>WEEKDAY(A425)</f>
        <v>6</v>
      </c>
      <c r="D425" s="164">
        <v>16</v>
      </c>
      <c r="E425" s="163">
        <v>10</v>
      </c>
      <c r="F425" s="163">
        <v>14.295000000000002</v>
      </c>
      <c r="G425" s="163">
        <v>12.147500000000001</v>
      </c>
      <c r="H425" s="1">
        <v>2615</v>
      </c>
      <c r="I425" s="161">
        <f>VLOOKUP(B425,L$2:M$54,2,FALSE)</f>
        <v>0.92620184907501357</v>
      </c>
      <c r="J425">
        <f>MAX(I425*F425,E425)</f>
        <v>13.240055432527321</v>
      </c>
      <c r="L425" s="166"/>
      <c r="M425" s="41"/>
      <c r="N425" s="41"/>
      <c r="O425" s="41"/>
    </row>
    <row r="426" spans="1:15" x14ac:dyDescent="0.25">
      <c r="A426" s="165">
        <v>43483.666666666664</v>
      </c>
      <c r="B426" s="167">
        <f>WEEKNUM(A426)</f>
        <v>3</v>
      </c>
      <c r="C426" s="164">
        <f>WEEKDAY(A426)</f>
        <v>6</v>
      </c>
      <c r="D426" s="164">
        <v>17</v>
      </c>
      <c r="E426" s="163">
        <v>10</v>
      </c>
      <c r="F426" s="163">
        <v>14.035</v>
      </c>
      <c r="G426" s="163">
        <v>12.0175</v>
      </c>
      <c r="H426" s="1">
        <v>3275</v>
      </c>
      <c r="I426" s="161">
        <f>VLOOKUP(B426,L$2:M$54,2,FALSE)</f>
        <v>0.92620184907501357</v>
      </c>
      <c r="J426">
        <f>MAX(I426*F426,E426)</f>
        <v>12.999242951767815</v>
      </c>
      <c r="L426" s="166"/>
      <c r="M426" s="41"/>
      <c r="N426" s="41"/>
      <c r="O426" s="41"/>
    </row>
    <row r="427" spans="1:15" x14ac:dyDescent="0.25">
      <c r="A427" s="165">
        <v>43483.708333333336</v>
      </c>
      <c r="B427" s="167">
        <f>WEEKNUM(A427)</f>
        <v>3</v>
      </c>
      <c r="C427" s="164">
        <f>WEEKDAY(A427)</f>
        <v>6</v>
      </c>
      <c r="D427" s="164">
        <v>18</v>
      </c>
      <c r="E427" s="163">
        <v>10</v>
      </c>
      <c r="F427" s="163">
        <v>15.855</v>
      </c>
      <c r="G427" s="163">
        <v>12.9275</v>
      </c>
      <c r="H427" s="1">
        <v>3611</v>
      </c>
      <c r="I427" s="161">
        <f>VLOOKUP(B427,L$2:M$54,2,FALSE)</f>
        <v>0.92620184907501357</v>
      </c>
      <c r="J427">
        <f>MAX(I427*F427,E427)</f>
        <v>14.684930317084341</v>
      </c>
      <c r="L427" s="166"/>
      <c r="M427" s="41"/>
      <c r="N427" s="41"/>
      <c r="O427" s="41"/>
    </row>
    <row r="428" spans="1:15" x14ac:dyDescent="0.25">
      <c r="A428" s="165">
        <v>43483.75</v>
      </c>
      <c r="B428" s="167">
        <f>WEEKNUM(A428)</f>
        <v>3</v>
      </c>
      <c r="C428" s="164">
        <f>WEEKDAY(A428)</f>
        <v>6</v>
      </c>
      <c r="D428" s="164">
        <v>19</v>
      </c>
      <c r="E428" s="163">
        <v>10</v>
      </c>
      <c r="F428" s="163">
        <v>16.524999999999999</v>
      </c>
      <c r="G428" s="163">
        <v>13.262499999999999</v>
      </c>
      <c r="H428" s="1">
        <v>2733</v>
      </c>
      <c r="I428" s="161">
        <f>VLOOKUP(B428,L$2:M$54,2,FALSE)</f>
        <v>0.92620184907501357</v>
      </c>
      <c r="J428">
        <f>MAX(I428*F428,E428)</f>
        <v>15.305485555964598</v>
      </c>
      <c r="L428" s="166"/>
      <c r="M428" s="41"/>
      <c r="N428" s="41"/>
      <c r="O428" s="41"/>
    </row>
    <row r="429" spans="1:15" x14ac:dyDescent="0.25">
      <c r="A429" s="165">
        <v>43483.791666666664</v>
      </c>
      <c r="B429" s="167">
        <f>WEEKNUM(A429)</f>
        <v>3</v>
      </c>
      <c r="C429" s="164">
        <f>WEEKDAY(A429)</f>
        <v>6</v>
      </c>
      <c r="D429" s="164">
        <v>20</v>
      </c>
      <c r="E429" s="163">
        <v>10</v>
      </c>
      <c r="F429" s="163">
        <v>16.23</v>
      </c>
      <c r="G429" s="163">
        <v>13.115</v>
      </c>
      <c r="H429" s="1">
        <v>1709</v>
      </c>
      <c r="I429" s="161">
        <f>VLOOKUP(B429,L$2:M$54,2,FALSE)</f>
        <v>0.92620184907501357</v>
      </c>
      <c r="J429">
        <f>MAX(I429*F429,E429)</f>
        <v>15.032256010487471</v>
      </c>
      <c r="L429" s="166"/>
      <c r="M429" s="41"/>
      <c r="N429" s="41"/>
      <c r="O429" s="41"/>
    </row>
    <row r="430" spans="1:15" x14ac:dyDescent="0.25">
      <c r="A430" s="165">
        <v>43483.833333333336</v>
      </c>
      <c r="B430" s="167">
        <f>WEEKNUM(A430)</f>
        <v>3</v>
      </c>
      <c r="C430" s="164">
        <f>WEEKDAY(A430)</f>
        <v>6</v>
      </c>
      <c r="D430" s="164">
        <v>21</v>
      </c>
      <c r="E430" s="163">
        <v>10</v>
      </c>
      <c r="F430" s="163">
        <v>14.525</v>
      </c>
      <c r="G430" s="163">
        <v>12.262500000000001</v>
      </c>
      <c r="H430" s="1">
        <v>931</v>
      </c>
      <c r="I430" s="161">
        <f>VLOOKUP(B430,L$2:M$54,2,FALSE)</f>
        <v>0.92620184907501357</v>
      </c>
      <c r="J430">
        <f>MAX(I430*F430,E430)</f>
        <v>13.453081857814572</v>
      </c>
      <c r="L430" s="166"/>
      <c r="M430" s="41"/>
      <c r="N430" s="41"/>
      <c r="O430" s="41"/>
    </row>
    <row r="431" spans="1:15" x14ac:dyDescent="0.25">
      <c r="A431" s="165">
        <v>43483.875</v>
      </c>
      <c r="B431" s="167">
        <f>WEEKNUM(A431)</f>
        <v>3</v>
      </c>
      <c r="C431" s="164">
        <f>WEEKDAY(A431)</f>
        <v>6</v>
      </c>
      <c r="D431" s="164">
        <v>22</v>
      </c>
      <c r="E431" s="163">
        <v>10</v>
      </c>
      <c r="F431" s="163">
        <v>13.08</v>
      </c>
      <c r="G431" s="163">
        <v>11.54</v>
      </c>
      <c r="H431" s="1">
        <v>719</v>
      </c>
      <c r="I431" s="161">
        <f>VLOOKUP(B431,L$2:M$54,2,FALSE)</f>
        <v>0.92620184907501357</v>
      </c>
      <c r="J431">
        <f>MAX(I431*F431,E431)</f>
        <v>12.114720185901177</v>
      </c>
      <c r="L431" s="166"/>
      <c r="M431" s="41"/>
      <c r="N431" s="41"/>
      <c r="O431" s="41"/>
    </row>
    <row r="432" spans="1:15" x14ac:dyDescent="0.25">
      <c r="A432" s="165">
        <v>43483.916666666664</v>
      </c>
      <c r="B432" s="167">
        <f>WEEKNUM(A432)</f>
        <v>3</v>
      </c>
      <c r="C432" s="164">
        <f>WEEKDAY(A432)</f>
        <v>6</v>
      </c>
      <c r="D432" s="164">
        <v>23</v>
      </c>
      <c r="E432" s="163">
        <v>11.55</v>
      </c>
      <c r="F432" s="163">
        <v>11.55</v>
      </c>
      <c r="G432" s="163">
        <v>11.55</v>
      </c>
      <c r="H432" s="1">
        <v>656</v>
      </c>
      <c r="I432" s="161">
        <f>VLOOKUP(B432,L$2:M$54,2,FALSE)</f>
        <v>0.92620184907501357</v>
      </c>
      <c r="J432">
        <f>MAX(I432*F432,E432)</f>
        <v>11.55</v>
      </c>
      <c r="L432" s="166"/>
      <c r="M432" s="41"/>
      <c r="N432" s="41"/>
      <c r="O432" s="41"/>
    </row>
    <row r="433" spans="1:15" x14ac:dyDescent="0.25">
      <c r="A433" s="165">
        <v>43483.958333333336</v>
      </c>
      <c r="B433" s="167">
        <f>WEEKNUM(A433)</f>
        <v>3</v>
      </c>
      <c r="C433" s="164">
        <f>WEEKDAY(A433)</f>
        <v>6</v>
      </c>
      <c r="D433" s="164">
        <v>24</v>
      </c>
      <c r="E433" s="163">
        <v>11.719999999999999</v>
      </c>
      <c r="F433" s="163">
        <v>11.719999999999999</v>
      </c>
      <c r="G433" s="163">
        <v>11.719999999999999</v>
      </c>
      <c r="H433" s="1">
        <v>597</v>
      </c>
      <c r="I433" s="161">
        <f>VLOOKUP(B433,L$2:M$54,2,FALSE)</f>
        <v>0.92620184907501357</v>
      </c>
      <c r="J433">
        <f>MAX(I433*F433,E433)</f>
        <v>11.719999999999999</v>
      </c>
      <c r="L433" s="166"/>
      <c r="M433" s="41"/>
      <c r="N433" s="41"/>
      <c r="O433" s="41"/>
    </row>
    <row r="434" spans="1:15" x14ac:dyDescent="0.25">
      <c r="A434" s="165">
        <v>43484</v>
      </c>
      <c r="B434" s="167">
        <f>WEEKNUM(A434)</f>
        <v>3</v>
      </c>
      <c r="C434" s="164">
        <f>WEEKDAY(A434)</f>
        <v>7</v>
      </c>
      <c r="D434" s="164">
        <v>1</v>
      </c>
      <c r="E434" s="163">
        <v>12.379999999999999</v>
      </c>
      <c r="F434" s="163">
        <v>12.379999999999999</v>
      </c>
      <c r="G434" s="163">
        <v>12.379999999999999</v>
      </c>
      <c r="H434" s="1">
        <v>189</v>
      </c>
      <c r="I434" s="161">
        <f>VLOOKUP(B434,L$2:M$54,2,FALSE)</f>
        <v>0.92620184907501357</v>
      </c>
      <c r="J434">
        <f>MAX(I434*F434,E434)</f>
        <v>12.379999999999999</v>
      </c>
      <c r="L434" s="166"/>
      <c r="M434" s="41"/>
      <c r="N434" s="41"/>
      <c r="O434" s="41"/>
    </row>
    <row r="435" spans="1:15" x14ac:dyDescent="0.25">
      <c r="A435" s="165">
        <v>43484.041666666664</v>
      </c>
      <c r="B435" s="167">
        <f>WEEKNUM(A435)</f>
        <v>3</v>
      </c>
      <c r="C435" s="164">
        <f>WEEKDAY(A435)</f>
        <v>7</v>
      </c>
      <c r="D435" s="164">
        <v>2</v>
      </c>
      <c r="E435" s="163">
        <v>11.855</v>
      </c>
      <c r="F435" s="163">
        <v>11.855</v>
      </c>
      <c r="G435" s="163">
        <v>11.855</v>
      </c>
      <c r="H435" s="1">
        <v>98</v>
      </c>
      <c r="I435" s="161">
        <f>VLOOKUP(B435,L$2:M$54,2,FALSE)</f>
        <v>0.92620184907501357</v>
      </c>
      <c r="J435">
        <f>MAX(I435*F435,E435)</f>
        <v>11.855</v>
      </c>
      <c r="L435" s="166"/>
      <c r="M435" s="41"/>
      <c r="N435" s="41"/>
      <c r="O435" s="41"/>
    </row>
    <row r="436" spans="1:15" x14ac:dyDescent="0.25">
      <c r="A436" s="165">
        <v>43484.083333333336</v>
      </c>
      <c r="B436" s="167">
        <f>WEEKNUM(A436)</f>
        <v>3</v>
      </c>
      <c r="C436" s="164">
        <f>WEEKDAY(A436)</f>
        <v>7</v>
      </c>
      <c r="D436" s="164">
        <v>3</v>
      </c>
      <c r="E436" s="163">
        <v>11.925000000000001</v>
      </c>
      <c r="F436" s="163">
        <v>11.925000000000001</v>
      </c>
      <c r="G436" s="163">
        <v>11.925000000000001</v>
      </c>
      <c r="H436" s="1">
        <v>76</v>
      </c>
      <c r="I436" s="161">
        <f>VLOOKUP(B436,L$2:M$54,2,FALSE)</f>
        <v>0.92620184907501357</v>
      </c>
      <c r="J436">
        <f>MAX(I436*F436,E436)</f>
        <v>11.925000000000001</v>
      </c>
      <c r="L436" s="166"/>
      <c r="M436" s="41"/>
      <c r="N436" s="41"/>
      <c r="O436" s="41"/>
    </row>
    <row r="437" spans="1:15" x14ac:dyDescent="0.25">
      <c r="A437" s="165">
        <v>43484.125</v>
      </c>
      <c r="B437" s="167">
        <f>WEEKNUM(A437)</f>
        <v>3</v>
      </c>
      <c r="C437" s="164">
        <f>WEEKDAY(A437)</f>
        <v>7</v>
      </c>
      <c r="D437" s="164">
        <v>4</v>
      </c>
      <c r="E437" s="163">
        <v>11</v>
      </c>
      <c r="F437" s="163">
        <v>11.125</v>
      </c>
      <c r="G437" s="163">
        <v>11.0625</v>
      </c>
      <c r="H437" s="1">
        <v>110</v>
      </c>
      <c r="I437" s="161">
        <f>VLOOKUP(B437,L$2:M$54,2,FALSE)</f>
        <v>0.92620184907501357</v>
      </c>
      <c r="J437">
        <f>MAX(I437*F437,E437)</f>
        <v>11</v>
      </c>
      <c r="L437" s="166"/>
      <c r="M437" s="41"/>
      <c r="N437" s="41"/>
      <c r="O437" s="41"/>
    </row>
    <row r="438" spans="1:15" x14ac:dyDescent="0.25">
      <c r="A438" s="165">
        <v>43484.166666666664</v>
      </c>
      <c r="B438" s="167">
        <f>WEEKNUM(A438)</f>
        <v>3</v>
      </c>
      <c r="C438" s="164">
        <f>WEEKDAY(A438)</f>
        <v>7</v>
      </c>
      <c r="D438" s="164">
        <v>5</v>
      </c>
      <c r="E438" s="163">
        <v>12</v>
      </c>
      <c r="F438" s="163">
        <v>12.02</v>
      </c>
      <c r="G438" s="163">
        <v>12.01</v>
      </c>
      <c r="H438" s="1">
        <v>285</v>
      </c>
      <c r="I438" s="161">
        <f>VLOOKUP(B438,L$2:M$54,2,FALSE)</f>
        <v>0.92620184907501357</v>
      </c>
      <c r="J438">
        <f>MAX(I438*F438,E438)</f>
        <v>12</v>
      </c>
      <c r="L438" s="166"/>
      <c r="M438" s="41"/>
      <c r="N438" s="41"/>
      <c r="O438" s="41"/>
    </row>
    <row r="439" spans="1:15" x14ac:dyDescent="0.25">
      <c r="A439" s="165">
        <v>43484.208333333336</v>
      </c>
      <c r="B439" s="167">
        <f>WEEKNUM(A439)</f>
        <v>3</v>
      </c>
      <c r="C439" s="164">
        <f>WEEKDAY(A439)</f>
        <v>7</v>
      </c>
      <c r="D439" s="164">
        <v>6</v>
      </c>
      <c r="E439" s="163">
        <v>10</v>
      </c>
      <c r="F439" s="163">
        <v>10.565000000000001</v>
      </c>
      <c r="G439" s="163">
        <v>10.282499999999999</v>
      </c>
      <c r="H439" s="1">
        <v>658</v>
      </c>
      <c r="I439" s="161">
        <f>VLOOKUP(B439,L$2:M$54,2,FALSE)</f>
        <v>0.92620184907501357</v>
      </c>
      <c r="J439">
        <f>MAX(I439*F439,E439)</f>
        <v>10</v>
      </c>
      <c r="L439" s="166"/>
      <c r="M439" s="41"/>
      <c r="N439" s="41"/>
      <c r="O439" s="41"/>
    </row>
    <row r="440" spans="1:15" x14ac:dyDescent="0.25">
      <c r="A440" s="165">
        <v>43484.25</v>
      </c>
      <c r="B440" s="167">
        <f>WEEKNUM(A440)</f>
        <v>3</v>
      </c>
      <c r="C440" s="164">
        <f>WEEKDAY(A440)</f>
        <v>7</v>
      </c>
      <c r="D440" s="164">
        <v>7</v>
      </c>
      <c r="E440" s="163">
        <v>10</v>
      </c>
      <c r="F440" s="163">
        <v>9.99</v>
      </c>
      <c r="G440" s="163">
        <v>9.995000000000001</v>
      </c>
      <c r="H440" s="1">
        <v>2893</v>
      </c>
      <c r="I440" s="161">
        <f>VLOOKUP(B440,L$2:M$54,2,FALSE)</f>
        <v>0.92620184907501357</v>
      </c>
      <c r="J440">
        <f>MAX(I440*F440,E440)</f>
        <v>10</v>
      </c>
      <c r="L440" s="166"/>
      <c r="M440" s="41"/>
      <c r="N440" s="41"/>
      <c r="O440" s="41"/>
    </row>
    <row r="441" spans="1:15" x14ac:dyDescent="0.25">
      <c r="A441" s="165">
        <v>43484.291666666664</v>
      </c>
      <c r="B441" s="167">
        <f>WEEKNUM(A441)</f>
        <v>3</v>
      </c>
      <c r="C441" s="164">
        <f>WEEKDAY(A441)</f>
        <v>7</v>
      </c>
      <c r="D441" s="164">
        <v>8</v>
      </c>
      <c r="E441" s="163">
        <v>10</v>
      </c>
      <c r="F441" s="163">
        <v>11.98</v>
      </c>
      <c r="G441" s="163">
        <v>10.989999999999998</v>
      </c>
      <c r="H441" s="1">
        <v>4236</v>
      </c>
      <c r="I441" s="161">
        <f>VLOOKUP(B441,L$2:M$54,2,FALSE)</f>
        <v>0.92620184907501357</v>
      </c>
      <c r="J441">
        <f>MAX(I441*F441,E441)</f>
        <v>11.095898151918663</v>
      </c>
      <c r="L441" s="166"/>
      <c r="M441" s="41"/>
      <c r="N441" s="41"/>
      <c r="O441" s="41"/>
    </row>
    <row r="442" spans="1:15" x14ac:dyDescent="0.25">
      <c r="A442" s="165">
        <v>43484.333333333336</v>
      </c>
      <c r="B442" s="167">
        <f>WEEKNUM(A442)</f>
        <v>3</v>
      </c>
      <c r="C442" s="164">
        <f>WEEKDAY(A442)</f>
        <v>7</v>
      </c>
      <c r="D442" s="164">
        <v>9</v>
      </c>
      <c r="E442" s="163">
        <v>10</v>
      </c>
      <c r="F442" s="163">
        <v>15.010000000000002</v>
      </c>
      <c r="G442" s="163">
        <v>12.504999999999999</v>
      </c>
      <c r="H442" s="1">
        <v>3858</v>
      </c>
      <c r="I442" s="161">
        <f>VLOOKUP(B442,L$2:M$54,2,FALSE)</f>
        <v>0.92620184907501357</v>
      </c>
      <c r="J442">
        <f>MAX(I442*F442,E442)</f>
        <v>13.902289754615955</v>
      </c>
      <c r="L442" s="166"/>
      <c r="M442" s="41"/>
      <c r="N442" s="41"/>
      <c r="O442" s="41"/>
    </row>
    <row r="443" spans="1:15" x14ac:dyDescent="0.25">
      <c r="A443" s="165">
        <v>43484.375</v>
      </c>
      <c r="B443" s="167">
        <f>WEEKNUM(A443)</f>
        <v>3</v>
      </c>
      <c r="C443" s="164">
        <f>WEEKDAY(A443)</f>
        <v>7</v>
      </c>
      <c r="D443" s="164">
        <v>10</v>
      </c>
      <c r="E443" s="163">
        <v>10</v>
      </c>
      <c r="F443" s="163">
        <v>15.76</v>
      </c>
      <c r="G443" s="163">
        <v>12.879999999999999</v>
      </c>
      <c r="H443" s="1">
        <v>2625</v>
      </c>
      <c r="I443" s="161">
        <f>VLOOKUP(B443,L$2:M$54,2,FALSE)</f>
        <v>0.92620184907501357</v>
      </c>
      <c r="J443">
        <f>MAX(I443*F443,E443)</f>
        <v>14.596941141422214</v>
      </c>
      <c r="L443" s="166"/>
      <c r="M443" s="41"/>
      <c r="N443" s="41"/>
      <c r="O443" s="41"/>
    </row>
    <row r="444" spans="1:15" x14ac:dyDescent="0.25">
      <c r="A444" s="165">
        <v>43484.416666666664</v>
      </c>
      <c r="B444" s="167">
        <f>WEEKNUM(A444)</f>
        <v>3</v>
      </c>
      <c r="C444" s="164">
        <f>WEEKDAY(A444)</f>
        <v>7</v>
      </c>
      <c r="D444" s="164">
        <v>11</v>
      </c>
      <c r="E444" s="163">
        <v>10</v>
      </c>
      <c r="F444" s="163">
        <v>14.955000000000002</v>
      </c>
      <c r="G444" s="163">
        <v>12.477500000000001</v>
      </c>
      <c r="H444" s="1">
        <v>2245</v>
      </c>
      <c r="I444" s="161">
        <f>VLOOKUP(B444,L$2:M$54,2,FALSE)</f>
        <v>0.92620184907501357</v>
      </c>
      <c r="J444">
        <f>MAX(I444*F444,E444)</f>
        <v>13.85134865291683</v>
      </c>
      <c r="L444" s="166"/>
      <c r="M444" s="41"/>
      <c r="N444" s="41"/>
      <c r="O444" s="41"/>
    </row>
    <row r="445" spans="1:15" x14ac:dyDescent="0.25">
      <c r="A445" s="165">
        <v>43484.458333333336</v>
      </c>
      <c r="B445" s="167">
        <f>WEEKNUM(A445)</f>
        <v>3</v>
      </c>
      <c r="C445" s="164">
        <f>WEEKDAY(A445)</f>
        <v>7</v>
      </c>
      <c r="D445" s="164">
        <v>12</v>
      </c>
      <c r="E445" s="163">
        <v>10</v>
      </c>
      <c r="F445" s="163">
        <v>15.905000000000001</v>
      </c>
      <c r="G445" s="163">
        <v>12.952500000000001</v>
      </c>
      <c r="H445" s="1">
        <v>2322</v>
      </c>
      <c r="I445" s="161">
        <f>VLOOKUP(B445,L$2:M$54,2,FALSE)</f>
        <v>0.92620184907501357</v>
      </c>
      <c r="J445">
        <f>MAX(I445*F445,E445)</f>
        <v>14.731240409538092</v>
      </c>
      <c r="L445" s="166"/>
      <c r="M445" s="41"/>
      <c r="N445" s="41"/>
      <c r="O445" s="41"/>
    </row>
    <row r="446" spans="1:15" x14ac:dyDescent="0.25">
      <c r="A446" s="165">
        <v>43484.5</v>
      </c>
      <c r="B446" s="167">
        <f>WEEKNUM(A446)</f>
        <v>3</v>
      </c>
      <c r="C446" s="164">
        <f>WEEKDAY(A446)</f>
        <v>7</v>
      </c>
      <c r="D446" s="164">
        <v>13</v>
      </c>
      <c r="E446" s="163">
        <v>10</v>
      </c>
      <c r="F446" s="163">
        <v>14.8</v>
      </c>
      <c r="G446" s="163">
        <v>12.399999999999999</v>
      </c>
      <c r="H446" s="1">
        <v>2208</v>
      </c>
      <c r="I446" s="161">
        <f>VLOOKUP(B446,L$2:M$54,2,FALSE)</f>
        <v>0.92620184907501357</v>
      </c>
      <c r="J446">
        <f>MAX(I446*F446,E446)</f>
        <v>13.707787366310201</v>
      </c>
      <c r="L446" s="166"/>
      <c r="M446" s="41"/>
      <c r="N446" s="41"/>
      <c r="O446" s="41"/>
    </row>
    <row r="447" spans="1:15" x14ac:dyDescent="0.25">
      <c r="A447" s="165">
        <v>43484.541666666664</v>
      </c>
      <c r="B447" s="167">
        <f>WEEKNUM(A447)</f>
        <v>3</v>
      </c>
      <c r="C447" s="164">
        <f>WEEKDAY(A447)</f>
        <v>7</v>
      </c>
      <c r="D447" s="164">
        <v>14</v>
      </c>
      <c r="E447" s="163">
        <v>10</v>
      </c>
      <c r="F447" s="163">
        <v>13.914999999999999</v>
      </c>
      <c r="G447" s="163">
        <v>11.9575</v>
      </c>
      <c r="H447" s="1">
        <v>2280</v>
      </c>
      <c r="I447" s="161">
        <f>VLOOKUP(B447,L$2:M$54,2,FALSE)</f>
        <v>0.92620184907501357</v>
      </c>
      <c r="J447">
        <f>MAX(I447*F447,E447)</f>
        <v>12.888098729878813</v>
      </c>
      <c r="L447" s="166"/>
      <c r="M447" s="41"/>
      <c r="N447" s="41"/>
      <c r="O447" s="41"/>
    </row>
    <row r="448" spans="1:15" x14ac:dyDescent="0.25">
      <c r="A448" s="165">
        <v>43484.583333333336</v>
      </c>
      <c r="B448" s="167">
        <f>WEEKNUM(A448)</f>
        <v>3</v>
      </c>
      <c r="C448" s="164">
        <f>WEEKDAY(A448)</f>
        <v>7</v>
      </c>
      <c r="D448" s="164">
        <v>15</v>
      </c>
      <c r="E448" s="163">
        <v>10</v>
      </c>
      <c r="F448" s="163">
        <v>14.510000000000002</v>
      </c>
      <c r="G448" s="163">
        <v>12.254999999999999</v>
      </c>
      <c r="H448" s="1">
        <v>2399</v>
      </c>
      <c r="I448" s="161">
        <f>VLOOKUP(B448,L$2:M$54,2,FALSE)</f>
        <v>0.92620184907501357</v>
      </c>
      <c r="J448">
        <f>MAX(I448*F448,E448)</f>
        <v>13.439188830078448</v>
      </c>
      <c r="L448" s="166"/>
      <c r="M448" s="41"/>
      <c r="N448" s="41"/>
      <c r="O448" s="41"/>
    </row>
    <row r="449" spans="1:15" x14ac:dyDescent="0.25">
      <c r="A449" s="165">
        <v>43484.625</v>
      </c>
      <c r="B449" s="167">
        <f>WEEKNUM(A449)</f>
        <v>3</v>
      </c>
      <c r="C449" s="164">
        <f>WEEKDAY(A449)</f>
        <v>7</v>
      </c>
      <c r="D449" s="164">
        <v>16</v>
      </c>
      <c r="E449" s="163">
        <v>10</v>
      </c>
      <c r="F449" s="163">
        <v>14.995000000000001</v>
      </c>
      <c r="G449" s="163">
        <v>12.4975</v>
      </c>
      <c r="H449" s="1">
        <v>2529</v>
      </c>
      <c r="I449" s="161">
        <f>VLOOKUP(B449,L$2:M$54,2,FALSE)</f>
        <v>0.92620184907501357</v>
      </c>
      <c r="J449">
        <f>MAX(I449*F449,E449)</f>
        <v>13.888396726879829</v>
      </c>
      <c r="L449" s="166"/>
      <c r="M449" s="41"/>
      <c r="N449" s="41"/>
      <c r="O449" s="41"/>
    </row>
    <row r="450" spans="1:15" x14ac:dyDescent="0.25">
      <c r="A450" s="165">
        <v>43484.666666666664</v>
      </c>
      <c r="B450" s="167">
        <f>WEEKNUM(A450)</f>
        <v>3</v>
      </c>
      <c r="C450" s="164">
        <f>WEEKDAY(A450)</f>
        <v>7</v>
      </c>
      <c r="D450" s="164">
        <v>17</v>
      </c>
      <c r="E450" s="163">
        <v>10</v>
      </c>
      <c r="F450" s="163">
        <v>16.05</v>
      </c>
      <c r="G450" s="163">
        <v>13.025</v>
      </c>
      <c r="H450" s="1">
        <v>3580</v>
      </c>
      <c r="I450" s="161">
        <f>VLOOKUP(B450,L$2:M$54,2,FALSE)</f>
        <v>0.92620184907501357</v>
      </c>
      <c r="J450">
        <f>MAX(I450*F450,E450)</f>
        <v>14.865539677653969</v>
      </c>
      <c r="L450" s="166"/>
      <c r="M450" s="41"/>
      <c r="N450" s="41"/>
      <c r="O450" s="41"/>
    </row>
    <row r="451" spans="1:15" x14ac:dyDescent="0.25">
      <c r="A451" s="165">
        <v>43484.708333333336</v>
      </c>
      <c r="B451" s="167">
        <f>WEEKNUM(A451)</f>
        <v>3</v>
      </c>
      <c r="C451" s="164">
        <f>WEEKDAY(A451)</f>
        <v>7</v>
      </c>
      <c r="D451" s="164">
        <v>18</v>
      </c>
      <c r="E451" s="163">
        <v>10</v>
      </c>
      <c r="F451" s="163">
        <v>16.064999999999998</v>
      </c>
      <c r="G451" s="163">
        <v>13.032499999999999</v>
      </c>
      <c r="H451" s="1">
        <v>3863</v>
      </c>
      <c r="I451" s="161">
        <f>VLOOKUP(B451,L$2:M$54,2,FALSE)</f>
        <v>0.92620184907501357</v>
      </c>
      <c r="J451">
        <f>MAX(I451*F451,E451)</f>
        <v>14.879432705390091</v>
      </c>
      <c r="L451" s="166"/>
      <c r="M451" s="41"/>
      <c r="N451" s="41"/>
      <c r="O451" s="41"/>
    </row>
    <row r="452" spans="1:15" x14ac:dyDescent="0.25">
      <c r="A452" s="165">
        <v>43484.75</v>
      </c>
      <c r="B452" s="167">
        <f>WEEKNUM(A452)</f>
        <v>3</v>
      </c>
      <c r="C452" s="164">
        <f>WEEKDAY(A452)</f>
        <v>7</v>
      </c>
      <c r="D452" s="164">
        <v>19</v>
      </c>
      <c r="E452" s="163">
        <v>10</v>
      </c>
      <c r="F452" s="163">
        <v>18.015000000000001</v>
      </c>
      <c r="G452" s="163">
        <v>14.0075</v>
      </c>
      <c r="H452" s="1">
        <v>2953</v>
      </c>
      <c r="I452" s="161">
        <f>VLOOKUP(B452,L$2:M$54,2,FALSE)</f>
        <v>0.92620184907501357</v>
      </c>
      <c r="J452">
        <f>MAX(I452*F452,E452)</f>
        <v>16.68552631108637</v>
      </c>
      <c r="L452" s="166"/>
      <c r="M452" s="41"/>
      <c r="N452" s="41"/>
      <c r="O452" s="41"/>
    </row>
    <row r="453" spans="1:15" x14ac:dyDescent="0.25">
      <c r="A453" s="165">
        <v>43484.791666666664</v>
      </c>
      <c r="B453" s="167">
        <f>WEEKNUM(A453)</f>
        <v>3</v>
      </c>
      <c r="C453" s="164">
        <f>WEEKDAY(A453)</f>
        <v>7</v>
      </c>
      <c r="D453" s="164">
        <v>20</v>
      </c>
      <c r="E453" s="163">
        <v>10</v>
      </c>
      <c r="F453" s="163">
        <v>15.719999999999999</v>
      </c>
      <c r="G453" s="163">
        <v>12.86</v>
      </c>
      <c r="H453" s="1">
        <v>1891</v>
      </c>
      <c r="I453" s="161">
        <f>VLOOKUP(B453,L$2:M$54,2,FALSE)</f>
        <v>0.92620184907501357</v>
      </c>
      <c r="J453">
        <f>MAX(I453*F453,E453)</f>
        <v>14.559893067459212</v>
      </c>
      <c r="L453" s="166"/>
      <c r="M453" s="41"/>
      <c r="N453" s="41"/>
      <c r="O453" s="41"/>
    </row>
    <row r="454" spans="1:15" x14ac:dyDescent="0.25">
      <c r="A454" s="165">
        <v>43484.833333333336</v>
      </c>
      <c r="B454" s="167">
        <f>WEEKNUM(A454)</f>
        <v>3</v>
      </c>
      <c r="C454" s="164">
        <f>WEEKDAY(A454)</f>
        <v>7</v>
      </c>
      <c r="D454" s="164">
        <v>21</v>
      </c>
      <c r="E454" s="163">
        <v>10</v>
      </c>
      <c r="F454" s="163">
        <v>14.530000000000001</v>
      </c>
      <c r="G454" s="163">
        <v>12.265000000000001</v>
      </c>
      <c r="H454" s="1">
        <v>950</v>
      </c>
      <c r="I454" s="161">
        <f>VLOOKUP(B454,L$2:M$54,2,FALSE)</f>
        <v>0.92620184907501357</v>
      </c>
      <c r="J454">
        <f>MAX(I454*F454,E454)</f>
        <v>13.457712867059948</v>
      </c>
      <c r="L454" s="166"/>
      <c r="M454" s="41"/>
      <c r="N454" s="41"/>
      <c r="O454" s="41"/>
    </row>
    <row r="455" spans="1:15" x14ac:dyDescent="0.25">
      <c r="A455" s="165">
        <v>43484.875</v>
      </c>
      <c r="B455" s="167">
        <f>WEEKNUM(A455)</f>
        <v>3</v>
      </c>
      <c r="C455" s="164">
        <f>WEEKDAY(A455)</f>
        <v>7</v>
      </c>
      <c r="D455" s="164">
        <v>22</v>
      </c>
      <c r="E455" s="163">
        <v>10</v>
      </c>
      <c r="F455" s="163">
        <v>12.975</v>
      </c>
      <c r="G455" s="163">
        <v>11.487500000000001</v>
      </c>
      <c r="H455" s="1">
        <v>797</v>
      </c>
      <c r="I455" s="161">
        <f>VLOOKUP(B455,L$2:M$54,2,FALSE)</f>
        <v>0.92620184907501357</v>
      </c>
      <c r="J455">
        <f>MAX(I455*F455,E455)</f>
        <v>12.0174689917483</v>
      </c>
      <c r="L455" s="166"/>
      <c r="M455" s="41"/>
      <c r="N455" s="41"/>
      <c r="O455" s="41"/>
    </row>
    <row r="456" spans="1:15" x14ac:dyDescent="0.25">
      <c r="A456" s="165">
        <v>43484.916666666664</v>
      </c>
      <c r="B456" s="167">
        <f>WEEKNUM(A456)</f>
        <v>3</v>
      </c>
      <c r="C456" s="164">
        <f>WEEKDAY(A456)</f>
        <v>7</v>
      </c>
      <c r="D456" s="164">
        <v>23</v>
      </c>
      <c r="E456" s="163">
        <v>12</v>
      </c>
      <c r="F456" s="163">
        <v>12.2</v>
      </c>
      <c r="G456" s="163">
        <v>12.1</v>
      </c>
      <c r="H456" s="1">
        <v>856</v>
      </c>
      <c r="I456" s="161">
        <f>VLOOKUP(B456,L$2:M$54,2,FALSE)</f>
        <v>0.92620184907501357</v>
      </c>
      <c r="J456">
        <f>MAX(I456*F456,E456)</f>
        <v>12</v>
      </c>
      <c r="L456" s="166"/>
      <c r="M456" s="41"/>
      <c r="N456" s="41"/>
      <c r="O456" s="41"/>
    </row>
    <row r="457" spans="1:15" x14ac:dyDescent="0.25">
      <c r="A457" s="165">
        <v>43484.958333333336</v>
      </c>
      <c r="B457" s="167">
        <f>WEEKNUM(A457)</f>
        <v>3</v>
      </c>
      <c r="C457" s="164">
        <f>WEEKDAY(A457)</f>
        <v>7</v>
      </c>
      <c r="D457" s="164">
        <v>24</v>
      </c>
      <c r="E457" s="163">
        <v>12</v>
      </c>
      <c r="F457" s="163">
        <v>12.885</v>
      </c>
      <c r="G457" s="163">
        <v>12.442499999999999</v>
      </c>
      <c r="H457" s="1">
        <v>567</v>
      </c>
      <c r="I457" s="161">
        <f>VLOOKUP(B457,L$2:M$54,2,FALSE)</f>
        <v>0.92620184907501357</v>
      </c>
      <c r="J457">
        <f>MAX(I457*F457,E457)</f>
        <v>12</v>
      </c>
      <c r="L457" s="166"/>
      <c r="M457" s="41"/>
      <c r="N457" s="41"/>
      <c r="O457" s="41"/>
    </row>
    <row r="458" spans="1:15" x14ac:dyDescent="0.25">
      <c r="A458" s="165">
        <v>43485</v>
      </c>
      <c r="B458" s="167">
        <f>WEEKNUM(A458)</f>
        <v>4</v>
      </c>
      <c r="C458" s="164">
        <f>WEEKDAY(A458)</f>
        <v>1</v>
      </c>
      <c r="D458" s="164">
        <v>1</v>
      </c>
      <c r="E458" s="163">
        <v>11.645</v>
      </c>
      <c r="F458" s="163">
        <v>11.645</v>
      </c>
      <c r="G458" s="163">
        <v>11.645</v>
      </c>
      <c r="H458" s="1">
        <v>212</v>
      </c>
      <c r="I458" s="161">
        <f>VLOOKUP(B458,L$2:M$54,2,FALSE)</f>
        <v>0.96901821019089929</v>
      </c>
      <c r="J458">
        <f>MAX(I458*F458,E458)</f>
        <v>11.645</v>
      </c>
      <c r="L458" s="166"/>
      <c r="M458" s="41"/>
      <c r="N458" s="41"/>
      <c r="O458" s="41"/>
    </row>
    <row r="459" spans="1:15" x14ac:dyDescent="0.25">
      <c r="A459" s="165">
        <v>43485.041666666664</v>
      </c>
      <c r="B459" s="167">
        <f>WEEKNUM(A459)</f>
        <v>4</v>
      </c>
      <c r="C459" s="164">
        <f>WEEKDAY(A459)</f>
        <v>1</v>
      </c>
      <c r="D459" s="164">
        <v>2</v>
      </c>
      <c r="E459" s="163">
        <v>12.100000000000001</v>
      </c>
      <c r="F459" s="163">
        <v>12.100000000000001</v>
      </c>
      <c r="G459" s="163">
        <v>12.100000000000001</v>
      </c>
      <c r="H459" s="1">
        <v>118</v>
      </c>
      <c r="I459" s="161">
        <f>VLOOKUP(B459,L$2:M$54,2,FALSE)</f>
        <v>0.96901821019089929</v>
      </c>
      <c r="J459">
        <f>MAX(I459*F459,E459)</f>
        <v>12.100000000000001</v>
      </c>
      <c r="L459" s="166"/>
      <c r="M459" s="41"/>
      <c r="N459" s="41"/>
      <c r="O459" s="41"/>
    </row>
    <row r="460" spans="1:15" x14ac:dyDescent="0.25">
      <c r="A460" s="165">
        <v>43485.083333333336</v>
      </c>
      <c r="B460" s="167">
        <f>WEEKNUM(A460)</f>
        <v>4</v>
      </c>
      <c r="C460" s="164">
        <f>WEEKDAY(A460)</f>
        <v>1</v>
      </c>
      <c r="D460" s="164">
        <v>3</v>
      </c>
      <c r="E460" s="163">
        <v>11.620000000000001</v>
      </c>
      <c r="F460" s="163">
        <v>11.620000000000001</v>
      </c>
      <c r="G460" s="163">
        <v>11.620000000000001</v>
      </c>
      <c r="H460" s="1">
        <v>85</v>
      </c>
      <c r="I460" s="161">
        <f>VLOOKUP(B460,L$2:M$54,2,FALSE)</f>
        <v>0.96901821019089929</v>
      </c>
      <c r="J460">
        <f>MAX(I460*F460,E460)</f>
        <v>11.620000000000001</v>
      </c>
      <c r="L460" s="166"/>
      <c r="M460" s="41"/>
      <c r="N460" s="41"/>
      <c r="O460" s="41"/>
    </row>
    <row r="461" spans="1:15" x14ac:dyDescent="0.25">
      <c r="A461" s="165">
        <v>43485.125</v>
      </c>
      <c r="B461" s="167">
        <f>WEEKNUM(A461)</f>
        <v>4</v>
      </c>
      <c r="C461" s="164">
        <f>WEEKDAY(A461)</f>
        <v>1</v>
      </c>
      <c r="D461" s="164">
        <v>4</v>
      </c>
      <c r="E461" s="163">
        <v>10.18</v>
      </c>
      <c r="F461" s="163">
        <v>10.18</v>
      </c>
      <c r="G461" s="163">
        <v>10.18</v>
      </c>
      <c r="H461" s="1">
        <v>130</v>
      </c>
      <c r="I461" s="161">
        <f>VLOOKUP(B461,L$2:M$54,2,FALSE)</f>
        <v>0.96901821019089929</v>
      </c>
      <c r="J461">
        <f>MAX(I461*F461,E461)</f>
        <v>10.18</v>
      </c>
      <c r="L461" s="166"/>
      <c r="M461" s="41"/>
      <c r="N461" s="41"/>
      <c r="O461" s="41"/>
    </row>
    <row r="462" spans="1:15" x14ac:dyDescent="0.25">
      <c r="A462" s="165">
        <v>43485.166666666664</v>
      </c>
      <c r="B462" s="167">
        <f>WEEKNUM(A462)</f>
        <v>4</v>
      </c>
      <c r="C462" s="164">
        <f>WEEKDAY(A462)</f>
        <v>1</v>
      </c>
      <c r="D462" s="164">
        <v>5</v>
      </c>
      <c r="E462" s="163">
        <v>9.7899999999999991</v>
      </c>
      <c r="F462" s="163">
        <v>9.7899999999999991</v>
      </c>
      <c r="G462" s="163">
        <v>9.7899999999999991</v>
      </c>
      <c r="H462" s="1">
        <v>302</v>
      </c>
      <c r="I462" s="161">
        <f>VLOOKUP(B462,L$2:M$54,2,FALSE)</f>
        <v>0.96901821019089929</v>
      </c>
      <c r="J462">
        <f>MAX(I462*F462,E462)</f>
        <v>9.7899999999999991</v>
      </c>
      <c r="L462" s="166"/>
      <c r="M462" s="41"/>
      <c r="N462" s="41"/>
      <c r="O462" s="41"/>
    </row>
    <row r="463" spans="1:15" x14ac:dyDescent="0.25">
      <c r="A463" s="165">
        <v>43485.208333333336</v>
      </c>
      <c r="B463" s="167">
        <f>WEEKNUM(A463)</f>
        <v>4</v>
      </c>
      <c r="C463" s="164">
        <f>WEEKDAY(A463)</f>
        <v>1</v>
      </c>
      <c r="D463" s="164">
        <v>6</v>
      </c>
      <c r="E463" s="163">
        <v>10.120000000000001</v>
      </c>
      <c r="F463" s="163">
        <v>10.120000000000001</v>
      </c>
      <c r="G463" s="163">
        <v>10.120000000000001</v>
      </c>
      <c r="H463" s="1">
        <v>665</v>
      </c>
      <c r="I463" s="161">
        <f>VLOOKUP(B463,L$2:M$54,2,FALSE)</f>
        <v>0.96901821019089929</v>
      </c>
      <c r="J463">
        <f>MAX(I463*F463,E463)</f>
        <v>10.120000000000001</v>
      </c>
      <c r="L463" s="166"/>
      <c r="M463" s="41"/>
      <c r="N463" s="41"/>
      <c r="O463" s="41"/>
    </row>
    <row r="464" spans="1:15" x14ac:dyDescent="0.25">
      <c r="A464" s="165">
        <v>43485.25</v>
      </c>
      <c r="B464" s="167">
        <f>WEEKNUM(A464)</f>
        <v>4</v>
      </c>
      <c r="C464" s="164">
        <f>WEEKDAY(A464)</f>
        <v>1</v>
      </c>
      <c r="D464" s="164">
        <v>7</v>
      </c>
      <c r="E464" s="163">
        <v>10.14</v>
      </c>
      <c r="F464" s="163">
        <v>10.14</v>
      </c>
      <c r="G464" s="163">
        <v>10.14</v>
      </c>
      <c r="H464" s="1">
        <v>2662</v>
      </c>
      <c r="I464" s="161">
        <f>VLOOKUP(B464,L$2:M$54,2,FALSE)</f>
        <v>0.96901821019089929</v>
      </c>
      <c r="J464">
        <f>MAX(I464*F464,E464)</f>
        <v>10.14</v>
      </c>
      <c r="L464" s="166"/>
      <c r="M464" s="41"/>
      <c r="N464" s="41"/>
      <c r="O464" s="41"/>
    </row>
    <row r="465" spans="1:15" x14ac:dyDescent="0.25">
      <c r="A465" s="165">
        <v>43485.291666666664</v>
      </c>
      <c r="B465" s="167">
        <f>WEEKNUM(A465)</f>
        <v>4</v>
      </c>
      <c r="C465" s="164">
        <f>WEEKDAY(A465)</f>
        <v>1</v>
      </c>
      <c r="D465" s="164">
        <v>8</v>
      </c>
      <c r="E465" s="163">
        <v>9.8550000000000004</v>
      </c>
      <c r="F465" s="163">
        <v>9.870000000000001</v>
      </c>
      <c r="G465" s="163">
        <v>9.8625000000000007</v>
      </c>
      <c r="H465" s="1">
        <v>4055</v>
      </c>
      <c r="I465" s="161">
        <f>VLOOKUP(B465,L$2:M$54,2,FALSE)</f>
        <v>0.96901821019089929</v>
      </c>
      <c r="J465">
        <f>MAX(I465*F465,E465)</f>
        <v>9.8550000000000004</v>
      </c>
      <c r="L465" s="166"/>
      <c r="M465" s="41"/>
      <c r="N465" s="41"/>
      <c r="O465" s="41"/>
    </row>
    <row r="466" spans="1:15" x14ac:dyDescent="0.25">
      <c r="A466" s="165">
        <v>43485.333333333336</v>
      </c>
      <c r="B466" s="167">
        <f>WEEKNUM(A466)</f>
        <v>4</v>
      </c>
      <c r="C466" s="164">
        <f>WEEKDAY(A466)</f>
        <v>1</v>
      </c>
      <c r="D466" s="164">
        <v>9</v>
      </c>
      <c r="E466" s="163">
        <v>9.9349999999999987</v>
      </c>
      <c r="F466" s="163">
        <v>9.7650000000000006</v>
      </c>
      <c r="G466" s="163">
        <v>9.85</v>
      </c>
      <c r="H466" s="1">
        <v>3522</v>
      </c>
      <c r="I466" s="161">
        <f>VLOOKUP(B466,L$2:M$54,2,FALSE)</f>
        <v>0.96901821019089929</v>
      </c>
      <c r="J466">
        <f>MAX(I466*F466,E466)</f>
        <v>9.9349999999999987</v>
      </c>
      <c r="L466" s="166"/>
      <c r="M466" s="41"/>
      <c r="N466" s="41"/>
      <c r="O466" s="41"/>
    </row>
    <row r="467" spans="1:15" x14ac:dyDescent="0.25">
      <c r="A467" s="165">
        <v>43485.375</v>
      </c>
      <c r="B467" s="167">
        <f>WEEKNUM(A467)</f>
        <v>4</v>
      </c>
      <c r="C467" s="164">
        <f>WEEKDAY(A467)</f>
        <v>1</v>
      </c>
      <c r="D467" s="164">
        <v>10</v>
      </c>
      <c r="E467" s="163">
        <v>9</v>
      </c>
      <c r="F467" s="163">
        <v>12.815000000000001</v>
      </c>
      <c r="G467" s="163">
        <v>10.907500000000001</v>
      </c>
      <c r="H467" s="1">
        <v>2627</v>
      </c>
      <c r="I467" s="161">
        <f>VLOOKUP(B467,L$2:M$54,2,FALSE)</f>
        <v>0.96901821019089929</v>
      </c>
      <c r="J467">
        <f>MAX(I467*F467,E467)</f>
        <v>12.417968363596376</v>
      </c>
      <c r="L467" s="166"/>
      <c r="M467" s="41"/>
      <c r="N467" s="41"/>
      <c r="O467" s="41"/>
    </row>
    <row r="468" spans="1:15" x14ac:dyDescent="0.25">
      <c r="A468" s="165">
        <v>43485.416666666664</v>
      </c>
      <c r="B468" s="167">
        <f>WEEKNUM(A468)</f>
        <v>4</v>
      </c>
      <c r="C468" s="164">
        <f>WEEKDAY(A468)</f>
        <v>1</v>
      </c>
      <c r="D468" s="164">
        <v>11</v>
      </c>
      <c r="E468" s="163">
        <v>10</v>
      </c>
      <c r="F468" s="163">
        <v>14.09</v>
      </c>
      <c r="G468" s="163">
        <v>12.045</v>
      </c>
      <c r="H468" s="1">
        <v>2278</v>
      </c>
      <c r="I468" s="161">
        <f>VLOOKUP(B468,L$2:M$54,2,FALSE)</f>
        <v>0.96901821019089929</v>
      </c>
      <c r="J468">
        <f>MAX(I468*F468,E468)</f>
        <v>13.65346658158977</v>
      </c>
      <c r="L468" s="166"/>
      <c r="M468" s="41"/>
      <c r="N468" s="41"/>
      <c r="O468" s="41"/>
    </row>
    <row r="469" spans="1:15" x14ac:dyDescent="0.25">
      <c r="A469" s="165">
        <v>43485.458333333336</v>
      </c>
      <c r="B469" s="167">
        <f>WEEKNUM(A469)</f>
        <v>4</v>
      </c>
      <c r="C469" s="164">
        <f>WEEKDAY(A469)</f>
        <v>1</v>
      </c>
      <c r="D469" s="164">
        <v>12</v>
      </c>
      <c r="E469" s="163">
        <v>10</v>
      </c>
      <c r="F469" s="163">
        <v>13.98</v>
      </c>
      <c r="G469" s="163">
        <v>11.99</v>
      </c>
      <c r="H469" s="1">
        <v>2428</v>
      </c>
      <c r="I469" s="161">
        <f>VLOOKUP(B469,L$2:M$54,2,FALSE)</f>
        <v>0.96901821019089929</v>
      </c>
      <c r="J469">
        <f>MAX(I469*F469,E469)</f>
        <v>13.546874578468772</v>
      </c>
      <c r="L469" s="166"/>
      <c r="M469" s="41"/>
      <c r="N469" s="41"/>
      <c r="O469" s="41"/>
    </row>
    <row r="470" spans="1:15" x14ac:dyDescent="0.25">
      <c r="A470" s="165">
        <v>43485.5</v>
      </c>
      <c r="B470" s="167">
        <f>WEEKNUM(A470)</f>
        <v>4</v>
      </c>
      <c r="C470" s="164">
        <f>WEEKDAY(A470)</f>
        <v>1</v>
      </c>
      <c r="D470" s="164">
        <v>13</v>
      </c>
      <c r="E470" s="163">
        <v>10</v>
      </c>
      <c r="F470" s="163">
        <v>14.09</v>
      </c>
      <c r="G470" s="163">
        <v>12.045</v>
      </c>
      <c r="H470" s="1">
        <v>2312</v>
      </c>
      <c r="I470" s="161">
        <f>VLOOKUP(B470,L$2:M$54,2,FALSE)</f>
        <v>0.96901821019089929</v>
      </c>
      <c r="J470">
        <f>MAX(I470*F470,E470)</f>
        <v>13.65346658158977</v>
      </c>
      <c r="L470" s="166"/>
      <c r="M470" s="41"/>
      <c r="N470" s="41"/>
      <c r="O470" s="41"/>
    </row>
    <row r="471" spans="1:15" x14ac:dyDescent="0.25">
      <c r="A471" s="165">
        <v>43485.541666666664</v>
      </c>
      <c r="B471" s="167">
        <f>WEEKNUM(A471)</f>
        <v>4</v>
      </c>
      <c r="C471" s="164">
        <f>WEEKDAY(A471)</f>
        <v>1</v>
      </c>
      <c r="D471" s="164">
        <v>14</v>
      </c>
      <c r="E471" s="163">
        <v>10</v>
      </c>
      <c r="F471" s="163">
        <v>13.98</v>
      </c>
      <c r="G471" s="163">
        <v>11.99</v>
      </c>
      <c r="H471" s="1">
        <v>2420</v>
      </c>
      <c r="I471" s="161">
        <f>VLOOKUP(B471,L$2:M$54,2,FALSE)</f>
        <v>0.96901821019089929</v>
      </c>
      <c r="J471">
        <f>MAX(I471*F471,E471)</f>
        <v>13.546874578468772</v>
      </c>
      <c r="L471" s="166"/>
      <c r="M471" s="41"/>
      <c r="N471" s="41"/>
      <c r="O471" s="41"/>
    </row>
    <row r="472" spans="1:15" x14ac:dyDescent="0.25">
      <c r="A472" s="165">
        <v>43485.583333333336</v>
      </c>
      <c r="B472" s="167">
        <f>WEEKNUM(A472)</f>
        <v>4</v>
      </c>
      <c r="C472" s="164">
        <f>WEEKDAY(A472)</f>
        <v>1</v>
      </c>
      <c r="D472" s="164">
        <v>15</v>
      </c>
      <c r="E472" s="163">
        <v>10</v>
      </c>
      <c r="F472" s="163">
        <v>14.09</v>
      </c>
      <c r="G472" s="163">
        <v>12.045</v>
      </c>
      <c r="H472" s="1">
        <v>2613</v>
      </c>
      <c r="I472" s="161">
        <f>VLOOKUP(B472,L$2:M$54,2,FALSE)</f>
        <v>0.96901821019089929</v>
      </c>
      <c r="J472">
        <f>MAX(I472*F472,E472)</f>
        <v>13.65346658158977</v>
      </c>
      <c r="L472" s="166"/>
      <c r="M472" s="41"/>
      <c r="N472" s="41"/>
      <c r="O472" s="41"/>
    </row>
    <row r="473" spans="1:15" x14ac:dyDescent="0.25">
      <c r="A473" s="165">
        <v>43485.625</v>
      </c>
      <c r="B473" s="167">
        <f>WEEKNUM(A473)</f>
        <v>4</v>
      </c>
      <c r="C473" s="164">
        <f>WEEKDAY(A473)</f>
        <v>1</v>
      </c>
      <c r="D473" s="164">
        <v>16</v>
      </c>
      <c r="E473" s="163">
        <v>10</v>
      </c>
      <c r="F473" s="163">
        <v>13.98</v>
      </c>
      <c r="G473" s="163">
        <v>11.99</v>
      </c>
      <c r="H473" s="1">
        <v>2915</v>
      </c>
      <c r="I473" s="161">
        <f>VLOOKUP(B473,L$2:M$54,2,FALSE)</f>
        <v>0.96901821019089929</v>
      </c>
      <c r="J473">
        <f>MAX(I473*F473,E473)</f>
        <v>13.546874578468772</v>
      </c>
      <c r="L473" s="166"/>
      <c r="M473" s="41"/>
      <c r="N473" s="41"/>
      <c r="O473" s="41"/>
    </row>
    <row r="474" spans="1:15" x14ac:dyDescent="0.25">
      <c r="A474" s="165">
        <v>43485.666666666664</v>
      </c>
      <c r="B474" s="167">
        <f>WEEKNUM(A474)</f>
        <v>4</v>
      </c>
      <c r="C474" s="164">
        <f>WEEKDAY(A474)</f>
        <v>1</v>
      </c>
      <c r="D474" s="164">
        <v>17</v>
      </c>
      <c r="E474" s="163">
        <v>10</v>
      </c>
      <c r="F474" s="163">
        <v>13.865</v>
      </c>
      <c r="G474" s="163">
        <v>11.932500000000001</v>
      </c>
      <c r="H474" s="1">
        <v>3684</v>
      </c>
      <c r="I474" s="161">
        <f>VLOOKUP(B474,L$2:M$54,2,FALSE)</f>
        <v>0.96901821019089929</v>
      </c>
      <c r="J474">
        <f>MAX(I474*F474,E474)</f>
        <v>13.435437484296818</v>
      </c>
      <c r="L474" s="166"/>
      <c r="M474" s="41"/>
      <c r="N474" s="41"/>
      <c r="O474" s="41"/>
    </row>
    <row r="475" spans="1:15" x14ac:dyDescent="0.25">
      <c r="A475" s="165">
        <v>43485.708333333336</v>
      </c>
      <c r="B475" s="167">
        <f>WEEKNUM(A475)</f>
        <v>4</v>
      </c>
      <c r="C475" s="164">
        <f>WEEKDAY(A475)</f>
        <v>1</v>
      </c>
      <c r="D475" s="164">
        <v>18</v>
      </c>
      <c r="E475" s="163">
        <v>10</v>
      </c>
      <c r="F475" s="163">
        <v>13.684999999999999</v>
      </c>
      <c r="G475" s="163">
        <v>11.842499999999999</v>
      </c>
      <c r="H475" s="1">
        <v>3523</v>
      </c>
      <c r="I475" s="161">
        <f>VLOOKUP(B475,L$2:M$54,2,FALSE)</f>
        <v>0.96901821019089929</v>
      </c>
      <c r="J475">
        <f>MAX(I475*F475,E475)</f>
        <v>13.261014206462455</v>
      </c>
      <c r="L475" s="166"/>
      <c r="M475" s="41"/>
      <c r="N475" s="41"/>
      <c r="O475" s="41"/>
    </row>
    <row r="476" spans="1:15" x14ac:dyDescent="0.25">
      <c r="A476" s="165">
        <v>43485.75</v>
      </c>
      <c r="B476" s="167">
        <f>WEEKNUM(A476)</f>
        <v>4</v>
      </c>
      <c r="C476" s="164">
        <f>WEEKDAY(A476)</f>
        <v>1</v>
      </c>
      <c r="D476" s="164">
        <v>19</v>
      </c>
      <c r="E476" s="163">
        <v>10</v>
      </c>
      <c r="F476" s="163">
        <v>14.09</v>
      </c>
      <c r="G476" s="163">
        <v>12.045</v>
      </c>
      <c r="H476" s="1">
        <v>2728</v>
      </c>
      <c r="I476" s="161">
        <f>VLOOKUP(B476,L$2:M$54,2,FALSE)</f>
        <v>0.96901821019089929</v>
      </c>
      <c r="J476">
        <f>MAX(I476*F476,E476)</f>
        <v>13.65346658158977</v>
      </c>
      <c r="L476" s="166"/>
      <c r="M476" s="41"/>
      <c r="N476" s="41"/>
      <c r="O476" s="41"/>
    </row>
    <row r="477" spans="1:15" x14ac:dyDescent="0.25">
      <c r="A477" s="165">
        <v>43485.791666666664</v>
      </c>
      <c r="B477" s="167">
        <f>WEEKNUM(A477)</f>
        <v>4</v>
      </c>
      <c r="C477" s="164">
        <f>WEEKDAY(A477)</f>
        <v>1</v>
      </c>
      <c r="D477" s="164">
        <v>20</v>
      </c>
      <c r="E477" s="163">
        <v>10</v>
      </c>
      <c r="F477" s="163">
        <v>13.99</v>
      </c>
      <c r="G477" s="163">
        <v>11.995000000000001</v>
      </c>
      <c r="H477" s="1">
        <v>1961</v>
      </c>
      <c r="I477" s="161">
        <f>VLOOKUP(B477,L$2:M$54,2,FALSE)</f>
        <v>0.96901821019089929</v>
      </c>
      <c r="J477">
        <f>MAX(I477*F477,E477)</f>
        <v>13.556564760570682</v>
      </c>
      <c r="L477" s="166"/>
      <c r="M477" s="41"/>
      <c r="N477" s="41"/>
      <c r="O477" s="41"/>
    </row>
    <row r="478" spans="1:15" x14ac:dyDescent="0.25">
      <c r="A478" s="165">
        <v>43485.833333333336</v>
      </c>
      <c r="B478" s="167">
        <f>WEEKNUM(A478)</f>
        <v>4</v>
      </c>
      <c r="C478" s="164">
        <f>WEEKDAY(A478)</f>
        <v>1</v>
      </c>
      <c r="D478" s="164">
        <v>21</v>
      </c>
      <c r="E478" s="163">
        <v>10</v>
      </c>
      <c r="F478" s="163">
        <v>13.965</v>
      </c>
      <c r="G478" s="163">
        <v>11.9825</v>
      </c>
      <c r="H478" s="1">
        <v>1071</v>
      </c>
      <c r="I478" s="161">
        <f>VLOOKUP(B478,L$2:M$54,2,FALSE)</f>
        <v>0.96901821019089929</v>
      </c>
      <c r="J478">
        <f>MAX(I478*F478,E478)</f>
        <v>13.532339305315908</v>
      </c>
      <c r="L478" s="166"/>
      <c r="M478" s="41"/>
      <c r="N478" s="41"/>
      <c r="O478" s="41"/>
    </row>
    <row r="479" spans="1:15" x14ac:dyDescent="0.25">
      <c r="A479" s="165">
        <v>43485.875</v>
      </c>
      <c r="B479" s="167">
        <f>WEEKNUM(A479)</f>
        <v>4</v>
      </c>
      <c r="C479" s="164">
        <f>WEEKDAY(A479)</f>
        <v>1</v>
      </c>
      <c r="D479" s="164">
        <v>22</v>
      </c>
      <c r="E479" s="163">
        <v>10</v>
      </c>
      <c r="F479" s="163">
        <v>12.815</v>
      </c>
      <c r="G479" s="163">
        <v>11.407499999999999</v>
      </c>
      <c r="H479" s="1">
        <v>799</v>
      </c>
      <c r="I479" s="161">
        <f>VLOOKUP(B479,L$2:M$54,2,FALSE)</f>
        <v>0.96901821019089929</v>
      </c>
      <c r="J479">
        <f>MAX(I479*F479,E479)</f>
        <v>12.417968363596374</v>
      </c>
      <c r="L479" s="166"/>
      <c r="M479" s="41"/>
      <c r="N479" s="41"/>
      <c r="O479" s="41"/>
    </row>
    <row r="480" spans="1:15" x14ac:dyDescent="0.25">
      <c r="A480" s="165">
        <v>43485.916666666664</v>
      </c>
      <c r="B480" s="167">
        <f>WEEKNUM(A480)</f>
        <v>4</v>
      </c>
      <c r="C480" s="164">
        <f>WEEKDAY(A480)</f>
        <v>1</v>
      </c>
      <c r="D480" s="164">
        <v>23</v>
      </c>
      <c r="E480" s="163">
        <v>12</v>
      </c>
      <c r="F480" s="163">
        <v>12.045</v>
      </c>
      <c r="G480" s="163">
        <v>12.022500000000001</v>
      </c>
      <c r="H480" s="1">
        <v>777</v>
      </c>
      <c r="I480" s="161">
        <f>VLOOKUP(B480,L$2:M$54,2,FALSE)</f>
        <v>0.96901821019089929</v>
      </c>
      <c r="J480">
        <f>MAX(I480*F480,E480)</f>
        <v>12</v>
      </c>
      <c r="L480" s="166"/>
      <c r="M480" s="41"/>
      <c r="N480" s="41"/>
      <c r="O480" s="41"/>
    </row>
    <row r="481" spans="1:15" x14ac:dyDescent="0.25">
      <c r="A481" s="165">
        <v>43485.958333333336</v>
      </c>
      <c r="B481" s="167">
        <f>WEEKNUM(A481)</f>
        <v>4</v>
      </c>
      <c r="C481" s="164">
        <f>WEEKDAY(A481)</f>
        <v>1</v>
      </c>
      <c r="D481" s="164">
        <v>24</v>
      </c>
      <c r="E481" s="163">
        <v>11</v>
      </c>
      <c r="F481" s="163">
        <v>11.73</v>
      </c>
      <c r="G481" s="163">
        <v>11.365</v>
      </c>
      <c r="H481" s="1">
        <v>755</v>
      </c>
      <c r="I481" s="161">
        <f>VLOOKUP(B481,L$2:M$54,2,FALSE)</f>
        <v>0.96901821019089929</v>
      </c>
      <c r="J481">
        <f>MAX(I481*F481,E481)</f>
        <v>11.366583605539249</v>
      </c>
      <c r="L481" s="166"/>
      <c r="M481" s="41"/>
      <c r="N481" s="41"/>
      <c r="O481" s="41"/>
    </row>
    <row r="482" spans="1:15" x14ac:dyDescent="0.25">
      <c r="A482" s="165">
        <v>43486</v>
      </c>
      <c r="B482" s="167">
        <f>WEEKNUM(A482)</f>
        <v>4</v>
      </c>
      <c r="C482" s="164">
        <f>WEEKDAY(A482)</f>
        <v>2</v>
      </c>
      <c r="D482" s="164">
        <v>1</v>
      </c>
      <c r="E482" s="163">
        <v>11.815</v>
      </c>
      <c r="F482" s="163">
        <v>11.815</v>
      </c>
      <c r="G482" s="163">
        <v>11.815</v>
      </c>
      <c r="H482" s="1">
        <v>520</v>
      </c>
      <c r="I482" s="161">
        <f>VLOOKUP(B482,L$2:M$54,2,FALSE)</f>
        <v>0.96901821019089929</v>
      </c>
      <c r="J482">
        <f>MAX(I482*F482,E482)</f>
        <v>11.815</v>
      </c>
      <c r="L482" s="166"/>
      <c r="M482" s="41"/>
      <c r="N482" s="41"/>
      <c r="O482" s="41"/>
    </row>
    <row r="483" spans="1:15" x14ac:dyDescent="0.25">
      <c r="A483" s="165">
        <v>43486.041666666664</v>
      </c>
      <c r="B483" s="167">
        <f>WEEKNUM(A483)</f>
        <v>4</v>
      </c>
      <c r="C483" s="164">
        <f>WEEKDAY(A483)</f>
        <v>2</v>
      </c>
      <c r="D483" s="164">
        <v>2</v>
      </c>
      <c r="E483" s="163">
        <v>11.86</v>
      </c>
      <c r="F483" s="163">
        <v>11.86</v>
      </c>
      <c r="G483" s="163">
        <v>11.86</v>
      </c>
      <c r="H483" s="1">
        <v>308</v>
      </c>
      <c r="I483" s="161">
        <f>VLOOKUP(B483,L$2:M$54,2,FALSE)</f>
        <v>0.96901821019089929</v>
      </c>
      <c r="J483">
        <f>MAX(I483*F483,E483)</f>
        <v>11.86</v>
      </c>
      <c r="L483" s="166"/>
      <c r="M483" s="41"/>
      <c r="N483" s="41"/>
      <c r="O483" s="41"/>
    </row>
    <row r="484" spans="1:15" x14ac:dyDescent="0.25">
      <c r="A484" s="165">
        <v>43486.083333333336</v>
      </c>
      <c r="B484" s="167">
        <f>WEEKNUM(A484)</f>
        <v>4</v>
      </c>
      <c r="C484" s="164">
        <f>WEEKDAY(A484)</f>
        <v>2</v>
      </c>
      <c r="D484" s="164">
        <v>3</v>
      </c>
      <c r="E484" s="163">
        <v>12.065</v>
      </c>
      <c r="F484" s="163">
        <v>12.065</v>
      </c>
      <c r="G484" s="163">
        <v>12.065</v>
      </c>
      <c r="H484" s="1">
        <v>164</v>
      </c>
      <c r="I484" s="161">
        <f>VLOOKUP(B484,L$2:M$54,2,FALSE)</f>
        <v>0.96901821019089929</v>
      </c>
      <c r="J484">
        <f>MAX(I484*F484,E484)</f>
        <v>12.065</v>
      </c>
      <c r="L484" s="166"/>
      <c r="M484" s="41"/>
      <c r="N484" s="41"/>
      <c r="O484" s="41"/>
    </row>
    <row r="485" spans="1:15" x14ac:dyDescent="0.25">
      <c r="A485" s="165">
        <v>43486.125</v>
      </c>
      <c r="B485" s="167">
        <f>WEEKNUM(A485)</f>
        <v>4</v>
      </c>
      <c r="C485" s="164">
        <f>WEEKDAY(A485)</f>
        <v>2</v>
      </c>
      <c r="D485" s="164">
        <v>4</v>
      </c>
      <c r="E485" s="163">
        <v>12.030000000000001</v>
      </c>
      <c r="F485" s="163">
        <v>12.030000000000001</v>
      </c>
      <c r="G485" s="163">
        <v>12.030000000000001</v>
      </c>
      <c r="H485" s="1">
        <v>165</v>
      </c>
      <c r="I485" s="161">
        <f>VLOOKUP(B485,L$2:M$54,2,FALSE)</f>
        <v>0.96901821019089929</v>
      </c>
      <c r="J485">
        <f>MAX(I485*F485,E485)</f>
        <v>12.030000000000001</v>
      </c>
      <c r="L485" s="166"/>
      <c r="M485" s="41"/>
      <c r="N485" s="41"/>
      <c r="O485" s="41"/>
    </row>
    <row r="486" spans="1:15" x14ac:dyDescent="0.25">
      <c r="A486" s="165">
        <v>43486.166666666664</v>
      </c>
      <c r="B486" s="167">
        <f>WEEKNUM(A486)</f>
        <v>4</v>
      </c>
      <c r="C486" s="164">
        <f>WEEKDAY(A486)</f>
        <v>2</v>
      </c>
      <c r="D486" s="164">
        <v>5</v>
      </c>
      <c r="E486" s="163">
        <v>9.9499999999999993</v>
      </c>
      <c r="F486" s="163">
        <v>9.9499999999999993</v>
      </c>
      <c r="G486" s="163">
        <v>9.9499999999999993</v>
      </c>
      <c r="H486" s="1">
        <v>273</v>
      </c>
      <c r="I486" s="161">
        <f>VLOOKUP(B486,L$2:M$54,2,FALSE)</f>
        <v>0.96901821019089929</v>
      </c>
      <c r="J486">
        <f>MAX(I486*F486,E486)</f>
        <v>9.9499999999999993</v>
      </c>
      <c r="L486" s="166"/>
      <c r="M486" s="41"/>
      <c r="N486" s="41"/>
      <c r="O486" s="41"/>
    </row>
    <row r="487" spans="1:15" x14ac:dyDescent="0.25">
      <c r="A487" s="165">
        <v>43486.208333333336</v>
      </c>
      <c r="B487" s="167">
        <f>WEEKNUM(A487)</f>
        <v>4</v>
      </c>
      <c r="C487" s="164">
        <f>WEEKDAY(A487)</f>
        <v>2</v>
      </c>
      <c r="D487" s="164">
        <v>6</v>
      </c>
      <c r="E487" s="163">
        <v>10.190000000000001</v>
      </c>
      <c r="F487" s="163">
        <v>10.190000000000001</v>
      </c>
      <c r="G487" s="163">
        <v>10.190000000000001</v>
      </c>
      <c r="H487" s="1">
        <v>285</v>
      </c>
      <c r="I487" s="161">
        <f>VLOOKUP(B487,L$2:M$54,2,FALSE)</f>
        <v>0.96901821019089929</v>
      </c>
      <c r="J487">
        <f>MAX(I487*F487,E487)</f>
        <v>10.190000000000001</v>
      </c>
      <c r="L487" s="166"/>
      <c r="M487" s="41"/>
      <c r="N487" s="41"/>
      <c r="O487" s="41"/>
    </row>
    <row r="488" spans="1:15" x14ac:dyDescent="0.25">
      <c r="A488" s="165">
        <v>43486.25</v>
      </c>
      <c r="B488" s="167">
        <f>WEEKNUM(A488)</f>
        <v>4</v>
      </c>
      <c r="C488" s="164">
        <f>WEEKDAY(A488)</f>
        <v>2</v>
      </c>
      <c r="D488" s="164">
        <v>7</v>
      </c>
      <c r="E488" s="163">
        <v>10.065000000000001</v>
      </c>
      <c r="F488" s="163">
        <v>10.065000000000001</v>
      </c>
      <c r="G488" s="163">
        <v>10.065000000000001</v>
      </c>
      <c r="H488" s="1">
        <v>506</v>
      </c>
      <c r="I488" s="161">
        <f>VLOOKUP(B488,L$2:M$54,2,FALSE)</f>
        <v>0.96901821019089929</v>
      </c>
      <c r="J488">
        <f>MAX(I488*F488,E488)</f>
        <v>10.065000000000001</v>
      </c>
      <c r="L488" s="166"/>
      <c r="M488" s="41"/>
      <c r="N488" s="41"/>
      <c r="O488" s="41"/>
    </row>
    <row r="489" spans="1:15" x14ac:dyDescent="0.25">
      <c r="A489" s="165">
        <v>43486.291666666664</v>
      </c>
      <c r="B489" s="167">
        <f>WEEKNUM(A489)</f>
        <v>4</v>
      </c>
      <c r="C489" s="164">
        <f>WEEKDAY(A489)</f>
        <v>2</v>
      </c>
      <c r="D489" s="164">
        <v>8</v>
      </c>
      <c r="E489" s="163">
        <v>10.09</v>
      </c>
      <c r="F489" s="163">
        <v>10.09</v>
      </c>
      <c r="G489" s="163">
        <v>10.09</v>
      </c>
      <c r="H489" s="1">
        <v>1031</v>
      </c>
      <c r="I489" s="161">
        <f>VLOOKUP(B489,L$2:M$54,2,FALSE)</f>
        <v>0.96901821019089929</v>
      </c>
      <c r="J489">
        <f>MAX(I489*F489,E489)</f>
        <v>10.09</v>
      </c>
      <c r="L489" s="166"/>
      <c r="M489" s="41"/>
      <c r="N489" s="41"/>
      <c r="O489" s="41"/>
    </row>
    <row r="490" spans="1:15" x14ac:dyDescent="0.25">
      <c r="A490" s="165">
        <v>43486.333333333336</v>
      </c>
      <c r="B490" s="167">
        <f>WEEKNUM(A490)</f>
        <v>4</v>
      </c>
      <c r="C490" s="164">
        <f>WEEKDAY(A490)</f>
        <v>2</v>
      </c>
      <c r="D490" s="164">
        <v>9</v>
      </c>
      <c r="E490" s="163">
        <v>9.9499999999999993</v>
      </c>
      <c r="F490" s="163">
        <v>9.9499999999999993</v>
      </c>
      <c r="G490" s="163">
        <v>9.9499999999999993</v>
      </c>
      <c r="H490" s="1">
        <v>1629</v>
      </c>
      <c r="I490" s="161">
        <f>VLOOKUP(B490,L$2:M$54,2,FALSE)</f>
        <v>0.96901821019089929</v>
      </c>
      <c r="J490">
        <f>MAX(I490*F490,E490)</f>
        <v>9.9499999999999993</v>
      </c>
      <c r="L490" s="166"/>
      <c r="M490" s="41"/>
      <c r="N490" s="41"/>
      <c r="O490" s="41"/>
    </row>
    <row r="491" spans="1:15" x14ac:dyDescent="0.25">
      <c r="A491" s="165">
        <v>43486.375</v>
      </c>
      <c r="B491" s="167">
        <f>WEEKNUM(A491)</f>
        <v>4</v>
      </c>
      <c r="C491" s="164">
        <f>WEEKDAY(A491)</f>
        <v>2</v>
      </c>
      <c r="D491" s="164">
        <v>10</v>
      </c>
      <c r="E491" s="163">
        <v>11.86</v>
      </c>
      <c r="F491" s="163">
        <v>11.86</v>
      </c>
      <c r="G491" s="163">
        <v>11.86</v>
      </c>
      <c r="H491" s="1">
        <v>1982</v>
      </c>
      <c r="I491" s="161">
        <f>VLOOKUP(B491,L$2:M$54,2,FALSE)</f>
        <v>0.96901821019089929</v>
      </c>
      <c r="J491">
        <f>MAX(I491*F491,E491)</f>
        <v>11.86</v>
      </c>
      <c r="L491" s="166"/>
      <c r="M491" s="41"/>
      <c r="N491" s="41"/>
      <c r="O491" s="41"/>
    </row>
    <row r="492" spans="1:15" x14ac:dyDescent="0.25">
      <c r="A492" s="165">
        <v>43486.416666666664</v>
      </c>
      <c r="B492" s="167">
        <f>WEEKNUM(A492)</f>
        <v>4</v>
      </c>
      <c r="C492" s="164">
        <f>WEEKDAY(A492)</f>
        <v>2</v>
      </c>
      <c r="D492" s="164">
        <v>11</v>
      </c>
      <c r="E492" s="163">
        <v>10.5</v>
      </c>
      <c r="F492" s="163">
        <v>11.885</v>
      </c>
      <c r="G492" s="163">
        <v>11.192499999999999</v>
      </c>
      <c r="H492" s="1">
        <v>2478</v>
      </c>
      <c r="I492" s="161">
        <f>VLOOKUP(B492,L$2:M$54,2,FALSE)</f>
        <v>0.96901821019089929</v>
      </c>
      <c r="J492">
        <f>MAX(I492*F492,E492)</f>
        <v>11.516781428118838</v>
      </c>
      <c r="L492" s="166"/>
      <c r="M492" s="41"/>
      <c r="N492" s="41"/>
      <c r="O492" s="41"/>
    </row>
    <row r="493" spans="1:15" x14ac:dyDescent="0.25">
      <c r="A493" s="165">
        <v>43486.458333333336</v>
      </c>
      <c r="B493" s="167">
        <f>WEEKNUM(A493)</f>
        <v>4</v>
      </c>
      <c r="C493" s="164">
        <f>WEEKDAY(A493)</f>
        <v>2</v>
      </c>
      <c r="D493" s="164">
        <v>12</v>
      </c>
      <c r="E493" s="163">
        <v>10.934999999999999</v>
      </c>
      <c r="F493" s="163">
        <v>11.94</v>
      </c>
      <c r="G493" s="163">
        <v>11.4375</v>
      </c>
      <c r="H493" s="1">
        <v>2551</v>
      </c>
      <c r="I493" s="161">
        <f>VLOOKUP(B493,L$2:M$54,2,FALSE)</f>
        <v>0.96901821019089929</v>
      </c>
      <c r="J493">
        <f>MAX(I493*F493,E493)</f>
        <v>11.570077429679337</v>
      </c>
      <c r="L493" s="166"/>
      <c r="M493" s="41"/>
      <c r="N493" s="41"/>
      <c r="O493" s="41"/>
    </row>
    <row r="494" spans="1:15" x14ac:dyDescent="0.25">
      <c r="A494" s="165">
        <v>43486.5</v>
      </c>
      <c r="B494" s="167">
        <f>WEEKNUM(A494)</f>
        <v>4</v>
      </c>
      <c r="C494" s="164">
        <f>WEEKDAY(A494)</f>
        <v>2</v>
      </c>
      <c r="D494" s="164">
        <v>13</v>
      </c>
      <c r="E494" s="163">
        <v>10</v>
      </c>
      <c r="F494" s="163">
        <v>13.870000000000001</v>
      </c>
      <c r="G494" s="163">
        <v>11.935</v>
      </c>
      <c r="H494" s="1">
        <v>2255</v>
      </c>
      <c r="I494" s="161">
        <f>VLOOKUP(B494,L$2:M$54,2,FALSE)</f>
        <v>0.96901821019089929</v>
      </c>
      <c r="J494">
        <f>MAX(I494*F494,E494)</f>
        <v>13.440282575347775</v>
      </c>
      <c r="L494" s="166"/>
      <c r="M494" s="41"/>
      <c r="N494" s="41"/>
      <c r="O494" s="41"/>
    </row>
    <row r="495" spans="1:15" x14ac:dyDescent="0.25">
      <c r="A495" s="165">
        <v>43486.541666666664</v>
      </c>
      <c r="B495" s="167">
        <f>WEEKNUM(A495)</f>
        <v>4</v>
      </c>
      <c r="C495" s="164">
        <f>WEEKDAY(A495)</f>
        <v>2</v>
      </c>
      <c r="D495" s="164">
        <v>14</v>
      </c>
      <c r="E495" s="163">
        <v>10</v>
      </c>
      <c r="F495" s="163">
        <v>14.15</v>
      </c>
      <c r="G495" s="163">
        <v>12.074999999999999</v>
      </c>
      <c r="H495" s="1">
        <v>2476</v>
      </c>
      <c r="I495" s="161">
        <f>VLOOKUP(B495,L$2:M$54,2,FALSE)</f>
        <v>0.96901821019089929</v>
      </c>
      <c r="J495">
        <f>MAX(I495*F495,E495)</f>
        <v>13.711607674201225</v>
      </c>
      <c r="L495" s="166"/>
      <c r="M495" s="41"/>
      <c r="N495" s="41"/>
      <c r="O495" s="41"/>
    </row>
    <row r="496" spans="1:15" x14ac:dyDescent="0.25">
      <c r="A496" s="165">
        <v>43486.583333333336</v>
      </c>
      <c r="B496" s="167">
        <f>WEEKNUM(A496)</f>
        <v>4</v>
      </c>
      <c r="C496" s="164">
        <f>WEEKDAY(A496)</f>
        <v>2</v>
      </c>
      <c r="D496" s="164">
        <v>15</v>
      </c>
      <c r="E496" s="163">
        <v>10</v>
      </c>
      <c r="F496" s="163">
        <v>11.9375</v>
      </c>
      <c r="G496" s="163">
        <v>10.96875</v>
      </c>
      <c r="H496" s="1">
        <v>2592</v>
      </c>
      <c r="I496" s="161">
        <f>VLOOKUP(B496,L$2:M$54,2,FALSE)</f>
        <v>0.96901821019089929</v>
      </c>
      <c r="J496">
        <f>MAX(I496*F496,E496)</f>
        <v>11.56765488415386</v>
      </c>
      <c r="L496" s="166"/>
      <c r="M496" s="41"/>
      <c r="N496" s="41"/>
      <c r="O496" s="41"/>
    </row>
    <row r="497" spans="1:15" x14ac:dyDescent="0.25">
      <c r="A497" s="165">
        <v>43486.625</v>
      </c>
      <c r="B497" s="167">
        <f>WEEKNUM(A497)</f>
        <v>4</v>
      </c>
      <c r="C497" s="164">
        <f>WEEKDAY(A497)</f>
        <v>2</v>
      </c>
      <c r="D497" s="164">
        <v>16</v>
      </c>
      <c r="E497" s="163">
        <v>11</v>
      </c>
      <c r="F497" s="163">
        <v>12.105</v>
      </c>
      <c r="G497" s="163">
        <v>11.5525</v>
      </c>
      <c r="H497" s="1">
        <v>2653</v>
      </c>
      <c r="I497" s="161">
        <f>VLOOKUP(B497,L$2:M$54,2,FALSE)</f>
        <v>0.96901821019089929</v>
      </c>
      <c r="J497">
        <f>MAX(I497*F497,E497)</f>
        <v>11.729965434360837</v>
      </c>
      <c r="L497" s="166"/>
      <c r="M497" s="41"/>
      <c r="N497" s="41"/>
      <c r="O497" s="41"/>
    </row>
    <row r="498" spans="1:15" x14ac:dyDescent="0.25">
      <c r="A498" s="165">
        <v>43486.666666666664</v>
      </c>
      <c r="B498" s="167">
        <f>WEEKNUM(A498)</f>
        <v>4</v>
      </c>
      <c r="C498" s="164">
        <f>WEEKDAY(A498)</f>
        <v>2</v>
      </c>
      <c r="D498" s="164">
        <v>17</v>
      </c>
      <c r="E498" s="163">
        <v>10</v>
      </c>
      <c r="F498" s="163">
        <v>13.850000000000001</v>
      </c>
      <c r="G498" s="163">
        <v>11.925000000000001</v>
      </c>
      <c r="H498" s="1">
        <v>2951</v>
      </c>
      <c r="I498" s="161">
        <f>VLOOKUP(B498,L$2:M$54,2,FALSE)</f>
        <v>0.96901821019089929</v>
      </c>
      <c r="J498">
        <f>MAX(I498*F498,E498)</f>
        <v>13.420902211143957</v>
      </c>
      <c r="L498" s="166"/>
      <c r="M498" s="41"/>
      <c r="N498" s="41"/>
      <c r="O498" s="41"/>
    </row>
    <row r="499" spans="1:15" x14ac:dyDescent="0.25">
      <c r="A499" s="165">
        <v>43486.708333333336</v>
      </c>
      <c r="B499" s="167">
        <f>WEEKNUM(A499)</f>
        <v>4</v>
      </c>
      <c r="C499" s="164">
        <f>WEEKDAY(A499)</f>
        <v>2</v>
      </c>
      <c r="D499" s="164">
        <v>18</v>
      </c>
      <c r="E499" s="163">
        <v>10</v>
      </c>
      <c r="F499" s="163">
        <v>14.260000000000002</v>
      </c>
      <c r="G499" s="163">
        <v>12.13</v>
      </c>
      <c r="H499" s="1">
        <v>3085</v>
      </c>
      <c r="I499" s="161">
        <f>VLOOKUP(B499,L$2:M$54,2,FALSE)</f>
        <v>0.96901821019089929</v>
      </c>
      <c r="J499">
        <f>MAX(I499*F499,E499)</f>
        <v>13.818199677322225</v>
      </c>
      <c r="L499" s="166"/>
      <c r="M499" s="41"/>
      <c r="N499" s="41"/>
      <c r="O499" s="41"/>
    </row>
    <row r="500" spans="1:15" x14ac:dyDescent="0.25">
      <c r="A500" s="165">
        <v>43486.75</v>
      </c>
      <c r="B500" s="167">
        <f>WEEKNUM(A500)</f>
        <v>4</v>
      </c>
      <c r="C500" s="164">
        <f>WEEKDAY(A500)</f>
        <v>2</v>
      </c>
      <c r="D500" s="164">
        <v>19</v>
      </c>
      <c r="E500" s="163">
        <v>10</v>
      </c>
      <c r="F500" s="163">
        <v>14</v>
      </c>
      <c r="G500" s="163">
        <v>12</v>
      </c>
      <c r="H500" s="1">
        <v>2922</v>
      </c>
      <c r="I500" s="161">
        <f>VLOOKUP(B500,L$2:M$54,2,FALSE)</f>
        <v>0.96901821019089929</v>
      </c>
      <c r="J500">
        <f>MAX(I500*F500,E500)</f>
        <v>13.56625494267259</v>
      </c>
      <c r="L500" s="166"/>
      <c r="M500" s="41"/>
      <c r="N500" s="41"/>
      <c r="O500" s="41"/>
    </row>
    <row r="501" spans="1:15" x14ac:dyDescent="0.25">
      <c r="A501" s="165">
        <v>43486.791666666664</v>
      </c>
      <c r="B501" s="167">
        <f>WEEKNUM(A501)</f>
        <v>4</v>
      </c>
      <c r="C501" s="164">
        <f>WEEKDAY(A501)</f>
        <v>2</v>
      </c>
      <c r="D501" s="164">
        <v>20</v>
      </c>
      <c r="E501" s="163">
        <v>10</v>
      </c>
      <c r="F501" s="163">
        <v>13.850000000000001</v>
      </c>
      <c r="G501" s="163">
        <v>11.925000000000001</v>
      </c>
      <c r="H501" s="1">
        <v>2012</v>
      </c>
      <c r="I501" s="161">
        <f>VLOOKUP(B501,L$2:M$54,2,FALSE)</f>
        <v>0.96901821019089929</v>
      </c>
      <c r="J501">
        <f>MAX(I501*F501,E501)</f>
        <v>13.420902211143957</v>
      </c>
      <c r="L501" s="166"/>
      <c r="M501" s="41"/>
      <c r="N501" s="41"/>
      <c r="O501" s="41"/>
    </row>
    <row r="502" spans="1:15" x14ac:dyDescent="0.25">
      <c r="A502" s="165">
        <v>43486.833333333336</v>
      </c>
      <c r="B502" s="167">
        <f>WEEKNUM(A502)</f>
        <v>4</v>
      </c>
      <c r="C502" s="164">
        <f>WEEKDAY(A502)</f>
        <v>2</v>
      </c>
      <c r="D502" s="164">
        <v>21</v>
      </c>
      <c r="E502" s="163">
        <v>10</v>
      </c>
      <c r="F502" s="163">
        <v>14.260000000000002</v>
      </c>
      <c r="G502" s="163">
        <v>12.13</v>
      </c>
      <c r="H502" s="1">
        <v>1001</v>
      </c>
      <c r="I502" s="161">
        <f>VLOOKUP(B502,L$2:M$54,2,FALSE)</f>
        <v>0.96901821019089929</v>
      </c>
      <c r="J502">
        <f>MAX(I502*F502,E502)</f>
        <v>13.818199677322225</v>
      </c>
      <c r="L502" s="166"/>
      <c r="M502" s="41"/>
      <c r="N502" s="41"/>
      <c r="O502" s="41"/>
    </row>
    <row r="503" spans="1:15" x14ac:dyDescent="0.25">
      <c r="A503" s="165">
        <v>43486.875</v>
      </c>
      <c r="B503" s="167">
        <f>WEEKNUM(A503)</f>
        <v>4</v>
      </c>
      <c r="C503" s="164">
        <f>WEEKDAY(A503)</f>
        <v>2</v>
      </c>
      <c r="D503" s="164">
        <v>22</v>
      </c>
      <c r="E503" s="163">
        <v>10</v>
      </c>
      <c r="F503" s="163">
        <v>13</v>
      </c>
      <c r="G503" s="163">
        <v>11.5</v>
      </c>
      <c r="H503" s="1">
        <v>782</v>
      </c>
      <c r="I503" s="161">
        <f>VLOOKUP(B503,L$2:M$54,2,FALSE)</f>
        <v>0.96901821019089929</v>
      </c>
      <c r="J503">
        <f>MAX(I503*F503,E503)</f>
        <v>12.59723673248169</v>
      </c>
      <c r="L503" s="166"/>
      <c r="M503" s="41"/>
      <c r="N503" s="41"/>
      <c r="O503" s="41"/>
    </row>
    <row r="504" spans="1:15" x14ac:dyDescent="0.25">
      <c r="A504" s="165">
        <v>43486.916666666664</v>
      </c>
      <c r="B504" s="167">
        <f>WEEKNUM(A504)</f>
        <v>4</v>
      </c>
      <c r="C504" s="164">
        <f>WEEKDAY(A504)</f>
        <v>2</v>
      </c>
      <c r="D504" s="164">
        <v>23</v>
      </c>
      <c r="E504" s="163">
        <v>12.01</v>
      </c>
      <c r="F504" s="163">
        <v>12.01</v>
      </c>
      <c r="G504" s="163">
        <v>12.01</v>
      </c>
      <c r="H504" s="1">
        <v>839</v>
      </c>
      <c r="I504" s="161">
        <f>VLOOKUP(B504,L$2:M$54,2,FALSE)</f>
        <v>0.96901821019089929</v>
      </c>
      <c r="J504">
        <f>MAX(I504*F504,E504)</f>
        <v>12.01</v>
      </c>
      <c r="L504" s="166"/>
      <c r="M504" s="41"/>
      <c r="N504" s="41"/>
      <c r="O504" s="41"/>
    </row>
    <row r="505" spans="1:15" x14ac:dyDescent="0.25">
      <c r="A505" s="165">
        <v>43486.958333333336</v>
      </c>
      <c r="B505" s="167">
        <f>WEEKNUM(A505)</f>
        <v>4</v>
      </c>
      <c r="C505" s="164">
        <f>WEEKDAY(A505)</f>
        <v>2</v>
      </c>
      <c r="D505" s="164">
        <v>24</v>
      </c>
      <c r="E505" s="163">
        <v>11.9375</v>
      </c>
      <c r="F505" s="163">
        <v>11.9375</v>
      </c>
      <c r="G505" s="163">
        <v>11.9375</v>
      </c>
      <c r="H505" s="1">
        <v>891</v>
      </c>
      <c r="I505" s="161">
        <f>VLOOKUP(B505,L$2:M$54,2,FALSE)</f>
        <v>0.96901821019089929</v>
      </c>
      <c r="J505">
        <f>MAX(I505*F505,E505)</f>
        <v>11.9375</v>
      </c>
      <c r="L505" s="166"/>
      <c r="M505" s="41"/>
      <c r="N505" s="41"/>
      <c r="O505" s="41"/>
    </row>
    <row r="506" spans="1:15" x14ac:dyDescent="0.25">
      <c r="A506" s="165">
        <v>43487</v>
      </c>
      <c r="B506" s="167">
        <f>WEEKNUM(A506)</f>
        <v>4</v>
      </c>
      <c r="C506" s="164">
        <f>WEEKDAY(A506)</f>
        <v>3</v>
      </c>
      <c r="D506" s="164">
        <v>1</v>
      </c>
      <c r="E506" s="163">
        <v>10.879999999999999</v>
      </c>
      <c r="F506" s="163">
        <v>10.879999999999999</v>
      </c>
      <c r="G506" s="163">
        <v>12.105</v>
      </c>
      <c r="H506" s="1">
        <v>703</v>
      </c>
      <c r="I506" s="161">
        <f>VLOOKUP(B506,L$2:M$54,2,FALSE)</f>
        <v>0.96901821019089929</v>
      </c>
      <c r="J506">
        <f>MAX(I506*F506,E506)</f>
        <v>10.879999999999999</v>
      </c>
      <c r="L506" s="166"/>
      <c r="M506" s="41"/>
      <c r="N506" s="41"/>
      <c r="O506" s="41"/>
    </row>
    <row r="507" spans="1:15" x14ac:dyDescent="0.25">
      <c r="A507" s="165">
        <v>43487.041666666664</v>
      </c>
      <c r="B507" s="167">
        <f>WEEKNUM(A507)</f>
        <v>4</v>
      </c>
      <c r="C507" s="164">
        <f>WEEKDAY(A507)</f>
        <v>3</v>
      </c>
      <c r="D507" s="164">
        <v>2</v>
      </c>
      <c r="E507" s="163">
        <v>12</v>
      </c>
      <c r="F507" s="163">
        <v>12</v>
      </c>
      <c r="G507" s="163">
        <v>12.155000000000001</v>
      </c>
      <c r="H507" s="1">
        <v>446</v>
      </c>
      <c r="I507" s="161">
        <f>VLOOKUP(B507,L$2:M$54,2,FALSE)</f>
        <v>0.96901821019089929</v>
      </c>
      <c r="J507">
        <f>MAX(I507*F507,E507)</f>
        <v>12</v>
      </c>
      <c r="L507" s="166"/>
      <c r="M507" s="41"/>
      <c r="N507" s="41"/>
      <c r="O507" s="41"/>
    </row>
    <row r="508" spans="1:15" x14ac:dyDescent="0.25">
      <c r="A508" s="165">
        <v>43487.083333333336</v>
      </c>
      <c r="B508" s="167">
        <f>WEEKNUM(A508)</f>
        <v>4</v>
      </c>
      <c r="C508" s="164">
        <f>WEEKDAY(A508)</f>
        <v>3</v>
      </c>
      <c r="D508" s="164">
        <v>3</v>
      </c>
      <c r="E508" s="163">
        <v>10.6</v>
      </c>
      <c r="F508" s="163">
        <v>11.1</v>
      </c>
      <c r="G508" s="163">
        <v>11.657500000000001</v>
      </c>
      <c r="H508" s="1">
        <v>249</v>
      </c>
      <c r="I508" s="161">
        <f>VLOOKUP(B508,L$2:M$54,2,FALSE)</f>
        <v>0.96901821019089929</v>
      </c>
      <c r="J508">
        <f>MAX(I508*F508,E508)</f>
        <v>10.756102133118981</v>
      </c>
      <c r="L508" s="166"/>
      <c r="M508" s="41"/>
      <c r="N508" s="41"/>
      <c r="O508" s="41"/>
    </row>
    <row r="509" spans="1:15" x14ac:dyDescent="0.25">
      <c r="A509" s="165">
        <v>43487.125</v>
      </c>
      <c r="B509" s="167">
        <f>WEEKNUM(A509)</f>
        <v>4</v>
      </c>
      <c r="C509" s="164">
        <f>WEEKDAY(A509)</f>
        <v>3</v>
      </c>
      <c r="D509" s="164">
        <v>4</v>
      </c>
      <c r="E509" s="163">
        <v>11.875</v>
      </c>
      <c r="F509" s="163">
        <v>12</v>
      </c>
      <c r="G509" s="163">
        <v>11.8125</v>
      </c>
      <c r="H509" s="1">
        <v>162</v>
      </c>
      <c r="I509" s="161">
        <f>VLOOKUP(B509,L$2:M$54,2,FALSE)</f>
        <v>0.96901821019089929</v>
      </c>
      <c r="J509">
        <f>MAX(I509*F509,E509)</f>
        <v>11.875</v>
      </c>
      <c r="L509" s="166"/>
      <c r="M509" s="41"/>
      <c r="N509" s="41"/>
      <c r="O509" s="41"/>
    </row>
    <row r="510" spans="1:15" x14ac:dyDescent="0.25">
      <c r="A510" s="165">
        <v>43487.166666666664</v>
      </c>
      <c r="B510" s="167">
        <f>WEEKNUM(A510)</f>
        <v>4</v>
      </c>
      <c r="C510" s="164">
        <f>WEEKDAY(A510)</f>
        <v>3</v>
      </c>
      <c r="D510" s="164">
        <v>5</v>
      </c>
      <c r="E510" s="163">
        <v>10.6</v>
      </c>
      <c r="F510" s="163">
        <v>11.1</v>
      </c>
      <c r="G510" s="163">
        <v>11.625</v>
      </c>
      <c r="H510" s="1">
        <v>178</v>
      </c>
      <c r="I510" s="161">
        <f>VLOOKUP(B510,L$2:M$54,2,FALSE)</f>
        <v>0.96901821019089929</v>
      </c>
      <c r="J510">
        <f>MAX(I510*F510,E510)</f>
        <v>10.756102133118981</v>
      </c>
      <c r="L510" s="166"/>
      <c r="M510" s="41"/>
      <c r="N510" s="41"/>
      <c r="O510" s="41"/>
    </row>
    <row r="511" spans="1:15" x14ac:dyDescent="0.25">
      <c r="A511" s="165">
        <v>43487.208333333336</v>
      </c>
      <c r="B511" s="167">
        <f>WEEKNUM(A511)</f>
        <v>4</v>
      </c>
      <c r="C511" s="164">
        <f>WEEKDAY(A511)</f>
        <v>3</v>
      </c>
      <c r="D511" s="164">
        <v>6</v>
      </c>
      <c r="E511" s="163">
        <v>10.5</v>
      </c>
      <c r="F511" s="163">
        <v>11</v>
      </c>
      <c r="G511" s="163">
        <v>11.8125</v>
      </c>
      <c r="H511" s="1">
        <v>216</v>
      </c>
      <c r="I511" s="161">
        <f>VLOOKUP(B511,L$2:M$54,2,FALSE)</f>
        <v>0.96901821019089929</v>
      </c>
      <c r="J511">
        <f>MAX(I511*F511,E511)</f>
        <v>10.659200312099893</v>
      </c>
      <c r="L511" s="166"/>
      <c r="M511" s="41"/>
      <c r="N511" s="41"/>
      <c r="O511" s="41"/>
    </row>
    <row r="512" spans="1:15" x14ac:dyDescent="0.25">
      <c r="A512" s="165">
        <v>43487.25</v>
      </c>
      <c r="B512" s="167">
        <f>WEEKNUM(A512)</f>
        <v>4</v>
      </c>
      <c r="C512" s="164">
        <f>WEEKDAY(A512)</f>
        <v>3</v>
      </c>
      <c r="D512" s="164">
        <v>7</v>
      </c>
      <c r="E512" s="163">
        <v>10.875</v>
      </c>
      <c r="F512" s="163">
        <v>12</v>
      </c>
      <c r="G512" s="163">
        <v>11.125</v>
      </c>
      <c r="H512" s="1">
        <v>254</v>
      </c>
      <c r="I512" s="161">
        <f>VLOOKUP(B512,L$2:M$54,2,FALSE)</f>
        <v>0.96901821019089929</v>
      </c>
      <c r="J512">
        <f>MAX(I512*F512,E512)</f>
        <v>11.628218522290791</v>
      </c>
      <c r="L512" s="166"/>
      <c r="M512" s="41"/>
      <c r="N512" s="41"/>
      <c r="O512" s="41"/>
    </row>
    <row r="513" spans="1:15" x14ac:dyDescent="0.25">
      <c r="A513" s="165">
        <v>43487.291666666664</v>
      </c>
      <c r="B513" s="167">
        <f>WEEKNUM(A513)</f>
        <v>4</v>
      </c>
      <c r="C513" s="164">
        <f>WEEKDAY(A513)</f>
        <v>3</v>
      </c>
      <c r="D513" s="164">
        <v>8</v>
      </c>
      <c r="E513" s="163">
        <v>10</v>
      </c>
      <c r="F513" s="163">
        <v>15.75</v>
      </c>
      <c r="G513" s="163">
        <v>11.875</v>
      </c>
      <c r="H513" s="1">
        <v>375</v>
      </c>
      <c r="I513" s="161">
        <f>VLOOKUP(B513,L$2:M$54,2,FALSE)</f>
        <v>0.96901821019089929</v>
      </c>
      <c r="J513">
        <f>MAX(I513*F513,E513)</f>
        <v>15.262036810506665</v>
      </c>
      <c r="L513" s="166"/>
      <c r="M513" s="41"/>
      <c r="N513" s="41"/>
      <c r="O513" s="41"/>
    </row>
    <row r="514" spans="1:15" x14ac:dyDescent="0.25">
      <c r="A514" s="165">
        <v>43487.333333333336</v>
      </c>
      <c r="B514" s="167">
        <f>WEEKNUM(A514)</f>
        <v>4</v>
      </c>
      <c r="C514" s="164">
        <f>WEEKDAY(A514)</f>
        <v>3</v>
      </c>
      <c r="D514" s="164">
        <v>9</v>
      </c>
      <c r="E514" s="163">
        <v>10</v>
      </c>
      <c r="F514" s="163">
        <v>17.625</v>
      </c>
      <c r="G514" s="163">
        <v>12.25</v>
      </c>
      <c r="H514" s="1">
        <v>700</v>
      </c>
      <c r="I514" s="161">
        <f>VLOOKUP(B514,L$2:M$54,2,FALSE)</f>
        <v>0.96901821019089929</v>
      </c>
      <c r="J514">
        <f>MAX(I514*F514,E514)</f>
        <v>17.0789459546146</v>
      </c>
      <c r="L514" s="166"/>
      <c r="M514" s="41"/>
      <c r="N514" s="41"/>
      <c r="O514" s="41"/>
    </row>
    <row r="515" spans="1:15" x14ac:dyDescent="0.25">
      <c r="A515" s="165">
        <v>43487.375</v>
      </c>
      <c r="B515" s="167">
        <f>WEEKNUM(A515)</f>
        <v>4</v>
      </c>
      <c r="C515" s="164">
        <f>WEEKDAY(A515)</f>
        <v>3</v>
      </c>
      <c r="D515" s="164">
        <v>10</v>
      </c>
      <c r="E515" s="163">
        <v>10</v>
      </c>
      <c r="F515" s="163">
        <v>14.75</v>
      </c>
      <c r="G515" s="163">
        <v>13.625</v>
      </c>
      <c r="H515" s="1">
        <v>969</v>
      </c>
      <c r="I515" s="161">
        <f>VLOOKUP(B515,L$2:M$54,2,FALSE)</f>
        <v>0.96901821019089929</v>
      </c>
      <c r="J515">
        <f>MAX(I515*F515,E515)</f>
        <v>14.293018600315765</v>
      </c>
      <c r="L515" s="166"/>
      <c r="M515" s="41"/>
      <c r="N515" s="41"/>
      <c r="O515" s="41"/>
    </row>
    <row r="516" spans="1:15" x14ac:dyDescent="0.25">
      <c r="A516" s="165">
        <v>43487.416666666664</v>
      </c>
      <c r="B516" s="167">
        <f>WEEKNUM(A516)</f>
        <v>4</v>
      </c>
      <c r="C516" s="164">
        <f>WEEKDAY(A516)</f>
        <v>3</v>
      </c>
      <c r="D516" s="164">
        <v>11</v>
      </c>
      <c r="E516" s="163">
        <v>10</v>
      </c>
      <c r="F516" s="163">
        <v>14</v>
      </c>
      <c r="G516" s="163">
        <v>12.875</v>
      </c>
      <c r="H516" s="1">
        <v>1539</v>
      </c>
      <c r="I516" s="161">
        <f>VLOOKUP(B516,L$2:M$54,2,FALSE)</f>
        <v>0.96901821019089929</v>
      </c>
      <c r="J516">
        <f>MAX(I516*F516,E516)</f>
        <v>13.56625494267259</v>
      </c>
      <c r="L516" s="166"/>
      <c r="M516" s="41"/>
      <c r="N516" s="41"/>
      <c r="O516" s="41"/>
    </row>
    <row r="517" spans="1:15" x14ac:dyDescent="0.25">
      <c r="A517" s="165">
        <v>43487.458333333336</v>
      </c>
      <c r="B517" s="167">
        <f>WEEKNUM(A517)</f>
        <v>4</v>
      </c>
      <c r="C517" s="164">
        <f>WEEKDAY(A517)</f>
        <v>3</v>
      </c>
      <c r="D517" s="164">
        <v>12</v>
      </c>
      <c r="E517" s="163">
        <v>10</v>
      </c>
      <c r="F517" s="163">
        <v>13.875</v>
      </c>
      <c r="G517" s="163">
        <v>11.9375</v>
      </c>
      <c r="H517" s="1">
        <v>2219</v>
      </c>
      <c r="I517" s="161">
        <f>VLOOKUP(B517,L$2:M$54,2,FALSE)</f>
        <v>0.96901821019089929</v>
      </c>
      <c r="J517">
        <f>MAX(I517*F517,E517)</f>
        <v>13.445127666398728</v>
      </c>
      <c r="L517" s="166"/>
      <c r="M517" s="41"/>
      <c r="N517" s="41"/>
      <c r="O517" s="41"/>
    </row>
    <row r="518" spans="1:15" x14ac:dyDescent="0.25">
      <c r="A518" s="165">
        <v>43487.5</v>
      </c>
      <c r="B518" s="167">
        <f>WEEKNUM(A518)</f>
        <v>4</v>
      </c>
      <c r="C518" s="164">
        <f>WEEKDAY(A518)</f>
        <v>3</v>
      </c>
      <c r="D518" s="164">
        <v>13</v>
      </c>
      <c r="E518" s="163">
        <v>10</v>
      </c>
      <c r="F518" s="163">
        <v>14.125</v>
      </c>
      <c r="G518" s="163">
        <v>12.1875</v>
      </c>
      <c r="H518" s="1">
        <v>2053</v>
      </c>
      <c r="I518" s="161">
        <f>VLOOKUP(B518,L$2:M$54,2,FALSE)</f>
        <v>0.96901821019089929</v>
      </c>
      <c r="J518">
        <f>MAX(I518*F518,E518)</f>
        <v>13.687382218946452</v>
      </c>
      <c r="L518" s="166"/>
      <c r="M518" s="41"/>
      <c r="N518" s="41"/>
      <c r="O518" s="41"/>
    </row>
    <row r="519" spans="1:15" x14ac:dyDescent="0.25">
      <c r="A519" s="165">
        <v>43487.541666666664</v>
      </c>
      <c r="B519" s="167">
        <f>WEEKNUM(A519)</f>
        <v>4</v>
      </c>
      <c r="C519" s="164">
        <f>WEEKDAY(A519)</f>
        <v>3</v>
      </c>
      <c r="D519" s="164">
        <v>14</v>
      </c>
      <c r="E519" s="163">
        <v>10</v>
      </c>
      <c r="F519" s="163">
        <v>14.074999999999999</v>
      </c>
      <c r="G519" s="163">
        <v>11.862500000000001</v>
      </c>
      <c r="H519" s="1">
        <v>2233</v>
      </c>
      <c r="I519" s="161">
        <f>VLOOKUP(B519,L$2:M$54,2,FALSE)</f>
        <v>0.96901821019089929</v>
      </c>
      <c r="J519">
        <f>MAX(I519*F519,E519)</f>
        <v>13.638931308436907</v>
      </c>
      <c r="L519" s="166"/>
      <c r="M519" s="41"/>
      <c r="N519" s="41"/>
      <c r="O519" s="41"/>
    </row>
    <row r="520" spans="1:15" x14ac:dyDescent="0.25">
      <c r="A520" s="165">
        <v>43487.583333333336</v>
      </c>
      <c r="B520" s="167">
        <f>WEEKNUM(A520)</f>
        <v>4</v>
      </c>
      <c r="C520" s="164">
        <f>WEEKDAY(A520)</f>
        <v>3</v>
      </c>
      <c r="D520" s="164">
        <v>15</v>
      </c>
      <c r="E520" s="163">
        <v>10</v>
      </c>
      <c r="F520" s="163">
        <v>13.975000000000001</v>
      </c>
      <c r="G520" s="163">
        <v>12.112500000000001</v>
      </c>
      <c r="H520" s="1">
        <v>2695</v>
      </c>
      <c r="I520" s="161">
        <f>VLOOKUP(B520,L$2:M$54,2,FALSE)</f>
        <v>0.96901821019089929</v>
      </c>
      <c r="J520">
        <f>MAX(I520*F520,E520)</f>
        <v>13.542029487417819</v>
      </c>
      <c r="L520" s="166"/>
      <c r="M520" s="41"/>
      <c r="N520" s="41"/>
      <c r="O520" s="41"/>
    </row>
    <row r="521" spans="1:15" x14ac:dyDescent="0.25">
      <c r="A521" s="165">
        <v>43487.625</v>
      </c>
      <c r="B521" s="167">
        <f>WEEKNUM(A521)</f>
        <v>4</v>
      </c>
      <c r="C521" s="164">
        <f>WEEKDAY(A521)</f>
        <v>3</v>
      </c>
      <c r="D521" s="164">
        <v>16</v>
      </c>
      <c r="E521" s="163">
        <v>10</v>
      </c>
      <c r="F521" s="163">
        <v>14.175000000000001</v>
      </c>
      <c r="G521" s="163">
        <v>11.9</v>
      </c>
      <c r="H521" s="1">
        <v>3130</v>
      </c>
      <c r="I521" s="161">
        <f>VLOOKUP(B521,L$2:M$54,2,FALSE)</f>
        <v>0.96901821019089929</v>
      </c>
      <c r="J521">
        <f>MAX(I521*F521,E521)</f>
        <v>13.735833129455997</v>
      </c>
      <c r="L521" s="166"/>
      <c r="M521" s="41"/>
      <c r="N521" s="41"/>
      <c r="O521" s="41"/>
    </row>
    <row r="522" spans="1:15" x14ac:dyDescent="0.25">
      <c r="A522" s="165">
        <v>43487.666666666664</v>
      </c>
      <c r="B522" s="167">
        <f>WEEKNUM(A522)</f>
        <v>4</v>
      </c>
      <c r="C522" s="164">
        <f>WEEKDAY(A522)</f>
        <v>3</v>
      </c>
      <c r="D522" s="164">
        <v>17</v>
      </c>
      <c r="E522" s="163">
        <v>10</v>
      </c>
      <c r="F522" s="163">
        <v>14.45</v>
      </c>
      <c r="G522" s="163">
        <v>12.112500000000001</v>
      </c>
      <c r="H522" s="1">
        <v>3219</v>
      </c>
      <c r="I522" s="161">
        <f>VLOOKUP(B522,L$2:M$54,2,FALSE)</f>
        <v>0.96901821019089929</v>
      </c>
      <c r="J522">
        <f>MAX(I522*F522,E522)</f>
        <v>14.002313137258493</v>
      </c>
      <c r="L522" s="166"/>
      <c r="M522" s="41"/>
      <c r="N522" s="41"/>
      <c r="O522" s="41"/>
    </row>
    <row r="523" spans="1:15" x14ac:dyDescent="0.25">
      <c r="A523" s="165">
        <v>43487.708333333336</v>
      </c>
      <c r="B523" s="167">
        <f>WEEKNUM(A523)</f>
        <v>4</v>
      </c>
      <c r="C523" s="164">
        <f>WEEKDAY(A523)</f>
        <v>3</v>
      </c>
      <c r="D523" s="164">
        <v>18</v>
      </c>
      <c r="E523" s="163">
        <v>10</v>
      </c>
      <c r="F523" s="163">
        <v>17.375</v>
      </c>
      <c r="G523" s="163">
        <v>11.875</v>
      </c>
      <c r="H523" s="1">
        <v>3460</v>
      </c>
      <c r="I523" s="161">
        <f>VLOOKUP(B523,L$2:M$54,2,FALSE)</f>
        <v>0.96901821019089929</v>
      </c>
      <c r="J523">
        <f>MAX(I523*F523,E523)</f>
        <v>16.836691402066876</v>
      </c>
      <c r="L523" s="166"/>
      <c r="M523" s="41"/>
      <c r="N523" s="41"/>
      <c r="O523" s="41"/>
    </row>
    <row r="524" spans="1:15" x14ac:dyDescent="0.25">
      <c r="A524" s="165">
        <v>43487.75</v>
      </c>
      <c r="B524" s="167">
        <f>WEEKNUM(A524)</f>
        <v>4</v>
      </c>
      <c r="C524" s="164">
        <f>WEEKDAY(A524)</f>
        <v>3</v>
      </c>
      <c r="D524" s="164">
        <v>19</v>
      </c>
      <c r="E524" s="163">
        <v>10</v>
      </c>
      <c r="F524" s="163">
        <v>15.925000000000001</v>
      </c>
      <c r="G524" s="163">
        <v>12.8125</v>
      </c>
      <c r="H524" s="1">
        <v>3076</v>
      </c>
      <c r="I524" s="161">
        <f>VLOOKUP(B524,L$2:M$54,2,FALSE)</f>
        <v>0.96901821019089929</v>
      </c>
      <c r="J524">
        <f>MAX(I524*F524,E524)</f>
        <v>15.431614997290072</v>
      </c>
      <c r="L524" s="166"/>
      <c r="M524" s="41"/>
      <c r="N524" s="41"/>
      <c r="O524" s="41"/>
    </row>
    <row r="525" spans="1:15" x14ac:dyDescent="0.25">
      <c r="A525" s="165">
        <v>43487.791666666664</v>
      </c>
      <c r="B525" s="167">
        <f>WEEKNUM(A525)</f>
        <v>4</v>
      </c>
      <c r="C525" s="164">
        <f>WEEKDAY(A525)</f>
        <v>3</v>
      </c>
      <c r="D525" s="164">
        <v>20</v>
      </c>
      <c r="E525" s="163">
        <v>10</v>
      </c>
      <c r="F525" s="163">
        <v>13.525</v>
      </c>
      <c r="G525" s="163">
        <v>13.574999999999999</v>
      </c>
      <c r="H525" s="1">
        <v>2697</v>
      </c>
      <c r="I525" s="161">
        <f>VLOOKUP(B525,L$2:M$54,2,FALSE)</f>
        <v>0.96901821019089929</v>
      </c>
      <c r="J525">
        <f>MAX(I525*F525,E525)</f>
        <v>13.105971292831914</v>
      </c>
      <c r="L525" s="166"/>
      <c r="M525" s="41"/>
      <c r="N525" s="41"/>
      <c r="O525" s="41"/>
    </row>
    <row r="526" spans="1:15" x14ac:dyDescent="0.25">
      <c r="A526" s="165">
        <v>43487.833333333336</v>
      </c>
      <c r="B526" s="167">
        <f>WEEKNUM(A526)</f>
        <v>4</v>
      </c>
      <c r="C526" s="164">
        <f>WEEKDAY(A526)</f>
        <v>3</v>
      </c>
      <c r="D526" s="164">
        <v>21</v>
      </c>
      <c r="E526" s="163">
        <v>12.45</v>
      </c>
      <c r="F526" s="163">
        <v>12.45</v>
      </c>
      <c r="G526" s="163">
        <v>12.262499999999999</v>
      </c>
      <c r="H526" s="1">
        <v>2564</v>
      </c>
      <c r="I526" s="161">
        <f>VLOOKUP(B526,L$2:M$54,2,FALSE)</f>
        <v>0.96901821019089929</v>
      </c>
      <c r="J526">
        <f>MAX(I526*F526,E526)</f>
        <v>12.45</v>
      </c>
      <c r="L526" s="166"/>
      <c r="M526" s="41"/>
      <c r="N526" s="41"/>
      <c r="O526" s="41"/>
    </row>
    <row r="527" spans="1:15" x14ac:dyDescent="0.25">
      <c r="A527" s="165">
        <v>43487.875</v>
      </c>
      <c r="B527" s="167">
        <f>WEEKNUM(A527)</f>
        <v>4</v>
      </c>
      <c r="C527" s="164">
        <f>WEEKDAY(A527)</f>
        <v>3</v>
      </c>
      <c r="D527" s="164">
        <v>22</v>
      </c>
      <c r="E527" s="163">
        <v>11.95</v>
      </c>
      <c r="F527" s="163">
        <v>11.95</v>
      </c>
      <c r="G527" s="163">
        <v>11.55</v>
      </c>
      <c r="H527" s="1">
        <v>2380</v>
      </c>
      <c r="I527" s="161">
        <f>VLOOKUP(B527,L$2:M$54,2,FALSE)</f>
        <v>0.96901821019089929</v>
      </c>
      <c r="J527">
        <f>MAX(I527*F527,E527)</f>
        <v>11.95</v>
      </c>
      <c r="L527" s="166"/>
      <c r="M527" s="41"/>
      <c r="N527" s="41"/>
      <c r="O527" s="41"/>
    </row>
    <row r="528" spans="1:15" x14ac:dyDescent="0.25">
      <c r="A528" s="165">
        <v>43487.916666666664</v>
      </c>
      <c r="B528" s="167">
        <f>WEEKNUM(A528)</f>
        <v>4</v>
      </c>
      <c r="C528" s="164">
        <f>WEEKDAY(A528)</f>
        <v>3</v>
      </c>
      <c r="D528" s="164">
        <v>23</v>
      </c>
      <c r="E528" s="163">
        <v>11.725000000000001</v>
      </c>
      <c r="F528" s="163">
        <v>11.725000000000001</v>
      </c>
      <c r="G528" s="163">
        <v>11.824999999999999</v>
      </c>
      <c r="H528" s="1">
        <v>966</v>
      </c>
      <c r="I528" s="161">
        <f>VLOOKUP(B528,L$2:M$54,2,FALSE)</f>
        <v>0.96901821019089929</v>
      </c>
      <c r="J528">
        <f>MAX(I528*F528,E528)</f>
        <v>11.725000000000001</v>
      </c>
      <c r="L528" s="166"/>
      <c r="M528" s="41"/>
      <c r="N528" s="41"/>
      <c r="O528" s="41"/>
    </row>
    <row r="529" spans="1:15" x14ac:dyDescent="0.25">
      <c r="A529" s="165">
        <v>43487.958333333336</v>
      </c>
      <c r="B529" s="167">
        <f>WEEKNUM(A529)</f>
        <v>4</v>
      </c>
      <c r="C529" s="164">
        <f>WEEKDAY(A529)</f>
        <v>3</v>
      </c>
      <c r="D529" s="164">
        <v>24</v>
      </c>
      <c r="E529" s="163">
        <v>12</v>
      </c>
      <c r="F529" s="163">
        <v>12</v>
      </c>
      <c r="G529" s="163">
        <v>12.274999999999999</v>
      </c>
      <c r="H529" s="1">
        <v>323</v>
      </c>
      <c r="I529" s="161">
        <f>VLOOKUP(B529,L$2:M$54,2,FALSE)</f>
        <v>0.96901821019089929</v>
      </c>
      <c r="J529">
        <f>MAX(I529*F529,E529)</f>
        <v>12</v>
      </c>
      <c r="L529" s="166"/>
      <c r="M529" s="41"/>
      <c r="N529" s="41"/>
      <c r="O529" s="41"/>
    </row>
    <row r="530" spans="1:15" x14ac:dyDescent="0.25">
      <c r="A530" s="165">
        <v>43488</v>
      </c>
      <c r="B530" s="167">
        <f>WEEKNUM(A530)</f>
        <v>4</v>
      </c>
      <c r="C530" s="164">
        <f>WEEKDAY(A530)</f>
        <v>4</v>
      </c>
      <c r="D530" s="164">
        <v>1</v>
      </c>
      <c r="E530" s="163">
        <v>11.07</v>
      </c>
      <c r="F530" s="163">
        <v>11.07</v>
      </c>
      <c r="G530" s="163">
        <v>12.3</v>
      </c>
      <c r="H530" s="1">
        <v>162</v>
      </c>
      <c r="I530" s="161">
        <f>VLOOKUP(B530,L$2:M$54,2,FALSE)</f>
        <v>0.96901821019089929</v>
      </c>
      <c r="J530">
        <f>MAX(I530*F530,E530)</f>
        <v>11.07</v>
      </c>
      <c r="L530" s="166"/>
      <c r="M530" s="41"/>
      <c r="N530" s="41"/>
      <c r="O530" s="41"/>
    </row>
    <row r="531" spans="1:15" x14ac:dyDescent="0.25">
      <c r="A531" s="165">
        <v>43488.041666666664</v>
      </c>
      <c r="B531" s="167">
        <f>WEEKNUM(A531)</f>
        <v>4</v>
      </c>
      <c r="C531" s="164">
        <f>WEEKDAY(A531)</f>
        <v>4</v>
      </c>
      <c r="D531" s="164">
        <v>2</v>
      </c>
      <c r="E531" s="163">
        <v>11.175000000000001</v>
      </c>
      <c r="F531" s="163">
        <v>11.175000000000001</v>
      </c>
      <c r="G531" s="163">
        <v>11.55</v>
      </c>
      <c r="H531" s="1">
        <v>85</v>
      </c>
      <c r="I531" s="161">
        <f>VLOOKUP(B531,L$2:M$54,2,FALSE)</f>
        <v>0.96901821019089929</v>
      </c>
      <c r="J531">
        <f>MAX(I531*F531,E531)</f>
        <v>11.175000000000001</v>
      </c>
      <c r="L531" s="166"/>
      <c r="M531" s="41"/>
      <c r="N531" s="41"/>
      <c r="O531" s="41"/>
    </row>
    <row r="532" spans="1:15" x14ac:dyDescent="0.25">
      <c r="A532" s="165">
        <v>43488.083333333336</v>
      </c>
      <c r="B532" s="167">
        <f>WEEKNUM(A532)</f>
        <v>4</v>
      </c>
      <c r="C532" s="164">
        <f>WEEKDAY(A532)</f>
        <v>4</v>
      </c>
      <c r="D532" s="164">
        <v>3</v>
      </c>
      <c r="E532" s="163">
        <v>11.745000000000001</v>
      </c>
      <c r="F532" s="163">
        <v>11.745000000000001</v>
      </c>
      <c r="G532" s="163">
        <v>10.25</v>
      </c>
      <c r="H532" s="1">
        <v>59</v>
      </c>
      <c r="I532" s="161">
        <f>VLOOKUP(B532,L$2:M$54,2,FALSE)</f>
        <v>0.96901821019089929</v>
      </c>
      <c r="J532">
        <f>MAX(I532*F532,E532)</f>
        <v>11.745000000000001</v>
      </c>
      <c r="L532" s="166"/>
      <c r="M532" s="41"/>
      <c r="N532" s="41"/>
      <c r="O532" s="41"/>
    </row>
    <row r="533" spans="1:15" x14ac:dyDescent="0.25">
      <c r="A533" s="165">
        <v>43488.125</v>
      </c>
      <c r="B533" s="167">
        <f>WEEKNUM(A533)</f>
        <v>4</v>
      </c>
      <c r="C533" s="164">
        <f>WEEKDAY(A533)</f>
        <v>4</v>
      </c>
      <c r="D533" s="164">
        <v>4</v>
      </c>
      <c r="E533" s="163">
        <v>12.195</v>
      </c>
      <c r="F533" s="163">
        <v>12.195</v>
      </c>
      <c r="G533" s="163">
        <v>11.95</v>
      </c>
      <c r="H533" s="1">
        <v>106</v>
      </c>
      <c r="I533" s="161">
        <f>VLOOKUP(B533,L$2:M$54,2,FALSE)</f>
        <v>0.96901821019089929</v>
      </c>
      <c r="J533">
        <f>MAX(I533*F533,E533)</f>
        <v>12.195</v>
      </c>
      <c r="L533" s="166"/>
      <c r="M533" s="41"/>
      <c r="N533" s="41"/>
      <c r="O533" s="41"/>
    </row>
    <row r="534" spans="1:15" x14ac:dyDescent="0.25">
      <c r="A534" s="165">
        <v>43488.166666666664</v>
      </c>
      <c r="B534" s="167">
        <f>WEEKNUM(A534)</f>
        <v>4</v>
      </c>
      <c r="C534" s="164">
        <f>WEEKDAY(A534)</f>
        <v>4</v>
      </c>
      <c r="D534" s="164">
        <v>5</v>
      </c>
      <c r="E534" s="163">
        <v>11.705</v>
      </c>
      <c r="F534" s="163">
        <v>11.705</v>
      </c>
      <c r="G534" s="163">
        <v>12.3</v>
      </c>
      <c r="H534" s="1">
        <v>310</v>
      </c>
      <c r="I534" s="161">
        <f>VLOOKUP(B534,L$2:M$54,2,FALSE)</f>
        <v>0.96901821019089929</v>
      </c>
      <c r="J534">
        <f>MAX(I534*F534,E534)</f>
        <v>11.705</v>
      </c>
      <c r="L534" s="166"/>
      <c r="M534" s="41"/>
      <c r="N534" s="41"/>
      <c r="O534" s="41"/>
    </row>
    <row r="535" spans="1:15" x14ac:dyDescent="0.25">
      <c r="A535" s="165">
        <v>43488.208333333336</v>
      </c>
      <c r="B535" s="167">
        <f>WEEKNUM(A535)</f>
        <v>4</v>
      </c>
      <c r="C535" s="164">
        <f>WEEKDAY(A535)</f>
        <v>4</v>
      </c>
      <c r="D535" s="164">
        <v>6</v>
      </c>
      <c r="E535" s="163">
        <v>10.620000000000001</v>
      </c>
      <c r="F535" s="163">
        <v>10.620000000000001</v>
      </c>
      <c r="G535" s="163">
        <v>11.91</v>
      </c>
      <c r="H535" s="1">
        <v>778</v>
      </c>
      <c r="I535" s="161">
        <f>VLOOKUP(B535,L$2:M$54,2,FALSE)</f>
        <v>0.96901821019089929</v>
      </c>
      <c r="J535">
        <f>MAX(I535*F535,E535)</f>
        <v>10.620000000000001</v>
      </c>
      <c r="L535" s="166"/>
      <c r="M535" s="41"/>
      <c r="N535" s="41"/>
      <c r="O535" s="41"/>
    </row>
    <row r="536" spans="1:15" x14ac:dyDescent="0.25">
      <c r="A536" s="165">
        <v>43488.25</v>
      </c>
      <c r="B536" s="167">
        <f>WEEKNUM(A536)</f>
        <v>4</v>
      </c>
      <c r="C536" s="164">
        <f>WEEKDAY(A536)</f>
        <v>4</v>
      </c>
      <c r="D536" s="164">
        <v>7</v>
      </c>
      <c r="E536" s="163">
        <v>11.77</v>
      </c>
      <c r="F536" s="163">
        <v>11.77</v>
      </c>
      <c r="G536" s="163">
        <v>11.780000000000001</v>
      </c>
      <c r="H536" s="1">
        <v>3185</v>
      </c>
      <c r="I536" s="161">
        <f>VLOOKUP(B536,L$2:M$54,2,FALSE)</f>
        <v>0.96901821019089929</v>
      </c>
      <c r="J536">
        <f>MAX(I536*F536,E536)</f>
        <v>11.77</v>
      </c>
      <c r="L536" s="166"/>
      <c r="M536" s="41"/>
      <c r="N536" s="41"/>
      <c r="O536" s="41"/>
    </row>
    <row r="537" spans="1:15" x14ac:dyDescent="0.25">
      <c r="A537" s="165">
        <v>43488.291666666664</v>
      </c>
      <c r="B537" s="167">
        <f>WEEKNUM(A537)</f>
        <v>4</v>
      </c>
      <c r="C537" s="164">
        <f>WEEKDAY(A537)</f>
        <v>4</v>
      </c>
      <c r="D537" s="164">
        <v>8</v>
      </c>
      <c r="E537" s="163">
        <v>10</v>
      </c>
      <c r="F537" s="163">
        <v>16.5</v>
      </c>
      <c r="G537" s="163">
        <v>11.404999999999999</v>
      </c>
      <c r="H537" s="1">
        <v>4175</v>
      </c>
      <c r="I537" s="161">
        <f>VLOOKUP(B537,L$2:M$54,2,FALSE)</f>
        <v>0.96901821019089929</v>
      </c>
      <c r="J537">
        <f>MAX(I537*F537,E537)</f>
        <v>15.988800468149838</v>
      </c>
      <c r="L537" s="166"/>
      <c r="M537" s="41"/>
      <c r="N537" s="41"/>
      <c r="O537" s="41"/>
    </row>
    <row r="538" spans="1:15" x14ac:dyDescent="0.25">
      <c r="A538" s="165">
        <v>43488.333333333336</v>
      </c>
      <c r="B538" s="167">
        <f>WEEKNUM(A538)</f>
        <v>4</v>
      </c>
      <c r="C538" s="164">
        <f>WEEKDAY(A538)</f>
        <v>4</v>
      </c>
      <c r="D538" s="164">
        <v>9</v>
      </c>
      <c r="E538" s="163">
        <v>10</v>
      </c>
      <c r="F538" s="163">
        <v>19</v>
      </c>
      <c r="G538" s="163">
        <v>12</v>
      </c>
      <c r="H538" s="1">
        <v>3907</v>
      </c>
      <c r="I538" s="161">
        <f>VLOOKUP(B538,L$2:M$54,2,FALSE)</f>
        <v>0.96901821019089929</v>
      </c>
      <c r="J538">
        <f>MAX(I538*F538,E538)</f>
        <v>18.411345993627087</v>
      </c>
      <c r="L538" s="166"/>
      <c r="M538" s="41"/>
      <c r="N538" s="41"/>
      <c r="O538" s="41"/>
    </row>
    <row r="539" spans="1:15" x14ac:dyDescent="0.25">
      <c r="A539" s="165">
        <v>43488.375</v>
      </c>
      <c r="B539" s="167">
        <f>WEEKNUM(A539)</f>
        <v>4</v>
      </c>
      <c r="C539" s="164">
        <f>WEEKDAY(A539)</f>
        <v>4</v>
      </c>
      <c r="D539" s="164">
        <v>10</v>
      </c>
      <c r="E539" s="163">
        <v>10</v>
      </c>
      <c r="F539" s="163">
        <v>16.75</v>
      </c>
      <c r="G539" s="163">
        <v>14.375</v>
      </c>
      <c r="H539" s="1">
        <v>2660</v>
      </c>
      <c r="I539" s="161">
        <f>VLOOKUP(B539,L$2:M$54,2,FALSE)</f>
        <v>0.96901821019089929</v>
      </c>
      <c r="J539">
        <f>MAX(I539*F539,E539)</f>
        <v>16.231055020697564</v>
      </c>
      <c r="L539" s="166"/>
      <c r="M539" s="41"/>
      <c r="N539" s="41"/>
      <c r="O539" s="41"/>
    </row>
    <row r="540" spans="1:15" x14ac:dyDescent="0.25">
      <c r="A540" s="165">
        <v>43488.416666666664</v>
      </c>
      <c r="B540" s="167">
        <f>WEEKNUM(A540)</f>
        <v>4</v>
      </c>
      <c r="C540" s="164">
        <f>WEEKDAY(A540)</f>
        <v>4</v>
      </c>
      <c r="D540" s="164">
        <v>11</v>
      </c>
      <c r="E540" s="163">
        <v>10</v>
      </c>
      <c r="F540" s="163">
        <v>15.379999999999999</v>
      </c>
      <c r="G540" s="163">
        <v>14.375</v>
      </c>
      <c r="H540" s="1">
        <v>2287</v>
      </c>
      <c r="I540" s="161">
        <f>VLOOKUP(B540,L$2:M$54,2,FALSE)</f>
        <v>0.96901821019089929</v>
      </c>
      <c r="J540">
        <f>MAX(I540*F540,E540)</f>
        <v>14.90350007273603</v>
      </c>
      <c r="L540" s="166"/>
      <c r="M540" s="41"/>
      <c r="N540" s="41"/>
      <c r="O540" s="41"/>
    </row>
    <row r="541" spans="1:15" x14ac:dyDescent="0.25">
      <c r="A541" s="165">
        <v>43488.458333333336</v>
      </c>
      <c r="B541" s="167">
        <f>WEEKNUM(A541)</f>
        <v>4</v>
      </c>
      <c r="C541" s="164">
        <f>WEEKDAY(A541)</f>
        <v>4</v>
      </c>
      <c r="D541" s="164">
        <v>12</v>
      </c>
      <c r="E541" s="163">
        <v>10</v>
      </c>
      <c r="F541" s="163">
        <v>14.45</v>
      </c>
      <c r="G541" s="163">
        <v>12.9375</v>
      </c>
      <c r="H541" s="1">
        <v>2222</v>
      </c>
      <c r="I541" s="161">
        <f>VLOOKUP(B541,L$2:M$54,2,FALSE)</f>
        <v>0.96901821019089929</v>
      </c>
      <c r="J541">
        <f>MAX(I541*F541,E541)</f>
        <v>14.002313137258493</v>
      </c>
      <c r="L541" s="166"/>
      <c r="M541" s="41"/>
      <c r="N541" s="41"/>
      <c r="O541" s="41"/>
    </row>
    <row r="542" spans="1:15" x14ac:dyDescent="0.25">
      <c r="A542" s="165">
        <v>43488.5</v>
      </c>
      <c r="B542" s="167">
        <f>WEEKNUM(A542)</f>
        <v>4</v>
      </c>
      <c r="C542" s="164">
        <f>WEEKDAY(A542)</f>
        <v>4</v>
      </c>
      <c r="D542" s="164">
        <v>13</v>
      </c>
      <c r="E542" s="163">
        <v>10</v>
      </c>
      <c r="F542" s="163">
        <v>13.765000000000001</v>
      </c>
      <c r="G542" s="163">
        <v>12.555</v>
      </c>
      <c r="H542" s="1">
        <v>2137</v>
      </c>
      <c r="I542" s="161">
        <f>VLOOKUP(B542,L$2:M$54,2,FALSE)</f>
        <v>0.96901821019089929</v>
      </c>
      <c r="J542">
        <f>MAX(I542*F542,E542)</f>
        <v>13.33853566327773</v>
      </c>
      <c r="L542" s="166"/>
      <c r="M542" s="41"/>
      <c r="N542" s="41"/>
      <c r="O542" s="41"/>
    </row>
    <row r="543" spans="1:15" x14ac:dyDescent="0.25">
      <c r="A543" s="165">
        <v>43488.541666666664</v>
      </c>
      <c r="B543" s="167">
        <f>WEEKNUM(A543)</f>
        <v>4</v>
      </c>
      <c r="C543" s="164">
        <f>WEEKDAY(A543)</f>
        <v>4</v>
      </c>
      <c r="D543" s="164">
        <v>14</v>
      </c>
      <c r="E543" s="163">
        <v>10</v>
      </c>
      <c r="F543" s="163">
        <v>14.185</v>
      </c>
      <c r="G543" s="163">
        <v>11.969999999999999</v>
      </c>
      <c r="H543" s="1">
        <v>2440</v>
      </c>
      <c r="I543" s="161">
        <f>VLOOKUP(B543,L$2:M$54,2,FALSE)</f>
        <v>0.96901821019089929</v>
      </c>
      <c r="J543">
        <f>MAX(I543*F543,E543)</f>
        <v>13.745523311557907</v>
      </c>
      <c r="L543" s="166"/>
      <c r="M543" s="41"/>
      <c r="N543" s="41"/>
      <c r="O543" s="41"/>
    </row>
    <row r="544" spans="1:15" x14ac:dyDescent="0.25">
      <c r="A544" s="165">
        <v>43488.583333333336</v>
      </c>
      <c r="B544" s="167">
        <f>WEEKNUM(A544)</f>
        <v>4</v>
      </c>
      <c r="C544" s="164">
        <f>WEEKDAY(A544)</f>
        <v>4</v>
      </c>
      <c r="D544" s="164">
        <v>15</v>
      </c>
      <c r="E544" s="163">
        <v>10</v>
      </c>
      <c r="F544" s="163">
        <v>15</v>
      </c>
      <c r="G544" s="163">
        <v>12.2225</v>
      </c>
      <c r="H544" s="1">
        <v>2342</v>
      </c>
      <c r="I544" s="161">
        <f>VLOOKUP(B544,L$2:M$54,2,FALSE)</f>
        <v>0.96901821019089929</v>
      </c>
      <c r="J544">
        <f>MAX(I544*F544,E544)</f>
        <v>14.535273152863489</v>
      </c>
      <c r="L544" s="166"/>
      <c r="M544" s="41"/>
      <c r="N544" s="41"/>
      <c r="O544" s="41"/>
    </row>
    <row r="545" spans="1:15" x14ac:dyDescent="0.25">
      <c r="A545" s="165">
        <v>43488.625</v>
      </c>
      <c r="B545" s="167">
        <f>WEEKNUM(A545)</f>
        <v>4</v>
      </c>
      <c r="C545" s="164">
        <f>WEEKDAY(A545)</f>
        <v>4</v>
      </c>
      <c r="D545" s="164">
        <v>16</v>
      </c>
      <c r="E545" s="163">
        <v>10</v>
      </c>
      <c r="F545" s="163">
        <v>14.895</v>
      </c>
      <c r="G545" s="163">
        <v>11.9625</v>
      </c>
      <c r="H545" s="1">
        <v>2549</v>
      </c>
      <c r="I545" s="161">
        <f>VLOOKUP(B545,L$2:M$54,2,FALSE)</f>
        <v>0.96901821019089929</v>
      </c>
      <c r="J545">
        <f>MAX(I545*F545,E545)</f>
        <v>14.433526240793444</v>
      </c>
      <c r="L545" s="166"/>
      <c r="M545" s="41"/>
      <c r="N545" s="41"/>
      <c r="O545" s="41"/>
    </row>
    <row r="546" spans="1:15" x14ac:dyDescent="0.25">
      <c r="A546" s="165">
        <v>43488.666666666664</v>
      </c>
      <c r="B546" s="167">
        <f>WEEKNUM(A546)</f>
        <v>4</v>
      </c>
      <c r="C546" s="164">
        <f>WEEKDAY(A546)</f>
        <v>4</v>
      </c>
      <c r="D546" s="164">
        <v>17</v>
      </c>
      <c r="E546" s="163">
        <v>10</v>
      </c>
      <c r="F546" s="163">
        <v>15.77</v>
      </c>
      <c r="G546" s="163">
        <v>12.15</v>
      </c>
      <c r="H546" s="1">
        <v>3371</v>
      </c>
      <c r="I546" s="161">
        <f>VLOOKUP(B546,L$2:M$54,2,FALSE)</f>
        <v>0.96901821019089929</v>
      </c>
      <c r="J546">
        <f>MAX(I546*F546,E546)</f>
        <v>15.281417174710482</v>
      </c>
      <c r="L546" s="166"/>
      <c r="M546" s="41"/>
      <c r="N546" s="41"/>
      <c r="O546" s="41"/>
    </row>
    <row r="547" spans="1:15" x14ac:dyDescent="0.25">
      <c r="A547" s="165">
        <v>43488.708333333336</v>
      </c>
      <c r="B547" s="167">
        <f>WEEKNUM(A547)</f>
        <v>4</v>
      </c>
      <c r="C547" s="164">
        <f>WEEKDAY(A547)</f>
        <v>4</v>
      </c>
      <c r="D547" s="164">
        <v>18</v>
      </c>
      <c r="E547" s="163">
        <v>10</v>
      </c>
      <c r="F547" s="163">
        <v>17.549999999999997</v>
      </c>
      <c r="G547" s="163">
        <v>12.635000000000002</v>
      </c>
      <c r="H547" s="1">
        <v>3870</v>
      </c>
      <c r="I547" s="161">
        <f>VLOOKUP(B547,L$2:M$54,2,FALSE)</f>
        <v>0.96901821019089929</v>
      </c>
      <c r="J547">
        <f>MAX(I547*F547,E547)</f>
        <v>17.00626958885028</v>
      </c>
      <c r="L547" s="166"/>
      <c r="M547" s="41"/>
      <c r="N547" s="41"/>
      <c r="O547" s="41"/>
    </row>
    <row r="548" spans="1:15" x14ac:dyDescent="0.25">
      <c r="A548" s="165">
        <v>43488.75</v>
      </c>
      <c r="B548" s="167">
        <f>WEEKNUM(A548)</f>
        <v>4</v>
      </c>
      <c r="C548" s="164">
        <f>WEEKDAY(A548)</f>
        <v>4</v>
      </c>
      <c r="D548" s="164">
        <v>19</v>
      </c>
      <c r="E548" s="163">
        <v>10</v>
      </c>
      <c r="F548" s="163">
        <v>16.234999999999999</v>
      </c>
      <c r="G548" s="163">
        <v>13.0975</v>
      </c>
      <c r="H548" s="1">
        <v>2744</v>
      </c>
      <c r="I548" s="161">
        <f>VLOOKUP(B548,L$2:M$54,2,FALSE)</f>
        <v>0.96901821019089929</v>
      </c>
      <c r="J548">
        <f>MAX(I548*F548,E548)</f>
        <v>15.73201064244925</v>
      </c>
      <c r="L548" s="166"/>
      <c r="M548" s="41"/>
      <c r="N548" s="41"/>
      <c r="O548" s="41"/>
    </row>
    <row r="549" spans="1:15" x14ac:dyDescent="0.25">
      <c r="A549" s="165">
        <v>43488.791666666664</v>
      </c>
      <c r="B549" s="167">
        <f>WEEKNUM(A549)</f>
        <v>4</v>
      </c>
      <c r="C549" s="164">
        <f>WEEKDAY(A549)</f>
        <v>4</v>
      </c>
      <c r="D549" s="164">
        <v>20</v>
      </c>
      <c r="E549" s="163">
        <v>10</v>
      </c>
      <c r="F549" s="163">
        <v>14</v>
      </c>
      <c r="G549" s="163">
        <v>14.045</v>
      </c>
      <c r="H549" s="1">
        <v>1667</v>
      </c>
      <c r="I549" s="161">
        <f>VLOOKUP(B549,L$2:M$54,2,FALSE)</f>
        <v>0.96901821019089929</v>
      </c>
      <c r="J549">
        <f>MAX(I549*F549,E549)</f>
        <v>13.56625494267259</v>
      </c>
      <c r="L549" s="166"/>
      <c r="M549" s="41"/>
      <c r="N549" s="41"/>
      <c r="O549" s="41"/>
    </row>
    <row r="550" spans="1:15" x14ac:dyDescent="0.25">
      <c r="A550" s="165">
        <v>43488.833333333336</v>
      </c>
      <c r="B550" s="167">
        <f>WEEKNUM(A550)</f>
        <v>4</v>
      </c>
      <c r="C550" s="164">
        <f>WEEKDAY(A550)</f>
        <v>4</v>
      </c>
      <c r="D550" s="164">
        <v>21</v>
      </c>
      <c r="E550" s="163">
        <v>10</v>
      </c>
      <c r="F550" s="163">
        <v>12.77</v>
      </c>
      <c r="G550" s="163">
        <v>12.547499999999999</v>
      </c>
      <c r="H550" s="1">
        <v>936</v>
      </c>
      <c r="I550" s="161">
        <f>VLOOKUP(B550,L$2:M$54,2,FALSE)</f>
        <v>0.96901821019089929</v>
      </c>
      <c r="J550">
        <f>MAX(I550*F550,E550)</f>
        <v>12.374362544137783</v>
      </c>
      <c r="L550" s="166"/>
      <c r="M550" s="41"/>
      <c r="N550" s="41"/>
      <c r="O550" s="41"/>
    </row>
    <row r="551" spans="1:15" x14ac:dyDescent="0.25">
      <c r="A551" s="165">
        <v>43488.875</v>
      </c>
      <c r="B551" s="167">
        <f>WEEKNUM(A551)</f>
        <v>4</v>
      </c>
      <c r="C551" s="164">
        <f>WEEKDAY(A551)</f>
        <v>4</v>
      </c>
      <c r="D551" s="164">
        <v>22</v>
      </c>
      <c r="E551" s="163">
        <v>12.48</v>
      </c>
      <c r="F551" s="163">
        <v>12.48</v>
      </c>
      <c r="G551" s="163">
        <v>12.127500000000001</v>
      </c>
      <c r="H551" s="1">
        <v>727</v>
      </c>
      <c r="I551" s="161">
        <f>VLOOKUP(B551,L$2:M$54,2,FALSE)</f>
        <v>0.96901821019089929</v>
      </c>
      <c r="J551">
        <f>MAX(I551*F551,E551)</f>
        <v>12.48</v>
      </c>
      <c r="L551" s="166"/>
      <c r="M551" s="41"/>
      <c r="N551" s="41"/>
      <c r="O551" s="41"/>
    </row>
    <row r="552" spans="1:15" x14ac:dyDescent="0.25">
      <c r="A552" s="165">
        <v>43488.916666666664</v>
      </c>
      <c r="B552" s="167">
        <f>WEEKNUM(A552)</f>
        <v>4</v>
      </c>
      <c r="C552" s="164">
        <f>WEEKDAY(A552)</f>
        <v>4</v>
      </c>
      <c r="D552" s="164">
        <v>23</v>
      </c>
      <c r="E552" s="163">
        <v>12.59</v>
      </c>
      <c r="F552" s="163">
        <v>12.59</v>
      </c>
      <c r="G552" s="163">
        <v>12.61</v>
      </c>
      <c r="H552" s="1">
        <v>557</v>
      </c>
      <c r="I552" s="161">
        <f>VLOOKUP(B552,L$2:M$54,2,FALSE)</f>
        <v>0.96901821019089929</v>
      </c>
      <c r="J552">
        <f>MAX(I552*F552,E552)</f>
        <v>12.59</v>
      </c>
      <c r="L552" s="166"/>
      <c r="M552" s="41"/>
      <c r="N552" s="41"/>
      <c r="O552" s="41"/>
    </row>
    <row r="553" spans="1:15" x14ac:dyDescent="0.25">
      <c r="A553" s="165">
        <v>43488.958333333336</v>
      </c>
      <c r="B553" s="167">
        <f>WEEKNUM(A553)</f>
        <v>4</v>
      </c>
      <c r="C553" s="164">
        <f>WEEKDAY(A553)</f>
        <v>4</v>
      </c>
      <c r="D553" s="164">
        <v>24</v>
      </c>
      <c r="E553" s="163">
        <v>12.375</v>
      </c>
      <c r="F553" s="163">
        <v>12.375</v>
      </c>
      <c r="G553" s="163">
        <v>12.64</v>
      </c>
      <c r="H553" s="1">
        <v>313</v>
      </c>
      <c r="I553" s="161">
        <f>VLOOKUP(B553,L$2:M$54,2,FALSE)</f>
        <v>0.96901821019089929</v>
      </c>
      <c r="J553">
        <f>MAX(I553*F553,E553)</f>
        <v>12.375</v>
      </c>
      <c r="L553" s="166"/>
      <c r="M553" s="41"/>
      <c r="N553" s="41"/>
      <c r="O553" s="41"/>
    </row>
    <row r="554" spans="1:15" x14ac:dyDescent="0.25">
      <c r="A554" s="165">
        <v>43489</v>
      </c>
      <c r="B554" s="167">
        <f>WEEKNUM(A554)</f>
        <v>4</v>
      </c>
      <c r="C554" s="164">
        <f>WEEKDAY(A554)</f>
        <v>5</v>
      </c>
      <c r="D554" s="164">
        <v>1</v>
      </c>
      <c r="E554" s="163">
        <v>11.984999999999999</v>
      </c>
      <c r="F554" s="163">
        <v>11.984999999999999</v>
      </c>
      <c r="G554" s="163">
        <v>12.39</v>
      </c>
      <c r="H554" s="1">
        <v>139</v>
      </c>
      <c r="I554" s="161">
        <f>VLOOKUP(B554,L$2:M$54,2,FALSE)</f>
        <v>0.96901821019089929</v>
      </c>
      <c r="J554">
        <f>MAX(I554*F554,E554)</f>
        <v>11.984999999999999</v>
      </c>
      <c r="L554" s="166"/>
      <c r="M554" s="41"/>
      <c r="N554" s="41"/>
      <c r="O554" s="41"/>
    </row>
    <row r="555" spans="1:15" x14ac:dyDescent="0.25">
      <c r="A555" s="165">
        <v>43489.041666666664</v>
      </c>
      <c r="B555" s="167">
        <f>WEEKNUM(A555)</f>
        <v>4</v>
      </c>
      <c r="C555" s="164">
        <f>WEEKDAY(A555)</f>
        <v>5</v>
      </c>
      <c r="D555" s="164">
        <v>2</v>
      </c>
      <c r="E555" s="163">
        <v>11.719999999999999</v>
      </c>
      <c r="F555" s="163">
        <v>11.719999999999999</v>
      </c>
      <c r="G555" s="163">
        <v>11.870000000000001</v>
      </c>
      <c r="H555" s="1">
        <v>76</v>
      </c>
      <c r="I555" s="161">
        <f>VLOOKUP(B555,L$2:M$54,2,FALSE)</f>
        <v>0.96901821019089929</v>
      </c>
      <c r="J555">
        <f>MAX(I555*F555,E555)</f>
        <v>11.719999999999999</v>
      </c>
      <c r="L555" s="166"/>
      <c r="M555" s="41"/>
      <c r="N555" s="41"/>
      <c r="O555" s="41"/>
    </row>
    <row r="556" spans="1:15" x14ac:dyDescent="0.25">
      <c r="A556" s="165">
        <v>43489.083333333336</v>
      </c>
      <c r="B556" s="167">
        <f>WEEKNUM(A556)</f>
        <v>4</v>
      </c>
      <c r="C556" s="164">
        <f>WEEKDAY(A556)</f>
        <v>5</v>
      </c>
      <c r="D556" s="164">
        <v>3</v>
      </c>
      <c r="E556" s="163">
        <v>12.094999999999999</v>
      </c>
      <c r="F556" s="163">
        <v>12.094999999999999</v>
      </c>
      <c r="G556" s="163">
        <v>12.16</v>
      </c>
      <c r="H556" s="1">
        <v>67</v>
      </c>
      <c r="I556" s="161">
        <f>VLOOKUP(B556,L$2:M$54,2,FALSE)</f>
        <v>0.96901821019089929</v>
      </c>
      <c r="J556">
        <f>MAX(I556*F556,E556)</f>
        <v>12.094999999999999</v>
      </c>
      <c r="L556" s="166"/>
      <c r="M556" s="41"/>
      <c r="N556" s="41"/>
      <c r="O556" s="41"/>
    </row>
    <row r="557" spans="1:15" x14ac:dyDescent="0.25">
      <c r="A557" s="165">
        <v>43489.125</v>
      </c>
      <c r="B557" s="167">
        <f>WEEKNUM(A557)</f>
        <v>4</v>
      </c>
      <c r="C557" s="164">
        <f>WEEKDAY(A557)</f>
        <v>5</v>
      </c>
      <c r="D557" s="164">
        <v>4</v>
      </c>
      <c r="E557" s="163">
        <v>11.91</v>
      </c>
      <c r="F557" s="163">
        <v>11.91</v>
      </c>
      <c r="G557" s="163">
        <v>12.04</v>
      </c>
      <c r="H557" s="1">
        <v>97</v>
      </c>
      <c r="I557" s="161">
        <f>VLOOKUP(B557,L$2:M$54,2,FALSE)</f>
        <v>0.96901821019089929</v>
      </c>
      <c r="J557">
        <f>MAX(I557*F557,E557)</f>
        <v>11.91</v>
      </c>
      <c r="L557" s="166"/>
      <c r="M557" s="41"/>
      <c r="N557" s="41"/>
      <c r="O557" s="41"/>
    </row>
    <row r="558" spans="1:15" x14ac:dyDescent="0.25">
      <c r="A558" s="165">
        <v>43489.166666666664</v>
      </c>
      <c r="B558" s="167">
        <f>WEEKNUM(A558)</f>
        <v>4</v>
      </c>
      <c r="C558" s="164">
        <f>WEEKDAY(A558)</f>
        <v>5</v>
      </c>
      <c r="D558" s="164">
        <v>5</v>
      </c>
      <c r="E558" s="163">
        <v>12.455</v>
      </c>
      <c r="F558" s="163">
        <v>12.455</v>
      </c>
      <c r="G558" s="163">
        <v>11.515000000000001</v>
      </c>
      <c r="H558" s="1">
        <v>253</v>
      </c>
      <c r="I558" s="161">
        <f>VLOOKUP(B558,L$2:M$54,2,FALSE)</f>
        <v>0.96901821019089929</v>
      </c>
      <c r="J558">
        <f>MAX(I558*F558,E558)</f>
        <v>12.455</v>
      </c>
      <c r="L558" s="166"/>
      <c r="M558" s="41"/>
      <c r="N558" s="41"/>
      <c r="O558" s="41"/>
    </row>
    <row r="559" spans="1:15" x14ac:dyDescent="0.25">
      <c r="A559" s="165">
        <v>43489.208333333336</v>
      </c>
      <c r="B559" s="167">
        <f>WEEKNUM(A559)</f>
        <v>4</v>
      </c>
      <c r="C559" s="164">
        <f>WEEKDAY(A559)</f>
        <v>5</v>
      </c>
      <c r="D559" s="164">
        <v>6</v>
      </c>
      <c r="E559" s="163">
        <v>10</v>
      </c>
      <c r="F559" s="163">
        <v>11.094999999999999</v>
      </c>
      <c r="G559" s="163">
        <v>12.275</v>
      </c>
      <c r="H559" s="1">
        <v>681</v>
      </c>
      <c r="I559" s="161">
        <f>VLOOKUP(B559,L$2:M$54,2,FALSE)</f>
        <v>0.96901821019089929</v>
      </c>
      <c r="J559">
        <f>MAX(I559*F559,E559)</f>
        <v>10.751257042068026</v>
      </c>
      <c r="L559" s="166"/>
      <c r="M559" s="41"/>
      <c r="N559" s="41"/>
      <c r="O559" s="41"/>
    </row>
    <row r="560" spans="1:15" x14ac:dyDescent="0.25">
      <c r="A560" s="165">
        <v>43489.25</v>
      </c>
      <c r="B560" s="167">
        <f>WEEKNUM(A560)</f>
        <v>4</v>
      </c>
      <c r="C560" s="164">
        <f>WEEKDAY(A560)</f>
        <v>5</v>
      </c>
      <c r="D560" s="164">
        <v>7</v>
      </c>
      <c r="E560" s="163">
        <v>10</v>
      </c>
      <c r="F560" s="163">
        <v>11.745000000000001</v>
      </c>
      <c r="G560" s="163">
        <v>12.059999999999999</v>
      </c>
      <c r="H560" s="1">
        <v>2956</v>
      </c>
      <c r="I560" s="161">
        <f>VLOOKUP(B560,L$2:M$54,2,FALSE)</f>
        <v>0.96901821019089929</v>
      </c>
      <c r="J560">
        <f>MAX(I560*F560,E560)</f>
        <v>11.381118878692114</v>
      </c>
      <c r="L560" s="166"/>
      <c r="M560" s="41"/>
      <c r="N560" s="41"/>
      <c r="O560" s="41"/>
    </row>
    <row r="561" spans="1:15" x14ac:dyDescent="0.25">
      <c r="A561" s="165">
        <v>43489.291666666664</v>
      </c>
      <c r="B561" s="167">
        <f>WEEKNUM(A561)</f>
        <v>4</v>
      </c>
      <c r="C561" s="164">
        <f>WEEKDAY(A561)</f>
        <v>5</v>
      </c>
      <c r="D561" s="164">
        <v>8</v>
      </c>
      <c r="E561" s="163">
        <v>10</v>
      </c>
      <c r="F561" s="163">
        <v>17.755000000000003</v>
      </c>
      <c r="G561" s="163">
        <v>10.385</v>
      </c>
      <c r="H561" s="1">
        <v>2912</v>
      </c>
      <c r="I561" s="161">
        <f>VLOOKUP(B561,L$2:M$54,2,FALSE)</f>
        <v>0.96901821019089929</v>
      </c>
      <c r="J561">
        <f>MAX(I561*F561,E561)</f>
        <v>17.20491832193942</v>
      </c>
      <c r="L561" s="166"/>
      <c r="M561" s="41"/>
      <c r="N561" s="41"/>
      <c r="O561" s="41"/>
    </row>
    <row r="562" spans="1:15" x14ac:dyDescent="0.25">
      <c r="A562" s="165">
        <v>43489.333333333336</v>
      </c>
      <c r="B562" s="167">
        <f>WEEKNUM(A562)</f>
        <v>4</v>
      </c>
      <c r="C562" s="164">
        <f>WEEKDAY(A562)</f>
        <v>5</v>
      </c>
      <c r="D562" s="164">
        <v>9</v>
      </c>
      <c r="E562" s="163">
        <v>10</v>
      </c>
      <c r="F562" s="163">
        <v>16.395</v>
      </c>
      <c r="G562" s="163">
        <v>12.4825</v>
      </c>
      <c r="H562" s="1">
        <v>1895</v>
      </c>
      <c r="I562" s="161">
        <f>VLOOKUP(B562,L$2:M$54,2,FALSE)</f>
        <v>0.96901821019089929</v>
      </c>
      <c r="J562">
        <f>MAX(I562*F562,E562)</f>
        <v>15.887053556079794</v>
      </c>
      <c r="L562" s="166"/>
      <c r="M562" s="41"/>
      <c r="N562" s="41"/>
      <c r="O562" s="41"/>
    </row>
    <row r="563" spans="1:15" x14ac:dyDescent="0.25">
      <c r="A563" s="165">
        <v>43489.375</v>
      </c>
      <c r="B563" s="167">
        <f>WEEKNUM(A563)</f>
        <v>4</v>
      </c>
      <c r="C563" s="164">
        <f>WEEKDAY(A563)</f>
        <v>5</v>
      </c>
      <c r="D563" s="164">
        <v>10</v>
      </c>
      <c r="E563" s="163">
        <v>10</v>
      </c>
      <c r="F563" s="163">
        <v>15.625</v>
      </c>
      <c r="G563" s="163">
        <v>13.89</v>
      </c>
      <c r="H563" s="1">
        <v>3305</v>
      </c>
      <c r="I563" s="161">
        <f>VLOOKUP(B563,L$2:M$54,2,FALSE)</f>
        <v>0.96901821019089929</v>
      </c>
      <c r="J563">
        <f>MAX(I563*F563,E563)</f>
        <v>15.140909534232801</v>
      </c>
      <c r="L563" s="166"/>
      <c r="M563" s="41"/>
      <c r="N563" s="41"/>
      <c r="O563" s="41"/>
    </row>
    <row r="564" spans="1:15" x14ac:dyDescent="0.25">
      <c r="A564" s="165">
        <v>43489.416666666664</v>
      </c>
      <c r="B564" s="167">
        <f>WEEKNUM(A564)</f>
        <v>4</v>
      </c>
      <c r="C564" s="164">
        <f>WEEKDAY(A564)</f>
        <v>5</v>
      </c>
      <c r="D564" s="164">
        <v>11</v>
      </c>
      <c r="E564" s="163">
        <v>10</v>
      </c>
      <c r="F564" s="163">
        <v>13.745000000000001</v>
      </c>
      <c r="G564" s="163">
        <v>12.8025</v>
      </c>
      <c r="H564" s="1">
        <v>2115</v>
      </c>
      <c r="I564" s="161">
        <f>VLOOKUP(B564,L$2:M$54,2,FALSE)</f>
        <v>0.96901821019089929</v>
      </c>
      <c r="J564">
        <f>MAX(I564*F564,E564)</f>
        <v>13.319155299073911</v>
      </c>
      <c r="L564" s="166"/>
      <c r="M564" s="41"/>
      <c r="N564" s="41"/>
      <c r="O564" s="41"/>
    </row>
    <row r="565" spans="1:15" x14ac:dyDescent="0.25">
      <c r="A565" s="165">
        <v>43489.458333333336</v>
      </c>
      <c r="B565" s="167">
        <f>WEEKNUM(A565)</f>
        <v>4</v>
      </c>
      <c r="C565" s="164">
        <f>WEEKDAY(A565)</f>
        <v>5</v>
      </c>
      <c r="D565" s="164">
        <v>12</v>
      </c>
      <c r="E565" s="163">
        <v>10</v>
      </c>
      <c r="F565" s="163">
        <v>15.704999999999998</v>
      </c>
      <c r="G565" s="163">
        <v>12.245000000000001</v>
      </c>
      <c r="H565" s="1">
        <v>2221</v>
      </c>
      <c r="I565" s="161">
        <f>VLOOKUP(B565,L$2:M$54,2,FALSE)</f>
        <v>0.96901821019089929</v>
      </c>
      <c r="J565">
        <f>MAX(I565*F565,E565)</f>
        <v>15.218430991048072</v>
      </c>
      <c r="L565" s="166"/>
      <c r="M565" s="41"/>
      <c r="N565" s="41"/>
      <c r="O565" s="41"/>
    </row>
    <row r="566" spans="1:15" x14ac:dyDescent="0.25">
      <c r="A566" s="165">
        <v>43489.5</v>
      </c>
      <c r="B566" s="167">
        <f>WEEKNUM(A566)</f>
        <v>4</v>
      </c>
      <c r="C566" s="164">
        <f>WEEKDAY(A566)</f>
        <v>5</v>
      </c>
      <c r="D566" s="164">
        <v>13</v>
      </c>
      <c r="E566" s="163">
        <v>10</v>
      </c>
      <c r="F566" s="163">
        <v>14.475</v>
      </c>
      <c r="G566" s="163">
        <v>12.524999999999999</v>
      </c>
      <c r="H566" s="1">
        <v>2078</v>
      </c>
      <c r="I566" s="161">
        <f>VLOOKUP(B566,L$2:M$54,2,FALSE)</f>
        <v>0.96901821019089929</v>
      </c>
      <c r="J566">
        <f>MAX(I566*F566,E566)</f>
        <v>14.026538592513267</v>
      </c>
      <c r="L566" s="166"/>
      <c r="M566" s="41"/>
      <c r="N566" s="41"/>
      <c r="O566" s="41"/>
    </row>
    <row r="567" spans="1:15" x14ac:dyDescent="0.25">
      <c r="A567" s="165">
        <v>43489.541666666664</v>
      </c>
      <c r="B567" s="167">
        <f>WEEKNUM(A567)</f>
        <v>4</v>
      </c>
      <c r="C567" s="164">
        <f>WEEKDAY(A567)</f>
        <v>5</v>
      </c>
      <c r="D567" s="164">
        <v>14</v>
      </c>
      <c r="E567" s="163">
        <v>10</v>
      </c>
      <c r="F567" s="163">
        <v>13.765000000000001</v>
      </c>
      <c r="G567" s="163">
        <v>12.41</v>
      </c>
      <c r="H567" s="1">
        <v>2357</v>
      </c>
      <c r="I567" s="161">
        <f>VLOOKUP(B567,L$2:M$54,2,FALSE)</f>
        <v>0.96901821019089929</v>
      </c>
      <c r="J567">
        <f>MAX(I567*F567,E567)</f>
        <v>13.33853566327773</v>
      </c>
      <c r="L567" s="166"/>
      <c r="M567" s="41"/>
      <c r="N567" s="41"/>
      <c r="O567" s="41"/>
    </row>
    <row r="568" spans="1:15" x14ac:dyDescent="0.25">
      <c r="A568" s="165">
        <v>43489.583333333336</v>
      </c>
      <c r="B568" s="167">
        <f>WEEKNUM(A568)</f>
        <v>4</v>
      </c>
      <c r="C568" s="164">
        <f>WEEKDAY(A568)</f>
        <v>5</v>
      </c>
      <c r="D568" s="164">
        <v>15</v>
      </c>
      <c r="E568" s="163">
        <v>10</v>
      </c>
      <c r="F568" s="163">
        <v>15.885</v>
      </c>
      <c r="G568" s="163">
        <v>11.952500000000001</v>
      </c>
      <c r="H568" s="1">
        <v>2407</v>
      </c>
      <c r="I568" s="161">
        <f>VLOOKUP(B568,L$2:M$54,2,FALSE)</f>
        <v>0.96901821019089929</v>
      </c>
      <c r="J568">
        <f>MAX(I568*F568,E568)</f>
        <v>15.392854268882434</v>
      </c>
      <c r="L568" s="166"/>
      <c r="M568" s="41"/>
      <c r="N568" s="41"/>
      <c r="O568" s="41"/>
    </row>
    <row r="569" spans="1:15" x14ac:dyDescent="0.25">
      <c r="A569" s="165">
        <v>43489.625</v>
      </c>
      <c r="B569" s="167">
        <f>WEEKNUM(A569)</f>
        <v>4</v>
      </c>
      <c r="C569" s="164">
        <f>WEEKDAY(A569)</f>
        <v>5</v>
      </c>
      <c r="D569" s="164">
        <v>16</v>
      </c>
      <c r="E569" s="163">
        <v>10</v>
      </c>
      <c r="F569" s="163">
        <v>14.73</v>
      </c>
      <c r="G569" s="163">
        <v>12.835000000000001</v>
      </c>
      <c r="H569" s="1">
        <v>2609</v>
      </c>
      <c r="I569" s="161">
        <f>VLOOKUP(B569,L$2:M$54,2,FALSE)</f>
        <v>0.96901821019089929</v>
      </c>
      <c r="J569">
        <f>MAX(I569*F569,E569)</f>
        <v>14.273638236111946</v>
      </c>
      <c r="L569" s="166"/>
      <c r="M569" s="41"/>
      <c r="N569" s="41"/>
      <c r="O569" s="41"/>
    </row>
    <row r="570" spans="1:15" x14ac:dyDescent="0.25">
      <c r="A570" s="165">
        <v>43489.666666666664</v>
      </c>
      <c r="B570" s="167">
        <f>WEEKNUM(A570)</f>
        <v>4</v>
      </c>
      <c r="C570" s="164">
        <f>WEEKDAY(A570)</f>
        <v>5</v>
      </c>
      <c r="D570" s="164">
        <v>17</v>
      </c>
      <c r="E570" s="163">
        <v>10</v>
      </c>
      <c r="F570" s="163">
        <v>15.145</v>
      </c>
      <c r="G570" s="163">
        <v>12.8825</v>
      </c>
      <c r="H570" s="1">
        <v>3456</v>
      </c>
      <c r="I570" s="161">
        <f>VLOOKUP(B570,L$2:M$54,2,FALSE)</f>
        <v>0.96901821019089929</v>
      </c>
      <c r="J570">
        <f>MAX(I570*F570,E570)</f>
        <v>14.67578079334117</v>
      </c>
      <c r="L570" s="166"/>
      <c r="M570" s="41"/>
      <c r="N570" s="41"/>
      <c r="O570" s="41"/>
    </row>
    <row r="571" spans="1:15" x14ac:dyDescent="0.25">
      <c r="A571" s="165">
        <v>43489.708333333336</v>
      </c>
      <c r="B571" s="167">
        <f>WEEKNUM(A571)</f>
        <v>4</v>
      </c>
      <c r="C571" s="164">
        <f>WEEKDAY(A571)</f>
        <v>5</v>
      </c>
      <c r="D571" s="164">
        <v>18</v>
      </c>
      <c r="E571" s="163">
        <v>10</v>
      </c>
      <c r="F571" s="163">
        <v>17.98</v>
      </c>
      <c r="G571" s="163">
        <v>12.282499999999999</v>
      </c>
      <c r="H571" s="1">
        <v>3828</v>
      </c>
      <c r="I571" s="161">
        <f>VLOOKUP(B571,L$2:M$54,2,FALSE)</f>
        <v>0.96901821019089929</v>
      </c>
      <c r="J571">
        <f>MAX(I571*F571,E571)</f>
        <v>17.422947419232369</v>
      </c>
      <c r="L571" s="166"/>
      <c r="M571" s="41"/>
      <c r="N571" s="41"/>
      <c r="O571" s="41"/>
    </row>
    <row r="572" spans="1:15" x14ac:dyDescent="0.25">
      <c r="A572" s="165">
        <v>43489.75</v>
      </c>
      <c r="B572" s="167">
        <f>WEEKNUM(A572)</f>
        <v>4</v>
      </c>
      <c r="C572" s="164">
        <f>WEEKDAY(A572)</f>
        <v>5</v>
      </c>
      <c r="D572" s="164">
        <v>19</v>
      </c>
      <c r="E572" s="163">
        <v>10</v>
      </c>
      <c r="F572" s="163">
        <v>16.450000000000003</v>
      </c>
      <c r="G572" s="163">
        <v>13.487500000000001</v>
      </c>
      <c r="H572" s="1">
        <v>2878</v>
      </c>
      <c r="I572" s="161">
        <f>VLOOKUP(B572,L$2:M$54,2,FALSE)</f>
        <v>0.96901821019089929</v>
      </c>
      <c r="J572">
        <f>MAX(I572*F572,E572)</f>
        <v>15.940349557640296</v>
      </c>
      <c r="L572" s="166"/>
      <c r="M572" s="41"/>
      <c r="N572" s="41"/>
      <c r="O572" s="41"/>
    </row>
    <row r="573" spans="1:15" x14ac:dyDescent="0.25">
      <c r="A573" s="165">
        <v>43489.791666666664</v>
      </c>
      <c r="B573" s="167">
        <f>WEEKNUM(A573)</f>
        <v>4</v>
      </c>
      <c r="C573" s="164">
        <f>WEEKDAY(A573)</f>
        <v>5</v>
      </c>
      <c r="D573" s="164">
        <v>20</v>
      </c>
      <c r="E573" s="163">
        <v>10</v>
      </c>
      <c r="F573" s="163">
        <v>13.945</v>
      </c>
      <c r="G573" s="163">
        <v>14.024999999999999</v>
      </c>
      <c r="H573" s="1">
        <v>1789</v>
      </c>
      <c r="I573" s="161">
        <f>VLOOKUP(B573,L$2:M$54,2,FALSE)</f>
        <v>0.96901821019089929</v>
      </c>
      <c r="J573">
        <f>MAX(I573*F573,E573)</f>
        <v>13.512958941112091</v>
      </c>
      <c r="L573" s="166"/>
      <c r="M573" s="41"/>
      <c r="N573" s="41"/>
      <c r="O573" s="41"/>
    </row>
    <row r="574" spans="1:15" x14ac:dyDescent="0.25">
      <c r="A574" s="165">
        <v>43489.833333333336</v>
      </c>
      <c r="B574" s="167">
        <f>WEEKNUM(A574)</f>
        <v>4</v>
      </c>
      <c r="C574" s="164">
        <f>WEEKDAY(A574)</f>
        <v>5</v>
      </c>
      <c r="D574" s="164">
        <v>21</v>
      </c>
      <c r="E574" s="163">
        <v>11.754999999999999</v>
      </c>
      <c r="F574" s="163">
        <v>11.754999999999999</v>
      </c>
      <c r="G574" s="163">
        <v>12.495000000000001</v>
      </c>
      <c r="H574" s="1">
        <v>962</v>
      </c>
      <c r="I574" s="161">
        <f>VLOOKUP(B574,L$2:M$54,2,FALSE)</f>
        <v>0.96901821019089929</v>
      </c>
      <c r="J574">
        <f>MAX(I574*F574,E574)</f>
        <v>11.754999999999999</v>
      </c>
      <c r="L574" s="166"/>
      <c r="M574" s="41"/>
      <c r="N574" s="41"/>
      <c r="O574" s="41"/>
    </row>
    <row r="575" spans="1:15" x14ac:dyDescent="0.25">
      <c r="A575" s="165">
        <v>43489.875</v>
      </c>
      <c r="B575" s="167">
        <f>WEEKNUM(A575)</f>
        <v>4</v>
      </c>
      <c r="C575" s="164">
        <f>WEEKDAY(A575)</f>
        <v>5</v>
      </c>
      <c r="D575" s="164">
        <v>22</v>
      </c>
      <c r="E575" s="163">
        <v>12</v>
      </c>
      <c r="F575" s="163">
        <v>13.98</v>
      </c>
      <c r="G575" s="163">
        <v>11.952500000000001</v>
      </c>
      <c r="H575" s="1">
        <v>742</v>
      </c>
      <c r="I575" s="161">
        <f>VLOOKUP(B575,L$2:M$54,2,FALSE)</f>
        <v>0.96901821019089929</v>
      </c>
      <c r="J575">
        <f>MAX(I575*F575,E575)</f>
        <v>13.546874578468772</v>
      </c>
      <c r="L575" s="166"/>
      <c r="M575" s="41"/>
      <c r="N575" s="41"/>
      <c r="O575" s="41"/>
    </row>
    <row r="576" spans="1:15" x14ac:dyDescent="0.25">
      <c r="A576" s="165">
        <v>43489.916666666664</v>
      </c>
      <c r="B576" s="167">
        <f>WEEKNUM(A576)</f>
        <v>4</v>
      </c>
      <c r="C576" s="164">
        <f>WEEKDAY(A576)</f>
        <v>5</v>
      </c>
      <c r="D576" s="164">
        <v>23</v>
      </c>
      <c r="E576" s="163">
        <v>12</v>
      </c>
      <c r="F576" s="163">
        <v>13.92</v>
      </c>
      <c r="G576" s="163">
        <v>12.977499999999999</v>
      </c>
      <c r="H576" s="1">
        <v>595</v>
      </c>
      <c r="I576" s="161">
        <f>VLOOKUP(B576,L$2:M$54,2,FALSE)</f>
        <v>0.96901821019089929</v>
      </c>
      <c r="J576">
        <f>MAX(I576*F576,E576)</f>
        <v>13.488733485857319</v>
      </c>
      <c r="L576" s="166"/>
      <c r="M576" s="41"/>
      <c r="N576" s="41"/>
      <c r="O576" s="41"/>
    </row>
    <row r="577" spans="1:15" x14ac:dyDescent="0.25">
      <c r="A577" s="165">
        <v>43489.958333333336</v>
      </c>
      <c r="B577" s="167">
        <f>WEEKNUM(A577)</f>
        <v>4</v>
      </c>
      <c r="C577" s="164">
        <f>WEEKDAY(A577)</f>
        <v>5</v>
      </c>
      <c r="D577" s="164">
        <v>24</v>
      </c>
      <c r="E577" s="163">
        <v>12</v>
      </c>
      <c r="F577" s="163">
        <v>13.934999999999999</v>
      </c>
      <c r="G577" s="163">
        <v>12.872499999999999</v>
      </c>
      <c r="H577" s="1">
        <v>436</v>
      </c>
      <c r="I577" s="161">
        <f>VLOOKUP(B577,L$2:M$54,2,FALSE)</f>
        <v>0.96901821019089929</v>
      </c>
      <c r="J577">
        <f>MAX(I577*F577,E577)</f>
        <v>13.503268759010181</v>
      </c>
      <c r="L577" s="166"/>
      <c r="M577" s="41"/>
      <c r="N577" s="41"/>
      <c r="O577" s="41"/>
    </row>
    <row r="578" spans="1:15" x14ac:dyDescent="0.25">
      <c r="A578" s="165">
        <v>43490</v>
      </c>
      <c r="B578" s="167">
        <f>WEEKNUM(A578)</f>
        <v>4</v>
      </c>
      <c r="C578" s="164">
        <f>WEEKDAY(A578)</f>
        <v>6</v>
      </c>
      <c r="D578" s="164">
        <v>1</v>
      </c>
      <c r="E578" s="163">
        <v>12</v>
      </c>
      <c r="F578" s="163">
        <v>13.225</v>
      </c>
      <c r="G578" s="163">
        <v>13.21</v>
      </c>
      <c r="H578" s="1">
        <v>179</v>
      </c>
      <c r="I578" s="161">
        <f>VLOOKUP(B578,L$2:M$54,2,FALSE)</f>
        <v>0.96901821019089929</v>
      </c>
      <c r="J578">
        <f>MAX(I578*F578,E578)</f>
        <v>12.815265829774642</v>
      </c>
      <c r="L578" s="166"/>
      <c r="M578" s="41"/>
      <c r="N578" s="41"/>
      <c r="O578" s="41"/>
    </row>
    <row r="579" spans="1:15" x14ac:dyDescent="0.25">
      <c r="A579" s="165">
        <v>43490.041666666664</v>
      </c>
      <c r="B579" s="167">
        <f>WEEKNUM(A579)</f>
        <v>4</v>
      </c>
      <c r="C579" s="164">
        <f>WEEKDAY(A579)</f>
        <v>6</v>
      </c>
      <c r="D579" s="164">
        <v>2</v>
      </c>
      <c r="E579" s="163">
        <v>10</v>
      </c>
      <c r="F579" s="163">
        <v>10.495000000000001</v>
      </c>
      <c r="G579" s="163">
        <v>13.045</v>
      </c>
      <c r="H579" s="1">
        <v>93</v>
      </c>
      <c r="I579" s="161">
        <f>VLOOKUP(B579,L$2:M$54,2,FALSE)</f>
        <v>0.96901821019089929</v>
      </c>
      <c r="J579">
        <f>MAX(I579*F579,E579)</f>
        <v>10.169846115953488</v>
      </c>
      <c r="L579" s="166"/>
      <c r="M579" s="41"/>
      <c r="N579" s="41"/>
      <c r="O579" s="41"/>
    </row>
    <row r="580" spans="1:15" x14ac:dyDescent="0.25">
      <c r="A580" s="165">
        <v>43490.083333333336</v>
      </c>
      <c r="B580" s="167">
        <f>WEEKNUM(A580)</f>
        <v>4</v>
      </c>
      <c r="C580" s="164">
        <f>WEEKDAY(A580)</f>
        <v>6</v>
      </c>
      <c r="D580" s="164">
        <v>3</v>
      </c>
      <c r="E580" s="163">
        <v>10</v>
      </c>
      <c r="F580" s="163">
        <v>10.850000000000001</v>
      </c>
      <c r="G580" s="163">
        <v>12.297499999999999</v>
      </c>
      <c r="H580" s="1">
        <v>85</v>
      </c>
      <c r="I580" s="161">
        <f>VLOOKUP(B580,L$2:M$54,2,FALSE)</f>
        <v>0.96901821019089929</v>
      </c>
      <c r="J580">
        <f>MAX(I580*F580,E580)</f>
        <v>10.513847580571259</v>
      </c>
      <c r="L580" s="166"/>
      <c r="M580" s="41"/>
      <c r="N580" s="41"/>
      <c r="O580" s="41"/>
    </row>
    <row r="581" spans="1:15" x14ac:dyDescent="0.25">
      <c r="A581" s="165">
        <v>43490.125</v>
      </c>
      <c r="B581" s="167">
        <f>WEEKNUM(A581)</f>
        <v>4</v>
      </c>
      <c r="C581" s="164">
        <f>WEEKDAY(A581)</f>
        <v>6</v>
      </c>
      <c r="D581" s="164">
        <v>4</v>
      </c>
      <c r="E581" s="163">
        <v>10</v>
      </c>
      <c r="F581" s="163">
        <v>10.475000000000001</v>
      </c>
      <c r="G581" s="163">
        <v>11.184999999999999</v>
      </c>
      <c r="H581" s="1">
        <v>118</v>
      </c>
      <c r="I581" s="161">
        <f>VLOOKUP(B581,L$2:M$54,2,FALSE)</f>
        <v>0.96901821019089929</v>
      </c>
      <c r="J581">
        <f>MAX(I581*F581,E581)</f>
        <v>10.150465751749671</v>
      </c>
      <c r="L581" s="166"/>
      <c r="M581" s="41"/>
      <c r="N581" s="41"/>
      <c r="O581" s="41"/>
    </row>
    <row r="582" spans="1:15" x14ac:dyDescent="0.25">
      <c r="A582" s="165">
        <v>43490.166666666664</v>
      </c>
      <c r="B582" s="167">
        <f>WEEKNUM(A582)</f>
        <v>4</v>
      </c>
      <c r="C582" s="164">
        <f>WEEKDAY(A582)</f>
        <v>6</v>
      </c>
      <c r="D582" s="164">
        <v>5</v>
      </c>
      <c r="E582" s="163">
        <v>11.254999999999999</v>
      </c>
      <c r="F582" s="163">
        <v>11.120000000000001</v>
      </c>
      <c r="G582" s="163">
        <v>11.002500000000001</v>
      </c>
      <c r="H582" s="1">
        <v>259</v>
      </c>
      <c r="I582" s="161">
        <f>VLOOKUP(B582,L$2:M$54,2,FALSE)</f>
        <v>0.96901821019089929</v>
      </c>
      <c r="J582">
        <f>MAX(I582*F582,E582)</f>
        <v>11.254999999999999</v>
      </c>
      <c r="L582" s="166"/>
      <c r="M582" s="41"/>
      <c r="N582" s="41"/>
      <c r="O582" s="41"/>
    </row>
    <row r="583" spans="1:15" x14ac:dyDescent="0.25">
      <c r="A583" s="165">
        <v>43490.208333333336</v>
      </c>
      <c r="B583" s="167">
        <f>WEEKNUM(A583)</f>
        <v>4</v>
      </c>
      <c r="C583" s="164">
        <f>WEEKDAY(A583)</f>
        <v>6</v>
      </c>
      <c r="D583" s="164">
        <v>6</v>
      </c>
      <c r="E583" s="163">
        <v>9.5249999999999986</v>
      </c>
      <c r="F583" s="163">
        <v>9.5249999999999986</v>
      </c>
      <c r="G583" s="163">
        <v>11.712499999999999</v>
      </c>
      <c r="H583" s="1">
        <v>684</v>
      </c>
      <c r="I583" s="161">
        <f>VLOOKUP(B583,L$2:M$54,2,FALSE)</f>
        <v>0.96901821019089929</v>
      </c>
      <c r="J583">
        <f>MAX(I583*F583,E583)</f>
        <v>9.5249999999999986</v>
      </c>
      <c r="L583" s="166"/>
      <c r="M583" s="41"/>
      <c r="N583" s="41"/>
      <c r="O583" s="41"/>
    </row>
    <row r="584" spans="1:15" x14ac:dyDescent="0.25">
      <c r="A584" s="165">
        <v>43490.25</v>
      </c>
      <c r="B584" s="167">
        <f>WEEKNUM(A584)</f>
        <v>4</v>
      </c>
      <c r="C584" s="164">
        <f>WEEKDAY(A584)</f>
        <v>6</v>
      </c>
      <c r="D584" s="164">
        <v>7</v>
      </c>
      <c r="E584" s="163">
        <v>10.635</v>
      </c>
      <c r="F584" s="163">
        <v>12.370000000000001</v>
      </c>
      <c r="G584" s="163">
        <v>10.175000000000001</v>
      </c>
      <c r="H584" s="1">
        <v>3113</v>
      </c>
      <c r="I584" s="161">
        <f>VLOOKUP(B584,L$2:M$54,2,FALSE)</f>
        <v>0.96901821019089929</v>
      </c>
      <c r="J584">
        <f>MAX(I584*F584,E584)</f>
        <v>11.986755260061425</v>
      </c>
      <c r="L584" s="166"/>
      <c r="M584" s="41"/>
      <c r="N584" s="41"/>
      <c r="O584" s="41"/>
    </row>
    <row r="585" spans="1:15" x14ac:dyDescent="0.25">
      <c r="A585" s="165">
        <v>43490.291666666664</v>
      </c>
      <c r="B585" s="167">
        <f>WEEKNUM(A585)</f>
        <v>4</v>
      </c>
      <c r="C585" s="164">
        <f>WEEKDAY(A585)</f>
        <v>6</v>
      </c>
      <c r="D585" s="164">
        <v>8</v>
      </c>
      <c r="E585" s="163">
        <v>10</v>
      </c>
      <c r="F585" s="163">
        <v>16.535</v>
      </c>
      <c r="G585" s="163">
        <v>11</v>
      </c>
      <c r="H585" s="1">
        <v>4293</v>
      </c>
      <c r="I585" s="161">
        <f>VLOOKUP(B585,L$2:M$54,2,FALSE)</f>
        <v>0.96901821019089929</v>
      </c>
      <c r="J585">
        <f>MAX(I585*F585,E585)</f>
        <v>16.022716105506518</v>
      </c>
      <c r="L585" s="166"/>
      <c r="M585" s="41"/>
      <c r="N585" s="41"/>
      <c r="O585" s="41"/>
    </row>
    <row r="586" spans="1:15" x14ac:dyDescent="0.25">
      <c r="A586" s="165">
        <v>43490.333333333336</v>
      </c>
      <c r="B586" s="167">
        <f>WEEKNUM(A586)</f>
        <v>4</v>
      </c>
      <c r="C586" s="164">
        <f>WEEKDAY(A586)</f>
        <v>6</v>
      </c>
      <c r="D586" s="164">
        <v>9</v>
      </c>
      <c r="E586" s="163">
        <v>10</v>
      </c>
      <c r="F586" s="163">
        <v>19.29</v>
      </c>
      <c r="G586" s="163">
        <v>12.37</v>
      </c>
      <c r="H586" s="1">
        <v>3425</v>
      </c>
      <c r="I586" s="161">
        <f>VLOOKUP(B586,L$2:M$54,2,FALSE)</f>
        <v>0.96901821019089929</v>
      </c>
      <c r="J586">
        <f>MAX(I586*F586,E586)</f>
        <v>18.692361274582446</v>
      </c>
      <c r="L586" s="166"/>
      <c r="M586" s="41"/>
      <c r="N586" s="41"/>
      <c r="O586" s="41"/>
    </row>
    <row r="587" spans="1:15" x14ac:dyDescent="0.25">
      <c r="A587" s="165">
        <v>43490.375</v>
      </c>
      <c r="B587" s="167">
        <f>WEEKNUM(A587)</f>
        <v>4</v>
      </c>
      <c r="C587" s="164">
        <f>WEEKDAY(A587)</f>
        <v>6</v>
      </c>
      <c r="D587" s="164">
        <v>10</v>
      </c>
      <c r="E587" s="163">
        <v>10</v>
      </c>
      <c r="F587" s="163">
        <v>15.025</v>
      </c>
      <c r="G587" s="163">
        <v>14.387499999999999</v>
      </c>
      <c r="H587" s="1">
        <v>2511</v>
      </c>
      <c r="I587" s="161">
        <f>VLOOKUP(B587,L$2:M$54,2,FALSE)</f>
        <v>0.96901821019089929</v>
      </c>
      <c r="J587">
        <f>MAX(I587*F587,E587)</f>
        <v>14.559498608118263</v>
      </c>
      <c r="L587" s="166"/>
      <c r="M587" s="41"/>
      <c r="N587" s="41"/>
      <c r="O587" s="41"/>
    </row>
    <row r="588" spans="1:15" x14ac:dyDescent="0.25">
      <c r="A588" s="165">
        <v>43490.416666666664</v>
      </c>
      <c r="B588" s="167">
        <f>WEEKNUM(A588)</f>
        <v>4</v>
      </c>
      <c r="C588" s="164">
        <f>WEEKDAY(A588)</f>
        <v>6</v>
      </c>
      <c r="D588" s="164">
        <v>11</v>
      </c>
      <c r="E588" s="163">
        <v>10</v>
      </c>
      <c r="F588" s="163">
        <v>13.92</v>
      </c>
      <c r="G588" s="163">
        <v>13.649999999999999</v>
      </c>
      <c r="H588" s="1">
        <v>2202</v>
      </c>
      <c r="I588" s="161">
        <f>VLOOKUP(B588,L$2:M$54,2,FALSE)</f>
        <v>0.96901821019089929</v>
      </c>
      <c r="J588">
        <f>MAX(I588*F588,E588)</f>
        <v>13.488733485857319</v>
      </c>
      <c r="L588" s="166"/>
      <c r="M588" s="41"/>
      <c r="N588" s="41"/>
      <c r="O588" s="41"/>
    </row>
    <row r="589" spans="1:15" x14ac:dyDescent="0.25">
      <c r="A589" s="165">
        <v>43490.458333333336</v>
      </c>
      <c r="B589" s="167">
        <f>WEEKNUM(A589)</f>
        <v>4</v>
      </c>
      <c r="C589" s="164">
        <f>WEEKDAY(A589)</f>
        <v>6</v>
      </c>
      <c r="D589" s="164">
        <v>12</v>
      </c>
      <c r="E589" s="163">
        <v>10</v>
      </c>
      <c r="F589" s="163">
        <v>14.2</v>
      </c>
      <c r="G589" s="163">
        <v>12.5075</v>
      </c>
      <c r="H589" s="1">
        <v>2469</v>
      </c>
      <c r="I589" s="161">
        <f>VLOOKUP(B589,L$2:M$54,2,FALSE)</f>
        <v>0.96901821019089929</v>
      </c>
      <c r="J589">
        <f>MAX(I589*F589,E589)</f>
        <v>13.760058584710769</v>
      </c>
      <c r="L589" s="166"/>
      <c r="M589" s="41"/>
      <c r="N589" s="41"/>
      <c r="O589" s="41"/>
    </row>
    <row r="590" spans="1:15" x14ac:dyDescent="0.25">
      <c r="A590" s="165">
        <v>43490.5</v>
      </c>
      <c r="B590" s="167">
        <f>WEEKNUM(A590)</f>
        <v>4</v>
      </c>
      <c r="C590" s="164">
        <f>WEEKDAY(A590)</f>
        <v>6</v>
      </c>
      <c r="D590" s="164">
        <v>13</v>
      </c>
      <c r="E590" s="163">
        <v>10</v>
      </c>
      <c r="F590" s="163">
        <v>14.445</v>
      </c>
      <c r="G590" s="163">
        <v>11.8325</v>
      </c>
      <c r="H590" s="1">
        <v>2498</v>
      </c>
      <c r="I590" s="161">
        <f>VLOOKUP(B590,L$2:M$54,2,FALSE)</f>
        <v>0.96901821019089929</v>
      </c>
      <c r="J590">
        <f>MAX(I590*F590,E590)</f>
        <v>13.99746804620754</v>
      </c>
      <c r="L590" s="166"/>
      <c r="M590" s="41"/>
      <c r="N590" s="41"/>
      <c r="O590" s="41"/>
    </row>
    <row r="591" spans="1:15" x14ac:dyDescent="0.25">
      <c r="A591" s="165">
        <v>43490.541666666664</v>
      </c>
      <c r="B591" s="167">
        <f>WEEKNUM(A591)</f>
        <v>4</v>
      </c>
      <c r="C591" s="164">
        <f>WEEKDAY(A591)</f>
        <v>6</v>
      </c>
      <c r="D591" s="164">
        <v>14</v>
      </c>
      <c r="E591" s="163">
        <v>10</v>
      </c>
      <c r="F591" s="163">
        <v>13.79</v>
      </c>
      <c r="G591" s="163">
        <v>12.4025</v>
      </c>
      <c r="H591" s="1">
        <v>2577</v>
      </c>
      <c r="I591" s="161">
        <f>VLOOKUP(B591,L$2:M$54,2,FALSE)</f>
        <v>0.96901821019089929</v>
      </c>
      <c r="J591">
        <f>MAX(I591*F591,E591)</f>
        <v>13.3627611185325</v>
      </c>
      <c r="L591" s="166"/>
      <c r="M591" s="41"/>
      <c r="N591" s="41"/>
      <c r="O591" s="41"/>
    </row>
    <row r="592" spans="1:15" x14ac:dyDescent="0.25">
      <c r="A592" s="165">
        <v>43490.583333333336</v>
      </c>
      <c r="B592" s="167">
        <f>WEEKNUM(A592)</f>
        <v>4</v>
      </c>
      <c r="C592" s="164">
        <f>WEEKDAY(A592)</f>
        <v>6</v>
      </c>
      <c r="D592" s="164">
        <v>15</v>
      </c>
      <c r="E592" s="163">
        <v>10</v>
      </c>
      <c r="F592" s="163">
        <v>14.295000000000002</v>
      </c>
      <c r="G592" s="163">
        <v>12.215</v>
      </c>
      <c r="H592" s="1">
        <v>2572</v>
      </c>
      <c r="I592" s="161">
        <f>VLOOKUP(B592,L$2:M$54,2,FALSE)</f>
        <v>0.96901821019089929</v>
      </c>
      <c r="J592">
        <f>MAX(I592*F592,E592)</f>
        <v>13.852115314678906</v>
      </c>
      <c r="L592" s="166"/>
      <c r="M592" s="41"/>
      <c r="N592" s="41"/>
      <c r="O592" s="41"/>
    </row>
    <row r="593" spans="1:15" x14ac:dyDescent="0.25">
      <c r="A593" s="165">
        <v>43490.625</v>
      </c>
      <c r="B593" s="167">
        <f>WEEKNUM(A593)</f>
        <v>4</v>
      </c>
      <c r="C593" s="164">
        <f>WEEKDAY(A593)</f>
        <v>6</v>
      </c>
      <c r="D593" s="164">
        <v>16</v>
      </c>
      <c r="E593" s="163">
        <v>10</v>
      </c>
      <c r="F593" s="163">
        <v>14.035</v>
      </c>
      <c r="G593" s="163">
        <v>12.5725</v>
      </c>
      <c r="H593" s="1">
        <v>2779</v>
      </c>
      <c r="I593" s="161">
        <f>VLOOKUP(B593,L$2:M$54,2,FALSE)</f>
        <v>0.96901821019089929</v>
      </c>
      <c r="J593">
        <f>MAX(I593*F593,E593)</f>
        <v>13.600170580029271</v>
      </c>
      <c r="L593" s="166"/>
      <c r="M593" s="41"/>
      <c r="N593" s="41"/>
      <c r="O593" s="41"/>
    </row>
    <row r="594" spans="1:15" x14ac:dyDescent="0.25">
      <c r="A594" s="165">
        <v>43490.666666666664</v>
      </c>
      <c r="B594" s="167">
        <f>WEEKNUM(A594)</f>
        <v>4</v>
      </c>
      <c r="C594" s="164">
        <f>WEEKDAY(A594)</f>
        <v>6</v>
      </c>
      <c r="D594" s="164">
        <v>17</v>
      </c>
      <c r="E594" s="163">
        <v>10</v>
      </c>
      <c r="F594" s="163">
        <v>15.855</v>
      </c>
      <c r="G594" s="163">
        <v>11.942500000000001</v>
      </c>
      <c r="H594" s="1">
        <v>3532</v>
      </c>
      <c r="I594" s="161">
        <f>VLOOKUP(B594,L$2:M$54,2,FALSE)</f>
        <v>0.96901821019089929</v>
      </c>
      <c r="J594">
        <f>MAX(I594*F594,E594)</f>
        <v>15.363783722576709</v>
      </c>
      <c r="L594" s="166"/>
      <c r="M594" s="41"/>
      <c r="N594" s="41"/>
      <c r="O594" s="41"/>
    </row>
    <row r="595" spans="1:15" x14ac:dyDescent="0.25">
      <c r="A595" s="165">
        <v>43490.708333333336</v>
      </c>
      <c r="B595" s="167">
        <f>WEEKNUM(A595)</f>
        <v>4</v>
      </c>
      <c r="C595" s="164">
        <f>WEEKDAY(A595)</f>
        <v>6</v>
      </c>
      <c r="D595" s="164">
        <v>18</v>
      </c>
      <c r="E595" s="163">
        <v>10</v>
      </c>
      <c r="F595" s="163">
        <v>16.524999999999999</v>
      </c>
      <c r="G595" s="163">
        <v>12.1675</v>
      </c>
      <c r="H595" s="1">
        <v>3936</v>
      </c>
      <c r="I595" s="161">
        <f>VLOOKUP(B595,L$2:M$54,2,FALSE)</f>
        <v>0.96901821019089929</v>
      </c>
      <c r="J595">
        <f>MAX(I595*F595,E595)</f>
        <v>16.013025923404609</v>
      </c>
      <c r="L595" s="166"/>
      <c r="M595" s="41"/>
      <c r="N595" s="41"/>
      <c r="O595" s="41"/>
    </row>
    <row r="596" spans="1:15" x14ac:dyDescent="0.25">
      <c r="A596" s="165">
        <v>43490.75</v>
      </c>
      <c r="B596" s="167">
        <f>WEEKNUM(A596)</f>
        <v>4</v>
      </c>
      <c r="C596" s="164">
        <f>WEEKDAY(A596)</f>
        <v>6</v>
      </c>
      <c r="D596" s="164">
        <v>19</v>
      </c>
      <c r="E596" s="163">
        <v>10</v>
      </c>
      <c r="F596" s="163">
        <v>16.23</v>
      </c>
      <c r="G596" s="163">
        <v>12.997499999999999</v>
      </c>
      <c r="H596" s="1">
        <v>3146</v>
      </c>
      <c r="I596" s="161">
        <f>VLOOKUP(B596,L$2:M$54,2,FALSE)</f>
        <v>0.96901821019089929</v>
      </c>
      <c r="J596">
        <f>MAX(I596*F596,E596)</f>
        <v>15.727165551398295</v>
      </c>
      <c r="L596" s="166"/>
      <c r="M596" s="41"/>
      <c r="N596" s="41"/>
      <c r="O596" s="41"/>
    </row>
    <row r="597" spans="1:15" x14ac:dyDescent="0.25">
      <c r="A597" s="165">
        <v>43490.791666666664</v>
      </c>
      <c r="B597" s="167">
        <f>WEEKNUM(A597)</f>
        <v>4</v>
      </c>
      <c r="C597" s="164">
        <f>WEEKDAY(A597)</f>
        <v>6</v>
      </c>
      <c r="D597" s="164">
        <v>20</v>
      </c>
      <c r="E597" s="163">
        <v>10</v>
      </c>
      <c r="F597" s="163">
        <v>14.525</v>
      </c>
      <c r="G597" s="163">
        <v>13.6975</v>
      </c>
      <c r="H597" s="1">
        <v>1953</v>
      </c>
      <c r="I597" s="161">
        <f>VLOOKUP(B597,L$2:M$54,2,FALSE)</f>
        <v>0.96901821019089929</v>
      </c>
      <c r="J597">
        <f>MAX(I597*F597,E597)</f>
        <v>14.074989503022813</v>
      </c>
      <c r="L597" s="166"/>
      <c r="M597" s="41"/>
      <c r="N597" s="41"/>
      <c r="O597" s="41"/>
    </row>
    <row r="598" spans="1:15" x14ac:dyDescent="0.25">
      <c r="A598" s="165">
        <v>43490.833333333336</v>
      </c>
      <c r="B598" s="167">
        <f>WEEKNUM(A598)</f>
        <v>4</v>
      </c>
      <c r="C598" s="164">
        <f>WEEKDAY(A598)</f>
        <v>6</v>
      </c>
      <c r="D598" s="164">
        <v>21</v>
      </c>
      <c r="E598" s="163">
        <v>10</v>
      </c>
      <c r="F598" s="163">
        <v>13.08</v>
      </c>
      <c r="G598" s="163">
        <v>13.065000000000001</v>
      </c>
      <c r="H598" s="1">
        <v>1023</v>
      </c>
      <c r="I598" s="161">
        <f>VLOOKUP(B598,L$2:M$54,2,FALSE)</f>
        <v>0.96901821019089929</v>
      </c>
      <c r="J598">
        <f>MAX(I598*F598,E598)</f>
        <v>12.674758189296963</v>
      </c>
      <c r="L598" s="166"/>
      <c r="M598" s="41"/>
      <c r="N598" s="41"/>
      <c r="O598" s="41"/>
    </row>
    <row r="599" spans="1:15" x14ac:dyDescent="0.25">
      <c r="A599" s="165">
        <v>43490.875</v>
      </c>
      <c r="B599" s="167">
        <f>WEEKNUM(A599)</f>
        <v>4</v>
      </c>
      <c r="C599" s="164">
        <f>WEEKDAY(A599)</f>
        <v>6</v>
      </c>
      <c r="D599" s="164">
        <v>22</v>
      </c>
      <c r="E599" s="163">
        <v>11.55</v>
      </c>
      <c r="F599" s="163">
        <v>11.55</v>
      </c>
      <c r="G599" s="163">
        <v>12.12</v>
      </c>
      <c r="H599" s="1">
        <v>750</v>
      </c>
      <c r="I599" s="161">
        <f>VLOOKUP(B599,L$2:M$54,2,FALSE)</f>
        <v>0.96901821019089929</v>
      </c>
      <c r="J599">
        <f>MAX(I599*F599,E599)</f>
        <v>11.55</v>
      </c>
      <c r="L599" s="166"/>
      <c r="M599" s="41"/>
      <c r="N599" s="41"/>
      <c r="O599" s="41"/>
    </row>
    <row r="600" spans="1:15" x14ac:dyDescent="0.25">
      <c r="A600" s="165">
        <v>43490.916666666664</v>
      </c>
      <c r="B600" s="167">
        <f>WEEKNUM(A600)</f>
        <v>4</v>
      </c>
      <c r="C600" s="164">
        <f>WEEKDAY(A600)</f>
        <v>6</v>
      </c>
      <c r="D600" s="164">
        <v>23</v>
      </c>
      <c r="E600" s="163">
        <v>11.719999999999999</v>
      </c>
      <c r="F600" s="163">
        <v>11.719999999999999</v>
      </c>
      <c r="G600" s="163">
        <v>11.837499999999999</v>
      </c>
      <c r="H600" s="1">
        <v>704</v>
      </c>
      <c r="I600" s="161">
        <f>VLOOKUP(B600,L$2:M$54,2,FALSE)</f>
        <v>0.96901821019089929</v>
      </c>
      <c r="J600">
        <f>MAX(I600*F600,E600)</f>
        <v>11.719999999999999</v>
      </c>
      <c r="L600" s="166"/>
      <c r="M600" s="41"/>
      <c r="N600" s="41"/>
      <c r="O600" s="41"/>
    </row>
    <row r="601" spans="1:15" x14ac:dyDescent="0.25">
      <c r="A601" s="165">
        <v>43490.958333333336</v>
      </c>
      <c r="B601" s="167">
        <f>WEEKNUM(A601)</f>
        <v>4</v>
      </c>
      <c r="C601" s="164">
        <f>WEEKDAY(A601)</f>
        <v>6</v>
      </c>
      <c r="D601" s="164">
        <v>24</v>
      </c>
      <c r="E601" s="163">
        <v>12.379999999999999</v>
      </c>
      <c r="F601" s="163">
        <v>12.379999999999999</v>
      </c>
      <c r="G601" s="163">
        <v>11.66</v>
      </c>
      <c r="H601" s="1">
        <v>489</v>
      </c>
      <c r="I601" s="161">
        <f>VLOOKUP(B601,L$2:M$54,2,FALSE)</f>
        <v>0.96901821019089929</v>
      </c>
      <c r="J601">
        <f>MAX(I601*F601,E601)</f>
        <v>12.379999999999999</v>
      </c>
      <c r="L601" s="166"/>
      <c r="M601" s="41"/>
      <c r="N601" s="41"/>
      <c r="O601" s="41"/>
    </row>
    <row r="602" spans="1:15" x14ac:dyDescent="0.25">
      <c r="A602" s="165">
        <v>43491</v>
      </c>
      <c r="B602" s="167">
        <f>WEEKNUM(A602)</f>
        <v>4</v>
      </c>
      <c r="C602" s="164">
        <f>WEEKDAY(A602)</f>
        <v>7</v>
      </c>
      <c r="D602" s="164">
        <v>1</v>
      </c>
      <c r="E602" s="163">
        <v>11.855</v>
      </c>
      <c r="F602" s="163">
        <v>11.855</v>
      </c>
      <c r="G602" s="163">
        <v>11.765000000000001</v>
      </c>
      <c r="H602" s="1">
        <v>206</v>
      </c>
      <c r="I602" s="161">
        <f>VLOOKUP(B602,L$2:M$54,2,FALSE)</f>
        <v>0.96901821019089929</v>
      </c>
      <c r="J602">
        <f>MAX(I602*F602,E602)</f>
        <v>11.855</v>
      </c>
      <c r="L602" s="166"/>
      <c r="M602" s="41"/>
      <c r="N602" s="41"/>
      <c r="O602" s="41"/>
    </row>
    <row r="603" spans="1:15" x14ac:dyDescent="0.25">
      <c r="A603" s="165">
        <v>43491.041666666664</v>
      </c>
      <c r="B603" s="167">
        <f>WEEKNUM(A603)</f>
        <v>4</v>
      </c>
      <c r="C603" s="164">
        <f>WEEKDAY(A603)</f>
        <v>7</v>
      </c>
      <c r="D603" s="164">
        <v>2</v>
      </c>
      <c r="E603" s="163">
        <v>11.925000000000001</v>
      </c>
      <c r="F603" s="163">
        <v>11.925000000000001</v>
      </c>
      <c r="G603" s="163">
        <v>11.91</v>
      </c>
      <c r="H603" s="1">
        <v>110</v>
      </c>
      <c r="I603" s="161">
        <f>VLOOKUP(B603,L$2:M$54,2,FALSE)</f>
        <v>0.96901821019089929</v>
      </c>
      <c r="J603">
        <f>MAX(I603*F603,E603)</f>
        <v>11.925000000000001</v>
      </c>
      <c r="L603" s="166"/>
      <c r="M603" s="41"/>
      <c r="N603" s="41"/>
      <c r="O603" s="41"/>
    </row>
    <row r="604" spans="1:15" x14ac:dyDescent="0.25">
      <c r="A604" s="165">
        <v>43491.083333333336</v>
      </c>
      <c r="B604" s="167">
        <f>WEEKNUM(A604)</f>
        <v>4</v>
      </c>
      <c r="C604" s="164">
        <f>WEEKDAY(A604)</f>
        <v>7</v>
      </c>
      <c r="D604" s="164">
        <v>3</v>
      </c>
      <c r="E604" s="163">
        <v>11</v>
      </c>
      <c r="F604" s="163">
        <v>11.125</v>
      </c>
      <c r="G604" s="163">
        <v>12.065</v>
      </c>
      <c r="H604" s="1">
        <v>92</v>
      </c>
      <c r="I604" s="161">
        <f>VLOOKUP(B604,L$2:M$54,2,FALSE)</f>
        <v>0.96901821019089929</v>
      </c>
      <c r="J604">
        <f>MAX(I604*F604,E604)</f>
        <v>11</v>
      </c>
      <c r="L604" s="166"/>
      <c r="M604" s="41"/>
      <c r="N604" s="41"/>
      <c r="O604" s="41"/>
    </row>
    <row r="605" spans="1:15" x14ac:dyDescent="0.25">
      <c r="A605" s="165">
        <v>43491.125</v>
      </c>
      <c r="B605" s="167">
        <f>WEEKNUM(A605)</f>
        <v>4</v>
      </c>
      <c r="C605" s="164">
        <f>WEEKDAY(A605)</f>
        <v>7</v>
      </c>
      <c r="D605" s="164">
        <v>4</v>
      </c>
      <c r="E605" s="163">
        <v>12</v>
      </c>
      <c r="F605" s="163">
        <v>12.02</v>
      </c>
      <c r="G605" s="163">
        <v>12.125</v>
      </c>
      <c r="H605" s="1">
        <v>129</v>
      </c>
      <c r="I605" s="161">
        <f>VLOOKUP(B605,L$2:M$54,2,FALSE)</f>
        <v>0.96901821019089929</v>
      </c>
      <c r="J605">
        <f>MAX(I605*F605,E605)</f>
        <v>12</v>
      </c>
      <c r="L605" s="166"/>
      <c r="M605" s="41"/>
      <c r="N605" s="41"/>
      <c r="O605" s="41"/>
    </row>
    <row r="606" spans="1:15" x14ac:dyDescent="0.25">
      <c r="A606" s="165">
        <v>43491.166666666664</v>
      </c>
      <c r="B606" s="167">
        <f>WEEKNUM(A606)</f>
        <v>4</v>
      </c>
      <c r="C606" s="164">
        <f>WEEKDAY(A606)</f>
        <v>7</v>
      </c>
      <c r="D606" s="164">
        <v>5</v>
      </c>
      <c r="E606" s="163">
        <v>10</v>
      </c>
      <c r="F606" s="163">
        <v>10.565000000000001</v>
      </c>
      <c r="G606" s="163">
        <v>10.209999999999999</v>
      </c>
      <c r="H606" s="1">
        <v>269</v>
      </c>
      <c r="I606" s="161">
        <f>VLOOKUP(B606,L$2:M$54,2,FALSE)</f>
        <v>0.96901821019089929</v>
      </c>
      <c r="J606">
        <f>MAX(I606*F606,E606)</f>
        <v>10.237677390666851</v>
      </c>
      <c r="L606" s="166"/>
      <c r="M606" s="41"/>
      <c r="N606" s="41"/>
      <c r="O606" s="41"/>
    </row>
    <row r="607" spans="1:15" x14ac:dyDescent="0.25">
      <c r="A607" s="165">
        <v>43491.208333333336</v>
      </c>
      <c r="B607" s="167">
        <f>WEEKNUM(A607)</f>
        <v>4</v>
      </c>
      <c r="C607" s="164">
        <f>WEEKDAY(A607)</f>
        <v>7</v>
      </c>
      <c r="D607" s="164">
        <v>6</v>
      </c>
      <c r="E607" s="163">
        <v>10</v>
      </c>
      <c r="F607" s="163">
        <v>9.99</v>
      </c>
      <c r="G607" s="163">
        <v>12.005000000000001</v>
      </c>
      <c r="H607" s="1">
        <v>691</v>
      </c>
      <c r="I607" s="161">
        <f>VLOOKUP(B607,L$2:M$54,2,FALSE)</f>
        <v>0.96901821019089929</v>
      </c>
      <c r="J607">
        <f>MAX(I607*F607,E607)</f>
        <v>10</v>
      </c>
      <c r="L607" s="166"/>
      <c r="M607" s="41"/>
      <c r="N607" s="41"/>
      <c r="O607" s="41"/>
    </row>
    <row r="608" spans="1:15" x14ac:dyDescent="0.25">
      <c r="A608" s="165">
        <v>43491.25</v>
      </c>
      <c r="B608" s="167">
        <f>WEEKNUM(A608)</f>
        <v>4</v>
      </c>
      <c r="C608" s="164">
        <f>WEEKDAY(A608)</f>
        <v>7</v>
      </c>
      <c r="D608" s="164">
        <v>7</v>
      </c>
      <c r="E608" s="163">
        <v>10</v>
      </c>
      <c r="F608" s="163">
        <v>11.98</v>
      </c>
      <c r="G608" s="163">
        <v>10.045</v>
      </c>
      <c r="H608" s="1">
        <v>3064</v>
      </c>
      <c r="I608" s="161">
        <f>VLOOKUP(B608,L$2:M$54,2,FALSE)</f>
        <v>0.96901821019089929</v>
      </c>
      <c r="J608">
        <f>MAX(I608*F608,E608)</f>
        <v>11.608838158086973</v>
      </c>
      <c r="L608" s="166"/>
      <c r="M608" s="41"/>
      <c r="N608" s="41"/>
      <c r="O608" s="41"/>
    </row>
    <row r="609" spans="1:15" x14ac:dyDescent="0.25">
      <c r="A609" s="165">
        <v>43491.291666666664</v>
      </c>
      <c r="B609" s="167">
        <f>WEEKNUM(A609)</f>
        <v>4</v>
      </c>
      <c r="C609" s="164">
        <f>WEEKDAY(A609)</f>
        <v>7</v>
      </c>
      <c r="D609" s="164">
        <v>8</v>
      </c>
      <c r="E609" s="163">
        <v>10</v>
      </c>
      <c r="F609" s="163">
        <v>15.010000000000002</v>
      </c>
      <c r="G609" s="163">
        <v>11.965</v>
      </c>
      <c r="H609" s="1">
        <v>4136</v>
      </c>
      <c r="I609" s="161">
        <f>VLOOKUP(B609,L$2:M$54,2,FALSE)</f>
        <v>0.96901821019089929</v>
      </c>
      <c r="J609">
        <f>MAX(I609*F609,E609)</f>
        <v>14.5449633349654</v>
      </c>
      <c r="L609" s="166"/>
      <c r="M609" s="41"/>
      <c r="N609" s="41"/>
      <c r="O609" s="41"/>
    </row>
    <row r="610" spans="1:15" x14ac:dyDescent="0.25">
      <c r="A610" s="165">
        <v>43491.333333333336</v>
      </c>
      <c r="B610" s="167">
        <f>WEEKNUM(A610)</f>
        <v>4</v>
      </c>
      <c r="C610" s="164">
        <f>WEEKDAY(A610)</f>
        <v>7</v>
      </c>
      <c r="D610" s="164">
        <v>9</v>
      </c>
      <c r="E610" s="163">
        <v>10</v>
      </c>
      <c r="F610" s="163">
        <v>15.76</v>
      </c>
      <c r="G610" s="163">
        <v>11.940000000000001</v>
      </c>
      <c r="H610" s="1">
        <v>3755</v>
      </c>
      <c r="I610" s="161">
        <f>VLOOKUP(B610,L$2:M$54,2,FALSE)</f>
        <v>0.96901821019089929</v>
      </c>
      <c r="J610">
        <f>MAX(I610*F610,E610)</f>
        <v>15.271726992608572</v>
      </c>
      <c r="L610" s="166"/>
      <c r="M610" s="41"/>
      <c r="N610" s="41"/>
      <c r="O610" s="41"/>
    </row>
    <row r="611" spans="1:15" x14ac:dyDescent="0.25">
      <c r="A611" s="165">
        <v>43491.375</v>
      </c>
      <c r="B611" s="167">
        <f>WEEKNUM(A611)</f>
        <v>4</v>
      </c>
      <c r="C611" s="164">
        <f>WEEKDAY(A611)</f>
        <v>7</v>
      </c>
      <c r="D611" s="164">
        <v>10</v>
      </c>
      <c r="E611" s="163">
        <v>10</v>
      </c>
      <c r="F611" s="163">
        <v>14.955000000000002</v>
      </c>
      <c r="G611" s="163">
        <v>12.9275</v>
      </c>
      <c r="H611" s="1">
        <v>2593</v>
      </c>
      <c r="I611" s="161">
        <f>VLOOKUP(B611,L$2:M$54,2,FALSE)</f>
        <v>0.96901821019089929</v>
      </c>
      <c r="J611">
        <f>MAX(I611*F611,E611)</f>
        <v>14.4916673334049</v>
      </c>
      <c r="L611" s="166"/>
      <c r="M611" s="41"/>
      <c r="N611" s="41"/>
      <c r="O611" s="41"/>
    </row>
    <row r="612" spans="1:15" x14ac:dyDescent="0.25">
      <c r="A612" s="165">
        <v>43491.416666666664</v>
      </c>
      <c r="B612" s="167">
        <f>WEEKNUM(A612)</f>
        <v>4</v>
      </c>
      <c r="C612" s="164">
        <f>WEEKDAY(A612)</f>
        <v>7</v>
      </c>
      <c r="D612" s="164">
        <v>11</v>
      </c>
      <c r="E612" s="163">
        <v>10</v>
      </c>
      <c r="F612" s="163">
        <v>15.905000000000001</v>
      </c>
      <c r="G612" s="163">
        <v>13.047499999999999</v>
      </c>
      <c r="H612" s="1">
        <v>2287</v>
      </c>
      <c r="I612" s="161">
        <f>VLOOKUP(B612,L$2:M$54,2,FALSE)</f>
        <v>0.96901821019089929</v>
      </c>
      <c r="J612">
        <f>MAX(I612*F612,E612)</f>
        <v>15.412234633086253</v>
      </c>
      <c r="L612" s="166"/>
      <c r="M612" s="41"/>
      <c r="N612" s="41"/>
      <c r="O612" s="41"/>
    </row>
    <row r="613" spans="1:15" x14ac:dyDescent="0.25">
      <c r="A613" s="165">
        <v>43491.458333333336</v>
      </c>
      <c r="B613" s="167">
        <f>WEEKNUM(A613)</f>
        <v>4</v>
      </c>
      <c r="C613" s="164">
        <f>WEEKDAY(A613)</f>
        <v>7</v>
      </c>
      <c r="D613" s="164">
        <v>12</v>
      </c>
      <c r="E613" s="163">
        <v>10</v>
      </c>
      <c r="F613" s="163">
        <v>14.8</v>
      </c>
      <c r="G613" s="163">
        <v>12.055</v>
      </c>
      <c r="H613" s="1">
        <v>2377</v>
      </c>
      <c r="I613" s="161">
        <f>VLOOKUP(B613,L$2:M$54,2,FALSE)</f>
        <v>0.96901821019089929</v>
      </c>
      <c r="J613">
        <f>MAX(I613*F613,E613)</f>
        <v>14.341469510825311</v>
      </c>
      <c r="L613" s="166"/>
      <c r="M613" s="41"/>
      <c r="N613" s="41"/>
      <c r="O613" s="41"/>
    </row>
    <row r="614" spans="1:15" x14ac:dyDescent="0.25">
      <c r="A614" s="165">
        <v>43491.5</v>
      </c>
      <c r="B614" s="167">
        <f>WEEKNUM(A614)</f>
        <v>4</v>
      </c>
      <c r="C614" s="164">
        <f>WEEKDAY(A614)</f>
        <v>7</v>
      </c>
      <c r="D614" s="164">
        <v>13</v>
      </c>
      <c r="E614" s="163">
        <v>10</v>
      </c>
      <c r="F614" s="163">
        <v>13.914999999999999</v>
      </c>
      <c r="G614" s="163">
        <v>11.975000000000001</v>
      </c>
      <c r="H614" s="1">
        <v>2161</v>
      </c>
      <c r="I614" s="161">
        <f>VLOOKUP(B614,L$2:M$54,2,FALSE)</f>
        <v>0.96901821019089929</v>
      </c>
      <c r="J614">
        <f>MAX(I614*F614,E614)</f>
        <v>13.483888394806362</v>
      </c>
      <c r="L614" s="166"/>
      <c r="M614" s="41"/>
      <c r="N614" s="41"/>
      <c r="O614" s="41"/>
    </row>
    <row r="615" spans="1:15" x14ac:dyDescent="0.25">
      <c r="A615" s="165">
        <v>43491.541666666664</v>
      </c>
      <c r="B615" s="167">
        <f>WEEKNUM(A615)</f>
        <v>4</v>
      </c>
      <c r="C615" s="164">
        <f>WEEKDAY(A615)</f>
        <v>7</v>
      </c>
      <c r="D615" s="164">
        <v>14</v>
      </c>
      <c r="E615" s="163">
        <v>10</v>
      </c>
      <c r="F615" s="163">
        <v>14.510000000000002</v>
      </c>
      <c r="G615" s="163">
        <v>12.09</v>
      </c>
      <c r="H615" s="1">
        <v>2504</v>
      </c>
      <c r="I615" s="161">
        <f>VLOOKUP(B615,L$2:M$54,2,FALSE)</f>
        <v>0.96901821019089929</v>
      </c>
      <c r="J615">
        <f>MAX(I615*F615,E615)</f>
        <v>14.060454229869951</v>
      </c>
      <c r="L615" s="166"/>
      <c r="M615" s="41"/>
      <c r="N615" s="41"/>
      <c r="O615" s="41"/>
    </row>
    <row r="616" spans="1:15" x14ac:dyDescent="0.25">
      <c r="A616" s="165">
        <v>43491.583333333336</v>
      </c>
      <c r="B616" s="167">
        <f>WEEKNUM(A616)</f>
        <v>4</v>
      </c>
      <c r="C616" s="164">
        <f>WEEKDAY(A616)</f>
        <v>7</v>
      </c>
      <c r="D616" s="164">
        <v>15</v>
      </c>
      <c r="E616" s="163">
        <v>10</v>
      </c>
      <c r="F616" s="163">
        <v>14.995000000000001</v>
      </c>
      <c r="G616" s="163">
        <v>12.030000000000001</v>
      </c>
      <c r="H616" s="1">
        <v>2486</v>
      </c>
      <c r="I616" s="161">
        <f>VLOOKUP(B616,L$2:M$54,2,FALSE)</f>
        <v>0.96901821019089929</v>
      </c>
      <c r="J616">
        <f>MAX(I616*F616,E616)</f>
        <v>14.530428061812536</v>
      </c>
      <c r="L616" s="166"/>
      <c r="M616" s="41"/>
      <c r="N616" s="41"/>
      <c r="O616" s="41"/>
    </row>
    <row r="617" spans="1:15" x14ac:dyDescent="0.25">
      <c r="A617" s="165">
        <v>43491.625</v>
      </c>
      <c r="B617" s="167">
        <f>WEEKNUM(A617)</f>
        <v>4</v>
      </c>
      <c r="C617" s="164">
        <f>WEEKDAY(A617)</f>
        <v>7</v>
      </c>
      <c r="D617" s="164">
        <v>16</v>
      </c>
      <c r="E617" s="163">
        <v>10</v>
      </c>
      <c r="F617" s="163">
        <v>16.05</v>
      </c>
      <c r="G617" s="163">
        <v>12.512499999999999</v>
      </c>
      <c r="H617" s="1">
        <v>2754</v>
      </c>
      <c r="I617" s="161">
        <f>VLOOKUP(B617,L$2:M$54,2,FALSE)</f>
        <v>0.96901821019089929</v>
      </c>
      <c r="J617">
        <f>MAX(I617*F617,E617)</f>
        <v>15.552742273563934</v>
      </c>
      <c r="L617" s="166"/>
      <c r="M617" s="41"/>
      <c r="N617" s="41"/>
      <c r="O617" s="41"/>
    </row>
    <row r="618" spans="1:15" x14ac:dyDescent="0.25">
      <c r="A618" s="165">
        <v>43491.666666666664</v>
      </c>
      <c r="B618" s="167">
        <f>WEEKNUM(A618)</f>
        <v>4</v>
      </c>
      <c r="C618" s="164">
        <f>WEEKDAY(A618)</f>
        <v>7</v>
      </c>
      <c r="D618" s="164">
        <v>17</v>
      </c>
      <c r="E618" s="163">
        <v>10</v>
      </c>
      <c r="F618" s="163">
        <v>16.064999999999998</v>
      </c>
      <c r="G618" s="163">
        <v>13.035</v>
      </c>
      <c r="H618" s="1">
        <v>3673</v>
      </c>
      <c r="I618" s="161">
        <f>VLOOKUP(B618,L$2:M$54,2,FALSE)</f>
        <v>0.96901821019089929</v>
      </c>
      <c r="J618">
        <f>MAX(I618*F618,E618)</f>
        <v>15.567277546716795</v>
      </c>
      <c r="L618" s="166"/>
      <c r="M618" s="41"/>
      <c r="N618" s="41"/>
      <c r="O618" s="41"/>
    </row>
    <row r="619" spans="1:15" x14ac:dyDescent="0.25">
      <c r="A619" s="165">
        <v>43491.708333333336</v>
      </c>
      <c r="B619" s="167">
        <f>WEEKNUM(A619)</f>
        <v>4</v>
      </c>
      <c r="C619" s="164">
        <f>WEEKDAY(A619)</f>
        <v>7</v>
      </c>
      <c r="D619" s="164">
        <v>18</v>
      </c>
      <c r="E619" s="163">
        <v>10</v>
      </c>
      <c r="F619" s="163">
        <v>18.015000000000001</v>
      </c>
      <c r="G619" s="163">
        <v>12.969999999999999</v>
      </c>
      <c r="H619" s="1">
        <v>4083</v>
      </c>
      <c r="I619" s="161">
        <f>VLOOKUP(B619,L$2:M$54,2,FALSE)</f>
        <v>0.96901821019089929</v>
      </c>
      <c r="J619">
        <f>MAX(I619*F619,E619)</f>
        <v>17.45686305658905</v>
      </c>
      <c r="L619" s="166"/>
      <c r="M619" s="41"/>
      <c r="N619" s="41"/>
      <c r="O619" s="41"/>
    </row>
    <row r="620" spans="1:15" x14ac:dyDescent="0.25">
      <c r="A620" s="165">
        <v>43491.75</v>
      </c>
      <c r="B620" s="167">
        <f>WEEKNUM(A620)</f>
        <v>4</v>
      </c>
      <c r="C620" s="164">
        <f>WEEKDAY(A620)</f>
        <v>7</v>
      </c>
      <c r="D620" s="164">
        <v>19</v>
      </c>
      <c r="E620" s="163">
        <v>10</v>
      </c>
      <c r="F620" s="163">
        <v>15.719999999999999</v>
      </c>
      <c r="G620" s="163">
        <v>13.9975</v>
      </c>
      <c r="H620" s="1">
        <v>3210</v>
      </c>
      <c r="I620" s="161">
        <f>VLOOKUP(B620,L$2:M$54,2,FALSE)</f>
        <v>0.96901821019089929</v>
      </c>
      <c r="J620">
        <f>MAX(I620*F620,E620)</f>
        <v>15.232966264200936</v>
      </c>
      <c r="L620" s="166"/>
      <c r="M620" s="41"/>
      <c r="N620" s="41"/>
      <c r="O620" s="41"/>
    </row>
    <row r="621" spans="1:15" x14ac:dyDescent="0.25">
      <c r="A621" s="165">
        <v>43491.791666666664</v>
      </c>
      <c r="B621" s="167">
        <f>WEEKNUM(A621)</f>
        <v>4</v>
      </c>
      <c r="C621" s="164">
        <f>WEEKDAY(A621)</f>
        <v>7</v>
      </c>
      <c r="D621" s="164">
        <v>20</v>
      </c>
      <c r="E621" s="163">
        <v>10</v>
      </c>
      <c r="F621" s="163">
        <v>14.530000000000001</v>
      </c>
      <c r="G621" s="163">
        <v>13.057500000000001</v>
      </c>
      <c r="H621" s="1">
        <v>1963</v>
      </c>
      <c r="I621" s="161">
        <f>VLOOKUP(B621,L$2:M$54,2,FALSE)</f>
        <v>0.96901821019089929</v>
      </c>
      <c r="J621">
        <f>MAX(I621*F621,E621)</f>
        <v>14.079834594073768</v>
      </c>
      <c r="L621" s="166"/>
      <c r="M621" s="41"/>
      <c r="N621" s="41"/>
      <c r="O621" s="41"/>
    </row>
    <row r="622" spans="1:15" x14ac:dyDescent="0.25">
      <c r="A622" s="165">
        <v>43491.833333333336</v>
      </c>
      <c r="B622" s="167">
        <f>WEEKNUM(A622)</f>
        <v>4</v>
      </c>
      <c r="C622" s="164">
        <f>WEEKDAY(A622)</f>
        <v>7</v>
      </c>
      <c r="D622" s="164">
        <v>21</v>
      </c>
      <c r="E622" s="163">
        <v>10</v>
      </c>
      <c r="F622" s="163">
        <v>12.975</v>
      </c>
      <c r="G622" s="163">
        <v>12.75</v>
      </c>
      <c r="H622" s="1">
        <v>1076</v>
      </c>
      <c r="I622" s="161">
        <f>VLOOKUP(B622,L$2:M$54,2,FALSE)</f>
        <v>0.96901821019089929</v>
      </c>
      <c r="J622">
        <f>MAX(I622*F622,E622)</f>
        <v>12.573011277226918</v>
      </c>
      <c r="L622" s="166"/>
      <c r="M622" s="41"/>
      <c r="N622" s="41"/>
      <c r="O622" s="41"/>
    </row>
    <row r="623" spans="1:15" x14ac:dyDescent="0.25">
      <c r="A623" s="165">
        <v>43491.875</v>
      </c>
      <c r="B623" s="167">
        <f>WEEKNUM(A623)</f>
        <v>4</v>
      </c>
      <c r="C623" s="164">
        <f>WEEKDAY(A623)</f>
        <v>7</v>
      </c>
      <c r="D623" s="164">
        <v>22</v>
      </c>
      <c r="E623" s="163">
        <v>12</v>
      </c>
      <c r="F623" s="163">
        <v>12.2</v>
      </c>
      <c r="G623" s="163">
        <v>11.985000000000001</v>
      </c>
      <c r="H623" s="1">
        <v>854</v>
      </c>
      <c r="I623" s="161">
        <f>VLOOKUP(B623,L$2:M$54,2,FALSE)</f>
        <v>0.96901821019089929</v>
      </c>
      <c r="J623">
        <f>MAX(I623*F623,E623)</f>
        <v>12</v>
      </c>
      <c r="L623" s="166"/>
      <c r="M623" s="41"/>
      <c r="N623" s="41"/>
      <c r="O623" s="41"/>
    </row>
    <row r="624" spans="1:15" x14ac:dyDescent="0.25">
      <c r="A624" s="165">
        <v>43491.916666666664</v>
      </c>
      <c r="B624" s="167">
        <f>WEEKNUM(A624)</f>
        <v>4</v>
      </c>
      <c r="C624" s="164">
        <f>WEEKDAY(A624)</f>
        <v>7</v>
      </c>
      <c r="D624" s="164">
        <v>23</v>
      </c>
      <c r="E624" s="163">
        <v>12</v>
      </c>
      <c r="F624" s="163">
        <v>12.885</v>
      </c>
      <c r="G624" s="163">
        <v>11.399999999999999</v>
      </c>
      <c r="H624" s="1">
        <v>777</v>
      </c>
      <c r="I624" s="161">
        <f>VLOOKUP(B624,L$2:M$54,2,FALSE)</f>
        <v>0.96901821019089929</v>
      </c>
      <c r="J624">
        <f>MAX(I624*F624,E624)</f>
        <v>12.485799638309738</v>
      </c>
      <c r="L624" s="166"/>
      <c r="M624" s="41"/>
      <c r="N624" s="41"/>
      <c r="O624" s="41"/>
    </row>
    <row r="625" spans="1:15" x14ac:dyDescent="0.25">
      <c r="A625" s="165">
        <v>43491.958333333336</v>
      </c>
      <c r="B625" s="167">
        <f>WEEKNUM(A625)</f>
        <v>4</v>
      </c>
      <c r="C625" s="164">
        <f>WEEKDAY(A625)</f>
        <v>7</v>
      </c>
      <c r="D625" s="164">
        <v>24</v>
      </c>
      <c r="E625" s="163">
        <v>11.645</v>
      </c>
      <c r="F625" s="163">
        <v>11.645</v>
      </c>
      <c r="G625" s="163">
        <v>12.030000000000001</v>
      </c>
      <c r="H625" s="1">
        <v>625</v>
      </c>
      <c r="I625" s="161">
        <f>VLOOKUP(B625,L$2:M$54,2,FALSE)</f>
        <v>0.96901821019089929</v>
      </c>
      <c r="J625">
        <f>MAX(I625*F625,E625)</f>
        <v>11.645</v>
      </c>
      <c r="L625" s="166"/>
      <c r="M625" s="41"/>
      <c r="N625" s="41"/>
      <c r="O625" s="41"/>
    </row>
    <row r="626" spans="1:15" x14ac:dyDescent="0.25">
      <c r="A626" s="165">
        <v>43492</v>
      </c>
      <c r="B626" s="167">
        <f>WEEKNUM(A626)</f>
        <v>5</v>
      </c>
      <c r="C626" s="164">
        <f>WEEKDAY(A626)</f>
        <v>1</v>
      </c>
      <c r="D626" s="164">
        <v>1</v>
      </c>
      <c r="E626" s="163">
        <v>12.100000000000001</v>
      </c>
      <c r="F626" s="163">
        <v>12.100000000000001</v>
      </c>
      <c r="G626" s="163">
        <v>11.932500000000001</v>
      </c>
      <c r="H626" s="1">
        <v>248</v>
      </c>
      <c r="I626" s="161">
        <f>VLOOKUP(B626,L$2:M$54,2,FALSE)</f>
        <v>0.96908362362167744</v>
      </c>
      <c r="J626">
        <f>MAX(I626*F626,E626)</f>
        <v>12.100000000000001</v>
      </c>
      <c r="L626" s="166"/>
      <c r="M626" s="41"/>
      <c r="N626" s="41"/>
      <c r="O626" s="41"/>
    </row>
    <row r="627" spans="1:15" x14ac:dyDescent="0.25">
      <c r="A627" s="165">
        <v>43492.041666666664</v>
      </c>
      <c r="B627" s="167">
        <f>WEEKNUM(A627)</f>
        <v>5</v>
      </c>
      <c r="C627" s="164">
        <f>WEEKDAY(A627)</f>
        <v>1</v>
      </c>
      <c r="D627" s="164">
        <v>2</v>
      </c>
      <c r="E627" s="163">
        <v>11.620000000000001</v>
      </c>
      <c r="F627" s="163">
        <v>11.620000000000001</v>
      </c>
      <c r="G627" s="163">
        <v>12.120000000000001</v>
      </c>
      <c r="H627" s="1">
        <v>145</v>
      </c>
      <c r="I627" s="161">
        <f>VLOOKUP(B627,L$2:M$54,2,FALSE)</f>
        <v>0.96908362362167744</v>
      </c>
      <c r="J627">
        <f>MAX(I627*F627,E627)</f>
        <v>11.620000000000001</v>
      </c>
      <c r="L627" s="166"/>
      <c r="M627" s="41"/>
      <c r="N627" s="41"/>
      <c r="O627" s="41"/>
    </row>
    <row r="628" spans="1:15" x14ac:dyDescent="0.25">
      <c r="A628" s="165">
        <v>43492.083333333336</v>
      </c>
      <c r="B628" s="167">
        <f>WEEKNUM(A628)</f>
        <v>5</v>
      </c>
      <c r="C628" s="164">
        <f>WEEKDAY(A628)</f>
        <v>1</v>
      </c>
      <c r="D628" s="164">
        <v>3</v>
      </c>
      <c r="E628" s="163">
        <v>10.18</v>
      </c>
      <c r="F628" s="163">
        <v>10.18</v>
      </c>
      <c r="G628" s="163">
        <v>11.905000000000001</v>
      </c>
      <c r="H628" s="1">
        <v>105</v>
      </c>
      <c r="I628" s="161">
        <f>VLOOKUP(B628,L$2:M$54,2,FALSE)</f>
        <v>0.96908362362167744</v>
      </c>
      <c r="J628">
        <f>MAX(I628*F628,E628)</f>
        <v>10.18</v>
      </c>
      <c r="L628" s="166"/>
      <c r="M628" s="41"/>
      <c r="N628" s="41"/>
      <c r="O628" s="41"/>
    </row>
    <row r="629" spans="1:15" x14ac:dyDescent="0.25">
      <c r="A629" s="165">
        <v>43492.125</v>
      </c>
      <c r="B629" s="167">
        <f>WEEKNUM(A629)</f>
        <v>5</v>
      </c>
      <c r="C629" s="164">
        <f>WEEKDAY(A629)</f>
        <v>1</v>
      </c>
      <c r="D629" s="164">
        <v>4</v>
      </c>
      <c r="E629" s="163">
        <v>9.7899999999999991</v>
      </c>
      <c r="F629" s="163">
        <v>9.7899999999999991</v>
      </c>
      <c r="G629" s="163">
        <v>12.065000000000001</v>
      </c>
      <c r="H629" s="1">
        <v>123</v>
      </c>
      <c r="I629" s="161">
        <f>VLOOKUP(B629,L$2:M$54,2,FALSE)</f>
        <v>0.96908362362167744</v>
      </c>
      <c r="J629">
        <f>MAX(I629*F629,E629)</f>
        <v>9.7899999999999991</v>
      </c>
      <c r="L629" s="166"/>
      <c r="M629" s="41"/>
      <c r="N629" s="41"/>
      <c r="O629" s="41"/>
    </row>
    <row r="630" spans="1:15" x14ac:dyDescent="0.25">
      <c r="A630" s="165">
        <v>43492.166666666664</v>
      </c>
      <c r="B630" s="167">
        <f>WEEKNUM(A630)</f>
        <v>5</v>
      </c>
      <c r="C630" s="164">
        <f>WEEKDAY(A630)</f>
        <v>1</v>
      </c>
      <c r="D630" s="164">
        <v>5</v>
      </c>
      <c r="E630" s="163">
        <v>10.120000000000001</v>
      </c>
      <c r="F630" s="163">
        <v>10.120000000000001</v>
      </c>
      <c r="G630" s="163">
        <v>10.215</v>
      </c>
      <c r="H630" s="1">
        <v>329</v>
      </c>
      <c r="I630" s="161">
        <f>VLOOKUP(B630,L$2:M$54,2,FALSE)</f>
        <v>0.96908362362167744</v>
      </c>
      <c r="J630">
        <f>MAX(I630*F630,E630)</f>
        <v>10.120000000000001</v>
      </c>
      <c r="L630" s="166"/>
      <c r="M630" s="41"/>
      <c r="N630" s="41"/>
      <c r="O630" s="41"/>
    </row>
    <row r="631" spans="1:15" x14ac:dyDescent="0.25">
      <c r="A631" s="165">
        <v>43492.208333333336</v>
      </c>
      <c r="B631" s="167">
        <f>WEEKNUM(A631)</f>
        <v>5</v>
      </c>
      <c r="C631" s="164">
        <f>WEEKDAY(A631)</f>
        <v>1</v>
      </c>
      <c r="D631" s="164">
        <v>6</v>
      </c>
      <c r="E631" s="163">
        <v>10.14</v>
      </c>
      <c r="F631" s="163">
        <v>10.14</v>
      </c>
      <c r="G631" s="163">
        <v>10.055</v>
      </c>
      <c r="H631" s="1">
        <v>683</v>
      </c>
      <c r="I631" s="161">
        <f>VLOOKUP(B631,L$2:M$54,2,FALSE)</f>
        <v>0.96908362362167744</v>
      </c>
      <c r="J631">
        <f>MAX(I631*F631,E631)</f>
        <v>10.14</v>
      </c>
      <c r="L631" s="166"/>
      <c r="M631" s="41"/>
      <c r="N631" s="41"/>
      <c r="O631" s="41"/>
    </row>
    <row r="632" spans="1:15" x14ac:dyDescent="0.25">
      <c r="A632" s="165">
        <v>43492.25</v>
      </c>
      <c r="B632" s="167">
        <f>WEEKNUM(A632)</f>
        <v>5</v>
      </c>
      <c r="C632" s="164">
        <f>WEEKDAY(A632)</f>
        <v>1</v>
      </c>
      <c r="D632" s="164">
        <v>7</v>
      </c>
      <c r="E632" s="163">
        <v>9.8550000000000004</v>
      </c>
      <c r="F632" s="163">
        <v>9.870000000000001</v>
      </c>
      <c r="G632" s="163">
        <v>11.02</v>
      </c>
      <c r="H632" s="1">
        <v>2819</v>
      </c>
      <c r="I632" s="161">
        <f>VLOOKUP(B632,L$2:M$54,2,FALSE)</f>
        <v>0.96908362362167744</v>
      </c>
      <c r="J632">
        <f>MAX(I632*F632,E632)</f>
        <v>9.8550000000000004</v>
      </c>
      <c r="L632" s="166"/>
      <c r="M632" s="41"/>
      <c r="N632" s="41"/>
      <c r="O632" s="41"/>
    </row>
    <row r="633" spans="1:15" x14ac:dyDescent="0.25">
      <c r="A633" s="165">
        <v>43492.291666666664</v>
      </c>
      <c r="B633" s="167">
        <f>WEEKNUM(A633)</f>
        <v>5</v>
      </c>
      <c r="C633" s="164">
        <f>WEEKDAY(A633)</f>
        <v>1</v>
      </c>
      <c r="D633" s="164">
        <v>8</v>
      </c>
      <c r="E633" s="163">
        <v>9.9349999999999987</v>
      </c>
      <c r="F633" s="163">
        <v>9.7650000000000006</v>
      </c>
      <c r="G633" s="163">
        <v>9.8999999999999986</v>
      </c>
      <c r="H633" s="1">
        <v>4080</v>
      </c>
      <c r="I633" s="161">
        <f>VLOOKUP(B633,L$2:M$54,2,FALSE)</f>
        <v>0.96908362362167744</v>
      </c>
      <c r="J633">
        <f>MAX(I633*F633,E633)</f>
        <v>9.9349999999999987</v>
      </c>
      <c r="L633" s="166"/>
      <c r="M633" s="41"/>
      <c r="N633" s="41"/>
      <c r="O633" s="41"/>
    </row>
    <row r="634" spans="1:15" x14ac:dyDescent="0.25">
      <c r="A634" s="165">
        <v>43492.333333333336</v>
      </c>
      <c r="B634" s="167">
        <f>WEEKNUM(A634)</f>
        <v>5</v>
      </c>
      <c r="C634" s="164">
        <f>WEEKDAY(A634)</f>
        <v>1</v>
      </c>
      <c r="D634" s="164">
        <v>9</v>
      </c>
      <c r="E634" s="163">
        <v>9</v>
      </c>
      <c r="F634" s="163">
        <v>12.815000000000001</v>
      </c>
      <c r="G634" s="163">
        <v>10.9475</v>
      </c>
      <c r="H634" s="1">
        <v>3468</v>
      </c>
      <c r="I634" s="161">
        <f>VLOOKUP(B634,L$2:M$54,2,FALSE)</f>
        <v>0.96908362362167744</v>
      </c>
      <c r="J634">
        <f>MAX(I634*F634,E634)</f>
        <v>12.418806636711798</v>
      </c>
      <c r="L634" s="166"/>
      <c r="M634" s="41"/>
      <c r="N634" s="41"/>
      <c r="O634" s="41"/>
    </row>
    <row r="635" spans="1:15" x14ac:dyDescent="0.25">
      <c r="A635" s="165">
        <v>43492.375</v>
      </c>
      <c r="B635" s="167">
        <f>WEEKNUM(A635)</f>
        <v>5</v>
      </c>
      <c r="C635" s="164">
        <f>WEEKDAY(A635)</f>
        <v>1</v>
      </c>
      <c r="D635" s="164">
        <v>10</v>
      </c>
      <c r="E635" s="163">
        <v>10</v>
      </c>
      <c r="F635" s="163">
        <v>14.09</v>
      </c>
      <c r="G635" s="163">
        <v>10.465</v>
      </c>
      <c r="H635" s="1">
        <v>2526</v>
      </c>
      <c r="I635" s="161">
        <f>VLOOKUP(B635,L$2:M$54,2,FALSE)</f>
        <v>0.96908362362167744</v>
      </c>
      <c r="J635">
        <f>MAX(I635*F635,E635)</f>
        <v>13.654388256829435</v>
      </c>
      <c r="L635" s="166"/>
      <c r="M635" s="41"/>
      <c r="N635" s="41"/>
      <c r="O635" s="41"/>
    </row>
    <row r="636" spans="1:15" x14ac:dyDescent="0.25">
      <c r="A636" s="165">
        <v>43492.416666666664</v>
      </c>
      <c r="B636" s="167">
        <f>WEEKNUM(A636)</f>
        <v>5</v>
      </c>
      <c r="C636" s="164">
        <f>WEEKDAY(A636)</f>
        <v>1</v>
      </c>
      <c r="D636" s="164">
        <v>11</v>
      </c>
      <c r="E636" s="163">
        <v>10</v>
      </c>
      <c r="F636" s="163">
        <v>13.98</v>
      </c>
      <c r="G636" s="163">
        <v>11.342499999999999</v>
      </c>
      <c r="H636" s="1">
        <v>2405</v>
      </c>
      <c r="I636" s="161">
        <f>VLOOKUP(B636,L$2:M$54,2,FALSE)</f>
        <v>0.96908362362167744</v>
      </c>
      <c r="J636">
        <f>MAX(I636*F636,E636)</f>
        <v>13.547789058231052</v>
      </c>
      <c r="L636" s="166"/>
      <c r="M636" s="41"/>
      <c r="N636" s="41"/>
      <c r="O636" s="41"/>
    </row>
    <row r="637" spans="1:15" x14ac:dyDescent="0.25">
      <c r="A637" s="165">
        <v>43492.458333333336</v>
      </c>
      <c r="B637" s="167">
        <f>WEEKNUM(A637)</f>
        <v>5</v>
      </c>
      <c r="C637" s="164">
        <f>WEEKDAY(A637)</f>
        <v>1</v>
      </c>
      <c r="D637" s="164">
        <v>12</v>
      </c>
      <c r="E637" s="163">
        <v>10</v>
      </c>
      <c r="F637" s="163">
        <v>14.09</v>
      </c>
      <c r="G637" s="163">
        <v>11.899999999999999</v>
      </c>
      <c r="H637" s="1">
        <v>2506</v>
      </c>
      <c r="I637" s="161">
        <f>VLOOKUP(B637,L$2:M$54,2,FALSE)</f>
        <v>0.96908362362167744</v>
      </c>
      <c r="J637">
        <f>MAX(I637*F637,E637)</f>
        <v>13.654388256829435</v>
      </c>
      <c r="L637" s="166"/>
      <c r="M637" s="41"/>
      <c r="N637" s="41"/>
      <c r="O637" s="41"/>
    </row>
    <row r="638" spans="1:15" x14ac:dyDescent="0.25">
      <c r="A638" s="165">
        <v>43492.5</v>
      </c>
      <c r="B638" s="167">
        <f>WEEKNUM(A638)</f>
        <v>5</v>
      </c>
      <c r="C638" s="164">
        <f>WEEKDAY(A638)</f>
        <v>1</v>
      </c>
      <c r="D638" s="164">
        <v>13</v>
      </c>
      <c r="E638" s="163">
        <v>10</v>
      </c>
      <c r="F638" s="163">
        <v>13.98</v>
      </c>
      <c r="G638" s="163">
        <v>11.842499999999999</v>
      </c>
      <c r="H638" s="1">
        <v>2409</v>
      </c>
      <c r="I638" s="161">
        <f>VLOOKUP(B638,L$2:M$54,2,FALSE)</f>
        <v>0.96908362362167744</v>
      </c>
      <c r="J638">
        <f>MAX(I638*F638,E638)</f>
        <v>13.547789058231052</v>
      </c>
      <c r="L638" s="166"/>
      <c r="M638" s="41"/>
      <c r="N638" s="41"/>
      <c r="O638" s="41"/>
    </row>
    <row r="639" spans="1:15" x14ac:dyDescent="0.25">
      <c r="A639" s="165">
        <v>43492.541666666664</v>
      </c>
      <c r="B639" s="167">
        <f>WEEKNUM(A639)</f>
        <v>5</v>
      </c>
      <c r="C639" s="164">
        <f>WEEKDAY(A639)</f>
        <v>1</v>
      </c>
      <c r="D639" s="164">
        <v>14</v>
      </c>
      <c r="E639" s="163">
        <v>10</v>
      </c>
      <c r="F639" s="163">
        <v>14.09</v>
      </c>
      <c r="G639" s="163">
        <v>11.899999999999999</v>
      </c>
      <c r="H639" s="1">
        <v>2486</v>
      </c>
      <c r="I639" s="161">
        <f>VLOOKUP(B639,L$2:M$54,2,FALSE)</f>
        <v>0.96908362362167744</v>
      </c>
      <c r="J639">
        <f>MAX(I639*F639,E639)</f>
        <v>13.654388256829435</v>
      </c>
      <c r="L639" s="166"/>
      <c r="M639" s="41"/>
      <c r="N639" s="41"/>
      <c r="O639" s="41"/>
    </row>
    <row r="640" spans="1:15" x14ac:dyDescent="0.25">
      <c r="A640" s="165">
        <v>43492.583333333336</v>
      </c>
      <c r="B640" s="167">
        <f>WEEKNUM(A640)</f>
        <v>5</v>
      </c>
      <c r="C640" s="164">
        <f>WEEKDAY(A640)</f>
        <v>1</v>
      </c>
      <c r="D640" s="164">
        <v>15</v>
      </c>
      <c r="E640" s="163">
        <v>10</v>
      </c>
      <c r="F640" s="163">
        <v>13.98</v>
      </c>
      <c r="G640" s="163">
        <v>11.842499999999999</v>
      </c>
      <c r="H640" s="1">
        <v>2719</v>
      </c>
      <c r="I640" s="161">
        <f>VLOOKUP(B640,L$2:M$54,2,FALSE)</f>
        <v>0.96908362362167744</v>
      </c>
      <c r="J640">
        <f>MAX(I640*F640,E640)</f>
        <v>13.547789058231052</v>
      </c>
      <c r="L640" s="166"/>
      <c r="M640" s="41"/>
      <c r="N640" s="41"/>
      <c r="O640" s="41"/>
    </row>
    <row r="641" spans="1:15" x14ac:dyDescent="0.25">
      <c r="A641" s="165">
        <v>43492.625</v>
      </c>
      <c r="B641" s="167">
        <f>WEEKNUM(A641)</f>
        <v>5</v>
      </c>
      <c r="C641" s="164">
        <f>WEEKDAY(A641)</f>
        <v>1</v>
      </c>
      <c r="D641" s="164">
        <v>16</v>
      </c>
      <c r="E641" s="163">
        <v>10</v>
      </c>
      <c r="F641" s="163">
        <v>13.865</v>
      </c>
      <c r="G641" s="163">
        <v>11.899999999999999</v>
      </c>
      <c r="H641" s="1">
        <v>3175</v>
      </c>
      <c r="I641" s="161">
        <f>VLOOKUP(B641,L$2:M$54,2,FALSE)</f>
        <v>0.96908362362167744</v>
      </c>
      <c r="J641">
        <f>MAX(I641*F641,E641)</f>
        <v>13.436344441514558</v>
      </c>
      <c r="L641" s="166"/>
      <c r="M641" s="41"/>
      <c r="N641" s="41"/>
      <c r="O641" s="41"/>
    </row>
    <row r="642" spans="1:15" x14ac:dyDescent="0.25">
      <c r="A642" s="165">
        <v>43492.666666666664</v>
      </c>
      <c r="B642" s="167">
        <f>WEEKNUM(A642)</f>
        <v>5</v>
      </c>
      <c r="C642" s="164">
        <f>WEEKDAY(A642)</f>
        <v>1</v>
      </c>
      <c r="D642" s="164">
        <v>17</v>
      </c>
      <c r="E642" s="163">
        <v>10</v>
      </c>
      <c r="F642" s="163">
        <v>13.684999999999999</v>
      </c>
      <c r="G642" s="163">
        <v>11.842499999999999</v>
      </c>
      <c r="H642" s="1">
        <v>3766</v>
      </c>
      <c r="I642" s="161">
        <f>VLOOKUP(B642,L$2:M$54,2,FALSE)</f>
        <v>0.96908362362167744</v>
      </c>
      <c r="J642">
        <f>MAX(I642*F642,E642)</f>
        <v>13.261909389262655</v>
      </c>
      <c r="L642" s="166"/>
      <c r="M642" s="41"/>
      <c r="N642" s="41"/>
      <c r="O642" s="41"/>
    </row>
    <row r="643" spans="1:15" x14ac:dyDescent="0.25">
      <c r="A643" s="165">
        <v>43492.708333333336</v>
      </c>
      <c r="B643" s="167">
        <f>WEEKNUM(A643)</f>
        <v>5</v>
      </c>
      <c r="C643" s="164">
        <f>WEEKDAY(A643)</f>
        <v>1</v>
      </c>
      <c r="D643" s="164">
        <v>18</v>
      </c>
      <c r="E643" s="163">
        <v>10</v>
      </c>
      <c r="F643" s="163">
        <v>14.09</v>
      </c>
      <c r="G643" s="163">
        <v>11.99</v>
      </c>
      <c r="H643" s="1">
        <v>3599</v>
      </c>
      <c r="I643" s="161">
        <f>VLOOKUP(B643,L$2:M$54,2,FALSE)</f>
        <v>0.96908362362167744</v>
      </c>
      <c r="J643">
        <f>MAX(I643*F643,E643)</f>
        <v>13.654388256829435</v>
      </c>
      <c r="L643" s="166"/>
      <c r="M643" s="41"/>
      <c r="N643" s="41"/>
      <c r="O643" s="41"/>
    </row>
    <row r="644" spans="1:15" x14ac:dyDescent="0.25">
      <c r="A644" s="165">
        <v>43492.75</v>
      </c>
      <c r="B644" s="167">
        <f>WEEKNUM(A644)</f>
        <v>5</v>
      </c>
      <c r="C644" s="164">
        <f>WEEKDAY(A644)</f>
        <v>1</v>
      </c>
      <c r="D644" s="164">
        <v>19</v>
      </c>
      <c r="E644" s="163">
        <v>10</v>
      </c>
      <c r="F644" s="163">
        <v>13.99</v>
      </c>
      <c r="G644" s="163">
        <v>12.045</v>
      </c>
      <c r="H644" s="1">
        <v>2864</v>
      </c>
      <c r="I644" s="161">
        <f>VLOOKUP(B644,L$2:M$54,2,FALSE)</f>
        <v>0.96908362362167744</v>
      </c>
      <c r="J644">
        <f>MAX(I644*F644,E644)</f>
        <v>13.557479894467267</v>
      </c>
      <c r="L644" s="166"/>
      <c r="M644" s="41"/>
      <c r="N644" s="41"/>
      <c r="O644" s="41"/>
    </row>
    <row r="645" spans="1:15" x14ac:dyDescent="0.25">
      <c r="A645" s="165">
        <v>43492.791666666664</v>
      </c>
      <c r="B645" s="167">
        <f>WEEKNUM(A645)</f>
        <v>5</v>
      </c>
      <c r="C645" s="164">
        <f>WEEKDAY(A645)</f>
        <v>1</v>
      </c>
      <c r="D645" s="164">
        <v>20</v>
      </c>
      <c r="E645" s="163">
        <v>10</v>
      </c>
      <c r="F645" s="163">
        <v>13.965</v>
      </c>
      <c r="G645" s="163">
        <v>12.012499999999999</v>
      </c>
      <c r="H645" s="1">
        <v>2071</v>
      </c>
      <c r="I645" s="161">
        <f>VLOOKUP(B645,L$2:M$54,2,FALSE)</f>
        <v>0.96908362362167744</v>
      </c>
      <c r="J645">
        <f>MAX(I645*F645,E645)</f>
        <v>13.533252803876726</v>
      </c>
      <c r="L645" s="166"/>
      <c r="M645" s="41"/>
      <c r="N645" s="41"/>
      <c r="O645" s="41"/>
    </row>
    <row r="646" spans="1:15" x14ac:dyDescent="0.25">
      <c r="A646" s="165">
        <v>43492.833333333336</v>
      </c>
      <c r="B646" s="167">
        <f>WEEKNUM(A646)</f>
        <v>5</v>
      </c>
      <c r="C646" s="164">
        <f>WEEKDAY(A646)</f>
        <v>1</v>
      </c>
      <c r="D646" s="164">
        <v>21</v>
      </c>
      <c r="E646" s="163">
        <v>10</v>
      </c>
      <c r="F646" s="163">
        <v>12.815</v>
      </c>
      <c r="G646" s="163">
        <v>11.7875</v>
      </c>
      <c r="H646" s="1">
        <v>1250</v>
      </c>
      <c r="I646" s="161">
        <f>VLOOKUP(B646,L$2:M$54,2,FALSE)</f>
        <v>0.96908362362167744</v>
      </c>
      <c r="J646">
        <f>MAX(I646*F646,E646)</f>
        <v>12.418806636711796</v>
      </c>
      <c r="L646" s="166"/>
      <c r="M646" s="41"/>
      <c r="N646" s="41"/>
      <c r="O646" s="41"/>
    </row>
    <row r="647" spans="1:15" x14ac:dyDescent="0.25">
      <c r="A647" s="165">
        <v>43492.875</v>
      </c>
      <c r="B647" s="167">
        <f>WEEKNUM(A647)</f>
        <v>5</v>
      </c>
      <c r="C647" s="164">
        <f>WEEKDAY(A647)</f>
        <v>1</v>
      </c>
      <c r="D647" s="164">
        <v>22</v>
      </c>
      <c r="E647" s="163">
        <v>12</v>
      </c>
      <c r="F647" s="163">
        <v>12.045</v>
      </c>
      <c r="G647" s="163">
        <v>11.725</v>
      </c>
      <c r="H647" s="1">
        <v>894</v>
      </c>
      <c r="I647" s="161">
        <f>VLOOKUP(B647,L$2:M$54,2,FALSE)</f>
        <v>0.96908362362167744</v>
      </c>
      <c r="J647">
        <f>MAX(I647*F647,E647)</f>
        <v>12</v>
      </c>
      <c r="L647" s="166"/>
      <c r="M647" s="41"/>
      <c r="N647" s="41"/>
      <c r="O647" s="41"/>
    </row>
    <row r="648" spans="1:15" x14ac:dyDescent="0.25">
      <c r="A648" s="165">
        <v>43492.916666666664</v>
      </c>
      <c r="B648" s="167">
        <f>WEEKNUM(A648)</f>
        <v>5</v>
      </c>
      <c r="C648" s="164">
        <f>WEEKDAY(A648)</f>
        <v>1</v>
      </c>
      <c r="D648" s="164">
        <v>23</v>
      </c>
      <c r="E648" s="163">
        <v>11</v>
      </c>
      <c r="F648" s="163">
        <v>11.73</v>
      </c>
      <c r="G648" s="163">
        <v>11.907499999999999</v>
      </c>
      <c r="H648" s="1">
        <v>848</v>
      </c>
      <c r="I648" s="161">
        <f>VLOOKUP(B648,L$2:M$54,2,FALSE)</f>
        <v>0.96908362362167744</v>
      </c>
      <c r="J648">
        <f>MAX(I648*F648,E648)</f>
        <v>11.367350905082278</v>
      </c>
      <c r="L648" s="166"/>
      <c r="M648" s="41"/>
      <c r="N648" s="41"/>
      <c r="O648" s="41"/>
    </row>
    <row r="649" spans="1:15" x14ac:dyDescent="0.25">
      <c r="A649" s="165">
        <v>43492.958333333336</v>
      </c>
      <c r="B649" s="167">
        <f>WEEKNUM(A649)</f>
        <v>5</v>
      </c>
      <c r="C649" s="164">
        <f>WEEKDAY(A649)</f>
        <v>1</v>
      </c>
      <c r="D649" s="164">
        <v>24</v>
      </c>
      <c r="E649" s="163">
        <v>11.815</v>
      </c>
      <c r="F649" s="163">
        <v>11.815</v>
      </c>
      <c r="G649" s="163">
        <v>12.022500000000001</v>
      </c>
      <c r="H649" s="1">
        <v>803</v>
      </c>
      <c r="I649" s="161">
        <f>VLOOKUP(B649,L$2:M$54,2,FALSE)</f>
        <v>0.96908362362167744</v>
      </c>
      <c r="J649">
        <f>MAX(I649*F649,E649)</f>
        <v>11.815</v>
      </c>
      <c r="L649" s="166"/>
      <c r="M649" s="41"/>
      <c r="N649" s="41"/>
      <c r="O649" s="41"/>
    </row>
    <row r="650" spans="1:15" x14ac:dyDescent="0.25">
      <c r="A650" s="165">
        <v>43493</v>
      </c>
      <c r="B650" s="167">
        <f>WEEKNUM(A650)</f>
        <v>5</v>
      </c>
      <c r="C650" s="164">
        <f>WEEKDAY(A650)</f>
        <v>2</v>
      </c>
      <c r="D650" s="164">
        <v>1</v>
      </c>
      <c r="E650" s="163">
        <v>11.86</v>
      </c>
      <c r="F650" s="163">
        <v>11.86</v>
      </c>
      <c r="G650" s="163">
        <v>11.3675</v>
      </c>
      <c r="H650" s="1">
        <v>531</v>
      </c>
      <c r="I650" s="161">
        <f>VLOOKUP(B650,L$2:M$54,2,FALSE)</f>
        <v>0.96908362362167744</v>
      </c>
      <c r="J650">
        <f>MAX(I650*F650,E650)</f>
        <v>11.86</v>
      </c>
      <c r="L650" s="166"/>
      <c r="M650" s="41"/>
      <c r="N650" s="41"/>
      <c r="O650" s="41"/>
    </row>
    <row r="651" spans="1:15" x14ac:dyDescent="0.25">
      <c r="A651" s="165">
        <v>43493.041666666664</v>
      </c>
      <c r="B651" s="167">
        <f>WEEKNUM(A651)</f>
        <v>5</v>
      </c>
      <c r="C651" s="164">
        <f>WEEKDAY(A651)</f>
        <v>2</v>
      </c>
      <c r="D651" s="164">
        <v>2</v>
      </c>
      <c r="E651" s="163">
        <v>12.065</v>
      </c>
      <c r="F651" s="163">
        <v>12.065</v>
      </c>
      <c r="G651" s="163">
        <v>12.045</v>
      </c>
      <c r="H651" s="1">
        <v>320</v>
      </c>
      <c r="I651" s="161">
        <f>VLOOKUP(B651,L$2:M$54,2,FALSE)</f>
        <v>0.96908362362167744</v>
      </c>
      <c r="J651">
        <f>MAX(I651*F651,E651)</f>
        <v>12.065</v>
      </c>
      <c r="L651" s="166"/>
      <c r="M651" s="41"/>
      <c r="N651" s="41"/>
      <c r="O651" s="41"/>
    </row>
    <row r="652" spans="1:15" x14ac:dyDescent="0.25">
      <c r="A652" s="165">
        <v>43493.083333333336</v>
      </c>
      <c r="B652" s="167">
        <f>WEEKNUM(A652)</f>
        <v>5</v>
      </c>
      <c r="C652" s="164">
        <f>WEEKDAY(A652)</f>
        <v>2</v>
      </c>
      <c r="D652" s="164">
        <v>3</v>
      </c>
      <c r="E652" s="163">
        <v>12.030000000000001</v>
      </c>
      <c r="F652" s="163">
        <v>12.030000000000001</v>
      </c>
      <c r="G652" s="163">
        <v>11.89</v>
      </c>
      <c r="H652" s="1">
        <v>179</v>
      </c>
      <c r="I652" s="161">
        <f>VLOOKUP(B652,L$2:M$54,2,FALSE)</f>
        <v>0.96908362362167744</v>
      </c>
      <c r="J652">
        <f>MAX(I652*F652,E652)</f>
        <v>12.030000000000001</v>
      </c>
      <c r="L652" s="166"/>
      <c r="M652" s="41"/>
      <c r="N652" s="41"/>
      <c r="O652" s="41"/>
    </row>
    <row r="653" spans="1:15" x14ac:dyDescent="0.25">
      <c r="A653" s="165">
        <v>43493.125</v>
      </c>
      <c r="B653" s="167">
        <f>WEEKNUM(A653)</f>
        <v>5</v>
      </c>
      <c r="C653" s="164">
        <f>WEEKDAY(A653)</f>
        <v>2</v>
      </c>
      <c r="D653" s="164">
        <v>4</v>
      </c>
      <c r="E653" s="163">
        <v>9.9499999999999993</v>
      </c>
      <c r="F653" s="163">
        <v>9.9499999999999993</v>
      </c>
      <c r="G653" s="163">
        <v>11.705</v>
      </c>
      <c r="H653" s="1">
        <v>179</v>
      </c>
      <c r="I653" s="161">
        <f>VLOOKUP(B653,L$2:M$54,2,FALSE)</f>
        <v>0.96908362362167744</v>
      </c>
      <c r="J653">
        <f>MAX(I653*F653,E653)</f>
        <v>9.9499999999999993</v>
      </c>
      <c r="L653" s="166"/>
      <c r="M653" s="41"/>
      <c r="N653" s="41"/>
      <c r="O653" s="41"/>
    </row>
    <row r="654" spans="1:15" x14ac:dyDescent="0.25">
      <c r="A654" s="165">
        <v>43493.166666666664</v>
      </c>
      <c r="B654" s="167">
        <f>WEEKNUM(A654)</f>
        <v>5</v>
      </c>
      <c r="C654" s="164">
        <f>WEEKDAY(A654)</f>
        <v>2</v>
      </c>
      <c r="D654" s="164">
        <v>5</v>
      </c>
      <c r="E654" s="163">
        <v>10.190000000000001</v>
      </c>
      <c r="F654" s="163">
        <v>10.190000000000001</v>
      </c>
      <c r="G654" s="163">
        <v>10.66</v>
      </c>
      <c r="H654" s="1">
        <v>270</v>
      </c>
      <c r="I654" s="161">
        <f>VLOOKUP(B654,L$2:M$54,2,FALSE)</f>
        <v>0.96908362362167744</v>
      </c>
      <c r="J654">
        <f>MAX(I654*F654,E654)</f>
        <v>10.190000000000001</v>
      </c>
      <c r="L654" s="166"/>
      <c r="M654" s="41"/>
      <c r="N654" s="41"/>
      <c r="O654" s="41"/>
    </row>
    <row r="655" spans="1:15" x14ac:dyDescent="0.25">
      <c r="A655" s="165">
        <v>43493.208333333336</v>
      </c>
      <c r="B655" s="167">
        <f>WEEKNUM(A655)</f>
        <v>5</v>
      </c>
      <c r="C655" s="164">
        <f>WEEKDAY(A655)</f>
        <v>2</v>
      </c>
      <c r="D655" s="164">
        <v>6</v>
      </c>
      <c r="E655" s="163">
        <v>10.065000000000001</v>
      </c>
      <c r="F655" s="163">
        <v>10.065000000000001</v>
      </c>
      <c r="G655" s="163">
        <v>10.195</v>
      </c>
      <c r="H655" s="1">
        <v>307</v>
      </c>
      <c r="I655" s="161">
        <f>VLOOKUP(B655,L$2:M$54,2,FALSE)</f>
        <v>0.96908362362167744</v>
      </c>
      <c r="J655">
        <f>MAX(I655*F655,E655)</f>
        <v>10.065000000000001</v>
      </c>
      <c r="L655" s="166"/>
      <c r="M655" s="41"/>
      <c r="N655" s="41"/>
      <c r="O655" s="41"/>
    </row>
    <row r="656" spans="1:15" x14ac:dyDescent="0.25">
      <c r="A656" s="165">
        <v>43493.25</v>
      </c>
      <c r="B656" s="167">
        <f>WEEKNUM(A656)</f>
        <v>5</v>
      </c>
      <c r="C656" s="164">
        <f>WEEKDAY(A656)</f>
        <v>2</v>
      </c>
      <c r="D656" s="164">
        <v>7</v>
      </c>
      <c r="E656" s="163">
        <v>10.09</v>
      </c>
      <c r="F656" s="163">
        <v>10.09</v>
      </c>
      <c r="G656" s="163">
        <v>10.09</v>
      </c>
      <c r="H656" s="1">
        <v>516</v>
      </c>
      <c r="I656" s="161">
        <f>VLOOKUP(B656,L$2:M$54,2,FALSE)</f>
        <v>0.96908362362167744</v>
      </c>
      <c r="J656">
        <f>MAX(I656*F656,E656)</f>
        <v>10.09</v>
      </c>
      <c r="L656" s="166"/>
      <c r="M656" s="41"/>
      <c r="N656" s="41"/>
      <c r="O656" s="41"/>
    </row>
    <row r="657" spans="1:15" x14ac:dyDescent="0.25">
      <c r="A657" s="165">
        <v>43493.291666666664</v>
      </c>
      <c r="B657" s="167">
        <f>WEEKNUM(A657)</f>
        <v>5</v>
      </c>
      <c r="C657" s="164">
        <f>WEEKDAY(A657)</f>
        <v>2</v>
      </c>
      <c r="D657" s="164">
        <v>8</v>
      </c>
      <c r="E657" s="163">
        <v>9.9499999999999993</v>
      </c>
      <c r="F657" s="163">
        <v>9.9499999999999993</v>
      </c>
      <c r="G657" s="163">
        <v>10.190000000000001</v>
      </c>
      <c r="H657" s="1">
        <v>1064</v>
      </c>
      <c r="I657" s="161">
        <f>VLOOKUP(B657,L$2:M$54,2,FALSE)</f>
        <v>0.96908362362167744</v>
      </c>
      <c r="J657">
        <f>MAX(I657*F657,E657)</f>
        <v>9.9499999999999993</v>
      </c>
      <c r="L657" s="166"/>
      <c r="M657" s="41"/>
      <c r="N657" s="41"/>
      <c r="O657" s="41"/>
    </row>
    <row r="658" spans="1:15" x14ac:dyDescent="0.25">
      <c r="A658" s="165">
        <v>43493.333333333336</v>
      </c>
      <c r="B658" s="167">
        <f>WEEKNUM(A658)</f>
        <v>5</v>
      </c>
      <c r="C658" s="164">
        <f>WEEKDAY(A658)</f>
        <v>2</v>
      </c>
      <c r="D658" s="164">
        <v>9</v>
      </c>
      <c r="E658" s="163">
        <v>11.86</v>
      </c>
      <c r="F658" s="163">
        <v>11.86</v>
      </c>
      <c r="G658" s="163">
        <v>9.81</v>
      </c>
      <c r="H658" s="1">
        <v>1634</v>
      </c>
      <c r="I658" s="161">
        <f>VLOOKUP(B658,L$2:M$54,2,FALSE)</f>
        <v>0.96908362362167744</v>
      </c>
      <c r="J658">
        <f>MAX(I658*F658,E658)</f>
        <v>11.86</v>
      </c>
      <c r="L658" s="166"/>
      <c r="M658" s="41"/>
      <c r="N658" s="41"/>
      <c r="O658" s="41"/>
    </row>
    <row r="659" spans="1:15" x14ac:dyDescent="0.25">
      <c r="A659" s="165">
        <v>43493.375</v>
      </c>
      <c r="B659" s="167">
        <f>WEEKNUM(A659)</f>
        <v>5</v>
      </c>
      <c r="C659" s="164">
        <f>WEEKDAY(A659)</f>
        <v>2</v>
      </c>
      <c r="D659" s="164">
        <v>10</v>
      </c>
      <c r="E659" s="163">
        <v>10.5</v>
      </c>
      <c r="F659" s="163">
        <v>11.885</v>
      </c>
      <c r="G659" s="163">
        <v>10.08</v>
      </c>
      <c r="H659" s="1">
        <v>2107</v>
      </c>
      <c r="I659" s="161">
        <f>VLOOKUP(B659,L$2:M$54,2,FALSE)</f>
        <v>0.96908362362167744</v>
      </c>
      <c r="J659">
        <f>MAX(I659*F659,E659)</f>
        <v>11.517558866743636</v>
      </c>
      <c r="L659" s="166"/>
      <c r="M659" s="41"/>
      <c r="N659" s="41"/>
      <c r="O659" s="41"/>
    </row>
    <row r="660" spans="1:15" x14ac:dyDescent="0.25">
      <c r="A660" s="165">
        <v>43493.416666666664</v>
      </c>
      <c r="B660" s="167">
        <f>WEEKNUM(A660)</f>
        <v>5</v>
      </c>
      <c r="C660" s="164">
        <f>WEEKDAY(A660)</f>
        <v>2</v>
      </c>
      <c r="D660" s="164">
        <v>11</v>
      </c>
      <c r="E660" s="163">
        <v>10.934999999999999</v>
      </c>
      <c r="F660" s="163">
        <v>11.94</v>
      </c>
      <c r="G660" s="163">
        <v>11.86</v>
      </c>
      <c r="H660" s="1">
        <v>2710</v>
      </c>
      <c r="I660" s="161">
        <f>VLOOKUP(B660,L$2:M$54,2,FALSE)</f>
        <v>0.96908362362167744</v>
      </c>
      <c r="J660">
        <f>MAX(I660*F660,E660)</f>
        <v>11.570858466042829</v>
      </c>
      <c r="L660" s="166"/>
      <c r="M660" s="41"/>
      <c r="N660" s="41"/>
      <c r="O660" s="41"/>
    </row>
    <row r="661" spans="1:15" x14ac:dyDescent="0.25">
      <c r="A661" s="165">
        <v>43493.458333333336</v>
      </c>
      <c r="B661" s="167">
        <f>WEEKNUM(A661)</f>
        <v>5</v>
      </c>
      <c r="C661" s="164">
        <f>WEEKDAY(A661)</f>
        <v>2</v>
      </c>
      <c r="D661" s="164">
        <v>12</v>
      </c>
      <c r="E661" s="163">
        <v>10</v>
      </c>
      <c r="F661" s="163">
        <v>13.870000000000001</v>
      </c>
      <c r="G661" s="163">
        <v>11.0725</v>
      </c>
      <c r="H661" s="1">
        <v>2736</v>
      </c>
      <c r="I661" s="161">
        <f>VLOOKUP(B661,L$2:M$54,2,FALSE)</f>
        <v>0.96908362362167744</v>
      </c>
      <c r="J661">
        <f>MAX(I661*F661,E661)</f>
        <v>13.441189859632667</v>
      </c>
      <c r="L661" s="166"/>
      <c r="M661" s="41"/>
      <c r="N661" s="41"/>
      <c r="O661" s="41"/>
    </row>
    <row r="662" spans="1:15" x14ac:dyDescent="0.25">
      <c r="A662" s="165">
        <v>43493.5</v>
      </c>
      <c r="B662" s="167">
        <f>WEEKNUM(A662)</f>
        <v>5</v>
      </c>
      <c r="C662" s="164">
        <f>WEEKDAY(A662)</f>
        <v>2</v>
      </c>
      <c r="D662" s="164">
        <v>13</v>
      </c>
      <c r="E662" s="163">
        <v>10</v>
      </c>
      <c r="F662" s="163">
        <v>14.15</v>
      </c>
      <c r="G662" s="163">
        <v>11.442500000000001</v>
      </c>
      <c r="H662" s="1">
        <v>2539</v>
      </c>
      <c r="I662" s="161">
        <f>VLOOKUP(B662,L$2:M$54,2,FALSE)</f>
        <v>0.96908362362167744</v>
      </c>
      <c r="J662">
        <f>MAX(I662*F662,E662)</f>
        <v>13.712533274246736</v>
      </c>
      <c r="L662" s="166"/>
      <c r="M662" s="41"/>
      <c r="N662" s="41"/>
      <c r="O662" s="41"/>
    </row>
    <row r="663" spans="1:15" x14ac:dyDescent="0.25">
      <c r="A663" s="165">
        <v>43493.541666666664</v>
      </c>
      <c r="B663" s="167">
        <f>WEEKNUM(A663)</f>
        <v>5</v>
      </c>
      <c r="C663" s="164">
        <f>WEEKDAY(A663)</f>
        <v>2</v>
      </c>
      <c r="D663" s="164">
        <v>14</v>
      </c>
      <c r="E663" s="163">
        <v>10</v>
      </c>
      <c r="F663" s="163">
        <v>11.9375</v>
      </c>
      <c r="G663" s="163">
        <v>12.105</v>
      </c>
      <c r="H663" s="1">
        <v>2509</v>
      </c>
      <c r="I663" s="161">
        <f>VLOOKUP(B663,L$2:M$54,2,FALSE)</f>
        <v>0.96908362362167744</v>
      </c>
      <c r="J663">
        <f>MAX(I663*F663,E663)</f>
        <v>11.568435756983774</v>
      </c>
      <c r="L663" s="166"/>
      <c r="M663" s="41"/>
      <c r="N663" s="41"/>
      <c r="O663" s="41"/>
    </row>
    <row r="664" spans="1:15" x14ac:dyDescent="0.25">
      <c r="A664" s="165">
        <v>43493.583333333336</v>
      </c>
      <c r="B664" s="167">
        <f>WEEKNUM(A664)</f>
        <v>5</v>
      </c>
      <c r="C664" s="164">
        <f>WEEKDAY(A664)</f>
        <v>2</v>
      </c>
      <c r="D664" s="164">
        <v>15</v>
      </c>
      <c r="E664" s="163">
        <v>11</v>
      </c>
      <c r="F664" s="163">
        <v>12.105</v>
      </c>
      <c r="G664" s="163">
        <v>12.0375</v>
      </c>
      <c r="H664" s="1">
        <v>2775</v>
      </c>
      <c r="I664" s="161">
        <f>VLOOKUP(B664,L$2:M$54,2,FALSE)</f>
        <v>0.96908362362167744</v>
      </c>
      <c r="J664">
        <f>MAX(I664*F664,E664)</f>
        <v>11.730757263940406</v>
      </c>
      <c r="L664" s="166"/>
      <c r="M664" s="41"/>
      <c r="N664" s="41"/>
      <c r="O664" s="41"/>
    </row>
    <row r="665" spans="1:15" x14ac:dyDescent="0.25">
      <c r="A665" s="165">
        <v>43493.625</v>
      </c>
      <c r="B665" s="167">
        <f>WEEKNUM(A665)</f>
        <v>5</v>
      </c>
      <c r="C665" s="164">
        <f>WEEKDAY(A665)</f>
        <v>2</v>
      </c>
      <c r="D665" s="164">
        <v>16</v>
      </c>
      <c r="E665" s="163">
        <v>10</v>
      </c>
      <c r="F665" s="163">
        <v>13.850000000000001</v>
      </c>
      <c r="G665" s="163">
        <v>11.475</v>
      </c>
      <c r="H665" s="1">
        <v>2710</v>
      </c>
      <c r="I665" s="161">
        <f>VLOOKUP(B665,L$2:M$54,2,FALSE)</f>
        <v>0.96908362362167744</v>
      </c>
      <c r="J665">
        <f>MAX(I665*F665,E665)</f>
        <v>13.421808187160234</v>
      </c>
      <c r="L665" s="166"/>
      <c r="M665" s="41"/>
      <c r="N665" s="41"/>
      <c r="O665" s="41"/>
    </row>
    <row r="666" spans="1:15" x14ac:dyDescent="0.25">
      <c r="A666" s="165">
        <v>43493.666666666664</v>
      </c>
      <c r="B666" s="167">
        <f>WEEKNUM(A666)</f>
        <v>5</v>
      </c>
      <c r="C666" s="164">
        <f>WEEKDAY(A666)</f>
        <v>2</v>
      </c>
      <c r="D666" s="164">
        <v>17</v>
      </c>
      <c r="E666" s="163">
        <v>10</v>
      </c>
      <c r="F666" s="163">
        <v>14.260000000000002</v>
      </c>
      <c r="G666" s="163">
        <v>11.516249999999999</v>
      </c>
      <c r="H666" s="1">
        <v>2929</v>
      </c>
      <c r="I666" s="161">
        <f>VLOOKUP(B666,L$2:M$54,2,FALSE)</f>
        <v>0.96908362362167744</v>
      </c>
      <c r="J666">
        <f>MAX(I666*F666,E666)</f>
        <v>13.819132472845121</v>
      </c>
      <c r="L666" s="166"/>
      <c r="M666" s="41"/>
      <c r="N666" s="41"/>
      <c r="O666" s="41"/>
    </row>
    <row r="667" spans="1:15" x14ac:dyDescent="0.25">
      <c r="A667" s="165">
        <v>43493.708333333336</v>
      </c>
      <c r="B667" s="167">
        <f>WEEKNUM(A667)</f>
        <v>5</v>
      </c>
      <c r="C667" s="164">
        <f>WEEKDAY(A667)</f>
        <v>2</v>
      </c>
      <c r="D667" s="164">
        <v>18</v>
      </c>
      <c r="E667" s="163">
        <v>10</v>
      </c>
      <c r="F667" s="163">
        <v>14</v>
      </c>
      <c r="G667" s="163">
        <v>12.01</v>
      </c>
      <c r="H667" s="1">
        <v>3179</v>
      </c>
      <c r="I667" s="161">
        <f>VLOOKUP(B667,L$2:M$54,2,FALSE)</f>
        <v>0.96908362362167744</v>
      </c>
      <c r="J667">
        <f>MAX(I667*F667,E667)</f>
        <v>13.567170730703484</v>
      </c>
      <c r="L667" s="166"/>
      <c r="M667" s="41"/>
      <c r="N667" s="41"/>
      <c r="O667" s="41"/>
    </row>
    <row r="668" spans="1:15" x14ac:dyDescent="0.25">
      <c r="A668" s="165">
        <v>43493.75</v>
      </c>
      <c r="B668" s="167">
        <f>WEEKNUM(A668)</f>
        <v>5</v>
      </c>
      <c r="C668" s="164">
        <f>WEEKDAY(A668)</f>
        <v>2</v>
      </c>
      <c r="D668" s="164">
        <v>19</v>
      </c>
      <c r="E668" s="163">
        <v>10</v>
      </c>
      <c r="F668" s="163">
        <v>13.850000000000001</v>
      </c>
      <c r="G668" s="163">
        <v>12.0425</v>
      </c>
      <c r="H668" s="1">
        <v>2807</v>
      </c>
      <c r="I668" s="161">
        <f>VLOOKUP(B668,L$2:M$54,2,FALSE)</f>
        <v>0.96908362362167744</v>
      </c>
      <c r="J668">
        <f>MAX(I668*F668,E668)</f>
        <v>13.421808187160234</v>
      </c>
      <c r="L668" s="166"/>
      <c r="M668" s="41"/>
      <c r="N668" s="41"/>
      <c r="O668" s="41"/>
    </row>
    <row r="669" spans="1:15" x14ac:dyDescent="0.25">
      <c r="A669" s="165">
        <v>43493.791666666664</v>
      </c>
      <c r="B669" s="167">
        <f>WEEKNUM(A669)</f>
        <v>5</v>
      </c>
      <c r="C669" s="164">
        <f>WEEKDAY(A669)</f>
        <v>2</v>
      </c>
      <c r="D669" s="164">
        <v>20</v>
      </c>
      <c r="E669" s="163">
        <v>10</v>
      </c>
      <c r="F669" s="163">
        <v>14.260000000000002</v>
      </c>
      <c r="G669" s="163">
        <v>12.525</v>
      </c>
      <c r="H669" s="1">
        <v>1708</v>
      </c>
      <c r="I669" s="161">
        <f>VLOOKUP(B669,L$2:M$54,2,FALSE)</f>
        <v>0.96908362362167744</v>
      </c>
      <c r="J669">
        <f>MAX(I669*F669,E669)</f>
        <v>13.819132472845121</v>
      </c>
      <c r="L669" s="166"/>
      <c r="M669" s="41"/>
      <c r="N669" s="41"/>
      <c r="O669" s="41"/>
    </row>
    <row r="670" spans="1:15" x14ac:dyDescent="0.25">
      <c r="A670" s="165">
        <v>43493.833333333336</v>
      </c>
      <c r="B670" s="167">
        <f>WEEKNUM(A670)</f>
        <v>5</v>
      </c>
      <c r="C670" s="164">
        <f>WEEKDAY(A670)</f>
        <v>2</v>
      </c>
      <c r="D670" s="164">
        <v>21</v>
      </c>
      <c r="E670" s="163">
        <v>10</v>
      </c>
      <c r="F670" s="163">
        <v>13</v>
      </c>
      <c r="G670" s="163">
        <v>12.01</v>
      </c>
      <c r="H670" s="1">
        <v>1026</v>
      </c>
      <c r="I670" s="161">
        <f>VLOOKUP(B670,L$2:M$54,2,FALSE)</f>
        <v>0.96908362362167744</v>
      </c>
      <c r="J670">
        <f>MAX(I670*F670,E670)</f>
        <v>12.598087107081806</v>
      </c>
      <c r="L670" s="166"/>
      <c r="M670" s="41"/>
      <c r="N670" s="41"/>
      <c r="O670" s="41"/>
    </row>
    <row r="671" spans="1:15" x14ac:dyDescent="0.25">
      <c r="A671" s="165">
        <v>43493.875</v>
      </c>
      <c r="B671" s="167">
        <f>WEEKNUM(A671)</f>
        <v>5</v>
      </c>
      <c r="C671" s="164">
        <f>WEEKDAY(A671)</f>
        <v>2</v>
      </c>
      <c r="D671" s="164">
        <v>22</v>
      </c>
      <c r="E671" s="163">
        <v>12.01</v>
      </c>
      <c r="F671" s="163">
        <v>12.01</v>
      </c>
      <c r="G671" s="163">
        <v>12.0425</v>
      </c>
      <c r="H671" s="1">
        <v>820</v>
      </c>
      <c r="I671" s="161">
        <f>VLOOKUP(B671,L$2:M$54,2,FALSE)</f>
        <v>0.96908362362167744</v>
      </c>
      <c r="J671">
        <f>MAX(I671*F671,E671)</f>
        <v>12.01</v>
      </c>
      <c r="L671" s="166"/>
      <c r="M671" s="41"/>
      <c r="N671" s="41"/>
      <c r="O671" s="41"/>
    </row>
    <row r="672" spans="1:15" x14ac:dyDescent="0.25">
      <c r="A672" s="165">
        <v>43493.916666666664</v>
      </c>
      <c r="B672" s="167">
        <f>WEEKNUM(A672)</f>
        <v>5</v>
      </c>
      <c r="C672" s="164">
        <f>WEEKDAY(A672)</f>
        <v>2</v>
      </c>
      <c r="D672" s="164">
        <v>23</v>
      </c>
      <c r="E672" s="163">
        <v>11.9375</v>
      </c>
      <c r="F672" s="163">
        <v>11.9375</v>
      </c>
      <c r="G672" s="163">
        <v>11.925000000000001</v>
      </c>
      <c r="H672" s="1">
        <v>916</v>
      </c>
      <c r="I672" s="161">
        <f>VLOOKUP(B672,L$2:M$54,2,FALSE)</f>
        <v>0.96908362362167744</v>
      </c>
      <c r="J672">
        <f>MAX(I672*F672,E672)</f>
        <v>11.9375</v>
      </c>
      <c r="L672" s="166"/>
      <c r="M672" s="41"/>
      <c r="N672" s="41"/>
      <c r="O672" s="41"/>
    </row>
    <row r="673" spans="1:15" x14ac:dyDescent="0.25">
      <c r="A673" s="165">
        <v>43493.958333333336</v>
      </c>
      <c r="B673" s="167">
        <f>WEEKNUM(A673)</f>
        <v>5</v>
      </c>
      <c r="C673" s="164">
        <f>WEEKDAY(A673)</f>
        <v>2</v>
      </c>
      <c r="D673" s="164">
        <v>24</v>
      </c>
      <c r="E673" s="163">
        <v>12.105</v>
      </c>
      <c r="F673" s="163">
        <v>12.105</v>
      </c>
      <c r="G673" s="163">
        <v>12.13</v>
      </c>
      <c r="H673" s="1">
        <v>969</v>
      </c>
      <c r="I673" s="161">
        <f>VLOOKUP(B673,L$2:M$54,2,FALSE)</f>
        <v>0.96908362362167744</v>
      </c>
      <c r="J673">
        <f>MAX(I673*F673,E673)</f>
        <v>12.105</v>
      </c>
      <c r="L673" s="166"/>
      <c r="M673" s="41"/>
      <c r="N673" s="41"/>
      <c r="O673" s="41"/>
    </row>
    <row r="674" spans="1:15" x14ac:dyDescent="0.25">
      <c r="A674" s="165">
        <v>43494</v>
      </c>
      <c r="B674" s="167">
        <f>WEEKNUM(A674)</f>
        <v>5</v>
      </c>
      <c r="C674" s="164">
        <f>WEEKDAY(A674)</f>
        <v>3</v>
      </c>
      <c r="D674" s="164">
        <v>1</v>
      </c>
      <c r="E674" s="163">
        <v>10.879999999999999</v>
      </c>
      <c r="F674" s="163">
        <v>10.879999999999999</v>
      </c>
      <c r="G674" s="163">
        <v>11.935</v>
      </c>
      <c r="H674" s="1">
        <v>763</v>
      </c>
      <c r="I674" s="161">
        <f>VLOOKUP(B674,L$2:M$54,2,FALSE)</f>
        <v>0.96908362362167744</v>
      </c>
      <c r="J674">
        <f>MAX(I674*F674,E674)</f>
        <v>10.879999999999999</v>
      </c>
      <c r="L674" s="166"/>
      <c r="M674" s="41"/>
      <c r="N674" s="41"/>
      <c r="O674" s="41"/>
    </row>
    <row r="675" spans="1:15" x14ac:dyDescent="0.25">
      <c r="A675" s="165">
        <v>43494.041666666664</v>
      </c>
      <c r="B675" s="167">
        <f>WEEKNUM(A675)</f>
        <v>5</v>
      </c>
      <c r="C675" s="164">
        <f>WEEKDAY(A675)</f>
        <v>3</v>
      </c>
      <c r="D675" s="164">
        <v>2</v>
      </c>
      <c r="E675" s="163">
        <v>12</v>
      </c>
      <c r="F675" s="163">
        <v>12</v>
      </c>
      <c r="G675" s="163">
        <v>12.032500000000001</v>
      </c>
      <c r="H675" s="1">
        <v>499</v>
      </c>
      <c r="I675" s="161">
        <f>VLOOKUP(B675,L$2:M$54,2,FALSE)</f>
        <v>0.96908362362167744</v>
      </c>
      <c r="J675">
        <f>MAX(I675*F675,E675)</f>
        <v>12</v>
      </c>
      <c r="L675" s="166"/>
      <c r="M675" s="41"/>
      <c r="N675" s="41"/>
      <c r="O675" s="41"/>
    </row>
    <row r="676" spans="1:15" x14ac:dyDescent="0.25">
      <c r="A676" s="165">
        <v>43494.083333333336</v>
      </c>
      <c r="B676" s="167">
        <f>WEEKNUM(A676)</f>
        <v>5</v>
      </c>
      <c r="C676" s="164">
        <f>WEEKDAY(A676)</f>
        <v>3</v>
      </c>
      <c r="D676" s="164">
        <v>3</v>
      </c>
      <c r="E676" s="163">
        <v>10.6</v>
      </c>
      <c r="F676" s="163">
        <v>11.1</v>
      </c>
      <c r="G676" s="163">
        <v>10.879999999999999</v>
      </c>
      <c r="H676" s="1">
        <v>293</v>
      </c>
      <c r="I676" s="161">
        <f>VLOOKUP(B676,L$2:M$54,2,FALSE)</f>
        <v>0.96908362362167744</v>
      </c>
      <c r="J676">
        <f>MAX(I676*F676,E676)</f>
        <v>10.756828222200619</v>
      </c>
      <c r="L676" s="166"/>
      <c r="M676" s="41"/>
      <c r="N676" s="41"/>
      <c r="O676" s="41"/>
    </row>
    <row r="677" spans="1:15" x14ac:dyDescent="0.25">
      <c r="A677" s="165">
        <v>43494.125</v>
      </c>
      <c r="B677" s="167">
        <f>WEEKNUM(A677)</f>
        <v>5</v>
      </c>
      <c r="C677" s="164">
        <f>WEEKDAY(A677)</f>
        <v>3</v>
      </c>
      <c r="D677" s="164">
        <v>4</v>
      </c>
      <c r="E677" s="163">
        <v>11.875</v>
      </c>
      <c r="F677" s="163">
        <v>12</v>
      </c>
      <c r="G677" s="163">
        <v>12</v>
      </c>
      <c r="H677" s="1">
        <v>173</v>
      </c>
      <c r="I677" s="161">
        <f>VLOOKUP(B677,L$2:M$54,2,FALSE)</f>
        <v>0.96908362362167744</v>
      </c>
      <c r="J677">
        <f>MAX(I677*F677,E677)</f>
        <v>11.875</v>
      </c>
      <c r="L677" s="166"/>
      <c r="M677" s="41"/>
      <c r="N677" s="41"/>
      <c r="O677" s="41"/>
    </row>
    <row r="678" spans="1:15" x14ac:dyDescent="0.25">
      <c r="A678" s="165">
        <v>43494.166666666664</v>
      </c>
      <c r="B678" s="167">
        <f>WEEKNUM(A678)</f>
        <v>5</v>
      </c>
      <c r="C678" s="164">
        <f>WEEKDAY(A678)</f>
        <v>3</v>
      </c>
      <c r="D678" s="164">
        <v>5</v>
      </c>
      <c r="E678" s="163">
        <v>10.6</v>
      </c>
      <c r="F678" s="163">
        <v>11.1</v>
      </c>
      <c r="G678" s="163">
        <v>10.85</v>
      </c>
      <c r="H678" s="1">
        <v>224</v>
      </c>
      <c r="I678" s="161">
        <f>VLOOKUP(B678,L$2:M$54,2,FALSE)</f>
        <v>0.96908362362167744</v>
      </c>
      <c r="J678">
        <f>MAX(I678*F678,E678)</f>
        <v>10.756828222200619</v>
      </c>
      <c r="L678" s="166"/>
      <c r="M678" s="41"/>
      <c r="N678" s="41"/>
      <c r="O678" s="41"/>
    </row>
    <row r="679" spans="1:15" x14ac:dyDescent="0.25">
      <c r="A679" s="165">
        <v>43494.208333333336</v>
      </c>
      <c r="B679" s="167">
        <f>WEEKNUM(A679)</f>
        <v>5</v>
      </c>
      <c r="C679" s="164">
        <f>WEEKDAY(A679)</f>
        <v>3</v>
      </c>
      <c r="D679" s="164">
        <v>6</v>
      </c>
      <c r="E679" s="163">
        <v>10.5</v>
      </c>
      <c r="F679" s="163">
        <v>11</v>
      </c>
      <c r="G679" s="163">
        <v>11.9375</v>
      </c>
      <c r="H679" s="1">
        <v>220</v>
      </c>
      <c r="I679" s="161">
        <f>VLOOKUP(B679,L$2:M$54,2,FALSE)</f>
        <v>0.96908362362167744</v>
      </c>
      <c r="J679">
        <f>MAX(I679*F679,E679)</f>
        <v>10.659919859838451</v>
      </c>
      <c r="L679" s="166"/>
      <c r="M679" s="41"/>
      <c r="N679" s="41"/>
      <c r="O679" s="41"/>
    </row>
    <row r="680" spans="1:15" x14ac:dyDescent="0.25">
      <c r="A680" s="165">
        <v>43494.25</v>
      </c>
      <c r="B680" s="167">
        <f>WEEKNUM(A680)</f>
        <v>5</v>
      </c>
      <c r="C680" s="164">
        <f>WEEKDAY(A680)</f>
        <v>3</v>
      </c>
      <c r="D680" s="164">
        <v>7</v>
      </c>
      <c r="E680" s="163">
        <v>10.875</v>
      </c>
      <c r="F680" s="163">
        <v>12</v>
      </c>
      <c r="G680" s="163">
        <v>10.85</v>
      </c>
      <c r="H680" s="1">
        <v>268</v>
      </c>
      <c r="I680" s="161">
        <f>VLOOKUP(B680,L$2:M$54,2,FALSE)</f>
        <v>0.96908362362167744</v>
      </c>
      <c r="J680">
        <f>MAX(I680*F680,E680)</f>
        <v>11.62900348346013</v>
      </c>
      <c r="L680" s="166"/>
      <c r="M680" s="41"/>
      <c r="N680" s="41"/>
      <c r="O680" s="41"/>
    </row>
    <row r="681" spans="1:15" x14ac:dyDescent="0.25">
      <c r="A681" s="165">
        <v>43494.291666666664</v>
      </c>
      <c r="B681" s="167">
        <f>WEEKNUM(A681)</f>
        <v>5</v>
      </c>
      <c r="C681" s="164">
        <f>WEEKDAY(A681)</f>
        <v>3</v>
      </c>
      <c r="D681" s="164">
        <v>8</v>
      </c>
      <c r="E681" s="163">
        <v>10</v>
      </c>
      <c r="F681" s="163">
        <v>15.75</v>
      </c>
      <c r="G681" s="163">
        <v>10.75</v>
      </c>
      <c r="H681" s="1">
        <v>445</v>
      </c>
      <c r="I681" s="161">
        <f>VLOOKUP(B681,L$2:M$54,2,FALSE)</f>
        <v>0.96908362362167744</v>
      </c>
      <c r="J681">
        <f>MAX(I681*F681,E681)</f>
        <v>15.263067072041419</v>
      </c>
      <c r="L681" s="166"/>
      <c r="M681" s="41"/>
      <c r="N681" s="41"/>
      <c r="O681" s="41"/>
    </row>
    <row r="682" spans="1:15" x14ac:dyDescent="0.25">
      <c r="A682" s="165">
        <v>43494.333333333336</v>
      </c>
      <c r="B682" s="167">
        <f>WEEKNUM(A682)</f>
        <v>5</v>
      </c>
      <c r="C682" s="164">
        <f>WEEKDAY(A682)</f>
        <v>3</v>
      </c>
      <c r="D682" s="164">
        <v>9</v>
      </c>
      <c r="E682" s="163">
        <v>10</v>
      </c>
      <c r="F682" s="163">
        <v>17.625</v>
      </c>
      <c r="G682" s="163">
        <v>11.4375</v>
      </c>
      <c r="H682" s="1">
        <v>729</v>
      </c>
      <c r="I682" s="161">
        <f>VLOOKUP(B682,L$2:M$54,2,FALSE)</f>
        <v>0.96908362362167744</v>
      </c>
      <c r="J682">
        <f>MAX(I682*F682,E682)</f>
        <v>17.080098866332065</v>
      </c>
      <c r="L682" s="166"/>
      <c r="M682" s="41"/>
      <c r="N682" s="41"/>
      <c r="O682" s="41"/>
    </row>
    <row r="683" spans="1:15" x14ac:dyDescent="0.25">
      <c r="A683" s="165">
        <v>43494.375</v>
      </c>
      <c r="B683" s="167">
        <f>WEEKNUM(A683)</f>
        <v>5</v>
      </c>
      <c r="C683" s="164">
        <f>WEEKDAY(A683)</f>
        <v>3</v>
      </c>
      <c r="D683" s="164">
        <v>10</v>
      </c>
      <c r="E683" s="163">
        <v>10</v>
      </c>
      <c r="F683" s="163">
        <v>14.75</v>
      </c>
      <c r="G683" s="163">
        <v>12.875</v>
      </c>
      <c r="H683" s="1">
        <v>1081</v>
      </c>
      <c r="I683" s="161">
        <f>VLOOKUP(B683,L$2:M$54,2,FALSE)</f>
        <v>0.96908362362167744</v>
      </c>
      <c r="J683">
        <f>MAX(I683*F683,E683)</f>
        <v>14.293983448419743</v>
      </c>
      <c r="L683" s="166"/>
      <c r="M683" s="41"/>
      <c r="N683" s="41"/>
      <c r="O683" s="41"/>
    </row>
    <row r="684" spans="1:15" x14ac:dyDescent="0.25">
      <c r="A684" s="165">
        <v>43494.416666666664</v>
      </c>
      <c r="B684" s="167">
        <f>WEEKNUM(A684)</f>
        <v>5</v>
      </c>
      <c r="C684" s="164">
        <f>WEEKDAY(A684)</f>
        <v>3</v>
      </c>
      <c r="D684" s="164">
        <v>11</v>
      </c>
      <c r="E684" s="163">
        <v>10</v>
      </c>
      <c r="F684" s="163">
        <v>14</v>
      </c>
      <c r="G684" s="163">
        <v>13.8125</v>
      </c>
      <c r="H684" s="1">
        <v>1560</v>
      </c>
      <c r="I684" s="161">
        <f>VLOOKUP(B684,L$2:M$54,2,FALSE)</f>
        <v>0.96908362362167744</v>
      </c>
      <c r="J684">
        <f>MAX(I684*F684,E684)</f>
        <v>13.567170730703484</v>
      </c>
      <c r="L684" s="166"/>
      <c r="M684" s="41"/>
      <c r="N684" s="41"/>
      <c r="O684" s="41"/>
    </row>
    <row r="685" spans="1:15" x14ac:dyDescent="0.25">
      <c r="A685" s="165">
        <v>43494.458333333336</v>
      </c>
      <c r="B685" s="167">
        <f>WEEKNUM(A685)</f>
        <v>5</v>
      </c>
      <c r="C685" s="164">
        <f>WEEKDAY(A685)</f>
        <v>3</v>
      </c>
      <c r="D685" s="164">
        <v>12</v>
      </c>
      <c r="E685" s="163">
        <v>10</v>
      </c>
      <c r="F685" s="163">
        <v>13.875</v>
      </c>
      <c r="G685" s="163">
        <v>12.375</v>
      </c>
      <c r="H685" s="1">
        <v>2119</v>
      </c>
      <c r="I685" s="161">
        <f>VLOOKUP(B685,L$2:M$54,2,FALSE)</f>
        <v>0.96908362362167744</v>
      </c>
      <c r="J685">
        <f>MAX(I685*F685,E685)</f>
        <v>13.446035277750774</v>
      </c>
      <c r="L685" s="166"/>
      <c r="M685" s="41"/>
      <c r="N685" s="41"/>
      <c r="O685" s="41"/>
    </row>
    <row r="686" spans="1:15" x14ac:dyDescent="0.25">
      <c r="A686" s="165">
        <v>43494.5</v>
      </c>
      <c r="B686" s="167">
        <f>WEEKNUM(A686)</f>
        <v>5</v>
      </c>
      <c r="C686" s="164">
        <f>WEEKDAY(A686)</f>
        <v>3</v>
      </c>
      <c r="D686" s="164">
        <v>13</v>
      </c>
      <c r="E686" s="163">
        <v>10</v>
      </c>
      <c r="F686" s="163">
        <v>14.125</v>
      </c>
      <c r="G686" s="163">
        <v>12</v>
      </c>
      <c r="H686" s="1">
        <v>2042</v>
      </c>
      <c r="I686" s="161">
        <f>VLOOKUP(B686,L$2:M$54,2,FALSE)</f>
        <v>0.96908362362167744</v>
      </c>
      <c r="J686">
        <f>MAX(I686*F686,E686)</f>
        <v>13.688306183656193</v>
      </c>
      <c r="L686" s="166"/>
      <c r="M686" s="41"/>
      <c r="N686" s="41"/>
      <c r="O686" s="41"/>
    </row>
    <row r="687" spans="1:15" x14ac:dyDescent="0.25">
      <c r="A687" s="165">
        <v>43494.541666666664</v>
      </c>
      <c r="B687" s="167">
        <f>WEEKNUM(A687)</f>
        <v>5</v>
      </c>
      <c r="C687" s="164">
        <f>WEEKDAY(A687)</f>
        <v>3</v>
      </c>
      <c r="D687" s="164">
        <v>14</v>
      </c>
      <c r="E687" s="163">
        <v>10</v>
      </c>
      <c r="F687" s="163">
        <v>14.074999999999999</v>
      </c>
      <c r="G687" s="163">
        <v>11.9375</v>
      </c>
      <c r="H687" s="1">
        <v>1879</v>
      </c>
      <c r="I687" s="161">
        <f>VLOOKUP(B687,L$2:M$54,2,FALSE)</f>
        <v>0.96908362362167744</v>
      </c>
      <c r="J687">
        <f>MAX(I687*F687,E687)</f>
        <v>13.639852002475109</v>
      </c>
      <c r="L687" s="166"/>
      <c r="M687" s="41"/>
      <c r="N687" s="41"/>
      <c r="O687" s="41"/>
    </row>
    <row r="688" spans="1:15" x14ac:dyDescent="0.25">
      <c r="A688" s="165">
        <v>43494.583333333336</v>
      </c>
      <c r="B688" s="167">
        <f>WEEKNUM(A688)</f>
        <v>5</v>
      </c>
      <c r="C688" s="164">
        <f>WEEKDAY(A688)</f>
        <v>3</v>
      </c>
      <c r="D688" s="164">
        <v>15</v>
      </c>
      <c r="E688" s="163">
        <v>10</v>
      </c>
      <c r="F688" s="163">
        <v>13.975000000000001</v>
      </c>
      <c r="G688" s="163">
        <v>12.0625</v>
      </c>
      <c r="H688" s="1">
        <v>2810</v>
      </c>
      <c r="I688" s="161">
        <f>VLOOKUP(B688,L$2:M$54,2,FALSE)</f>
        <v>0.96908362362167744</v>
      </c>
      <c r="J688">
        <f>MAX(I688*F688,E688)</f>
        <v>13.542943640112943</v>
      </c>
      <c r="L688" s="166"/>
      <c r="M688" s="41"/>
      <c r="N688" s="41"/>
      <c r="O688" s="41"/>
    </row>
    <row r="689" spans="1:15" x14ac:dyDescent="0.25">
      <c r="A689" s="165">
        <v>43494.625</v>
      </c>
      <c r="B689" s="167">
        <f>WEEKNUM(A689)</f>
        <v>5</v>
      </c>
      <c r="C689" s="164">
        <f>WEEKDAY(A689)</f>
        <v>3</v>
      </c>
      <c r="D689" s="164">
        <v>16</v>
      </c>
      <c r="E689" s="163">
        <v>10</v>
      </c>
      <c r="F689" s="163">
        <v>14.175000000000001</v>
      </c>
      <c r="G689" s="163">
        <v>12.037500000000001</v>
      </c>
      <c r="H689" s="1">
        <v>3036</v>
      </c>
      <c r="I689" s="161">
        <f>VLOOKUP(B689,L$2:M$54,2,FALSE)</f>
        <v>0.96908362362167744</v>
      </c>
      <c r="J689">
        <f>MAX(I689*F689,E689)</f>
        <v>13.736760364837279</v>
      </c>
      <c r="L689" s="166"/>
      <c r="M689" s="41"/>
      <c r="N689" s="41"/>
      <c r="O689" s="41"/>
    </row>
    <row r="690" spans="1:15" x14ac:dyDescent="0.25">
      <c r="A690" s="165">
        <v>43494.666666666664</v>
      </c>
      <c r="B690" s="167">
        <f>WEEKNUM(A690)</f>
        <v>5</v>
      </c>
      <c r="C690" s="164">
        <f>WEEKDAY(A690)</f>
        <v>3</v>
      </c>
      <c r="D690" s="164">
        <v>17</v>
      </c>
      <c r="E690" s="163">
        <v>10</v>
      </c>
      <c r="F690" s="163">
        <v>14.45</v>
      </c>
      <c r="G690" s="163">
        <v>11.987500000000001</v>
      </c>
      <c r="H690" s="1">
        <v>3550</v>
      </c>
      <c r="I690" s="161">
        <f>VLOOKUP(B690,L$2:M$54,2,FALSE)</f>
        <v>0.96908362362167744</v>
      </c>
      <c r="J690">
        <f>MAX(I690*F690,E690)</f>
        <v>14.003258361333238</v>
      </c>
      <c r="L690" s="166"/>
      <c r="M690" s="41"/>
      <c r="N690" s="41"/>
      <c r="O690" s="41"/>
    </row>
    <row r="691" spans="1:15" x14ac:dyDescent="0.25">
      <c r="A691" s="165">
        <v>43494.708333333336</v>
      </c>
      <c r="B691" s="167">
        <f>WEEKNUM(A691)</f>
        <v>5</v>
      </c>
      <c r="C691" s="164">
        <f>WEEKDAY(A691)</f>
        <v>3</v>
      </c>
      <c r="D691" s="164">
        <v>18</v>
      </c>
      <c r="E691" s="163">
        <v>10</v>
      </c>
      <c r="F691" s="163">
        <v>17.375</v>
      </c>
      <c r="G691" s="163">
        <v>12.0875</v>
      </c>
      <c r="H691" s="1">
        <v>3373</v>
      </c>
      <c r="I691" s="161">
        <f>VLOOKUP(B691,L$2:M$54,2,FALSE)</f>
        <v>0.96908362362167744</v>
      </c>
      <c r="J691">
        <f>MAX(I691*F691,E691)</f>
        <v>16.837827960426644</v>
      </c>
      <c r="L691" s="166"/>
      <c r="M691" s="41"/>
      <c r="N691" s="41"/>
      <c r="O691" s="41"/>
    </row>
    <row r="692" spans="1:15" x14ac:dyDescent="0.25">
      <c r="A692" s="165">
        <v>43494.75</v>
      </c>
      <c r="B692" s="167">
        <f>WEEKNUM(A692)</f>
        <v>5</v>
      </c>
      <c r="C692" s="164">
        <f>WEEKDAY(A692)</f>
        <v>3</v>
      </c>
      <c r="D692" s="164">
        <v>19</v>
      </c>
      <c r="E692" s="163">
        <v>10</v>
      </c>
      <c r="F692" s="163">
        <v>15.925000000000001</v>
      </c>
      <c r="G692" s="163">
        <v>12.225</v>
      </c>
      <c r="H692" s="1">
        <v>3077</v>
      </c>
      <c r="I692" s="161">
        <f>VLOOKUP(B692,L$2:M$54,2,FALSE)</f>
        <v>0.96908362362167744</v>
      </c>
      <c r="J692">
        <f>MAX(I692*F692,E692)</f>
        <v>15.432656706175214</v>
      </c>
      <c r="L692" s="166"/>
      <c r="M692" s="41"/>
      <c r="N692" s="41"/>
      <c r="O692" s="41"/>
    </row>
    <row r="693" spans="1:15" x14ac:dyDescent="0.25">
      <c r="A693" s="165">
        <v>43494.791666666664</v>
      </c>
      <c r="B693" s="167">
        <f>WEEKNUM(A693)</f>
        <v>5</v>
      </c>
      <c r="C693" s="164">
        <f>WEEKDAY(A693)</f>
        <v>3</v>
      </c>
      <c r="D693" s="164">
        <v>20</v>
      </c>
      <c r="E693" s="163">
        <v>10</v>
      </c>
      <c r="F693" s="163">
        <v>13.525</v>
      </c>
      <c r="G693" s="163">
        <v>13.6875</v>
      </c>
      <c r="H693" s="1">
        <v>2694</v>
      </c>
      <c r="I693" s="161">
        <f>VLOOKUP(B693,L$2:M$54,2,FALSE)</f>
        <v>0.96908362362167744</v>
      </c>
      <c r="J693">
        <f>MAX(I693*F693,E693)</f>
        <v>13.106856009483188</v>
      </c>
      <c r="L693" s="166"/>
      <c r="M693" s="41"/>
      <c r="N693" s="41"/>
      <c r="O693" s="41"/>
    </row>
    <row r="694" spans="1:15" x14ac:dyDescent="0.25">
      <c r="A694" s="165">
        <v>43494.833333333336</v>
      </c>
      <c r="B694" s="167">
        <f>WEEKNUM(A694)</f>
        <v>5</v>
      </c>
      <c r="C694" s="164">
        <f>WEEKDAY(A694)</f>
        <v>3</v>
      </c>
      <c r="D694" s="164">
        <v>21</v>
      </c>
      <c r="E694" s="163">
        <v>12.45</v>
      </c>
      <c r="F694" s="163">
        <v>12.45</v>
      </c>
      <c r="G694" s="163">
        <v>12.9625</v>
      </c>
      <c r="H694" s="1">
        <v>2606</v>
      </c>
      <c r="I694" s="161">
        <f>VLOOKUP(B694,L$2:M$54,2,FALSE)</f>
        <v>0.96908362362167744</v>
      </c>
      <c r="J694">
        <f>MAX(I694*F694,E694)</f>
        <v>12.45</v>
      </c>
      <c r="L694" s="166"/>
      <c r="M694" s="41"/>
      <c r="N694" s="41"/>
      <c r="O694" s="41"/>
    </row>
    <row r="695" spans="1:15" x14ac:dyDescent="0.25">
      <c r="A695" s="165">
        <v>43494.875</v>
      </c>
      <c r="B695" s="167">
        <f>WEEKNUM(A695)</f>
        <v>5</v>
      </c>
      <c r="C695" s="164">
        <f>WEEKDAY(A695)</f>
        <v>3</v>
      </c>
      <c r="D695" s="164">
        <v>22</v>
      </c>
      <c r="E695" s="163">
        <v>11.95</v>
      </c>
      <c r="F695" s="163">
        <v>11.95</v>
      </c>
      <c r="G695" s="163">
        <v>11.762499999999999</v>
      </c>
      <c r="H695" s="1">
        <v>2484</v>
      </c>
      <c r="I695" s="161">
        <f>VLOOKUP(B695,L$2:M$54,2,FALSE)</f>
        <v>0.96908362362167744</v>
      </c>
      <c r="J695">
        <f>MAX(I695*F695,E695)</f>
        <v>11.95</v>
      </c>
      <c r="L695" s="166"/>
      <c r="M695" s="41"/>
      <c r="N695" s="41"/>
      <c r="O695" s="41"/>
    </row>
    <row r="696" spans="1:15" x14ac:dyDescent="0.25">
      <c r="A696" s="165">
        <v>43494.916666666664</v>
      </c>
      <c r="B696" s="167">
        <f>WEEKNUM(A696)</f>
        <v>5</v>
      </c>
      <c r="C696" s="164">
        <f>WEEKDAY(A696)</f>
        <v>3</v>
      </c>
      <c r="D696" s="164">
        <v>23</v>
      </c>
      <c r="E696" s="163">
        <v>11.725000000000001</v>
      </c>
      <c r="F696" s="163">
        <v>11.725000000000001</v>
      </c>
      <c r="G696" s="163">
        <v>12.45</v>
      </c>
      <c r="H696" s="1">
        <v>1043</v>
      </c>
      <c r="I696" s="161">
        <f>VLOOKUP(B696,L$2:M$54,2,FALSE)</f>
        <v>0.96908362362167744</v>
      </c>
      <c r="J696">
        <f>MAX(I696*F696,E696)</f>
        <v>11.725000000000001</v>
      </c>
      <c r="L696" s="166"/>
      <c r="M696" s="41"/>
      <c r="N696" s="41"/>
      <c r="O696" s="41"/>
    </row>
    <row r="697" spans="1:15" x14ac:dyDescent="0.25">
      <c r="A697" s="165">
        <v>43494.958333333336</v>
      </c>
      <c r="B697" s="167">
        <f>WEEKNUM(A697)</f>
        <v>5</v>
      </c>
      <c r="C697" s="164">
        <f>WEEKDAY(A697)</f>
        <v>3</v>
      </c>
      <c r="D697" s="164">
        <v>24</v>
      </c>
      <c r="E697" s="163">
        <v>12</v>
      </c>
      <c r="F697" s="163">
        <v>12</v>
      </c>
      <c r="G697" s="163">
        <v>11.95</v>
      </c>
      <c r="H697" s="1">
        <v>380</v>
      </c>
      <c r="I697" s="161">
        <f>VLOOKUP(B697,L$2:M$54,2,FALSE)</f>
        <v>0.96908362362167744</v>
      </c>
      <c r="J697">
        <f>MAX(I697*F697,E697)</f>
        <v>12</v>
      </c>
      <c r="L697" s="166"/>
      <c r="M697" s="41"/>
      <c r="N697" s="41"/>
      <c r="O697" s="41"/>
    </row>
    <row r="698" spans="1:15" x14ac:dyDescent="0.25">
      <c r="A698" s="165">
        <v>43495</v>
      </c>
      <c r="B698" s="167">
        <f>WEEKNUM(A698)</f>
        <v>5</v>
      </c>
      <c r="C698" s="164">
        <f>WEEKDAY(A698)</f>
        <v>4</v>
      </c>
      <c r="D698" s="164">
        <v>1</v>
      </c>
      <c r="E698" s="163">
        <v>11.07</v>
      </c>
      <c r="F698" s="163">
        <v>11.07</v>
      </c>
      <c r="G698" s="163">
        <v>11.725000000000001</v>
      </c>
      <c r="H698" s="1">
        <v>159</v>
      </c>
      <c r="I698" s="161">
        <f>VLOOKUP(B698,L$2:M$54,2,FALSE)</f>
        <v>0.96908362362167744</v>
      </c>
      <c r="J698">
        <f>MAX(I698*F698,E698)</f>
        <v>11.07</v>
      </c>
      <c r="L698" s="166"/>
      <c r="M698" s="41"/>
      <c r="N698" s="41"/>
      <c r="O698" s="41"/>
    </row>
    <row r="699" spans="1:15" x14ac:dyDescent="0.25">
      <c r="A699" s="165">
        <v>43495.041666666664</v>
      </c>
      <c r="B699" s="167">
        <f>WEEKNUM(A699)</f>
        <v>5</v>
      </c>
      <c r="C699" s="164">
        <f>WEEKDAY(A699)</f>
        <v>4</v>
      </c>
      <c r="D699" s="164">
        <v>2</v>
      </c>
      <c r="E699" s="163">
        <v>11.175000000000001</v>
      </c>
      <c r="F699" s="163">
        <v>11.175000000000001</v>
      </c>
      <c r="G699" s="163">
        <v>12</v>
      </c>
      <c r="H699" s="1">
        <v>89</v>
      </c>
      <c r="I699" s="161">
        <f>VLOOKUP(B699,L$2:M$54,2,FALSE)</f>
        <v>0.96908362362167744</v>
      </c>
      <c r="J699">
        <f>MAX(I699*F699,E699)</f>
        <v>11.175000000000001</v>
      </c>
      <c r="L699" s="166"/>
      <c r="M699" s="41"/>
      <c r="N699" s="41"/>
      <c r="O699" s="41"/>
    </row>
    <row r="700" spans="1:15" x14ac:dyDescent="0.25">
      <c r="A700" s="165">
        <v>43495.083333333336</v>
      </c>
      <c r="B700" s="167">
        <f>WEEKNUM(A700)</f>
        <v>5</v>
      </c>
      <c r="C700" s="164">
        <f>WEEKDAY(A700)</f>
        <v>4</v>
      </c>
      <c r="D700" s="164">
        <v>3</v>
      </c>
      <c r="E700" s="163">
        <v>11.745000000000001</v>
      </c>
      <c r="F700" s="163">
        <v>11.745000000000001</v>
      </c>
      <c r="G700" s="163">
        <v>11.07</v>
      </c>
      <c r="H700" s="1">
        <v>64</v>
      </c>
      <c r="I700" s="161">
        <f>VLOOKUP(B700,L$2:M$54,2,FALSE)</f>
        <v>0.96908362362167744</v>
      </c>
      <c r="J700">
        <f>MAX(I700*F700,E700)</f>
        <v>11.745000000000001</v>
      </c>
      <c r="L700" s="166"/>
      <c r="M700" s="41"/>
      <c r="N700" s="41"/>
      <c r="O700" s="41"/>
    </row>
    <row r="701" spans="1:15" x14ac:dyDescent="0.25">
      <c r="A701" s="165">
        <v>43495.125</v>
      </c>
      <c r="B701" s="167">
        <f>WEEKNUM(A701)</f>
        <v>5</v>
      </c>
      <c r="C701" s="164">
        <f>WEEKDAY(A701)</f>
        <v>4</v>
      </c>
      <c r="D701" s="164">
        <v>4</v>
      </c>
      <c r="E701" s="163">
        <v>12.195</v>
      </c>
      <c r="F701" s="163">
        <v>12.195</v>
      </c>
      <c r="G701" s="163">
        <v>11.175000000000001</v>
      </c>
      <c r="H701" s="1">
        <v>123</v>
      </c>
      <c r="I701" s="161">
        <f>VLOOKUP(B701,L$2:M$54,2,FALSE)</f>
        <v>0.96908362362167744</v>
      </c>
      <c r="J701">
        <f>MAX(I701*F701,E701)</f>
        <v>12.195</v>
      </c>
      <c r="L701" s="166"/>
      <c r="M701" s="41"/>
      <c r="N701" s="41"/>
      <c r="O701" s="41"/>
    </row>
    <row r="702" spans="1:15" x14ac:dyDescent="0.25">
      <c r="A702" s="165">
        <v>43495.166666666664</v>
      </c>
      <c r="B702" s="167">
        <f>WEEKNUM(A702)</f>
        <v>5</v>
      </c>
      <c r="C702" s="164">
        <f>WEEKDAY(A702)</f>
        <v>4</v>
      </c>
      <c r="D702" s="164">
        <v>5</v>
      </c>
      <c r="E702" s="163">
        <v>11.705</v>
      </c>
      <c r="F702" s="163">
        <v>11.705</v>
      </c>
      <c r="G702" s="163">
        <v>11.745000000000001</v>
      </c>
      <c r="H702" s="1">
        <v>311</v>
      </c>
      <c r="I702" s="161">
        <f>VLOOKUP(B702,L$2:M$54,2,FALSE)</f>
        <v>0.96908362362167744</v>
      </c>
      <c r="J702">
        <f>MAX(I702*F702,E702)</f>
        <v>11.705</v>
      </c>
      <c r="L702" s="166"/>
      <c r="M702" s="41"/>
      <c r="N702" s="41"/>
      <c r="O702" s="41"/>
    </row>
    <row r="703" spans="1:15" x14ac:dyDescent="0.25">
      <c r="A703" s="165">
        <v>43495.208333333336</v>
      </c>
      <c r="B703" s="167">
        <f>WEEKNUM(A703)</f>
        <v>5</v>
      </c>
      <c r="C703" s="164">
        <f>WEEKDAY(A703)</f>
        <v>4</v>
      </c>
      <c r="D703" s="164">
        <v>6</v>
      </c>
      <c r="E703" s="163">
        <v>10.620000000000001</v>
      </c>
      <c r="F703" s="163">
        <v>10.620000000000001</v>
      </c>
      <c r="G703" s="163">
        <v>12.195</v>
      </c>
      <c r="H703" s="1">
        <v>756</v>
      </c>
      <c r="I703" s="161">
        <f>VLOOKUP(B703,L$2:M$54,2,FALSE)</f>
        <v>0.96908362362167744</v>
      </c>
      <c r="J703">
        <f>MAX(I703*F703,E703)</f>
        <v>10.620000000000001</v>
      </c>
      <c r="L703" s="166"/>
      <c r="M703" s="41"/>
      <c r="N703" s="41"/>
      <c r="O703" s="41"/>
    </row>
    <row r="704" spans="1:15" x14ac:dyDescent="0.25">
      <c r="A704" s="165">
        <v>43495.25</v>
      </c>
      <c r="B704" s="167">
        <f>WEEKNUM(A704)</f>
        <v>5</v>
      </c>
      <c r="C704" s="164">
        <f>WEEKDAY(A704)</f>
        <v>4</v>
      </c>
      <c r="D704" s="164">
        <v>7</v>
      </c>
      <c r="E704" s="163">
        <v>11.77</v>
      </c>
      <c r="F704" s="163">
        <v>11.77</v>
      </c>
      <c r="G704" s="163">
        <v>11.705</v>
      </c>
      <c r="H704" s="1">
        <v>3246</v>
      </c>
      <c r="I704" s="161">
        <f>VLOOKUP(B704,L$2:M$54,2,FALSE)</f>
        <v>0.96908362362167744</v>
      </c>
      <c r="J704">
        <f>MAX(I704*F704,E704)</f>
        <v>11.77</v>
      </c>
      <c r="L704" s="166"/>
      <c r="M704" s="41"/>
      <c r="N704" s="41"/>
      <c r="O704" s="41"/>
    </row>
    <row r="705" spans="1:15" x14ac:dyDescent="0.25">
      <c r="A705" s="165">
        <v>43495.291666666664</v>
      </c>
      <c r="B705" s="167">
        <f>WEEKNUM(A705)</f>
        <v>5</v>
      </c>
      <c r="C705" s="164">
        <f>WEEKDAY(A705)</f>
        <v>4</v>
      </c>
      <c r="D705" s="164">
        <v>8</v>
      </c>
      <c r="E705" s="163">
        <v>10</v>
      </c>
      <c r="F705" s="163">
        <v>16.5</v>
      </c>
      <c r="G705" s="163">
        <v>10.620000000000001</v>
      </c>
      <c r="H705" s="1">
        <v>4223</v>
      </c>
      <c r="I705" s="161">
        <f>VLOOKUP(B705,L$2:M$54,2,FALSE)</f>
        <v>0.96908362362167744</v>
      </c>
      <c r="J705">
        <f>MAX(I705*F705,E705)</f>
        <v>15.989879789757678</v>
      </c>
      <c r="L705" s="166"/>
      <c r="M705" s="41"/>
      <c r="N705" s="41"/>
      <c r="O705" s="41"/>
    </row>
    <row r="706" spans="1:15" x14ac:dyDescent="0.25">
      <c r="A706" s="165">
        <v>43495.333333333336</v>
      </c>
      <c r="B706" s="167">
        <f>WEEKNUM(A706)</f>
        <v>5</v>
      </c>
      <c r="C706" s="164">
        <f>WEEKDAY(A706)</f>
        <v>4</v>
      </c>
      <c r="D706" s="164">
        <v>9</v>
      </c>
      <c r="E706" s="163">
        <v>10</v>
      </c>
      <c r="F706" s="163">
        <v>19</v>
      </c>
      <c r="G706" s="163">
        <v>11.77</v>
      </c>
      <c r="H706" s="1">
        <v>4032</v>
      </c>
      <c r="I706" s="161">
        <f>VLOOKUP(B706,L$2:M$54,2,FALSE)</f>
        <v>0.96908362362167744</v>
      </c>
      <c r="J706">
        <f>MAX(I706*F706,E706)</f>
        <v>18.412588848811872</v>
      </c>
      <c r="L706" s="166"/>
      <c r="M706" s="41"/>
      <c r="N706" s="41"/>
      <c r="O706" s="41"/>
    </row>
    <row r="707" spans="1:15" x14ac:dyDescent="0.25">
      <c r="A707" s="165">
        <v>43495.375</v>
      </c>
      <c r="B707" s="167">
        <f>WEEKNUM(A707)</f>
        <v>5</v>
      </c>
      <c r="C707" s="164">
        <f>WEEKDAY(A707)</f>
        <v>4</v>
      </c>
      <c r="D707" s="164">
        <v>10</v>
      </c>
      <c r="E707" s="163">
        <v>10</v>
      </c>
      <c r="F707" s="163">
        <v>16.75</v>
      </c>
      <c r="G707" s="163">
        <v>13.25</v>
      </c>
      <c r="H707" s="1">
        <v>2570</v>
      </c>
      <c r="I707" s="161">
        <f>VLOOKUP(B707,L$2:M$54,2,FALSE)</f>
        <v>0.96908362362167744</v>
      </c>
      <c r="J707">
        <f>MAX(I707*F707,E707)</f>
        <v>16.232150695663098</v>
      </c>
      <c r="L707" s="166"/>
      <c r="M707" s="41"/>
      <c r="N707" s="41"/>
      <c r="O707" s="41"/>
    </row>
    <row r="708" spans="1:15" x14ac:dyDescent="0.25">
      <c r="A708" s="165">
        <v>43495.416666666664</v>
      </c>
      <c r="B708" s="167">
        <f>WEEKNUM(A708)</f>
        <v>5</v>
      </c>
      <c r="C708" s="164">
        <f>WEEKDAY(A708)</f>
        <v>4</v>
      </c>
      <c r="D708" s="164">
        <v>11</v>
      </c>
      <c r="E708" s="163">
        <v>10</v>
      </c>
      <c r="F708" s="163">
        <v>15.379999999999999</v>
      </c>
      <c r="G708" s="163">
        <v>14.5</v>
      </c>
      <c r="H708" s="1">
        <v>2320</v>
      </c>
      <c r="I708" s="161">
        <f>VLOOKUP(B708,L$2:M$54,2,FALSE)</f>
        <v>0.96908362362167744</v>
      </c>
      <c r="J708">
        <f>MAX(I708*F708,E708)</f>
        <v>14.904506131301398</v>
      </c>
      <c r="L708" s="166"/>
      <c r="M708" s="41"/>
      <c r="N708" s="41"/>
      <c r="O708" s="41"/>
    </row>
    <row r="709" spans="1:15" x14ac:dyDescent="0.25">
      <c r="A709" s="165">
        <v>43495.458333333336</v>
      </c>
      <c r="B709" s="167">
        <f>WEEKNUM(A709)</f>
        <v>5</v>
      </c>
      <c r="C709" s="164">
        <f>WEEKDAY(A709)</f>
        <v>4</v>
      </c>
      <c r="D709" s="164">
        <v>12</v>
      </c>
      <c r="E709" s="163">
        <v>10</v>
      </c>
      <c r="F709" s="163">
        <v>14.45</v>
      </c>
      <c r="G709" s="163">
        <v>13.375</v>
      </c>
      <c r="H709" s="1">
        <v>2380</v>
      </c>
      <c r="I709" s="161">
        <f>VLOOKUP(B709,L$2:M$54,2,FALSE)</f>
        <v>0.96908362362167744</v>
      </c>
      <c r="J709">
        <f>MAX(I709*F709,E709)</f>
        <v>14.003258361333238</v>
      </c>
      <c r="L709" s="166"/>
      <c r="M709" s="41"/>
      <c r="N709" s="41"/>
      <c r="O709" s="41"/>
    </row>
    <row r="710" spans="1:15" x14ac:dyDescent="0.25">
      <c r="A710" s="165">
        <v>43495.5</v>
      </c>
      <c r="B710" s="167">
        <f>WEEKNUM(A710)</f>
        <v>5</v>
      </c>
      <c r="C710" s="164">
        <f>WEEKDAY(A710)</f>
        <v>4</v>
      </c>
      <c r="D710" s="164">
        <v>13</v>
      </c>
      <c r="E710" s="163">
        <v>10</v>
      </c>
      <c r="F710" s="163">
        <v>13.765000000000001</v>
      </c>
      <c r="G710" s="163">
        <v>12.690000000000001</v>
      </c>
      <c r="H710" s="1">
        <v>2180</v>
      </c>
      <c r="I710" s="161">
        <f>VLOOKUP(B710,L$2:M$54,2,FALSE)</f>
        <v>0.96908362362167744</v>
      </c>
      <c r="J710">
        <f>MAX(I710*F710,E710)</f>
        <v>13.33943607915239</v>
      </c>
      <c r="L710" s="166"/>
      <c r="M710" s="41"/>
      <c r="N710" s="41"/>
      <c r="O710" s="41"/>
    </row>
    <row r="711" spans="1:15" x14ac:dyDescent="0.25">
      <c r="A711" s="165">
        <v>43495.541666666664</v>
      </c>
      <c r="B711" s="167">
        <f>WEEKNUM(A711)</f>
        <v>5</v>
      </c>
      <c r="C711" s="164">
        <f>WEEKDAY(A711)</f>
        <v>4</v>
      </c>
      <c r="D711" s="164">
        <v>14</v>
      </c>
      <c r="E711" s="163">
        <v>10</v>
      </c>
      <c r="F711" s="163">
        <v>14.185</v>
      </c>
      <c r="G711" s="163">
        <v>12.225000000000001</v>
      </c>
      <c r="H711" s="1">
        <v>2491</v>
      </c>
      <c r="I711" s="161">
        <f>VLOOKUP(B711,L$2:M$54,2,FALSE)</f>
        <v>0.96908362362167744</v>
      </c>
      <c r="J711">
        <f>MAX(I711*F711,E711)</f>
        <v>13.746451201073494</v>
      </c>
      <c r="L711" s="166"/>
      <c r="M711" s="41"/>
      <c r="N711" s="41"/>
      <c r="O711" s="41"/>
    </row>
    <row r="712" spans="1:15" x14ac:dyDescent="0.25">
      <c r="A712" s="165">
        <v>43495.583333333336</v>
      </c>
      <c r="B712" s="167">
        <f>WEEKNUM(A712)</f>
        <v>5</v>
      </c>
      <c r="C712" s="164">
        <f>WEEKDAY(A712)</f>
        <v>4</v>
      </c>
      <c r="D712" s="164">
        <v>15</v>
      </c>
      <c r="E712" s="163">
        <v>10</v>
      </c>
      <c r="F712" s="163">
        <v>15</v>
      </c>
      <c r="G712" s="163">
        <v>11.8825</v>
      </c>
      <c r="H712" s="1">
        <v>2503</v>
      </c>
      <c r="I712" s="161">
        <f>VLOOKUP(B712,L$2:M$54,2,FALSE)</f>
        <v>0.96908362362167744</v>
      </c>
      <c r="J712">
        <f>MAX(I712*F712,E712)</f>
        <v>14.536254354325161</v>
      </c>
      <c r="L712" s="166"/>
      <c r="M712" s="41"/>
      <c r="N712" s="41"/>
      <c r="O712" s="41"/>
    </row>
    <row r="713" spans="1:15" x14ac:dyDescent="0.25">
      <c r="A713" s="165">
        <v>43495.625</v>
      </c>
      <c r="B713" s="167">
        <f>WEEKNUM(A713)</f>
        <v>5</v>
      </c>
      <c r="C713" s="164">
        <f>WEEKDAY(A713)</f>
        <v>4</v>
      </c>
      <c r="D713" s="164">
        <v>16</v>
      </c>
      <c r="E713" s="163">
        <v>10</v>
      </c>
      <c r="F713" s="163">
        <v>14.895</v>
      </c>
      <c r="G713" s="163">
        <v>12.092500000000001</v>
      </c>
      <c r="H713" s="1">
        <v>2127</v>
      </c>
      <c r="I713" s="161">
        <f>VLOOKUP(B713,L$2:M$54,2,FALSE)</f>
        <v>0.96908362362167744</v>
      </c>
      <c r="J713">
        <f>MAX(I713*F713,E713)</f>
        <v>14.434500573844884</v>
      </c>
      <c r="L713" s="166"/>
      <c r="M713" s="41"/>
      <c r="N713" s="41"/>
      <c r="O713" s="41"/>
    </row>
    <row r="714" spans="1:15" x14ac:dyDescent="0.25">
      <c r="A714" s="165">
        <v>43495.666666666664</v>
      </c>
      <c r="B714" s="167">
        <f>WEEKNUM(A714)</f>
        <v>5</v>
      </c>
      <c r="C714" s="164">
        <f>WEEKDAY(A714)</f>
        <v>4</v>
      </c>
      <c r="D714" s="164">
        <v>17</v>
      </c>
      <c r="E714" s="163">
        <v>10</v>
      </c>
      <c r="F714" s="163">
        <v>15.77</v>
      </c>
      <c r="G714" s="163">
        <v>12.5</v>
      </c>
      <c r="H714" s="1">
        <v>3246</v>
      </c>
      <c r="I714" s="161">
        <f>VLOOKUP(B714,L$2:M$54,2,FALSE)</f>
        <v>0.96908362362167744</v>
      </c>
      <c r="J714">
        <f>MAX(I714*F714,E714)</f>
        <v>15.282448744513852</v>
      </c>
      <c r="L714" s="166"/>
      <c r="M714" s="41"/>
      <c r="N714" s="41"/>
      <c r="O714" s="41"/>
    </row>
    <row r="715" spans="1:15" x14ac:dyDescent="0.25">
      <c r="A715" s="165">
        <v>43495.708333333336</v>
      </c>
      <c r="B715" s="167">
        <f>WEEKNUM(A715)</f>
        <v>5</v>
      </c>
      <c r="C715" s="164">
        <f>WEEKDAY(A715)</f>
        <v>4</v>
      </c>
      <c r="D715" s="164">
        <v>18</v>
      </c>
      <c r="E715" s="163">
        <v>10</v>
      </c>
      <c r="F715" s="163">
        <v>17.549999999999997</v>
      </c>
      <c r="G715" s="163">
        <v>12.4475</v>
      </c>
      <c r="H715" s="1">
        <v>3507</v>
      </c>
      <c r="I715" s="161">
        <f>VLOOKUP(B715,L$2:M$54,2,FALSE)</f>
        <v>0.96908362362167744</v>
      </c>
      <c r="J715">
        <f>MAX(I715*F715,E715)</f>
        <v>17.007417594560437</v>
      </c>
      <c r="L715" s="166"/>
      <c r="M715" s="41"/>
      <c r="N715" s="41"/>
      <c r="O715" s="41"/>
    </row>
    <row r="716" spans="1:15" x14ac:dyDescent="0.25">
      <c r="A716" s="165">
        <v>43495.75</v>
      </c>
      <c r="B716" s="167">
        <f>WEEKNUM(A716)</f>
        <v>5</v>
      </c>
      <c r="C716" s="164">
        <f>WEEKDAY(A716)</f>
        <v>4</v>
      </c>
      <c r="D716" s="164">
        <v>19</v>
      </c>
      <c r="E716" s="163">
        <v>10</v>
      </c>
      <c r="F716" s="163">
        <v>16.234999999999999</v>
      </c>
      <c r="G716" s="163">
        <v>12.885000000000002</v>
      </c>
      <c r="H716" s="1">
        <v>2745</v>
      </c>
      <c r="I716" s="161">
        <f>VLOOKUP(B716,L$2:M$54,2,FALSE)</f>
        <v>0.96908362362167744</v>
      </c>
      <c r="J716">
        <f>MAX(I716*F716,E716)</f>
        <v>15.733072629497933</v>
      </c>
      <c r="L716" s="166"/>
      <c r="M716" s="41"/>
      <c r="N716" s="41"/>
      <c r="O716" s="41"/>
    </row>
    <row r="717" spans="1:15" x14ac:dyDescent="0.25">
      <c r="A717" s="165">
        <v>43495.791666666664</v>
      </c>
      <c r="B717" s="167">
        <f>WEEKNUM(A717)</f>
        <v>5</v>
      </c>
      <c r="C717" s="164">
        <f>WEEKDAY(A717)</f>
        <v>4</v>
      </c>
      <c r="D717" s="164">
        <v>20</v>
      </c>
      <c r="E717" s="163">
        <v>10</v>
      </c>
      <c r="F717" s="163">
        <v>14</v>
      </c>
      <c r="G717" s="163">
        <v>13.774999999999999</v>
      </c>
      <c r="H717" s="1">
        <v>1693</v>
      </c>
      <c r="I717" s="161">
        <f>VLOOKUP(B717,L$2:M$54,2,FALSE)</f>
        <v>0.96908362362167744</v>
      </c>
      <c r="J717">
        <f>MAX(I717*F717,E717)</f>
        <v>13.567170730703484</v>
      </c>
      <c r="L717" s="166"/>
      <c r="M717" s="41"/>
      <c r="N717" s="41"/>
      <c r="O717" s="41"/>
    </row>
    <row r="718" spans="1:15" x14ac:dyDescent="0.25">
      <c r="A718" s="165">
        <v>43495.833333333336</v>
      </c>
      <c r="B718" s="167">
        <f>WEEKNUM(A718)</f>
        <v>5</v>
      </c>
      <c r="C718" s="164">
        <f>WEEKDAY(A718)</f>
        <v>4</v>
      </c>
      <c r="D718" s="164">
        <v>21</v>
      </c>
      <c r="E718" s="163">
        <v>10</v>
      </c>
      <c r="F718" s="163">
        <v>12.77</v>
      </c>
      <c r="G718" s="163">
        <v>13.1175</v>
      </c>
      <c r="H718" s="1">
        <v>915</v>
      </c>
      <c r="I718" s="161">
        <f>VLOOKUP(B718,L$2:M$54,2,FALSE)</f>
        <v>0.96908362362167744</v>
      </c>
      <c r="J718">
        <f>MAX(I718*F718,E718)</f>
        <v>12.375197873648821</v>
      </c>
      <c r="L718" s="166"/>
      <c r="M718" s="41"/>
      <c r="N718" s="41"/>
      <c r="O718" s="41"/>
    </row>
    <row r="719" spans="1:15" x14ac:dyDescent="0.25">
      <c r="A719" s="165">
        <v>43495.875</v>
      </c>
      <c r="B719" s="167">
        <f>WEEKNUM(A719)</f>
        <v>5</v>
      </c>
      <c r="C719" s="164">
        <f>WEEKDAY(A719)</f>
        <v>4</v>
      </c>
      <c r="D719" s="164">
        <v>22</v>
      </c>
      <c r="E719" s="163">
        <v>12.48</v>
      </c>
      <c r="F719" s="163">
        <v>12.48</v>
      </c>
      <c r="G719" s="163">
        <v>12</v>
      </c>
      <c r="H719" s="1">
        <v>698</v>
      </c>
      <c r="I719" s="161">
        <f>VLOOKUP(B719,L$2:M$54,2,FALSE)</f>
        <v>0.96908362362167744</v>
      </c>
      <c r="J719">
        <f>MAX(I719*F719,E719)</f>
        <v>12.48</v>
      </c>
      <c r="L719" s="166"/>
      <c r="M719" s="41"/>
      <c r="N719" s="41"/>
      <c r="O719" s="41"/>
    </row>
    <row r="720" spans="1:15" x14ac:dyDescent="0.25">
      <c r="A720" s="165">
        <v>43495.916666666664</v>
      </c>
      <c r="B720" s="167">
        <f>WEEKNUM(A720)</f>
        <v>5</v>
      </c>
      <c r="C720" s="164">
        <f>WEEKDAY(A720)</f>
        <v>4</v>
      </c>
      <c r="D720" s="164">
        <v>23</v>
      </c>
      <c r="E720" s="163">
        <v>12.59</v>
      </c>
      <c r="F720" s="163">
        <v>12.59</v>
      </c>
      <c r="G720" s="163">
        <v>11.385</v>
      </c>
      <c r="H720" s="1">
        <v>569</v>
      </c>
      <c r="I720" s="161">
        <f>VLOOKUP(B720,L$2:M$54,2,FALSE)</f>
        <v>0.96908362362167744</v>
      </c>
      <c r="J720">
        <f>MAX(I720*F720,E720)</f>
        <v>12.59</v>
      </c>
      <c r="L720" s="166"/>
      <c r="M720" s="41"/>
      <c r="N720" s="41"/>
      <c r="O720" s="41"/>
    </row>
    <row r="721" spans="1:15" x14ac:dyDescent="0.25">
      <c r="A721" s="165">
        <v>43495.958333333336</v>
      </c>
      <c r="B721" s="167">
        <f>WEEKNUM(A721)</f>
        <v>5</v>
      </c>
      <c r="C721" s="164">
        <f>WEEKDAY(A721)</f>
        <v>4</v>
      </c>
      <c r="D721" s="164">
        <v>24</v>
      </c>
      <c r="E721" s="163">
        <v>12.375</v>
      </c>
      <c r="F721" s="163">
        <v>12.375</v>
      </c>
      <c r="G721" s="163">
        <v>12.48</v>
      </c>
      <c r="H721" s="1">
        <v>306</v>
      </c>
      <c r="I721" s="161">
        <f>VLOOKUP(B721,L$2:M$54,2,FALSE)</f>
        <v>0.96908362362167744</v>
      </c>
      <c r="J721">
        <f>MAX(I721*F721,E721)</f>
        <v>12.375</v>
      </c>
      <c r="L721" s="166"/>
      <c r="M721" s="41"/>
      <c r="N721" s="41"/>
      <c r="O721" s="41"/>
    </row>
    <row r="722" spans="1:15" x14ac:dyDescent="0.25">
      <c r="A722" s="165">
        <v>43496</v>
      </c>
      <c r="B722" s="167">
        <f>WEEKNUM(A722)</f>
        <v>5</v>
      </c>
      <c r="C722" s="164">
        <f>WEEKDAY(A722)</f>
        <v>5</v>
      </c>
      <c r="D722" s="164">
        <v>1</v>
      </c>
      <c r="E722" s="163">
        <v>11.984999999999999</v>
      </c>
      <c r="F722" s="163">
        <v>11.984999999999999</v>
      </c>
      <c r="G722" s="163">
        <v>12.59</v>
      </c>
      <c r="H722" s="1">
        <v>138</v>
      </c>
      <c r="I722" s="161">
        <f>VLOOKUP(B722,L$2:M$54,2,FALSE)</f>
        <v>0.96908362362167744</v>
      </c>
      <c r="J722">
        <f>MAX(I722*F722,E722)</f>
        <v>11.984999999999999</v>
      </c>
      <c r="L722" s="166"/>
      <c r="M722" s="41"/>
      <c r="N722" s="41"/>
      <c r="O722" s="41"/>
    </row>
    <row r="723" spans="1:15" x14ac:dyDescent="0.25">
      <c r="A723" s="165">
        <v>43496.041666666664</v>
      </c>
      <c r="B723" s="167">
        <f>WEEKNUM(A723)</f>
        <v>5</v>
      </c>
      <c r="C723" s="164">
        <f>WEEKDAY(A723)</f>
        <v>5</v>
      </c>
      <c r="D723" s="164">
        <v>2</v>
      </c>
      <c r="E723" s="163">
        <v>11.719999999999999</v>
      </c>
      <c r="F723" s="163">
        <v>11.719999999999999</v>
      </c>
      <c r="G723" s="163">
        <v>12.375</v>
      </c>
      <c r="H723" s="1">
        <v>87</v>
      </c>
      <c r="I723" s="161">
        <f>VLOOKUP(B723,L$2:M$54,2,FALSE)</f>
        <v>0.96908362362167744</v>
      </c>
      <c r="J723">
        <f>MAX(I723*F723,E723)</f>
        <v>11.719999999999999</v>
      </c>
      <c r="L723" s="166"/>
      <c r="M723" s="41"/>
      <c r="N723" s="41"/>
      <c r="O723" s="41"/>
    </row>
    <row r="724" spans="1:15" x14ac:dyDescent="0.25">
      <c r="A724" s="165">
        <v>43496.083333333336</v>
      </c>
      <c r="B724" s="167">
        <f>WEEKNUM(A724)</f>
        <v>5</v>
      </c>
      <c r="C724" s="164">
        <f>WEEKDAY(A724)</f>
        <v>5</v>
      </c>
      <c r="D724" s="164">
        <v>3</v>
      </c>
      <c r="E724" s="163">
        <v>12.094999999999999</v>
      </c>
      <c r="F724" s="163">
        <v>12.094999999999999</v>
      </c>
      <c r="G724" s="163">
        <v>11.984999999999999</v>
      </c>
      <c r="H724" s="1">
        <v>81</v>
      </c>
      <c r="I724" s="161">
        <f>VLOOKUP(B724,L$2:M$54,2,FALSE)</f>
        <v>0.96908362362167744</v>
      </c>
      <c r="J724">
        <f>MAX(I724*F724,E724)</f>
        <v>12.094999999999999</v>
      </c>
      <c r="L724" s="166"/>
      <c r="M724" s="41"/>
      <c r="N724" s="41"/>
      <c r="O724" s="41"/>
    </row>
    <row r="725" spans="1:15" x14ac:dyDescent="0.25">
      <c r="A725" s="165">
        <v>43496.125</v>
      </c>
      <c r="B725" s="167">
        <f>WEEKNUM(A725)</f>
        <v>5</v>
      </c>
      <c r="C725" s="164">
        <f>WEEKDAY(A725)</f>
        <v>5</v>
      </c>
      <c r="D725" s="164">
        <v>4</v>
      </c>
      <c r="E725" s="163">
        <v>11.91</v>
      </c>
      <c r="F725" s="163">
        <v>11.91</v>
      </c>
      <c r="G725" s="163">
        <v>11.719999999999999</v>
      </c>
      <c r="H725" s="1">
        <v>115</v>
      </c>
      <c r="I725" s="161">
        <f>VLOOKUP(B725,L$2:M$54,2,FALSE)</f>
        <v>0.96908362362167744</v>
      </c>
      <c r="J725">
        <f>MAX(I725*F725,E725)</f>
        <v>11.91</v>
      </c>
      <c r="L725" s="166"/>
      <c r="M725" s="41"/>
      <c r="N725" s="41"/>
      <c r="O725" s="41"/>
    </row>
    <row r="726" spans="1:15" x14ac:dyDescent="0.25">
      <c r="A726" s="165">
        <v>43496.166666666664</v>
      </c>
      <c r="B726" s="167">
        <f>WEEKNUM(A726)</f>
        <v>5</v>
      </c>
      <c r="C726" s="164">
        <f>WEEKDAY(A726)</f>
        <v>5</v>
      </c>
      <c r="D726" s="164">
        <v>5</v>
      </c>
      <c r="E726" s="163">
        <v>12.455</v>
      </c>
      <c r="F726" s="163">
        <v>12.455</v>
      </c>
      <c r="G726" s="163">
        <v>12.094999999999999</v>
      </c>
      <c r="H726" s="1">
        <v>255</v>
      </c>
      <c r="I726" s="161">
        <f>VLOOKUP(B726,L$2:M$54,2,FALSE)</f>
        <v>0.96908362362167744</v>
      </c>
      <c r="J726">
        <f>MAX(I726*F726,E726)</f>
        <v>12.455</v>
      </c>
      <c r="L726" s="166"/>
      <c r="M726" s="41"/>
      <c r="N726" s="41"/>
      <c r="O726" s="41"/>
    </row>
    <row r="727" spans="1:15" x14ac:dyDescent="0.25">
      <c r="A727" s="165">
        <v>43496.208333333336</v>
      </c>
      <c r="B727" s="167">
        <f>WEEKNUM(A727)</f>
        <v>5</v>
      </c>
      <c r="C727" s="164">
        <f>WEEKDAY(A727)</f>
        <v>5</v>
      </c>
      <c r="D727" s="164">
        <v>6</v>
      </c>
      <c r="E727" s="163">
        <v>10</v>
      </c>
      <c r="F727" s="163">
        <v>11.094999999999999</v>
      </c>
      <c r="G727" s="163">
        <v>11.91</v>
      </c>
      <c r="H727" s="1">
        <v>703</v>
      </c>
      <c r="I727" s="161">
        <f>VLOOKUP(B727,L$2:M$54,2,FALSE)</f>
        <v>0.96908362362167744</v>
      </c>
      <c r="J727">
        <f>MAX(I727*F727,E727)</f>
        <v>10.751982804082511</v>
      </c>
      <c r="L727" s="166"/>
      <c r="M727" s="41"/>
      <c r="N727" s="41"/>
      <c r="O727" s="41"/>
    </row>
    <row r="728" spans="1:15" x14ac:dyDescent="0.25">
      <c r="A728" s="165">
        <v>43496.25</v>
      </c>
      <c r="B728" s="167">
        <f>WEEKNUM(A728)</f>
        <v>5</v>
      </c>
      <c r="C728" s="164">
        <f>WEEKDAY(A728)</f>
        <v>5</v>
      </c>
      <c r="D728" s="164">
        <v>7</v>
      </c>
      <c r="E728" s="163">
        <v>10</v>
      </c>
      <c r="F728" s="163">
        <v>11.745000000000001</v>
      </c>
      <c r="G728" s="163">
        <v>12.455</v>
      </c>
      <c r="H728" s="1">
        <v>3085</v>
      </c>
      <c r="I728" s="161">
        <f>VLOOKUP(B728,L$2:M$54,2,FALSE)</f>
        <v>0.96908362362167744</v>
      </c>
      <c r="J728">
        <f>MAX(I728*F728,E728)</f>
        <v>11.381887159436603</v>
      </c>
      <c r="L728" s="166"/>
      <c r="M728" s="41"/>
      <c r="N728" s="41"/>
      <c r="O728" s="41"/>
    </row>
    <row r="729" spans="1:15" x14ac:dyDescent="0.25">
      <c r="A729" s="165">
        <v>43496.291666666664</v>
      </c>
      <c r="B729" s="167">
        <f>WEEKNUM(A729)</f>
        <v>5</v>
      </c>
      <c r="C729" s="164">
        <f>WEEKDAY(A729)</f>
        <v>5</v>
      </c>
      <c r="D729" s="164">
        <v>8</v>
      </c>
      <c r="E729" s="163">
        <v>10</v>
      </c>
      <c r="F729" s="163">
        <v>17.755000000000003</v>
      </c>
      <c r="G729" s="163">
        <v>10.547499999999999</v>
      </c>
      <c r="H729" s="1">
        <v>4324</v>
      </c>
      <c r="I729" s="161">
        <f>VLOOKUP(B729,L$2:M$54,2,FALSE)</f>
        <v>0.96908362362167744</v>
      </c>
      <c r="J729">
        <f>MAX(I729*F729,E729)</f>
        <v>17.206079737402884</v>
      </c>
      <c r="L729" s="166"/>
      <c r="M729" s="41"/>
      <c r="N729" s="41"/>
      <c r="O729" s="41"/>
    </row>
    <row r="730" spans="1:15" x14ac:dyDescent="0.25">
      <c r="A730" s="165">
        <v>43496.333333333336</v>
      </c>
      <c r="B730" s="167">
        <f>WEEKNUM(A730)</f>
        <v>5</v>
      </c>
      <c r="C730" s="164">
        <f>WEEKDAY(A730)</f>
        <v>5</v>
      </c>
      <c r="D730" s="164">
        <v>9</v>
      </c>
      <c r="E730" s="163">
        <v>10</v>
      </c>
      <c r="F730" s="163">
        <v>16.395</v>
      </c>
      <c r="G730" s="163">
        <v>10.872499999999999</v>
      </c>
      <c r="H730" s="1">
        <v>3729</v>
      </c>
      <c r="I730" s="161">
        <f>VLOOKUP(B730,L$2:M$54,2,FALSE)</f>
        <v>0.96908362362167744</v>
      </c>
      <c r="J730">
        <f>MAX(I730*F730,E730)</f>
        <v>15.888126009277402</v>
      </c>
      <c r="L730" s="166"/>
      <c r="M730" s="41"/>
      <c r="N730" s="41"/>
      <c r="O730" s="41"/>
    </row>
    <row r="731" spans="1:15" x14ac:dyDescent="0.25">
      <c r="A731" s="165">
        <v>43496.375</v>
      </c>
      <c r="B731" s="167">
        <f>WEEKNUM(A731)</f>
        <v>5</v>
      </c>
      <c r="C731" s="164">
        <f>WEEKDAY(A731)</f>
        <v>5</v>
      </c>
      <c r="D731" s="164">
        <v>10</v>
      </c>
      <c r="E731" s="163">
        <v>10</v>
      </c>
      <c r="F731" s="163">
        <v>15.625</v>
      </c>
      <c r="G731" s="163">
        <v>13.877500000000001</v>
      </c>
      <c r="H731" s="1">
        <v>2549</v>
      </c>
      <c r="I731" s="161">
        <f>VLOOKUP(B731,L$2:M$54,2,FALSE)</f>
        <v>0.96908362362167744</v>
      </c>
      <c r="J731">
        <f>MAX(I731*F731,E731)</f>
        <v>15.141931619088711</v>
      </c>
      <c r="L731" s="166"/>
      <c r="M731" s="41"/>
      <c r="N731" s="41"/>
      <c r="O731" s="41"/>
    </row>
    <row r="732" spans="1:15" x14ac:dyDescent="0.25">
      <c r="A732" s="165">
        <v>43496.416666666664</v>
      </c>
      <c r="B732" s="167">
        <f>WEEKNUM(A732)</f>
        <v>5</v>
      </c>
      <c r="C732" s="164">
        <f>WEEKDAY(A732)</f>
        <v>5</v>
      </c>
      <c r="D732" s="164">
        <v>11</v>
      </c>
      <c r="E732" s="163">
        <v>10</v>
      </c>
      <c r="F732" s="163">
        <v>13.745000000000001</v>
      </c>
      <c r="G732" s="163">
        <v>13.197500000000002</v>
      </c>
      <c r="H732" s="1">
        <v>2310</v>
      </c>
      <c r="I732" s="161">
        <f>VLOOKUP(B732,L$2:M$54,2,FALSE)</f>
        <v>0.96908362362167744</v>
      </c>
      <c r="J732">
        <f>MAX(I732*F732,E732)</f>
        <v>13.320054406679958</v>
      </c>
      <c r="L732" s="166"/>
      <c r="M732" s="41"/>
      <c r="N732" s="41"/>
      <c r="O732" s="41"/>
    </row>
    <row r="733" spans="1:15" x14ac:dyDescent="0.25">
      <c r="A733" s="165">
        <v>43496.458333333336</v>
      </c>
      <c r="B733" s="167">
        <f>WEEKNUM(A733)</f>
        <v>5</v>
      </c>
      <c r="C733" s="164">
        <f>WEEKDAY(A733)</f>
        <v>5</v>
      </c>
      <c r="D733" s="164">
        <v>12</v>
      </c>
      <c r="E733" s="163">
        <v>10</v>
      </c>
      <c r="F733" s="163">
        <v>15.704999999999998</v>
      </c>
      <c r="G733" s="163">
        <v>12.8125</v>
      </c>
      <c r="H733" s="1">
        <v>2259</v>
      </c>
      <c r="I733" s="161">
        <f>VLOOKUP(B733,L$2:M$54,2,FALSE)</f>
        <v>0.96908362362167744</v>
      </c>
      <c r="J733">
        <f>MAX(I733*F733,E733)</f>
        <v>15.219458308978442</v>
      </c>
      <c r="L733" s="166"/>
      <c r="M733" s="41"/>
      <c r="N733" s="41"/>
      <c r="O733" s="41"/>
    </row>
    <row r="734" spans="1:15" x14ac:dyDescent="0.25">
      <c r="A734" s="165">
        <v>43496.5</v>
      </c>
      <c r="B734" s="167">
        <f>WEEKNUM(A734)</f>
        <v>5</v>
      </c>
      <c r="C734" s="164">
        <f>WEEKDAY(A734)</f>
        <v>5</v>
      </c>
      <c r="D734" s="164">
        <v>13</v>
      </c>
      <c r="E734" s="163">
        <v>10</v>
      </c>
      <c r="F734" s="163">
        <v>14.475</v>
      </c>
      <c r="G734" s="163">
        <v>11.8725</v>
      </c>
      <c r="H734" s="1">
        <v>2201</v>
      </c>
      <c r="I734" s="161">
        <f>VLOOKUP(B734,L$2:M$54,2,FALSE)</f>
        <v>0.96908362362167744</v>
      </c>
      <c r="J734">
        <f>MAX(I734*F734,E734)</f>
        <v>14.027485451923781</v>
      </c>
      <c r="L734" s="166"/>
      <c r="M734" s="41"/>
      <c r="N734" s="41"/>
      <c r="O734" s="41"/>
    </row>
    <row r="735" spans="1:15" x14ac:dyDescent="0.25">
      <c r="A735" s="165">
        <v>43496.541666666664</v>
      </c>
      <c r="B735" s="167">
        <f>WEEKNUM(A735)</f>
        <v>5</v>
      </c>
      <c r="C735" s="164">
        <f>WEEKDAY(A735)</f>
        <v>5</v>
      </c>
      <c r="D735" s="164">
        <v>14</v>
      </c>
      <c r="E735" s="163">
        <v>10</v>
      </c>
      <c r="F735" s="163">
        <v>13.765000000000001</v>
      </c>
      <c r="G735" s="163">
        <v>12.852499999999999</v>
      </c>
      <c r="H735" s="1">
        <v>2313</v>
      </c>
      <c r="I735" s="161">
        <f>VLOOKUP(B735,L$2:M$54,2,FALSE)</f>
        <v>0.96908362362167744</v>
      </c>
      <c r="J735">
        <f>MAX(I735*F735,E735)</f>
        <v>13.33943607915239</v>
      </c>
      <c r="L735" s="166"/>
      <c r="M735" s="41"/>
      <c r="N735" s="41"/>
      <c r="O735" s="41"/>
    </row>
    <row r="736" spans="1:15" x14ac:dyDescent="0.25">
      <c r="A736" s="165">
        <v>43496.583333333336</v>
      </c>
      <c r="B736" s="167">
        <f>WEEKNUM(A736)</f>
        <v>5</v>
      </c>
      <c r="C736" s="164">
        <f>WEEKDAY(A736)</f>
        <v>5</v>
      </c>
      <c r="D736" s="164">
        <v>15</v>
      </c>
      <c r="E736" s="163">
        <v>10</v>
      </c>
      <c r="F736" s="163">
        <v>15.885</v>
      </c>
      <c r="G736" s="163">
        <v>12.237500000000001</v>
      </c>
      <c r="H736" s="1">
        <v>2376</v>
      </c>
      <c r="I736" s="161">
        <f>VLOOKUP(B736,L$2:M$54,2,FALSE)</f>
        <v>0.96908362362167744</v>
      </c>
      <c r="J736">
        <f>MAX(I736*F736,E736)</f>
        <v>15.393893361230345</v>
      </c>
      <c r="L736" s="166"/>
      <c r="M736" s="41"/>
      <c r="N736" s="41"/>
      <c r="O736" s="41"/>
    </row>
    <row r="737" spans="1:15" x14ac:dyDescent="0.25">
      <c r="A737" s="165">
        <v>43496.625</v>
      </c>
      <c r="B737" s="167">
        <f>WEEKNUM(A737)</f>
        <v>5</v>
      </c>
      <c r="C737" s="164">
        <f>WEEKDAY(A737)</f>
        <v>5</v>
      </c>
      <c r="D737" s="164">
        <v>16</v>
      </c>
      <c r="E737" s="163">
        <v>10</v>
      </c>
      <c r="F737" s="163">
        <v>14.73</v>
      </c>
      <c r="G737" s="163">
        <v>11.8825</v>
      </c>
      <c r="H737" s="1">
        <v>2631</v>
      </c>
      <c r="I737" s="161">
        <f>VLOOKUP(B737,L$2:M$54,2,FALSE)</f>
        <v>0.96908362362167744</v>
      </c>
      <c r="J737">
        <f>MAX(I737*F737,E737)</f>
        <v>14.274601775947309</v>
      </c>
      <c r="L737" s="166"/>
      <c r="M737" s="41"/>
      <c r="N737" s="41"/>
      <c r="O737" s="41"/>
    </row>
    <row r="738" spans="1:15" x14ac:dyDescent="0.25">
      <c r="A738" s="165">
        <v>43496.666666666664</v>
      </c>
      <c r="B738" s="167">
        <f>WEEKNUM(A738)</f>
        <v>5</v>
      </c>
      <c r="C738" s="164">
        <f>WEEKDAY(A738)</f>
        <v>5</v>
      </c>
      <c r="D738" s="164">
        <v>17</v>
      </c>
      <c r="E738" s="163">
        <v>10</v>
      </c>
      <c r="F738" s="163">
        <v>15.145</v>
      </c>
      <c r="G738" s="163">
        <v>12.942499999999999</v>
      </c>
      <c r="H738" s="1">
        <v>3406</v>
      </c>
      <c r="I738" s="161">
        <f>VLOOKUP(B738,L$2:M$54,2,FALSE)</f>
        <v>0.96908362362167744</v>
      </c>
      <c r="J738">
        <f>MAX(I738*F738,E738)</f>
        <v>14.676771479750304</v>
      </c>
      <c r="L738" s="166"/>
      <c r="M738" s="41"/>
      <c r="N738" s="41"/>
      <c r="O738" s="41"/>
    </row>
    <row r="739" spans="1:15" x14ac:dyDescent="0.25">
      <c r="A739" s="165">
        <v>43496.708333333336</v>
      </c>
      <c r="B739" s="167">
        <f>WEEKNUM(A739)</f>
        <v>5</v>
      </c>
      <c r="C739" s="164">
        <f>WEEKDAY(A739)</f>
        <v>5</v>
      </c>
      <c r="D739" s="164">
        <v>18</v>
      </c>
      <c r="E739" s="163">
        <v>10</v>
      </c>
      <c r="F739" s="163">
        <v>17.98</v>
      </c>
      <c r="G739" s="163">
        <v>12.364999999999998</v>
      </c>
      <c r="H739" s="1">
        <v>3733</v>
      </c>
      <c r="I739" s="161">
        <f>VLOOKUP(B739,L$2:M$54,2,FALSE)</f>
        <v>0.96908362362167744</v>
      </c>
      <c r="J739">
        <f>MAX(I739*F739,E739)</f>
        <v>17.424123552717759</v>
      </c>
      <c r="L739" s="166"/>
      <c r="M739" s="41"/>
      <c r="N739" s="41"/>
      <c r="O739" s="41"/>
    </row>
    <row r="740" spans="1:15" x14ac:dyDescent="0.25">
      <c r="A740" s="165">
        <v>43496.75</v>
      </c>
      <c r="B740" s="167">
        <f>WEEKNUM(A740)</f>
        <v>5</v>
      </c>
      <c r="C740" s="164">
        <f>WEEKDAY(A740)</f>
        <v>5</v>
      </c>
      <c r="D740" s="164">
        <v>19</v>
      </c>
      <c r="E740" s="163">
        <v>10</v>
      </c>
      <c r="F740" s="163">
        <v>16.450000000000003</v>
      </c>
      <c r="G740" s="163">
        <v>12.572500000000002</v>
      </c>
      <c r="H740" s="1">
        <v>2693</v>
      </c>
      <c r="I740" s="161">
        <f>VLOOKUP(B740,L$2:M$54,2,FALSE)</f>
        <v>0.96908362362167744</v>
      </c>
      <c r="J740">
        <f>MAX(I740*F740,E740)</f>
        <v>15.941425608576596</v>
      </c>
      <c r="L740" s="166"/>
      <c r="M740" s="41"/>
      <c r="N740" s="41"/>
      <c r="O740" s="41"/>
    </row>
    <row r="741" spans="1:15" x14ac:dyDescent="0.25">
      <c r="A741" s="165">
        <v>43496.791666666664</v>
      </c>
      <c r="B741" s="167">
        <f>WEEKNUM(A741)</f>
        <v>5</v>
      </c>
      <c r="C741" s="164">
        <f>WEEKDAY(A741)</f>
        <v>5</v>
      </c>
      <c r="D741" s="164">
        <v>20</v>
      </c>
      <c r="E741" s="163">
        <v>10</v>
      </c>
      <c r="F741" s="163">
        <v>13.945</v>
      </c>
      <c r="G741" s="163">
        <v>13.99</v>
      </c>
      <c r="H741" s="1">
        <v>1791</v>
      </c>
      <c r="I741" s="161">
        <f>VLOOKUP(B741,L$2:M$54,2,FALSE)</f>
        <v>0.96908362362167744</v>
      </c>
      <c r="J741">
        <f>MAX(I741*F741,E741)</f>
        <v>13.513871131404292</v>
      </c>
      <c r="L741" s="166"/>
      <c r="M741" s="41"/>
      <c r="N741" s="41"/>
      <c r="O741" s="41"/>
    </row>
    <row r="742" spans="1:15" x14ac:dyDescent="0.25">
      <c r="A742" s="165">
        <v>43496.833333333336</v>
      </c>
      <c r="B742" s="167">
        <f>WEEKNUM(A742)</f>
        <v>5</v>
      </c>
      <c r="C742" s="164">
        <f>WEEKDAY(A742)</f>
        <v>5</v>
      </c>
      <c r="D742" s="164">
        <v>21</v>
      </c>
      <c r="E742" s="163">
        <v>11.754999999999999</v>
      </c>
      <c r="F742" s="163">
        <v>11.754999999999999</v>
      </c>
      <c r="G742" s="163">
        <v>13.225000000000001</v>
      </c>
      <c r="H742" s="1">
        <v>958</v>
      </c>
      <c r="I742" s="161">
        <f>VLOOKUP(B742,L$2:M$54,2,FALSE)</f>
        <v>0.96908362362167744</v>
      </c>
      <c r="J742">
        <f>MAX(I742*F742,E742)</f>
        <v>11.754999999999999</v>
      </c>
      <c r="L742" s="166"/>
      <c r="M742" s="41"/>
      <c r="N742" s="41"/>
      <c r="O742" s="41"/>
    </row>
    <row r="743" spans="1:15" x14ac:dyDescent="0.25">
      <c r="A743" s="165">
        <v>43496.875</v>
      </c>
      <c r="B743" s="167">
        <f>WEEKNUM(A743)</f>
        <v>5</v>
      </c>
      <c r="C743" s="164">
        <f>WEEKDAY(A743)</f>
        <v>5</v>
      </c>
      <c r="D743" s="164">
        <v>22</v>
      </c>
      <c r="E743" s="163">
        <v>12</v>
      </c>
      <c r="F743" s="163">
        <v>13.98</v>
      </c>
      <c r="G743" s="163">
        <v>11.9725</v>
      </c>
      <c r="H743" s="1">
        <v>724</v>
      </c>
      <c r="I743" s="161">
        <f>VLOOKUP(B743,L$2:M$54,2,FALSE)</f>
        <v>0.96908362362167744</v>
      </c>
      <c r="J743">
        <f>MAX(I743*F743,E743)</f>
        <v>13.547789058231052</v>
      </c>
      <c r="L743" s="166"/>
      <c r="M743" s="41"/>
      <c r="N743" s="41"/>
      <c r="O743" s="41"/>
    </row>
    <row r="744" spans="1:15" x14ac:dyDescent="0.25">
      <c r="A744" s="165">
        <v>43496.916666666664</v>
      </c>
      <c r="B744" s="167">
        <f>WEEKNUM(A744)</f>
        <v>5</v>
      </c>
      <c r="C744" s="164">
        <f>WEEKDAY(A744)</f>
        <v>5</v>
      </c>
      <c r="D744" s="164">
        <v>23</v>
      </c>
      <c r="E744" s="163">
        <v>12</v>
      </c>
      <c r="F744" s="163">
        <v>13.92</v>
      </c>
      <c r="G744" s="163">
        <v>11.754999999999999</v>
      </c>
      <c r="H744" s="1">
        <v>610</v>
      </c>
      <c r="I744" s="161">
        <f>VLOOKUP(B744,L$2:M$54,2,FALSE)</f>
        <v>0.96908362362167744</v>
      </c>
      <c r="J744">
        <f>MAX(I744*F744,E744)</f>
        <v>13.489644040813749</v>
      </c>
      <c r="L744" s="166"/>
      <c r="M744" s="41"/>
      <c r="N744" s="41"/>
      <c r="O744" s="41"/>
    </row>
    <row r="745" spans="1:15" x14ac:dyDescent="0.25">
      <c r="A745" s="165">
        <v>43496.958333333336</v>
      </c>
      <c r="B745" s="167">
        <f>WEEKNUM(A745)</f>
        <v>5</v>
      </c>
      <c r="C745" s="164">
        <f>WEEKDAY(A745)</f>
        <v>5</v>
      </c>
      <c r="D745" s="164">
        <v>24</v>
      </c>
      <c r="E745" s="163">
        <v>12</v>
      </c>
      <c r="F745" s="163">
        <v>13.934999999999999</v>
      </c>
      <c r="G745" s="163">
        <v>12.99</v>
      </c>
      <c r="H745" s="1">
        <v>390</v>
      </c>
      <c r="I745" s="161">
        <f>VLOOKUP(B745,L$2:M$54,2,FALSE)</f>
        <v>0.96908362362167744</v>
      </c>
      <c r="J745">
        <f>MAX(I745*F745,E745)</f>
        <v>13.504180295168075</v>
      </c>
      <c r="L745" s="166"/>
      <c r="M745" s="41"/>
      <c r="N745" s="41"/>
      <c r="O745" s="41"/>
    </row>
    <row r="746" spans="1:15" x14ac:dyDescent="0.25">
      <c r="A746" s="165">
        <v>43497</v>
      </c>
      <c r="B746" s="167">
        <f>WEEKNUM(A746)</f>
        <v>5</v>
      </c>
      <c r="C746" s="164">
        <f>WEEKDAY(A746)</f>
        <v>6</v>
      </c>
      <c r="D746" s="164">
        <v>1</v>
      </c>
      <c r="E746" s="163">
        <v>12</v>
      </c>
      <c r="F746" s="163">
        <v>13.225</v>
      </c>
      <c r="G746" s="163">
        <v>12.959999999999999</v>
      </c>
      <c r="H746" s="1">
        <v>174</v>
      </c>
      <c r="I746" s="161">
        <f>VLOOKUP(B746,L$2:M$54,2,FALSE)</f>
        <v>0.96908362362167744</v>
      </c>
      <c r="J746">
        <f>MAX(I746*F746,E746)</f>
        <v>12.816130922396685</v>
      </c>
      <c r="L746" s="166"/>
      <c r="M746" s="41"/>
      <c r="N746" s="41"/>
      <c r="O746" s="41"/>
    </row>
    <row r="747" spans="1:15" x14ac:dyDescent="0.25">
      <c r="A747" s="165">
        <v>43497.041666666664</v>
      </c>
      <c r="B747" s="167">
        <f>WEEKNUM(A747)</f>
        <v>5</v>
      </c>
      <c r="C747" s="164">
        <f>WEEKDAY(A747)</f>
        <v>6</v>
      </c>
      <c r="D747" s="164">
        <v>2</v>
      </c>
      <c r="E747" s="163">
        <v>10</v>
      </c>
      <c r="F747" s="163">
        <v>10.495000000000001</v>
      </c>
      <c r="G747" s="163">
        <v>12.967500000000001</v>
      </c>
      <c r="H747" s="1">
        <v>85</v>
      </c>
      <c r="I747" s="161">
        <f>VLOOKUP(B747,L$2:M$54,2,FALSE)</f>
        <v>0.96908362362167744</v>
      </c>
      <c r="J747">
        <f>MAX(I747*F747,E747)</f>
        <v>10.170532629909506</v>
      </c>
      <c r="L747" s="166"/>
      <c r="M747" s="41"/>
      <c r="N747" s="41"/>
      <c r="O747" s="41"/>
    </row>
    <row r="748" spans="1:15" x14ac:dyDescent="0.25">
      <c r="A748" s="165">
        <v>43497.083333333336</v>
      </c>
      <c r="B748" s="167">
        <f>WEEKNUM(A748)</f>
        <v>5</v>
      </c>
      <c r="C748" s="164">
        <f>WEEKDAY(A748)</f>
        <v>6</v>
      </c>
      <c r="D748" s="164">
        <v>3</v>
      </c>
      <c r="E748" s="163">
        <v>10</v>
      </c>
      <c r="F748" s="163">
        <v>10.850000000000001</v>
      </c>
      <c r="G748" s="163">
        <v>12.612499999999999</v>
      </c>
      <c r="H748" s="1">
        <v>74</v>
      </c>
      <c r="I748" s="161">
        <f>VLOOKUP(B748,L$2:M$54,2,FALSE)</f>
        <v>0.96908362362167744</v>
      </c>
      <c r="J748">
        <f>MAX(I748*F748,E748)</f>
        <v>10.514557316295202</v>
      </c>
      <c r="L748" s="166"/>
      <c r="M748" s="41"/>
      <c r="N748" s="41"/>
      <c r="O748" s="41"/>
    </row>
    <row r="749" spans="1:15" x14ac:dyDescent="0.25">
      <c r="A749" s="165">
        <v>43497.125</v>
      </c>
      <c r="B749" s="167">
        <f>WEEKNUM(A749)</f>
        <v>5</v>
      </c>
      <c r="C749" s="164">
        <f>WEEKDAY(A749)</f>
        <v>6</v>
      </c>
      <c r="D749" s="164">
        <v>4</v>
      </c>
      <c r="E749" s="163">
        <v>10</v>
      </c>
      <c r="F749" s="163">
        <v>10.475000000000001</v>
      </c>
      <c r="G749" s="163">
        <v>10.2475</v>
      </c>
      <c r="H749" s="1">
        <v>120</v>
      </c>
      <c r="I749" s="161">
        <f>VLOOKUP(B749,L$2:M$54,2,FALSE)</f>
        <v>0.96908362362167744</v>
      </c>
      <c r="J749">
        <f>MAX(I749*F749,E749)</f>
        <v>10.151150957437073</v>
      </c>
      <c r="L749" s="166"/>
      <c r="M749" s="41"/>
      <c r="N749" s="41"/>
      <c r="O749" s="41"/>
    </row>
    <row r="750" spans="1:15" x14ac:dyDescent="0.25">
      <c r="A750" s="165">
        <v>43497.166666666664</v>
      </c>
      <c r="B750" s="167">
        <f>WEEKNUM(A750)</f>
        <v>5</v>
      </c>
      <c r="C750" s="164">
        <f>WEEKDAY(A750)</f>
        <v>6</v>
      </c>
      <c r="D750" s="164">
        <v>5</v>
      </c>
      <c r="E750" s="163">
        <v>11.254999999999999</v>
      </c>
      <c r="F750" s="163">
        <v>11.120000000000001</v>
      </c>
      <c r="G750" s="163">
        <v>10.425000000000001</v>
      </c>
      <c r="H750" s="1">
        <v>277</v>
      </c>
      <c r="I750" s="161">
        <f>VLOOKUP(B750,L$2:M$54,2,FALSE)</f>
        <v>0.96908362362167744</v>
      </c>
      <c r="J750">
        <f>MAX(I750*F750,E750)</f>
        <v>11.254999999999999</v>
      </c>
      <c r="L750" s="166"/>
      <c r="M750" s="41"/>
      <c r="N750" s="41"/>
      <c r="O750" s="41"/>
    </row>
    <row r="751" spans="1:15" x14ac:dyDescent="0.25">
      <c r="A751" s="165">
        <v>43497.208333333336</v>
      </c>
      <c r="B751" s="167">
        <f>WEEKNUM(A751)</f>
        <v>5</v>
      </c>
      <c r="C751" s="164">
        <f>WEEKDAY(A751)</f>
        <v>6</v>
      </c>
      <c r="D751" s="164">
        <v>6</v>
      </c>
      <c r="E751" s="163">
        <v>9.5249999999999986</v>
      </c>
      <c r="F751" s="163">
        <v>9.5249999999999986</v>
      </c>
      <c r="G751" s="163">
        <v>10.237500000000001</v>
      </c>
      <c r="H751" s="1">
        <v>713</v>
      </c>
      <c r="I751" s="161">
        <f>VLOOKUP(B751,L$2:M$54,2,FALSE)</f>
        <v>0.96908362362167744</v>
      </c>
      <c r="J751">
        <f>MAX(I751*F751,E751)</f>
        <v>9.5249999999999986</v>
      </c>
      <c r="L751" s="166"/>
      <c r="M751" s="41"/>
      <c r="N751" s="41"/>
      <c r="O751" s="41"/>
    </row>
    <row r="752" spans="1:15" x14ac:dyDescent="0.25">
      <c r="A752" s="165">
        <v>43497.25</v>
      </c>
      <c r="B752" s="167">
        <f>WEEKNUM(A752)</f>
        <v>5</v>
      </c>
      <c r="C752" s="164">
        <f>WEEKDAY(A752)</f>
        <v>6</v>
      </c>
      <c r="D752" s="164">
        <v>7</v>
      </c>
      <c r="E752" s="163">
        <v>10.635</v>
      </c>
      <c r="F752" s="163">
        <v>12.370000000000001</v>
      </c>
      <c r="G752" s="163">
        <v>11.1875</v>
      </c>
      <c r="H752" s="1">
        <v>3058</v>
      </c>
      <c r="I752" s="161">
        <f>VLOOKUP(B752,L$2:M$54,2,FALSE)</f>
        <v>0.96908362362167744</v>
      </c>
      <c r="J752">
        <f>MAX(I752*F752,E752)</f>
        <v>11.987564424200151</v>
      </c>
      <c r="L752" s="166"/>
      <c r="M752" s="41"/>
      <c r="N752" s="41"/>
      <c r="O752" s="41"/>
    </row>
    <row r="753" spans="1:15" x14ac:dyDescent="0.25">
      <c r="A753" s="165">
        <v>43497.291666666664</v>
      </c>
      <c r="B753" s="167">
        <f>WEEKNUM(A753)</f>
        <v>5</v>
      </c>
      <c r="C753" s="164">
        <f>WEEKDAY(A753)</f>
        <v>6</v>
      </c>
      <c r="D753" s="164">
        <v>8</v>
      </c>
      <c r="E753" s="163">
        <v>10</v>
      </c>
      <c r="F753" s="163">
        <v>16.535</v>
      </c>
      <c r="G753" s="163">
        <v>9.5249999999999986</v>
      </c>
      <c r="H753" s="1">
        <v>4367</v>
      </c>
      <c r="I753" s="161">
        <f>VLOOKUP(B753,L$2:M$54,2,FALSE)</f>
        <v>0.96908362362167744</v>
      </c>
      <c r="J753">
        <f>MAX(I753*F753,E753)</f>
        <v>16.023797716584436</v>
      </c>
      <c r="L753" s="166"/>
      <c r="M753" s="41"/>
      <c r="N753" s="41"/>
      <c r="O753" s="41"/>
    </row>
    <row r="754" spans="1:15" x14ac:dyDescent="0.25">
      <c r="A754" s="165">
        <v>43497.333333333336</v>
      </c>
      <c r="B754" s="167">
        <f>WEEKNUM(A754)</f>
        <v>5</v>
      </c>
      <c r="C754" s="164">
        <f>WEEKDAY(A754)</f>
        <v>6</v>
      </c>
      <c r="D754" s="164">
        <v>9</v>
      </c>
      <c r="E754" s="163">
        <v>10</v>
      </c>
      <c r="F754" s="163">
        <v>19.29</v>
      </c>
      <c r="G754" s="163">
        <v>11.5025</v>
      </c>
      <c r="H754" s="1">
        <v>3580</v>
      </c>
      <c r="I754" s="161">
        <f>VLOOKUP(B754,L$2:M$54,2,FALSE)</f>
        <v>0.96908362362167744</v>
      </c>
      <c r="J754">
        <f>MAX(I754*F754,E754)</f>
        <v>18.693623099662158</v>
      </c>
      <c r="L754" s="166"/>
      <c r="M754" s="41"/>
      <c r="N754" s="41"/>
      <c r="O754" s="41"/>
    </row>
    <row r="755" spans="1:15" x14ac:dyDescent="0.25">
      <c r="A755" s="165">
        <v>43497.375</v>
      </c>
      <c r="B755" s="167">
        <f>WEEKNUM(A755)</f>
        <v>5</v>
      </c>
      <c r="C755" s="164">
        <f>WEEKDAY(A755)</f>
        <v>6</v>
      </c>
      <c r="D755" s="164">
        <v>10</v>
      </c>
      <c r="E755" s="163">
        <v>10</v>
      </c>
      <c r="F755" s="163">
        <v>15.025</v>
      </c>
      <c r="G755" s="163">
        <v>13.2675</v>
      </c>
      <c r="H755" s="1">
        <v>2535</v>
      </c>
      <c r="I755" s="161">
        <f>VLOOKUP(B755,L$2:M$54,2,FALSE)</f>
        <v>0.96908362362167744</v>
      </c>
      <c r="J755">
        <f>MAX(I755*F755,E755)</f>
        <v>14.560481444915704</v>
      </c>
      <c r="L755" s="166"/>
      <c r="M755" s="41"/>
      <c r="N755" s="41"/>
      <c r="O755" s="41"/>
    </row>
    <row r="756" spans="1:15" x14ac:dyDescent="0.25">
      <c r="A756" s="165">
        <v>43497.416666666664</v>
      </c>
      <c r="B756" s="167">
        <f>WEEKNUM(A756)</f>
        <v>5</v>
      </c>
      <c r="C756" s="164">
        <f>WEEKDAY(A756)</f>
        <v>6</v>
      </c>
      <c r="D756" s="164">
        <v>11</v>
      </c>
      <c r="E756" s="163">
        <v>10</v>
      </c>
      <c r="F756" s="163">
        <v>13.92</v>
      </c>
      <c r="G756" s="163">
        <v>14.645</v>
      </c>
      <c r="H756" s="1">
        <v>2361</v>
      </c>
      <c r="I756" s="161">
        <f>VLOOKUP(B756,L$2:M$54,2,FALSE)</f>
        <v>0.96908362362167744</v>
      </c>
      <c r="J756">
        <f>MAX(I756*F756,E756)</f>
        <v>13.489644040813749</v>
      </c>
      <c r="L756" s="166"/>
      <c r="M756" s="41"/>
      <c r="N756" s="41"/>
      <c r="O756" s="41"/>
    </row>
    <row r="757" spans="1:15" x14ac:dyDescent="0.25">
      <c r="A757" s="165">
        <v>43497.458333333336</v>
      </c>
      <c r="B757" s="167">
        <f>WEEKNUM(A757)</f>
        <v>5</v>
      </c>
      <c r="C757" s="164">
        <f>WEEKDAY(A757)</f>
        <v>6</v>
      </c>
      <c r="D757" s="164">
        <v>12</v>
      </c>
      <c r="E757" s="163">
        <v>10</v>
      </c>
      <c r="F757" s="163">
        <v>14.2</v>
      </c>
      <c r="G757" s="163">
        <v>12.512499999999999</v>
      </c>
      <c r="H757" s="1">
        <v>2344</v>
      </c>
      <c r="I757" s="161">
        <f>VLOOKUP(B757,L$2:M$54,2,FALSE)</f>
        <v>0.96908362362167744</v>
      </c>
      <c r="J757">
        <f>MAX(I757*F757,E757)</f>
        <v>13.760987455427818</v>
      </c>
      <c r="L757" s="166"/>
      <c r="M757" s="41"/>
      <c r="N757" s="41"/>
      <c r="O757" s="41"/>
    </row>
    <row r="758" spans="1:15" x14ac:dyDescent="0.25">
      <c r="A758" s="165">
        <v>43497.5</v>
      </c>
      <c r="B758" s="167">
        <f>WEEKNUM(A758)</f>
        <v>5</v>
      </c>
      <c r="C758" s="164">
        <f>WEEKDAY(A758)</f>
        <v>6</v>
      </c>
      <c r="D758" s="164">
        <v>13</v>
      </c>
      <c r="E758" s="163">
        <v>10</v>
      </c>
      <c r="F758" s="163">
        <v>14.445</v>
      </c>
      <c r="G758" s="163">
        <v>11.959999999999999</v>
      </c>
      <c r="H758" s="1">
        <v>2370</v>
      </c>
      <c r="I758" s="161">
        <f>VLOOKUP(B758,L$2:M$54,2,FALSE)</f>
        <v>0.96908362362167744</v>
      </c>
      <c r="J758">
        <f>MAX(I758*F758,E758)</f>
        <v>13.998412943215131</v>
      </c>
      <c r="L758" s="166"/>
      <c r="M758" s="41"/>
      <c r="N758" s="41"/>
      <c r="O758" s="41"/>
    </row>
    <row r="759" spans="1:15" x14ac:dyDescent="0.25">
      <c r="A759" s="165">
        <v>43497.541666666664</v>
      </c>
      <c r="B759" s="167">
        <f>WEEKNUM(A759)</f>
        <v>5</v>
      </c>
      <c r="C759" s="164">
        <f>WEEKDAY(A759)</f>
        <v>6</v>
      </c>
      <c r="D759" s="164">
        <v>14</v>
      </c>
      <c r="E759" s="163">
        <v>10</v>
      </c>
      <c r="F759" s="163">
        <v>13.79</v>
      </c>
      <c r="G759" s="163">
        <v>12.1</v>
      </c>
      <c r="H759" s="1">
        <v>2586</v>
      </c>
      <c r="I759" s="161">
        <f>VLOOKUP(B759,L$2:M$54,2,FALSE)</f>
        <v>0.96908362362167744</v>
      </c>
      <c r="J759">
        <f>MAX(I759*F759,E759)</f>
        <v>13.363663169742932</v>
      </c>
      <c r="L759" s="166"/>
      <c r="M759" s="41"/>
      <c r="N759" s="41"/>
      <c r="O759" s="41"/>
    </row>
    <row r="760" spans="1:15" x14ac:dyDescent="0.25">
      <c r="A760" s="165">
        <v>43497.583333333336</v>
      </c>
      <c r="B760" s="167">
        <f>WEEKNUM(A760)</f>
        <v>5</v>
      </c>
      <c r="C760" s="164">
        <f>WEEKDAY(A760)</f>
        <v>6</v>
      </c>
      <c r="D760" s="164">
        <v>15</v>
      </c>
      <c r="E760" s="163">
        <v>10</v>
      </c>
      <c r="F760" s="163">
        <v>14.295000000000002</v>
      </c>
      <c r="G760" s="163">
        <v>12.2225</v>
      </c>
      <c r="H760" s="1">
        <v>2654</v>
      </c>
      <c r="I760" s="161">
        <f>VLOOKUP(B760,L$2:M$54,2,FALSE)</f>
        <v>0.96908362362167744</v>
      </c>
      <c r="J760">
        <f>MAX(I760*F760,E760)</f>
        <v>13.853050399671881</v>
      </c>
      <c r="L760" s="166"/>
      <c r="M760" s="41"/>
      <c r="N760" s="41"/>
      <c r="O760" s="41"/>
    </row>
    <row r="761" spans="1:15" x14ac:dyDescent="0.25">
      <c r="A761" s="165">
        <v>43497.625</v>
      </c>
      <c r="B761" s="167">
        <f>WEEKNUM(A761)</f>
        <v>5</v>
      </c>
      <c r="C761" s="164">
        <f>WEEKDAY(A761)</f>
        <v>6</v>
      </c>
      <c r="D761" s="164">
        <v>16</v>
      </c>
      <c r="E761" s="163">
        <v>10</v>
      </c>
      <c r="F761" s="163">
        <v>14.035</v>
      </c>
      <c r="G761" s="163">
        <v>11.895</v>
      </c>
      <c r="H761" s="1">
        <v>2694</v>
      </c>
      <c r="I761" s="161">
        <f>VLOOKUP(B761,L$2:M$54,2,FALSE)</f>
        <v>0.96908362362167744</v>
      </c>
      <c r="J761">
        <f>MAX(I761*F761,E761)</f>
        <v>13.601088657530243</v>
      </c>
      <c r="L761" s="166"/>
      <c r="M761" s="41"/>
      <c r="N761" s="41"/>
      <c r="O761" s="41"/>
    </row>
    <row r="762" spans="1:15" x14ac:dyDescent="0.25">
      <c r="A762" s="165">
        <v>43497.666666666664</v>
      </c>
      <c r="B762" s="167">
        <f>WEEKNUM(A762)</f>
        <v>5</v>
      </c>
      <c r="C762" s="164">
        <f>WEEKDAY(A762)</f>
        <v>6</v>
      </c>
      <c r="D762" s="164">
        <v>17</v>
      </c>
      <c r="E762" s="163">
        <v>10</v>
      </c>
      <c r="F762" s="163">
        <v>15.855</v>
      </c>
      <c r="G762" s="163">
        <v>12.147500000000001</v>
      </c>
      <c r="H762" s="1">
        <v>3475</v>
      </c>
      <c r="I762" s="161">
        <f>VLOOKUP(B762,L$2:M$54,2,FALSE)</f>
        <v>0.96908362362167744</v>
      </c>
      <c r="J762">
        <f>MAX(I762*F762,E762)</f>
        <v>15.364820852521696</v>
      </c>
      <c r="L762" s="166"/>
      <c r="M762" s="41"/>
      <c r="N762" s="41"/>
      <c r="O762" s="41"/>
    </row>
    <row r="763" spans="1:15" x14ac:dyDescent="0.25">
      <c r="A763" s="165">
        <v>43497.708333333336</v>
      </c>
      <c r="B763" s="167">
        <f>WEEKNUM(A763)</f>
        <v>5</v>
      </c>
      <c r="C763" s="164">
        <f>WEEKDAY(A763)</f>
        <v>6</v>
      </c>
      <c r="D763" s="164">
        <v>18</v>
      </c>
      <c r="E763" s="163">
        <v>10</v>
      </c>
      <c r="F763" s="163">
        <v>16.524999999999999</v>
      </c>
      <c r="G763" s="163">
        <v>12.0175</v>
      </c>
      <c r="H763" s="1">
        <v>3870</v>
      </c>
      <c r="I763" s="161">
        <f>VLOOKUP(B763,L$2:M$54,2,FALSE)</f>
        <v>0.96908362362167744</v>
      </c>
      <c r="J763">
        <f>MAX(I763*F763,E763)</f>
        <v>16.014106880348219</v>
      </c>
      <c r="L763" s="166"/>
      <c r="M763" s="41"/>
      <c r="N763" s="41"/>
      <c r="O763" s="41"/>
    </row>
    <row r="764" spans="1:15" x14ac:dyDescent="0.25">
      <c r="A764" s="165">
        <v>43497.75</v>
      </c>
      <c r="B764" s="167">
        <f>WEEKNUM(A764)</f>
        <v>5</v>
      </c>
      <c r="C764" s="164">
        <f>WEEKDAY(A764)</f>
        <v>6</v>
      </c>
      <c r="D764" s="164">
        <v>19</v>
      </c>
      <c r="E764" s="163">
        <v>10</v>
      </c>
      <c r="F764" s="163">
        <v>16.23</v>
      </c>
      <c r="G764" s="163">
        <v>12.9275</v>
      </c>
      <c r="H764" s="1">
        <v>2865</v>
      </c>
      <c r="I764" s="161">
        <f>VLOOKUP(B764,L$2:M$54,2,FALSE)</f>
        <v>0.96908362362167744</v>
      </c>
      <c r="J764">
        <f>MAX(I764*F764,E764)</f>
        <v>15.728227211379826</v>
      </c>
      <c r="L764" s="166"/>
      <c r="M764" s="41"/>
      <c r="N764" s="41"/>
      <c r="O764" s="41"/>
    </row>
    <row r="765" spans="1:15" x14ac:dyDescent="0.25">
      <c r="A765" s="165">
        <v>43497.791666666664</v>
      </c>
      <c r="B765" s="167">
        <f>WEEKNUM(A765)</f>
        <v>5</v>
      </c>
      <c r="C765" s="164">
        <f>WEEKDAY(A765)</f>
        <v>6</v>
      </c>
      <c r="D765" s="164">
        <v>20</v>
      </c>
      <c r="E765" s="163">
        <v>10</v>
      </c>
      <c r="F765" s="163">
        <v>14.525</v>
      </c>
      <c r="G765" s="163">
        <v>13.262499999999999</v>
      </c>
      <c r="H765" s="1">
        <v>1935</v>
      </c>
      <c r="I765" s="161">
        <f>VLOOKUP(B765,L$2:M$54,2,FALSE)</f>
        <v>0.96908362362167744</v>
      </c>
      <c r="J765">
        <f>MAX(I765*F765,E765)</f>
        <v>14.075939633104865</v>
      </c>
      <c r="L765" s="166"/>
      <c r="M765" s="41"/>
      <c r="N765" s="41"/>
      <c r="O765" s="41"/>
    </row>
    <row r="766" spans="1:15" x14ac:dyDescent="0.25">
      <c r="A766" s="165">
        <v>43497.833333333336</v>
      </c>
      <c r="B766" s="167">
        <f>WEEKNUM(A766)</f>
        <v>5</v>
      </c>
      <c r="C766" s="164">
        <f>WEEKDAY(A766)</f>
        <v>6</v>
      </c>
      <c r="D766" s="164">
        <v>21</v>
      </c>
      <c r="E766" s="163">
        <v>10</v>
      </c>
      <c r="F766" s="163">
        <v>13.08</v>
      </c>
      <c r="G766" s="163">
        <v>13.115</v>
      </c>
      <c r="H766" s="1">
        <v>1044</v>
      </c>
      <c r="I766" s="161">
        <f>VLOOKUP(B766,L$2:M$54,2,FALSE)</f>
        <v>0.96908362362167744</v>
      </c>
      <c r="J766">
        <f>MAX(I766*F766,E766)</f>
        <v>12.675613796971541</v>
      </c>
      <c r="L766" s="166"/>
      <c r="M766" s="41"/>
      <c r="N766" s="41"/>
      <c r="O766" s="41"/>
    </row>
    <row r="767" spans="1:15" x14ac:dyDescent="0.25">
      <c r="A767" s="165">
        <v>43497.875</v>
      </c>
      <c r="B767" s="167">
        <f>WEEKNUM(A767)</f>
        <v>5</v>
      </c>
      <c r="C767" s="164">
        <f>WEEKDAY(A767)</f>
        <v>6</v>
      </c>
      <c r="D767" s="164">
        <v>22</v>
      </c>
      <c r="E767" s="163">
        <v>11.55</v>
      </c>
      <c r="F767" s="163">
        <v>11.55</v>
      </c>
      <c r="G767" s="163">
        <v>12.262500000000001</v>
      </c>
      <c r="H767" s="1">
        <v>764</v>
      </c>
      <c r="I767" s="161">
        <f>VLOOKUP(B767,L$2:M$54,2,FALSE)</f>
        <v>0.96908362362167744</v>
      </c>
      <c r="J767">
        <f>MAX(I767*F767,E767)</f>
        <v>11.55</v>
      </c>
      <c r="L767" s="166"/>
      <c r="M767" s="41"/>
      <c r="N767" s="41"/>
      <c r="O767" s="41"/>
    </row>
    <row r="768" spans="1:15" x14ac:dyDescent="0.25">
      <c r="A768" s="165">
        <v>43497.916666666664</v>
      </c>
      <c r="B768" s="167">
        <f>WEEKNUM(A768)</f>
        <v>5</v>
      </c>
      <c r="C768" s="164">
        <f>WEEKDAY(A768)</f>
        <v>6</v>
      </c>
      <c r="D768" s="164">
        <v>23</v>
      </c>
      <c r="E768" s="163">
        <v>11.719999999999999</v>
      </c>
      <c r="F768" s="163">
        <v>11.719999999999999</v>
      </c>
      <c r="G768" s="163">
        <v>11.54</v>
      </c>
      <c r="H768" s="1">
        <v>711</v>
      </c>
      <c r="I768" s="161">
        <f>VLOOKUP(B768,L$2:M$54,2,FALSE)</f>
        <v>0.96908362362167744</v>
      </c>
      <c r="J768">
        <f>MAX(I768*F768,E768)</f>
        <v>11.719999999999999</v>
      </c>
      <c r="L768" s="166"/>
      <c r="M768" s="41"/>
      <c r="N768" s="41"/>
      <c r="O768" s="41"/>
    </row>
    <row r="769" spans="1:15" x14ac:dyDescent="0.25">
      <c r="A769" s="165">
        <v>43497.958333333336</v>
      </c>
      <c r="B769" s="167">
        <f>WEEKNUM(A769)</f>
        <v>5</v>
      </c>
      <c r="C769" s="164">
        <f>WEEKDAY(A769)</f>
        <v>6</v>
      </c>
      <c r="D769" s="164">
        <v>24</v>
      </c>
      <c r="E769" s="163">
        <v>12.379999999999999</v>
      </c>
      <c r="F769" s="163">
        <v>12.379999999999999</v>
      </c>
      <c r="G769" s="163">
        <v>11.55</v>
      </c>
      <c r="H769" s="1">
        <v>454</v>
      </c>
      <c r="I769" s="161">
        <f>VLOOKUP(B769,L$2:M$54,2,FALSE)</f>
        <v>0.96908362362167744</v>
      </c>
      <c r="J769">
        <f>MAX(I769*F769,E769)</f>
        <v>12.379999999999999</v>
      </c>
      <c r="L769" s="166"/>
      <c r="M769" s="41"/>
      <c r="N769" s="41"/>
      <c r="O769" s="41"/>
    </row>
    <row r="770" spans="1:15" x14ac:dyDescent="0.25">
      <c r="A770" s="165">
        <v>43498</v>
      </c>
      <c r="B770" s="167">
        <f>WEEKNUM(A770)</f>
        <v>5</v>
      </c>
      <c r="C770" s="164">
        <f>WEEKDAY(A770)</f>
        <v>7</v>
      </c>
      <c r="D770" s="164">
        <v>1</v>
      </c>
      <c r="E770" s="163">
        <v>11.855</v>
      </c>
      <c r="F770" s="163">
        <v>11.855</v>
      </c>
      <c r="G770" s="163">
        <v>11.719999999999999</v>
      </c>
      <c r="H770" s="1">
        <v>180</v>
      </c>
      <c r="I770" s="161">
        <f>VLOOKUP(B770,L$2:M$54,2,FALSE)</f>
        <v>0.96908362362167744</v>
      </c>
      <c r="J770">
        <f>MAX(I770*F770,E770)</f>
        <v>11.855</v>
      </c>
      <c r="L770" s="166"/>
      <c r="M770" s="41"/>
      <c r="N770" s="41"/>
      <c r="O770" s="41"/>
    </row>
    <row r="771" spans="1:15" x14ac:dyDescent="0.25">
      <c r="A771" s="165">
        <v>43498.041666666664</v>
      </c>
      <c r="B771" s="167">
        <f>WEEKNUM(A771)</f>
        <v>5</v>
      </c>
      <c r="C771" s="164">
        <f>WEEKDAY(A771)</f>
        <v>7</v>
      </c>
      <c r="D771" s="164">
        <v>2</v>
      </c>
      <c r="E771" s="163">
        <v>11.925000000000001</v>
      </c>
      <c r="F771" s="163">
        <v>11.925000000000001</v>
      </c>
      <c r="G771" s="163">
        <v>12.379999999999999</v>
      </c>
      <c r="H771" s="1">
        <v>95</v>
      </c>
      <c r="I771" s="161">
        <f>VLOOKUP(B771,L$2:M$54,2,FALSE)</f>
        <v>0.96908362362167744</v>
      </c>
      <c r="J771">
        <f>MAX(I771*F771,E771)</f>
        <v>11.925000000000001</v>
      </c>
      <c r="L771" s="166"/>
      <c r="M771" s="41"/>
      <c r="N771" s="41"/>
      <c r="O771" s="41"/>
    </row>
    <row r="772" spans="1:15" x14ac:dyDescent="0.25">
      <c r="A772" s="165">
        <v>43498.083333333336</v>
      </c>
      <c r="B772" s="167">
        <f>WEEKNUM(A772)</f>
        <v>5</v>
      </c>
      <c r="C772" s="164">
        <f>WEEKDAY(A772)</f>
        <v>7</v>
      </c>
      <c r="D772" s="164">
        <v>3</v>
      </c>
      <c r="E772" s="163">
        <v>11</v>
      </c>
      <c r="F772" s="163">
        <v>11.125</v>
      </c>
      <c r="G772" s="163">
        <v>11.855</v>
      </c>
      <c r="H772" s="1">
        <v>97</v>
      </c>
      <c r="I772" s="161">
        <f>VLOOKUP(B772,L$2:M$54,2,FALSE)</f>
        <v>0.96908362362167744</v>
      </c>
      <c r="J772">
        <f>MAX(I772*F772,E772)</f>
        <v>11</v>
      </c>
      <c r="L772" s="166"/>
      <c r="M772" s="41"/>
      <c r="N772" s="41"/>
      <c r="O772" s="41"/>
    </row>
    <row r="773" spans="1:15" x14ac:dyDescent="0.25">
      <c r="A773" s="165">
        <v>43498.125</v>
      </c>
      <c r="B773" s="167">
        <f>WEEKNUM(A773)</f>
        <v>5</v>
      </c>
      <c r="C773" s="164">
        <f>WEEKDAY(A773)</f>
        <v>7</v>
      </c>
      <c r="D773" s="164">
        <v>4</v>
      </c>
      <c r="E773" s="163">
        <v>12</v>
      </c>
      <c r="F773" s="163">
        <v>12.02</v>
      </c>
      <c r="G773" s="163">
        <v>11.925000000000001</v>
      </c>
      <c r="H773" s="1">
        <v>122</v>
      </c>
      <c r="I773" s="161">
        <f>VLOOKUP(B773,L$2:M$54,2,FALSE)</f>
        <v>0.96908362362167744</v>
      </c>
      <c r="J773">
        <f>MAX(I773*F773,E773)</f>
        <v>12</v>
      </c>
      <c r="L773" s="166"/>
      <c r="M773" s="41"/>
      <c r="N773" s="41"/>
      <c r="O773" s="41"/>
    </row>
    <row r="774" spans="1:15" x14ac:dyDescent="0.25">
      <c r="A774" s="165">
        <v>43498.166666666664</v>
      </c>
      <c r="B774" s="167">
        <f>WEEKNUM(A774)</f>
        <v>5</v>
      </c>
      <c r="C774" s="164">
        <f>WEEKDAY(A774)</f>
        <v>7</v>
      </c>
      <c r="D774" s="164">
        <v>5</v>
      </c>
      <c r="E774" s="163">
        <v>10</v>
      </c>
      <c r="F774" s="163">
        <v>10.565000000000001</v>
      </c>
      <c r="G774" s="163">
        <v>11.0625</v>
      </c>
      <c r="H774" s="1">
        <v>276</v>
      </c>
      <c r="I774" s="161">
        <f>VLOOKUP(B774,L$2:M$54,2,FALSE)</f>
        <v>0.96908362362167744</v>
      </c>
      <c r="J774">
        <f>MAX(I774*F774,E774)</f>
        <v>10.238368483563024</v>
      </c>
      <c r="L774" s="166"/>
      <c r="M774" s="41"/>
      <c r="N774" s="41"/>
      <c r="O774" s="41"/>
    </row>
    <row r="775" spans="1:15" x14ac:dyDescent="0.25">
      <c r="A775" s="165">
        <v>43498.208333333336</v>
      </c>
      <c r="B775" s="167">
        <f>WEEKNUM(A775)</f>
        <v>5</v>
      </c>
      <c r="C775" s="164">
        <f>WEEKDAY(A775)</f>
        <v>7</v>
      </c>
      <c r="D775" s="164">
        <v>6</v>
      </c>
      <c r="E775" s="163">
        <v>10</v>
      </c>
      <c r="F775" s="163">
        <v>9.99</v>
      </c>
      <c r="G775" s="163">
        <v>12.01</v>
      </c>
      <c r="H775" s="1">
        <v>672</v>
      </c>
      <c r="I775" s="161">
        <f>VLOOKUP(B775,L$2:M$54,2,FALSE)</f>
        <v>0.96908362362167744</v>
      </c>
      <c r="J775">
        <f>MAX(I775*F775,E775)</f>
        <v>10</v>
      </c>
      <c r="L775" s="166"/>
      <c r="M775" s="41"/>
      <c r="N775" s="41"/>
      <c r="O775" s="41"/>
    </row>
    <row r="776" spans="1:15" x14ac:dyDescent="0.25">
      <c r="A776" s="165">
        <v>43498.25</v>
      </c>
      <c r="B776" s="167">
        <f>WEEKNUM(A776)</f>
        <v>5</v>
      </c>
      <c r="C776" s="164">
        <f>WEEKDAY(A776)</f>
        <v>7</v>
      </c>
      <c r="D776" s="164">
        <v>7</v>
      </c>
      <c r="E776" s="163">
        <v>10</v>
      </c>
      <c r="F776" s="163">
        <v>11.98</v>
      </c>
      <c r="G776" s="163">
        <v>10.282499999999999</v>
      </c>
      <c r="H776" s="1">
        <v>3139</v>
      </c>
      <c r="I776" s="161">
        <f>VLOOKUP(B776,L$2:M$54,2,FALSE)</f>
        <v>0.96908362362167744</v>
      </c>
      <c r="J776">
        <f>MAX(I776*F776,E776)</f>
        <v>11.609621810987695</v>
      </c>
      <c r="L776" s="166"/>
      <c r="M776" s="41"/>
      <c r="N776" s="41"/>
      <c r="O776" s="41"/>
    </row>
    <row r="777" spans="1:15" x14ac:dyDescent="0.25">
      <c r="A777" s="165">
        <v>43498.291666666664</v>
      </c>
      <c r="B777" s="167">
        <f>WEEKNUM(A777)</f>
        <v>5</v>
      </c>
      <c r="C777" s="164">
        <f>WEEKDAY(A777)</f>
        <v>7</v>
      </c>
      <c r="D777" s="164">
        <v>8</v>
      </c>
      <c r="E777" s="163">
        <v>10</v>
      </c>
      <c r="F777" s="163">
        <v>15.010000000000002</v>
      </c>
      <c r="G777" s="163">
        <v>9.995000000000001</v>
      </c>
      <c r="H777" s="1">
        <v>4255</v>
      </c>
      <c r="I777" s="161">
        <f>VLOOKUP(B777,L$2:M$54,2,FALSE)</f>
        <v>0.96908362362167744</v>
      </c>
      <c r="J777">
        <f>MAX(I777*F777,E777)</f>
        <v>14.54594519056138</v>
      </c>
      <c r="L777" s="166"/>
      <c r="M777" s="41"/>
      <c r="N777" s="41"/>
      <c r="O777" s="41"/>
    </row>
    <row r="778" spans="1:15" x14ac:dyDescent="0.25">
      <c r="A778" s="165">
        <v>43498.333333333336</v>
      </c>
      <c r="B778" s="167">
        <f>WEEKNUM(A778)</f>
        <v>5</v>
      </c>
      <c r="C778" s="164">
        <f>WEEKDAY(A778)</f>
        <v>7</v>
      </c>
      <c r="D778" s="164">
        <v>9</v>
      </c>
      <c r="E778" s="163">
        <v>10</v>
      </c>
      <c r="F778" s="163">
        <v>15.76</v>
      </c>
      <c r="G778" s="163">
        <v>10.989999999999998</v>
      </c>
      <c r="H778" s="1">
        <v>3836</v>
      </c>
      <c r="I778" s="161">
        <f>VLOOKUP(B778,L$2:M$54,2,FALSE)</f>
        <v>0.96908362362167744</v>
      </c>
      <c r="J778">
        <f>MAX(I778*F778,E778)</f>
        <v>15.272757908277637</v>
      </c>
      <c r="L778" s="166"/>
      <c r="M778" s="41"/>
      <c r="N778" s="41"/>
      <c r="O778" s="41"/>
    </row>
    <row r="779" spans="1:15" x14ac:dyDescent="0.25">
      <c r="A779" s="165">
        <v>43498.375</v>
      </c>
      <c r="B779" s="167">
        <f>WEEKNUM(A779)</f>
        <v>5</v>
      </c>
      <c r="C779" s="164">
        <f>WEEKDAY(A779)</f>
        <v>7</v>
      </c>
      <c r="D779" s="164">
        <v>10</v>
      </c>
      <c r="E779" s="163">
        <v>10</v>
      </c>
      <c r="F779" s="163">
        <v>14.955000000000002</v>
      </c>
      <c r="G779" s="163">
        <v>12.504999999999999</v>
      </c>
      <c r="H779" s="1">
        <v>2593</v>
      </c>
      <c r="I779" s="161">
        <f>VLOOKUP(B779,L$2:M$54,2,FALSE)</f>
        <v>0.96908362362167744</v>
      </c>
      <c r="J779">
        <f>MAX(I779*F779,E779)</f>
        <v>14.492645591262187</v>
      </c>
      <c r="L779" s="166"/>
      <c r="M779" s="41"/>
      <c r="N779" s="41"/>
      <c r="O779" s="41"/>
    </row>
    <row r="780" spans="1:15" x14ac:dyDescent="0.25">
      <c r="A780" s="165">
        <v>43498.416666666664</v>
      </c>
      <c r="B780" s="167">
        <f>WEEKNUM(A780)</f>
        <v>5</v>
      </c>
      <c r="C780" s="164">
        <f>WEEKDAY(A780)</f>
        <v>7</v>
      </c>
      <c r="D780" s="164">
        <v>11</v>
      </c>
      <c r="E780" s="163">
        <v>10</v>
      </c>
      <c r="F780" s="163">
        <v>15.905000000000001</v>
      </c>
      <c r="G780" s="163">
        <v>12.879999999999999</v>
      </c>
      <c r="H780" s="1">
        <v>2351</v>
      </c>
      <c r="I780" s="161">
        <f>VLOOKUP(B780,L$2:M$54,2,FALSE)</f>
        <v>0.96908362362167744</v>
      </c>
      <c r="J780">
        <f>MAX(I780*F780,E780)</f>
        <v>15.413275033702782</v>
      </c>
      <c r="L780" s="166"/>
      <c r="M780" s="41"/>
      <c r="N780" s="41"/>
      <c r="O780" s="41"/>
    </row>
    <row r="781" spans="1:15" x14ac:dyDescent="0.25">
      <c r="A781" s="165">
        <v>43498.458333333336</v>
      </c>
      <c r="B781" s="167">
        <f>WEEKNUM(A781)</f>
        <v>5</v>
      </c>
      <c r="C781" s="164">
        <f>WEEKDAY(A781)</f>
        <v>7</v>
      </c>
      <c r="D781" s="164">
        <v>12</v>
      </c>
      <c r="E781" s="163">
        <v>10</v>
      </c>
      <c r="F781" s="163">
        <v>14.8</v>
      </c>
      <c r="G781" s="163">
        <v>12.477500000000001</v>
      </c>
      <c r="H781" s="1">
        <v>2295</v>
      </c>
      <c r="I781" s="161">
        <f>VLOOKUP(B781,L$2:M$54,2,FALSE)</f>
        <v>0.96908362362167744</v>
      </c>
      <c r="J781">
        <f>MAX(I781*F781,E781)</f>
        <v>14.342437629600827</v>
      </c>
      <c r="L781" s="166"/>
      <c r="M781" s="41"/>
      <c r="N781" s="41"/>
      <c r="O781" s="41"/>
    </row>
    <row r="782" spans="1:15" x14ac:dyDescent="0.25">
      <c r="A782" s="165">
        <v>43498.5</v>
      </c>
      <c r="B782" s="167">
        <f>WEEKNUM(A782)</f>
        <v>5</v>
      </c>
      <c r="C782" s="164">
        <f>WEEKDAY(A782)</f>
        <v>7</v>
      </c>
      <c r="D782" s="164">
        <v>13</v>
      </c>
      <c r="E782" s="163">
        <v>10</v>
      </c>
      <c r="F782" s="163">
        <v>13.914999999999999</v>
      </c>
      <c r="G782" s="163">
        <v>12.952500000000001</v>
      </c>
      <c r="H782" s="1">
        <v>2180</v>
      </c>
      <c r="I782" s="161">
        <f>VLOOKUP(B782,L$2:M$54,2,FALSE)</f>
        <v>0.96908362362167744</v>
      </c>
      <c r="J782">
        <f>MAX(I782*F782,E782)</f>
        <v>13.48479862269564</v>
      </c>
      <c r="L782" s="166"/>
      <c r="M782" s="41"/>
      <c r="N782" s="41"/>
      <c r="O782" s="41"/>
    </row>
    <row r="783" spans="1:15" x14ac:dyDescent="0.25">
      <c r="A783" s="165">
        <v>43498.541666666664</v>
      </c>
      <c r="B783" s="167">
        <f>WEEKNUM(A783)</f>
        <v>5</v>
      </c>
      <c r="C783" s="164">
        <f>WEEKDAY(A783)</f>
        <v>7</v>
      </c>
      <c r="D783" s="164">
        <v>14</v>
      </c>
      <c r="E783" s="163">
        <v>10</v>
      </c>
      <c r="F783" s="163">
        <v>14.510000000000002</v>
      </c>
      <c r="G783" s="163">
        <v>12.399999999999999</v>
      </c>
      <c r="H783" s="1">
        <v>2576</v>
      </c>
      <c r="I783" s="161">
        <f>VLOOKUP(B783,L$2:M$54,2,FALSE)</f>
        <v>0.96908362362167744</v>
      </c>
      <c r="J783">
        <f>MAX(I783*F783,E783)</f>
        <v>14.061403378750541</v>
      </c>
      <c r="L783" s="166"/>
      <c r="M783" s="41"/>
      <c r="N783" s="41"/>
      <c r="O783" s="41"/>
    </row>
    <row r="784" spans="1:15" x14ac:dyDescent="0.25">
      <c r="A784" s="165">
        <v>43498.583333333336</v>
      </c>
      <c r="B784" s="167">
        <f>WEEKNUM(A784)</f>
        <v>5</v>
      </c>
      <c r="C784" s="164">
        <f>WEEKDAY(A784)</f>
        <v>7</v>
      </c>
      <c r="D784" s="164">
        <v>15</v>
      </c>
      <c r="E784" s="163">
        <v>10</v>
      </c>
      <c r="F784" s="163">
        <v>14.995000000000001</v>
      </c>
      <c r="G784" s="163">
        <v>11.9575</v>
      </c>
      <c r="H784" s="1">
        <v>2526</v>
      </c>
      <c r="I784" s="161">
        <f>VLOOKUP(B784,L$2:M$54,2,FALSE)</f>
        <v>0.96908362362167744</v>
      </c>
      <c r="J784">
        <f>MAX(I784*F784,E784)</f>
        <v>14.531408936207054</v>
      </c>
      <c r="L784" s="166"/>
      <c r="M784" s="41"/>
      <c r="N784" s="41"/>
      <c r="O784" s="41"/>
    </row>
    <row r="785" spans="1:15" x14ac:dyDescent="0.25">
      <c r="A785" s="165">
        <v>43498.625</v>
      </c>
      <c r="B785" s="167">
        <f>WEEKNUM(A785)</f>
        <v>5</v>
      </c>
      <c r="C785" s="164">
        <f>WEEKDAY(A785)</f>
        <v>7</v>
      </c>
      <c r="D785" s="164">
        <v>16</v>
      </c>
      <c r="E785" s="163">
        <v>10</v>
      </c>
      <c r="F785" s="163">
        <v>16.05</v>
      </c>
      <c r="G785" s="163">
        <v>12.254999999999999</v>
      </c>
      <c r="H785" s="1">
        <v>2756</v>
      </c>
      <c r="I785" s="161">
        <f>VLOOKUP(B785,L$2:M$54,2,FALSE)</f>
        <v>0.96908362362167744</v>
      </c>
      <c r="J785">
        <f>MAX(I785*F785,E785)</f>
        <v>15.553792159127923</v>
      </c>
      <c r="L785" s="166"/>
      <c r="M785" s="41"/>
      <c r="N785" s="41"/>
      <c r="O785" s="41"/>
    </row>
    <row r="786" spans="1:15" x14ac:dyDescent="0.25">
      <c r="A786" s="165">
        <v>43498.666666666664</v>
      </c>
      <c r="B786" s="167">
        <f>WEEKNUM(A786)</f>
        <v>5</v>
      </c>
      <c r="C786" s="164">
        <f>WEEKDAY(A786)</f>
        <v>7</v>
      </c>
      <c r="D786" s="164">
        <v>17</v>
      </c>
      <c r="E786" s="163">
        <v>10</v>
      </c>
      <c r="F786" s="163">
        <v>16.064999999999998</v>
      </c>
      <c r="G786" s="163">
        <v>12.4975</v>
      </c>
      <c r="H786" s="1">
        <v>3670</v>
      </c>
      <c r="I786" s="161">
        <f>VLOOKUP(B786,L$2:M$54,2,FALSE)</f>
        <v>0.96908362362167744</v>
      </c>
      <c r="J786">
        <f>MAX(I786*F786,E786)</f>
        <v>15.568328413482245</v>
      </c>
      <c r="L786" s="166"/>
      <c r="M786" s="41"/>
      <c r="N786" s="41"/>
      <c r="O786" s="41"/>
    </row>
    <row r="787" spans="1:15" x14ac:dyDescent="0.25">
      <c r="A787" s="165">
        <v>43498.708333333336</v>
      </c>
      <c r="B787" s="167">
        <f>WEEKNUM(A787)</f>
        <v>5</v>
      </c>
      <c r="C787" s="164">
        <f>WEEKDAY(A787)</f>
        <v>7</v>
      </c>
      <c r="D787" s="164">
        <v>18</v>
      </c>
      <c r="E787" s="163">
        <v>10</v>
      </c>
      <c r="F787" s="163">
        <v>18.015000000000001</v>
      </c>
      <c r="G787" s="163">
        <v>13.025</v>
      </c>
      <c r="H787" s="1">
        <v>3975</v>
      </c>
      <c r="I787" s="161">
        <f>VLOOKUP(B787,L$2:M$54,2,FALSE)</f>
        <v>0.96908362362167744</v>
      </c>
      <c r="J787">
        <f>MAX(I787*F787,E787)</f>
        <v>17.458041479544519</v>
      </c>
      <c r="L787" s="166"/>
      <c r="M787" s="41"/>
      <c r="N787" s="41"/>
      <c r="O787" s="41"/>
    </row>
    <row r="788" spans="1:15" x14ac:dyDescent="0.25">
      <c r="A788" s="165">
        <v>43498.75</v>
      </c>
      <c r="B788" s="167">
        <f>WEEKNUM(A788)</f>
        <v>5</v>
      </c>
      <c r="C788" s="164">
        <f>WEEKDAY(A788)</f>
        <v>7</v>
      </c>
      <c r="D788" s="164">
        <v>19</v>
      </c>
      <c r="E788" s="163">
        <v>10</v>
      </c>
      <c r="F788" s="163">
        <v>15.719999999999999</v>
      </c>
      <c r="G788" s="163">
        <v>13.032499999999999</v>
      </c>
      <c r="H788" s="1">
        <v>3173</v>
      </c>
      <c r="I788" s="161">
        <f>VLOOKUP(B788,L$2:M$54,2,FALSE)</f>
        <v>0.96908362362167744</v>
      </c>
      <c r="J788">
        <f>MAX(I788*F788,E788)</f>
        <v>15.233994563332768</v>
      </c>
      <c r="L788" s="166"/>
      <c r="M788" s="41"/>
      <c r="N788" s="41"/>
      <c r="O788" s="41"/>
    </row>
    <row r="789" spans="1:15" x14ac:dyDescent="0.25">
      <c r="A789" s="165">
        <v>43498.791666666664</v>
      </c>
      <c r="B789" s="167">
        <f>WEEKNUM(A789)</f>
        <v>5</v>
      </c>
      <c r="C789" s="164">
        <f>WEEKDAY(A789)</f>
        <v>7</v>
      </c>
      <c r="D789" s="164">
        <v>20</v>
      </c>
      <c r="E789" s="163">
        <v>10</v>
      </c>
      <c r="F789" s="163">
        <v>14.530000000000001</v>
      </c>
      <c r="G789" s="163">
        <v>14.0075</v>
      </c>
      <c r="H789" s="1">
        <v>1955</v>
      </c>
      <c r="I789" s="161">
        <f>VLOOKUP(B789,L$2:M$54,2,FALSE)</f>
        <v>0.96908362362167744</v>
      </c>
      <c r="J789">
        <f>MAX(I789*F789,E789)</f>
        <v>14.080785051222975</v>
      </c>
      <c r="L789" s="166"/>
      <c r="M789" s="41"/>
      <c r="N789" s="41"/>
      <c r="O789" s="41"/>
    </row>
    <row r="790" spans="1:15" x14ac:dyDescent="0.25">
      <c r="A790" s="165">
        <v>43498.833333333336</v>
      </c>
      <c r="B790" s="167">
        <f>WEEKNUM(A790)</f>
        <v>5</v>
      </c>
      <c r="C790" s="164">
        <f>WEEKDAY(A790)</f>
        <v>7</v>
      </c>
      <c r="D790" s="164">
        <v>21</v>
      </c>
      <c r="E790" s="163">
        <v>10</v>
      </c>
      <c r="F790" s="163">
        <v>12.975</v>
      </c>
      <c r="G790" s="163">
        <v>12.86</v>
      </c>
      <c r="H790" s="1">
        <v>985</v>
      </c>
      <c r="I790" s="161">
        <f>VLOOKUP(B790,L$2:M$54,2,FALSE)</f>
        <v>0.96908362362167744</v>
      </c>
      <c r="J790">
        <f>MAX(I790*F790,E790)</f>
        <v>12.573860016491265</v>
      </c>
      <c r="L790" s="166"/>
      <c r="M790" s="41"/>
      <c r="N790" s="41"/>
      <c r="O790" s="41"/>
    </row>
    <row r="791" spans="1:15" x14ac:dyDescent="0.25">
      <c r="A791" s="165">
        <v>43498.875</v>
      </c>
      <c r="B791" s="167">
        <f>WEEKNUM(A791)</f>
        <v>5</v>
      </c>
      <c r="C791" s="164">
        <f>WEEKDAY(A791)</f>
        <v>7</v>
      </c>
      <c r="D791" s="164">
        <v>22</v>
      </c>
      <c r="E791" s="163">
        <v>12</v>
      </c>
      <c r="F791" s="163">
        <v>12.2</v>
      </c>
      <c r="G791" s="163">
        <v>12.265000000000001</v>
      </c>
      <c r="H791" s="1">
        <v>811</v>
      </c>
      <c r="I791" s="161">
        <f>VLOOKUP(B791,L$2:M$54,2,FALSE)</f>
        <v>0.96908362362167744</v>
      </c>
      <c r="J791">
        <f>MAX(I791*F791,E791)</f>
        <v>12</v>
      </c>
      <c r="L791" s="166"/>
      <c r="M791" s="41"/>
      <c r="N791" s="41"/>
      <c r="O791" s="41"/>
    </row>
    <row r="792" spans="1:15" x14ac:dyDescent="0.25">
      <c r="A792" s="165">
        <v>43498.916666666664</v>
      </c>
      <c r="B792" s="167">
        <f>WEEKNUM(A792)</f>
        <v>5</v>
      </c>
      <c r="C792" s="164">
        <f>WEEKDAY(A792)</f>
        <v>7</v>
      </c>
      <c r="D792" s="164">
        <v>23</v>
      </c>
      <c r="E792" s="163">
        <v>12</v>
      </c>
      <c r="F792" s="163">
        <v>12.885</v>
      </c>
      <c r="G792" s="163">
        <v>11.487500000000001</v>
      </c>
      <c r="H792" s="1">
        <v>830</v>
      </c>
      <c r="I792" s="161">
        <f>VLOOKUP(B792,L$2:M$54,2,FALSE)</f>
        <v>0.96908362362167744</v>
      </c>
      <c r="J792">
        <f>MAX(I792*F792,E792)</f>
        <v>12.486642490365314</v>
      </c>
      <c r="L792" s="166"/>
      <c r="M792" s="41"/>
      <c r="N792" s="41"/>
      <c r="O792" s="41"/>
    </row>
    <row r="793" spans="1:15" x14ac:dyDescent="0.25">
      <c r="A793" s="165">
        <v>43498.958333333336</v>
      </c>
      <c r="B793" s="167">
        <f>WEEKNUM(A793)</f>
        <v>5</v>
      </c>
      <c r="C793" s="164">
        <f>WEEKDAY(A793)</f>
        <v>7</v>
      </c>
      <c r="D793" s="164">
        <v>24</v>
      </c>
      <c r="E793" s="163">
        <v>11.645</v>
      </c>
      <c r="F793" s="163">
        <v>11.645</v>
      </c>
      <c r="G793" s="163">
        <v>12.1</v>
      </c>
      <c r="H793" s="1">
        <v>567</v>
      </c>
      <c r="I793" s="161">
        <f>VLOOKUP(B793,L$2:M$54,2,FALSE)</f>
        <v>0.96908362362167744</v>
      </c>
      <c r="J793">
        <f>MAX(I793*F793,E793)</f>
        <v>11.645</v>
      </c>
      <c r="L793" s="166"/>
      <c r="M793" s="41"/>
      <c r="N793" s="41"/>
      <c r="O793" s="41"/>
    </row>
    <row r="794" spans="1:15" x14ac:dyDescent="0.25">
      <c r="A794" s="165">
        <v>43499</v>
      </c>
      <c r="B794" s="167">
        <f>WEEKNUM(A794)</f>
        <v>6</v>
      </c>
      <c r="C794" s="164">
        <f>WEEKDAY(A794)</f>
        <v>1</v>
      </c>
      <c r="D794" s="164">
        <v>1</v>
      </c>
      <c r="E794" s="163">
        <v>12.100000000000001</v>
      </c>
      <c r="F794" s="163">
        <v>12.100000000000001</v>
      </c>
      <c r="G794" s="163">
        <v>12.442499999999999</v>
      </c>
      <c r="H794" s="1">
        <v>259</v>
      </c>
      <c r="I794" s="161">
        <f>VLOOKUP(B794,L$2:M$54,2,FALSE)</f>
        <v>0.96682031891675102</v>
      </c>
      <c r="J794">
        <f>MAX(I794*F794,E794)</f>
        <v>12.100000000000001</v>
      </c>
      <c r="L794" s="166"/>
      <c r="M794" s="41"/>
      <c r="N794" s="41"/>
      <c r="O794" s="41"/>
    </row>
    <row r="795" spans="1:15" x14ac:dyDescent="0.25">
      <c r="A795" s="165">
        <v>43499.041666666664</v>
      </c>
      <c r="B795" s="167">
        <f>WEEKNUM(A795)</f>
        <v>6</v>
      </c>
      <c r="C795" s="164">
        <f>WEEKDAY(A795)</f>
        <v>1</v>
      </c>
      <c r="D795" s="164">
        <v>2</v>
      </c>
      <c r="E795" s="163">
        <v>11.620000000000001</v>
      </c>
      <c r="F795" s="163">
        <v>11.620000000000001</v>
      </c>
      <c r="G795" s="163">
        <v>11.645</v>
      </c>
      <c r="H795" s="1">
        <v>120</v>
      </c>
      <c r="I795" s="161">
        <f>VLOOKUP(B795,L$2:M$54,2,FALSE)</f>
        <v>0.96682031891675102</v>
      </c>
      <c r="J795">
        <f>MAX(I795*F795,E795)</f>
        <v>11.620000000000001</v>
      </c>
      <c r="L795" s="166"/>
      <c r="M795" s="41"/>
      <c r="N795" s="41"/>
      <c r="O795" s="41"/>
    </row>
    <row r="796" spans="1:15" x14ac:dyDescent="0.25">
      <c r="A796" s="165">
        <v>43499.083333333336</v>
      </c>
      <c r="B796" s="167">
        <f>WEEKNUM(A796)</f>
        <v>6</v>
      </c>
      <c r="C796" s="164">
        <f>WEEKDAY(A796)</f>
        <v>1</v>
      </c>
      <c r="D796" s="164">
        <v>3</v>
      </c>
      <c r="E796" s="163">
        <v>10.18</v>
      </c>
      <c r="F796" s="163">
        <v>10.18</v>
      </c>
      <c r="G796" s="163">
        <v>12.100000000000001</v>
      </c>
      <c r="H796" s="1">
        <v>98</v>
      </c>
      <c r="I796" s="161">
        <f>VLOOKUP(B796,L$2:M$54,2,FALSE)</f>
        <v>0.96682031891675102</v>
      </c>
      <c r="J796">
        <f>MAX(I796*F796,E796)</f>
        <v>10.18</v>
      </c>
      <c r="L796" s="166"/>
      <c r="M796" s="41"/>
      <c r="N796" s="41"/>
      <c r="O796" s="41"/>
    </row>
    <row r="797" spans="1:15" x14ac:dyDescent="0.25">
      <c r="A797" s="165">
        <v>43499.125</v>
      </c>
      <c r="B797" s="167">
        <f>WEEKNUM(A797)</f>
        <v>6</v>
      </c>
      <c r="C797" s="164">
        <f>WEEKDAY(A797)</f>
        <v>1</v>
      </c>
      <c r="D797" s="164">
        <v>4</v>
      </c>
      <c r="E797" s="163">
        <v>9.7899999999999991</v>
      </c>
      <c r="F797" s="163">
        <v>9.7899999999999991</v>
      </c>
      <c r="G797" s="163">
        <v>11.620000000000001</v>
      </c>
      <c r="H797" s="1">
        <v>136</v>
      </c>
      <c r="I797" s="161">
        <f>VLOOKUP(B797,L$2:M$54,2,FALSE)</f>
        <v>0.96682031891675102</v>
      </c>
      <c r="J797">
        <f>MAX(I797*F797,E797)</f>
        <v>9.7899999999999991</v>
      </c>
      <c r="L797" s="166"/>
      <c r="M797" s="41"/>
      <c r="N797" s="41"/>
      <c r="O797" s="41"/>
    </row>
    <row r="798" spans="1:15" x14ac:dyDescent="0.25">
      <c r="A798" s="165">
        <v>43499.166666666664</v>
      </c>
      <c r="B798" s="167">
        <f>WEEKNUM(A798)</f>
        <v>6</v>
      </c>
      <c r="C798" s="164">
        <f>WEEKDAY(A798)</f>
        <v>1</v>
      </c>
      <c r="D798" s="164">
        <v>5</v>
      </c>
      <c r="E798" s="163">
        <v>10.120000000000001</v>
      </c>
      <c r="F798" s="163">
        <v>10.120000000000001</v>
      </c>
      <c r="G798" s="163">
        <v>10.18</v>
      </c>
      <c r="H798" s="1">
        <v>335</v>
      </c>
      <c r="I798" s="161">
        <f>VLOOKUP(B798,L$2:M$54,2,FALSE)</f>
        <v>0.96682031891675102</v>
      </c>
      <c r="J798">
        <f>MAX(I798*F798,E798)</f>
        <v>10.120000000000001</v>
      </c>
      <c r="L798" s="166"/>
      <c r="M798" s="41"/>
      <c r="N798" s="41"/>
      <c r="O798" s="41"/>
    </row>
    <row r="799" spans="1:15" x14ac:dyDescent="0.25">
      <c r="A799" s="165">
        <v>43499.208333333336</v>
      </c>
      <c r="B799" s="167">
        <f>WEEKNUM(A799)</f>
        <v>6</v>
      </c>
      <c r="C799" s="164">
        <f>WEEKDAY(A799)</f>
        <v>1</v>
      </c>
      <c r="D799" s="164">
        <v>6</v>
      </c>
      <c r="E799" s="163">
        <v>10.14</v>
      </c>
      <c r="F799" s="163">
        <v>10.14</v>
      </c>
      <c r="G799" s="163">
        <v>9.7899999999999991</v>
      </c>
      <c r="H799" s="1">
        <v>726</v>
      </c>
      <c r="I799" s="161">
        <f>VLOOKUP(B799,L$2:M$54,2,FALSE)</f>
        <v>0.96682031891675102</v>
      </c>
      <c r="J799">
        <f>MAX(I799*F799,E799)</f>
        <v>10.14</v>
      </c>
      <c r="L799" s="166"/>
      <c r="M799" s="41"/>
      <c r="N799" s="41"/>
      <c r="O799" s="41"/>
    </row>
    <row r="800" spans="1:15" x14ac:dyDescent="0.25">
      <c r="A800" s="165">
        <v>43499.25</v>
      </c>
      <c r="B800" s="167">
        <f>WEEKNUM(A800)</f>
        <v>6</v>
      </c>
      <c r="C800" s="164">
        <f>WEEKDAY(A800)</f>
        <v>1</v>
      </c>
      <c r="D800" s="164">
        <v>7</v>
      </c>
      <c r="E800" s="163">
        <v>9.8550000000000004</v>
      </c>
      <c r="F800" s="163">
        <v>9.870000000000001</v>
      </c>
      <c r="G800" s="163">
        <v>10.120000000000001</v>
      </c>
      <c r="H800" s="1">
        <v>2871</v>
      </c>
      <c r="I800" s="161">
        <f>VLOOKUP(B800,L$2:M$54,2,FALSE)</f>
        <v>0.96682031891675102</v>
      </c>
      <c r="J800">
        <f>MAX(I800*F800,E800)</f>
        <v>9.8550000000000004</v>
      </c>
      <c r="L800" s="166"/>
      <c r="M800" s="41"/>
      <c r="N800" s="41"/>
      <c r="O800" s="41"/>
    </row>
    <row r="801" spans="1:15" x14ac:dyDescent="0.25">
      <c r="A801" s="165">
        <v>43499.291666666664</v>
      </c>
      <c r="B801" s="167">
        <f>WEEKNUM(A801)</f>
        <v>6</v>
      </c>
      <c r="C801" s="164">
        <f>WEEKDAY(A801)</f>
        <v>1</v>
      </c>
      <c r="D801" s="164">
        <v>8</v>
      </c>
      <c r="E801" s="163">
        <v>9.9349999999999987</v>
      </c>
      <c r="F801" s="163">
        <v>9.7650000000000006</v>
      </c>
      <c r="G801" s="163">
        <v>10.14</v>
      </c>
      <c r="H801" s="1">
        <v>4213</v>
      </c>
      <c r="I801" s="161">
        <f>VLOOKUP(B801,L$2:M$54,2,FALSE)</f>
        <v>0.96682031891675102</v>
      </c>
      <c r="J801">
        <f>MAX(I801*F801,E801)</f>
        <v>9.9349999999999987</v>
      </c>
      <c r="L801" s="166"/>
      <c r="M801" s="41"/>
      <c r="N801" s="41"/>
      <c r="O801" s="41"/>
    </row>
    <row r="802" spans="1:15" x14ac:dyDescent="0.25">
      <c r="A802" s="165">
        <v>43499.333333333336</v>
      </c>
      <c r="B802" s="167">
        <f>WEEKNUM(A802)</f>
        <v>6</v>
      </c>
      <c r="C802" s="164">
        <f>WEEKDAY(A802)</f>
        <v>1</v>
      </c>
      <c r="D802" s="164">
        <v>9</v>
      </c>
      <c r="E802" s="163">
        <v>9</v>
      </c>
      <c r="F802" s="163">
        <v>12.815000000000001</v>
      </c>
      <c r="G802" s="163">
        <v>9.8625000000000007</v>
      </c>
      <c r="H802" s="1">
        <v>3433</v>
      </c>
      <c r="I802" s="161">
        <f>VLOOKUP(B802,L$2:M$54,2,FALSE)</f>
        <v>0.96682031891675102</v>
      </c>
      <c r="J802">
        <f>MAX(I802*F802,E802)</f>
        <v>12.389802386918166</v>
      </c>
      <c r="L802" s="166"/>
      <c r="M802" s="41"/>
      <c r="N802" s="41"/>
      <c r="O802" s="41"/>
    </row>
    <row r="803" spans="1:15" x14ac:dyDescent="0.25">
      <c r="A803" s="165">
        <v>43499.375</v>
      </c>
      <c r="B803" s="167">
        <f>WEEKNUM(A803)</f>
        <v>6</v>
      </c>
      <c r="C803" s="164">
        <f>WEEKDAY(A803)</f>
        <v>1</v>
      </c>
      <c r="D803" s="164">
        <v>10</v>
      </c>
      <c r="E803" s="163">
        <v>10</v>
      </c>
      <c r="F803" s="163">
        <v>14.09</v>
      </c>
      <c r="G803" s="163">
        <v>9.85</v>
      </c>
      <c r="H803" s="1">
        <v>2629</v>
      </c>
      <c r="I803" s="161">
        <f>VLOOKUP(B803,L$2:M$54,2,FALSE)</f>
        <v>0.96682031891675102</v>
      </c>
      <c r="J803">
        <f>MAX(I803*F803,E803)</f>
        <v>13.622498293537022</v>
      </c>
      <c r="L803" s="166"/>
      <c r="M803" s="41"/>
      <c r="N803" s="41"/>
      <c r="O803" s="41"/>
    </row>
    <row r="804" spans="1:15" x14ac:dyDescent="0.25">
      <c r="A804" s="165">
        <v>43499.416666666664</v>
      </c>
      <c r="B804" s="167">
        <f>WEEKNUM(A804)</f>
        <v>6</v>
      </c>
      <c r="C804" s="164">
        <f>WEEKDAY(A804)</f>
        <v>1</v>
      </c>
      <c r="D804" s="164">
        <v>11</v>
      </c>
      <c r="E804" s="163">
        <v>10</v>
      </c>
      <c r="F804" s="163">
        <v>13.98</v>
      </c>
      <c r="G804" s="163">
        <v>10.907500000000001</v>
      </c>
      <c r="H804" s="1">
        <v>2388</v>
      </c>
      <c r="I804" s="161">
        <f>VLOOKUP(B804,L$2:M$54,2,FALSE)</f>
        <v>0.96682031891675102</v>
      </c>
      <c r="J804">
        <f>MAX(I804*F804,E804)</f>
        <v>13.51614805845618</v>
      </c>
      <c r="L804" s="166"/>
      <c r="M804" s="41"/>
      <c r="N804" s="41"/>
      <c r="O804" s="41"/>
    </row>
    <row r="805" spans="1:15" x14ac:dyDescent="0.25">
      <c r="A805" s="165">
        <v>43499.458333333336</v>
      </c>
      <c r="B805" s="167">
        <f>WEEKNUM(A805)</f>
        <v>6</v>
      </c>
      <c r="C805" s="164">
        <f>WEEKDAY(A805)</f>
        <v>1</v>
      </c>
      <c r="D805" s="164">
        <v>12</v>
      </c>
      <c r="E805" s="163">
        <v>10</v>
      </c>
      <c r="F805" s="163">
        <v>14.09</v>
      </c>
      <c r="G805" s="163">
        <v>12.045</v>
      </c>
      <c r="H805" s="1">
        <v>2530</v>
      </c>
      <c r="I805" s="161">
        <f>VLOOKUP(B805,L$2:M$54,2,FALSE)</f>
        <v>0.96682031891675102</v>
      </c>
      <c r="J805">
        <f>MAX(I805*F805,E805)</f>
        <v>13.622498293537022</v>
      </c>
      <c r="L805" s="166"/>
      <c r="M805" s="41"/>
      <c r="N805" s="41"/>
      <c r="O805" s="41"/>
    </row>
    <row r="806" spans="1:15" x14ac:dyDescent="0.25">
      <c r="A806" s="165">
        <v>43499.5</v>
      </c>
      <c r="B806" s="167">
        <f>WEEKNUM(A806)</f>
        <v>6</v>
      </c>
      <c r="C806" s="164">
        <f>WEEKDAY(A806)</f>
        <v>1</v>
      </c>
      <c r="D806" s="164">
        <v>13</v>
      </c>
      <c r="E806" s="163">
        <v>10</v>
      </c>
      <c r="F806" s="163">
        <v>13.98</v>
      </c>
      <c r="G806" s="163">
        <v>11.99</v>
      </c>
      <c r="H806" s="1">
        <v>2393</v>
      </c>
      <c r="I806" s="161">
        <f>VLOOKUP(B806,L$2:M$54,2,FALSE)</f>
        <v>0.96682031891675102</v>
      </c>
      <c r="J806">
        <f>MAX(I806*F806,E806)</f>
        <v>13.51614805845618</v>
      </c>
      <c r="L806" s="166"/>
      <c r="M806" s="41"/>
      <c r="N806" s="41"/>
      <c r="O806" s="41"/>
    </row>
    <row r="807" spans="1:15" x14ac:dyDescent="0.25">
      <c r="A807" s="165">
        <v>43499.541666666664</v>
      </c>
      <c r="B807" s="167">
        <f>WEEKNUM(A807)</f>
        <v>6</v>
      </c>
      <c r="C807" s="164">
        <f>WEEKDAY(A807)</f>
        <v>1</v>
      </c>
      <c r="D807" s="164">
        <v>14</v>
      </c>
      <c r="E807" s="163">
        <v>10</v>
      </c>
      <c r="F807" s="163">
        <v>14.09</v>
      </c>
      <c r="G807" s="163">
        <v>12.045</v>
      </c>
      <c r="H807" s="1">
        <v>2449</v>
      </c>
      <c r="I807" s="161">
        <f>VLOOKUP(B807,L$2:M$54,2,FALSE)</f>
        <v>0.96682031891675102</v>
      </c>
      <c r="J807">
        <f>MAX(I807*F807,E807)</f>
        <v>13.622498293537022</v>
      </c>
      <c r="L807" s="166"/>
      <c r="M807" s="41"/>
      <c r="N807" s="41"/>
      <c r="O807" s="41"/>
    </row>
    <row r="808" spans="1:15" x14ac:dyDescent="0.25">
      <c r="A808" s="165">
        <v>43499.583333333336</v>
      </c>
      <c r="B808" s="167">
        <f>WEEKNUM(A808)</f>
        <v>6</v>
      </c>
      <c r="C808" s="164">
        <f>WEEKDAY(A808)</f>
        <v>1</v>
      </c>
      <c r="D808" s="164">
        <v>15</v>
      </c>
      <c r="E808" s="163">
        <v>10</v>
      </c>
      <c r="F808" s="163">
        <v>13.98</v>
      </c>
      <c r="G808" s="163">
        <v>11.99</v>
      </c>
      <c r="H808" s="1">
        <v>2739</v>
      </c>
      <c r="I808" s="161">
        <f>VLOOKUP(B808,L$2:M$54,2,FALSE)</f>
        <v>0.96682031891675102</v>
      </c>
      <c r="J808">
        <f>MAX(I808*F808,E808)</f>
        <v>13.51614805845618</v>
      </c>
      <c r="L808" s="166"/>
      <c r="M808" s="41"/>
      <c r="N808" s="41"/>
      <c r="O808" s="41"/>
    </row>
    <row r="809" spans="1:15" x14ac:dyDescent="0.25">
      <c r="A809" s="165">
        <v>43499.625</v>
      </c>
      <c r="B809" s="167">
        <f>WEEKNUM(A809)</f>
        <v>6</v>
      </c>
      <c r="C809" s="164">
        <f>WEEKDAY(A809)</f>
        <v>1</v>
      </c>
      <c r="D809" s="164">
        <v>16</v>
      </c>
      <c r="E809" s="163">
        <v>10</v>
      </c>
      <c r="F809" s="163">
        <v>13.865</v>
      </c>
      <c r="G809" s="163">
        <v>12.045</v>
      </c>
      <c r="H809" s="1">
        <v>3114</v>
      </c>
      <c r="I809" s="161">
        <f>VLOOKUP(B809,L$2:M$54,2,FALSE)</f>
        <v>0.96682031891675102</v>
      </c>
      <c r="J809">
        <f>MAX(I809*F809,E809)</f>
        <v>13.404963721780753</v>
      </c>
      <c r="L809" s="166"/>
      <c r="M809" s="41"/>
      <c r="N809" s="41"/>
      <c r="O809" s="41"/>
    </row>
    <row r="810" spans="1:15" x14ac:dyDescent="0.25">
      <c r="A810" s="165">
        <v>43499.666666666664</v>
      </c>
      <c r="B810" s="167">
        <f>WEEKNUM(A810)</f>
        <v>6</v>
      </c>
      <c r="C810" s="164">
        <f>WEEKDAY(A810)</f>
        <v>1</v>
      </c>
      <c r="D810" s="164">
        <v>17</v>
      </c>
      <c r="E810" s="163">
        <v>10</v>
      </c>
      <c r="F810" s="163">
        <v>13.684999999999999</v>
      </c>
      <c r="G810" s="163">
        <v>11.99</v>
      </c>
      <c r="H810" s="1">
        <v>3734</v>
      </c>
      <c r="I810" s="161">
        <f>VLOOKUP(B810,L$2:M$54,2,FALSE)</f>
        <v>0.96682031891675102</v>
      </c>
      <c r="J810">
        <f>MAX(I810*F810,E810)</f>
        <v>13.230936064375737</v>
      </c>
      <c r="L810" s="166"/>
      <c r="M810" s="41"/>
      <c r="N810" s="41"/>
      <c r="O810" s="41"/>
    </row>
    <row r="811" spans="1:15" x14ac:dyDescent="0.25">
      <c r="A811" s="165">
        <v>43499.708333333336</v>
      </c>
      <c r="B811" s="167">
        <f>WEEKNUM(A811)</f>
        <v>6</v>
      </c>
      <c r="C811" s="164">
        <f>WEEKDAY(A811)</f>
        <v>1</v>
      </c>
      <c r="D811" s="164">
        <v>18</v>
      </c>
      <c r="E811" s="163">
        <v>10</v>
      </c>
      <c r="F811" s="163">
        <v>14.09</v>
      </c>
      <c r="G811" s="163">
        <v>11.932500000000001</v>
      </c>
      <c r="H811" s="1">
        <v>3775</v>
      </c>
      <c r="I811" s="161">
        <f>VLOOKUP(B811,L$2:M$54,2,FALSE)</f>
        <v>0.96682031891675102</v>
      </c>
      <c r="J811">
        <f>MAX(I811*F811,E811)</f>
        <v>13.622498293537022</v>
      </c>
      <c r="L811" s="166"/>
      <c r="M811" s="41"/>
      <c r="N811" s="41"/>
      <c r="O811" s="41"/>
    </row>
    <row r="812" spans="1:15" x14ac:dyDescent="0.25">
      <c r="A812" s="165">
        <v>43499.75</v>
      </c>
      <c r="B812" s="167">
        <f>WEEKNUM(A812)</f>
        <v>6</v>
      </c>
      <c r="C812" s="164">
        <f>WEEKDAY(A812)</f>
        <v>1</v>
      </c>
      <c r="D812" s="164">
        <v>19</v>
      </c>
      <c r="E812" s="163">
        <v>10</v>
      </c>
      <c r="F812" s="163">
        <v>13.99</v>
      </c>
      <c r="G812" s="163">
        <v>11.842499999999999</v>
      </c>
      <c r="H812" s="1">
        <v>2671</v>
      </c>
      <c r="I812" s="161">
        <f>VLOOKUP(B812,L$2:M$54,2,FALSE)</f>
        <v>0.96682031891675102</v>
      </c>
      <c r="J812">
        <f>MAX(I812*F812,E812)</f>
        <v>13.525816261645346</v>
      </c>
      <c r="L812" s="166"/>
      <c r="M812" s="41"/>
      <c r="N812" s="41"/>
      <c r="O812" s="41"/>
    </row>
    <row r="813" spans="1:15" x14ac:dyDescent="0.25">
      <c r="A813" s="165">
        <v>43499.791666666664</v>
      </c>
      <c r="B813" s="167">
        <f>WEEKNUM(A813)</f>
        <v>6</v>
      </c>
      <c r="C813" s="164">
        <f>WEEKDAY(A813)</f>
        <v>1</v>
      </c>
      <c r="D813" s="164">
        <v>20</v>
      </c>
      <c r="E813" s="163">
        <v>10</v>
      </c>
      <c r="F813" s="163">
        <v>13.965</v>
      </c>
      <c r="G813" s="163">
        <v>12.045</v>
      </c>
      <c r="H813" s="1">
        <v>2171</v>
      </c>
      <c r="I813" s="161">
        <f>VLOOKUP(B813,L$2:M$54,2,FALSE)</f>
        <v>0.96682031891675102</v>
      </c>
      <c r="J813">
        <f>MAX(I813*F813,E813)</f>
        <v>13.501645753672427</v>
      </c>
      <c r="L813" s="166"/>
      <c r="M813" s="41"/>
      <c r="N813" s="41"/>
      <c r="O813" s="41"/>
    </row>
    <row r="814" spans="1:15" x14ac:dyDescent="0.25">
      <c r="A814" s="165">
        <v>43499.833333333336</v>
      </c>
      <c r="B814" s="167">
        <f>WEEKNUM(A814)</f>
        <v>6</v>
      </c>
      <c r="C814" s="164">
        <f>WEEKDAY(A814)</f>
        <v>1</v>
      </c>
      <c r="D814" s="164">
        <v>21</v>
      </c>
      <c r="E814" s="163">
        <v>10</v>
      </c>
      <c r="F814" s="163">
        <v>12.815</v>
      </c>
      <c r="G814" s="163">
        <v>11.995000000000001</v>
      </c>
      <c r="H814" s="1">
        <v>1096</v>
      </c>
      <c r="I814" s="161">
        <f>VLOOKUP(B814,L$2:M$54,2,FALSE)</f>
        <v>0.96682031891675102</v>
      </c>
      <c r="J814">
        <f>MAX(I814*F814,E814)</f>
        <v>12.389802386918165</v>
      </c>
      <c r="L814" s="166"/>
      <c r="M814" s="41"/>
      <c r="N814" s="41"/>
      <c r="O814" s="41"/>
    </row>
    <row r="815" spans="1:15" x14ac:dyDescent="0.25">
      <c r="A815" s="165">
        <v>43499.875</v>
      </c>
      <c r="B815" s="167">
        <f>WEEKNUM(A815)</f>
        <v>6</v>
      </c>
      <c r="C815" s="164">
        <f>WEEKDAY(A815)</f>
        <v>1</v>
      </c>
      <c r="D815" s="164">
        <v>22</v>
      </c>
      <c r="E815" s="163">
        <v>12</v>
      </c>
      <c r="F815" s="163">
        <v>12.045</v>
      </c>
      <c r="G815" s="163">
        <v>11.9825</v>
      </c>
      <c r="H815" s="1">
        <v>874</v>
      </c>
      <c r="I815" s="161">
        <f>VLOOKUP(B815,L$2:M$54,2,FALSE)</f>
        <v>0.96682031891675102</v>
      </c>
      <c r="J815">
        <f>MAX(I815*F815,E815)</f>
        <v>12</v>
      </c>
      <c r="L815" s="166"/>
      <c r="M815" s="41"/>
      <c r="N815" s="41"/>
      <c r="O815" s="41"/>
    </row>
    <row r="816" spans="1:15" x14ac:dyDescent="0.25">
      <c r="A816" s="165">
        <v>43499.916666666664</v>
      </c>
      <c r="B816" s="167">
        <f>WEEKNUM(A816)</f>
        <v>6</v>
      </c>
      <c r="C816" s="164">
        <f>WEEKDAY(A816)</f>
        <v>1</v>
      </c>
      <c r="D816" s="164">
        <v>23</v>
      </c>
      <c r="E816" s="163">
        <v>11</v>
      </c>
      <c r="F816" s="163">
        <v>11.73</v>
      </c>
      <c r="G816" s="163">
        <v>11.407499999999999</v>
      </c>
      <c r="H816" s="1">
        <v>763</v>
      </c>
      <c r="I816" s="161">
        <f>VLOOKUP(B816,L$2:M$54,2,FALSE)</f>
        <v>0.96682031891675102</v>
      </c>
      <c r="J816">
        <f>MAX(I816*F816,E816)</f>
        <v>11.340802340893489</v>
      </c>
      <c r="L816" s="166"/>
      <c r="M816" s="41"/>
      <c r="N816" s="41"/>
      <c r="O816" s="41"/>
    </row>
    <row r="817" spans="1:15" x14ac:dyDescent="0.25">
      <c r="A817" s="165">
        <v>43499.958333333336</v>
      </c>
      <c r="B817" s="167">
        <f>WEEKNUM(A817)</f>
        <v>6</v>
      </c>
      <c r="C817" s="164">
        <f>WEEKDAY(A817)</f>
        <v>1</v>
      </c>
      <c r="D817" s="164">
        <v>24</v>
      </c>
      <c r="E817" s="163">
        <v>11.815</v>
      </c>
      <c r="F817" s="163">
        <v>11.815</v>
      </c>
      <c r="G817" s="163">
        <v>12.022500000000001</v>
      </c>
      <c r="H817" s="1">
        <v>819</v>
      </c>
      <c r="I817" s="161">
        <f>VLOOKUP(B817,L$2:M$54,2,FALSE)</f>
        <v>0.96682031891675102</v>
      </c>
      <c r="J817">
        <f>MAX(I817*F817,E817)</f>
        <v>11.815</v>
      </c>
      <c r="L817" s="166"/>
      <c r="M817" s="41"/>
      <c r="N817" s="41"/>
      <c r="O817" s="41"/>
    </row>
    <row r="818" spans="1:15" x14ac:dyDescent="0.25">
      <c r="A818" s="165">
        <v>43500</v>
      </c>
      <c r="B818" s="167">
        <f>WEEKNUM(A818)</f>
        <v>6</v>
      </c>
      <c r="C818" s="164">
        <f>WEEKDAY(A818)</f>
        <v>2</v>
      </c>
      <c r="D818" s="164">
        <v>1</v>
      </c>
      <c r="E818" s="163">
        <v>11.86</v>
      </c>
      <c r="F818" s="163">
        <v>11.86</v>
      </c>
      <c r="G818" s="163">
        <v>11.365</v>
      </c>
      <c r="H818" s="1">
        <v>550</v>
      </c>
      <c r="I818" s="161">
        <f>VLOOKUP(B818,L$2:M$54,2,FALSE)</f>
        <v>0.96682031891675102</v>
      </c>
      <c r="J818">
        <f>MAX(I818*F818,E818)</f>
        <v>11.86</v>
      </c>
      <c r="L818" s="166"/>
      <c r="M818" s="41"/>
      <c r="N818" s="41"/>
      <c r="O818" s="41"/>
    </row>
    <row r="819" spans="1:15" x14ac:dyDescent="0.25">
      <c r="A819" s="165">
        <v>43500.041666666664</v>
      </c>
      <c r="B819" s="167">
        <f>WEEKNUM(A819)</f>
        <v>6</v>
      </c>
      <c r="C819" s="164">
        <f>WEEKDAY(A819)</f>
        <v>2</v>
      </c>
      <c r="D819" s="164">
        <v>2</v>
      </c>
      <c r="E819" s="163">
        <v>12.065</v>
      </c>
      <c r="F819" s="163">
        <v>12.065</v>
      </c>
      <c r="G819" s="163">
        <v>11.815</v>
      </c>
      <c r="H819" s="1">
        <v>287</v>
      </c>
      <c r="I819" s="161">
        <f>VLOOKUP(B819,L$2:M$54,2,FALSE)</f>
        <v>0.96682031891675102</v>
      </c>
      <c r="J819">
        <f>MAX(I819*F819,E819)</f>
        <v>12.065</v>
      </c>
      <c r="L819" s="166"/>
      <c r="M819" s="41"/>
      <c r="N819" s="41"/>
      <c r="O819" s="41"/>
    </row>
    <row r="820" spans="1:15" x14ac:dyDescent="0.25">
      <c r="A820" s="165">
        <v>43500.083333333336</v>
      </c>
      <c r="B820" s="167">
        <f>WEEKNUM(A820)</f>
        <v>6</v>
      </c>
      <c r="C820" s="164">
        <f>WEEKDAY(A820)</f>
        <v>2</v>
      </c>
      <c r="D820" s="164">
        <v>3</v>
      </c>
      <c r="E820" s="163">
        <v>12.030000000000001</v>
      </c>
      <c r="F820" s="163">
        <v>12.030000000000001</v>
      </c>
      <c r="G820" s="163">
        <v>11.86</v>
      </c>
      <c r="H820" s="1">
        <v>171</v>
      </c>
      <c r="I820" s="161">
        <f>VLOOKUP(B820,L$2:M$54,2,FALSE)</f>
        <v>0.96682031891675102</v>
      </c>
      <c r="J820">
        <f>MAX(I820*F820,E820)</f>
        <v>12.030000000000001</v>
      </c>
      <c r="L820" s="166"/>
      <c r="M820" s="41"/>
      <c r="N820" s="41"/>
      <c r="O820" s="41"/>
    </row>
    <row r="821" spans="1:15" x14ac:dyDescent="0.25">
      <c r="A821" s="165">
        <v>43500.125</v>
      </c>
      <c r="B821" s="167">
        <f>WEEKNUM(A821)</f>
        <v>6</v>
      </c>
      <c r="C821" s="164">
        <f>WEEKDAY(A821)</f>
        <v>2</v>
      </c>
      <c r="D821" s="164">
        <v>4</v>
      </c>
      <c r="E821" s="163">
        <v>9.9499999999999993</v>
      </c>
      <c r="F821" s="163">
        <v>9.9499999999999993</v>
      </c>
      <c r="G821" s="163">
        <v>12.065</v>
      </c>
      <c r="H821" s="1">
        <v>206</v>
      </c>
      <c r="I821" s="161">
        <f>VLOOKUP(B821,L$2:M$54,2,FALSE)</f>
        <v>0.96682031891675102</v>
      </c>
      <c r="J821">
        <f>MAX(I821*F821,E821)</f>
        <v>9.9499999999999993</v>
      </c>
      <c r="L821" s="166"/>
      <c r="M821" s="41"/>
      <c r="N821" s="41"/>
      <c r="O821" s="41"/>
    </row>
    <row r="822" spans="1:15" x14ac:dyDescent="0.25">
      <c r="A822" s="165">
        <v>43500.166666666664</v>
      </c>
      <c r="B822" s="167">
        <f>WEEKNUM(A822)</f>
        <v>6</v>
      </c>
      <c r="C822" s="164">
        <f>WEEKDAY(A822)</f>
        <v>2</v>
      </c>
      <c r="D822" s="164">
        <v>5</v>
      </c>
      <c r="E822" s="163">
        <v>10.190000000000001</v>
      </c>
      <c r="F822" s="163">
        <v>10.190000000000001</v>
      </c>
      <c r="G822" s="163">
        <v>12.030000000000001</v>
      </c>
      <c r="H822" s="1">
        <v>276</v>
      </c>
      <c r="I822" s="161">
        <f>VLOOKUP(B822,L$2:M$54,2,FALSE)</f>
        <v>0.96682031891675102</v>
      </c>
      <c r="J822">
        <f>MAX(I822*F822,E822)</f>
        <v>10.190000000000001</v>
      </c>
      <c r="L822" s="166"/>
      <c r="M822" s="41"/>
      <c r="N822" s="41"/>
      <c r="O822" s="41"/>
    </row>
    <row r="823" spans="1:15" x14ac:dyDescent="0.25">
      <c r="A823" s="165">
        <v>43500.208333333336</v>
      </c>
      <c r="B823" s="167">
        <f>WEEKNUM(A823)</f>
        <v>6</v>
      </c>
      <c r="C823" s="164">
        <f>WEEKDAY(A823)</f>
        <v>2</v>
      </c>
      <c r="D823" s="164">
        <v>6</v>
      </c>
      <c r="E823" s="163">
        <v>10.065000000000001</v>
      </c>
      <c r="F823" s="163">
        <v>10.065000000000001</v>
      </c>
      <c r="G823" s="163">
        <v>9.9499999999999993</v>
      </c>
      <c r="H823" s="1">
        <v>279</v>
      </c>
      <c r="I823" s="161">
        <f>VLOOKUP(B823,L$2:M$54,2,FALSE)</f>
        <v>0.96682031891675102</v>
      </c>
      <c r="J823">
        <f>MAX(I823*F823,E823)</f>
        <v>10.065000000000001</v>
      </c>
      <c r="L823" s="166"/>
      <c r="M823" s="41"/>
      <c r="N823" s="41"/>
      <c r="O823" s="41"/>
    </row>
    <row r="824" spans="1:15" x14ac:dyDescent="0.25">
      <c r="A824" s="165">
        <v>43500.25</v>
      </c>
      <c r="B824" s="167">
        <f>WEEKNUM(A824)</f>
        <v>6</v>
      </c>
      <c r="C824" s="164">
        <f>WEEKDAY(A824)</f>
        <v>2</v>
      </c>
      <c r="D824" s="164">
        <v>7</v>
      </c>
      <c r="E824" s="163">
        <v>10.09</v>
      </c>
      <c r="F824" s="163">
        <v>10.09</v>
      </c>
      <c r="G824" s="163">
        <v>10.190000000000001</v>
      </c>
      <c r="H824" s="1">
        <v>561</v>
      </c>
      <c r="I824" s="161">
        <f>VLOOKUP(B824,L$2:M$54,2,FALSE)</f>
        <v>0.96682031891675102</v>
      </c>
      <c r="J824">
        <f>MAX(I824*F824,E824)</f>
        <v>10.09</v>
      </c>
      <c r="L824" s="166"/>
      <c r="M824" s="41"/>
      <c r="N824" s="41"/>
      <c r="O824" s="41"/>
    </row>
    <row r="825" spans="1:15" x14ac:dyDescent="0.25">
      <c r="A825" s="165">
        <v>43500.291666666664</v>
      </c>
      <c r="B825" s="167">
        <f>WEEKNUM(A825)</f>
        <v>6</v>
      </c>
      <c r="C825" s="164">
        <f>WEEKDAY(A825)</f>
        <v>2</v>
      </c>
      <c r="D825" s="164">
        <v>8</v>
      </c>
      <c r="E825" s="163">
        <v>9.9499999999999993</v>
      </c>
      <c r="F825" s="163">
        <v>9.9499999999999993</v>
      </c>
      <c r="G825" s="163">
        <v>10.065000000000001</v>
      </c>
      <c r="H825" s="1">
        <v>1070</v>
      </c>
      <c r="I825" s="161">
        <f>VLOOKUP(B825,L$2:M$54,2,FALSE)</f>
        <v>0.96682031891675102</v>
      </c>
      <c r="J825">
        <f>MAX(I825*F825,E825)</f>
        <v>9.9499999999999993</v>
      </c>
      <c r="L825" s="166"/>
      <c r="M825" s="41"/>
      <c r="N825" s="41"/>
      <c r="O825" s="41"/>
    </row>
    <row r="826" spans="1:15" x14ac:dyDescent="0.25">
      <c r="A826" s="165">
        <v>43500.333333333336</v>
      </c>
      <c r="B826" s="167">
        <f>WEEKNUM(A826)</f>
        <v>6</v>
      </c>
      <c r="C826" s="164">
        <f>WEEKDAY(A826)</f>
        <v>2</v>
      </c>
      <c r="D826" s="164">
        <v>9</v>
      </c>
      <c r="E826" s="163">
        <v>11.86</v>
      </c>
      <c r="F826" s="163">
        <v>11.86</v>
      </c>
      <c r="G826" s="163">
        <v>10.09</v>
      </c>
      <c r="H826" s="1">
        <v>1624</v>
      </c>
      <c r="I826" s="161">
        <f>VLOOKUP(B826,L$2:M$54,2,FALSE)</f>
        <v>0.96682031891675102</v>
      </c>
      <c r="J826">
        <f>MAX(I826*F826,E826)</f>
        <v>11.86</v>
      </c>
      <c r="L826" s="166"/>
      <c r="M826" s="41"/>
      <c r="N826" s="41"/>
      <c r="O826" s="41"/>
    </row>
    <row r="827" spans="1:15" x14ac:dyDescent="0.25">
      <c r="A827" s="165">
        <v>43500.375</v>
      </c>
      <c r="B827" s="167">
        <f>WEEKNUM(A827)</f>
        <v>6</v>
      </c>
      <c r="C827" s="164">
        <f>WEEKDAY(A827)</f>
        <v>2</v>
      </c>
      <c r="D827" s="164">
        <v>10</v>
      </c>
      <c r="E827" s="163">
        <v>10.5</v>
      </c>
      <c r="F827" s="163">
        <v>11.885</v>
      </c>
      <c r="G827" s="163">
        <v>9.9499999999999993</v>
      </c>
      <c r="H827" s="1">
        <v>2094</v>
      </c>
      <c r="I827" s="161">
        <f>VLOOKUP(B827,L$2:M$54,2,FALSE)</f>
        <v>0.96682031891675102</v>
      </c>
      <c r="J827">
        <f>MAX(I827*F827,E827)</f>
        <v>11.490659490325585</v>
      </c>
      <c r="L827" s="166"/>
      <c r="M827" s="41"/>
      <c r="N827" s="41"/>
      <c r="O827" s="41"/>
    </row>
    <row r="828" spans="1:15" x14ac:dyDescent="0.25">
      <c r="A828" s="165">
        <v>43500.416666666664</v>
      </c>
      <c r="B828" s="167">
        <f>WEEKNUM(A828)</f>
        <v>6</v>
      </c>
      <c r="C828" s="164">
        <f>WEEKDAY(A828)</f>
        <v>2</v>
      </c>
      <c r="D828" s="164">
        <v>11</v>
      </c>
      <c r="E828" s="163">
        <v>10.934999999999999</v>
      </c>
      <c r="F828" s="163">
        <v>11.94</v>
      </c>
      <c r="G828" s="163">
        <v>11.86</v>
      </c>
      <c r="H828" s="1">
        <v>2461</v>
      </c>
      <c r="I828" s="161">
        <f>VLOOKUP(B828,L$2:M$54,2,FALSE)</f>
        <v>0.96682031891675102</v>
      </c>
      <c r="J828">
        <f>MAX(I828*F828,E828)</f>
        <v>11.543834607866007</v>
      </c>
      <c r="L828" s="166"/>
      <c r="M828" s="41"/>
      <c r="N828" s="41"/>
      <c r="O828" s="41"/>
    </row>
    <row r="829" spans="1:15" x14ac:dyDescent="0.25">
      <c r="A829" s="165">
        <v>43500.458333333336</v>
      </c>
      <c r="B829" s="167">
        <f>WEEKNUM(A829)</f>
        <v>6</v>
      </c>
      <c r="C829" s="164">
        <f>WEEKDAY(A829)</f>
        <v>2</v>
      </c>
      <c r="D829" s="164">
        <v>12</v>
      </c>
      <c r="E829" s="163">
        <v>10</v>
      </c>
      <c r="F829" s="163">
        <v>13.870000000000001</v>
      </c>
      <c r="G829" s="163">
        <v>11.192499999999999</v>
      </c>
      <c r="H829" s="1">
        <v>2794</v>
      </c>
      <c r="I829" s="161">
        <f>VLOOKUP(B829,L$2:M$54,2,FALSE)</f>
        <v>0.96682031891675102</v>
      </c>
      <c r="J829">
        <f>MAX(I829*F829,E829)</f>
        <v>13.409797823375337</v>
      </c>
      <c r="L829" s="166"/>
      <c r="M829" s="41"/>
      <c r="N829" s="41"/>
      <c r="O829" s="41"/>
    </row>
    <row r="830" spans="1:15" x14ac:dyDescent="0.25">
      <c r="A830" s="165">
        <v>43500.5</v>
      </c>
      <c r="B830" s="167">
        <f>WEEKNUM(A830)</f>
        <v>6</v>
      </c>
      <c r="C830" s="164">
        <f>WEEKDAY(A830)</f>
        <v>2</v>
      </c>
      <c r="D830" s="164">
        <v>13</v>
      </c>
      <c r="E830" s="163">
        <v>10</v>
      </c>
      <c r="F830" s="163">
        <v>14.15</v>
      </c>
      <c r="G830" s="163">
        <v>11.4375</v>
      </c>
      <c r="H830" s="1">
        <v>2490</v>
      </c>
      <c r="I830" s="161">
        <f>VLOOKUP(B830,L$2:M$54,2,FALSE)</f>
        <v>0.96682031891675102</v>
      </c>
      <c r="J830">
        <f>MAX(I830*F830,E830)</f>
        <v>13.680507512672028</v>
      </c>
      <c r="L830" s="166"/>
      <c r="M830" s="41"/>
      <c r="N830" s="41"/>
      <c r="O830" s="41"/>
    </row>
    <row r="831" spans="1:15" x14ac:dyDescent="0.25">
      <c r="A831" s="165">
        <v>43500.541666666664</v>
      </c>
      <c r="B831" s="167">
        <f>WEEKNUM(A831)</f>
        <v>6</v>
      </c>
      <c r="C831" s="164">
        <f>WEEKDAY(A831)</f>
        <v>2</v>
      </c>
      <c r="D831" s="164">
        <v>14</v>
      </c>
      <c r="E831" s="163">
        <v>10</v>
      </c>
      <c r="F831" s="163">
        <v>11.9375</v>
      </c>
      <c r="G831" s="163">
        <v>11.935</v>
      </c>
      <c r="H831" s="1">
        <v>2567</v>
      </c>
      <c r="I831" s="161">
        <f>VLOOKUP(B831,L$2:M$54,2,FALSE)</f>
        <v>0.96682031891675102</v>
      </c>
      <c r="J831">
        <f>MAX(I831*F831,E831)</f>
        <v>11.541417557068716</v>
      </c>
      <c r="L831" s="166"/>
      <c r="M831" s="41"/>
      <c r="N831" s="41"/>
      <c r="O831" s="41"/>
    </row>
    <row r="832" spans="1:15" x14ac:dyDescent="0.25">
      <c r="A832" s="165">
        <v>43500.583333333336</v>
      </c>
      <c r="B832" s="167">
        <f>WEEKNUM(A832)</f>
        <v>6</v>
      </c>
      <c r="C832" s="164">
        <f>WEEKDAY(A832)</f>
        <v>2</v>
      </c>
      <c r="D832" s="164">
        <v>15</v>
      </c>
      <c r="E832" s="163">
        <v>11</v>
      </c>
      <c r="F832" s="163">
        <v>12.105</v>
      </c>
      <c r="G832" s="163">
        <v>12.074999999999999</v>
      </c>
      <c r="H832" s="1">
        <v>2627</v>
      </c>
      <c r="I832" s="161">
        <f>VLOOKUP(B832,L$2:M$54,2,FALSE)</f>
        <v>0.96682031891675102</v>
      </c>
      <c r="J832">
        <f>MAX(I832*F832,E832)</f>
        <v>11.703359960487271</v>
      </c>
      <c r="L832" s="166"/>
      <c r="M832" s="41"/>
      <c r="N832" s="41"/>
      <c r="O832" s="41"/>
    </row>
    <row r="833" spans="1:15" x14ac:dyDescent="0.25">
      <c r="A833" s="165">
        <v>43500.625</v>
      </c>
      <c r="B833" s="167">
        <f>WEEKNUM(A833)</f>
        <v>6</v>
      </c>
      <c r="C833" s="164">
        <f>WEEKDAY(A833)</f>
        <v>2</v>
      </c>
      <c r="D833" s="164">
        <v>16</v>
      </c>
      <c r="E833" s="163">
        <v>10</v>
      </c>
      <c r="F833" s="163">
        <v>13.850000000000001</v>
      </c>
      <c r="G833" s="163">
        <v>10.96875</v>
      </c>
      <c r="H833" s="1">
        <v>2471</v>
      </c>
      <c r="I833" s="161">
        <f>VLOOKUP(B833,L$2:M$54,2,FALSE)</f>
        <v>0.96682031891675102</v>
      </c>
      <c r="J833">
        <f>MAX(I833*F833,E833)</f>
        <v>13.390461416997002</v>
      </c>
      <c r="L833" s="166"/>
      <c r="M833" s="41"/>
      <c r="N833" s="41"/>
      <c r="O833" s="41"/>
    </row>
    <row r="834" spans="1:15" x14ac:dyDescent="0.25">
      <c r="A834" s="165">
        <v>43500.666666666664</v>
      </c>
      <c r="B834" s="167">
        <f>WEEKNUM(A834)</f>
        <v>6</v>
      </c>
      <c r="C834" s="164">
        <f>WEEKDAY(A834)</f>
        <v>2</v>
      </c>
      <c r="D834" s="164">
        <v>17</v>
      </c>
      <c r="E834" s="163">
        <v>10</v>
      </c>
      <c r="F834" s="163">
        <v>14.260000000000002</v>
      </c>
      <c r="G834" s="163">
        <v>11.5525</v>
      </c>
      <c r="H834" s="1">
        <v>2449</v>
      </c>
      <c r="I834" s="161">
        <f>VLOOKUP(B834,L$2:M$54,2,FALSE)</f>
        <v>0.96682031891675102</v>
      </c>
      <c r="J834">
        <f>MAX(I834*F834,E834)</f>
        <v>13.786857747752871</v>
      </c>
      <c r="L834" s="166"/>
      <c r="M834" s="41"/>
      <c r="N834" s="41"/>
      <c r="O834" s="41"/>
    </row>
    <row r="835" spans="1:15" x14ac:dyDescent="0.25">
      <c r="A835" s="165">
        <v>43500.708333333336</v>
      </c>
      <c r="B835" s="167">
        <f>WEEKNUM(A835)</f>
        <v>6</v>
      </c>
      <c r="C835" s="164">
        <f>WEEKDAY(A835)</f>
        <v>2</v>
      </c>
      <c r="D835" s="164">
        <v>18</v>
      </c>
      <c r="E835" s="163">
        <v>10</v>
      </c>
      <c r="F835" s="163">
        <v>14</v>
      </c>
      <c r="G835" s="163">
        <v>11.925000000000001</v>
      </c>
      <c r="H835" s="1">
        <v>2623</v>
      </c>
      <c r="I835" s="161">
        <f>VLOOKUP(B835,L$2:M$54,2,FALSE)</f>
        <v>0.96682031891675102</v>
      </c>
      <c r="J835">
        <f>MAX(I835*F835,E835)</f>
        <v>13.535484464834514</v>
      </c>
      <c r="L835" s="166"/>
      <c r="M835" s="41"/>
      <c r="N835" s="41"/>
      <c r="O835" s="41"/>
    </row>
    <row r="836" spans="1:15" x14ac:dyDescent="0.25">
      <c r="A836" s="165">
        <v>43500.75</v>
      </c>
      <c r="B836" s="167">
        <f>WEEKNUM(A836)</f>
        <v>6</v>
      </c>
      <c r="C836" s="164">
        <f>WEEKDAY(A836)</f>
        <v>2</v>
      </c>
      <c r="D836" s="164">
        <v>19</v>
      </c>
      <c r="E836" s="163">
        <v>10</v>
      </c>
      <c r="F836" s="163">
        <v>13.850000000000001</v>
      </c>
      <c r="G836" s="163">
        <v>12.13</v>
      </c>
      <c r="H836" s="1">
        <v>2342</v>
      </c>
      <c r="I836" s="161">
        <f>VLOOKUP(B836,L$2:M$54,2,FALSE)</f>
        <v>0.96682031891675102</v>
      </c>
      <c r="J836">
        <f>MAX(I836*F836,E836)</f>
        <v>13.390461416997002</v>
      </c>
      <c r="L836" s="166"/>
      <c r="M836" s="41"/>
      <c r="N836" s="41"/>
      <c r="O836" s="41"/>
    </row>
    <row r="837" spans="1:15" x14ac:dyDescent="0.25">
      <c r="A837" s="165">
        <v>43500.791666666664</v>
      </c>
      <c r="B837" s="167">
        <f>WEEKNUM(A837)</f>
        <v>6</v>
      </c>
      <c r="C837" s="164">
        <f>WEEKDAY(A837)</f>
        <v>2</v>
      </c>
      <c r="D837" s="164">
        <v>20</v>
      </c>
      <c r="E837" s="163">
        <v>10</v>
      </c>
      <c r="F837" s="163">
        <v>14.260000000000002</v>
      </c>
      <c r="G837" s="163">
        <v>12</v>
      </c>
      <c r="H837" s="1">
        <v>1569</v>
      </c>
      <c r="I837" s="161">
        <f>VLOOKUP(B837,L$2:M$54,2,FALSE)</f>
        <v>0.96682031891675102</v>
      </c>
      <c r="J837">
        <f>MAX(I837*F837,E837)</f>
        <v>13.786857747752871</v>
      </c>
      <c r="L837" s="166"/>
      <c r="M837" s="41"/>
      <c r="N837" s="41"/>
      <c r="O837" s="41"/>
    </row>
    <row r="838" spans="1:15" x14ac:dyDescent="0.25">
      <c r="A838" s="165">
        <v>43500.833333333336</v>
      </c>
      <c r="B838" s="167">
        <f>WEEKNUM(A838)</f>
        <v>6</v>
      </c>
      <c r="C838" s="164">
        <f>WEEKDAY(A838)</f>
        <v>2</v>
      </c>
      <c r="D838" s="164">
        <v>21</v>
      </c>
      <c r="E838" s="163">
        <v>10</v>
      </c>
      <c r="F838" s="163">
        <v>13</v>
      </c>
      <c r="G838" s="163">
        <v>11.925000000000001</v>
      </c>
      <c r="H838" s="1">
        <v>905</v>
      </c>
      <c r="I838" s="161">
        <f>VLOOKUP(B838,L$2:M$54,2,FALSE)</f>
        <v>0.96682031891675102</v>
      </c>
      <c r="J838">
        <f>MAX(I838*F838,E838)</f>
        <v>12.568664145917763</v>
      </c>
      <c r="L838" s="166"/>
      <c r="M838" s="41"/>
      <c r="N838" s="41"/>
      <c r="O838" s="41"/>
    </row>
    <row r="839" spans="1:15" x14ac:dyDescent="0.25">
      <c r="A839" s="165">
        <v>43500.875</v>
      </c>
      <c r="B839" s="167">
        <f>WEEKNUM(A839)</f>
        <v>6</v>
      </c>
      <c r="C839" s="164">
        <f>WEEKDAY(A839)</f>
        <v>2</v>
      </c>
      <c r="D839" s="164">
        <v>22</v>
      </c>
      <c r="E839" s="163">
        <v>12.01</v>
      </c>
      <c r="F839" s="163">
        <v>12.01</v>
      </c>
      <c r="G839" s="163">
        <v>12.13</v>
      </c>
      <c r="H839" s="1">
        <v>769</v>
      </c>
      <c r="I839" s="161">
        <f>VLOOKUP(B839,L$2:M$54,2,FALSE)</f>
        <v>0.96682031891675102</v>
      </c>
      <c r="J839">
        <f>MAX(I839*F839,E839)</f>
        <v>12.01</v>
      </c>
      <c r="L839" s="166"/>
      <c r="M839" s="41"/>
      <c r="N839" s="41"/>
      <c r="O839" s="41"/>
    </row>
    <row r="840" spans="1:15" x14ac:dyDescent="0.25">
      <c r="A840" s="165">
        <v>43500.916666666664</v>
      </c>
      <c r="B840" s="167">
        <f>WEEKNUM(A840)</f>
        <v>6</v>
      </c>
      <c r="C840" s="164">
        <f>WEEKDAY(A840)</f>
        <v>2</v>
      </c>
      <c r="D840" s="164">
        <v>23</v>
      </c>
      <c r="E840" s="163">
        <v>11.9375</v>
      </c>
      <c r="F840" s="163">
        <v>11.9375</v>
      </c>
      <c r="G840" s="163">
        <v>11.5</v>
      </c>
      <c r="H840" s="1">
        <v>835</v>
      </c>
      <c r="I840" s="161">
        <f>VLOOKUP(B840,L$2:M$54,2,FALSE)</f>
        <v>0.96682031891675102</v>
      </c>
      <c r="J840">
        <f>MAX(I840*F840,E840)</f>
        <v>11.9375</v>
      </c>
      <c r="L840" s="166"/>
      <c r="M840" s="41"/>
      <c r="N840" s="41"/>
      <c r="O840" s="41"/>
    </row>
    <row r="841" spans="1:15" x14ac:dyDescent="0.25">
      <c r="A841" s="165">
        <v>43500.958333333336</v>
      </c>
      <c r="B841" s="167">
        <f>WEEKNUM(A841)</f>
        <v>6</v>
      </c>
      <c r="C841" s="164">
        <f>WEEKDAY(A841)</f>
        <v>2</v>
      </c>
      <c r="D841" s="164">
        <v>24</v>
      </c>
      <c r="E841" s="163">
        <v>12.105</v>
      </c>
      <c r="F841" s="163">
        <v>12.105</v>
      </c>
      <c r="G841" s="163">
        <v>12.01</v>
      </c>
      <c r="H841" s="1">
        <v>852</v>
      </c>
      <c r="I841" s="161">
        <f>VLOOKUP(B841,L$2:M$54,2,FALSE)</f>
        <v>0.96682031891675102</v>
      </c>
      <c r="J841">
        <f>MAX(I841*F841,E841)</f>
        <v>12.105</v>
      </c>
      <c r="L841" s="166"/>
      <c r="M841" s="41"/>
      <c r="N841" s="41"/>
      <c r="O841" s="41"/>
    </row>
    <row r="842" spans="1:15" x14ac:dyDescent="0.25">
      <c r="A842" s="165">
        <v>43501</v>
      </c>
      <c r="B842" s="167">
        <f>WEEKNUM(A842)</f>
        <v>6</v>
      </c>
      <c r="C842" s="164">
        <f>WEEKDAY(A842)</f>
        <v>3</v>
      </c>
      <c r="D842" s="164">
        <v>1</v>
      </c>
      <c r="E842" s="163">
        <v>12.032500000000001</v>
      </c>
      <c r="F842" s="163">
        <v>12.032500000000001</v>
      </c>
      <c r="G842" s="163">
        <v>11.9375</v>
      </c>
      <c r="H842" s="1">
        <v>749</v>
      </c>
      <c r="I842" s="161">
        <f>VLOOKUP(B842,L$2:M$54,2,FALSE)</f>
        <v>0.96682031891675102</v>
      </c>
      <c r="J842">
        <f>MAX(I842*F842,E842)</f>
        <v>12.032500000000001</v>
      </c>
      <c r="L842" s="166"/>
      <c r="M842" s="41"/>
      <c r="N842" s="41"/>
      <c r="O842" s="41"/>
    </row>
    <row r="843" spans="1:15" x14ac:dyDescent="0.25">
      <c r="A843" s="165">
        <v>43501.041666666664</v>
      </c>
      <c r="B843" s="167">
        <f>WEEKNUM(A843)</f>
        <v>6</v>
      </c>
      <c r="C843" s="164">
        <f>WEEKDAY(A843)</f>
        <v>3</v>
      </c>
      <c r="D843" s="164">
        <v>2</v>
      </c>
      <c r="E843" s="163">
        <v>10.879999999999999</v>
      </c>
      <c r="F843" s="163">
        <v>10.879999999999999</v>
      </c>
      <c r="G843" s="163">
        <v>12.105</v>
      </c>
      <c r="H843" s="1">
        <v>522</v>
      </c>
      <c r="I843" s="161">
        <f>VLOOKUP(B843,L$2:M$54,2,FALSE)</f>
        <v>0.96682031891675102</v>
      </c>
      <c r="J843">
        <f>MAX(I843*F843,E843)</f>
        <v>10.879999999999999</v>
      </c>
      <c r="L843" s="166"/>
      <c r="M843" s="41"/>
      <c r="N843" s="41"/>
      <c r="O843" s="41"/>
    </row>
    <row r="844" spans="1:15" x14ac:dyDescent="0.25">
      <c r="A844" s="165">
        <v>43501.083333333336</v>
      </c>
      <c r="B844" s="167">
        <f>WEEKNUM(A844)</f>
        <v>6</v>
      </c>
      <c r="C844" s="164">
        <f>WEEKDAY(A844)</f>
        <v>3</v>
      </c>
      <c r="D844" s="164">
        <v>3</v>
      </c>
      <c r="E844" s="163">
        <v>12</v>
      </c>
      <c r="F844" s="163">
        <v>12</v>
      </c>
      <c r="G844" s="163">
        <v>12.155000000000001</v>
      </c>
      <c r="H844" s="1">
        <v>354</v>
      </c>
      <c r="I844" s="161">
        <f>VLOOKUP(B844,L$2:M$54,2,FALSE)</f>
        <v>0.96682031891675102</v>
      </c>
      <c r="J844">
        <f>MAX(I844*F844,E844)</f>
        <v>12</v>
      </c>
      <c r="L844" s="166"/>
      <c r="M844" s="41"/>
      <c r="N844" s="41"/>
      <c r="O844" s="41"/>
    </row>
    <row r="845" spans="1:15" x14ac:dyDescent="0.25">
      <c r="A845" s="165">
        <v>43501.125</v>
      </c>
      <c r="B845" s="167">
        <f>WEEKNUM(A845)</f>
        <v>6</v>
      </c>
      <c r="C845" s="164">
        <f>WEEKDAY(A845)</f>
        <v>3</v>
      </c>
      <c r="D845" s="164">
        <v>4</v>
      </c>
      <c r="E845" s="163">
        <v>10.6</v>
      </c>
      <c r="F845" s="163">
        <v>11.1</v>
      </c>
      <c r="G845" s="163">
        <v>11.657500000000001</v>
      </c>
      <c r="H845" s="1">
        <v>185</v>
      </c>
      <c r="I845" s="161">
        <f>VLOOKUP(B845,L$2:M$54,2,FALSE)</f>
        <v>0.96682031891675102</v>
      </c>
      <c r="J845">
        <f>MAX(I845*F845,E845)</f>
        <v>10.731705539975936</v>
      </c>
      <c r="L845" s="166"/>
      <c r="M845" s="41"/>
      <c r="N845" s="41"/>
      <c r="O845" s="41"/>
    </row>
    <row r="846" spans="1:15" x14ac:dyDescent="0.25">
      <c r="A846" s="165">
        <v>43501.166666666664</v>
      </c>
      <c r="B846" s="167">
        <f>WEEKNUM(A846)</f>
        <v>6</v>
      </c>
      <c r="C846" s="164">
        <f>WEEKDAY(A846)</f>
        <v>3</v>
      </c>
      <c r="D846" s="164">
        <v>5</v>
      </c>
      <c r="E846" s="163">
        <v>11.875</v>
      </c>
      <c r="F846" s="163">
        <v>12</v>
      </c>
      <c r="G846" s="163">
        <v>11.8125</v>
      </c>
      <c r="H846" s="1">
        <v>241</v>
      </c>
      <c r="I846" s="161">
        <f>VLOOKUP(B846,L$2:M$54,2,FALSE)</f>
        <v>0.96682031891675102</v>
      </c>
      <c r="J846">
        <f>MAX(I846*F846,E846)</f>
        <v>11.875</v>
      </c>
      <c r="L846" s="166"/>
      <c r="M846" s="41"/>
      <c r="N846" s="41"/>
      <c r="O846" s="41"/>
    </row>
    <row r="847" spans="1:15" x14ac:dyDescent="0.25">
      <c r="A847" s="165">
        <v>43501.208333333336</v>
      </c>
      <c r="B847" s="167">
        <f>WEEKNUM(A847)</f>
        <v>6</v>
      </c>
      <c r="C847" s="164">
        <f>WEEKDAY(A847)</f>
        <v>3</v>
      </c>
      <c r="D847" s="164">
        <v>6</v>
      </c>
      <c r="E847" s="163">
        <v>10.6</v>
      </c>
      <c r="F847" s="163">
        <v>11.1</v>
      </c>
      <c r="G847" s="163">
        <v>11.625</v>
      </c>
      <c r="H847" s="1">
        <v>254</v>
      </c>
      <c r="I847" s="161">
        <f>VLOOKUP(B847,L$2:M$54,2,FALSE)</f>
        <v>0.96682031891675102</v>
      </c>
      <c r="J847">
        <f>MAX(I847*F847,E847)</f>
        <v>10.731705539975936</v>
      </c>
      <c r="L847" s="166"/>
      <c r="M847" s="41"/>
      <c r="N847" s="41"/>
      <c r="O847" s="41"/>
    </row>
    <row r="848" spans="1:15" x14ac:dyDescent="0.25">
      <c r="A848" s="165">
        <v>43501.25</v>
      </c>
      <c r="B848" s="167">
        <f>WEEKNUM(A848)</f>
        <v>6</v>
      </c>
      <c r="C848" s="164">
        <f>WEEKDAY(A848)</f>
        <v>3</v>
      </c>
      <c r="D848" s="164">
        <v>7</v>
      </c>
      <c r="E848" s="163">
        <v>10.5</v>
      </c>
      <c r="F848" s="163">
        <v>11</v>
      </c>
      <c r="G848" s="163">
        <v>11.8125</v>
      </c>
      <c r="H848" s="1">
        <v>247</v>
      </c>
      <c r="I848" s="161">
        <f>VLOOKUP(B848,L$2:M$54,2,FALSE)</f>
        <v>0.96682031891675102</v>
      </c>
      <c r="J848">
        <f>MAX(I848*F848,E848)</f>
        <v>10.635023508084261</v>
      </c>
      <c r="L848" s="166"/>
      <c r="M848" s="41"/>
      <c r="N848" s="41"/>
      <c r="O848" s="41"/>
    </row>
    <row r="849" spans="1:15" x14ac:dyDescent="0.25">
      <c r="A849" s="165">
        <v>43501.291666666664</v>
      </c>
      <c r="B849" s="167">
        <f>WEEKNUM(A849)</f>
        <v>6</v>
      </c>
      <c r="C849" s="164">
        <f>WEEKDAY(A849)</f>
        <v>3</v>
      </c>
      <c r="D849" s="164">
        <v>8</v>
      </c>
      <c r="E849" s="163">
        <v>10.875</v>
      </c>
      <c r="F849" s="163">
        <v>12</v>
      </c>
      <c r="G849" s="163">
        <v>11.125</v>
      </c>
      <c r="H849" s="1">
        <v>354</v>
      </c>
      <c r="I849" s="161">
        <f>VLOOKUP(B849,L$2:M$54,2,FALSE)</f>
        <v>0.96682031891675102</v>
      </c>
      <c r="J849">
        <f>MAX(I849*F849,E849)</f>
        <v>11.601843827001012</v>
      </c>
      <c r="L849" s="166"/>
      <c r="M849" s="41"/>
      <c r="N849" s="41"/>
      <c r="O849" s="41"/>
    </row>
    <row r="850" spans="1:15" x14ac:dyDescent="0.25">
      <c r="A850" s="165">
        <v>43501.333333333336</v>
      </c>
      <c r="B850" s="167">
        <f>WEEKNUM(A850)</f>
        <v>6</v>
      </c>
      <c r="C850" s="164">
        <f>WEEKDAY(A850)</f>
        <v>3</v>
      </c>
      <c r="D850" s="164">
        <v>9</v>
      </c>
      <c r="E850" s="163">
        <v>10</v>
      </c>
      <c r="F850" s="163">
        <v>15.75</v>
      </c>
      <c r="G850" s="163">
        <v>11.875</v>
      </c>
      <c r="H850" s="1">
        <v>647</v>
      </c>
      <c r="I850" s="161">
        <f>VLOOKUP(B850,L$2:M$54,2,FALSE)</f>
        <v>0.96682031891675102</v>
      </c>
      <c r="J850">
        <f>MAX(I850*F850,E850)</f>
        <v>15.227420022938828</v>
      </c>
      <c r="L850" s="166"/>
      <c r="M850" s="41"/>
      <c r="N850" s="41"/>
      <c r="O850" s="41"/>
    </row>
    <row r="851" spans="1:15" x14ac:dyDescent="0.25">
      <c r="A851" s="165">
        <v>43501.375</v>
      </c>
      <c r="B851" s="167">
        <f>WEEKNUM(A851)</f>
        <v>6</v>
      </c>
      <c r="C851" s="164">
        <f>WEEKDAY(A851)</f>
        <v>3</v>
      </c>
      <c r="D851" s="164">
        <v>10</v>
      </c>
      <c r="E851" s="163">
        <v>10</v>
      </c>
      <c r="F851" s="163">
        <v>17.625</v>
      </c>
      <c r="G851" s="163">
        <v>12.25</v>
      </c>
      <c r="H851" s="1">
        <v>890</v>
      </c>
      <c r="I851" s="161">
        <f>VLOOKUP(B851,L$2:M$54,2,FALSE)</f>
        <v>0.96682031891675102</v>
      </c>
      <c r="J851">
        <f>MAX(I851*F851,E851)</f>
        <v>17.040208120907735</v>
      </c>
      <c r="L851" s="166"/>
      <c r="M851" s="41"/>
      <c r="N851" s="41"/>
      <c r="O851" s="41"/>
    </row>
    <row r="852" spans="1:15" x14ac:dyDescent="0.25">
      <c r="A852" s="165">
        <v>43501.416666666664</v>
      </c>
      <c r="B852" s="167">
        <f>WEEKNUM(A852)</f>
        <v>6</v>
      </c>
      <c r="C852" s="164">
        <f>WEEKDAY(A852)</f>
        <v>3</v>
      </c>
      <c r="D852" s="164">
        <v>11</v>
      </c>
      <c r="E852" s="163">
        <v>10</v>
      </c>
      <c r="F852" s="163">
        <v>14.75</v>
      </c>
      <c r="G852" s="163">
        <v>13.625</v>
      </c>
      <c r="H852" s="1">
        <v>1414</v>
      </c>
      <c r="I852" s="161">
        <f>VLOOKUP(B852,L$2:M$54,2,FALSE)</f>
        <v>0.96682031891675102</v>
      </c>
      <c r="J852">
        <f>MAX(I852*F852,E852)</f>
        <v>14.260599704022077</v>
      </c>
      <c r="L852" s="166"/>
      <c r="M852" s="41"/>
      <c r="N852" s="41"/>
      <c r="O852" s="41"/>
    </row>
    <row r="853" spans="1:15" x14ac:dyDescent="0.25">
      <c r="A853" s="165">
        <v>43501.458333333336</v>
      </c>
      <c r="B853" s="167">
        <f>WEEKNUM(A853)</f>
        <v>6</v>
      </c>
      <c r="C853" s="164">
        <f>WEEKDAY(A853)</f>
        <v>3</v>
      </c>
      <c r="D853" s="164">
        <v>12</v>
      </c>
      <c r="E853" s="163">
        <v>10</v>
      </c>
      <c r="F853" s="163">
        <v>14</v>
      </c>
      <c r="G853" s="163">
        <v>12.875</v>
      </c>
      <c r="H853" s="1">
        <v>2079</v>
      </c>
      <c r="I853" s="161">
        <f>VLOOKUP(B853,L$2:M$54,2,FALSE)</f>
        <v>0.96682031891675102</v>
      </c>
      <c r="J853">
        <f>MAX(I853*F853,E853)</f>
        <v>13.535484464834514</v>
      </c>
      <c r="L853" s="166"/>
      <c r="M853" s="41"/>
      <c r="N853" s="41"/>
      <c r="O853" s="41"/>
    </row>
    <row r="854" spans="1:15" x14ac:dyDescent="0.25">
      <c r="A854" s="165">
        <v>43501.5</v>
      </c>
      <c r="B854" s="167">
        <f>WEEKNUM(A854)</f>
        <v>6</v>
      </c>
      <c r="C854" s="164">
        <f>WEEKDAY(A854)</f>
        <v>3</v>
      </c>
      <c r="D854" s="164">
        <v>13</v>
      </c>
      <c r="E854" s="163">
        <v>10</v>
      </c>
      <c r="F854" s="163">
        <v>13.875</v>
      </c>
      <c r="G854" s="163">
        <v>11.9375</v>
      </c>
      <c r="H854" s="1">
        <v>2182</v>
      </c>
      <c r="I854" s="161">
        <f>VLOOKUP(B854,L$2:M$54,2,FALSE)</f>
        <v>0.96682031891675102</v>
      </c>
      <c r="J854">
        <f>MAX(I854*F854,E854)</f>
        <v>13.414631924969921</v>
      </c>
      <c r="L854" s="166"/>
      <c r="M854" s="41"/>
      <c r="N854" s="41"/>
      <c r="O854" s="41"/>
    </row>
    <row r="855" spans="1:15" x14ac:dyDescent="0.25">
      <c r="A855" s="165">
        <v>43501.541666666664</v>
      </c>
      <c r="B855" s="167">
        <f>WEEKNUM(A855)</f>
        <v>6</v>
      </c>
      <c r="C855" s="164">
        <f>WEEKDAY(A855)</f>
        <v>3</v>
      </c>
      <c r="D855" s="164">
        <v>14</v>
      </c>
      <c r="E855" s="163">
        <v>10</v>
      </c>
      <c r="F855" s="163">
        <v>14.125</v>
      </c>
      <c r="G855" s="163">
        <v>12.1875</v>
      </c>
      <c r="H855" s="1">
        <v>2045</v>
      </c>
      <c r="I855" s="161">
        <f>VLOOKUP(B855,L$2:M$54,2,FALSE)</f>
        <v>0.96682031891675102</v>
      </c>
      <c r="J855">
        <f>MAX(I855*F855,E855)</f>
        <v>13.656337004699107</v>
      </c>
      <c r="L855" s="166"/>
      <c r="M855" s="41"/>
      <c r="N855" s="41"/>
      <c r="O855" s="41"/>
    </row>
    <row r="856" spans="1:15" x14ac:dyDescent="0.25">
      <c r="A856" s="165">
        <v>43501.583333333336</v>
      </c>
      <c r="B856" s="167">
        <f>WEEKNUM(A856)</f>
        <v>6</v>
      </c>
      <c r="C856" s="164">
        <f>WEEKDAY(A856)</f>
        <v>3</v>
      </c>
      <c r="D856" s="164">
        <v>15</v>
      </c>
      <c r="E856" s="163">
        <v>10</v>
      </c>
      <c r="F856" s="163">
        <v>14.074999999999999</v>
      </c>
      <c r="G856" s="163">
        <v>11.862500000000001</v>
      </c>
      <c r="H856" s="1">
        <v>2488</v>
      </c>
      <c r="I856" s="161">
        <f>VLOOKUP(B856,L$2:M$54,2,FALSE)</f>
        <v>0.96682031891675102</v>
      </c>
      <c r="J856">
        <f>MAX(I856*F856,E856)</f>
        <v>13.60799598875327</v>
      </c>
      <c r="L856" s="166"/>
      <c r="M856" s="41"/>
      <c r="N856" s="41"/>
      <c r="O856" s="41"/>
    </row>
    <row r="857" spans="1:15" x14ac:dyDescent="0.25">
      <c r="A857" s="165">
        <v>43501.625</v>
      </c>
      <c r="B857" s="167">
        <f>WEEKNUM(A857)</f>
        <v>6</v>
      </c>
      <c r="C857" s="164">
        <f>WEEKDAY(A857)</f>
        <v>3</v>
      </c>
      <c r="D857" s="164">
        <v>16</v>
      </c>
      <c r="E857" s="163">
        <v>10</v>
      </c>
      <c r="F857" s="163">
        <v>13.975000000000001</v>
      </c>
      <c r="G857" s="163">
        <v>12.112500000000001</v>
      </c>
      <c r="H857" s="1">
        <v>2936</v>
      </c>
      <c r="I857" s="161">
        <f>VLOOKUP(B857,L$2:M$54,2,FALSE)</f>
        <v>0.96682031891675102</v>
      </c>
      <c r="J857">
        <f>MAX(I857*F857,E857)</f>
        <v>13.511313956861597</v>
      </c>
      <c r="L857" s="166"/>
      <c r="M857" s="41"/>
      <c r="N857" s="41"/>
      <c r="O857" s="41"/>
    </row>
    <row r="858" spans="1:15" x14ac:dyDescent="0.25">
      <c r="A858" s="165">
        <v>43501.666666666664</v>
      </c>
      <c r="B858" s="167">
        <f>WEEKNUM(A858)</f>
        <v>6</v>
      </c>
      <c r="C858" s="164">
        <f>WEEKDAY(A858)</f>
        <v>3</v>
      </c>
      <c r="D858" s="164">
        <v>17</v>
      </c>
      <c r="E858" s="163">
        <v>10</v>
      </c>
      <c r="F858" s="163">
        <v>14.175000000000001</v>
      </c>
      <c r="G858" s="163">
        <v>11.9</v>
      </c>
      <c r="H858" s="1">
        <v>3218</v>
      </c>
      <c r="I858" s="161">
        <f>VLOOKUP(B858,L$2:M$54,2,FALSE)</f>
        <v>0.96682031891675102</v>
      </c>
      <c r="J858">
        <f>MAX(I858*F858,E858)</f>
        <v>13.704678020644947</v>
      </c>
      <c r="L858" s="166"/>
      <c r="M858" s="41"/>
      <c r="N858" s="41"/>
      <c r="O858" s="41"/>
    </row>
    <row r="859" spans="1:15" x14ac:dyDescent="0.25">
      <c r="A859" s="165">
        <v>43501.708333333336</v>
      </c>
      <c r="B859" s="167">
        <f>WEEKNUM(A859)</f>
        <v>6</v>
      </c>
      <c r="C859" s="164">
        <f>WEEKDAY(A859)</f>
        <v>3</v>
      </c>
      <c r="D859" s="164">
        <v>18</v>
      </c>
      <c r="E859" s="163">
        <v>10</v>
      </c>
      <c r="F859" s="163">
        <v>14.45</v>
      </c>
      <c r="G859" s="163">
        <v>12.112500000000001</v>
      </c>
      <c r="H859" s="1">
        <v>3079</v>
      </c>
      <c r="I859" s="161">
        <f>VLOOKUP(B859,L$2:M$54,2,FALSE)</f>
        <v>0.96682031891675102</v>
      </c>
      <c r="J859">
        <f>MAX(I859*F859,E859)</f>
        <v>13.970553608347052</v>
      </c>
      <c r="L859" s="166"/>
      <c r="M859" s="41"/>
      <c r="N859" s="41"/>
      <c r="O859" s="41"/>
    </row>
    <row r="860" spans="1:15" x14ac:dyDescent="0.25">
      <c r="A860" s="165">
        <v>43501.75</v>
      </c>
      <c r="B860" s="167">
        <f>WEEKNUM(A860)</f>
        <v>6</v>
      </c>
      <c r="C860" s="164">
        <f>WEEKDAY(A860)</f>
        <v>3</v>
      </c>
      <c r="D860" s="164">
        <v>19</v>
      </c>
      <c r="E860" s="163">
        <v>10</v>
      </c>
      <c r="F860" s="163">
        <v>17.375</v>
      </c>
      <c r="G860" s="163">
        <v>11.875</v>
      </c>
      <c r="H860" s="1">
        <v>2652</v>
      </c>
      <c r="I860" s="161">
        <f>VLOOKUP(B860,L$2:M$54,2,FALSE)</f>
        <v>0.96682031891675102</v>
      </c>
      <c r="J860">
        <f>MAX(I860*F860,E860)</f>
        <v>16.798503041178549</v>
      </c>
      <c r="L860" s="166"/>
      <c r="M860" s="41"/>
      <c r="N860" s="41"/>
      <c r="O860" s="41"/>
    </row>
    <row r="861" spans="1:15" x14ac:dyDescent="0.25">
      <c r="A861" s="165">
        <v>43501.791666666664</v>
      </c>
      <c r="B861" s="167">
        <f>WEEKNUM(A861)</f>
        <v>6</v>
      </c>
      <c r="C861" s="164">
        <f>WEEKDAY(A861)</f>
        <v>3</v>
      </c>
      <c r="D861" s="164">
        <v>20</v>
      </c>
      <c r="E861" s="163">
        <v>10</v>
      </c>
      <c r="F861" s="163">
        <v>15.925000000000001</v>
      </c>
      <c r="G861" s="163">
        <v>12.8125</v>
      </c>
      <c r="H861" s="1">
        <v>1919</v>
      </c>
      <c r="I861" s="161">
        <f>VLOOKUP(B861,L$2:M$54,2,FALSE)</f>
        <v>0.96682031891675102</v>
      </c>
      <c r="J861">
        <f>MAX(I861*F861,E861)</f>
        <v>15.39661357874926</v>
      </c>
      <c r="L861" s="166"/>
      <c r="M861" s="41"/>
      <c r="N861" s="41"/>
      <c r="O861" s="41"/>
    </row>
    <row r="862" spans="1:15" x14ac:dyDescent="0.25">
      <c r="A862" s="165">
        <v>43501.833333333336</v>
      </c>
      <c r="B862" s="167">
        <f>WEEKNUM(A862)</f>
        <v>6</v>
      </c>
      <c r="C862" s="164">
        <f>WEEKDAY(A862)</f>
        <v>3</v>
      </c>
      <c r="D862" s="164">
        <v>21</v>
      </c>
      <c r="E862" s="163">
        <v>10</v>
      </c>
      <c r="F862" s="163">
        <v>13.525</v>
      </c>
      <c r="G862" s="163">
        <v>13.574999999999999</v>
      </c>
      <c r="H862" s="1">
        <v>1562</v>
      </c>
      <c r="I862" s="161">
        <f>VLOOKUP(B862,L$2:M$54,2,FALSE)</f>
        <v>0.96682031891675102</v>
      </c>
      <c r="J862">
        <f>MAX(I862*F862,E862)</f>
        <v>13.076244813349058</v>
      </c>
      <c r="L862" s="166"/>
      <c r="M862" s="41"/>
      <c r="N862" s="41"/>
      <c r="O862" s="41"/>
    </row>
    <row r="863" spans="1:15" x14ac:dyDescent="0.25">
      <c r="A863" s="165">
        <v>43501.875</v>
      </c>
      <c r="B863" s="167">
        <f>WEEKNUM(A863)</f>
        <v>6</v>
      </c>
      <c r="C863" s="164">
        <f>WEEKDAY(A863)</f>
        <v>3</v>
      </c>
      <c r="D863" s="164">
        <v>22</v>
      </c>
      <c r="E863" s="163">
        <v>12.45</v>
      </c>
      <c r="F863" s="163">
        <v>12.45</v>
      </c>
      <c r="G863" s="163">
        <v>12.262499999999999</v>
      </c>
      <c r="H863" s="1">
        <v>1446</v>
      </c>
      <c r="I863" s="161">
        <f>VLOOKUP(B863,L$2:M$54,2,FALSE)</f>
        <v>0.96682031891675102</v>
      </c>
      <c r="J863">
        <f>MAX(I863*F863,E863)</f>
        <v>12.45</v>
      </c>
      <c r="L863" s="166"/>
      <c r="M863" s="41"/>
      <c r="N863" s="41"/>
      <c r="O863" s="41"/>
    </row>
    <row r="864" spans="1:15" x14ac:dyDescent="0.25">
      <c r="A864" s="165">
        <v>43501.916666666664</v>
      </c>
      <c r="B864" s="167">
        <f>WEEKNUM(A864)</f>
        <v>6</v>
      </c>
      <c r="C864" s="164">
        <f>WEEKDAY(A864)</f>
        <v>3</v>
      </c>
      <c r="D864" s="164">
        <v>23</v>
      </c>
      <c r="E864" s="163">
        <v>11.95</v>
      </c>
      <c r="F864" s="163">
        <v>11.95</v>
      </c>
      <c r="G864" s="163">
        <v>11.55</v>
      </c>
      <c r="H864" s="1">
        <v>762</v>
      </c>
      <c r="I864" s="161">
        <f>VLOOKUP(B864,L$2:M$54,2,FALSE)</f>
        <v>0.96682031891675102</v>
      </c>
      <c r="J864">
        <f>MAX(I864*F864,E864)</f>
        <v>11.95</v>
      </c>
      <c r="L864" s="166"/>
      <c r="M864" s="41"/>
      <c r="N864" s="41"/>
      <c r="O864" s="41"/>
    </row>
    <row r="865" spans="1:15" x14ac:dyDescent="0.25">
      <c r="A865" s="165">
        <v>43501.958333333336</v>
      </c>
      <c r="B865" s="167">
        <f>WEEKNUM(A865)</f>
        <v>6</v>
      </c>
      <c r="C865" s="164">
        <f>WEEKDAY(A865)</f>
        <v>3</v>
      </c>
      <c r="D865" s="164">
        <v>24</v>
      </c>
      <c r="E865" s="163">
        <v>11.725000000000001</v>
      </c>
      <c r="F865" s="163">
        <v>11.725000000000001</v>
      </c>
      <c r="G865" s="163">
        <v>11.824999999999999</v>
      </c>
      <c r="H865" s="1">
        <v>372</v>
      </c>
      <c r="I865" s="161">
        <f>VLOOKUP(B865,L$2:M$54,2,FALSE)</f>
        <v>0.96682031891675102</v>
      </c>
      <c r="J865">
        <f>MAX(I865*F865,E865)</f>
        <v>11.725000000000001</v>
      </c>
      <c r="L865" s="166"/>
      <c r="M865" s="41"/>
      <c r="N865" s="41"/>
      <c r="O865" s="41"/>
    </row>
    <row r="866" spans="1:15" x14ac:dyDescent="0.25">
      <c r="A866" s="165">
        <v>43502</v>
      </c>
      <c r="B866" s="167">
        <f>WEEKNUM(A866)</f>
        <v>6</v>
      </c>
      <c r="C866" s="164">
        <f>WEEKDAY(A866)</f>
        <v>4</v>
      </c>
      <c r="D866" s="164">
        <v>1</v>
      </c>
      <c r="E866" s="163">
        <v>12</v>
      </c>
      <c r="F866" s="163">
        <v>12</v>
      </c>
      <c r="G866" s="163">
        <v>12.274999999999999</v>
      </c>
      <c r="H866" s="1">
        <v>147</v>
      </c>
      <c r="I866" s="161">
        <f>VLOOKUP(B866,L$2:M$54,2,FALSE)</f>
        <v>0.96682031891675102</v>
      </c>
      <c r="J866">
        <f>MAX(I866*F866,E866)</f>
        <v>12</v>
      </c>
      <c r="L866" s="166"/>
      <c r="M866" s="41"/>
      <c r="N866" s="41"/>
      <c r="O866" s="41"/>
    </row>
    <row r="867" spans="1:15" x14ac:dyDescent="0.25">
      <c r="A867" s="165">
        <v>43502.041666666664</v>
      </c>
      <c r="B867" s="167">
        <f>WEEKNUM(A867)</f>
        <v>6</v>
      </c>
      <c r="C867" s="164">
        <f>WEEKDAY(A867)</f>
        <v>4</v>
      </c>
      <c r="D867" s="164">
        <v>2</v>
      </c>
      <c r="E867" s="163">
        <v>11.07</v>
      </c>
      <c r="F867" s="163">
        <v>11.07</v>
      </c>
      <c r="G867" s="163">
        <v>12.3</v>
      </c>
      <c r="H867" s="1">
        <v>86</v>
      </c>
      <c r="I867" s="161">
        <f>VLOOKUP(B867,L$2:M$54,2,FALSE)</f>
        <v>0.96682031891675102</v>
      </c>
      <c r="J867">
        <f>MAX(I867*F867,E867)</f>
        <v>11.07</v>
      </c>
      <c r="L867" s="166"/>
      <c r="M867" s="41"/>
      <c r="N867" s="41"/>
      <c r="O867" s="41"/>
    </row>
    <row r="868" spans="1:15" x14ac:dyDescent="0.25">
      <c r="A868" s="165">
        <v>43502.083333333336</v>
      </c>
      <c r="B868" s="167">
        <f>WEEKNUM(A868)</f>
        <v>6</v>
      </c>
      <c r="C868" s="164">
        <f>WEEKDAY(A868)</f>
        <v>4</v>
      </c>
      <c r="D868" s="164">
        <v>3</v>
      </c>
      <c r="E868" s="163">
        <v>11.175000000000001</v>
      </c>
      <c r="F868" s="163">
        <v>11.175000000000001</v>
      </c>
      <c r="G868" s="163">
        <v>11.55</v>
      </c>
      <c r="H868" s="1">
        <v>64</v>
      </c>
      <c r="I868" s="161">
        <f>VLOOKUP(B868,L$2:M$54,2,FALSE)</f>
        <v>0.96682031891675102</v>
      </c>
      <c r="J868">
        <f>MAX(I868*F868,E868)</f>
        <v>11.175000000000001</v>
      </c>
      <c r="L868" s="166"/>
      <c r="M868" s="41"/>
      <c r="N868" s="41"/>
      <c r="O868" s="41"/>
    </row>
    <row r="869" spans="1:15" x14ac:dyDescent="0.25">
      <c r="A869" s="165">
        <v>43502.125</v>
      </c>
      <c r="B869" s="167">
        <f>WEEKNUM(A869)</f>
        <v>6</v>
      </c>
      <c r="C869" s="164">
        <f>WEEKDAY(A869)</f>
        <v>4</v>
      </c>
      <c r="D869" s="164">
        <v>4</v>
      </c>
      <c r="E869" s="163">
        <v>11.745000000000001</v>
      </c>
      <c r="F869" s="163">
        <v>11.745000000000001</v>
      </c>
      <c r="G869" s="163">
        <v>10.25</v>
      </c>
      <c r="H869" s="1">
        <v>92</v>
      </c>
      <c r="I869" s="161">
        <f>VLOOKUP(B869,L$2:M$54,2,FALSE)</f>
        <v>0.96682031891675102</v>
      </c>
      <c r="J869">
        <f>MAX(I869*F869,E869)</f>
        <v>11.745000000000001</v>
      </c>
      <c r="L869" s="166"/>
      <c r="M869" s="41"/>
      <c r="N869" s="41"/>
      <c r="O869" s="41"/>
    </row>
    <row r="870" spans="1:15" x14ac:dyDescent="0.25">
      <c r="A870" s="165">
        <v>43502.166666666664</v>
      </c>
      <c r="B870" s="167">
        <f>WEEKNUM(A870)</f>
        <v>6</v>
      </c>
      <c r="C870" s="164">
        <f>WEEKDAY(A870)</f>
        <v>4</v>
      </c>
      <c r="D870" s="164">
        <v>5</v>
      </c>
      <c r="E870" s="163">
        <v>12.195</v>
      </c>
      <c r="F870" s="163">
        <v>12.195</v>
      </c>
      <c r="G870" s="163">
        <v>11.95</v>
      </c>
      <c r="H870" s="1">
        <v>330</v>
      </c>
      <c r="I870" s="161">
        <f>VLOOKUP(B870,L$2:M$54,2,FALSE)</f>
        <v>0.96682031891675102</v>
      </c>
      <c r="J870">
        <f>MAX(I870*F870,E870)</f>
        <v>12.195</v>
      </c>
      <c r="L870" s="166"/>
      <c r="M870" s="41"/>
      <c r="N870" s="41"/>
      <c r="O870" s="41"/>
    </row>
    <row r="871" spans="1:15" x14ac:dyDescent="0.25">
      <c r="A871" s="165">
        <v>43502.208333333336</v>
      </c>
      <c r="B871" s="167">
        <f>WEEKNUM(A871)</f>
        <v>6</v>
      </c>
      <c r="C871" s="164">
        <f>WEEKDAY(A871)</f>
        <v>4</v>
      </c>
      <c r="D871" s="164">
        <v>6</v>
      </c>
      <c r="E871" s="163">
        <v>11.705</v>
      </c>
      <c r="F871" s="163">
        <v>11.705</v>
      </c>
      <c r="G871" s="163">
        <v>12.3</v>
      </c>
      <c r="H871" s="1">
        <v>751</v>
      </c>
      <c r="I871" s="161">
        <f>VLOOKUP(B871,L$2:M$54,2,FALSE)</f>
        <v>0.96682031891675102</v>
      </c>
      <c r="J871">
        <f>MAX(I871*F871,E871)</f>
        <v>11.705</v>
      </c>
      <c r="L871" s="166"/>
      <c r="M871" s="41"/>
      <c r="N871" s="41"/>
      <c r="O871" s="41"/>
    </row>
    <row r="872" spans="1:15" x14ac:dyDescent="0.25">
      <c r="A872" s="165">
        <v>43502.25</v>
      </c>
      <c r="B872" s="167">
        <f>WEEKNUM(A872)</f>
        <v>6</v>
      </c>
      <c r="C872" s="164">
        <f>WEEKDAY(A872)</f>
        <v>4</v>
      </c>
      <c r="D872" s="164">
        <v>7</v>
      </c>
      <c r="E872" s="163">
        <v>10.620000000000001</v>
      </c>
      <c r="F872" s="163">
        <v>10.620000000000001</v>
      </c>
      <c r="G872" s="163">
        <v>11.91</v>
      </c>
      <c r="H872" s="1">
        <v>3159</v>
      </c>
      <c r="I872" s="161">
        <f>VLOOKUP(B872,L$2:M$54,2,FALSE)</f>
        <v>0.96682031891675102</v>
      </c>
      <c r="J872">
        <f>MAX(I872*F872,E872)</f>
        <v>10.620000000000001</v>
      </c>
      <c r="L872" s="166"/>
      <c r="M872" s="41"/>
      <c r="N872" s="41"/>
      <c r="O872" s="41"/>
    </row>
    <row r="873" spans="1:15" x14ac:dyDescent="0.25">
      <c r="A873" s="165">
        <v>43502.291666666664</v>
      </c>
      <c r="B873" s="167">
        <f>WEEKNUM(A873)</f>
        <v>6</v>
      </c>
      <c r="C873" s="164">
        <f>WEEKDAY(A873)</f>
        <v>4</v>
      </c>
      <c r="D873" s="164">
        <v>8</v>
      </c>
      <c r="E873" s="163">
        <v>11.77</v>
      </c>
      <c r="F873" s="163">
        <v>11.77</v>
      </c>
      <c r="G873" s="163">
        <v>11.780000000000001</v>
      </c>
      <c r="H873" s="1">
        <v>4211</v>
      </c>
      <c r="I873" s="161">
        <f>VLOOKUP(B873,L$2:M$54,2,FALSE)</f>
        <v>0.96682031891675102</v>
      </c>
      <c r="J873">
        <f>MAX(I873*F873,E873)</f>
        <v>11.77</v>
      </c>
      <c r="L873" s="166"/>
      <c r="M873" s="41"/>
      <c r="N873" s="41"/>
      <c r="O873" s="41"/>
    </row>
    <row r="874" spans="1:15" x14ac:dyDescent="0.25">
      <c r="A874" s="165">
        <v>43502.333333333336</v>
      </c>
      <c r="B874" s="167">
        <f>WEEKNUM(A874)</f>
        <v>6</v>
      </c>
      <c r="C874" s="164">
        <f>WEEKDAY(A874)</f>
        <v>4</v>
      </c>
      <c r="D874" s="164">
        <v>9</v>
      </c>
      <c r="E874" s="163">
        <v>10</v>
      </c>
      <c r="F874" s="163">
        <v>16.5</v>
      </c>
      <c r="G874" s="163">
        <v>11.404999999999999</v>
      </c>
      <c r="H874" s="1">
        <v>3555</v>
      </c>
      <c r="I874" s="161">
        <f>VLOOKUP(B874,L$2:M$54,2,FALSE)</f>
        <v>0.96682031891675102</v>
      </c>
      <c r="J874">
        <f>MAX(I874*F874,E874)</f>
        <v>15.952535262126393</v>
      </c>
      <c r="L874" s="166"/>
      <c r="M874" s="41"/>
      <c r="N874" s="41"/>
      <c r="O874" s="41"/>
    </row>
    <row r="875" spans="1:15" x14ac:dyDescent="0.25">
      <c r="A875" s="165">
        <v>43502.375</v>
      </c>
      <c r="B875" s="167">
        <f>WEEKNUM(A875)</f>
        <v>6</v>
      </c>
      <c r="C875" s="164">
        <f>WEEKDAY(A875)</f>
        <v>4</v>
      </c>
      <c r="D875" s="164">
        <v>10</v>
      </c>
      <c r="E875" s="163">
        <v>10</v>
      </c>
      <c r="F875" s="163">
        <v>19</v>
      </c>
      <c r="G875" s="163">
        <v>12</v>
      </c>
      <c r="H875" s="1">
        <v>2733</v>
      </c>
      <c r="I875" s="161">
        <f>VLOOKUP(B875,L$2:M$54,2,FALSE)</f>
        <v>0.96682031891675102</v>
      </c>
      <c r="J875">
        <f>MAX(I875*F875,E875)</f>
        <v>18.369586059418268</v>
      </c>
      <c r="L875" s="166"/>
      <c r="M875" s="41"/>
      <c r="N875" s="41"/>
      <c r="O875" s="41"/>
    </row>
    <row r="876" spans="1:15" x14ac:dyDescent="0.25">
      <c r="A876" s="165">
        <v>43502.416666666664</v>
      </c>
      <c r="B876" s="167">
        <f>WEEKNUM(A876)</f>
        <v>6</v>
      </c>
      <c r="C876" s="164">
        <f>WEEKDAY(A876)</f>
        <v>4</v>
      </c>
      <c r="D876" s="164">
        <v>11</v>
      </c>
      <c r="E876" s="163">
        <v>10</v>
      </c>
      <c r="F876" s="163">
        <v>16.75</v>
      </c>
      <c r="G876" s="163">
        <v>14.375</v>
      </c>
      <c r="H876" s="1">
        <v>2265</v>
      </c>
      <c r="I876" s="161">
        <f>VLOOKUP(B876,L$2:M$54,2,FALSE)</f>
        <v>0.96682031891675102</v>
      </c>
      <c r="J876">
        <f>MAX(I876*F876,E876)</f>
        <v>16.194240341855579</v>
      </c>
      <c r="L876" s="166"/>
      <c r="M876" s="41"/>
      <c r="N876" s="41"/>
      <c r="O876" s="41"/>
    </row>
    <row r="877" spans="1:15" x14ac:dyDescent="0.25">
      <c r="A877" s="165">
        <v>43502.458333333336</v>
      </c>
      <c r="B877" s="167">
        <f>WEEKNUM(A877)</f>
        <v>6</v>
      </c>
      <c r="C877" s="164">
        <f>WEEKDAY(A877)</f>
        <v>4</v>
      </c>
      <c r="D877" s="164">
        <v>12</v>
      </c>
      <c r="E877" s="163">
        <v>10</v>
      </c>
      <c r="F877" s="163">
        <v>15.379999999999999</v>
      </c>
      <c r="G877" s="163">
        <v>14.375</v>
      </c>
      <c r="H877" s="1">
        <v>2221</v>
      </c>
      <c r="I877" s="161">
        <f>VLOOKUP(B877,L$2:M$54,2,FALSE)</f>
        <v>0.96682031891675102</v>
      </c>
      <c r="J877">
        <f>MAX(I877*F877,E877)</f>
        <v>14.869696504939629</v>
      </c>
      <c r="L877" s="166"/>
      <c r="M877" s="41"/>
      <c r="N877" s="41"/>
      <c r="O877" s="41"/>
    </row>
    <row r="878" spans="1:15" x14ac:dyDescent="0.25">
      <c r="A878" s="165">
        <v>43502.5</v>
      </c>
      <c r="B878" s="167">
        <f>WEEKNUM(A878)</f>
        <v>6</v>
      </c>
      <c r="C878" s="164">
        <f>WEEKDAY(A878)</f>
        <v>4</v>
      </c>
      <c r="D878" s="164">
        <v>13</v>
      </c>
      <c r="E878" s="163">
        <v>10</v>
      </c>
      <c r="F878" s="163">
        <v>14.45</v>
      </c>
      <c r="G878" s="163">
        <v>12.9375</v>
      </c>
      <c r="H878" s="1">
        <v>2081</v>
      </c>
      <c r="I878" s="161">
        <f>VLOOKUP(B878,L$2:M$54,2,FALSE)</f>
        <v>0.96682031891675102</v>
      </c>
      <c r="J878">
        <f>MAX(I878*F878,E878)</f>
        <v>13.970553608347052</v>
      </c>
      <c r="L878" s="166"/>
      <c r="M878" s="41"/>
      <c r="N878" s="41"/>
      <c r="O878" s="41"/>
    </row>
    <row r="879" spans="1:15" x14ac:dyDescent="0.25">
      <c r="A879" s="165">
        <v>43502.541666666664</v>
      </c>
      <c r="B879" s="167">
        <f>WEEKNUM(A879)</f>
        <v>6</v>
      </c>
      <c r="C879" s="164">
        <f>WEEKDAY(A879)</f>
        <v>4</v>
      </c>
      <c r="D879" s="164">
        <v>14</v>
      </c>
      <c r="E879" s="163">
        <v>10</v>
      </c>
      <c r="F879" s="163">
        <v>13.765000000000001</v>
      </c>
      <c r="G879" s="163">
        <v>12.555</v>
      </c>
      <c r="H879" s="1">
        <v>2275</v>
      </c>
      <c r="I879" s="161">
        <f>VLOOKUP(B879,L$2:M$54,2,FALSE)</f>
        <v>0.96682031891675102</v>
      </c>
      <c r="J879">
        <f>MAX(I879*F879,E879)</f>
        <v>13.308281689889078</v>
      </c>
      <c r="L879" s="166"/>
      <c r="M879" s="41"/>
      <c r="N879" s="41"/>
      <c r="O879" s="41"/>
    </row>
    <row r="880" spans="1:15" x14ac:dyDescent="0.25">
      <c r="A880" s="165">
        <v>43502.583333333336</v>
      </c>
      <c r="B880" s="167">
        <f>WEEKNUM(A880)</f>
        <v>6</v>
      </c>
      <c r="C880" s="164">
        <f>WEEKDAY(A880)</f>
        <v>4</v>
      </c>
      <c r="D880" s="164">
        <v>15</v>
      </c>
      <c r="E880" s="163">
        <v>10</v>
      </c>
      <c r="F880" s="163">
        <v>14.185</v>
      </c>
      <c r="G880" s="163">
        <v>11.969999999999999</v>
      </c>
      <c r="H880" s="1">
        <v>2369</v>
      </c>
      <c r="I880" s="161">
        <f>VLOOKUP(B880,L$2:M$54,2,FALSE)</f>
        <v>0.96682031891675102</v>
      </c>
      <c r="J880">
        <f>MAX(I880*F880,E880)</f>
        <v>13.714346223834113</v>
      </c>
      <c r="L880" s="166"/>
      <c r="M880" s="41"/>
      <c r="N880" s="41"/>
      <c r="O880" s="41"/>
    </row>
    <row r="881" spans="1:15" x14ac:dyDescent="0.25">
      <c r="A881" s="165">
        <v>43502.625</v>
      </c>
      <c r="B881" s="167">
        <f>WEEKNUM(A881)</f>
        <v>6</v>
      </c>
      <c r="C881" s="164">
        <f>WEEKDAY(A881)</f>
        <v>4</v>
      </c>
      <c r="D881" s="164">
        <v>16</v>
      </c>
      <c r="E881" s="163">
        <v>10</v>
      </c>
      <c r="F881" s="163">
        <v>15</v>
      </c>
      <c r="G881" s="163">
        <v>12.2225</v>
      </c>
      <c r="H881" s="1">
        <v>2491</v>
      </c>
      <c r="I881" s="161">
        <f>VLOOKUP(B881,L$2:M$54,2,FALSE)</f>
        <v>0.96682031891675102</v>
      </c>
      <c r="J881">
        <f>MAX(I881*F881,E881)</f>
        <v>14.502304783751265</v>
      </c>
      <c r="L881" s="166"/>
      <c r="M881" s="41"/>
      <c r="N881" s="41"/>
      <c r="O881" s="41"/>
    </row>
    <row r="882" spans="1:15" x14ac:dyDescent="0.25">
      <c r="A882" s="165">
        <v>43502.666666666664</v>
      </c>
      <c r="B882" s="167">
        <f>WEEKNUM(A882)</f>
        <v>6</v>
      </c>
      <c r="C882" s="164">
        <f>WEEKDAY(A882)</f>
        <v>4</v>
      </c>
      <c r="D882" s="164">
        <v>17</v>
      </c>
      <c r="E882" s="163">
        <v>10</v>
      </c>
      <c r="F882" s="163">
        <v>14.895</v>
      </c>
      <c r="G882" s="163">
        <v>11.9625</v>
      </c>
      <c r="H882" s="1">
        <v>3395</v>
      </c>
      <c r="I882" s="161">
        <f>VLOOKUP(B882,L$2:M$54,2,FALSE)</f>
        <v>0.96682031891675102</v>
      </c>
      <c r="J882">
        <f>MAX(I882*F882,E882)</f>
        <v>14.400788650265007</v>
      </c>
      <c r="L882" s="166"/>
      <c r="M882" s="41"/>
      <c r="N882" s="41"/>
      <c r="O882" s="41"/>
    </row>
    <row r="883" spans="1:15" x14ac:dyDescent="0.25">
      <c r="A883" s="165">
        <v>43502.708333333336</v>
      </c>
      <c r="B883" s="167">
        <f>WEEKNUM(A883)</f>
        <v>6</v>
      </c>
      <c r="C883" s="164">
        <f>WEEKDAY(A883)</f>
        <v>4</v>
      </c>
      <c r="D883" s="164">
        <v>18</v>
      </c>
      <c r="E883" s="163">
        <v>10</v>
      </c>
      <c r="F883" s="163">
        <v>15.77</v>
      </c>
      <c r="G883" s="163">
        <v>12.15</v>
      </c>
      <c r="H883" s="1">
        <v>3722</v>
      </c>
      <c r="I883" s="161">
        <f>VLOOKUP(B883,L$2:M$54,2,FALSE)</f>
        <v>0.96682031891675102</v>
      </c>
      <c r="J883">
        <f>MAX(I883*F883,E883)</f>
        <v>15.246756429317163</v>
      </c>
      <c r="L883" s="166"/>
      <c r="M883" s="41"/>
      <c r="N883" s="41"/>
      <c r="O883" s="41"/>
    </row>
    <row r="884" spans="1:15" x14ac:dyDescent="0.25">
      <c r="A884" s="165">
        <v>43502.75</v>
      </c>
      <c r="B884" s="167">
        <f>WEEKNUM(A884)</f>
        <v>6</v>
      </c>
      <c r="C884" s="164">
        <f>WEEKDAY(A884)</f>
        <v>4</v>
      </c>
      <c r="D884" s="164">
        <v>19</v>
      </c>
      <c r="E884" s="163">
        <v>10</v>
      </c>
      <c r="F884" s="163">
        <v>17.549999999999997</v>
      </c>
      <c r="G884" s="163">
        <v>12.635000000000002</v>
      </c>
      <c r="H884" s="1">
        <v>2773</v>
      </c>
      <c r="I884" s="161">
        <f>VLOOKUP(B884,L$2:M$54,2,FALSE)</f>
        <v>0.96682031891675102</v>
      </c>
      <c r="J884">
        <f>MAX(I884*F884,E884)</f>
        <v>16.967696596988979</v>
      </c>
      <c r="L884" s="166"/>
      <c r="M884" s="41"/>
      <c r="N884" s="41"/>
      <c r="O884" s="41"/>
    </row>
    <row r="885" spans="1:15" x14ac:dyDescent="0.25">
      <c r="A885" s="165">
        <v>43502.791666666664</v>
      </c>
      <c r="B885" s="167">
        <f>WEEKNUM(A885)</f>
        <v>6</v>
      </c>
      <c r="C885" s="164">
        <f>WEEKDAY(A885)</f>
        <v>4</v>
      </c>
      <c r="D885" s="164">
        <v>20</v>
      </c>
      <c r="E885" s="163">
        <v>10</v>
      </c>
      <c r="F885" s="163">
        <v>16.234999999999999</v>
      </c>
      <c r="G885" s="163">
        <v>13.0975</v>
      </c>
      <c r="H885" s="1">
        <v>1624</v>
      </c>
      <c r="I885" s="161">
        <f>VLOOKUP(B885,L$2:M$54,2,FALSE)</f>
        <v>0.96682031891675102</v>
      </c>
      <c r="J885">
        <f>MAX(I885*F885,E885)</f>
        <v>15.696327877613452</v>
      </c>
      <c r="L885" s="166"/>
      <c r="M885" s="41"/>
      <c r="N885" s="41"/>
      <c r="O885" s="41"/>
    </row>
    <row r="886" spans="1:15" x14ac:dyDescent="0.25">
      <c r="A886" s="165">
        <v>43502.833333333336</v>
      </c>
      <c r="B886" s="167">
        <f>WEEKNUM(A886)</f>
        <v>6</v>
      </c>
      <c r="C886" s="164">
        <f>WEEKDAY(A886)</f>
        <v>4</v>
      </c>
      <c r="D886" s="164">
        <v>21</v>
      </c>
      <c r="E886" s="163">
        <v>10</v>
      </c>
      <c r="F886" s="163">
        <v>14</v>
      </c>
      <c r="G886" s="163">
        <v>14.045</v>
      </c>
      <c r="H886" s="1">
        <v>965</v>
      </c>
      <c r="I886" s="161">
        <f>VLOOKUP(B886,L$2:M$54,2,FALSE)</f>
        <v>0.96682031891675102</v>
      </c>
      <c r="J886">
        <f>MAX(I886*F886,E886)</f>
        <v>13.535484464834514</v>
      </c>
      <c r="L886" s="166"/>
      <c r="M886" s="41"/>
      <c r="N886" s="41"/>
      <c r="O886" s="41"/>
    </row>
    <row r="887" spans="1:15" x14ac:dyDescent="0.25">
      <c r="A887" s="165">
        <v>43502.875</v>
      </c>
      <c r="B887" s="167">
        <f>WEEKNUM(A887)</f>
        <v>6</v>
      </c>
      <c r="C887" s="164">
        <f>WEEKDAY(A887)</f>
        <v>4</v>
      </c>
      <c r="D887" s="164">
        <v>22</v>
      </c>
      <c r="E887" s="163">
        <v>10</v>
      </c>
      <c r="F887" s="163">
        <v>12.77</v>
      </c>
      <c r="G887" s="163">
        <v>12.547499999999999</v>
      </c>
      <c r="H887" s="1">
        <v>705</v>
      </c>
      <c r="I887" s="161">
        <f>VLOOKUP(B887,L$2:M$54,2,FALSE)</f>
        <v>0.96682031891675102</v>
      </c>
      <c r="J887">
        <f>MAX(I887*F887,E887)</f>
        <v>12.34629547256691</v>
      </c>
      <c r="L887" s="166"/>
      <c r="M887" s="41"/>
      <c r="N887" s="41"/>
      <c r="O887" s="41"/>
    </row>
    <row r="888" spans="1:15" x14ac:dyDescent="0.25">
      <c r="A888" s="165">
        <v>43502.916666666664</v>
      </c>
      <c r="B888" s="167">
        <f>WEEKNUM(A888)</f>
        <v>6</v>
      </c>
      <c r="C888" s="164">
        <f>WEEKDAY(A888)</f>
        <v>4</v>
      </c>
      <c r="D888" s="164">
        <v>23</v>
      </c>
      <c r="E888" s="163">
        <v>12.48</v>
      </c>
      <c r="F888" s="163">
        <v>12.48</v>
      </c>
      <c r="G888" s="163">
        <v>12.127500000000001</v>
      </c>
      <c r="H888" s="1">
        <v>570</v>
      </c>
      <c r="I888" s="161">
        <f>VLOOKUP(B888,L$2:M$54,2,FALSE)</f>
        <v>0.96682031891675102</v>
      </c>
      <c r="J888">
        <f>MAX(I888*F888,E888)</f>
        <v>12.48</v>
      </c>
      <c r="L888" s="166"/>
      <c r="M888" s="41"/>
      <c r="N888" s="41"/>
      <c r="O888" s="41"/>
    </row>
    <row r="889" spans="1:15" x14ac:dyDescent="0.25">
      <c r="A889" s="165">
        <v>43502.958333333336</v>
      </c>
      <c r="B889" s="167">
        <f>WEEKNUM(A889)</f>
        <v>6</v>
      </c>
      <c r="C889" s="164">
        <f>WEEKDAY(A889)</f>
        <v>4</v>
      </c>
      <c r="D889" s="164">
        <v>24</v>
      </c>
      <c r="E889" s="163">
        <v>12.59</v>
      </c>
      <c r="F889" s="163">
        <v>12.59</v>
      </c>
      <c r="G889" s="163">
        <v>12.61</v>
      </c>
      <c r="H889" s="1">
        <v>296</v>
      </c>
      <c r="I889" s="161">
        <f>VLOOKUP(B889,L$2:M$54,2,FALSE)</f>
        <v>0.96682031891675102</v>
      </c>
      <c r="J889">
        <f>MAX(I889*F889,E889)</f>
        <v>12.59</v>
      </c>
      <c r="L889" s="166"/>
      <c r="M889" s="41"/>
      <c r="N889" s="41"/>
      <c r="O889" s="41"/>
    </row>
    <row r="890" spans="1:15" x14ac:dyDescent="0.25">
      <c r="A890" s="165">
        <v>43503</v>
      </c>
      <c r="B890" s="167">
        <f>WEEKNUM(A890)</f>
        <v>6</v>
      </c>
      <c r="C890" s="164">
        <f>WEEKDAY(A890)</f>
        <v>5</v>
      </c>
      <c r="D890" s="164">
        <v>1</v>
      </c>
      <c r="E890" s="163">
        <v>12.375</v>
      </c>
      <c r="F890" s="163">
        <v>12.375</v>
      </c>
      <c r="G890" s="163">
        <v>12.64</v>
      </c>
      <c r="H890" s="1">
        <v>160</v>
      </c>
      <c r="I890" s="161">
        <f>VLOOKUP(B890,L$2:M$54,2,FALSE)</f>
        <v>0.96682031891675102</v>
      </c>
      <c r="J890">
        <f>MAX(I890*F890,E890)</f>
        <v>12.375</v>
      </c>
      <c r="L890" s="166"/>
      <c r="M890" s="41"/>
      <c r="N890" s="41"/>
      <c r="O890" s="41"/>
    </row>
    <row r="891" spans="1:15" x14ac:dyDescent="0.25">
      <c r="A891" s="165">
        <v>43503.041666666664</v>
      </c>
      <c r="B891" s="167">
        <f>WEEKNUM(A891)</f>
        <v>6</v>
      </c>
      <c r="C891" s="164">
        <f>WEEKDAY(A891)</f>
        <v>5</v>
      </c>
      <c r="D891" s="164">
        <v>2</v>
      </c>
      <c r="E891" s="163">
        <v>11.984999999999999</v>
      </c>
      <c r="F891" s="163">
        <v>11.984999999999999</v>
      </c>
      <c r="G891" s="163">
        <v>12.39</v>
      </c>
      <c r="H891" s="1">
        <v>79</v>
      </c>
      <c r="I891" s="161">
        <f>VLOOKUP(B891,L$2:M$54,2,FALSE)</f>
        <v>0.96682031891675102</v>
      </c>
      <c r="J891">
        <f>MAX(I891*F891,E891)</f>
        <v>11.984999999999999</v>
      </c>
      <c r="L891" s="166"/>
      <c r="M891" s="41"/>
      <c r="N891" s="41"/>
      <c r="O891" s="41"/>
    </row>
    <row r="892" spans="1:15" x14ac:dyDescent="0.25">
      <c r="A892" s="165">
        <v>43503.083333333336</v>
      </c>
      <c r="B892" s="167">
        <f>WEEKNUM(A892)</f>
        <v>6</v>
      </c>
      <c r="C892" s="164">
        <f>WEEKDAY(A892)</f>
        <v>5</v>
      </c>
      <c r="D892" s="164">
        <v>3</v>
      </c>
      <c r="E892" s="163">
        <v>11.719999999999999</v>
      </c>
      <c r="F892" s="163">
        <v>11.719999999999999</v>
      </c>
      <c r="G892" s="163">
        <v>11.870000000000001</v>
      </c>
      <c r="H892" s="1">
        <v>67</v>
      </c>
      <c r="I892" s="161">
        <f>VLOOKUP(B892,L$2:M$54,2,FALSE)</f>
        <v>0.96682031891675102</v>
      </c>
      <c r="J892">
        <f>MAX(I892*F892,E892)</f>
        <v>11.719999999999999</v>
      </c>
      <c r="L892" s="166"/>
      <c r="M892" s="41"/>
      <c r="N892" s="41"/>
      <c r="O892" s="41"/>
    </row>
    <row r="893" spans="1:15" x14ac:dyDescent="0.25">
      <c r="A893" s="165">
        <v>43503.125</v>
      </c>
      <c r="B893" s="167">
        <f>WEEKNUM(A893)</f>
        <v>6</v>
      </c>
      <c r="C893" s="164">
        <f>WEEKDAY(A893)</f>
        <v>5</v>
      </c>
      <c r="D893" s="164">
        <v>4</v>
      </c>
      <c r="E893" s="163">
        <v>12.094999999999999</v>
      </c>
      <c r="F893" s="163">
        <v>12.094999999999999</v>
      </c>
      <c r="G893" s="163">
        <v>12.16</v>
      </c>
      <c r="H893" s="1">
        <v>109</v>
      </c>
      <c r="I893" s="161">
        <f>VLOOKUP(B893,L$2:M$54,2,FALSE)</f>
        <v>0.96682031891675102</v>
      </c>
      <c r="J893">
        <f>MAX(I893*F893,E893)</f>
        <v>12.094999999999999</v>
      </c>
      <c r="L893" s="166"/>
      <c r="M893" s="41"/>
      <c r="N893" s="41"/>
      <c r="O893" s="41"/>
    </row>
    <row r="894" spans="1:15" x14ac:dyDescent="0.25">
      <c r="A894" s="165">
        <v>43503.166666666664</v>
      </c>
      <c r="B894" s="167">
        <f>WEEKNUM(A894)</f>
        <v>6</v>
      </c>
      <c r="C894" s="164">
        <f>WEEKDAY(A894)</f>
        <v>5</v>
      </c>
      <c r="D894" s="164">
        <v>5</v>
      </c>
      <c r="E894" s="163">
        <v>11.91</v>
      </c>
      <c r="F894" s="163">
        <v>11.91</v>
      </c>
      <c r="G894" s="163">
        <v>12.04</v>
      </c>
      <c r="H894" s="1">
        <v>286</v>
      </c>
      <c r="I894" s="161">
        <f>VLOOKUP(B894,L$2:M$54,2,FALSE)</f>
        <v>0.96682031891675102</v>
      </c>
      <c r="J894">
        <f>MAX(I894*F894,E894)</f>
        <v>11.91</v>
      </c>
      <c r="L894" s="166"/>
      <c r="M894" s="41"/>
      <c r="N894" s="41"/>
      <c r="O894" s="41"/>
    </row>
    <row r="895" spans="1:15" x14ac:dyDescent="0.25">
      <c r="A895" s="165">
        <v>43503.208333333336</v>
      </c>
      <c r="B895" s="167">
        <f>WEEKNUM(A895)</f>
        <v>6</v>
      </c>
      <c r="C895" s="164">
        <f>WEEKDAY(A895)</f>
        <v>5</v>
      </c>
      <c r="D895" s="164">
        <v>6</v>
      </c>
      <c r="E895" s="163">
        <v>12.455</v>
      </c>
      <c r="F895" s="163">
        <v>12.455</v>
      </c>
      <c r="G895" s="163">
        <v>11.515000000000001</v>
      </c>
      <c r="H895" s="1">
        <v>716</v>
      </c>
      <c r="I895" s="161">
        <f>VLOOKUP(B895,L$2:M$54,2,FALSE)</f>
        <v>0.96682031891675102</v>
      </c>
      <c r="J895">
        <f>MAX(I895*F895,E895)</f>
        <v>12.455</v>
      </c>
      <c r="L895" s="166"/>
      <c r="M895" s="41"/>
      <c r="N895" s="41"/>
      <c r="O895" s="41"/>
    </row>
    <row r="896" spans="1:15" x14ac:dyDescent="0.25">
      <c r="A896" s="165">
        <v>43503.25</v>
      </c>
      <c r="B896" s="167">
        <f>WEEKNUM(A896)</f>
        <v>6</v>
      </c>
      <c r="C896" s="164">
        <f>WEEKDAY(A896)</f>
        <v>5</v>
      </c>
      <c r="D896" s="164">
        <v>7</v>
      </c>
      <c r="E896" s="163">
        <v>10</v>
      </c>
      <c r="F896" s="163">
        <v>11.094999999999999</v>
      </c>
      <c r="G896" s="163">
        <v>12.275</v>
      </c>
      <c r="H896" s="1">
        <v>3129</v>
      </c>
      <c r="I896" s="161">
        <f>VLOOKUP(B896,L$2:M$54,2,FALSE)</f>
        <v>0.96682031891675102</v>
      </c>
      <c r="J896">
        <f>MAX(I896*F896,E896)</f>
        <v>10.726871438381352</v>
      </c>
      <c r="L896" s="166"/>
      <c r="M896" s="41"/>
      <c r="N896" s="41"/>
      <c r="O896" s="41"/>
    </row>
    <row r="897" spans="1:15" x14ac:dyDescent="0.25">
      <c r="A897" s="165">
        <v>43503.291666666664</v>
      </c>
      <c r="B897" s="167">
        <f>WEEKNUM(A897)</f>
        <v>6</v>
      </c>
      <c r="C897" s="164">
        <f>WEEKDAY(A897)</f>
        <v>5</v>
      </c>
      <c r="D897" s="164">
        <v>8</v>
      </c>
      <c r="E897" s="163">
        <v>10</v>
      </c>
      <c r="F897" s="163">
        <v>11.745000000000001</v>
      </c>
      <c r="G897" s="163">
        <v>12.059999999999999</v>
      </c>
      <c r="H897" s="1">
        <v>4398</v>
      </c>
      <c r="I897" s="161">
        <f>VLOOKUP(B897,L$2:M$54,2,FALSE)</f>
        <v>0.96682031891675102</v>
      </c>
      <c r="J897">
        <f>MAX(I897*F897,E897)</f>
        <v>11.355304645677242</v>
      </c>
      <c r="L897" s="166"/>
      <c r="M897" s="41"/>
      <c r="N897" s="41"/>
      <c r="O897" s="41"/>
    </row>
    <row r="898" spans="1:15" x14ac:dyDescent="0.25">
      <c r="A898" s="165">
        <v>43503.333333333336</v>
      </c>
      <c r="B898" s="167">
        <f>WEEKNUM(A898)</f>
        <v>6</v>
      </c>
      <c r="C898" s="164">
        <f>WEEKDAY(A898)</f>
        <v>5</v>
      </c>
      <c r="D898" s="164">
        <v>9</v>
      </c>
      <c r="E898" s="163">
        <v>10</v>
      </c>
      <c r="F898" s="163">
        <v>17.755000000000003</v>
      </c>
      <c r="G898" s="163">
        <v>10.385</v>
      </c>
      <c r="H898" s="1">
        <v>3790</v>
      </c>
      <c r="I898" s="161">
        <f>VLOOKUP(B898,L$2:M$54,2,FALSE)</f>
        <v>0.96682031891675102</v>
      </c>
      <c r="J898">
        <f>MAX(I898*F898,E898)</f>
        <v>17.165894762366918</v>
      </c>
      <c r="L898" s="166"/>
      <c r="M898" s="41"/>
      <c r="N898" s="41"/>
      <c r="O898" s="41"/>
    </row>
    <row r="899" spans="1:15" x14ac:dyDescent="0.25">
      <c r="A899" s="165">
        <v>43503.375</v>
      </c>
      <c r="B899" s="167">
        <f>WEEKNUM(A899)</f>
        <v>6</v>
      </c>
      <c r="C899" s="164">
        <f>WEEKDAY(A899)</f>
        <v>5</v>
      </c>
      <c r="D899" s="164">
        <v>10</v>
      </c>
      <c r="E899" s="163">
        <v>10</v>
      </c>
      <c r="F899" s="163">
        <v>16.395</v>
      </c>
      <c r="G899" s="163">
        <v>12.4825</v>
      </c>
      <c r="H899" s="1">
        <v>2537</v>
      </c>
      <c r="I899" s="161">
        <f>VLOOKUP(B899,L$2:M$54,2,FALSE)</f>
        <v>0.96682031891675102</v>
      </c>
      <c r="J899">
        <f>MAX(I899*F899,E899)</f>
        <v>15.851019128640132</v>
      </c>
      <c r="L899" s="166"/>
      <c r="M899" s="41"/>
      <c r="N899" s="41"/>
      <c r="O899" s="41"/>
    </row>
    <row r="900" spans="1:15" x14ac:dyDescent="0.25">
      <c r="A900" s="165">
        <v>43503.416666666664</v>
      </c>
      <c r="B900" s="167">
        <f>WEEKNUM(A900)</f>
        <v>6</v>
      </c>
      <c r="C900" s="164">
        <f>WEEKDAY(A900)</f>
        <v>5</v>
      </c>
      <c r="D900" s="164">
        <v>11</v>
      </c>
      <c r="E900" s="163">
        <v>10</v>
      </c>
      <c r="F900" s="163">
        <v>15.625</v>
      </c>
      <c r="G900" s="163">
        <v>13.89</v>
      </c>
      <c r="H900" s="1">
        <v>2153</v>
      </c>
      <c r="I900" s="161">
        <f>VLOOKUP(B900,L$2:M$54,2,FALSE)</f>
        <v>0.96682031891675102</v>
      </c>
      <c r="J900">
        <f>MAX(I900*F900,E900)</f>
        <v>15.106567483074235</v>
      </c>
      <c r="L900" s="166"/>
      <c r="M900" s="41"/>
      <c r="N900" s="41"/>
      <c r="O900" s="41"/>
    </row>
    <row r="901" spans="1:15" x14ac:dyDescent="0.25">
      <c r="A901" s="165">
        <v>43503.458333333336</v>
      </c>
      <c r="B901" s="167">
        <f>WEEKNUM(A901)</f>
        <v>6</v>
      </c>
      <c r="C901" s="164">
        <f>WEEKDAY(A901)</f>
        <v>5</v>
      </c>
      <c r="D901" s="164">
        <v>12</v>
      </c>
      <c r="E901" s="163">
        <v>10</v>
      </c>
      <c r="F901" s="163">
        <v>13.745000000000001</v>
      </c>
      <c r="G901" s="163">
        <v>12.8025</v>
      </c>
      <c r="H901" s="1">
        <v>2287</v>
      </c>
      <c r="I901" s="161">
        <f>VLOOKUP(B901,L$2:M$54,2,FALSE)</f>
        <v>0.96682031891675102</v>
      </c>
      <c r="J901">
        <f>MAX(I901*F901,E901)</f>
        <v>13.288945283510744</v>
      </c>
      <c r="L901" s="166"/>
      <c r="M901" s="41"/>
      <c r="N901" s="41"/>
      <c r="O901" s="41"/>
    </row>
    <row r="902" spans="1:15" x14ac:dyDescent="0.25">
      <c r="A902" s="165">
        <v>43503.5</v>
      </c>
      <c r="B902" s="167">
        <f>WEEKNUM(A902)</f>
        <v>6</v>
      </c>
      <c r="C902" s="164">
        <f>WEEKDAY(A902)</f>
        <v>5</v>
      </c>
      <c r="D902" s="164">
        <v>13</v>
      </c>
      <c r="E902" s="163">
        <v>10</v>
      </c>
      <c r="F902" s="163">
        <v>15.704999999999998</v>
      </c>
      <c r="G902" s="163">
        <v>12.245000000000001</v>
      </c>
      <c r="H902" s="1">
        <v>2078</v>
      </c>
      <c r="I902" s="161">
        <f>VLOOKUP(B902,L$2:M$54,2,FALSE)</f>
        <v>0.96682031891675102</v>
      </c>
      <c r="J902">
        <f>MAX(I902*F902,E902)</f>
        <v>15.183913108587573</v>
      </c>
      <c r="L902" s="166"/>
      <c r="M902" s="41"/>
      <c r="N902" s="41"/>
      <c r="O902" s="41"/>
    </row>
    <row r="903" spans="1:15" x14ac:dyDescent="0.25">
      <c r="A903" s="165">
        <v>43503.541666666664</v>
      </c>
      <c r="B903" s="167">
        <f>WEEKNUM(A903)</f>
        <v>6</v>
      </c>
      <c r="C903" s="164">
        <f>WEEKDAY(A903)</f>
        <v>5</v>
      </c>
      <c r="D903" s="164">
        <v>14</v>
      </c>
      <c r="E903" s="163">
        <v>10</v>
      </c>
      <c r="F903" s="163">
        <v>14.475</v>
      </c>
      <c r="G903" s="163">
        <v>12.524999999999999</v>
      </c>
      <c r="H903" s="1">
        <v>2271</v>
      </c>
      <c r="I903" s="161">
        <f>VLOOKUP(B903,L$2:M$54,2,FALSE)</f>
        <v>0.96682031891675102</v>
      </c>
      <c r="J903">
        <f>MAX(I903*F903,E903)</f>
        <v>13.99472411631997</v>
      </c>
      <c r="L903" s="166"/>
      <c r="M903" s="41"/>
      <c r="N903" s="41"/>
      <c r="O903" s="41"/>
    </row>
    <row r="904" spans="1:15" x14ac:dyDescent="0.25">
      <c r="A904" s="165">
        <v>43503.583333333336</v>
      </c>
      <c r="B904" s="167">
        <f>WEEKNUM(A904)</f>
        <v>6</v>
      </c>
      <c r="C904" s="164">
        <f>WEEKDAY(A904)</f>
        <v>5</v>
      </c>
      <c r="D904" s="164">
        <v>15</v>
      </c>
      <c r="E904" s="163">
        <v>10</v>
      </c>
      <c r="F904" s="163">
        <v>13.765000000000001</v>
      </c>
      <c r="G904" s="163">
        <v>12.41</v>
      </c>
      <c r="H904" s="1">
        <v>2321</v>
      </c>
      <c r="I904" s="161">
        <f>VLOOKUP(B904,L$2:M$54,2,FALSE)</f>
        <v>0.96682031891675102</v>
      </c>
      <c r="J904">
        <f>MAX(I904*F904,E904)</f>
        <v>13.308281689889078</v>
      </c>
      <c r="L904" s="166"/>
      <c r="M904" s="41"/>
      <c r="N904" s="41"/>
      <c r="O904" s="41"/>
    </row>
    <row r="905" spans="1:15" x14ac:dyDescent="0.25">
      <c r="A905" s="165">
        <v>43503.625</v>
      </c>
      <c r="B905" s="167">
        <f>WEEKNUM(A905)</f>
        <v>6</v>
      </c>
      <c r="C905" s="164">
        <f>WEEKDAY(A905)</f>
        <v>5</v>
      </c>
      <c r="D905" s="164">
        <v>16</v>
      </c>
      <c r="E905" s="163">
        <v>10</v>
      </c>
      <c r="F905" s="163">
        <v>15.885</v>
      </c>
      <c r="G905" s="163">
        <v>11.952500000000001</v>
      </c>
      <c r="H905" s="1">
        <v>2553</v>
      </c>
      <c r="I905" s="161">
        <f>VLOOKUP(B905,L$2:M$54,2,FALSE)</f>
        <v>0.96682031891675102</v>
      </c>
      <c r="J905">
        <f>MAX(I905*F905,E905)</f>
        <v>15.35794076599259</v>
      </c>
      <c r="L905" s="166"/>
      <c r="M905" s="41"/>
      <c r="N905" s="41"/>
      <c r="O905" s="41"/>
    </row>
    <row r="906" spans="1:15" x14ac:dyDescent="0.25">
      <c r="A906" s="165">
        <v>43503.666666666664</v>
      </c>
      <c r="B906" s="167">
        <f>WEEKNUM(A906)</f>
        <v>6</v>
      </c>
      <c r="C906" s="164">
        <f>WEEKDAY(A906)</f>
        <v>5</v>
      </c>
      <c r="D906" s="164">
        <v>17</v>
      </c>
      <c r="E906" s="163">
        <v>10</v>
      </c>
      <c r="F906" s="163">
        <v>14.73</v>
      </c>
      <c r="G906" s="163">
        <v>12.835000000000001</v>
      </c>
      <c r="H906" s="1">
        <v>3491</v>
      </c>
      <c r="I906" s="161">
        <f>VLOOKUP(B906,L$2:M$54,2,FALSE)</f>
        <v>0.96682031891675102</v>
      </c>
      <c r="J906">
        <f>MAX(I906*F906,E906)</f>
        <v>14.241263297643743</v>
      </c>
      <c r="L906" s="166"/>
      <c r="M906" s="41"/>
      <c r="N906" s="41"/>
      <c r="O906" s="41"/>
    </row>
    <row r="907" spans="1:15" x14ac:dyDescent="0.25">
      <c r="A907" s="165">
        <v>43503.708333333336</v>
      </c>
      <c r="B907" s="167">
        <f>WEEKNUM(A907)</f>
        <v>6</v>
      </c>
      <c r="C907" s="164">
        <f>WEEKDAY(A907)</f>
        <v>5</v>
      </c>
      <c r="D907" s="164">
        <v>18</v>
      </c>
      <c r="E907" s="163">
        <v>10</v>
      </c>
      <c r="F907" s="163">
        <v>15.145</v>
      </c>
      <c r="G907" s="163">
        <v>12.8825</v>
      </c>
      <c r="H907" s="1">
        <v>3822</v>
      </c>
      <c r="I907" s="161">
        <f>VLOOKUP(B907,L$2:M$54,2,FALSE)</f>
        <v>0.96682031891675102</v>
      </c>
      <c r="J907">
        <f>MAX(I907*F907,E907)</f>
        <v>14.642493729994193</v>
      </c>
      <c r="L907" s="166"/>
      <c r="M907" s="41"/>
      <c r="N907" s="41"/>
      <c r="O907" s="41"/>
    </row>
    <row r="908" spans="1:15" x14ac:dyDescent="0.25">
      <c r="A908" s="165">
        <v>43503.75</v>
      </c>
      <c r="B908" s="167">
        <f>WEEKNUM(A908)</f>
        <v>6</v>
      </c>
      <c r="C908" s="164">
        <f>WEEKDAY(A908)</f>
        <v>5</v>
      </c>
      <c r="D908" s="164">
        <v>19</v>
      </c>
      <c r="E908" s="163">
        <v>10</v>
      </c>
      <c r="F908" s="163">
        <v>17.98</v>
      </c>
      <c r="G908" s="163">
        <v>12.282499999999999</v>
      </c>
      <c r="H908" s="1">
        <v>2797</v>
      </c>
      <c r="I908" s="161">
        <f>VLOOKUP(B908,L$2:M$54,2,FALSE)</f>
        <v>0.96682031891675102</v>
      </c>
      <c r="J908">
        <f>MAX(I908*F908,E908)</f>
        <v>17.383429334123182</v>
      </c>
      <c r="L908" s="166"/>
      <c r="M908" s="41"/>
      <c r="N908" s="41"/>
      <c r="O908" s="41"/>
    </row>
    <row r="909" spans="1:15" x14ac:dyDescent="0.25">
      <c r="A909" s="165">
        <v>43503.791666666664</v>
      </c>
      <c r="B909" s="167">
        <f>WEEKNUM(A909)</f>
        <v>6</v>
      </c>
      <c r="C909" s="164">
        <f>WEEKDAY(A909)</f>
        <v>5</v>
      </c>
      <c r="D909" s="164">
        <v>20</v>
      </c>
      <c r="E909" s="163">
        <v>10</v>
      </c>
      <c r="F909" s="163">
        <v>16.450000000000003</v>
      </c>
      <c r="G909" s="163">
        <v>13.487500000000001</v>
      </c>
      <c r="H909" s="1">
        <v>1796</v>
      </c>
      <c r="I909" s="161">
        <f>VLOOKUP(B909,L$2:M$54,2,FALSE)</f>
        <v>0.96682031891675102</v>
      </c>
      <c r="J909">
        <f>MAX(I909*F909,E909)</f>
        <v>15.904194246180557</v>
      </c>
      <c r="L909" s="166"/>
      <c r="M909" s="41"/>
      <c r="N909" s="41"/>
      <c r="O909" s="41"/>
    </row>
    <row r="910" spans="1:15" x14ac:dyDescent="0.25">
      <c r="A910" s="165">
        <v>43503.833333333336</v>
      </c>
      <c r="B910" s="167">
        <f>WEEKNUM(A910)</f>
        <v>6</v>
      </c>
      <c r="C910" s="164">
        <f>WEEKDAY(A910)</f>
        <v>5</v>
      </c>
      <c r="D910" s="164">
        <v>21</v>
      </c>
      <c r="E910" s="163">
        <v>10</v>
      </c>
      <c r="F910" s="163">
        <v>13.945</v>
      </c>
      <c r="G910" s="163">
        <v>14.024999999999999</v>
      </c>
      <c r="H910" s="1">
        <v>906</v>
      </c>
      <c r="I910" s="161">
        <f>VLOOKUP(B910,L$2:M$54,2,FALSE)</f>
        <v>0.96682031891675102</v>
      </c>
      <c r="J910">
        <f>MAX(I910*F910,E910)</f>
        <v>13.482309347294093</v>
      </c>
      <c r="L910" s="166"/>
      <c r="M910" s="41"/>
      <c r="N910" s="41"/>
      <c r="O910" s="41"/>
    </row>
    <row r="911" spans="1:15" x14ac:dyDescent="0.25">
      <c r="A911" s="165">
        <v>43503.875</v>
      </c>
      <c r="B911" s="167">
        <f>WEEKNUM(A911)</f>
        <v>6</v>
      </c>
      <c r="C911" s="164">
        <f>WEEKDAY(A911)</f>
        <v>5</v>
      </c>
      <c r="D911" s="164">
        <v>22</v>
      </c>
      <c r="E911" s="163">
        <v>11.754999999999999</v>
      </c>
      <c r="F911" s="163">
        <v>11.754999999999999</v>
      </c>
      <c r="G911" s="163">
        <v>12.495000000000001</v>
      </c>
      <c r="H911" s="1">
        <v>703</v>
      </c>
      <c r="I911" s="161">
        <f>VLOOKUP(B911,L$2:M$54,2,FALSE)</f>
        <v>0.96682031891675102</v>
      </c>
      <c r="J911">
        <f>MAX(I911*F911,E911)</f>
        <v>11.754999999999999</v>
      </c>
      <c r="L911" s="166"/>
      <c r="M911" s="41"/>
      <c r="N911" s="41"/>
      <c r="O911" s="41"/>
    </row>
    <row r="912" spans="1:15" x14ac:dyDescent="0.25">
      <c r="A912" s="165">
        <v>43503.916666666664</v>
      </c>
      <c r="B912" s="167">
        <f>WEEKNUM(A912)</f>
        <v>6</v>
      </c>
      <c r="C912" s="164">
        <f>WEEKDAY(A912)</f>
        <v>5</v>
      </c>
      <c r="D912" s="164">
        <v>23</v>
      </c>
      <c r="E912" s="163">
        <v>12</v>
      </c>
      <c r="F912" s="163">
        <v>13.98</v>
      </c>
      <c r="G912" s="163">
        <v>11.952500000000001</v>
      </c>
      <c r="H912" s="1">
        <v>652</v>
      </c>
      <c r="I912" s="161">
        <f>VLOOKUP(B912,L$2:M$54,2,FALSE)</f>
        <v>0.96682031891675102</v>
      </c>
      <c r="J912">
        <f>MAX(I912*F912,E912)</f>
        <v>13.51614805845618</v>
      </c>
      <c r="L912" s="166"/>
      <c r="M912" s="41"/>
      <c r="N912" s="41"/>
      <c r="O912" s="41"/>
    </row>
    <row r="913" spans="1:15" x14ac:dyDescent="0.25">
      <c r="A913" s="165">
        <v>43503.958333333336</v>
      </c>
      <c r="B913" s="167">
        <f>WEEKNUM(A913)</f>
        <v>6</v>
      </c>
      <c r="C913" s="164">
        <f>WEEKDAY(A913)</f>
        <v>5</v>
      </c>
      <c r="D913" s="164">
        <v>24</v>
      </c>
      <c r="E913" s="163">
        <v>12</v>
      </c>
      <c r="F913" s="163">
        <v>13.92</v>
      </c>
      <c r="G913" s="163">
        <v>12.977499999999999</v>
      </c>
      <c r="H913" s="1">
        <v>446</v>
      </c>
      <c r="I913" s="161">
        <f>VLOOKUP(B913,L$2:M$54,2,FALSE)</f>
        <v>0.96682031891675102</v>
      </c>
      <c r="J913">
        <f>MAX(I913*F913,E913)</f>
        <v>13.458138839321174</v>
      </c>
      <c r="L913" s="166"/>
      <c r="M913" s="41"/>
      <c r="N913" s="41"/>
      <c r="O913" s="41"/>
    </row>
    <row r="914" spans="1:15" x14ac:dyDescent="0.25">
      <c r="A914" s="165">
        <v>43504</v>
      </c>
      <c r="B914" s="167">
        <f>WEEKNUM(A914)</f>
        <v>6</v>
      </c>
      <c r="C914" s="164">
        <f>WEEKDAY(A914)</f>
        <v>6</v>
      </c>
      <c r="D914" s="164">
        <v>1</v>
      </c>
      <c r="E914" s="163">
        <v>12</v>
      </c>
      <c r="F914" s="163">
        <v>13.934999999999999</v>
      </c>
      <c r="G914" s="163">
        <v>12.872499999999999</v>
      </c>
      <c r="H914" s="1">
        <v>175</v>
      </c>
      <c r="I914" s="161">
        <f>VLOOKUP(B914,L$2:M$54,2,FALSE)</f>
        <v>0.96682031891675102</v>
      </c>
      <c r="J914">
        <f>MAX(I914*F914,E914)</f>
        <v>13.472641144104925</v>
      </c>
      <c r="L914" s="166"/>
      <c r="M914" s="41"/>
      <c r="N914" s="41"/>
      <c r="O914" s="41"/>
    </row>
    <row r="915" spans="1:15" x14ac:dyDescent="0.25">
      <c r="A915" s="165">
        <v>43504.041666666664</v>
      </c>
      <c r="B915" s="167">
        <f>WEEKNUM(A915)</f>
        <v>6</v>
      </c>
      <c r="C915" s="164">
        <f>WEEKDAY(A915)</f>
        <v>6</v>
      </c>
      <c r="D915" s="164">
        <v>2</v>
      </c>
      <c r="E915" s="163">
        <v>12</v>
      </c>
      <c r="F915" s="163">
        <v>13.225</v>
      </c>
      <c r="G915" s="163">
        <v>13.21</v>
      </c>
      <c r="H915" s="1">
        <v>105</v>
      </c>
      <c r="I915" s="161">
        <f>VLOOKUP(B915,L$2:M$54,2,FALSE)</f>
        <v>0.96682031891675102</v>
      </c>
      <c r="J915">
        <f>MAX(I915*F915,E915)</f>
        <v>12.786198717674031</v>
      </c>
      <c r="L915" s="166"/>
      <c r="M915" s="41"/>
      <c r="N915" s="41"/>
      <c r="O915" s="41"/>
    </row>
    <row r="916" spans="1:15" x14ac:dyDescent="0.25">
      <c r="A916" s="165">
        <v>43504.083333333336</v>
      </c>
      <c r="B916" s="167">
        <f>WEEKNUM(A916)</f>
        <v>6</v>
      </c>
      <c r="C916" s="164">
        <f>WEEKDAY(A916)</f>
        <v>6</v>
      </c>
      <c r="D916" s="164">
        <v>3</v>
      </c>
      <c r="E916" s="163">
        <v>10</v>
      </c>
      <c r="F916" s="163">
        <v>10.495000000000001</v>
      </c>
      <c r="G916" s="163">
        <v>13.045</v>
      </c>
      <c r="H916" s="1">
        <v>69</v>
      </c>
      <c r="I916" s="161">
        <f>VLOOKUP(B916,L$2:M$54,2,FALSE)</f>
        <v>0.96682031891675102</v>
      </c>
      <c r="J916">
        <f>MAX(I916*F916,E916)</f>
        <v>10.146779247031303</v>
      </c>
      <c r="L916" s="166"/>
      <c r="M916" s="41"/>
      <c r="N916" s="41"/>
      <c r="O916" s="41"/>
    </row>
    <row r="917" spans="1:15" x14ac:dyDescent="0.25">
      <c r="A917" s="165">
        <v>43504.125</v>
      </c>
      <c r="B917" s="167">
        <f>WEEKNUM(A917)</f>
        <v>6</v>
      </c>
      <c r="C917" s="164">
        <f>WEEKDAY(A917)</f>
        <v>6</v>
      </c>
      <c r="D917" s="164">
        <v>4</v>
      </c>
      <c r="E917" s="163">
        <v>10</v>
      </c>
      <c r="F917" s="163">
        <v>10.850000000000001</v>
      </c>
      <c r="G917" s="163">
        <v>12.297499999999999</v>
      </c>
      <c r="H917" s="1">
        <v>93</v>
      </c>
      <c r="I917" s="161">
        <f>VLOOKUP(B917,L$2:M$54,2,FALSE)</f>
        <v>0.96682031891675102</v>
      </c>
      <c r="J917">
        <f>MAX(I917*F917,E917)</f>
        <v>10.490000460246749</v>
      </c>
      <c r="L917" s="166"/>
      <c r="M917" s="41"/>
      <c r="N917" s="41"/>
      <c r="O917" s="41"/>
    </row>
    <row r="918" spans="1:15" x14ac:dyDescent="0.25">
      <c r="A918" s="165">
        <v>43504.166666666664</v>
      </c>
      <c r="B918" s="167">
        <f>WEEKNUM(A918)</f>
        <v>6</v>
      </c>
      <c r="C918" s="164">
        <f>WEEKDAY(A918)</f>
        <v>6</v>
      </c>
      <c r="D918" s="164">
        <v>5</v>
      </c>
      <c r="E918" s="163">
        <v>10</v>
      </c>
      <c r="F918" s="163">
        <v>10.475000000000001</v>
      </c>
      <c r="G918" s="163">
        <v>11.184999999999999</v>
      </c>
      <c r="H918" s="1">
        <v>263</v>
      </c>
      <c r="I918" s="161">
        <f>VLOOKUP(B918,L$2:M$54,2,FALSE)</f>
        <v>0.96682031891675102</v>
      </c>
      <c r="J918">
        <f>MAX(I918*F918,E918)</f>
        <v>10.127442840652968</v>
      </c>
      <c r="L918" s="166"/>
      <c r="M918" s="41"/>
      <c r="N918" s="41"/>
      <c r="O918" s="41"/>
    </row>
    <row r="919" spans="1:15" x14ac:dyDescent="0.25">
      <c r="A919" s="165">
        <v>43504.208333333336</v>
      </c>
      <c r="B919" s="167">
        <f>WEEKNUM(A919)</f>
        <v>6</v>
      </c>
      <c r="C919" s="164">
        <f>WEEKDAY(A919)</f>
        <v>6</v>
      </c>
      <c r="D919" s="164">
        <v>6</v>
      </c>
      <c r="E919" s="163">
        <v>11.254999999999999</v>
      </c>
      <c r="F919" s="163">
        <v>11.120000000000001</v>
      </c>
      <c r="G919" s="163">
        <v>11.002500000000001</v>
      </c>
      <c r="H919" s="1">
        <v>721</v>
      </c>
      <c r="I919" s="161">
        <f>VLOOKUP(B919,L$2:M$54,2,FALSE)</f>
        <v>0.96682031891675102</v>
      </c>
      <c r="J919">
        <f>MAX(I919*F919,E919)</f>
        <v>11.254999999999999</v>
      </c>
      <c r="L919" s="166"/>
      <c r="M919" s="41"/>
      <c r="N919" s="41"/>
      <c r="O919" s="41"/>
    </row>
    <row r="920" spans="1:15" x14ac:dyDescent="0.25">
      <c r="A920" s="165">
        <v>43504.25</v>
      </c>
      <c r="B920" s="167">
        <f>WEEKNUM(A920)</f>
        <v>6</v>
      </c>
      <c r="C920" s="164">
        <f>WEEKDAY(A920)</f>
        <v>6</v>
      </c>
      <c r="D920" s="164">
        <v>7</v>
      </c>
      <c r="E920" s="163">
        <v>9.5249999999999986</v>
      </c>
      <c r="F920" s="163">
        <v>9.5249999999999986</v>
      </c>
      <c r="G920" s="163">
        <v>11.712499999999999</v>
      </c>
      <c r="H920" s="1">
        <v>3082</v>
      </c>
      <c r="I920" s="161">
        <f>VLOOKUP(B920,L$2:M$54,2,FALSE)</f>
        <v>0.96682031891675102</v>
      </c>
      <c r="J920">
        <f>MAX(I920*F920,E920)</f>
        <v>9.5249999999999986</v>
      </c>
      <c r="L920" s="166"/>
      <c r="M920" s="41"/>
      <c r="N920" s="41"/>
      <c r="O920" s="41"/>
    </row>
    <row r="921" spans="1:15" x14ac:dyDescent="0.25">
      <c r="A921" s="165">
        <v>43504.291666666664</v>
      </c>
      <c r="B921" s="167">
        <f>WEEKNUM(A921)</f>
        <v>6</v>
      </c>
      <c r="C921" s="164">
        <f>WEEKDAY(A921)</f>
        <v>6</v>
      </c>
      <c r="D921" s="164">
        <v>8</v>
      </c>
      <c r="E921" s="163">
        <v>10.635</v>
      </c>
      <c r="F921" s="163">
        <v>12.370000000000001</v>
      </c>
      <c r="G921" s="163">
        <v>10.175000000000001</v>
      </c>
      <c r="H921" s="1">
        <v>4400</v>
      </c>
      <c r="I921" s="161">
        <f>VLOOKUP(B921,L$2:M$54,2,FALSE)</f>
        <v>0.96682031891675102</v>
      </c>
      <c r="J921">
        <f>MAX(I921*F921,E921)</f>
        <v>11.959567345000211</v>
      </c>
      <c r="L921" s="166"/>
      <c r="M921" s="41"/>
      <c r="N921" s="41"/>
      <c r="O921" s="41"/>
    </row>
    <row r="922" spans="1:15" x14ac:dyDescent="0.25">
      <c r="A922" s="165">
        <v>43504.333333333336</v>
      </c>
      <c r="B922" s="167">
        <f>WEEKNUM(A922)</f>
        <v>6</v>
      </c>
      <c r="C922" s="164">
        <f>WEEKDAY(A922)</f>
        <v>6</v>
      </c>
      <c r="D922" s="164">
        <v>9</v>
      </c>
      <c r="E922" s="163">
        <v>10</v>
      </c>
      <c r="F922" s="163">
        <v>16.535</v>
      </c>
      <c r="G922" s="163">
        <v>11</v>
      </c>
      <c r="H922" s="1">
        <v>3466</v>
      </c>
      <c r="I922" s="161">
        <f>VLOOKUP(B922,L$2:M$54,2,FALSE)</f>
        <v>0.96682031891675102</v>
      </c>
      <c r="J922">
        <f>MAX(I922*F922,E922)</f>
        <v>15.986373973288478</v>
      </c>
      <c r="L922" s="166"/>
      <c r="M922" s="41"/>
      <c r="N922" s="41"/>
      <c r="O922" s="41"/>
    </row>
    <row r="923" spans="1:15" x14ac:dyDescent="0.25">
      <c r="A923" s="165">
        <v>43504.375</v>
      </c>
      <c r="B923" s="167">
        <f>WEEKNUM(A923)</f>
        <v>6</v>
      </c>
      <c r="C923" s="164">
        <f>WEEKDAY(A923)</f>
        <v>6</v>
      </c>
      <c r="D923" s="164">
        <v>10</v>
      </c>
      <c r="E923" s="163">
        <v>10</v>
      </c>
      <c r="F923" s="163">
        <v>19.29</v>
      </c>
      <c r="G923" s="163">
        <v>12.37</v>
      </c>
      <c r="H923" s="1">
        <v>2547</v>
      </c>
      <c r="I923" s="161">
        <f>VLOOKUP(B923,L$2:M$54,2,FALSE)</f>
        <v>0.96682031891675102</v>
      </c>
      <c r="J923">
        <f>MAX(I923*F923,E923)</f>
        <v>18.649963951904127</v>
      </c>
      <c r="L923" s="166"/>
      <c r="M923" s="41"/>
      <c r="N923" s="41"/>
      <c r="O923" s="41"/>
    </row>
    <row r="924" spans="1:15" x14ac:dyDescent="0.25">
      <c r="A924" s="165">
        <v>43504.416666666664</v>
      </c>
      <c r="B924" s="167">
        <f>WEEKNUM(A924)</f>
        <v>6</v>
      </c>
      <c r="C924" s="164">
        <f>WEEKDAY(A924)</f>
        <v>6</v>
      </c>
      <c r="D924" s="164">
        <v>11</v>
      </c>
      <c r="E924" s="163">
        <v>10</v>
      </c>
      <c r="F924" s="163">
        <v>15.025</v>
      </c>
      <c r="G924" s="163">
        <v>14.387499999999999</v>
      </c>
      <c r="H924" s="1">
        <v>2253</v>
      </c>
      <c r="I924" s="161">
        <f>VLOOKUP(B924,L$2:M$54,2,FALSE)</f>
        <v>0.96682031891675102</v>
      </c>
      <c r="J924">
        <f>MAX(I924*F924,E924)</f>
        <v>14.526475291724184</v>
      </c>
      <c r="L924" s="166"/>
      <c r="M924" s="41"/>
      <c r="N924" s="41"/>
      <c r="O924" s="41"/>
    </row>
    <row r="925" spans="1:15" x14ac:dyDescent="0.25">
      <c r="A925" s="165">
        <v>43504.458333333336</v>
      </c>
      <c r="B925" s="167">
        <f>WEEKNUM(A925)</f>
        <v>6</v>
      </c>
      <c r="C925" s="164">
        <f>WEEKDAY(A925)</f>
        <v>6</v>
      </c>
      <c r="D925" s="164">
        <v>12</v>
      </c>
      <c r="E925" s="163">
        <v>10</v>
      </c>
      <c r="F925" s="163">
        <v>13.92</v>
      </c>
      <c r="G925" s="163">
        <v>13.649999999999999</v>
      </c>
      <c r="H925" s="1">
        <v>2447</v>
      </c>
      <c r="I925" s="161">
        <f>VLOOKUP(B925,L$2:M$54,2,FALSE)</f>
        <v>0.96682031891675102</v>
      </c>
      <c r="J925">
        <f>MAX(I925*F925,E925)</f>
        <v>13.458138839321174</v>
      </c>
      <c r="L925" s="166"/>
      <c r="M925" s="41"/>
      <c r="N925" s="41"/>
      <c r="O925" s="41"/>
    </row>
    <row r="926" spans="1:15" x14ac:dyDescent="0.25">
      <c r="A926" s="165">
        <v>43504.5</v>
      </c>
      <c r="B926" s="167">
        <f>WEEKNUM(A926)</f>
        <v>6</v>
      </c>
      <c r="C926" s="164">
        <f>WEEKDAY(A926)</f>
        <v>6</v>
      </c>
      <c r="D926" s="164">
        <v>13</v>
      </c>
      <c r="E926" s="163">
        <v>10</v>
      </c>
      <c r="F926" s="163">
        <v>14.2</v>
      </c>
      <c r="G926" s="163">
        <v>12.5075</v>
      </c>
      <c r="H926" s="1">
        <v>2377</v>
      </c>
      <c r="I926" s="161">
        <f>VLOOKUP(B926,L$2:M$54,2,FALSE)</f>
        <v>0.96682031891675102</v>
      </c>
      <c r="J926">
        <f>MAX(I926*F926,E926)</f>
        <v>13.728848528617863</v>
      </c>
      <c r="L926" s="166"/>
      <c r="M926" s="41"/>
      <c r="N926" s="41"/>
      <c r="O926" s="41"/>
    </row>
    <row r="927" spans="1:15" x14ac:dyDescent="0.25">
      <c r="A927" s="165">
        <v>43504.541666666664</v>
      </c>
      <c r="B927" s="167">
        <f>WEEKNUM(A927)</f>
        <v>6</v>
      </c>
      <c r="C927" s="164">
        <f>WEEKDAY(A927)</f>
        <v>6</v>
      </c>
      <c r="D927" s="164">
        <v>14</v>
      </c>
      <c r="E927" s="163">
        <v>10</v>
      </c>
      <c r="F927" s="163">
        <v>14.445</v>
      </c>
      <c r="G927" s="163">
        <v>11.8325</v>
      </c>
      <c r="H927" s="1">
        <v>2526</v>
      </c>
      <c r="I927" s="161">
        <f>VLOOKUP(B927,L$2:M$54,2,FALSE)</f>
        <v>0.96682031891675102</v>
      </c>
      <c r="J927">
        <f>MAX(I927*F927,E927)</f>
        <v>13.965719506752469</v>
      </c>
      <c r="L927" s="166"/>
      <c r="M927" s="41"/>
      <c r="N927" s="41"/>
      <c r="O927" s="41"/>
    </row>
    <row r="928" spans="1:15" x14ac:dyDescent="0.25">
      <c r="A928" s="165">
        <v>43504.583333333336</v>
      </c>
      <c r="B928" s="167">
        <f>WEEKNUM(A928)</f>
        <v>6</v>
      </c>
      <c r="C928" s="164">
        <f>WEEKDAY(A928)</f>
        <v>6</v>
      </c>
      <c r="D928" s="164">
        <v>15</v>
      </c>
      <c r="E928" s="163">
        <v>10</v>
      </c>
      <c r="F928" s="163">
        <v>13.79</v>
      </c>
      <c r="G928" s="163">
        <v>12.4025</v>
      </c>
      <c r="H928" s="1">
        <v>2527</v>
      </c>
      <c r="I928" s="161">
        <f>VLOOKUP(B928,L$2:M$54,2,FALSE)</f>
        <v>0.96682031891675102</v>
      </c>
      <c r="J928">
        <f>MAX(I928*F928,E928)</f>
        <v>13.332452197861995</v>
      </c>
      <c r="L928" s="166"/>
      <c r="M928" s="41"/>
      <c r="N928" s="41"/>
      <c r="O928" s="41"/>
    </row>
    <row r="929" spans="1:15" x14ac:dyDescent="0.25">
      <c r="A929" s="165">
        <v>43504.625</v>
      </c>
      <c r="B929" s="167">
        <f>WEEKNUM(A929)</f>
        <v>6</v>
      </c>
      <c r="C929" s="164">
        <f>WEEKDAY(A929)</f>
        <v>6</v>
      </c>
      <c r="D929" s="164">
        <v>16</v>
      </c>
      <c r="E929" s="163">
        <v>10</v>
      </c>
      <c r="F929" s="163">
        <v>14.295000000000002</v>
      </c>
      <c r="G929" s="163">
        <v>12.215</v>
      </c>
      <c r="H929" s="1">
        <v>2520</v>
      </c>
      <c r="I929" s="161">
        <f>VLOOKUP(B929,L$2:M$54,2,FALSE)</f>
        <v>0.96682031891675102</v>
      </c>
      <c r="J929">
        <f>MAX(I929*F929,E929)</f>
        <v>13.820696458914957</v>
      </c>
      <c r="L929" s="166"/>
      <c r="M929" s="41"/>
      <c r="N929" s="41"/>
      <c r="O929" s="41"/>
    </row>
    <row r="930" spans="1:15" x14ac:dyDescent="0.25">
      <c r="A930" s="165">
        <v>43504.666666666664</v>
      </c>
      <c r="B930" s="167">
        <f>WEEKNUM(A930)</f>
        <v>6</v>
      </c>
      <c r="C930" s="164">
        <f>WEEKDAY(A930)</f>
        <v>6</v>
      </c>
      <c r="D930" s="164">
        <v>17</v>
      </c>
      <c r="E930" s="163">
        <v>10</v>
      </c>
      <c r="F930" s="163">
        <v>14.035</v>
      </c>
      <c r="G930" s="163">
        <v>12.5725</v>
      </c>
      <c r="H930" s="1">
        <v>3437</v>
      </c>
      <c r="I930" s="161">
        <f>VLOOKUP(B930,L$2:M$54,2,FALSE)</f>
        <v>0.96682031891675102</v>
      </c>
      <c r="J930">
        <f>MAX(I930*F930,E930)</f>
        <v>13.569323175996601</v>
      </c>
      <c r="L930" s="166"/>
      <c r="M930" s="41"/>
      <c r="N930" s="41"/>
      <c r="O930" s="41"/>
    </row>
    <row r="931" spans="1:15" x14ac:dyDescent="0.25">
      <c r="A931" s="165">
        <v>43504.708333333336</v>
      </c>
      <c r="B931" s="167">
        <f>WEEKNUM(A931)</f>
        <v>6</v>
      </c>
      <c r="C931" s="164">
        <f>WEEKDAY(A931)</f>
        <v>6</v>
      </c>
      <c r="D931" s="164">
        <v>18</v>
      </c>
      <c r="E931" s="163">
        <v>10</v>
      </c>
      <c r="F931" s="163">
        <v>15.855</v>
      </c>
      <c r="G931" s="163">
        <v>11.942500000000001</v>
      </c>
      <c r="H931" s="1">
        <v>3721</v>
      </c>
      <c r="I931" s="161">
        <f>VLOOKUP(B931,L$2:M$54,2,FALSE)</f>
        <v>0.96682031891675102</v>
      </c>
      <c r="J931">
        <f>MAX(I931*F931,E931)</f>
        <v>15.328936156425089</v>
      </c>
      <c r="L931" s="166"/>
      <c r="M931" s="41"/>
      <c r="N931" s="41"/>
      <c r="O931" s="41"/>
    </row>
    <row r="932" spans="1:15" x14ac:dyDescent="0.25">
      <c r="A932" s="165">
        <v>43504.75</v>
      </c>
      <c r="B932" s="167">
        <f>WEEKNUM(A932)</f>
        <v>6</v>
      </c>
      <c r="C932" s="164">
        <f>WEEKDAY(A932)</f>
        <v>6</v>
      </c>
      <c r="D932" s="164">
        <v>19</v>
      </c>
      <c r="E932" s="163">
        <v>10</v>
      </c>
      <c r="F932" s="163">
        <v>16.524999999999999</v>
      </c>
      <c r="G932" s="163">
        <v>12.1675</v>
      </c>
      <c r="H932" s="1">
        <v>2814</v>
      </c>
      <c r="I932" s="161">
        <f>VLOOKUP(B932,L$2:M$54,2,FALSE)</f>
        <v>0.96682031891675102</v>
      </c>
      <c r="J932">
        <f>MAX(I932*F932,E932)</f>
        <v>15.97670577009931</v>
      </c>
      <c r="L932" s="166"/>
      <c r="M932" s="41"/>
      <c r="N932" s="41"/>
      <c r="O932" s="41"/>
    </row>
    <row r="933" spans="1:15" x14ac:dyDescent="0.25">
      <c r="A933" s="165">
        <v>43504.791666666664</v>
      </c>
      <c r="B933" s="167">
        <f>WEEKNUM(A933)</f>
        <v>6</v>
      </c>
      <c r="C933" s="164">
        <f>WEEKDAY(A933)</f>
        <v>6</v>
      </c>
      <c r="D933" s="164">
        <v>20</v>
      </c>
      <c r="E933" s="163">
        <v>10</v>
      </c>
      <c r="F933" s="163">
        <v>16.23</v>
      </c>
      <c r="G933" s="163">
        <v>12.997499999999999</v>
      </c>
      <c r="H933" s="1">
        <v>1753</v>
      </c>
      <c r="I933" s="161">
        <f>VLOOKUP(B933,L$2:M$54,2,FALSE)</f>
        <v>0.96682031891675102</v>
      </c>
      <c r="J933">
        <f>MAX(I933*F933,E933)</f>
        <v>15.69149377601887</v>
      </c>
      <c r="L933" s="166"/>
      <c r="M933" s="41"/>
      <c r="N933" s="41"/>
      <c r="O933" s="41"/>
    </row>
    <row r="934" spans="1:15" x14ac:dyDescent="0.25">
      <c r="A934" s="165">
        <v>43504.833333333336</v>
      </c>
      <c r="B934" s="167">
        <f>WEEKNUM(A934)</f>
        <v>6</v>
      </c>
      <c r="C934" s="164">
        <f>WEEKDAY(A934)</f>
        <v>6</v>
      </c>
      <c r="D934" s="164">
        <v>21</v>
      </c>
      <c r="E934" s="163">
        <v>10</v>
      </c>
      <c r="F934" s="163">
        <v>14.525</v>
      </c>
      <c r="G934" s="163">
        <v>13.6975</v>
      </c>
      <c r="H934" s="1">
        <v>939</v>
      </c>
      <c r="I934" s="161">
        <f>VLOOKUP(B934,L$2:M$54,2,FALSE)</f>
        <v>0.96682031891675102</v>
      </c>
      <c r="J934">
        <f>MAX(I934*F934,E934)</f>
        <v>14.043065132265809</v>
      </c>
      <c r="L934" s="166"/>
      <c r="M934" s="41"/>
      <c r="N934" s="41"/>
      <c r="O934" s="41"/>
    </row>
    <row r="935" spans="1:15" x14ac:dyDescent="0.25">
      <c r="A935" s="165">
        <v>43504.875</v>
      </c>
      <c r="B935" s="167">
        <f>WEEKNUM(A935)</f>
        <v>6</v>
      </c>
      <c r="C935" s="164">
        <f>WEEKDAY(A935)</f>
        <v>6</v>
      </c>
      <c r="D935" s="164">
        <v>22</v>
      </c>
      <c r="E935" s="163">
        <v>10</v>
      </c>
      <c r="F935" s="163">
        <v>13.08</v>
      </c>
      <c r="G935" s="163">
        <v>13.065000000000001</v>
      </c>
      <c r="H935" s="1">
        <v>804</v>
      </c>
      <c r="I935" s="161">
        <f>VLOOKUP(B935,L$2:M$54,2,FALSE)</f>
        <v>0.96682031891675102</v>
      </c>
      <c r="J935">
        <f>MAX(I935*F935,E935)</f>
        <v>12.646009771431103</v>
      </c>
      <c r="L935" s="166"/>
      <c r="M935" s="41"/>
      <c r="N935" s="41"/>
      <c r="O935" s="41"/>
    </row>
    <row r="936" spans="1:15" x14ac:dyDescent="0.25">
      <c r="A936" s="165">
        <v>43504.916666666664</v>
      </c>
      <c r="B936" s="167">
        <f>WEEKNUM(A936)</f>
        <v>6</v>
      </c>
      <c r="C936" s="164">
        <f>WEEKDAY(A936)</f>
        <v>6</v>
      </c>
      <c r="D936" s="164">
        <v>23</v>
      </c>
      <c r="E936" s="163">
        <v>11.55</v>
      </c>
      <c r="F936" s="163">
        <v>11.55</v>
      </c>
      <c r="G936" s="163">
        <v>12.12</v>
      </c>
      <c r="H936" s="1">
        <v>679</v>
      </c>
      <c r="I936" s="161">
        <f>VLOOKUP(B936,L$2:M$54,2,FALSE)</f>
        <v>0.96682031891675102</v>
      </c>
      <c r="J936">
        <f>MAX(I936*F936,E936)</f>
        <v>11.55</v>
      </c>
      <c r="L936" s="166"/>
      <c r="M936" s="41"/>
      <c r="N936" s="41"/>
      <c r="O936" s="41"/>
    </row>
    <row r="937" spans="1:15" x14ac:dyDescent="0.25">
      <c r="A937" s="165">
        <v>43504.958333333336</v>
      </c>
      <c r="B937" s="167">
        <f>WEEKNUM(A937)</f>
        <v>6</v>
      </c>
      <c r="C937" s="164">
        <f>WEEKDAY(A937)</f>
        <v>6</v>
      </c>
      <c r="D937" s="164">
        <v>24</v>
      </c>
      <c r="E937" s="163">
        <v>11.719999999999999</v>
      </c>
      <c r="F937" s="163">
        <v>11.719999999999999</v>
      </c>
      <c r="G937" s="163">
        <v>11.837499999999999</v>
      </c>
      <c r="H937" s="1">
        <v>492</v>
      </c>
      <c r="I937" s="161">
        <f>VLOOKUP(B937,L$2:M$54,2,FALSE)</f>
        <v>0.96682031891675102</v>
      </c>
      <c r="J937">
        <f>MAX(I937*F937,E937)</f>
        <v>11.719999999999999</v>
      </c>
      <c r="L937" s="166"/>
      <c r="M937" s="41"/>
      <c r="N937" s="41"/>
      <c r="O937" s="41"/>
    </row>
    <row r="938" spans="1:15" x14ac:dyDescent="0.25">
      <c r="A938" s="165">
        <v>43505</v>
      </c>
      <c r="B938" s="167">
        <f>WEEKNUM(A938)</f>
        <v>6</v>
      </c>
      <c r="C938" s="164">
        <f>WEEKDAY(A938)</f>
        <v>7</v>
      </c>
      <c r="D938" s="164">
        <v>1</v>
      </c>
      <c r="E938" s="163">
        <v>12.379999999999999</v>
      </c>
      <c r="F938" s="163">
        <v>12.379999999999999</v>
      </c>
      <c r="G938" s="163">
        <v>11.66</v>
      </c>
      <c r="H938" s="1">
        <v>227</v>
      </c>
      <c r="I938" s="161">
        <f>VLOOKUP(B938,L$2:M$54,2,FALSE)</f>
        <v>0.96682031891675102</v>
      </c>
      <c r="J938">
        <f>MAX(I938*F938,E938)</f>
        <v>12.379999999999999</v>
      </c>
      <c r="L938" s="166"/>
      <c r="M938" s="41"/>
      <c r="N938" s="41"/>
      <c r="O938" s="41"/>
    </row>
    <row r="939" spans="1:15" x14ac:dyDescent="0.25">
      <c r="A939" s="165">
        <v>43505.041666666664</v>
      </c>
      <c r="B939" s="167">
        <f>WEEKNUM(A939)</f>
        <v>6</v>
      </c>
      <c r="C939" s="164">
        <f>WEEKDAY(A939)</f>
        <v>7</v>
      </c>
      <c r="D939" s="164">
        <v>2</v>
      </c>
      <c r="E939" s="163">
        <v>11.855</v>
      </c>
      <c r="F939" s="163">
        <v>11.855</v>
      </c>
      <c r="G939" s="163">
        <v>11.765000000000001</v>
      </c>
      <c r="H939" s="1">
        <v>107</v>
      </c>
      <c r="I939" s="161">
        <f>VLOOKUP(B939,L$2:M$54,2,FALSE)</f>
        <v>0.96682031891675102</v>
      </c>
      <c r="J939">
        <f>MAX(I939*F939,E939)</f>
        <v>11.855</v>
      </c>
      <c r="L939" s="166"/>
      <c r="M939" s="41"/>
      <c r="N939" s="41"/>
      <c r="O939" s="41"/>
    </row>
    <row r="940" spans="1:15" x14ac:dyDescent="0.25">
      <c r="A940" s="165">
        <v>43505.083333333336</v>
      </c>
      <c r="B940" s="167">
        <f>WEEKNUM(A940)</f>
        <v>6</v>
      </c>
      <c r="C940" s="164">
        <f>WEEKDAY(A940)</f>
        <v>7</v>
      </c>
      <c r="D940" s="164">
        <v>3</v>
      </c>
      <c r="E940" s="163">
        <v>11.925000000000001</v>
      </c>
      <c r="F940" s="163">
        <v>11.925000000000001</v>
      </c>
      <c r="G940" s="163">
        <v>11.91</v>
      </c>
      <c r="H940" s="1">
        <v>94</v>
      </c>
      <c r="I940" s="161">
        <f>VLOOKUP(B940,L$2:M$54,2,FALSE)</f>
        <v>0.96682031891675102</v>
      </c>
      <c r="J940">
        <f>MAX(I940*F940,E940)</f>
        <v>11.925000000000001</v>
      </c>
      <c r="L940" s="166"/>
      <c r="M940" s="41"/>
      <c r="N940" s="41"/>
      <c r="O940" s="41"/>
    </row>
    <row r="941" spans="1:15" x14ac:dyDescent="0.25">
      <c r="A941" s="165">
        <v>43505.125</v>
      </c>
      <c r="B941" s="167">
        <f>WEEKNUM(A941)</f>
        <v>6</v>
      </c>
      <c r="C941" s="164">
        <f>WEEKDAY(A941)</f>
        <v>7</v>
      </c>
      <c r="D941" s="164">
        <v>4</v>
      </c>
      <c r="E941" s="163">
        <v>11</v>
      </c>
      <c r="F941" s="163">
        <v>11.125</v>
      </c>
      <c r="G941" s="163">
        <v>12.065</v>
      </c>
      <c r="H941" s="1">
        <v>116</v>
      </c>
      <c r="I941" s="161">
        <f>VLOOKUP(B941,L$2:M$54,2,FALSE)</f>
        <v>0.96682031891675102</v>
      </c>
      <c r="J941">
        <f>MAX(I941*F941,E941)</f>
        <v>11</v>
      </c>
      <c r="L941" s="166"/>
      <c r="M941" s="41"/>
      <c r="N941" s="41"/>
      <c r="O941" s="41"/>
    </row>
    <row r="942" spans="1:15" x14ac:dyDescent="0.25">
      <c r="A942" s="165">
        <v>43505.166666666664</v>
      </c>
      <c r="B942" s="167">
        <f>WEEKNUM(A942)</f>
        <v>6</v>
      </c>
      <c r="C942" s="164">
        <f>WEEKDAY(A942)</f>
        <v>7</v>
      </c>
      <c r="D942" s="164">
        <v>5</v>
      </c>
      <c r="E942" s="163">
        <v>12</v>
      </c>
      <c r="F942" s="163">
        <v>12.02</v>
      </c>
      <c r="G942" s="163">
        <v>12.125</v>
      </c>
      <c r="H942" s="1">
        <v>293</v>
      </c>
      <c r="I942" s="161">
        <f>VLOOKUP(B942,L$2:M$54,2,FALSE)</f>
        <v>0.96682031891675102</v>
      </c>
      <c r="J942">
        <f>MAX(I942*F942,E942)</f>
        <v>12</v>
      </c>
      <c r="L942" s="166"/>
      <c r="M942" s="41"/>
      <c r="N942" s="41"/>
      <c r="O942" s="41"/>
    </row>
    <row r="943" spans="1:15" x14ac:dyDescent="0.25">
      <c r="A943" s="165">
        <v>43505.208333333336</v>
      </c>
      <c r="B943" s="167">
        <f>WEEKNUM(A943)</f>
        <v>6</v>
      </c>
      <c r="C943" s="164">
        <f>WEEKDAY(A943)</f>
        <v>7</v>
      </c>
      <c r="D943" s="164">
        <v>6</v>
      </c>
      <c r="E943" s="163">
        <v>10</v>
      </c>
      <c r="F943" s="163">
        <v>10.565000000000001</v>
      </c>
      <c r="G943" s="163">
        <v>10.209999999999999</v>
      </c>
      <c r="H943" s="1">
        <v>719</v>
      </c>
      <c r="I943" s="161">
        <f>VLOOKUP(B943,L$2:M$54,2,FALSE)</f>
        <v>0.96682031891675102</v>
      </c>
      <c r="J943">
        <f>MAX(I943*F943,E943)</f>
        <v>10.214456669355476</v>
      </c>
      <c r="L943" s="166"/>
      <c r="M943" s="41"/>
      <c r="N943" s="41"/>
      <c r="O943" s="41"/>
    </row>
    <row r="944" spans="1:15" x14ac:dyDescent="0.25">
      <c r="A944" s="165">
        <v>43505.25</v>
      </c>
      <c r="B944" s="167">
        <f>WEEKNUM(A944)</f>
        <v>6</v>
      </c>
      <c r="C944" s="164">
        <f>WEEKDAY(A944)</f>
        <v>7</v>
      </c>
      <c r="D944" s="164">
        <v>7</v>
      </c>
      <c r="E944" s="163">
        <v>10</v>
      </c>
      <c r="F944" s="163">
        <v>9.99</v>
      </c>
      <c r="G944" s="163">
        <v>12.005000000000001</v>
      </c>
      <c r="H944" s="1">
        <v>3216</v>
      </c>
      <c r="I944" s="161">
        <f>VLOOKUP(B944,L$2:M$54,2,FALSE)</f>
        <v>0.96682031891675102</v>
      </c>
      <c r="J944">
        <f>MAX(I944*F944,E944)</f>
        <v>10</v>
      </c>
      <c r="L944" s="166"/>
      <c r="M944" s="41"/>
      <c r="N944" s="41"/>
      <c r="O944" s="41"/>
    </row>
    <row r="945" spans="1:15" x14ac:dyDescent="0.25">
      <c r="A945" s="165">
        <v>43505.291666666664</v>
      </c>
      <c r="B945" s="167">
        <f>WEEKNUM(A945)</f>
        <v>6</v>
      </c>
      <c r="C945" s="164">
        <f>WEEKDAY(A945)</f>
        <v>7</v>
      </c>
      <c r="D945" s="164">
        <v>8</v>
      </c>
      <c r="E945" s="163">
        <v>10</v>
      </c>
      <c r="F945" s="163">
        <v>11.98</v>
      </c>
      <c r="G945" s="163">
        <v>10.045</v>
      </c>
      <c r="H945" s="1">
        <v>4422</v>
      </c>
      <c r="I945" s="161">
        <f>VLOOKUP(B945,L$2:M$54,2,FALSE)</f>
        <v>0.96682031891675102</v>
      </c>
      <c r="J945">
        <f>MAX(I945*F945,E945)</f>
        <v>11.582507420622678</v>
      </c>
      <c r="L945" s="166"/>
      <c r="M945" s="41"/>
      <c r="N945" s="41"/>
      <c r="O945" s="41"/>
    </row>
    <row r="946" spans="1:15" x14ac:dyDescent="0.25">
      <c r="A946" s="165">
        <v>43505.333333333336</v>
      </c>
      <c r="B946" s="167">
        <f>WEEKNUM(A946)</f>
        <v>6</v>
      </c>
      <c r="C946" s="164">
        <f>WEEKDAY(A946)</f>
        <v>7</v>
      </c>
      <c r="D946" s="164">
        <v>9</v>
      </c>
      <c r="E946" s="163">
        <v>10</v>
      </c>
      <c r="F946" s="163">
        <v>15.010000000000002</v>
      </c>
      <c r="G946" s="163">
        <v>11.965</v>
      </c>
      <c r="H946" s="1">
        <v>3964</v>
      </c>
      <c r="I946" s="161">
        <f>VLOOKUP(B946,L$2:M$54,2,FALSE)</f>
        <v>0.96682031891675102</v>
      </c>
      <c r="J946">
        <f>MAX(I946*F946,E946)</f>
        <v>14.511972986940433</v>
      </c>
      <c r="L946" s="166"/>
      <c r="M946" s="41"/>
      <c r="N946" s="41"/>
      <c r="O946" s="41"/>
    </row>
    <row r="947" spans="1:15" x14ac:dyDescent="0.25">
      <c r="A947" s="165">
        <v>43505.375</v>
      </c>
      <c r="B947" s="167">
        <f>WEEKNUM(A947)</f>
        <v>6</v>
      </c>
      <c r="C947" s="164">
        <f>WEEKDAY(A947)</f>
        <v>7</v>
      </c>
      <c r="D947" s="164">
        <v>10</v>
      </c>
      <c r="E947" s="163">
        <v>10</v>
      </c>
      <c r="F947" s="163">
        <v>15.76</v>
      </c>
      <c r="G947" s="163">
        <v>11.940000000000001</v>
      </c>
      <c r="H947" s="1">
        <v>2601</v>
      </c>
      <c r="I947" s="161">
        <f>VLOOKUP(B947,L$2:M$54,2,FALSE)</f>
        <v>0.96682031891675102</v>
      </c>
      <c r="J947">
        <f>MAX(I947*F947,E947)</f>
        <v>15.237088226127996</v>
      </c>
      <c r="L947" s="166"/>
      <c r="M947" s="41"/>
      <c r="N947" s="41"/>
      <c r="O947" s="41"/>
    </row>
    <row r="948" spans="1:15" x14ac:dyDescent="0.25">
      <c r="A948" s="165">
        <v>43505.416666666664</v>
      </c>
      <c r="B948" s="167">
        <f>WEEKNUM(A948)</f>
        <v>6</v>
      </c>
      <c r="C948" s="164">
        <f>WEEKDAY(A948)</f>
        <v>7</v>
      </c>
      <c r="D948" s="164">
        <v>11</v>
      </c>
      <c r="E948" s="163">
        <v>10</v>
      </c>
      <c r="F948" s="163">
        <v>14.955000000000002</v>
      </c>
      <c r="G948" s="163">
        <v>12.9275</v>
      </c>
      <c r="H948" s="1">
        <v>2388</v>
      </c>
      <c r="I948" s="161">
        <f>VLOOKUP(B948,L$2:M$54,2,FALSE)</f>
        <v>0.96682031891675102</v>
      </c>
      <c r="J948">
        <f>MAX(I948*F948,E948)</f>
        <v>14.458797869400014</v>
      </c>
      <c r="L948" s="166"/>
      <c r="M948" s="41"/>
      <c r="N948" s="41"/>
      <c r="O948" s="41"/>
    </row>
    <row r="949" spans="1:15" x14ac:dyDescent="0.25">
      <c r="A949" s="165">
        <v>43505.458333333336</v>
      </c>
      <c r="B949" s="167">
        <f>WEEKNUM(A949)</f>
        <v>6</v>
      </c>
      <c r="C949" s="164">
        <f>WEEKDAY(A949)</f>
        <v>7</v>
      </c>
      <c r="D949" s="164">
        <v>12</v>
      </c>
      <c r="E949" s="163">
        <v>10</v>
      </c>
      <c r="F949" s="163">
        <v>15.905000000000001</v>
      </c>
      <c r="G949" s="163">
        <v>13.047499999999999</v>
      </c>
      <c r="H949" s="1">
        <v>2391</v>
      </c>
      <c r="I949" s="161">
        <f>VLOOKUP(B949,L$2:M$54,2,FALSE)</f>
        <v>0.96682031891675102</v>
      </c>
      <c r="J949">
        <f>MAX(I949*F949,E949)</f>
        <v>15.377277172370926</v>
      </c>
      <c r="L949" s="166"/>
      <c r="M949" s="41"/>
      <c r="N949" s="41"/>
      <c r="O949" s="41"/>
    </row>
    <row r="950" spans="1:15" x14ac:dyDescent="0.25">
      <c r="A950" s="165">
        <v>43505.5</v>
      </c>
      <c r="B950" s="167">
        <f>WEEKNUM(A950)</f>
        <v>6</v>
      </c>
      <c r="C950" s="164">
        <f>WEEKDAY(A950)</f>
        <v>7</v>
      </c>
      <c r="D950" s="164">
        <v>13</v>
      </c>
      <c r="E950" s="163">
        <v>10</v>
      </c>
      <c r="F950" s="163">
        <v>14.8</v>
      </c>
      <c r="G950" s="163">
        <v>12.055</v>
      </c>
      <c r="H950" s="1">
        <v>2246</v>
      </c>
      <c r="I950" s="161">
        <f>VLOOKUP(B950,L$2:M$54,2,FALSE)</f>
        <v>0.96682031891675102</v>
      </c>
      <c r="J950">
        <f>MAX(I950*F950,E950)</f>
        <v>14.308940719967916</v>
      </c>
      <c r="L950" s="166"/>
      <c r="M950" s="41"/>
      <c r="N950" s="41"/>
      <c r="O950" s="41"/>
    </row>
    <row r="951" spans="1:15" x14ac:dyDescent="0.25">
      <c r="A951" s="165">
        <v>43505.541666666664</v>
      </c>
      <c r="B951" s="167">
        <f>WEEKNUM(A951)</f>
        <v>6</v>
      </c>
      <c r="C951" s="164">
        <f>WEEKDAY(A951)</f>
        <v>7</v>
      </c>
      <c r="D951" s="164">
        <v>14</v>
      </c>
      <c r="E951" s="163">
        <v>10</v>
      </c>
      <c r="F951" s="163">
        <v>13.914999999999999</v>
      </c>
      <c r="G951" s="163">
        <v>11.975000000000001</v>
      </c>
      <c r="H951" s="1">
        <v>2370</v>
      </c>
      <c r="I951" s="161">
        <f>VLOOKUP(B951,L$2:M$54,2,FALSE)</f>
        <v>0.96682031891675102</v>
      </c>
      <c r="J951">
        <f>MAX(I951*F951,E951)</f>
        <v>13.45330473772659</v>
      </c>
      <c r="L951" s="166"/>
      <c r="M951" s="41"/>
      <c r="N951" s="41"/>
      <c r="O951" s="41"/>
    </row>
    <row r="952" spans="1:15" x14ac:dyDescent="0.25">
      <c r="A952" s="165">
        <v>43505.583333333336</v>
      </c>
      <c r="B952" s="167">
        <f>WEEKNUM(A952)</f>
        <v>6</v>
      </c>
      <c r="C952" s="164">
        <f>WEEKDAY(A952)</f>
        <v>7</v>
      </c>
      <c r="D952" s="164">
        <v>15</v>
      </c>
      <c r="E952" s="163">
        <v>10</v>
      </c>
      <c r="F952" s="163">
        <v>14.510000000000002</v>
      </c>
      <c r="G952" s="163">
        <v>12.09</v>
      </c>
      <c r="H952" s="1">
        <v>2592</v>
      </c>
      <c r="I952" s="161">
        <f>VLOOKUP(B952,L$2:M$54,2,FALSE)</f>
        <v>0.96682031891675102</v>
      </c>
      <c r="J952">
        <f>MAX(I952*F952,E952)</f>
        <v>14.028562827482059</v>
      </c>
      <c r="L952" s="166"/>
      <c r="M952" s="41"/>
      <c r="N952" s="41"/>
      <c r="O952" s="41"/>
    </row>
    <row r="953" spans="1:15" x14ac:dyDescent="0.25">
      <c r="A953" s="165">
        <v>43505.625</v>
      </c>
      <c r="B953" s="167">
        <f>WEEKNUM(A953)</f>
        <v>6</v>
      </c>
      <c r="C953" s="164">
        <f>WEEKDAY(A953)</f>
        <v>7</v>
      </c>
      <c r="D953" s="164">
        <v>16</v>
      </c>
      <c r="E953" s="163">
        <v>10</v>
      </c>
      <c r="F953" s="163">
        <v>14.995000000000001</v>
      </c>
      <c r="G953" s="163">
        <v>12.030000000000001</v>
      </c>
      <c r="H953" s="1">
        <v>2638</v>
      </c>
      <c r="I953" s="161">
        <f>VLOOKUP(B953,L$2:M$54,2,FALSE)</f>
        <v>0.96682031891675102</v>
      </c>
      <c r="J953">
        <f>MAX(I953*F953,E953)</f>
        <v>14.497470682156683</v>
      </c>
      <c r="L953" s="166"/>
      <c r="M953" s="41"/>
      <c r="N953" s="41"/>
      <c r="O953" s="41"/>
    </row>
    <row r="954" spans="1:15" x14ac:dyDescent="0.25">
      <c r="A954" s="165">
        <v>43505.666666666664</v>
      </c>
      <c r="B954" s="167">
        <f>WEEKNUM(A954)</f>
        <v>6</v>
      </c>
      <c r="C954" s="164">
        <f>WEEKDAY(A954)</f>
        <v>7</v>
      </c>
      <c r="D954" s="164">
        <v>17</v>
      </c>
      <c r="E954" s="163">
        <v>10</v>
      </c>
      <c r="F954" s="163">
        <v>16.05</v>
      </c>
      <c r="G954" s="163">
        <v>12.512499999999999</v>
      </c>
      <c r="H954" s="1">
        <v>3863</v>
      </c>
      <c r="I954" s="161">
        <f>VLOOKUP(B954,L$2:M$54,2,FALSE)</f>
        <v>0.96682031891675102</v>
      </c>
      <c r="J954">
        <f>MAX(I954*F954,E954)</f>
        <v>15.517466118613855</v>
      </c>
      <c r="L954" s="166"/>
      <c r="M954" s="41"/>
      <c r="N954" s="41"/>
      <c r="O954" s="41"/>
    </row>
    <row r="955" spans="1:15" x14ac:dyDescent="0.25">
      <c r="A955" s="165">
        <v>43505.708333333336</v>
      </c>
      <c r="B955" s="167">
        <f>WEEKNUM(A955)</f>
        <v>6</v>
      </c>
      <c r="C955" s="164">
        <f>WEEKDAY(A955)</f>
        <v>7</v>
      </c>
      <c r="D955" s="164">
        <v>18</v>
      </c>
      <c r="E955" s="163">
        <v>10</v>
      </c>
      <c r="F955" s="163">
        <v>16.064999999999998</v>
      </c>
      <c r="G955" s="163">
        <v>13.035</v>
      </c>
      <c r="H955" s="1">
        <v>4081</v>
      </c>
      <c r="I955" s="161">
        <f>VLOOKUP(B955,L$2:M$54,2,FALSE)</f>
        <v>0.96682031891675102</v>
      </c>
      <c r="J955">
        <f>MAX(I955*F955,E955)</f>
        <v>15.531968423397602</v>
      </c>
      <c r="L955" s="166"/>
      <c r="M955" s="41"/>
      <c r="N955" s="41"/>
      <c r="O955" s="41"/>
    </row>
    <row r="956" spans="1:15" x14ac:dyDescent="0.25">
      <c r="A956" s="165">
        <v>43505.75</v>
      </c>
      <c r="B956" s="167">
        <f>WEEKNUM(A956)</f>
        <v>6</v>
      </c>
      <c r="C956" s="164">
        <f>WEEKDAY(A956)</f>
        <v>7</v>
      </c>
      <c r="D956" s="164">
        <v>19</v>
      </c>
      <c r="E956" s="163">
        <v>10</v>
      </c>
      <c r="F956" s="163">
        <v>18.015000000000001</v>
      </c>
      <c r="G956" s="163">
        <v>12.969999999999999</v>
      </c>
      <c r="H956" s="1">
        <v>3111</v>
      </c>
      <c r="I956" s="161">
        <f>VLOOKUP(B956,L$2:M$54,2,FALSE)</f>
        <v>0.96682031891675102</v>
      </c>
      <c r="J956">
        <f>MAX(I956*F956,E956)</f>
        <v>17.417268045285269</v>
      </c>
      <c r="L956" s="166"/>
      <c r="M956" s="41"/>
      <c r="N956" s="41"/>
      <c r="O956" s="41"/>
    </row>
    <row r="957" spans="1:15" x14ac:dyDescent="0.25">
      <c r="A957" s="165">
        <v>43505.791666666664</v>
      </c>
      <c r="B957" s="167">
        <f>WEEKNUM(A957)</f>
        <v>6</v>
      </c>
      <c r="C957" s="164">
        <f>WEEKDAY(A957)</f>
        <v>7</v>
      </c>
      <c r="D957" s="164">
        <v>20</v>
      </c>
      <c r="E957" s="163">
        <v>10</v>
      </c>
      <c r="F957" s="163">
        <v>15.719999999999999</v>
      </c>
      <c r="G957" s="163">
        <v>13.9975</v>
      </c>
      <c r="H957" s="1">
        <v>2042</v>
      </c>
      <c r="I957" s="161">
        <f>VLOOKUP(B957,L$2:M$54,2,FALSE)</f>
        <v>0.96682031891675102</v>
      </c>
      <c r="J957">
        <f>MAX(I957*F957,E957)</f>
        <v>15.198415413371325</v>
      </c>
      <c r="L957" s="166"/>
      <c r="M957" s="41"/>
      <c r="N957" s="41"/>
      <c r="O957" s="41"/>
    </row>
    <row r="958" spans="1:15" x14ac:dyDescent="0.25">
      <c r="A958" s="165">
        <v>43505.833333333336</v>
      </c>
      <c r="B958" s="167">
        <f>WEEKNUM(A958)</f>
        <v>6</v>
      </c>
      <c r="C958" s="164">
        <f>WEEKDAY(A958)</f>
        <v>7</v>
      </c>
      <c r="D958" s="164">
        <v>21</v>
      </c>
      <c r="E958" s="163">
        <v>10</v>
      </c>
      <c r="F958" s="163">
        <v>14.530000000000001</v>
      </c>
      <c r="G958" s="163">
        <v>13.057500000000001</v>
      </c>
      <c r="H958" s="1">
        <v>1036</v>
      </c>
      <c r="I958" s="161">
        <f>VLOOKUP(B958,L$2:M$54,2,FALSE)</f>
        <v>0.96682031891675102</v>
      </c>
      <c r="J958">
        <f>MAX(I958*F958,E958)</f>
        <v>14.047899233860393</v>
      </c>
      <c r="L958" s="166"/>
      <c r="M958" s="41"/>
      <c r="N958" s="41"/>
      <c r="O958" s="41"/>
    </row>
    <row r="959" spans="1:15" x14ac:dyDescent="0.25">
      <c r="A959" s="165">
        <v>43505.875</v>
      </c>
      <c r="B959" s="167">
        <f>WEEKNUM(A959)</f>
        <v>6</v>
      </c>
      <c r="C959" s="164">
        <f>WEEKDAY(A959)</f>
        <v>7</v>
      </c>
      <c r="D959" s="164">
        <v>22</v>
      </c>
      <c r="E959" s="163">
        <v>10</v>
      </c>
      <c r="F959" s="163">
        <v>12.975</v>
      </c>
      <c r="G959" s="163">
        <v>12.75</v>
      </c>
      <c r="H959" s="1">
        <v>844</v>
      </c>
      <c r="I959" s="161">
        <f>VLOOKUP(B959,L$2:M$54,2,FALSE)</f>
        <v>0.96682031891675102</v>
      </c>
      <c r="J959">
        <f>MAX(I959*F959,E959)</f>
        <v>12.544493637944845</v>
      </c>
      <c r="L959" s="166"/>
      <c r="M959" s="41"/>
      <c r="N959" s="41"/>
      <c r="O959" s="41"/>
    </row>
    <row r="960" spans="1:15" x14ac:dyDescent="0.25">
      <c r="A960" s="165">
        <v>43505.916666666664</v>
      </c>
      <c r="B960" s="167">
        <f>WEEKNUM(A960)</f>
        <v>6</v>
      </c>
      <c r="C960" s="164">
        <f>WEEKDAY(A960)</f>
        <v>7</v>
      </c>
      <c r="D960" s="164">
        <v>23</v>
      </c>
      <c r="E960" s="163">
        <v>12</v>
      </c>
      <c r="F960" s="163">
        <v>12.2</v>
      </c>
      <c r="G960" s="163">
        <v>11.985000000000001</v>
      </c>
      <c r="H960" s="1">
        <v>829</v>
      </c>
      <c r="I960" s="161">
        <f>VLOOKUP(B960,L$2:M$54,2,FALSE)</f>
        <v>0.96682031891675102</v>
      </c>
      <c r="J960">
        <f>MAX(I960*F960,E960)</f>
        <v>12</v>
      </c>
      <c r="L960" s="166"/>
      <c r="M960" s="41"/>
      <c r="N960" s="41"/>
      <c r="O960" s="41"/>
    </row>
    <row r="961" spans="1:15" x14ac:dyDescent="0.25">
      <c r="A961" s="165">
        <v>43505.958333333336</v>
      </c>
      <c r="B961" s="167">
        <f>WEEKNUM(A961)</f>
        <v>6</v>
      </c>
      <c r="C961" s="164">
        <f>WEEKDAY(A961)</f>
        <v>7</v>
      </c>
      <c r="D961" s="164">
        <v>24</v>
      </c>
      <c r="E961" s="163">
        <v>12</v>
      </c>
      <c r="F961" s="163">
        <v>12.885</v>
      </c>
      <c r="G961" s="163">
        <v>11.399999999999999</v>
      </c>
      <c r="H961" s="1">
        <v>551</v>
      </c>
      <c r="I961" s="161">
        <f>VLOOKUP(B961,L$2:M$54,2,FALSE)</f>
        <v>0.96682031891675102</v>
      </c>
      <c r="J961">
        <f>MAX(I961*F961,E961)</f>
        <v>12.457479809242336</v>
      </c>
      <c r="L961" s="166"/>
      <c r="M961" s="41"/>
      <c r="N961" s="41"/>
      <c r="O961" s="41"/>
    </row>
    <row r="962" spans="1:15" x14ac:dyDescent="0.25">
      <c r="A962" s="165">
        <v>43506</v>
      </c>
      <c r="B962" s="167">
        <f>WEEKNUM(A962)</f>
        <v>7</v>
      </c>
      <c r="C962" s="164">
        <f>WEEKDAY(A962)</f>
        <v>1</v>
      </c>
      <c r="D962" s="164">
        <v>1</v>
      </c>
      <c r="E962" s="163">
        <v>11.645</v>
      </c>
      <c r="F962" s="163">
        <v>11.645</v>
      </c>
      <c r="G962" s="163">
        <v>12.030000000000001</v>
      </c>
      <c r="H962" s="1">
        <v>334</v>
      </c>
      <c r="I962" s="161">
        <f>VLOOKUP(B962,L$2:M$54,2,FALSE)</f>
        <v>1.036796336491755</v>
      </c>
      <c r="J962">
        <f>MAX(I962*F962,E962)</f>
        <v>12.073493338446486</v>
      </c>
      <c r="L962" s="166"/>
      <c r="M962" s="41"/>
      <c r="N962" s="41"/>
      <c r="O962" s="41"/>
    </row>
    <row r="963" spans="1:15" x14ac:dyDescent="0.25">
      <c r="A963" s="165">
        <v>43506.041666666664</v>
      </c>
      <c r="B963" s="167">
        <f>WEEKNUM(A963)</f>
        <v>7</v>
      </c>
      <c r="C963" s="164">
        <f>WEEKDAY(A963)</f>
        <v>1</v>
      </c>
      <c r="D963" s="164">
        <v>2</v>
      </c>
      <c r="E963" s="163">
        <v>12.100000000000001</v>
      </c>
      <c r="F963" s="163">
        <v>12.100000000000001</v>
      </c>
      <c r="G963" s="163">
        <v>11.932500000000001</v>
      </c>
      <c r="H963" s="1">
        <v>114</v>
      </c>
      <c r="I963" s="161">
        <f>VLOOKUP(B963,L$2:M$54,2,FALSE)</f>
        <v>1.036796336491755</v>
      </c>
      <c r="J963">
        <f>MAX(I963*F963,E963)</f>
        <v>12.545235671550236</v>
      </c>
      <c r="L963" s="166"/>
      <c r="M963" s="41"/>
      <c r="N963" s="41"/>
      <c r="O963" s="41"/>
    </row>
    <row r="964" spans="1:15" x14ac:dyDescent="0.25">
      <c r="A964" s="165">
        <v>43506.083333333336</v>
      </c>
      <c r="B964" s="167">
        <f>WEEKNUM(A964)</f>
        <v>7</v>
      </c>
      <c r="C964" s="164">
        <f>WEEKDAY(A964)</f>
        <v>1</v>
      </c>
      <c r="D964" s="164">
        <v>3</v>
      </c>
      <c r="E964" s="163">
        <v>11.620000000000001</v>
      </c>
      <c r="F964" s="163">
        <v>11.620000000000001</v>
      </c>
      <c r="G964" s="163">
        <v>12.120000000000001</v>
      </c>
      <c r="H964" s="1">
        <v>100</v>
      </c>
      <c r="I964" s="161">
        <f>VLOOKUP(B964,L$2:M$54,2,FALSE)</f>
        <v>1.036796336491755</v>
      </c>
      <c r="J964">
        <f>MAX(I964*F964,E964)</f>
        <v>12.047573430034193</v>
      </c>
      <c r="L964" s="166"/>
      <c r="M964" s="41"/>
      <c r="N964" s="41"/>
      <c r="O964" s="41"/>
    </row>
    <row r="965" spans="1:15" x14ac:dyDescent="0.25">
      <c r="A965" s="165">
        <v>43506.125</v>
      </c>
      <c r="B965" s="167">
        <f>WEEKNUM(A965)</f>
        <v>7</v>
      </c>
      <c r="C965" s="164">
        <f>WEEKDAY(A965)</f>
        <v>1</v>
      </c>
      <c r="D965" s="164">
        <v>4</v>
      </c>
      <c r="E965" s="163">
        <v>10.18</v>
      </c>
      <c r="F965" s="163">
        <v>10.18</v>
      </c>
      <c r="G965" s="163">
        <v>11.905000000000001</v>
      </c>
      <c r="H965" s="1">
        <v>138</v>
      </c>
      <c r="I965" s="161">
        <f>VLOOKUP(B965,L$2:M$54,2,FALSE)</f>
        <v>1.036796336491755</v>
      </c>
      <c r="J965">
        <f>MAX(I965*F965,E965)</f>
        <v>10.554586705486065</v>
      </c>
      <c r="L965" s="166"/>
      <c r="M965" s="41"/>
      <c r="N965" s="41"/>
      <c r="O965" s="41"/>
    </row>
    <row r="966" spans="1:15" x14ac:dyDescent="0.25">
      <c r="A966" s="165">
        <v>43506.166666666664</v>
      </c>
      <c r="B966" s="167">
        <f>WEEKNUM(A966)</f>
        <v>7</v>
      </c>
      <c r="C966" s="164">
        <f>WEEKDAY(A966)</f>
        <v>1</v>
      </c>
      <c r="D966" s="164">
        <v>5</v>
      </c>
      <c r="E966" s="163">
        <v>9.7899999999999991</v>
      </c>
      <c r="F966" s="163">
        <v>9.7899999999999991</v>
      </c>
      <c r="G966" s="163">
        <v>12.065000000000001</v>
      </c>
      <c r="H966" s="1">
        <v>306</v>
      </c>
      <c r="I966" s="161">
        <f>VLOOKUP(B966,L$2:M$54,2,FALSE)</f>
        <v>1.036796336491755</v>
      </c>
      <c r="J966">
        <f>MAX(I966*F966,E966)</f>
        <v>10.15023613425428</v>
      </c>
      <c r="L966" s="166"/>
      <c r="M966" s="41"/>
      <c r="N966" s="41"/>
      <c r="O966" s="41"/>
    </row>
    <row r="967" spans="1:15" x14ac:dyDescent="0.25">
      <c r="A967" s="165">
        <v>43506.208333333336</v>
      </c>
      <c r="B967" s="167">
        <f>WEEKNUM(A967)</f>
        <v>7</v>
      </c>
      <c r="C967" s="164">
        <f>WEEKDAY(A967)</f>
        <v>1</v>
      </c>
      <c r="D967" s="164">
        <v>6</v>
      </c>
      <c r="E967" s="163">
        <v>10.120000000000001</v>
      </c>
      <c r="F967" s="163">
        <v>10.120000000000001</v>
      </c>
      <c r="G967" s="163">
        <v>10.215</v>
      </c>
      <c r="H967" s="1">
        <v>747</v>
      </c>
      <c r="I967" s="161">
        <f>VLOOKUP(B967,L$2:M$54,2,FALSE)</f>
        <v>1.036796336491755</v>
      </c>
      <c r="J967">
        <f>MAX(I967*F967,E967)</f>
        <v>10.492378925296562</v>
      </c>
      <c r="L967" s="166"/>
      <c r="M967" s="41"/>
      <c r="N967" s="41"/>
      <c r="O967" s="41"/>
    </row>
    <row r="968" spans="1:15" x14ac:dyDescent="0.25">
      <c r="A968" s="165">
        <v>43506.25</v>
      </c>
      <c r="B968" s="167">
        <f>WEEKNUM(A968)</f>
        <v>7</v>
      </c>
      <c r="C968" s="164">
        <f>WEEKDAY(A968)</f>
        <v>1</v>
      </c>
      <c r="D968" s="164">
        <v>7</v>
      </c>
      <c r="E968" s="163">
        <v>10.14</v>
      </c>
      <c r="F968" s="163">
        <v>10.14</v>
      </c>
      <c r="G968" s="163">
        <v>10.055</v>
      </c>
      <c r="H968" s="1">
        <v>2896</v>
      </c>
      <c r="I968" s="161">
        <f>VLOOKUP(B968,L$2:M$54,2,FALSE)</f>
        <v>1.036796336491755</v>
      </c>
      <c r="J968">
        <f>MAX(I968*F968,E968)</f>
        <v>10.513114852026396</v>
      </c>
      <c r="L968" s="166"/>
      <c r="M968" s="41"/>
      <c r="N968" s="41"/>
      <c r="O968" s="41"/>
    </row>
    <row r="969" spans="1:15" x14ac:dyDescent="0.25">
      <c r="A969" s="165">
        <v>43506.291666666664</v>
      </c>
      <c r="B969" s="167">
        <f>WEEKNUM(A969)</f>
        <v>7</v>
      </c>
      <c r="C969" s="164">
        <f>WEEKDAY(A969)</f>
        <v>1</v>
      </c>
      <c r="D969" s="164">
        <v>8</v>
      </c>
      <c r="E969" s="163">
        <v>9.8550000000000004</v>
      </c>
      <c r="F969" s="163">
        <v>9.870000000000001</v>
      </c>
      <c r="G969" s="163">
        <v>11.02</v>
      </c>
      <c r="H969" s="1">
        <v>4121</v>
      </c>
      <c r="I969" s="161">
        <f>VLOOKUP(B969,L$2:M$54,2,FALSE)</f>
        <v>1.036796336491755</v>
      </c>
      <c r="J969">
        <f>MAX(I969*F969,E969)</f>
        <v>10.233179841173623</v>
      </c>
      <c r="L969" s="166"/>
      <c r="M969" s="41"/>
      <c r="N969" s="41"/>
      <c r="O969" s="41"/>
    </row>
    <row r="970" spans="1:15" x14ac:dyDescent="0.25">
      <c r="A970" s="165">
        <v>43506.333333333336</v>
      </c>
      <c r="B970" s="167">
        <f>WEEKNUM(A970)</f>
        <v>7</v>
      </c>
      <c r="C970" s="164">
        <f>WEEKDAY(A970)</f>
        <v>1</v>
      </c>
      <c r="D970" s="164">
        <v>9</v>
      </c>
      <c r="E970" s="163">
        <v>9.9349999999999987</v>
      </c>
      <c r="F970" s="163">
        <v>9.7650000000000006</v>
      </c>
      <c r="G970" s="163">
        <v>9.8999999999999986</v>
      </c>
      <c r="H970" s="1">
        <v>3630</v>
      </c>
      <c r="I970" s="161">
        <f>VLOOKUP(B970,L$2:M$54,2,FALSE)</f>
        <v>1.036796336491755</v>
      </c>
      <c r="J970">
        <f>MAX(I970*F970,E970)</f>
        <v>10.124316225841987</v>
      </c>
      <c r="L970" s="166"/>
      <c r="M970" s="41"/>
      <c r="N970" s="41"/>
      <c r="O970" s="41"/>
    </row>
    <row r="971" spans="1:15" x14ac:dyDescent="0.25">
      <c r="A971" s="165">
        <v>43506.375</v>
      </c>
      <c r="B971" s="167">
        <f>WEEKNUM(A971)</f>
        <v>7</v>
      </c>
      <c r="C971" s="164">
        <f>WEEKDAY(A971)</f>
        <v>1</v>
      </c>
      <c r="D971" s="164">
        <v>10</v>
      </c>
      <c r="E971" s="163">
        <v>9</v>
      </c>
      <c r="F971" s="163">
        <v>12.815000000000001</v>
      </c>
      <c r="G971" s="163">
        <v>10.9475</v>
      </c>
      <c r="H971" s="1">
        <v>2586</v>
      </c>
      <c r="I971" s="161">
        <f>VLOOKUP(B971,L$2:M$54,2,FALSE)</f>
        <v>1.036796336491755</v>
      </c>
      <c r="J971">
        <f>MAX(I971*F971,E971)</f>
        <v>13.286545052141841</v>
      </c>
      <c r="L971" s="166"/>
      <c r="M971" s="41"/>
      <c r="N971" s="41"/>
      <c r="O971" s="41"/>
    </row>
    <row r="972" spans="1:15" x14ac:dyDescent="0.25">
      <c r="A972" s="165">
        <v>43506.416666666664</v>
      </c>
      <c r="B972" s="167">
        <f>WEEKNUM(A972)</f>
        <v>7</v>
      </c>
      <c r="C972" s="164">
        <f>WEEKDAY(A972)</f>
        <v>1</v>
      </c>
      <c r="D972" s="164">
        <v>11</v>
      </c>
      <c r="E972" s="163">
        <v>10</v>
      </c>
      <c r="F972" s="163">
        <v>14.09</v>
      </c>
      <c r="G972" s="163">
        <v>10.465</v>
      </c>
      <c r="H972" s="1">
        <v>2409</v>
      </c>
      <c r="I972" s="161">
        <f>VLOOKUP(B972,L$2:M$54,2,FALSE)</f>
        <v>1.036796336491755</v>
      </c>
      <c r="J972">
        <f>MAX(I972*F972,E972)</f>
        <v>14.608460381168827</v>
      </c>
      <c r="L972" s="166"/>
      <c r="M972" s="41"/>
      <c r="N972" s="41"/>
      <c r="O972" s="41"/>
    </row>
    <row r="973" spans="1:15" x14ac:dyDescent="0.25">
      <c r="A973" s="165">
        <v>43506.458333333336</v>
      </c>
      <c r="B973" s="167">
        <f>WEEKNUM(A973)</f>
        <v>7</v>
      </c>
      <c r="C973" s="164">
        <f>WEEKDAY(A973)</f>
        <v>1</v>
      </c>
      <c r="D973" s="164">
        <v>12</v>
      </c>
      <c r="E973" s="163">
        <v>10</v>
      </c>
      <c r="F973" s="163">
        <v>13.98</v>
      </c>
      <c r="G973" s="163">
        <v>11.342499999999999</v>
      </c>
      <c r="H973" s="1">
        <v>2621</v>
      </c>
      <c r="I973" s="161">
        <f>VLOOKUP(B973,L$2:M$54,2,FALSE)</f>
        <v>1.036796336491755</v>
      </c>
      <c r="J973">
        <f>MAX(I973*F973,E973)</f>
        <v>14.494412784154735</v>
      </c>
      <c r="L973" s="166"/>
      <c r="M973" s="41"/>
      <c r="N973" s="41"/>
      <c r="O973" s="41"/>
    </row>
    <row r="974" spans="1:15" x14ac:dyDescent="0.25">
      <c r="A974" s="165">
        <v>43506.5</v>
      </c>
      <c r="B974" s="167">
        <f>WEEKNUM(A974)</f>
        <v>7</v>
      </c>
      <c r="C974" s="164">
        <f>WEEKDAY(A974)</f>
        <v>1</v>
      </c>
      <c r="D974" s="164">
        <v>13</v>
      </c>
      <c r="E974" s="163">
        <v>10</v>
      </c>
      <c r="F974" s="163">
        <v>14.09</v>
      </c>
      <c r="G974" s="163">
        <v>11.899999999999999</v>
      </c>
      <c r="H974" s="1">
        <v>2391</v>
      </c>
      <c r="I974" s="161">
        <f>VLOOKUP(B974,L$2:M$54,2,FALSE)</f>
        <v>1.036796336491755</v>
      </c>
      <c r="J974">
        <f>MAX(I974*F974,E974)</f>
        <v>14.608460381168827</v>
      </c>
      <c r="L974" s="166"/>
      <c r="M974" s="41"/>
      <c r="N974" s="41"/>
      <c r="O974" s="41"/>
    </row>
    <row r="975" spans="1:15" x14ac:dyDescent="0.25">
      <c r="A975" s="165">
        <v>43506.541666666664</v>
      </c>
      <c r="B975" s="167">
        <f>WEEKNUM(A975)</f>
        <v>7</v>
      </c>
      <c r="C975" s="164">
        <f>WEEKDAY(A975)</f>
        <v>1</v>
      </c>
      <c r="D975" s="164">
        <v>14</v>
      </c>
      <c r="E975" s="163">
        <v>10</v>
      </c>
      <c r="F975" s="163">
        <v>13.98</v>
      </c>
      <c r="G975" s="163">
        <v>11.842499999999999</v>
      </c>
      <c r="H975" s="1">
        <v>2478</v>
      </c>
      <c r="I975" s="161">
        <f>VLOOKUP(B975,L$2:M$54,2,FALSE)</f>
        <v>1.036796336491755</v>
      </c>
      <c r="J975">
        <f>MAX(I975*F975,E975)</f>
        <v>14.494412784154735</v>
      </c>
      <c r="L975" s="166"/>
      <c r="M975" s="41"/>
      <c r="N975" s="41"/>
      <c r="O975" s="41"/>
    </row>
    <row r="976" spans="1:15" x14ac:dyDescent="0.25">
      <c r="A976" s="165">
        <v>43506.583333333336</v>
      </c>
      <c r="B976" s="167">
        <f>WEEKNUM(A976)</f>
        <v>7</v>
      </c>
      <c r="C976" s="164">
        <f>WEEKDAY(A976)</f>
        <v>1</v>
      </c>
      <c r="D976" s="164">
        <v>15</v>
      </c>
      <c r="E976" s="163">
        <v>10</v>
      </c>
      <c r="F976" s="163">
        <v>14.09</v>
      </c>
      <c r="G976" s="163">
        <v>11.899999999999999</v>
      </c>
      <c r="H976" s="1">
        <v>2757</v>
      </c>
      <c r="I976" s="161">
        <f>VLOOKUP(B976,L$2:M$54,2,FALSE)</f>
        <v>1.036796336491755</v>
      </c>
      <c r="J976">
        <f>MAX(I976*F976,E976)</f>
        <v>14.608460381168827</v>
      </c>
      <c r="L976" s="166"/>
      <c r="M976" s="41"/>
      <c r="N976" s="41"/>
      <c r="O976" s="41"/>
    </row>
    <row r="977" spans="1:15" x14ac:dyDescent="0.25">
      <c r="A977" s="165">
        <v>43506.625</v>
      </c>
      <c r="B977" s="167">
        <f>WEEKNUM(A977)</f>
        <v>7</v>
      </c>
      <c r="C977" s="164">
        <f>WEEKDAY(A977)</f>
        <v>1</v>
      </c>
      <c r="D977" s="164">
        <v>16</v>
      </c>
      <c r="E977" s="163">
        <v>10</v>
      </c>
      <c r="F977" s="163">
        <v>13.98</v>
      </c>
      <c r="G977" s="163">
        <v>11.842499999999999</v>
      </c>
      <c r="H977" s="1">
        <v>3103</v>
      </c>
      <c r="I977" s="161">
        <f>VLOOKUP(B977,L$2:M$54,2,FALSE)</f>
        <v>1.036796336491755</v>
      </c>
      <c r="J977">
        <f>MAX(I977*F977,E977)</f>
        <v>14.494412784154735</v>
      </c>
      <c r="L977" s="166"/>
      <c r="M977" s="41"/>
      <c r="N977" s="41"/>
      <c r="O977" s="41"/>
    </row>
    <row r="978" spans="1:15" x14ac:dyDescent="0.25">
      <c r="A978" s="165">
        <v>43506.666666666664</v>
      </c>
      <c r="B978" s="167">
        <f>WEEKNUM(A978)</f>
        <v>7</v>
      </c>
      <c r="C978" s="164">
        <f>WEEKDAY(A978)</f>
        <v>1</v>
      </c>
      <c r="D978" s="164">
        <v>17</v>
      </c>
      <c r="E978" s="163">
        <v>10</v>
      </c>
      <c r="F978" s="163">
        <v>13.865</v>
      </c>
      <c r="G978" s="163">
        <v>11.899999999999999</v>
      </c>
      <c r="H978" s="1">
        <v>3861</v>
      </c>
      <c r="I978" s="161">
        <f>VLOOKUP(B978,L$2:M$54,2,FALSE)</f>
        <v>1.036796336491755</v>
      </c>
      <c r="J978">
        <f>MAX(I978*F978,E978)</f>
        <v>14.375181205458183</v>
      </c>
      <c r="L978" s="166"/>
      <c r="M978" s="41"/>
      <c r="N978" s="41"/>
      <c r="O978" s="41"/>
    </row>
    <row r="979" spans="1:15" x14ac:dyDescent="0.25">
      <c r="A979" s="165">
        <v>43506.708333333336</v>
      </c>
      <c r="B979" s="167">
        <f>WEEKNUM(A979)</f>
        <v>7</v>
      </c>
      <c r="C979" s="164">
        <f>WEEKDAY(A979)</f>
        <v>1</v>
      </c>
      <c r="D979" s="164">
        <v>18</v>
      </c>
      <c r="E979" s="163">
        <v>10</v>
      </c>
      <c r="F979" s="163">
        <v>13.684999999999999</v>
      </c>
      <c r="G979" s="163">
        <v>11.842499999999999</v>
      </c>
      <c r="H979" s="1">
        <v>3853</v>
      </c>
      <c r="I979" s="161">
        <f>VLOOKUP(B979,L$2:M$54,2,FALSE)</f>
        <v>1.036796336491755</v>
      </c>
      <c r="J979">
        <f>MAX(I979*F979,E979)</f>
        <v>14.188557864889665</v>
      </c>
      <c r="L979" s="166"/>
      <c r="M979" s="41"/>
      <c r="N979" s="41"/>
      <c r="O979" s="41"/>
    </row>
    <row r="980" spans="1:15" x14ac:dyDescent="0.25">
      <c r="A980" s="165">
        <v>43506.75</v>
      </c>
      <c r="B980" s="167">
        <f>WEEKNUM(A980)</f>
        <v>7</v>
      </c>
      <c r="C980" s="164">
        <f>WEEKDAY(A980)</f>
        <v>1</v>
      </c>
      <c r="D980" s="164">
        <v>19</v>
      </c>
      <c r="E980" s="163">
        <v>10</v>
      </c>
      <c r="F980" s="163">
        <v>14.09</v>
      </c>
      <c r="G980" s="163">
        <v>11.99</v>
      </c>
      <c r="H980" s="1">
        <v>3092</v>
      </c>
      <c r="I980" s="161">
        <f>VLOOKUP(B980,L$2:M$54,2,FALSE)</f>
        <v>1.036796336491755</v>
      </c>
      <c r="J980">
        <f>MAX(I980*F980,E980)</f>
        <v>14.608460381168827</v>
      </c>
      <c r="L980" s="166"/>
      <c r="M980" s="41"/>
      <c r="N980" s="41"/>
      <c r="O980" s="41"/>
    </row>
    <row r="981" spans="1:15" x14ac:dyDescent="0.25">
      <c r="A981" s="165">
        <v>43506.791666666664</v>
      </c>
      <c r="B981" s="167">
        <f>WEEKNUM(A981)</f>
        <v>7</v>
      </c>
      <c r="C981" s="164">
        <f>WEEKDAY(A981)</f>
        <v>1</v>
      </c>
      <c r="D981" s="164">
        <v>20</v>
      </c>
      <c r="E981" s="163">
        <v>10</v>
      </c>
      <c r="F981" s="163">
        <v>13.99</v>
      </c>
      <c r="G981" s="163">
        <v>12.045</v>
      </c>
      <c r="H981" s="1">
        <v>2067</v>
      </c>
      <c r="I981" s="161">
        <f>VLOOKUP(B981,L$2:M$54,2,FALSE)</f>
        <v>1.036796336491755</v>
      </c>
      <c r="J981">
        <f>MAX(I981*F981,E981)</f>
        <v>14.504780747519652</v>
      </c>
      <c r="L981" s="166"/>
      <c r="M981" s="41"/>
      <c r="N981" s="41"/>
      <c r="O981" s="41"/>
    </row>
    <row r="982" spans="1:15" x14ac:dyDescent="0.25">
      <c r="A982" s="165">
        <v>43506.833333333336</v>
      </c>
      <c r="B982" s="167">
        <f>WEEKNUM(A982)</f>
        <v>7</v>
      </c>
      <c r="C982" s="164">
        <f>WEEKDAY(A982)</f>
        <v>1</v>
      </c>
      <c r="D982" s="164">
        <v>21</v>
      </c>
      <c r="E982" s="163">
        <v>10</v>
      </c>
      <c r="F982" s="163">
        <v>13.965</v>
      </c>
      <c r="G982" s="163">
        <v>12.012499999999999</v>
      </c>
      <c r="H982" s="1">
        <v>1198</v>
      </c>
      <c r="I982" s="161">
        <f>VLOOKUP(B982,L$2:M$54,2,FALSE)</f>
        <v>1.036796336491755</v>
      </c>
      <c r="J982">
        <f>MAX(I982*F982,E982)</f>
        <v>14.478860839107357</v>
      </c>
      <c r="L982" s="166"/>
      <c r="M982" s="41"/>
      <c r="N982" s="41"/>
      <c r="O982" s="41"/>
    </row>
    <row r="983" spans="1:15" x14ac:dyDescent="0.25">
      <c r="A983" s="165">
        <v>43506.875</v>
      </c>
      <c r="B983" s="167">
        <f>WEEKNUM(A983)</f>
        <v>7</v>
      </c>
      <c r="C983" s="164">
        <f>WEEKDAY(A983)</f>
        <v>1</v>
      </c>
      <c r="D983" s="164">
        <v>22</v>
      </c>
      <c r="E983" s="163">
        <v>10</v>
      </c>
      <c r="F983" s="163">
        <v>12.815</v>
      </c>
      <c r="G983" s="163">
        <v>11.7875</v>
      </c>
      <c r="H983" s="1">
        <v>899</v>
      </c>
      <c r="I983" s="161">
        <f>VLOOKUP(B983,L$2:M$54,2,FALSE)</f>
        <v>1.036796336491755</v>
      </c>
      <c r="J983">
        <f>MAX(I983*F983,E983)</f>
        <v>13.28654505214184</v>
      </c>
      <c r="L983" s="166"/>
      <c r="M983" s="41"/>
      <c r="N983" s="41"/>
      <c r="O983" s="41"/>
    </row>
    <row r="984" spans="1:15" x14ac:dyDescent="0.25">
      <c r="A984" s="165">
        <v>43506.916666666664</v>
      </c>
      <c r="B984" s="167">
        <f>WEEKNUM(A984)</f>
        <v>7</v>
      </c>
      <c r="C984" s="164">
        <f>WEEKDAY(A984)</f>
        <v>1</v>
      </c>
      <c r="D984" s="164">
        <v>23</v>
      </c>
      <c r="E984" s="163">
        <v>12</v>
      </c>
      <c r="F984" s="163">
        <v>12.045</v>
      </c>
      <c r="G984" s="163">
        <v>11.725</v>
      </c>
      <c r="H984" s="1">
        <v>763</v>
      </c>
      <c r="I984" s="161">
        <f>VLOOKUP(B984,L$2:M$54,2,FALSE)</f>
        <v>1.036796336491755</v>
      </c>
      <c r="J984">
        <f>MAX(I984*F984,E984)</f>
        <v>12.488211873043188</v>
      </c>
      <c r="L984" s="166"/>
      <c r="M984" s="41"/>
      <c r="N984" s="41"/>
      <c r="O984" s="41"/>
    </row>
    <row r="985" spans="1:15" x14ac:dyDescent="0.25">
      <c r="A985" s="165">
        <v>43506.958333333336</v>
      </c>
      <c r="B985" s="167">
        <f>WEEKNUM(A985)</f>
        <v>7</v>
      </c>
      <c r="C985" s="164">
        <f>WEEKDAY(A985)</f>
        <v>1</v>
      </c>
      <c r="D985" s="164">
        <v>24</v>
      </c>
      <c r="E985" s="163">
        <v>11</v>
      </c>
      <c r="F985" s="163">
        <v>11.73</v>
      </c>
      <c r="G985" s="163">
        <v>11.907499999999999</v>
      </c>
      <c r="H985" s="1">
        <v>749</v>
      </c>
      <c r="I985" s="161">
        <f>VLOOKUP(B985,L$2:M$54,2,FALSE)</f>
        <v>1.036796336491755</v>
      </c>
      <c r="J985">
        <f>MAX(I985*F985,E985)</f>
        <v>12.161621027048286</v>
      </c>
      <c r="L985" s="166"/>
      <c r="M985" s="41"/>
      <c r="N985" s="41"/>
      <c r="O985" s="41"/>
    </row>
    <row r="986" spans="1:15" x14ac:dyDescent="0.25">
      <c r="A986" s="165">
        <v>43507</v>
      </c>
      <c r="B986" s="167">
        <f>WEEKNUM(A986)</f>
        <v>7</v>
      </c>
      <c r="C986" s="164">
        <f>WEEKDAY(A986)</f>
        <v>2</v>
      </c>
      <c r="D986" s="164">
        <v>1</v>
      </c>
      <c r="E986" s="163">
        <v>11.815</v>
      </c>
      <c r="F986" s="163">
        <v>11.815</v>
      </c>
      <c r="G986" s="163">
        <v>12.022500000000001</v>
      </c>
      <c r="H986" s="1">
        <v>557</v>
      </c>
      <c r="I986" s="161">
        <f>VLOOKUP(B986,L$2:M$54,2,FALSE)</f>
        <v>1.036796336491755</v>
      </c>
      <c r="J986">
        <f>MAX(I986*F986,E986)</f>
        <v>12.249748715650083</v>
      </c>
      <c r="L986" s="166"/>
      <c r="M986" s="41"/>
      <c r="N986" s="41"/>
      <c r="O986" s="41"/>
    </row>
    <row r="987" spans="1:15" x14ac:dyDescent="0.25">
      <c r="A987" s="165">
        <v>43507.041666666664</v>
      </c>
      <c r="B987" s="167">
        <f>WEEKNUM(A987)</f>
        <v>7</v>
      </c>
      <c r="C987" s="164">
        <f>WEEKDAY(A987)</f>
        <v>2</v>
      </c>
      <c r="D987" s="164">
        <v>2</v>
      </c>
      <c r="E987" s="163">
        <v>11.86</v>
      </c>
      <c r="F987" s="163">
        <v>11.86</v>
      </c>
      <c r="G987" s="163">
        <v>11.3675</v>
      </c>
      <c r="H987" s="1">
        <v>310</v>
      </c>
      <c r="I987" s="161">
        <f>VLOOKUP(B987,L$2:M$54,2,FALSE)</f>
        <v>1.036796336491755</v>
      </c>
      <c r="J987">
        <f>MAX(I987*F987,E987)</f>
        <v>12.296404550792213</v>
      </c>
      <c r="L987" s="166"/>
      <c r="M987" s="41"/>
      <c r="N987" s="41"/>
      <c r="O987" s="41"/>
    </row>
    <row r="988" spans="1:15" x14ac:dyDescent="0.25">
      <c r="A988" s="165">
        <v>43507.083333333336</v>
      </c>
      <c r="B988" s="167">
        <f>WEEKNUM(A988)</f>
        <v>7</v>
      </c>
      <c r="C988" s="164">
        <f>WEEKDAY(A988)</f>
        <v>2</v>
      </c>
      <c r="D988" s="164">
        <v>3</v>
      </c>
      <c r="E988" s="163">
        <v>12.065</v>
      </c>
      <c r="F988" s="163">
        <v>12.065</v>
      </c>
      <c r="G988" s="163">
        <v>12.045</v>
      </c>
      <c r="H988" s="1">
        <v>198</v>
      </c>
      <c r="I988" s="161">
        <f>VLOOKUP(B988,L$2:M$54,2,FALSE)</f>
        <v>1.036796336491755</v>
      </c>
      <c r="J988">
        <f>MAX(I988*F988,E988)</f>
        <v>12.508947799773024</v>
      </c>
      <c r="L988" s="166"/>
      <c r="M988" s="41"/>
      <c r="N988" s="41"/>
      <c r="O988" s="41"/>
    </row>
    <row r="989" spans="1:15" x14ac:dyDescent="0.25">
      <c r="A989" s="165">
        <v>43507.125</v>
      </c>
      <c r="B989" s="167">
        <f>WEEKNUM(A989)</f>
        <v>7</v>
      </c>
      <c r="C989" s="164">
        <f>WEEKDAY(A989)</f>
        <v>2</v>
      </c>
      <c r="D989" s="164">
        <v>4</v>
      </c>
      <c r="E989" s="163">
        <v>12.030000000000001</v>
      </c>
      <c r="F989" s="163">
        <v>12.030000000000001</v>
      </c>
      <c r="G989" s="163">
        <v>11.89</v>
      </c>
      <c r="H989" s="1">
        <v>183</v>
      </c>
      <c r="I989" s="161">
        <f>VLOOKUP(B989,L$2:M$54,2,FALSE)</f>
        <v>1.036796336491755</v>
      </c>
      <c r="J989">
        <f>MAX(I989*F989,E989)</f>
        <v>12.472659927995814</v>
      </c>
      <c r="L989" s="166"/>
      <c r="M989" s="41"/>
      <c r="N989" s="41"/>
      <c r="O989" s="41"/>
    </row>
    <row r="990" spans="1:15" x14ac:dyDescent="0.25">
      <c r="A990" s="165">
        <v>43507.166666666664</v>
      </c>
      <c r="B990" s="167">
        <f>WEEKNUM(A990)</f>
        <v>7</v>
      </c>
      <c r="C990" s="164">
        <f>WEEKDAY(A990)</f>
        <v>2</v>
      </c>
      <c r="D990" s="164">
        <v>5</v>
      </c>
      <c r="E990" s="163">
        <v>9.9499999999999993</v>
      </c>
      <c r="F990" s="163">
        <v>9.9499999999999993</v>
      </c>
      <c r="G990" s="163">
        <v>11.705</v>
      </c>
      <c r="H990" s="1">
        <v>243</v>
      </c>
      <c r="I990" s="161">
        <f>VLOOKUP(B990,L$2:M$54,2,FALSE)</f>
        <v>1.036796336491755</v>
      </c>
      <c r="J990">
        <f>MAX(I990*F990,E990)</f>
        <v>10.316123548092961</v>
      </c>
      <c r="L990" s="166"/>
      <c r="M990" s="41"/>
      <c r="N990" s="41"/>
      <c r="O990" s="41"/>
    </row>
    <row r="991" spans="1:15" x14ac:dyDescent="0.25">
      <c r="A991" s="165">
        <v>43507.208333333336</v>
      </c>
      <c r="B991" s="167">
        <f>WEEKNUM(A991)</f>
        <v>7</v>
      </c>
      <c r="C991" s="164">
        <f>WEEKDAY(A991)</f>
        <v>2</v>
      </c>
      <c r="D991" s="164">
        <v>6</v>
      </c>
      <c r="E991" s="163">
        <v>10.190000000000001</v>
      </c>
      <c r="F991" s="163">
        <v>10.190000000000001</v>
      </c>
      <c r="G991" s="163">
        <v>10.66</v>
      </c>
      <c r="H991" s="1">
        <v>309</v>
      </c>
      <c r="I991" s="161">
        <f>VLOOKUP(B991,L$2:M$54,2,FALSE)</f>
        <v>1.036796336491755</v>
      </c>
      <c r="J991">
        <f>MAX(I991*F991,E991)</f>
        <v>10.564954668850984</v>
      </c>
      <c r="L991" s="166"/>
      <c r="M991" s="41"/>
      <c r="N991" s="41"/>
      <c r="O991" s="41"/>
    </row>
    <row r="992" spans="1:15" x14ac:dyDescent="0.25">
      <c r="A992" s="165">
        <v>43507.25</v>
      </c>
      <c r="B992" s="167">
        <f>WEEKNUM(A992)</f>
        <v>7</v>
      </c>
      <c r="C992" s="164">
        <f>WEEKDAY(A992)</f>
        <v>2</v>
      </c>
      <c r="D992" s="164">
        <v>7</v>
      </c>
      <c r="E992" s="163">
        <v>10.065000000000001</v>
      </c>
      <c r="F992" s="163">
        <v>10.065000000000001</v>
      </c>
      <c r="G992" s="163">
        <v>10.195</v>
      </c>
      <c r="H992" s="1">
        <v>532</v>
      </c>
      <c r="I992" s="161">
        <f>VLOOKUP(B992,L$2:M$54,2,FALSE)</f>
        <v>1.036796336491755</v>
      </c>
      <c r="J992">
        <f>MAX(I992*F992,E992)</f>
        <v>10.435355126789515</v>
      </c>
      <c r="L992" s="166"/>
      <c r="M992" s="41"/>
      <c r="N992" s="41"/>
      <c r="O992" s="41"/>
    </row>
    <row r="993" spans="1:15" x14ac:dyDescent="0.25">
      <c r="A993" s="165">
        <v>43507.291666666664</v>
      </c>
      <c r="B993" s="167">
        <f>WEEKNUM(A993)</f>
        <v>7</v>
      </c>
      <c r="C993" s="164">
        <f>WEEKDAY(A993)</f>
        <v>2</v>
      </c>
      <c r="D993" s="164">
        <v>8</v>
      </c>
      <c r="E993" s="163">
        <v>10.09</v>
      </c>
      <c r="F993" s="163">
        <v>10.09</v>
      </c>
      <c r="G993" s="163">
        <v>10.09</v>
      </c>
      <c r="H993" s="1">
        <v>1062</v>
      </c>
      <c r="I993" s="161">
        <f>VLOOKUP(B993,L$2:M$54,2,FALSE)</f>
        <v>1.036796336491755</v>
      </c>
      <c r="J993">
        <f>MAX(I993*F993,E993)</f>
        <v>10.461275035201808</v>
      </c>
      <c r="L993" s="166"/>
      <c r="M993" s="41"/>
      <c r="N993" s="41"/>
      <c r="O993" s="41"/>
    </row>
    <row r="994" spans="1:15" x14ac:dyDescent="0.25">
      <c r="A994" s="165">
        <v>43507.333333333336</v>
      </c>
      <c r="B994" s="167">
        <f>WEEKNUM(A994)</f>
        <v>7</v>
      </c>
      <c r="C994" s="164">
        <f>WEEKDAY(A994)</f>
        <v>2</v>
      </c>
      <c r="D994" s="164">
        <v>9</v>
      </c>
      <c r="E994" s="163">
        <v>9.9499999999999993</v>
      </c>
      <c r="F994" s="163">
        <v>9.9499999999999993</v>
      </c>
      <c r="G994" s="163">
        <v>10.190000000000001</v>
      </c>
      <c r="H994" s="1">
        <v>1764</v>
      </c>
      <c r="I994" s="161">
        <f>VLOOKUP(B994,L$2:M$54,2,FALSE)</f>
        <v>1.036796336491755</v>
      </c>
      <c r="J994">
        <f>MAX(I994*F994,E994)</f>
        <v>10.316123548092961</v>
      </c>
      <c r="L994" s="166"/>
      <c r="M994" s="41"/>
      <c r="N994" s="41"/>
      <c r="O994" s="41"/>
    </row>
    <row r="995" spans="1:15" x14ac:dyDescent="0.25">
      <c r="A995" s="165">
        <v>43507.375</v>
      </c>
      <c r="B995" s="167">
        <f>WEEKNUM(A995)</f>
        <v>7</v>
      </c>
      <c r="C995" s="164">
        <f>WEEKDAY(A995)</f>
        <v>2</v>
      </c>
      <c r="D995" s="164">
        <v>10</v>
      </c>
      <c r="E995" s="163">
        <v>11.86</v>
      </c>
      <c r="F995" s="163">
        <v>11.86</v>
      </c>
      <c r="G995" s="163">
        <v>9.81</v>
      </c>
      <c r="H995" s="1">
        <v>2174</v>
      </c>
      <c r="I995" s="161">
        <f>VLOOKUP(B995,L$2:M$54,2,FALSE)</f>
        <v>1.036796336491755</v>
      </c>
      <c r="J995">
        <f>MAX(I995*F995,E995)</f>
        <v>12.296404550792213</v>
      </c>
      <c r="L995" s="166"/>
      <c r="M995" s="41"/>
      <c r="N995" s="41"/>
      <c r="O995" s="41"/>
    </row>
    <row r="996" spans="1:15" x14ac:dyDescent="0.25">
      <c r="A996" s="165">
        <v>43507.416666666664</v>
      </c>
      <c r="B996" s="167">
        <f>WEEKNUM(A996)</f>
        <v>7</v>
      </c>
      <c r="C996" s="164">
        <f>WEEKDAY(A996)</f>
        <v>2</v>
      </c>
      <c r="D996" s="164">
        <v>11</v>
      </c>
      <c r="E996" s="163">
        <v>10.5</v>
      </c>
      <c r="F996" s="163">
        <v>11.885</v>
      </c>
      <c r="G996" s="163">
        <v>10.08</v>
      </c>
      <c r="H996" s="1">
        <v>2801</v>
      </c>
      <c r="I996" s="161">
        <f>VLOOKUP(B996,L$2:M$54,2,FALSE)</f>
        <v>1.036796336491755</v>
      </c>
      <c r="J996">
        <f>MAX(I996*F996,E996)</f>
        <v>12.322324459204507</v>
      </c>
      <c r="L996" s="166"/>
      <c r="M996" s="41"/>
      <c r="N996" s="41"/>
      <c r="O996" s="41"/>
    </row>
    <row r="997" spans="1:15" x14ac:dyDescent="0.25">
      <c r="A997" s="165">
        <v>43507.458333333336</v>
      </c>
      <c r="B997" s="167">
        <f>WEEKNUM(A997)</f>
        <v>7</v>
      </c>
      <c r="C997" s="164">
        <f>WEEKDAY(A997)</f>
        <v>2</v>
      </c>
      <c r="D997" s="164">
        <v>12</v>
      </c>
      <c r="E997" s="163">
        <v>10.934999999999999</v>
      </c>
      <c r="F997" s="163">
        <v>11.94</v>
      </c>
      <c r="G997" s="163">
        <v>11.86</v>
      </c>
      <c r="H997" s="1">
        <v>2936</v>
      </c>
      <c r="I997" s="161">
        <f>VLOOKUP(B997,L$2:M$54,2,FALSE)</f>
        <v>1.036796336491755</v>
      </c>
      <c r="J997">
        <f>MAX(I997*F997,E997)</f>
        <v>12.379348257711554</v>
      </c>
      <c r="L997" s="166"/>
      <c r="M997" s="41"/>
      <c r="N997" s="41"/>
      <c r="O997" s="41"/>
    </row>
    <row r="998" spans="1:15" x14ac:dyDescent="0.25">
      <c r="A998" s="165">
        <v>43507.5</v>
      </c>
      <c r="B998" s="167">
        <f>WEEKNUM(A998)</f>
        <v>7</v>
      </c>
      <c r="C998" s="164">
        <f>WEEKDAY(A998)</f>
        <v>2</v>
      </c>
      <c r="D998" s="164">
        <v>13</v>
      </c>
      <c r="E998" s="163">
        <v>10</v>
      </c>
      <c r="F998" s="163">
        <v>13.870000000000001</v>
      </c>
      <c r="G998" s="163">
        <v>11.0725</v>
      </c>
      <c r="H998" s="1">
        <v>2531</v>
      </c>
      <c r="I998" s="161">
        <f>VLOOKUP(B998,L$2:M$54,2,FALSE)</f>
        <v>1.036796336491755</v>
      </c>
      <c r="J998">
        <f>MAX(I998*F998,E998)</f>
        <v>14.380365187140642</v>
      </c>
      <c r="L998" s="166"/>
      <c r="M998" s="41"/>
      <c r="N998" s="41"/>
      <c r="O998" s="41"/>
    </row>
    <row r="999" spans="1:15" x14ac:dyDescent="0.25">
      <c r="A999" s="165">
        <v>43507.541666666664</v>
      </c>
      <c r="B999" s="167">
        <f>WEEKNUM(A999)</f>
        <v>7</v>
      </c>
      <c r="C999" s="164">
        <f>WEEKDAY(A999)</f>
        <v>2</v>
      </c>
      <c r="D999" s="164">
        <v>14</v>
      </c>
      <c r="E999" s="163">
        <v>10</v>
      </c>
      <c r="F999" s="163">
        <v>14.15</v>
      </c>
      <c r="G999" s="163">
        <v>11.442500000000001</v>
      </c>
      <c r="H999" s="1">
        <v>2372</v>
      </c>
      <c r="I999" s="161">
        <f>VLOOKUP(B999,L$2:M$54,2,FALSE)</f>
        <v>1.036796336491755</v>
      </c>
      <c r="J999">
        <f>MAX(I999*F999,E999)</f>
        <v>14.670668161358334</v>
      </c>
      <c r="L999" s="166"/>
      <c r="M999" s="41"/>
      <c r="N999" s="41"/>
      <c r="O999" s="41"/>
    </row>
    <row r="1000" spans="1:15" x14ac:dyDescent="0.25">
      <c r="A1000" s="165">
        <v>43507.583333333336</v>
      </c>
      <c r="B1000" s="167">
        <f>WEEKNUM(A1000)</f>
        <v>7</v>
      </c>
      <c r="C1000" s="164">
        <f>WEEKDAY(A1000)</f>
        <v>2</v>
      </c>
      <c r="D1000" s="164">
        <v>15</v>
      </c>
      <c r="E1000" s="163">
        <v>10</v>
      </c>
      <c r="F1000" s="163">
        <v>11.9375</v>
      </c>
      <c r="G1000" s="163">
        <v>12.105</v>
      </c>
      <c r="H1000" s="1">
        <v>2655</v>
      </c>
      <c r="I1000" s="161">
        <f>VLOOKUP(B1000,L$2:M$54,2,FALSE)</f>
        <v>1.036796336491755</v>
      </c>
      <c r="J1000">
        <f>MAX(I1000*F1000,E1000)</f>
        <v>12.376756266870325</v>
      </c>
      <c r="L1000" s="166"/>
      <c r="M1000" s="41"/>
      <c r="N1000" s="41"/>
      <c r="O1000" s="41"/>
    </row>
    <row r="1001" spans="1:15" x14ac:dyDescent="0.25">
      <c r="A1001" s="165">
        <v>43507.625</v>
      </c>
      <c r="B1001" s="167">
        <f>WEEKNUM(A1001)</f>
        <v>7</v>
      </c>
      <c r="C1001" s="164">
        <f>WEEKDAY(A1001)</f>
        <v>2</v>
      </c>
      <c r="D1001" s="164">
        <v>16</v>
      </c>
      <c r="E1001" s="163">
        <v>11</v>
      </c>
      <c r="F1001" s="163">
        <v>12.105</v>
      </c>
      <c r="G1001" s="163">
        <v>12.0375</v>
      </c>
      <c r="H1001" s="1">
        <v>2681</v>
      </c>
      <c r="I1001" s="161">
        <f>VLOOKUP(B1001,L$2:M$54,2,FALSE)</f>
        <v>1.036796336491755</v>
      </c>
      <c r="J1001">
        <f>MAX(I1001*F1001,E1001)</f>
        <v>12.550419653232694</v>
      </c>
      <c r="L1001" s="166"/>
      <c r="M1001" s="41"/>
      <c r="N1001" s="41"/>
      <c r="O1001" s="41"/>
    </row>
    <row r="1002" spans="1:15" x14ac:dyDescent="0.25">
      <c r="A1002" s="165">
        <v>43507.666666666664</v>
      </c>
      <c r="B1002" s="167">
        <f>WEEKNUM(A1002)</f>
        <v>7</v>
      </c>
      <c r="C1002" s="164">
        <f>WEEKDAY(A1002)</f>
        <v>2</v>
      </c>
      <c r="D1002" s="164">
        <v>17</v>
      </c>
      <c r="E1002" s="163">
        <v>10</v>
      </c>
      <c r="F1002" s="163">
        <v>13.850000000000001</v>
      </c>
      <c r="G1002" s="163">
        <v>11.475</v>
      </c>
      <c r="H1002" s="1">
        <v>2941</v>
      </c>
      <c r="I1002" s="161">
        <f>VLOOKUP(B1002,L$2:M$54,2,FALSE)</f>
        <v>1.036796336491755</v>
      </c>
      <c r="J1002">
        <f>MAX(I1002*F1002,E1002)</f>
        <v>14.359629260410808</v>
      </c>
      <c r="L1002" s="166"/>
      <c r="M1002" s="41"/>
      <c r="N1002" s="41"/>
      <c r="O1002" s="41"/>
    </row>
    <row r="1003" spans="1:15" x14ac:dyDescent="0.25">
      <c r="A1003" s="165">
        <v>43507.708333333336</v>
      </c>
      <c r="B1003" s="167">
        <f>WEEKNUM(A1003)</f>
        <v>7</v>
      </c>
      <c r="C1003" s="164">
        <f>WEEKDAY(A1003)</f>
        <v>2</v>
      </c>
      <c r="D1003" s="164">
        <v>18</v>
      </c>
      <c r="E1003" s="163">
        <v>10</v>
      </c>
      <c r="F1003" s="163">
        <v>14.260000000000002</v>
      </c>
      <c r="G1003" s="163">
        <v>11.516249999999999</v>
      </c>
      <c r="H1003" s="1">
        <v>3147</v>
      </c>
      <c r="I1003" s="161">
        <f>VLOOKUP(B1003,L$2:M$54,2,FALSE)</f>
        <v>1.036796336491755</v>
      </c>
      <c r="J1003">
        <f>MAX(I1003*F1003,E1003)</f>
        <v>14.784715758372426</v>
      </c>
      <c r="L1003" s="166"/>
      <c r="M1003" s="41"/>
      <c r="N1003" s="41"/>
      <c r="O1003" s="41"/>
    </row>
    <row r="1004" spans="1:15" x14ac:dyDescent="0.25">
      <c r="A1004" s="165">
        <v>43507.75</v>
      </c>
      <c r="B1004" s="167">
        <f>WEEKNUM(A1004)</f>
        <v>7</v>
      </c>
      <c r="C1004" s="164">
        <f>WEEKDAY(A1004)</f>
        <v>2</v>
      </c>
      <c r="D1004" s="164">
        <v>19</v>
      </c>
      <c r="E1004" s="163">
        <v>10</v>
      </c>
      <c r="F1004" s="163">
        <v>14</v>
      </c>
      <c r="G1004" s="163">
        <v>12.01</v>
      </c>
      <c r="H1004" s="1">
        <v>2946</v>
      </c>
      <c r="I1004" s="161">
        <f>VLOOKUP(B1004,L$2:M$54,2,FALSE)</f>
        <v>1.036796336491755</v>
      </c>
      <c r="J1004">
        <f>MAX(I1004*F1004,E1004)</f>
        <v>14.515148710884569</v>
      </c>
      <c r="L1004" s="166"/>
      <c r="M1004" s="41"/>
      <c r="N1004" s="41"/>
      <c r="O1004" s="41"/>
    </row>
    <row r="1005" spans="1:15" x14ac:dyDescent="0.25">
      <c r="A1005" s="165">
        <v>43507.791666666664</v>
      </c>
      <c r="B1005" s="167">
        <f>WEEKNUM(A1005)</f>
        <v>7</v>
      </c>
      <c r="C1005" s="164">
        <f>WEEKDAY(A1005)</f>
        <v>2</v>
      </c>
      <c r="D1005" s="164">
        <v>20</v>
      </c>
      <c r="E1005" s="163">
        <v>10</v>
      </c>
      <c r="F1005" s="163">
        <v>13.850000000000001</v>
      </c>
      <c r="G1005" s="163">
        <v>12.0425</v>
      </c>
      <c r="H1005" s="1">
        <v>2181</v>
      </c>
      <c r="I1005" s="161">
        <f>VLOOKUP(B1005,L$2:M$54,2,FALSE)</f>
        <v>1.036796336491755</v>
      </c>
      <c r="J1005">
        <f>MAX(I1005*F1005,E1005)</f>
        <v>14.359629260410808</v>
      </c>
      <c r="L1005" s="166"/>
      <c r="M1005" s="41"/>
      <c r="N1005" s="41"/>
      <c r="O1005" s="41"/>
    </row>
    <row r="1006" spans="1:15" x14ac:dyDescent="0.25">
      <c r="A1006" s="165">
        <v>43507.833333333336</v>
      </c>
      <c r="B1006" s="167">
        <f>WEEKNUM(A1006)</f>
        <v>7</v>
      </c>
      <c r="C1006" s="164">
        <f>WEEKDAY(A1006)</f>
        <v>2</v>
      </c>
      <c r="D1006" s="164">
        <v>21</v>
      </c>
      <c r="E1006" s="163">
        <v>10</v>
      </c>
      <c r="F1006" s="163">
        <v>14.260000000000002</v>
      </c>
      <c r="G1006" s="163">
        <v>12.525</v>
      </c>
      <c r="H1006" s="1">
        <v>1110</v>
      </c>
      <c r="I1006" s="161">
        <f>VLOOKUP(B1006,L$2:M$54,2,FALSE)</f>
        <v>1.036796336491755</v>
      </c>
      <c r="J1006">
        <f>MAX(I1006*F1006,E1006)</f>
        <v>14.784715758372426</v>
      </c>
      <c r="L1006" s="166"/>
      <c r="M1006" s="41"/>
      <c r="N1006" s="41"/>
      <c r="O1006" s="41"/>
    </row>
    <row r="1007" spans="1:15" x14ac:dyDescent="0.25">
      <c r="A1007" s="165">
        <v>43507.875</v>
      </c>
      <c r="B1007" s="167">
        <f>WEEKNUM(A1007)</f>
        <v>7</v>
      </c>
      <c r="C1007" s="164">
        <f>WEEKDAY(A1007)</f>
        <v>2</v>
      </c>
      <c r="D1007" s="164">
        <v>22</v>
      </c>
      <c r="E1007" s="163">
        <v>10</v>
      </c>
      <c r="F1007" s="163">
        <v>13</v>
      </c>
      <c r="G1007" s="163">
        <v>12.01</v>
      </c>
      <c r="H1007" s="1">
        <v>847</v>
      </c>
      <c r="I1007" s="161">
        <f>VLOOKUP(B1007,L$2:M$54,2,FALSE)</f>
        <v>1.036796336491755</v>
      </c>
      <c r="J1007">
        <f>MAX(I1007*F1007,E1007)</f>
        <v>13.478352374392815</v>
      </c>
      <c r="L1007" s="166"/>
      <c r="M1007" s="41"/>
      <c r="N1007" s="41"/>
      <c r="O1007" s="41"/>
    </row>
    <row r="1008" spans="1:15" x14ac:dyDescent="0.25">
      <c r="A1008" s="165">
        <v>43507.916666666664</v>
      </c>
      <c r="B1008" s="167">
        <f>WEEKNUM(A1008)</f>
        <v>7</v>
      </c>
      <c r="C1008" s="164">
        <f>WEEKDAY(A1008)</f>
        <v>2</v>
      </c>
      <c r="D1008" s="164">
        <v>23</v>
      </c>
      <c r="E1008" s="163">
        <v>12.01</v>
      </c>
      <c r="F1008" s="163">
        <v>12.01</v>
      </c>
      <c r="G1008" s="163">
        <v>12.0425</v>
      </c>
      <c r="H1008" s="1">
        <v>989</v>
      </c>
      <c r="I1008" s="161">
        <f>VLOOKUP(B1008,L$2:M$54,2,FALSE)</f>
        <v>1.036796336491755</v>
      </c>
      <c r="J1008">
        <f>MAX(I1008*F1008,E1008)</f>
        <v>12.451924001265978</v>
      </c>
      <c r="L1008" s="166"/>
      <c r="M1008" s="41"/>
      <c r="N1008" s="41"/>
      <c r="O1008" s="41"/>
    </row>
    <row r="1009" spans="1:15" x14ac:dyDescent="0.25">
      <c r="A1009" s="165">
        <v>43507.958333333336</v>
      </c>
      <c r="B1009" s="167">
        <f>WEEKNUM(A1009)</f>
        <v>7</v>
      </c>
      <c r="C1009" s="164">
        <f>WEEKDAY(A1009)</f>
        <v>2</v>
      </c>
      <c r="D1009" s="164">
        <v>24</v>
      </c>
      <c r="E1009" s="163">
        <v>11.9375</v>
      </c>
      <c r="F1009" s="163">
        <v>11.9375</v>
      </c>
      <c r="G1009" s="163">
        <v>11.925000000000001</v>
      </c>
      <c r="H1009" s="1">
        <v>946</v>
      </c>
      <c r="I1009" s="161">
        <f>VLOOKUP(B1009,L$2:M$54,2,FALSE)</f>
        <v>1.036796336491755</v>
      </c>
      <c r="J1009">
        <f>MAX(I1009*F1009,E1009)</f>
        <v>12.376756266870325</v>
      </c>
      <c r="L1009" s="166"/>
      <c r="M1009" s="41"/>
      <c r="N1009" s="41"/>
      <c r="O1009" s="41"/>
    </row>
    <row r="1010" spans="1:15" x14ac:dyDescent="0.25">
      <c r="A1010" s="165">
        <v>43508</v>
      </c>
      <c r="B1010" s="167">
        <f>WEEKNUM(A1010)</f>
        <v>7</v>
      </c>
      <c r="C1010" s="164">
        <f>WEEKDAY(A1010)</f>
        <v>3</v>
      </c>
      <c r="D1010" s="164">
        <v>1</v>
      </c>
      <c r="E1010" s="163">
        <v>10.879999999999999</v>
      </c>
      <c r="F1010" s="163">
        <v>10.879999999999999</v>
      </c>
      <c r="G1010" s="163">
        <v>12.13</v>
      </c>
      <c r="H1010" s="1">
        <v>743</v>
      </c>
      <c r="I1010" s="161">
        <f>VLOOKUP(B1010,L$2:M$54,2,FALSE)</f>
        <v>1.036796336491755</v>
      </c>
      <c r="J1010">
        <f>MAX(I1010*F1010,E1010)</f>
        <v>11.280344141030293</v>
      </c>
      <c r="L1010" s="166"/>
      <c r="M1010" s="41"/>
      <c r="N1010" s="41"/>
      <c r="O1010" s="41"/>
    </row>
    <row r="1011" spans="1:15" x14ac:dyDescent="0.25">
      <c r="A1011" s="165">
        <v>43508.041666666664</v>
      </c>
      <c r="B1011" s="167">
        <f>WEEKNUM(A1011)</f>
        <v>7</v>
      </c>
      <c r="C1011" s="164">
        <f>WEEKDAY(A1011)</f>
        <v>3</v>
      </c>
      <c r="D1011" s="164">
        <v>2</v>
      </c>
      <c r="E1011" s="163">
        <v>12</v>
      </c>
      <c r="F1011" s="163">
        <v>12</v>
      </c>
      <c r="G1011" s="163">
        <v>11.935</v>
      </c>
      <c r="H1011" s="1">
        <v>415</v>
      </c>
      <c r="I1011" s="161">
        <f>VLOOKUP(B1011,L$2:M$54,2,FALSE)</f>
        <v>1.036796336491755</v>
      </c>
      <c r="J1011">
        <f>MAX(I1011*F1011,E1011)</f>
        <v>12.441556037901059</v>
      </c>
      <c r="L1011" s="166"/>
      <c r="M1011" s="41"/>
      <c r="N1011" s="41"/>
      <c r="O1011" s="41"/>
    </row>
    <row r="1012" spans="1:15" x14ac:dyDescent="0.25">
      <c r="A1012" s="165">
        <v>43508.083333333336</v>
      </c>
      <c r="B1012" s="167">
        <f>WEEKNUM(A1012)</f>
        <v>7</v>
      </c>
      <c r="C1012" s="164">
        <f>WEEKDAY(A1012)</f>
        <v>3</v>
      </c>
      <c r="D1012" s="164">
        <v>3</v>
      </c>
      <c r="E1012" s="163">
        <v>10.6</v>
      </c>
      <c r="F1012" s="163">
        <v>11.1</v>
      </c>
      <c r="G1012" s="163">
        <v>12.032500000000001</v>
      </c>
      <c r="H1012" s="1">
        <v>272</v>
      </c>
      <c r="I1012" s="161">
        <f>VLOOKUP(B1012,L$2:M$54,2,FALSE)</f>
        <v>1.036796336491755</v>
      </c>
      <c r="J1012">
        <f>MAX(I1012*F1012,E1012)</f>
        <v>11.50843933505848</v>
      </c>
      <c r="L1012" s="166"/>
      <c r="M1012" s="41"/>
      <c r="N1012" s="41"/>
      <c r="O1012" s="41"/>
    </row>
    <row r="1013" spans="1:15" x14ac:dyDescent="0.25">
      <c r="A1013" s="165">
        <v>43508.125</v>
      </c>
      <c r="B1013" s="167">
        <f>WEEKNUM(A1013)</f>
        <v>7</v>
      </c>
      <c r="C1013" s="164">
        <f>WEEKDAY(A1013)</f>
        <v>3</v>
      </c>
      <c r="D1013" s="164">
        <v>4</v>
      </c>
      <c r="E1013" s="163">
        <v>11.875</v>
      </c>
      <c r="F1013" s="163">
        <v>12</v>
      </c>
      <c r="G1013" s="163">
        <v>10.879999999999999</v>
      </c>
      <c r="H1013" s="1">
        <v>182</v>
      </c>
      <c r="I1013" s="161">
        <f>VLOOKUP(B1013,L$2:M$54,2,FALSE)</f>
        <v>1.036796336491755</v>
      </c>
      <c r="J1013">
        <f>MAX(I1013*F1013,E1013)</f>
        <v>12.441556037901059</v>
      </c>
      <c r="L1013" s="166"/>
      <c r="M1013" s="41"/>
      <c r="N1013" s="41"/>
      <c r="O1013" s="41"/>
    </row>
    <row r="1014" spans="1:15" x14ac:dyDescent="0.25">
      <c r="A1014" s="165">
        <v>43508.166666666664</v>
      </c>
      <c r="B1014" s="167">
        <f>WEEKNUM(A1014)</f>
        <v>7</v>
      </c>
      <c r="C1014" s="164">
        <f>WEEKDAY(A1014)</f>
        <v>3</v>
      </c>
      <c r="D1014" s="164">
        <v>5</v>
      </c>
      <c r="E1014" s="163">
        <v>10.6</v>
      </c>
      <c r="F1014" s="163">
        <v>11.1</v>
      </c>
      <c r="G1014" s="163">
        <v>12</v>
      </c>
      <c r="H1014" s="1">
        <v>176</v>
      </c>
      <c r="I1014" s="161">
        <f>VLOOKUP(B1014,L$2:M$54,2,FALSE)</f>
        <v>1.036796336491755</v>
      </c>
      <c r="J1014">
        <f>MAX(I1014*F1014,E1014)</f>
        <v>11.50843933505848</v>
      </c>
      <c r="L1014" s="166"/>
      <c r="M1014" s="41"/>
      <c r="N1014" s="41"/>
      <c r="O1014" s="41"/>
    </row>
    <row r="1015" spans="1:15" x14ac:dyDescent="0.25">
      <c r="A1015" s="165">
        <v>43508.208333333336</v>
      </c>
      <c r="B1015" s="167">
        <f>WEEKNUM(A1015)</f>
        <v>7</v>
      </c>
      <c r="C1015" s="164">
        <f>WEEKDAY(A1015)</f>
        <v>3</v>
      </c>
      <c r="D1015" s="164">
        <v>6</v>
      </c>
      <c r="E1015" s="163">
        <v>10.5</v>
      </c>
      <c r="F1015" s="163">
        <v>11</v>
      </c>
      <c r="G1015" s="163">
        <v>10.85</v>
      </c>
      <c r="H1015" s="1">
        <v>200</v>
      </c>
      <c r="I1015" s="161">
        <f>VLOOKUP(B1015,L$2:M$54,2,FALSE)</f>
        <v>1.036796336491755</v>
      </c>
      <c r="J1015">
        <f>MAX(I1015*F1015,E1015)</f>
        <v>11.404759701409304</v>
      </c>
      <c r="L1015" s="166"/>
      <c r="M1015" s="41"/>
      <c r="N1015" s="41"/>
      <c r="O1015" s="41"/>
    </row>
    <row r="1016" spans="1:15" x14ac:dyDescent="0.25">
      <c r="A1016" s="165">
        <v>43508.25</v>
      </c>
      <c r="B1016" s="167">
        <f>WEEKNUM(A1016)</f>
        <v>7</v>
      </c>
      <c r="C1016" s="164">
        <f>WEEKDAY(A1016)</f>
        <v>3</v>
      </c>
      <c r="D1016" s="164">
        <v>7</v>
      </c>
      <c r="E1016" s="163">
        <v>10.875</v>
      </c>
      <c r="F1016" s="163">
        <v>12</v>
      </c>
      <c r="G1016" s="163">
        <v>11.9375</v>
      </c>
      <c r="H1016" s="1">
        <v>231</v>
      </c>
      <c r="I1016" s="161">
        <f>VLOOKUP(B1016,L$2:M$54,2,FALSE)</f>
        <v>1.036796336491755</v>
      </c>
      <c r="J1016">
        <f>MAX(I1016*F1016,E1016)</f>
        <v>12.441556037901059</v>
      </c>
      <c r="L1016" s="166"/>
      <c r="M1016" s="41"/>
      <c r="N1016" s="41"/>
      <c r="O1016" s="41"/>
    </row>
    <row r="1017" spans="1:15" x14ac:dyDescent="0.25">
      <c r="A1017" s="165">
        <v>43508.291666666664</v>
      </c>
      <c r="B1017" s="167">
        <f>WEEKNUM(A1017)</f>
        <v>7</v>
      </c>
      <c r="C1017" s="164">
        <f>WEEKDAY(A1017)</f>
        <v>3</v>
      </c>
      <c r="D1017" s="164">
        <v>8</v>
      </c>
      <c r="E1017" s="163">
        <v>10</v>
      </c>
      <c r="F1017" s="163">
        <v>15.75</v>
      </c>
      <c r="G1017" s="163">
        <v>10.85</v>
      </c>
      <c r="H1017" s="1">
        <v>400</v>
      </c>
      <c r="I1017" s="161">
        <f>VLOOKUP(B1017,L$2:M$54,2,FALSE)</f>
        <v>1.036796336491755</v>
      </c>
      <c r="J1017">
        <f>MAX(I1017*F1017,E1017)</f>
        <v>16.329542299745139</v>
      </c>
      <c r="L1017" s="166"/>
      <c r="M1017" s="41"/>
      <c r="N1017" s="41"/>
      <c r="O1017" s="41"/>
    </row>
    <row r="1018" spans="1:15" x14ac:dyDescent="0.25">
      <c r="A1018" s="165">
        <v>43508.333333333336</v>
      </c>
      <c r="B1018" s="167">
        <f>WEEKNUM(A1018)</f>
        <v>7</v>
      </c>
      <c r="C1018" s="164">
        <f>WEEKDAY(A1018)</f>
        <v>3</v>
      </c>
      <c r="D1018" s="164">
        <v>9</v>
      </c>
      <c r="E1018" s="163">
        <v>10</v>
      </c>
      <c r="F1018" s="163">
        <v>17.625</v>
      </c>
      <c r="G1018" s="163">
        <v>10.75</v>
      </c>
      <c r="H1018" s="1">
        <v>687</v>
      </c>
      <c r="I1018" s="161">
        <f>VLOOKUP(B1018,L$2:M$54,2,FALSE)</f>
        <v>1.036796336491755</v>
      </c>
      <c r="J1018">
        <f>MAX(I1018*F1018,E1018)</f>
        <v>18.273535430667181</v>
      </c>
      <c r="L1018" s="166"/>
      <c r="M1018" s="41"/>
      <c r="N1018" s="41"/>
      <c r="O1018" s="41"/>
    </row>
    <row r="1019" spans="1:15" x14ac:dyDescent="0.25">
      <c r="A1019" s="165">
        <v>43508.375</v>
      </c>
      <c r="B1019" s="167">
        <f>WEEKNUM(A1019)</f>
        <v>7</v>
      </c>
      <c r="C1019" s="164">
        <f>WEEKDAY(A1019)</f>
        <v>3</v>
      </c>
      <c r="D1019" s="164">
        <v>10</v>
      </c>
      <c r="E1019" s="163">
        <v>10</v>
      </c>
      <c r="F1019" s="163">
        <v>14.75</v>
      </c>
      <c r="G1019" s="163">
        <v>11.4375</v>
      </c>
      <c r="H1019" s="1">
        <v>1067</v>
      </c>
      <c r="I1019" s="161">
        <f>VLOOKUP(B1019,L$2:M$54,2,FALSE)</f>
        <v>1.036796336491755</v>
      </c>
      <c r="J1019">
        <f>MAX(I1019*F1019,E1019)</f>
        <v>15.292745963253386</v>
      </c>
      <c r="L1019" s="166"/>
      <c r="M1019" s="41"/>
      <c r="N1019" s="41"/>
      <c r="O1019" s="41"/>
    </row>
    <row r="1020" spans="1:15" x14ac:dyDescent="0.25">
      <c r="A1020" s="165">
        <v>43508.416666666664</v>
      </c>
      <c r="B1020" s="167">
        <f>WEEKNUM(A1020)</f>
        <v>7</v>
      </c>
      <c r="C1020" s="164">
        <f>WEEKDAY(A1020)</f>
        <v>3</v>
      </c>
      <c r="D1020" s="164">
        <v>11</v>
      </c>
      <c r="E1020" s="163">
        <v>10</v>
      </c>
      <c r="F1020" s="163">
        <v>14</v>
      </c>
      <c r="G1020" s="163">
        <v>12.875</v>
      </c>
      <c r="H1020" s="1">
        <v>1655</v>
      </c>
      <c r="I1020" s="161">
        <f>VLOOKUP(B1020,L$2:M$54,2,FALSE)</f>
        <v>1.036796336491755</v>
      </c>
      <c r="J1020">
        <f>MAX(I1020*F1020,E1020)</f>
        <v>14.515148710884569</v>
      </c>
      <c r="L1020" s="166"/>
      <c r="M1020" s="41"/>
      <c r="N1020" s="41"/>
      <c r="O1020" s="41"/>
    </row>
    <row r="1021" spans="1:15" x14ac:dyDescent="0.25">
      <c r="A1021" s="165">
        <v>43508.458333333336</v>
      </c>
      <c r="B1021" s="167">
        <f>WEEKNUM(A1021)</f>
        <v>7</v>
      </c>
      <c r="C1021" s="164">
        <f>WEEKDAY(A1021)</f>
        <v>3</v>
      </c>
      <c r="D1021" s="164">
        <v>12</v>
      </c>
      <c r="E1021" s="163">
        <v>10</v>
      </c>
      <c r="F1021" s="163">
        <v>13.875</v>
      </c>
      <c r="G1021" s="163">
        <v>13.8125</v>
      </c>
      <c r="H1021" s="1">
        <v>2255</v>
      </c>
      <c r="I1021" s="161">
        <f>VLOOKUP(B1021,L$2:M$54,2,FALSE)</f>
        <v>1.036796336491755</v>
      </c>
      <c r="J1021">
        <f>MAX(I1021*F1021,E1021)</f>
        <v>14.385549168823101</v>
      </c>
      <c r="L1021" s="166"/>
      <c r="M1021" s="41"/>
      <c r="N1021" s="41"/>
      <c r="O1021" s="41"/>
    </row>
    <row r="1022" spans="1:15" x14ac:dyDescent="0.25">
      <c r="A1022" s="165">
        <v>43508.5</v>
      </c>
      <c r="B1022" s="167">
        <f>WEEKNUM(A1022)</f>
        <v>7</v>
      </c>
      <c r="C1022" s="164">
        <f>WEEKDAY(A1022)</f>
        <v>3</v>
      </c>
      <c r="D1022" s="164">
        <v>13</v>
      </c>
      <c r="E1022" s="163">
        <v>10</v>
      </c>
      <c r="F1022" s="163">
        <v>14.125</v>
      </c>
      <c r="G1022" s="163">
        <v>12.375</v>
      </c>
      <c r="H1022" s="1">
        <v>2086</v>
      </c>
      <c r="I1022" s="161">
        <f>VLOOKUP(B1022,L$2:M$54,2,FALSE)</f>
        <v>1.036796336491755</v>
      </c>
      <c r="J1022">
        <f>MAX(I1022*F1022,E1022)</f>
        <v>14.644748252946039</v>
      </c>
      <c r="L1022" s="166"/>
      <c r="M1022" s="41"/>
      <c r="N1022" s="41"/>
      <c r="O1022" s="41"/>
    </row>
    <row r="1023" spans="1:15" x14ac:dyDescent="0.25">
      <c r="A1023" s="165">
        <v>43508.541666666664</v>
      </c>
      <c r="B1023" s="167">
        <f>WEEKNUM(A1023)</f>
        <v>7</v>
      </c>
      <c r="C1023" s="164">
        <f>WEEKDAY(A1023)</f>
        <v>3</v>
      </c>
      <c r="D1023" s="164">
        <v>14</v>
      </c>
      <c r="E1023" s="163">
        <v>10</v>
      </c>
      <c r="F1023" s="163">
        <v>14.074999999999999</v>
      </c>
      <c r="G1023" s="163">
        <v>12</v>
      </c>
      <c r="H1023" s="1">
        <v>2010</v>
      </c>
      <c r="I1023" s="161">
        <f>VLOOKUP(B1023,L$2:M$54,2,FALSE)</f>
        <v>1.036796336491755</v>
      </c>
      <c r="J1023">
        <f>MAX(I1023*F1023,E1023)</f>
        <v>14.59290843612145</v>
      </c>
      <c r="L1023" s="166"/>
      <c r="M1023" s="41"/>
      <c r="N1023" s="41"/>
      <c r="O1023" s="41"/>
    </row>
    <row r="1024" spans="1:15" x14ac:dyDescent="0.25">
      <c r="A1024" s="165">
        <v>43508.583333333336</v>
      </c>
      <c r="B1024" s="167">
        <f>WEEKNUM(A1024)</f>
        <v>7</v>
      </c>
      <c r="C1024" s="164">
        <f>WEEKDAY(A1024)</f>
        <v>3</v>
      </c>
      <c r="D1024" s="164">
        <v>15</v>
      </c>
      <c r="E1024" s="163">
        <v>10</v>
      </c>
      <c r="F1024" s="163">
        <v>13.975000000000001</v>
      </c>
      <c r="G1024" s="163">
        <v>11.9375</v>
      </c>
      <c r="H1024" s="1">
        <v>2553</v>
      </c>
      <c r="I1024" s="161">
        <f>VLOOKUP(B1024,L$2:M$54,2,FALSE)</f>
        <v>1.036796336491755</v>
      </c>
      <c r="J1024">
        <f>MAX(I1024*F1024,E1024)</f>
        <v>14.489228802472278</v>
      </c>
      <c r="L1024" s="166"/>
      <c r="M1024" s="41"/>
      <c r="N1024" s="41"/>
      <c r="O1024" s="41"/>
    </row>
    <row r="1025" spans="1:15" x14ac:dyDescent="0.25">
      <c r="A1025" s="165">
        <v>43508.625</v>
      </c>
      <c r="B1025" s="167">
        <f>WEEKNUM(A1025)</f>
        <v>7</v>
      </c>
      <c r="C1025" s="164">
        <f>WEEKDAY(A1025)</f>
        <v>3</v>
      </c>
      <c r="D1025" s="164">
        <v>16</v>
      </c>
      <c r="E1025" s="163">
        <v>10</v>
      </c>
      <c r="F1025" s="163">
        <v>14.175000000000001</v>
      </c>
      <c r="G1025" s="163">
        <v>12.0625</v>
      </c>
      <c r="H1025" s="1">
        <v>2929</v>
      </c>
      <c r="I1025" s="161">
        <f>VLOOKUP(B1025,L$2:M$54,2,FALSE)</f>
        <v>1.036796336491755</v>
      </c>
      <c r="J1025">
        <f>MAX(I1025*F1025,E1025)</f>
        <v>14.696588069770627</v>
      </c>
      <c r="L1025" s="166"/>
      <c r="M1025" s="41"/>
      <c r="N1025" s="41"/>
      <c r="O1025" s="41"/>
    </row>
    <row r="1026" spans="1:15" x14ac:dyDescent="0.25">
      <c r="A1026" s="165">
        <v>43508.666666666664</v>
      </c>
      <c r="B1026" s="167">
        <f>WEEKNUM(A1026)</f>
        <v>7</v>
      </c>
      <c r="C1026" s="164">
        <f>WEEKDAY(A1026)</f>
        <v>3</v>
      </c>
      <c r="D1026" s="164">
        <v>17</v>
      </c>
      <c r="E1026" s="163">
        <v>10</v>
      </c>
      <c r="F1026" s="163">
        <v>14.45</v>
      </c>
      <c r="G1026" s="163">
        <v>12.037500000000001</v>
      </c>
      <c r="H1026" s="1">
        <v>3185</v>
      </c>
      <c r="I1026" s="161">
        <f>VLOOKUP(B1026,L$2:M$54,2,FALSE)</f>
        <v>1.036796336491755</v>
      </c>
      <c r="J1026">
        <f>MAX(I1026*F1026,E1026)</f>
        <v>14.981707062305858</v>
      </c>
      <c r="L1026" s="166"/>
      <c r="M1026" s="41"/>
      <c r="N1026" s="41"/>
      <c r="O1026" s="41"/>
    </row>
    <row r="1027" spans="1:15" x14ac:dyDescent="0.25">
      <c r="A1027" s="165">
        <v>43508.708333333336</v>
      </c>
      <c r="B1027" s="167">
        <f>WEEKNUM(A1027)</f>
        <v>7</v>
      </c>
      <c r="C1027" s="164">
        <f>WEEKDAY(A1027)</f>
        <v>3</v>
      </c>
      <c r="D1027" s="164">
        <v>18</v>
      </c>
      <c r="E1027" s="163">
        <v>10</v>
      </c>
      <c r="F1027" s="163">
        <v>17.375</v>
      </c>
      <c r="G1027" s="163">
        <v>11.987500000000001</v>
      </c>
      <c r="H1027" s="1">
        <v>3503</v>
      </c>
      <c r="I1027" s="161">
        <f>VLOOKUP(B1027,L$2:M$54,2,FALSE)</f>
        <v>1.036796336491755</v>
      </c>
      <c r="J1027">
        <f>MAX(I1027*F1027,E1027)</f>
        <v>18.014336346544244</v>
      </c>
      <c r="L1027" s="166"/>
      <c r="M1027" s="41"/>
      <c r="N1027" s="41"/>
      <c r="O1027" s="41"/>
    </row>
    <row r="1028" spans="1:15" x14ac:dyDescent="0.25">
      <c r="A1028" s="165">
        <v>43508.75</v>
      </c>
      <c r="B1028" s="167">
        <f>WEEKNUM(A1028)</f>
        <v>7</v>
      </c>
      <c r="C1028" s="164">
        <f>WEEKDAY(A1028)</f>
        <v>3</v>
      </c>
      <c r="D1028" s="164">
        <v>19</v>
      </c>
      <c r="E1028" s="163">
        <v>10</v>
      </c>
      <c r="F1028" s="163">
        <v>15.925000000000001</v>
      </c>
      <c r="G1028" s="163">
        <v>12.0875</v>
      </c>
      <c r="H1028" s="1">
        <v>3206</v>
      </c>
      <c r="I1028" s="161">
        <f>VLOOKUP(B1028,L$2:M$54,2,FALSE)</f>
        <v>1.036796336491755</v>
      </c>
      <c r="J1028">
        <f>MAX(I1028*F1028,E1028)</f>
        <v>16.510981658631199</v>
      </c>
      <c r="L1028" s="166"/>
      <c r="M1028" s="41"/>
      <c r="N1028" s="41"/>
      <c r="O1028" s="41"/>
    </row>
    <row r="1029" spans="1:15" x14ac:dyDescent="0.25">
      <c r="A1029" s="165">
        <v>43508.791666666664</v>
      </c>
      <c r="B1029" s="167">
        <f>WEEKNUM(A1029)</f>
        <v>7</v>
      </c>
      <c r="C1029" s="164">
        <f>WEEKDAY(A1029)</f>
        <v>3</v>
      </c>
      <c r="D1029" s="164">
        <v>20</v>
      </c>
      <c r="E1029" s="163">
        <v>10</v>
      </c>
      <c r="F1029" s="163">
        <v>13.525</v>
      </c>
      <c r="G1029" s="163">
        <v>12.225</v>
      </c>
      <c r="H1029" s="1">
        <v>2690</v>
      </c>
      <c r="I1029" s="161">
        <f>VLOOKUP(B1029,L$2:M$54,2,FALSE)</f>
        <v>1.036796336491755</v>
      </c>
      <c r="J1029">
        <f>MAX(I1029*F1029,E1029)</f>
        <v>14.022670451050987</v>
      </c>
      <c r="L1029" s="166"/>
      <c r="M1029" s="41"/>
      <c r="N1029" s="41"/>
      <c r="O1029" s="41"/>
    </row>
    <row r="1030" spans="1:15" x14ac:dyDescent="0.25">
      <c r="A1030" s="165">
        <v>43508.833333333336</v>
      </c>
      <c r="B1030" s="167">
        <f>WEEKNUM(A1030)</f>
        <v>7</v>
      </c>
      <c r="C1030" s="164">
        <f>WEEKDAY(A1030)</f>
        <v>3</v>
      </c>
      <c r="D1030" s="164">
        <v>21</v>
      </c>
      <c r="E1030" s="163">
        <v>12.45</v>
      </c>
      <c r="F1030" s="163">
        <v>12.45</v>
      </c>
      <c r="G1030" s="163">
        <v>13.6875</v>
      </c>
      <c r="H1030" s="1">
        <v>2280</v>
      </c>
      <c r="I1030" s="161">
        <f>VLOOKUP(B1030,L$2:M$54,2,FALSE)</f>
        <v>1.036796336491755</v>
      </c>
      <c r="J1030">
        <f>MAX(I1030*F1030,E1030)</f>
        <v>12.908114389322348</v>
      </c>
      <c r="L1030" s="166"/>
      <c r="M1030" s="41"/>
      <c r="N1030" s="41"/>
      <c r="O1030" s="41"/>
    </row>
    <row r="1031" spans="1:15" x14ac:dyDescent="0.25">
      <c r="A1031" s="165">
        <v>43508.875</v>
      </c>
      <c r="B1031" s="167">
        <f>WEEKNUM(A1031)</f>
        <v>7</v>
      </c>
      <c r="C1031" s="164">
        <f>WEEKDAY(A1031)</f>
        <v>3</v>
      </c>
      <c r="D1031" s="164">
        <v>22</v>
      </c>
      <c r="E1031" s="163">
        <v>11.95</v>
      </c>
      <c r="F1031" s="163">
        <v>11.95</v>
      </c>
      <c r="G1031" s="163">
        <v>12.9625</v>
      </c>
      <c r="H1031" s="1">
        <v>2057</v>
      </c>
      <c r="I1031" s="161">
        <f>VLOOKUP(B1031,L$2:M$54,2,FALSE)</f>
        <v>1.036796336491755</v>
      </c>
      <c r="J1031">
        <f>MAX(I1031*F1031,E1031)</f>
        <v>12.389716221076471</v>
      </c>
      <c r="L1031" s="166"/>
      <c r="M1031" s="41"/>
      <c r="N1031" s="41"/>
      <c r="O1031" s="41"/>
    </row>
    <row r="1032" spans="1:15" x14ac:dyDescent="0.25">
      <c r="A1032" s="165">
        <v>43508.916666666664</v>
      </c>
      <c r="B1032" s="167">
        <f>WEEKNUM(A1032)</f>
        <v>7</v>
      </c>
      <c r="C1032" s="164">
        <f>WEEKDAY(A1032)</f>
        <v>3</v>
      </c>
      <c r="D1032" s="164">
        <v>23</v>
      </c>
      <c r="E1032" s="163">
        <v>11.725000000000001</v>
      </c>
      <c r="F1032" s="163">
        <v>11.725000000000001</v>
      </c>
      <c r="G1032" s="163">
        <v>11.762499999999999</v>
      </c>
      <c r="H1032" s="1">
        <v>969</v>
      </c>
      <c r="I1032" s="161">
        <f>VLOOKUP(B1032,L$2:M$54,2,FALSE)</f>
        <v>1.036796336491755</v>
      </c>
      <c r="J1032">
        <f>MAX(I1032*F1032,E1032)</f>
        <v>12.156437045365829</v>
      </c>
      <c r="L1032" s="166"/>
      <c r="M1032" s="41"/>
      <c r="N1032" s="41"/>
      <c r="O1032" s="41"/>
    </row>
    <row r="1033" spans="1:15" x14ac:dyDescent="0.25">
      <c r="A1033" s="165">
        <v>43508.958333333336</v>
      </c>
      <c r="B1033" s="167">
        <f>WEEKNUM(A1033)</f>
        <v>7</v>
      </c>
      <c r="C1033" s="164">
        <f>WEEKDAY(A1033)</f>
        <v>3</v>
      </c>
      <c r="D1033" s="164">
        <v>24</v>
      </c>
      <c r="E1033" s="163">
        <v>12</v>
      </c>
      <c r="F1033" s="163">
        <v>12</v>
      </c>
      <c r="G1033" s="163">
        <v>12.45</v>
      </c>
      <c r="H1033" s="1">
        <v>365</v>
      </c>
      <c r="I1033" s="161">
        <f>VLOOKUP(B1033,L$2:M$54,2,FALSE)</f>
        <v>1.036796336491755</v>
      </c>
      <c r="J1033">
        <f>MAX(I1033*F1033,E1033)</f>
        <v>12.441556037901059</v>
      </c>
      <c r="L1033" s="166"/>
      <c r="M1033" s="41"/>
      <c r="N1033" s="41"/>
      <c r="O1033" s="41"/>
    </row>
    <row r="1034" spans="1:15" x14ac:dyDescent="0.25">
      <c r="A1034" s="165">
        <v>43509</v>
      </c>
      <c r="B1034" s="167">
        <f>WEEKNUM(A1034)</f>
        <v>7</v>
      </c>
      <c r="C1034" s="164">
        <f>WEEKDAY(A1034)</f>
        <v>4</v>
      </c>
      <c r="D1034" s="164">
        <v>1</v>
      </c>
      <c r="E1034" s="163">
        <v>11.07</v>
      </c>
      <c r="F1034" s="163">
        <v>11.07</v>
      </c>
      <c r="G1034" s="163">
        <v>11.95</v>
      </c>
      <c r="H1034" s="1">
        <v>170</v>
      </c>
      <c r="I1034" s="161">
        <f>VLOOKUP(B1034,L$2:M$54,2,FALSE)</f>
        <v>1.036796336491755</v>
      </c>
      <c r="J1034">
        <f>MAX(I1034*F1034,E1034)</f>
        <v>11.477335444963728</v>
      </c>
      <c r="L1034" s="166"/>
      <c r="M1034" s="41"/>
      <c r="N1034" s="41"/>
      <c r="O1034" s="41"/>
    </row>
    <row r="1035" spans="1:15" x14ac:dyDescent="0.25">
      <c r="A1035" s="165">
        <v>43509.041666666664</v>
      </c>
      <c r="B1035" s="167">
        <f>WEEKNUM(A1035)</f>
        <v>7</v>
      </c>
      <c r="C1035" s="164">
        <f>WEEKDAY(A1035)</f>
        <v>4</v>
      </c>
      <c r="D1035" s="164">
        <v>2</v>
      </c>
      <c r="E1035" s="163">
        <v>11.175000000000001</v>
      </c>
      <c r="F1035" s="163">
        <v>11.175000000000001</v>
      </c>
      <c r="G1035" s="163">
        <v>11.725000000000001</v>
      </c>
      <c r="H1035" s="1">
        <v>80</v>
      </c>
      <c r="I1035" s="161">
        <f>VLOOKUP(B1035,L$2:M$54,2,FALSE)</f>
        <v>1.036796336491755</v>
      </c>
      <c r="J1035">
        <f>MAX(I1035*F1035,E1035)</f>
        <v>11.586199060295362</v>
      </c>
      <c r="L1035" s="166"/>
      <c r="M1035" s="41"/>
      <c r="N1035" s="41"/>
      <c r="O1035" s="41"/>
    </row>
    <row r="1036" spans="1:15" x14ac:dyDescent="0.25">
      <c r="A1036" s="165">
        <v>43509.083333333336</v>
      </c>
      <c r="B1036" s="167">
        <f>WEEKNUM(A1036)</f>
        <v>7</v>
      </c>
      <c r="C1036" s="164">
        <f>WEEKDAY(A1036)</f>
        <v>4</v>
      </c>
      <c r="D1036" s="164">
        <v>3</v>
      </c>
      <c r="E1036" s="163">
        <v>11.745000000000001</v>
      </c>
      <c r="F1036" s="163">
        <v>11.745000000000001</v>
      </c>
      <c r="G1036" s="163">
        <v>12</v>
      </c>
      <c r="H1036" s="1">
        <v>72</v>
      </c>
      <c r="I1036" s="161">
        <f>VLOOKUP(B1036,L$2:M$54,2,FALSE)</f>
        <v>1.036796336491755</v>
      </c>
      <c r="J1036">
        <f>MAX(I1036*F1036,E1036)</f>
        <v>12.177172972095663</v>
      </c>
      <c r="L1036" s="166"/>
      <c r="M1036" s="41"/>
      <c r="N1036" s="41"/>
      <c r="O1036" s="41"/>
    </row>
    <row r="1037" spans="1:15" x14ac:dyDescent="0.25">
      <c r="A1037" s="165">
        <v>43509.125</v>
      </c>
      <c r="B1037" s="167">
        <f>WEEKNUM(A1037)</f>
        <v>7</v>
      </c>
      <c r="C1037" s="164">
        <f>WEEKDAY(A1037)</f>
        <v>4</v>
      </c>
      <c r="D1037" s="164">
        <v>4</v>
      </c>
      <c r="E1037" s="163">
        <v>12.195</v>
      </c>
      <c r="F1037" s="163">
        <v>12.195</v>
      </c>
      <c r="G1037" s="163">
        <v>11.07</v>
      </c>
      <c r="H1037" s="1">
        <v>120</v>
      </c>
      <c r="I1037" s="161">
        <f>VLOOKUP(B1037,L$2:M$54,2,FALSE)</f>
        <v>1.036796336491755</v>
      </c>
      <c r="J1037">
        <f>MAX(I1037*F1037,E1037)</f>
        <v>12.643731323516953</v>
      </c>
      <c r="L1037" s="166"/>
      <c r="M1037" s="41"/>
      <c r="N1037" s="41"/>
      <c r="O1037" s="41"/>
    </row>
    <row r="1038" spans="1:15" x14ac:dyDescent="0.25">
      <c r="A1038" s="165">
        <v>43509.166666666664</v>
      </c>
      <c r="B1038" s="167">
        <f>WEEKNUM(A1038)</f>
        <v>7</v>
      </c>
      <c r="C1038" s="164">
        <f>WEEKDAY(A1038)</f>
        <v>4</v>
      </c>
      <c r="D1038" s="164">
        <v>5</v>
      </c>
      <c r="E1038" s="163">
        <v>11.705</v>
      </c>
      <c r="F1038" s="163">
        <v>11.705</v>
      </c>
      <c r="G1038" s="163">
        <v>11.175000000000001</v>
      </c>
      <c r="H1038" s="1">
        <v>312</v>
      </c>
      <c r="I1038" s="161">
        <f>VLOOKUP(B1038,L$2:M$54,2,FALSE)</f>
        <v>1.036796336491755</v>
      </c>
      <c r="J1038">
        <f>MAX(I1038*F1038,E1038)</f>
        <v>12.135701118635993</v>
      </c>
      <c r="L1038" s="166"/>
      <c r="M1038" s="41"/>
      <c r="N1038" s="41"/>
      <c r="O1038" s="41"/>
    </row>
    <row r="1039" spans="1:15" x14ac:dyDescent="0.25">
      <c r="A1039" s="165">
        <v>43509.208333333336</v>
      </c>
      <c r="B1039" s="167">
        <f>WEEKNUM(A1039)</f>
        <v>7</v>
      </c>
      <c r="C1039" s="164">
        <f>WEEKDAY(A1039)</f>
        <v>4</v>
      </c>
      <c r="D1039" s="164">
        <v>6</v>
      </c>
      <c r="E1039" s="163">
        <v>10.620000000000001</v>
      </c>
      <c r="F1039" s="163">
        <v>10.620000000000001</v>
      </c>
      <c r="G1039" s="163">
        <v>11.745000000000001</v>
      </c>
      <c r="H1039" s="1">
        <v>802</v>
      </c>
      <c r="I1039" s="161">
        <f>VLOOKUP(B1039,L$2:M$54,2,FALSE)</f>
        <v>1.036796336491755</v>
      </c>
      <c r="J1039">
        <f>MAX(I1039*F1039,E1039)</f>
        <v>11.010777093542439</v>
      </c>
      <c r="L1039" s="166"/>
      <c r="M1039" s="41"/>
      <c r="N1039" s="41"/>
      <c r="O1039" s="41"/>
    </row>
    <row r="1040" spans="1:15" x14ac:dyDescent="0.25">
      <c r="A1040" s="165">
        <v>43509.25</v>
      </c>
      <c r="B1040" s="167">
        <f>WEEKNUM(A1040)</f>
        <v>7</v>
      </c>
      <c r="C1040" s="164">
        <f>WEEKDAY(A1040)</f>
        <v>4</v>
      </c>
      <c r="D1040" s="164">
        <v>7</v>
      </c>
      <c r="E1040" s="163">
        <v>11.77</v>
      </c>
      <c r="F1040" s="163">
        <v>11.77</v>
      </c>
      <c r="G1040" s="163">
        <v>12.195</v>
      </c>
      <c r="H1040" s="1">
        <v>3298</v>
      </c>
      <c r="I1040" s="161">
        <f>VLOOKUP(B1040,L$2:M$54,2,FALSE)</f>
        <v>1.036796336491755</v>
      </c>
      <c r="J1040">
        <f>MAX(I1040*F1040,E1040)</f>
        <v>12.203092880507956</v>
      </c>
      <c r="L1040" s="166"/>
      <c r="M1040" s="41"/>
      <c r="N1040" s="41"/>
      <c r="O1040" s="41"/>
    </row>
    <row r="1041" spans="1:15" x14ac:dyDescent="0.25">
      <c r="A1041" s="165">
        <v>43509.291666666664</v>
      </c>
      <c r="B1041" s="167">
        <f>WEEKNUM(A1041)</f>
        <v>7</v>
      </c>
      <c r="C1041" s="164">
        <f>WEEKDAY(A1041)</f>
        <v>4</v>
      </c>
      <c r="D1041" s="164">
        <v>8</v>
      </c>
      <c r="E1041" s="163">
        <v>10</v>
      </c>
      <c r="F1041" s="163">
        <v>16.5</v>
      </c>
      <c r="G1041" s="163">
        <v>11.705</v>
      </c>
      <c r="H1041" s="1">
        <v>4391</v>
      </c>
      <c r="I1041" s="161">
        <f>VLOOKUP(B1041,L$2:M$54,2,FALSE)</f>
        <v>1.036796336491755</v>
      </c>
      <c r="J1041">
        <f>MAX(I1041*F1041,E1041)</f>
        <v>17.107139552113956</v>
      </c>
      <c r="L1041" s="166"/>
      <c r="M1041" s="41"/>
      <c r="N1041" s="41"/>
      <c r="O1041" s="41"/>
    </row>
    <row r="1042" spans="1:15" x14ac:dyDescent="0.25">
      <c r="A1042" s="165">
        <v>43509.333333333336</v>
      </c>
      <c r="B1042" s="167">
        <f>WEEKNUM(A1042)</f>
        <v>7</v>
      </c>
      <c r="C1042" s="164">
        <f>WEEKDAY(A1042)</f>
        <v>4</v>
      </c>
      <c r="D1042" s="164">
        <v>9</v>
      </c>
      <c r="E1042" s="163">
        <v>10</v>
      </c>
      <c r="F1042" s="163">
        <v>19</v>
      </c>
      <c r="G1042" s="163">
        <v>10.620000000000001</v>
      </c>
      <c r="H1042" s="1">
        <v>3889</v>
      </c>
      <c r="I1042" s="161">
        <f>VLOOKUP(B1042,L$2:M$54,2,FALSE)</f>
        <v>1.036796336491755</v>
      </c>
      <c r="J1042">
        <f>MAX(I1042*F1042,E1042)</f>
        <v>19.699130393343346</v>
      </c>
      <c r="L1042" s="166"/>
      <c r="M1042" s="41"/>
      <c r="N1042" s="41"/>
      <c r="O1042" s="41"/>
    </row>
    <row r="1043" spans="1:15" x14ac:dyDescent="0.25">
      <c r="A1043" s="165">
        <v>43509.375</v>
      </c>
      <c r="B1043" s="167">
        <f>WEEKNUM(A1043)</f>
        <v>7</v>
      </c>
      <c r="C1043" s="164">
        <f>WEEKDAY(A1043)</f>
        <v>4</v>
      </c>
      <c r="D1043" s="164">
        <v>10</v>
      </c>
      <c r="E1043" s="163">
        <v>10</v>
      </c>
      <c r="F1043" s="163">
        <v>16.75</v>
      </c>
      <c r="G1043" s="163">
        <v>11.77</v>
      </c>
      <c r="H1043" s="1">
        <v>2651</v>
      </c>
      <c r="I1043" s="161">
        <f>VLOOKUP(B1043,L$2:M$54,2,FALSE)</f>
        <v>1.036796336491755</v>
      </c>
      <c r="J1043">
        <f>MAX(I1043*F1043,E1043)</f>
        <v>17.366338636236897</v>
      </c>
      <c r="L1043" s="166"/>
      <c r="M1043" s="41"/>
      <c r="N1043" s="41"/>
      <c r="O1043" s="41"/>
    </row>
    <row r="1044" spans="1:15" x14ac:dyDescent="0.25">
      <c r="A1044" s="165">
        <v>43509.416666666664</v>
      </c>
      <c r="B1044" s="167">
        <f>WEEKNUM(A1044)</f>
        <v>7</v>
      </c>
      <c r="C1044" s="164">
        <f>WEEKDAY(A1044)</f>
        <v>4</v>
      </c>
      <c r="D1044" s="164">
        <v>11</v>
      </c>
      <c r="E1044" s="163">
        <v>10</v>
      </c>
      <c r="F1044" s="163">
        <v>15.379999999999999</v>
      </c>
      <c r="G1044" s="163">
        <v>13.25</v>
      </c>
      <c r="H1044" s="1">
        <v>2500</v>
      </c>
      <c r="I1044" s="161">
        <f>VLOOKUP(B1044,L$2:M$54,2,FALSE)</f>
        <v>1.036796336491755</v>
      </c>
      <c r="J1044">
        <f>MAX(I1044*F1044,E1044)</f>
        <v>15.945927655243191</v>
      </c>
      <c r="L1044" s="166"/>
      <c r="M1044" s="41"/>
      <c r="N1044" s="41"/>
      <c r="O1044" s="41"/>
    </row>
    <row r="1045" spans="1:15" x14ac:dyDescent="0.25">
      <c r="A1045" s="165">
        <v>43509.458333333336</v>
      </c>
      <c r="B1045" s="167">
        <f>WEEKNUM(A1045)</f>
        <v>7</v>
      </c>
      <c r="C1045" s="164">
        <f>WEEKDAY(A1045)</f>
        <v>4</v>
      </c>
      <c r="D1045" s="164">
        <v>12</v>
      </c>
      <c r="E1045" s="163">
        <v>10</v>
      </c>
      <c r="F1045" s="163">
        <v>14.45</v>
      </c>
      <c r="G1045" s="163">
        <v>14.5</v>
      </c>
      <c r="H1045" s="1">
        <v>2486</v>
      </c>
      <c r="I1045" s="161">
        <f>VLOOKUP(B1045,L$2:M$54,2,FALSE)</f>
        <v>1.036796336491755</v>
      </c>
      <c r="J1045">
        <f>MAX(I1045*F1045,E1045)</f>
        <v>14.981707062305858</v>
      </c>
      <c r="L1045" s="166"/>
      <c r="M1045" s="41"/>
      <c r="N1045" s="41"/>
      <c r="O1045" s="41"/>
    </row>
    <row r="1046" spans="1:15" x14ac:dyDescent="0.25">
      <c r="A1046" s="165">
        <v>43509.5</v>
      </c>
      <c r="B1046" s="167">
        <f>WEEKNUM(A1046)</f>
        <v>7</v>
      </c>
      <c r="C1046" s="164">
        <f>WEEKDAY(A1046)</f>
        <v>4</v>
      </c>
      <c r="D1046" s="164">
        <v>13</v>
      </c>
      <c r="E1046" s="163">
        <v>10</v>
      </c>
      <c r="F1046" s="163">
        <v>13.765000000000001</v>
      </c>
      <c r="G1046" s="163">
        <v>13.375</v>
      </c>
      <c r="H1046" s="1">
        <v>2281</v>
      </c>
      <c r="I1046" s="161">
        <f>VLOOKUP(B1046,L$2:M$54,2,FALSE)</f>
        <v>1.036796336491755</v>
      </c>
      <c r="J1046">
        <f>MAX(I1046*F1046,E1046)</f>
        <v>14.271501571809008</v>
      </c>
      <c r="L1046" s="166"/>
      <c r="M1046" s="41"/>
      <c r="N1046" s="41"/>
      <c r="O1046" s="41"/>
    </row>
    <row r="1047" spans="1:15" x14ac:dyDescent="0.25">
      <c r="A1047" s="165">
        <v>43509.541666666664</v>
      </c>
      <c r="B1047" s="167">
        <f>WEEKNUM(A1047)</f>
        <v>7</v>
      </c>
      <c r="C1047" s="164">
        <f>WEEKDAY(A1047)</f>
        <v>4</v>
      </c>
      <c r="D1047" s="164">
        <v>14</v>
      </c>
      <c r="E1047" s="163">
        <v>10</v>
      </c>
      <c r="F1047" s="163">
        <v>14.185</v>
      </c>
      <c r="G1047" s="163">
        <v>12.690000000000001</v>
      </c>
      <c r="H1047" s="1">
        <v>2413</v>
      </c>
      <c r="I1047" s="161">
        <f>VLOOKUP(B1047,L$2:M$54,2,FALSE)</f>
        <v>1.036796336491755</v>
      </c>
      <c r="J1047">
        <f>MAX(I1047*F1047,E1047)</f>
        <v>14.706956033135544</v>
      </c>
      <c r="L1047" s="166"/>
      <c r="M1047" s="41"/>
      <c r="N1047" s="41"/>
      <c r="O1047" s="41"/>
    </row>
    <row r="1048" spans="1:15" x14ac:dyDescent="0.25">
      <c r="A1048" s="165">
        <v>43509.583333333336</v>
      </c>
      <c r="B1048" s="167">
        <f>WEEKNUM(A1048)</f>
        <v>7</v>
      </c>
      <c r="C1048" s="164">
        <f>WEEKDAY(A1048)</f>
        <v>4</v>
      </c>
      <c r="D1048" s="164">
        <v>15</v>
      </c>
      <c r="E1048" s="163">
        <v>10</v>
      </c>
      <c r="F1048" s="163">
        <v>15</v>
      </c>
      <c r="G1048" s="163">
        <v>12.225000000000001</v>
      </c>
      <c r="H1048" s="1">
        <v>2425</v>
      </c>
      <c r="I1048" s="161">
        <f>VLOOKUP(B1048,L$2:M$54,2,FALSE)</f>
        <v>1.036796336491755</v>
      </c>
      <c r="J1048">
        <f>MAX(I1048*F1048,E1048)</f>
        <v>15.551945047376325</v>
      </c>
      <c r="L1048" s="166"/>
      <c r="M1048" s="41"/>
      <c r="N1048" s="41"/>
      <c r="O1048" s="41"/>
    </row>
    <row r="1049" spans="1:15" x14ac:dyDescent="0.25">
      <c r="A1049" s="165">
        <v>43509.625</v>
      </c>
      <c r="B1049" s="167">
        <f>WEEKNUM(A1049)</f>
        <v>7</v>
      </c>
      <c r="C1049" s="164">
        <f>WEEKDAY(A1049)</f>
        <v>4</v>
      </c>
      <c r="D1049" s="164">
        <v>16</v>
      </c>
      <c r="E1049" s="163">
        <v>10</v>
      </c>
      <c r="F1049" s="163">
        <v>14.895</v>
      </c>
      <c r="G1049" s="163">
        <v>11.8825</v>
      </c>
      <c r="H1049" s="1">
        <v>2651</v>
      </c>
      <c r="I1049" s="161">
        <f>VLOOKUP(B1049,L$2:M$54,2,FALSE)</f>
        <v>1.036796336491755</v>
      </c>
      <c r="J1049">
        <f>MAX(I1049*F1049,E1049)</f>
        <v>15.443081432044689</v>
      </c>
      <c r="L1049" s="166"/>
      <c r="M1049" s="41"/>
      <c r="N1049" s="41"/>
      <c r="O1049" s="41"/>
    </row>
    <row r="1050" spans="1:15" x14ac:dyDescent="0.25">
      <c r="A1050" s="165">
        <v>43509.666666666664</v>
      </c>
      <c r="B1050" s="167">
        <f>WEEKNUM(A1050)</f>
        <v>7</v>
      </c>
      <c r="C1050" s="164">
        <f>WEEKDAY(A1050)</f>
        <v>4</v>
      </c>
      <c r="D1050" s="164">
        <v>17</v>
      </c>
      <c r="E1050" s="163">
        <v>10</v>
      </c>
      <c r="F1050" s="163">
        <v>15.77</v>
      </c>
      <c r="G1050" s="163">
        <v>12.092500000000001</v>
      </c>
      <c r="H1050" s="1">
        <v>3667</v>
      </c>
      <c r="I1050" s="161">
        <f>VLOOKUP(B1050,L$2:M$54,2,FALSE)</f>
        <v>1.036796336491755</v>
      </c>
      <c r="J1050">
        <f>MAX(I1050*F1050,E1050)</f>
        <v>16.350278226474977</v>
      </c>
      <c r="L1050" s="166"/>
      <c r="M1050" s="41"/>
      <c r="N1050" s="41"/>
      <c r="O1050" s="41"/>
    </row>
    <row r="1051" spans="1:15" x14ac:dyDescent="0.25">
      <c r="A1051" s="165">
        <v>43509.708333333336</v>
      </c>
      <c r="B1051" s="167">
        <f>WEEKNUM(A1051)</f>
        <v>7</v>
      </c>
      <c r="C1051" s="164">
        <f>WEEKDAY(A1051)</f>
        <v>4</v>
      </c>
      <c r="D1051" s="164">
        <v>18</v>
      </c>
      <c r="E1051" s="163">
        <v>10</v>
      </c>
      <c r="F1051" s="163">
        <v>17.549999999999997</v>
      </c>
      <c r="G1051" s="163">
        <v>12.5</v>
      </c>
      <c r="H1051" s="1">
        <v>4021</v>
      </c>
      <c r="I1051" s="161">
        <f>VLOOKUP(B1051,L$2:M$54,2,FALSE)</f>
        <v>1.036796336491755</v>
      </c>
      <c r="J1051">
        <f>MAX(I1051*F1051,E1051)</f>
        <v>18.195775705430297</v>
      </c>
      <c r="L1051" s="166"/>
      <c r="M1051" s="41"/>
      <c r="N1051" s="41"/>
      <c r="O1051" s="41"/>
    </row>
    <row r="1052" spans="1:15" x14ac:dyDescent="0.25">
      <c r="A1052" s="165">
        <v>43509.75</v>
      </c>
      <c r="B1052" s="167">
        <f>WEEKNUM(A1052)</f>
        <v>7</v>
      </c>
      <c r="C1052" s="164">
        <f>WEEKDAY(A1052)</f>
        <v>4</v>
      </c>
      <c r="D1052" s="164">
        <v>19</v>
      </c>
      <c r="E1052" s="163">
        <v>10</v>
      </c>
      <c r="F1052" s="163">
        <v>16.234999999999999</v>
      </c>
      <c r="G1052" s="163">
        <v>12.4475</v>
      </c>
      <c r="H1052" s="1">
        <v>3067</v>
      </c>
      <c r="I1052" s="161">
        <f>VLOOKUP(B1052,L$2:M$54,2,FALSE)</f>
        <v>1.036796336491755</v>
      </c>
      <c r="J1052">
        <f>MAX(I1052*F1052,E1052)</f>
        <v>16.832388522943642</v>
      </c>
      <c r="L1052" s="166"/>
      <c r="M1052" s="41"/>
      <c r="N1052" s="41"/>
      <c r="O1052" s="41"/>
    </row>
    <row r="1053" spans="1:15" x14ac:dyDescent="0.25">
      <c r="A1053" s="165">
        <v>43509.791666666664</v>
      </c>
      <c r="B1053" s="167">
        <f>WEEKNUM(A1053)</f>
        <v>7</v>
      </c>
      <c r="C1053" s="164">
        <f>WEEKDAY(A1053)</f>
        <v>4</v>
      </c>
      <c r="D1053" s="164">
        <v>20</v>
      </c>
      <c r="E1053" s="163">
        <v>10</v>
      </c>
      <c r="F1053" s="163">
        <v>14</v>
      </c>
      <c r="G1053" s="163">
        <v>12.885000000000002</v>
      </c>
      <c r="H1053" s="1">
        <v>1766</v>
      </c>
      <c r="I1053" s="161">
        <f>VLOOKUP(B1053,L$2:M$54,2,FALSE)</f>
        <v>1.036796336491755</v>
      </c>
      <c r="J1053">
        <f>MAX(I1053*F1053,E1053)</f>
        <v>14.515148710884569</v>
      </c>
      <c r="L1053" s="166"/>
      <c r="M1053" s="41"/>
      <c r="N1053" s="41"/>
      <c r="O1053" s="41"/>
    </row>
    <row r="1054" spans="1:15" x14ac:dyDescent="0.25">
      <c r="A1054" s="165">
        <v>43509.833333333336</v>
      </c>
      <c r="B1054" s="167">
        <f>WEEKNUM(A1054)</f>
        <v>7</v>
      </c>
      <c r="C1054" s="164">
        <f>WEEKDAY(A1054)</f>
        <v>4</v>
      </c>
      <c r="D1054" s="164">
        <v>21</v>
      </c>
      <c r="E1054" s="163">
        <v>10</v>
      </c>
      <c r="F1054" s="163">
        <v>12.77</v>
      </c>
      <c r="G1054" s="163">
        <v>13.774999999999999</v>
      </c>
      <c r="H1054" s="1">
        <v>1047</v>
      </c>
      <c r="I1054" s="161">
        <f>VLOOKUP(B1054,L$2:M$54,2,FALSE)</f>
        <v>1.036796336491755</v>
      </c>
      <c r="J1054">
        <f>MAX(I1054*F1054,E1054)</f>
        <v>13.23988921699971</v>
      </c>
      <c r="L1054" s="166"/>
      <c r="M1054" s="41"/>
      <c r="N1054" s="41"/>
      <c r="O1054" s="41"/>
    </row>
    <row r="1055" spans="1:15" x14ac:dyDescent="0.25">
      <c r="A1055" s="165">
        <v>43509.875</v>
      </c>
      <c r="B1055" s="167">
        <f>WEEKNUM(A1055)</f>
        <v>7</v>
      </c>
      <c r="C1055" s="164">
        <f>WEEKDAY(A1055)</f>
        <v>4</v>
      </c>
      <c r="D1055" s="164">
        <v>22</v>
      </c>
      <c r="E1055" s="163">
        <v>12.48</v>
      </c>
      <c r="F1055" s="163">
        <v>12.48</v>
      </c>
      <c r="G1055" s="163">
        <v>13.1175</v>
      </c>
      <c r="H1055" s="1">
        <v>802</v>
      </c>
      <c r="I1055" s="161">
        <f>VLOOKUP(B1055,L$2:M$54,2,FALSE)</f>
        <v>1.036796336491755</v>
      </c>
      <c r="J1055">
        <f>MAX(I1055*F1055,E1055)</f>
        <v>12.939218279417103</v>
      </c>
      <c r="L1055" s="166"/>
      <c r="M1055" s="41"/>
      <c r="N1055" s="41"/>
      <c r="O1055" s="41"/>
    </row>
    <row r="1056" spans="1:15" x14ac:dyDescent="0.25">
      <c r="A1056" s="165">
        <v>43509.916666666664</v>
      </c>
      <c r="B1056" s="167">
        <f>WEEKNUM(A1056)</f>
        <v>7</v>
      </c>
      <c r="C1056" s="164">
        <f>WEEKDAY(A1056)</f>
        <v>4</v>
      </c>
      <c r="D1056" s="164">
        <v>23</v>
      </c>
      <c r="E1056" s="163">
        <v>12.59</v>
      </c>
      <c r="F1056" s="163">
        <v>12.59</v>
      </c>
      <c r="G1056" s="163">
        <v>12</v>
      </c>
      <c r="H1056" s="1">
        <v>622</v>
      </c>
      <c r="I1056" s="161">
        <f>VLOOKUP(B1056,L$2:M$54,2,FALSE)</f>
        <v>1.036796336491755</v>
      </c>
      <c r="J1056">
        <f>MAX(I1056*F1056,E1056)</f>
        <v>13.053265876431194</v>
      </c>
      <c r="L1056" s="166"/>
      <c r="M1056" s="41"/>
      <c r="N1056" s="41"/>
      <c r="O1056" s="41"/>
    </row>
    <row r="1057" spans="1:15" x14ac:dyDescent="0.25">
      <c r="A1057" s="165">
        <v>43509.958333333336</v>
      </c>
      <c r="B1057" s="167">
        <f>WEEKNUM(A1057)</f>
        <v>7</v>
      </c>
      <c r="C1057" s="164">
        <f>WEEKDAY(A1057)</f>
        <v>4</v>
      </c>
      <c r="D1057" s="164">
        <v>24</v>
      </c>
      <c r="E1057" s="163">
        <v>12.375</v>
      </c>
      <c r="F1057" s="163">
        <v>12.375</v>
      </c>
      <c r="G1057" s="163">
        <v>11.385</v>
      </c>
      <c r="H1057" s="1">
        <v>330</v>
      </c>
      <c r="I1057" s="161">
        <f>VLOOKUP(B1057,L$2:M$54,2,FALSE)</f>
        <v>1.036796336491755</v>
      </c>
      <c r="J1057">
        <f>MAX(I1057*F1057,E1057)</f>
        <v>12.830354664085467</v>
      </c>
      <c r="L1057" s="166"/>
      <c r="M1057" s="41"/>
      <c r="N1057" s="41"/>
      <c r="O1057" s="41"/>
    </row>
    <row r="1058" spans="1:15" x14ac:dyDescent="0.25">
      <c r="A1058" s="165">
        <v>43510</v>
      </c>
      <c r="B1058" s="167">
        <f>WEEKNUM(A1058)</f>
        <v>7</v>
      </c>
      <c r="C1058" s="164">
        <f>WEEKDAY(A1058)</f>
        <v>5</v>
      </c>
      <c r="D1058" s="164">
        <v>1</v>
      </c>
      <c r="E1058" s="163">
        <v>11.984999999999999</v>
      </c>
      <c r="F1058" s="163">
        <v>11.984999999999999</v>
      </c>
      <c r="G1058" s="163">
        <v>12.48</v>
      </c>
      <c r="H1058" s="1">
        <v>132</v>
      </c>
      <c r="I1058" s="161">
        <f>VLOOKUP(B1058,L$2:M$54,2,FALSE)</f>
        <v>1.036796336491755</v>
      </c>
      <c r="J1058">
        <f>MAX(I1058*F1058,E1058)</f>
        <v>12.426004092853683</v>
      </c>
      <c r="L1058" s="166"/>
      <c r="M1058" s="41"/>
      <c r="N1058" s="41"/>
      <c r="O1058" s="41"/>
    </row>
    <row r="1059" spans="1:15" x14ac:dyDescent="0.25">
      <c r="A1059" s="165">
        <v>43510.041666666664</v>
      </c>
      <c r="B1059" s="167">
        <f>WEEKNUM(A1059)</f>
        <v>7</v>
      </c>
      <c r="C1059" s="164">
        <f>WEEKDAY(A1059)</f>
        <v>5</v>
      </c>
      <c r="D1059" s="164">
        <v>2</v>
      </c>
      <c r="E1059" s="163">
        <v>11.719999999999999</v>
      </c>
      <c r="F1059" s="163">
        <v>11.719999999999999</v>
      </c>
      <c r="G1059" s="163">
        <v>12.59</v>
      </c>
      <c r="H1059" s="1">
        <v>113</v>
      </c>
      <c r="I1059" s="161">
        <f>VLOOKUP(B1059,L$2:M$54,2,FALSE)</f>
        <v>1.036796336491755</v>
      </c>
      <c r="J1059">
        <f>MAX(I1059*F1059,E1059)</f>
        <v>12.151253063683367</v>
      </c>
      <c r="L1059" s="166"/>
      <c r="M1059" s="41"/>
      <c r="N1059" s="41"/>
      <c r="O1059" s="41"/>
    </row>
    <row r="1060" spans="1:15" x14ac:dyDescent="0.25">
      <c r="A1060" s="165">
        <v>43510.083333333336</v>
      </c>
      <c r="B1060" s="167">
        <f>WEEKNUM(A1060)</f>
        <v>7</v>
      </c>
      <c r="C1060" s="164">
        <f>WEEKDAY(A1060)</f>
        <v>5</v>
      </c>
      <c r="D1060" s="164">
        <v>3</v>
      </c>
      <c r="E1060" s="163">
        <v>12.094999999999999</v>
      </c>
      <c r="F1060" s="163">
        <v>12.094999999999999</v>
      </c>
      <c r="G1060" s="163">
        <v>12.375</v>
      </c>
      <c r="H1060" s="1">
        <v>73</v>
      </c>
      <c r="I1060" s="161">
        <f>VLOOKUP(B1060,L$2:M$54,2,FALSE)</f>
        <v>1.036796336491755</v>
      </c>
      <c r="J1060">
        <f>MAX(I1060*F1060,E1060)</f>
        <v>12.540051689867775</v>
      </c>
      <c r="L1060" s="166"/>
      <c r="M1060" s="41"/>
      <c r="N1060" s="41"/>
      <c r="O1060" s="41"/>
    </row>
    <row r="1061" spans="1:15" x14ac:dyDescent="0.25">
      <c r="A1061" s="165">
        <v>43510.125</v>
      </c>
      <c r="B1061" s="167">
        <f>WEEKNUM(A1061)</f>
        <v>7</v>
      </c>
      <c r="C1061" s="164">
        <f>WEEKDAY(A1061)</f>
        <v>5</v>
      </c>
      <c r="D1061" s="164">
        <v>4</v>
      </c>
      <c r="E1061" s="163">
        <v>11.91</v>
      </c>
      <c r="F1061" s="163">
        <v>11.91</v>
      </c>
      <c r="G1061" s="163">
        <v>11.984999999999999</v>
      </c>
      <c r="H1061" s="1">
        <v>110</v>
      </c>
      <c r="I1061" s="161">
        <f>VLOOKUP(B1061,L$2:M$54,2,FALSE)</f>
        <v>1.036796336491755</v>
      </c>
      <c r="J1061">
        <f>MAX(I1061*F1061,E1061)</f>
        <v>12.348244367616802</v>
      </c>
      <c r="L1061" s="166"/>
      <c r="M1061" s="41"/>
      <c r="N1061" s="41"/>
      <c r="O1061" s="41"/>
    </row>
    <row r="1062" spans="1:15" x14ac:dyDescent="0.25">
      <c r="A1062" s="165">
        <v>43510.166666666664</v>
      </c>
      <c r="B1062" s="167">
        <f>WEEKNUM(A1062)</f>
        <v>7</v>
      </c>
      <c r="C1062" s="164">
        <f>WEEKDAY(A1062)</f>
        <v>5</v>
      </c>
      <c r="D1062" s="164">
        <v>5</v>
      </c>
      <c r="E1062" s="163">
        <v>12.455</v>
      </c>
      <c r="F1062" s="163">
        <v>12.455</v>
      </c>
      <c r="G1062" s="163">
        <v>11.719999999999999</v>
      </c>
      <c r="H1062" s="1">
        <v>277</v>
      </c>
      <c r="I1062" s="161">
        <f>VLOOKUP(B1062,L$2:M$54,2,FALSE)</f>
        <v>1.036796336491755</v>
      </c>
      <c r="J1062">
        <f>MAX(I1062*F1062,E1062)</f>
        <v>12.913298371004808</v>
      </c>
      <c r="L1062" s="166"/>
      <c r="M1062" s="41"/>
      <c r="N1062" s="41"/>
      <c r="O1062" s="41"/>
    </row>
    <row r="1063" spans="1:15" x14ac:dyDescent="0.25">
      <c r="A1063" s="165">
        <v>43510.208333333336</v>
      </c>
      <c r="B1063" s="167">
        <f>WEEKNUM(A1063)</f>
        <v>7</v>
      </c>
      <c r="C1063" s="164">
        <f>WEEKDAY(A1063)</f>
        <v>5</v>
      </c>
      <c r="D1063" s="164">
        <v>6</v>
      </c>
      <c r="E1063" s="163">
        <v>10</v>
      </c>
      <c r="F1063" s="163">
        <v>11.094999999999999</v>
      </c>
      <c r="G1063" s="163">
        <v>12.094999999999999</v>
      </c>
      <c r="H1063" s="1">
        <v>747</v>
      </c>
      <c r="I1063" s="161">
        <f>VLOOKUP(B1063,L$2:M$54,2,FALSE)</f>
        <v>1.036796336491755</v>
      </c>
      <c r="J1063">
        <f>MAX(I1063*F1063,E1063)</f>
        <v>11.503255353376019</v>
      </c>
      <c r="L1063" s="166"/>
      <c r="M1063" s="41"/>
      <c r="N1063" s="41"/>
      <c r="O1063" s="41"/>
    </row>
    <row r="1064" spans="1:15" x14ac:dyDescent="0.25">
      <c r="A1064" s="165">
        <v>43510.25</v>
      </c>
      <c r="B1064" s="167">
        <f>WEEKNUM(A1064)</f>
        <v>7</v>
      </c>
      <c r="C1064" s="164">
        <f>WEEKDAY(A1064)</f>
        <v>5</v>
      </c>
      <c r="D1064" s="164">
        <v>7</v>
      </c>
      <c r="E1064" s="163">
        <v>10</v>
      </c>
      <c r="F1064" s="163">
        <v>11.745000000000001</v>
      </c>
      <c r="G1064" s="163">
        <v>11.91</v>
      </c>
      <c r="H1064" s="1">
        <v>3233</v>
      </c>
      <c r="I1064" s="161">
        <f>VLOOKUP(B1064,L$2:M$54,2,FALSE)</f>
        <v>1.036796336491755</v>
      </c>
      <c r="J1064">
        <f>MAX(I1064*F1064,E1064)</f>
        <v>12.177172972095663</v>
      </c>
      <c r="L1064" s="166"/>
      <c r="M1064" s="41"/>
      <c r="N1064" s="41"/>
      <c r="O1064" s="41"/>
    </row>
    <row r="1065" spans="1:15" x14ac:dyDescent="0.25">
      <c r="A1065" s="165">
        <v>43510.291666666664</v>
      </c>
      <c r="B1065" s="167">
        <f>WEEKNUM(A1065)</f>
        <v>7</v>
      </c>
      <c r="C1065" s="164">
        <f>WEEKDAY(A1065)</f>
        <v>5</v>
      </c>
      <c r="D1065" s="164">
        <v>8</v>
      </c>
      <c r="E1065" s="163">
        <v>10</v>
      </c>
      <c r="F1065" s="163">
        <v>17.755000000000003</v>
      </c>
      <c r="G1065" s="163">
        <v>12.455</v>
      </c>
      <c r="H1065" s="1">
        <v>4154</v>
      </c>
      <c r="I1065" s="161">
        <f>VLOOKUP(B1065,L$2:M$54,2,FALSE)</f>
        <v>1.036796336491755</v>
      </c>
      <c r="J1065">
        <f>MAX(I1065*F1065,E1065)</f>
        <v>18.408318954411111</v>
      </c>
      <c r="L1065" s="166"/>
      <c r="M1065" s="41"/>
      <c r="N1065" s="41"/>
      <c r="O1065" s="41"/>
    </row>
    <row r="1066" spans="1:15" x14ac:dyDescent="0.25">
      <c r="A1066" s="165">
        <v>43510.333333333336</v>
      </c>
      <c r="B1066" s="167">
        <f>WEEKNUM(A1066)</f>
        <v>7</v>
      </c>
      <c r="C1066" s="164">
        <f>WEEKDAY(A1066)</f>
        <v>5</v>
      </c>
      <c r="D1066" s="164">
        <v>9</v>
      </c>
      <c r="E1066" s="163">
        <v>10</v>
      </c>
      <c r="F1066" s="163">
        <v>16.395</v>
      </c>
      <c r="G1066" s="163">
        <v>10.547499999999999</v>
      </c>
      <c r="H1066" s="1">
        <v>4013</v>
      </c>
      <c r="I1066" s="161">
        <f>VLOOKUP(B1066,L$2:M$54,2,FALSE)</f>
        <v>1.036796336491755</v>
      </c>
      <c r="J1066">
        <f>MAX(I1066*F1066,E1066)</f>
        <v>16.998275936782321</v>
      </c>
      <c r="L1066" s="166"/>
      <c r="M1066" s="41"/>
      <c r="N1066" s="41"/>
      <c r="O1066" s="41"/>
    </row>
    <row r="1067" spans="1:15" x14ac:dyDescent="0.25">
      <c r="A1067" s="165">
        <v>43510.375</v>
      </c>
      <c r="B1067" s="167">
        <f>WEEKNUM(A1067)</f>
        <v>7</v>
      </c>
      <c r="C1067" s="164">
        <f>WEEKDAY(A1067)</f>
        <v>5</v>
      </c>
      <c r="D1067" s="164">
        <v>10</v>
      </c>
      <c r="E1067" s="163">
        <v>10</v>
      </c>
      <c r="F1067" s="163">
        <v>15.625</v>
      </c>
      <c r="G1067" s="163">
        <v>10.872499999999999</v>
      </c>
      <c r="H1067" s="1">
        <v>2643</v>
      </c>
      <c r="I1067" s="161">
        <f>VLOOKUP(B1067,L$2:M$54,2,FALSE)</f>
        <v>1.036796336491755</v>
      </c>
      <c r="J1067">
        <f>MAX(I1067*F1067,E1067)</f>
        <v>16.199942757683672</v>
      </c>
      <c r="L1067" s="166"/>
      <c r="M1067" s="41"/>
      <c r="N1067" s="41"/>
      <c r="O1067" s="41"/>
    </row>
    <row r="1068" spans="1:15" x14ac:dyDescent="0.25">
      <c r="A1068" s="165">
        <v>43510.416666666664</v>
      </c>
      <c r="B1068" s="167">
        <f>WEEKNUM(A1068)</f>
        <v>7</v>
      </c>
      <c r="C1068" s="164">
        <f>WEEKDAY(A1068)</f>
        <v>5</v>
      </c>
      <c r="D1068" s="164">
        <v>11</v>
      </c>
      <c r="E1068" s="163">
        <v>10</v>
      </c>
      <c r="F1068" s="163">
        <v>13.745000000000001</v>
      </c>
      <c r="G1068" s="163">
        <v>13.877500000000001</v>
      </c>
      <c r="H1068" s="1">
        <v>2359</v>
      </c>
      <c r="I1068" s="161">
        <f>VLOOKUP(B1068,L$2:M$54,2,FALSE)</f>
        <v>1.036796336491755</v>
      </c>
      <c r="J1068">
        <f>MAX(I1068*F1068,E1068)</f>
        <v>14.250765645079174</v>
      </c>
      <c r="L1068" s="166"/>
      <c r="M1068" s="41"/>
      <c r="N1068" s="41"/>
      <c r="O1068" s="41"/>
    </row>
    <row r="1069" spans="1:15" x14ac:dyDescent="0.25">
      <c r="A1069" s="165">
        <v>43510.458333333336</v>
      </c>
      <c r="B1069" s="167">
        <f>WEEKNUM(A1069)</f>
        <v>7</v>
      </c>
      <c r="C1069" s="164">
        <f>WEEKDAY(A1069)</f>
        <v>5</v>
      </c>
      <c r="D1069" s="164">
        <v>12</v>
      </c>
      <c r="E1069" s="163">
        <v>10</v>
      </c>
      <c r="F1069" s="163">
        <v>15.704999999999998</v>
      </c>
      <c r="G1069" s="163">
        <v>13.197500000000002</v>
      </c>
      <c r="H1069" s="1">
        <v>2429</v>
      </c>
      <c r="I1069" s="161">
        <f>VLOOKUP(B1069,L$2:M$54,2,FALSE)</f>
        <v>1.036796336491755</v>
      </c>
      <c r="J1069">
        <f>MAX(I1069*F1069,E1069)</f>
        <v>16.28288646460301</v>
      </c>
      <c r="L1069" s="166"/>
      <c r="M1069" s="41"/>
      <c r="N1069" s="41"/>
      <c r="O1069" s="41"/>
    </row>
    <row r="1070" spans="1:15" x14ac:dyDescent="0.25">
      <c r="A1070" s="165">
        <v>43510.5</v>
      </c>
      <c r="B1070" s="167">
        <f>WEEKNUM(A1070)</f>
        <v>7</v>
      </c>
      <c r="C1070" s="164">
        <f>WEEKDAY(A1070)</f>
        <v>5</v>
      </c>
      <c r="D1070" s="164">
        <v>13</v>
      </c>
      <c r="E1070" s="163">
        <v>10</v>
      </c>
      <c r="F1070" s="163">
        <v>14.475</v>
      </c>
      <c r="G1070" s="163">
        <v>12.8125</v>
      </c>
      <c r="H1070" s="1">
        <v>2212</v>
      </c>
      <c r="I1070" s="161">
        <f>VLOOKUP(B1070,L$2:M$54,2,FALSE)</f>
        <v>1.036796336491755</v>
      </c>
      <c r="J1070">
        <f>MAX(I1070*F1070,E1070)</f>
        <v>15.007626970718153</v>
      </c>
      <c r="L1070" s="166"/>
      <c r="M1070" s="41"/>
      <c r="N1070" s="41"/>
      <c r="O1070" s="41"/>
    </row>
    <row r="1071" spans="1:15" x14ac:dyDescent="0.25">
      <c r="A1071" s="165">
        <v>43510.541666666664</v>
      </c>
      <c r="B1071" s="167">
        <f>WEEKNUM(A1071)</f>
        <v>7</v>
      </c>
      <c r="C1071" s="164">
        <f>WEEKDAY(A1071)</f>
        <v>5</v>
      </c>
      <c r="D1071" s="164">
        <v>14</v>
      </c>
      <c r="E1071" s="163">
        <v>10</v>
      </c>
      <c r="F1071" s="163">
        <v>13.765000000000001</v>
      </c>
      <c r="G1071" s="163">
        <v>11.8725</v>
      </c>
      <c r="H1071" s="1">
        <v>2369</v>
      </c>
      <c r="I1071" s="161">
        <f>VLOOKUP(B1071,L$2:M$54,2,FALSE)</f>
        <v>1.036796336491755</v>
      </c>
      <c r="J1071">
        <f>MAX(I1071*F1071,E1071)</f>
        <v>14.271501571809008</v>
      </c>
      <c r="L1071" s="166"/>
      <c r="M1071" s="41"/>
      <c r="N1071" s="41"/>
      <c r="O1071" s="41"/>
    </row>
    <row r="1072" spans="1:15" x14ac:dyDescent="0.25">
      <c r="A1072" s="165">
        <v>43510.583333333336</v>
      </c>
      <c r="B1072" s="167">
        <f>WEEKNUM(A1072)</f>
        <v>7</v>
      </c>
      <c r="C1072" s="164">
        <f>WEEKDAY(A1072)</f>
        <v>5</v>
      </c>
      <c r="D1072" s="164">
        <v>15</v>
      </c>
      <c r="E1072" s="163">
        <v>10</v>
      </c>
      <c r="F1072" s="163">
        <v>15.885</v>
      </c>
      <c r="G1072" s="163">
        <v>12.852499999999999</v>
      </c>
      <c r="H1072" s="1">
        <v>2586</v>
      </c>
      <c r="I1072" s="161">
        <f>VLOOKUP(B1072,L$2:M$54,2,FALSE)</f>
        <v>1.036796336491755</v>
      </c>
      <c r="J1072">
        <f>MAX(I1072*F1072,E1072)</f>
        <v>16.469509805171526</v>
      </c>
      <c r="L1072" s="166"/>
      <c r="M1072" s="41"/>
      <c r="N1072" s="41"/>
      <c r="O1072" s="41"/>
    </row>
    <row r="1073" spans="1:15" x14ac:dyDescent="0.25">
      <c r="A1073" s="165">
        <v>43510.625</v>
      </c>
      <c r="B1073" s="167">
        <f>WEEKNUM(A1073)</f>
        <v>7</v>
      </c>
      <c r="C1073" s="164">
        <f>WEEKDAY(A1073)</f>
        <v>5</v>
      </c>
      <c r="D1073" s="164">
        <v>16</v>
      </c>
      <c r="E1073" s="163">
        <v>10</v>
      </c>
      <c r="F1073" s="163">
        <v>14.73</v>
      </c>
      <c r="G1073" s="163">
        <v>12.237500000000001</v>
      </c>
      <c r="H1073" s="1">
        <v>2719</v>
      </c>
      <c r="I1073" s="161">
        <f>VLOOKUP(B1073,L$2:M$54,2,FALSE)</f>
        <v>1.036796336491755</v>
      </c>
      <c r="J1073">
        <f>MAX(I1073*F1073,E1073)</f>
        <v>15.27201003652355</v>
      </c>
      <c r="L1073" s="166"/>
      <c r="M1073" s="41"/>
      <c r="N1073" s="41"/>
      <c r="O1073" s="41"/>
    </row>
    <row r="1074" spans="1:15" x14ac:dyDescent="0.25">
      <c r="A1074" s="165">
        <v>43510.666666666664</v>
      </c>
      <c r="B1074" s="167">
        <f>WEEKNUM(A1074)</f>
        <v>7</v>
      </c>
      <c r="C1074" s="164">
        <f>WEEKDAY(A1074)</f>
        <v>5</v>
      </c>
      <c r="D1074" s="164">
        <v>17</v>
      </c>
      <c r="E1074" s="163">
        <v>10</v>
      </c>
      <c r="F1074" s="163">
        <v>15.145</v>
      </c>
      <c r="G1074" s="163">
        <v>11.8825</v>
      </c>
      <c r="H1074" s="1">
        <v>3576</v>
      </c>
      <c r="I1074" s="161">
        <f>VLOOKUP(B1074,L$2:M$54,2,FALSE)</f>
        <v>1.036796336491755</v>
      </c>
      <c r="J1074">
        <f>MAX(I1074*F1074,E1074)</f>
        <v>15.702280516167628</v>
      </c>
      <c r="L1074" s="166"/>
      <c r="M1074" s="41"/>
      <c r="N1074" s="41"/>
      <c r="O1074" s="41"/>
    </row>
    <row r="1075" spans="1:15" x14ac:dyDescent="0.25">
      <c r="A1075" s="165">
        <v>43510.708333333336</v>
      </c>
      <c r="B1075" s="167">
        <f>WEEKNUM(A1075)</f>
        <v>7</v>
      </c>
      <c r="C1075" s="164">
        <f>WEEKDAY(A1075)</f>
        <v>5</v>
      </c>
      <c r="D1075" s="164">
        <v>18</v>
      </c>
      <c r="E1075" s="163">
        <v>10</v>
      </c>
      <c r="F1075" s="163">
        <v>17.98</v>
      </c>
      <c r="G1075" s="163">
        <v>12.942499999999999</v>
      </c>
      <c r="H1075" s="1">
        <v>4261</v>
      </c>
      <c r="I1075" s="161">
        <f>VLOOKUP(B1075,L$2:M$54,2,FALSE)</f>
        <v>1.036796336491755</v>
      </c>
      <c r="J1075">
        <f>MAX(I1075*F1075,E1075)</f>
        <v>18.641598130121753</v>
      </c>
      <c r="L1075" s="166"/>
      <c r="M1075" s="41"/>
      <c r="N1075" s="41"/>
      <c r="O1075" s="41"/>
    </row>
    <row r="1076" spans="1:15" x14ac:dyDescent="0.25">
      <c r="A1076" s="165">
        <v>43510.75</v>
      </c>
      <c r="B1076" s="167">
        <f>WEEKNUM(A1076)</f>
        <v>7</v>
      </c>
      <c r="C1076" s="164">
        <f>WEEKDAY(A1076)</f>
        <v>5</v>
      </c>
      <c r="D1076" s="164">
        <v>19</v>
      </c>
      <c r="E1076" s="163">
        <v>10</v>
      </c>
      <c r="F1076" s="163">
        <v>16.450000000000003</v>
      </c>
      <c r="G1076" s="163">
        <v>12.364999999999998</v>
      </c>
      <c r="H1076" s="1">
        <v>3195</v>
      </c>
      <c r="I1076" s="161">
        <f>VLOOKUP(B1076,L$2:M$54,2,FALSE)</f>
        <v>1.036796336491755</v>
      </c>
      <c r="J1076">
        <f>MAX(I1076*F1076,E1076)</f>
        <v>17.05529973528937</v>
      </c>
      <c r="L1076" s="166"/>
      <c r="M1076" s="41"/>
      <c r="N1076" s="41"/>
      <c r="O1076" s="41"/>
    </row>
    <row r="1077" spans="1:15" x14ac:dyDescent="0.25">
      <c r="A1077" s="165">
        <v>43510.791666666664</v>
      </c>
      <c r="B1077" s="167">
        <f>WEEKNUM(A1077)</f>
        <v>7</v>
      </c>
      <c r="C1077" s="164">
        <f>WEEKDAY(A1077)</f>
        <v>5</v>
      </c>
      <c r="D1077" s="164">
        <v>20</v>
      </c>
      <c r="E1077" s="163">
        <v>10</v>
      </c>
      <c r="F1077" s="163">
        <v>13.945</v>
      </c>
      <c r="G1077" s="163">
        <v>12.572500000000002</v>
      </c>
      <c r="H1077" s="1">
        <v>2046</v>
      </c>
      <c r="I1077" s="161">
        <f>VLOOKUP(B1077,L$2:M$54,2,FALSE)</f>
        <v>1.036796336491755</v>
      </c>
      <c r="J1077">
        <f>MAX(I1077*F1077,E1077)</f>
        <v>14.458124912377523</v>
      </c>
      <c r="L1077" s="166"/>
      <c r="M1077" s="41"/>
      <c r="N1077" s="41"/>
      <c r="O1077" s="41"/>
    </row>
    <row r="1078" spans="1:15" x14ac:dyDescent="0.25">
      <c r="A1078" s="165">
        <v>43510.833333333336</v>
      </c>
      <c r="B1078" s="167">
        <f>WEEKNUM(A1078)</f>
        <v>7</v>
      </c>
      <c r="C1078" s="164">
        <f>WEEKDAY(A1078)</f>
        <v>5</v>
      </c>
      <c r="D1078" s="164">
        <v>21</v>
      </c>
      <c r="E1078" s="163">
        <v>11.754999999999999</v>
      </c>
      <c r="F1078" s="163">
        <v>11.754999999999999</v>
      </c>
      <c r="G1078" s="163">
        <v>13.99</v>
      </c>
      <c r="H1078" s="1">
        <v>1033</v>
      </c>
      <c r="I1078" s="161">
        <f>VLOOKUP(B1078,L$2:M$54,2,FALSE)</f>
        <v>1.036796336491755</v>
      </c>
      <c r="J1078">
        <f>MAX(I1078*F1078,E1078)</f>
        <v>12.187540935460579</v>
      </c>
      <c r="L1078" s="166"/>
      <c r="M1078" s="41"/>
      <c r="N1078" s="41"/>
      <c r="O1078" s="41"/>
    </row>
    <row r="1079" spans="1:15" x14ac:dyDescent="0.25">
      <c r="A1079" s="165">
        <v>43510.875</v>
      </c>
      <c r="B1079" s="167">
        <f>WEEKNUM(A1079)</f>
        <v>7</v>
      </c>
      <c r="C1079" s="164">
        <f>WEEKDAY(A1079)</f>
        <v>5</v>
      </c>
      <c r="D1079" s="164">
        <v>22</v>
      </c>
      <c r="E1079" s="163">
        <v>12</v>
      </c>
      <c r="F1079" s="163">
        <v>13.98</v>
      </c>
      <c r="G1079" s="163">
        <v>13.225000000000001</v>
      </c>
      <c r="H1079" s="1">
        <v>752</v>
      </c>
      <c r="I1079" s="161">
        <f>VLOOKUP(B1079,L$2:M$54,2,FALSE)</f>
        <v>1.036796336491755</v>
      </c>
      <c r="J1079">
        <f>MAX(I1079*F1079,E1079)</f>
        <v>14.494412784154735</v>
      </c>
      <c r="L1079" s="166"/>
      <c r="M1079" s="41"/>
      <c r="N1079" s="41"/>
      <c r="O1079" s="41"/>
    </row>
    <row r="1080" spans="1:15" x14ac:dyDescent="0.25">
      <c r="A1080" s="165">
        <v>43510.916666666664</v>
      </c>
      <c r="B1080" s="167">
        <f>WEEKNUM(A1080)</f>
        <v>7</v>
      </c>
      <c r="C1080" s="164">
        <f>WEEKDAY(A1080)</f>
        <v>5</v>
      </c>
      <c r="D1080" s="164">
        <v>23</v>
      </c>
      <c r="E1080" s="163">
        <v>12</v>
      </c>
      <c r="F1080" s="163">
        <v>13.92</v>
      </c>
      <c r="G1080" s="163">
        <v>11.9725</v>
      </c>
      <c r="H1080" s="1">
        <v>718</v>
      </c>
      <c r="I1080" s="161">
        <f>VLOOKUP(B1080,L$2:M$54,2,FALSE)</f>
        <v>1.036796336491755</v>
      </c>
      <c r="J1080">
        <f>MAX(I1080*F1080,E1080)</f>
        <v>14.43220500396523</v>
      </c>
      <c r="L1080" s="166"/>
      <c r="M1080" s="41"/>
      <c r="N1080" s="41"/>
      <c r="O1080" s="41"/>
    </row>
    <row r="1081" spans="1:15" x14ac:dyDescent="0.25">
      <c r="A1081" s="165">
        <v>43510.958333333336</v>
      </c>
      <c r="B1081" s="167">
        <f>WEEKNUM(A1081)</f>
        <v>7</v>
      </c>
      <c r="C1081" s="164">
        <f>WEEKDAY(A1081)</f>
        <v>5</v>
      </c>
      <c r="D1081" s="164">
        <v>24</v>
      </c>
      <c r="E1081" s="163">
        <v>12</v>
      </c>
      <c r="F1081" s="163">
        <v>13.934999999999999</v>
      </c>
      <c r="G1081" s="163">
        <v>11.754999999999999</v>
      </c>
      <c r="H1081" s="1">
        <v>518</v>
      </c>
      <c r="I1081" s="161">
        <f>VLOOKUP(B1081,L$2:M$54,2,FALSE)</f>
        <v>1.036796336491755</v>
      </c>
      <c r="J1081">
        <f>MAX(I1081*F1081,E1081)</f>
        <v>14.447756949012604</v>
      </c>
      <c r="L1081" s="166"/>
      <c r="M1081" s="41"/>
      <c r="N1081" s="41"/>
      <c r="O1081" s="41"/>
    </row>
    <row r="1082" spans="1:15" x14ac:dyDescent="0.25">
      <c r="A1082" s="165">
        <v>43511</v>
      </c>
      <c r="B1082" s="167">
        <f>WEEKNUM(A1082)</f>
        <v>7</v>
      </c>
      <c r="C1082" s="164">
        <f>WEEKDAY(A1082)</f>
        <v>6</v>
      </c>
      <c r="D1082" s="164">
        <v>1</v>
      </c>
      <c r="E1082" s="163">
        <v>12</v>
      </c>
      <c r="F1082" s="163">
        <v>13.225</v>
      </c>
      <c r="G1082" s="163">
        <v>12.99</v>
      </c>
      <c r="H1082" s="1">
        <v>219</v>
      </c>
      <c r="I1082" s="161">
        <f>VLOOKUP(B1082,L$2:M$54,2,FALSE)</f>
        <v>1.036796336491755</v>
      </c>
      <c r="J1082">
        <f>MAX(I1082*F1082,E1082)</f>
        <v>13.711631550103458</v>
      </c>
      <c r="L1082" s="166"/>
      <c r="M1082" s="41"/>
      <c r="N1082" s="41"/>
      <c r="O1082" s="41"/>
    </row>
    <row r="1083" spans="1:15" x14ac:dyDescent="0.25">
      <c r="A1083" s="165">
        <v>43511.041666666664</v>
      </c>
      <c r="B1083" s="167">
        <f>WEEKNUM(A1083)</f>
        <v>7</v>
      </c>
      <c r="C1083" s="164">
        <f>WEEKDAY(A1083)</f>
        <v>6</v>
      </c>
      <c r="D1083" s="164">
        <v>2</v>
      </c>
      <c r="E1083" s="163">
        <v>10</v>
      </c>
      <c r="F1083" s="163">
        <v>10.495000000000001</v>
      </c>
      <c r="G1083" s="163">
        <v>12.959999999999999</v>
      </c>
      <c r="H1083" s="1">
        <v>110</v>
      </c>
      <c r="I1083" s="161">
        <f>VLOOKUP(B1083,L$2:M$54,2,FALSE)</f>
        <v>1.036796336491755</v>
      </c>
      <c r="J1083">
        <f>MAX(I1083*F1083,E1083)</f>
        <v>10.881177551480969</v>
      </c>
      <c r="L1083" s="166"/>
      <c r="M1083" s="41"/>
      <c r="N1083" s="41"/>
      <c r="O1083" s="41"/>
    </row>
    <row r="1084" spans="1:15" x14ac:dyDescent="0.25">
      <c r="A1084" s="165">
        <v>43511.083333333336</v>
      </c>
      <c r="B1084" s="167">
        <f>WEEKNUM(A1084)</f>
        <v>7</v>
      </c>
      <c r="C1084" s="164">
        <f>WEEKDAY(A1084)</f>
        <v>6</v>
      </c>
      <c r="D1084" s="164">
        <v>3</v>
      </c>
      <c r="E1084" s="163">
        <v>10</v>
      </c>
      <c r="F1084" s="163">
        <v>10.850000000000001</v>
      </c>
      <c r="G1084" s="163">
        <v>12.967500000000001</v>
      </c>
      <c r="H1084" s="1">
        <v>70</v>
      </c>
      <c r="I1084" s="161">
        <f>VLOOKUP(B1084,L$2:M$54,2,FALSE)</f>
        <v>1.036796336491755</v>
      </c>
      <c r="J1084">
        <f>MAX(I1084*F1084,E1084)</f>
        <v>11.249240250935543</v>
      </c>
      <c r="L1084" s="166"/>
      <c r="M1084" s="41"/>
      <c r="N1084" s="41"/>
      <c r="O1084" s="41"/>
    </row>
    <row r="1085" spans="1:15" x14ac:dyDescent="0.25">
      <c r="A1085" s="165">
        <v>43511.125</v>
      </c>
      <c r="B1085" s="167">
        <f>WEEKNUM(A1085)</f>
        <v>7</v>
      </c>
      <c r="C1085" s="164">
        <f>WEEKDAY(A1085)</f>
        <v>6</v>
      </c>
      <c r="D1085" s="164">
        <v>4</v>
      </c>
      <c r="E1085" s="163">
        <v>10</v>
      </c>
      <c r="F1085" s="163">
        <v>10.475000000000001</v>
      </c>
      <c r="G1085" s="163">
        <v>12.612499999999999</v>
      </c>
      <c r="H1085" s="1">
        <v>116</v>
      </c>
      <c r="I1085" s="161">
        <f>VLOOKUP(B1085,L$2:M$54,2,FALSE)</f>
        <v>1.036796336491755</v>
      </c>
      <c r="J1085">
        <f>MAX(I1085*F1085,E1085)</f>
        <v>10.860441624751134</v>
      </c>
      <c r="L1085" s="166"/>
      <c r="M1085" s="41"/>
      <c r="N1085" s="41"/>
      <c r="O1085" s="41"/>
    </row>
    <row r="1086" spans="1:15" x14ac:dyDescent="0.25">
      <c r="A1086" s="165">
        <v>43511.166666666664</v>
      </c>
      <c r="B1086" s="167">
        <f>WEEKNUM(A1086)</f>
        <v>7</v>
      </c>
      <c r="C1086" s="164">
        <f>WEEKDAY(A1086)</f>
        <v>6</v>
      </c>
      <c r="D1086" s="164">
        <v>5</v>
      </c>
      <c r="E1086" s="163">
        <v>11.254999999999999</v>
      </c>
      <c r="F1086" s="163">
        <v>11.120000000000001</v>
      </c>
      <c r="G1086" s="163">
        <v>10.2475</v>
      </c>
      <c r="H1086" s="1">
        <v>278</v>
      </c>
      <c r="I1086" s="161">
        <f>VLOOKUP(B1086,L$2:M$54,2,FALSE)</f>
        <v>1.036796336491755</v>
      </c>
      <c r="J1086">
        <f>MAX(I1086*F1086,E1086)</f>
        <v>11.529175261788316</v>
      </c>
      <c r="L1086" s="166"/>
      <c r="M1086" s="41"/>
      <c r="N1086" s="41"/>
      <c r="O1086" s="41"/>
    </row>
    <row r="1087" spans="1:15" x14ac:dyDescent="0.25">
      <c r="A1087" s="165">
        <v>43511.208333333336</v>
      </c>
      <c r="B1087" s="167">
        <f>WEEKNUM(A1087)</f>
        <v>7</v>
      </c>
      <c r="C1087" s="164">
        <f>WEEKDAY(A1087)</f>
        <v>6</v>
      </c>
      <c r="D1087" s="164">
        <v>6</v>
      </c>
      <c r="E1087" s="163">
        <v>9.5249999999999986</v>
      </c>
      <c r="F1087" s="163">
        <v>9.5249999999999986</v>
      </c>
      <c r="G1087" s="163">
        <v>10.425000000000001</v>
      </c>
      <c r="H1087" s="1">
        <v>761</v>
      </c>
      <c r="I1087" s="161">
        <f>VLOOKUP(B1087,L$2:M$54,2,FALSE)</f>
        <v>1.036796336491755</v>
      </c>
      <c r="J1087">
        <f>MAX(I1087*F1087,E1087)</f>
        <v>9.875485105083964</v>
      </c>
      <c r="L1087" s="166"/>
      <c r="M1087" s="41"/>
      <c r="N1087" s="41"/>
      <c r="O1087" s="41"/>
    </row>
    <row r="1088" spans="1:15" x14ac:dyDescent="0.25">
      <c r="A1088" s="165">
        <v>43511.25</v>
      </c>
      <c r="B1088" s="167">
        <f>WEEKNUM(A1088)</f>
        <v>7</v>
      </c>
      <c r="C1088" s="164">
        <f>WEEKDAY(A1088)</f>
        <v>6</v>
      </c>
      <c r="D1088" s="164">
        <v>7</v>
      </c>
      <c r="E1088" s="163">
        <v>10.635</v>
      </c>
      <c r="F1088" s="163">
        <v>12.370000000000001</v>
      </c>
      <c r="G1088" s="163">
        <v>10.237500000000001</v>
      </c>
      <c r="H1088" s="1">
        <v>3152</v>
      </c>
      <c r="I1088" s="161">
        <f>VLOOKUP(B1088,L$2:M$54,2,FALSE)</f>
        <v>1.036796336491755</v>
      </c>
      <c r="J1088">
        <f>MAX(I1088*F1088,E1088)</f>
        <v>12.825170682403011</v>
      </c>
      <c r="L1088" s="166"/>
      <c r="M1088" s="41"/>
      <c r="N1088" s="41"/>
      <c r="O1088" s="41"/>
    </row>
    <row r="1089" spans="1:15" x14ac:dyDescent="0.25">
      <c r="A1089" s="165">
        <v>43511.291666666664</v>
      </c>
      <c r="B1089" s="167">
        <f>WEEKNUM(A1089)</f>
        <v>7</v>
      </c>
      <c r="C1089" s="164">
        <f>WEEKDAY(A1089)</f>
        <v>6</v>
      </c>
      <c r="D1089" s="164">
        <v>8</v>
      </c>
      <c r="E1089" s="163">
        <v>10</v>
      </c>
      <c r="F1089" s="163">
        <v>16.535</v>
      </c>
      <c r="G1089" s="163">
        <v>11.1875</v>
      </c>
      <c r="H1089" s="1">
        <v>4406</v>
      </c>
      <c r="I1089" s="161">
        <f>VLOOKUP(B1089,L$2:M$54,2,FALSE)</f>
        <v>1.036796336491755</v>
      </c>
      <c r="J1089">
        <f>MAX(I1089*F1089,E1089)</f>
        <v>17.143427423891168</v>
      </c>
      <c r="L1089" s="166"/>
      <c r="M1089" s="41"/>
      <c r="N1089" s="41"/>
      <c r="O1089" s="41"/>
    </row>
    <row r="1090" spans="1:15" x14ac:dyDescent="0.25">
      <c r="A1090" s="165">
        <v>43511.333333333336</v>
      </c>
      <c r="B1090" s="167">
        <f>WEEKNUM(A1090)</f>
        <v>7</v>
      </c>
      <c r="C1090" s="164">
        <f>WEEKDAY(A1090)</f>
        <v>6</v>
      </c>
      <c r="D1090" s="164">
        <v>9</v>
      </c>
      <c r="E1090" s="163">
        <v>10</v>
      </c>
      <c r="F1090" s="163">
        <v>19.29</v>
      </c>
      <c r="G1090" s="163">
        <v>9.5249999999999986</v>
      </c>
      <c r="H1090" s="1">
        <v>3682</v>
      </c>
      <c r="I1090" s="161">
        <f>VLOOKUP(B1090,L$2:M$54,2,FALSE)</f>
        <v>1.036796336491755</v>
      </c>
      <c r="J1090">
        <f>MAX(I1090*F1090,E1090)</f>
        <v>19.999801330925951</v>
      </c>
      <c r="L1090" s="166"/>
      <c r="M1090" s="41"/>
      <c r="N1090" s="41"/>
      <c r="O1090" s="41"/>
    </row>
    <row r="1091" spans="1:15" x14ac:dyDescent="0.25">
      <c r="A1091" s="165">
        <v>43511.375</v>
      </c>
      <c r="B1091" s="167">
        <f>WEEKNUM(A1091)</f>
        <v>7</v>
      </c>
      <c r="C1091" s="164">
        <f>WEEKDAY(A1091)</f>
        <v>6</v>
      </c>
      <c r="D1091" s="164">
        <v>10</v>
      </c>
      <c r="E1091" s="163">
        <v>10</v>
      </c>
      <c r="F1091" s="163">
        <v>15.025</v>
      </c>
      <c r="G1091" s="163">
        <v>11.5025</v>
      </c>
      <c r="H1091" s="1">
        <v>2755</v>
      </c>
      <c r="I1091" s="161">
        <f>VLOOKUP(B1091,L$2:M$54,2,FALSE)</f>
        <v>1.036796336491755</v>
      </c>
      <c r="J1091">
        <f>MAX(I1091*F1091,E1091)</f>
        <v>15.577864955788618</v>
      </c>
      <c r="L1091" s="166"/>
      <c r="M1091" s="41"/>
      <c r="N1091" s="41"/>
      <c r="O1091" s="41"/>
    </row>
    <row r="1092" spans="1:15" x14ac:dyDescent="0.25">
      <c r="A1092" s="165">
        <v>43511.416666666664</v>
      </c>
      <c r="B1092" s="167">
        <f>WEEKNUM(A1092)</f>
        <v>7</v>
      </c>
      <c r="C1092" s="164">
        <f>WEEKDAY(A1092)</f>
        <v>6</v>
      </c>
      <c r="D1092" s="164">
        <v>11</v>
      </c>
      <c r="E1092" s="163">
        <v>10</v>
      </c>
      <c r="F1092" s="163">
        <v>13.92</v>
      </c>
      <c r="G1092" s="163">
        <v>13.2675</v>
      </c>
      <c r="H1092" s="1">
        <v>2493</v>
      </c>
      <c r="I1092" s="161">
        <f>VLOOKUP(B1092,L$2:M$54,2,FALSE)</f>
        <v>1.036796336491755</v>
      </c>
      <c r="J1092">
        <f>MAX(I1092*F1092,E1092)</f>
        <v>14.43220500396523</v>
      </c>
      <c r="L1092" s="166"/>
      <c r="M1092" s="41"/>
      <c r="N1092" s="41"/>
      <c r="O1092" s="41"/>
    </row>
    <row r="1093" spans="1:15" x14ac:dyDescent="0.25">
      <c r="A1093" s="165">
        <v>43511.458333333336</v>
      </c>
      <c r="B1093" s="167">
        <f>WEEKNUM(A1093)</f>
        <v>7</v>
      </c>
      <c r="C1093" s="164">
        <f>WEEKDAY(A1093)</f>
        <v>6</v>
      </c>
      <c r="D1093" s="164">
        <v>12</v>
      </c>
      <c r="E1093" s="163">
        <v>10</v>
      </c>
      <c r="F1093" s="163">
        <v>14.2</v>
      </c>
      <c r="G1093" s="163">
        <v>14.645</v>
      </c>
      <c r="H1093" s="1">
        <v>2505</v>
      </c>
      <c r="I1093" s="161">
        <f>VLOOKUP(B1093,L$2:M$54,2,FALSE)</f>
        <v>1.036796336491755</v>
      </c>
      <c r="J1093">
        <f>MAX(I1093*F1093,E1093)</f>
        <v>14.72250797818292</v>
      </c>
      <c r="L1093" s="166"/>
      <c r="M1093" s="41"/>
      <c r="N1093" s="41"/>
      <c r="O1093" s="41"/>
    </row>
    <row r="1094" spans="1:15" x14ac:dyDescent="0.25">
      <c r="A1094" s="165">
        <v>43511.5</v>
      </c>
      <c r="B1094" s="167">
        <f>WEEKNUM(A1094)</f>
        <v>7</v>
      </c>
      <c r="C1094" s="164">
        <f>WEEKDAY(A1094)</f>
        <v>6</v>
      </c>
      <c r="D1094" s="164">
        <v>13</v>
      </c>
      <c r="E1094" s="163">
        <v>10</v>
      </c>
      <c r="F1094" s="163">
        <v>14.445</v>
      </c>
      <c r="G1094" s="163">
        <v>12.512499999999999</v>
      </c>
      <c r="H1094" s="1">
        <v>2560</v>
      </c>
      <c r="I1094" s="161">
        <f>VLOOKUP(B1094,L$2:M$54,2,FALSE)</f>
        <v>1.036796336491755</v>
      </c>
      <c r="J1094">
        <f>MAX(I1094*F1094,E1094)</f>
        <v>14.9765230806234</v>
      </c>
      <c r="L1094" s="166"/>
      <c r="M1094" s="41"/>
      <c r="N1094" s="41"/>
      <c r="O1094" s="41"/>
    </row>
    <row r="1095" spans="1:15" x14ac:dyDescent="0.25">
      <c r="A1095" s="165">
        <v>43511.541666666664</v>
      </c>
      <c r="B1095" s="167">
        <f>WEEKNUM(A1095)</f>
        <v>7</v>
      </c>
      <c r="C1095" s="164">
        <f>WEEKDAY(A1095)</f>
        <v>6</v>
      </c>
      <c r="D1095" s="164">
        <v>14</v>
      </c>
      <c r="E1095" s="163">
        <v>10</v>
      </c>
      <c r="F1095" s="163">
        <v>13.79</v>
      </c>
      <c r="G1095" s="163">
        <v>11.959999999999999</v>
      </c>
      <c r="H1095" s="1">
        <v>2606</v>
      </c>
      <c r="I1095" s="161">
        <f>VLOOKUP(B1095,L$2:M$54,2,FALSE)</f>
        <v>1.036796336491755</v>
      </c>
      <c r="J1095">
        <f>MAX(I1095*F1095,E1095)</f>
        <v>14.297421480221299</v>
      </c>
      <c r="L1095" s="166"/>
      <c r="M1095" s="41"/>
      <c r="N1095" s="41"/>
      <c r="O1095" s="41"/>
    </row>
    <row r="1096" spans="1:15" x14ac:dyDescent="0.25">
      <c r="A1096" s="165">
        <v>43511.583333333336</v>
      </c>
      <c r="B1096" s="167">
        <f>WEEKNUM(A1096)</f>
        <v>7</v>
      </c>
      <c r="C1096" s="164">
        <f>WEEKDAY(A1096)</f>
        <v>6</v>
      </c>
      <c r="D1096" s="164">
        <v>15</v>
      </c>
      <c r="E1096" s="163">
        <v>10</v>
      </c>
      <c r="F1096" s="163">
        <v>14.295000000000002</v>
      </c>
      <c r="G1096" s="163">
        <v>12.1</v>
      </c>
      <c r="H1096" s="1">
        <v>2718</v>
      </c>
      <c r="I1096" s="161">
        <f>VLOOKUP(B1096,L$2:M$54,2,FALSE)</f>
        <v>1.036796336491755</v>
      </c>
      <c r="J1096">
        <f>MAX(I1096*F1096,E1096)</f>
        <v>14.821003630149638</v>
      </c>
      <c r="L1096" s="166"/>
      <c r="M1096" s="41"/>
      <c r="N1096" s="41"/>
      <c r="O1096" s="41"/>
    </row>
    <row r="1097" spans="1:15" x14ac:dyDescent="0.25">
      <c r="A1097" s="165">
        <v>43511.625</v>
      </c>
      <c r="B1097" s="167">
        <f>WEEKNUM(A1097)</f>
        <v>7</v>
      </c>
      <c r="C1097" s="164">
        <f>WEEKDAY(A1097)</f>
        <v>6</v>
      </c>
      <c r="D1097" s="164">
        <v>16</v>
      </c>
      <c r="E1097" s="163">
        <v>10</v>
      </c>
      <c r="F1097" s="163">
        <v>14.035</v>
      </c>
      <c r="G1097" s="163">
        <v>12.2225</v>
      </c>
      <c r="H1097" s="1">
        <v>2862</v>
      </c>
      <c r="I1097" s="161">
        <f>VLOOKUP(B1097,L$2:M$54,2,FALSE)</f>
        <v>1.036796336491755</v>
      </c>
      <c r="J1097">
        <f>MAX(I1097*F1097,E1097)</f>
        <v>14.551436582661781</v>
      </c>
      <c r="L1097" s="166"/>
      <c r="M1097" s="41"/>
      <c r="N1097" s="41"/>
      <c r="O1097" s="41"/>
    </row>
    <row r="1098" spans="1:15" x14ac:dyDescent="0.25">
      <c r="A1098" s="165">
        <v>43511.666666666664</v>
      </c>
      <c r="B1098" s="167">
        <f>WEEKNUM(A1098)</f>
        <v>7</v>
      </c>
      <c r="C1098" s="164">
        <f>WEEKDAY(A1098)</f>
        <v>6</v>
      </c>
      <c r="D1098" s="164">
        <v>17</v>
      </c>
      <c r="E1098" s="163">
        <v>10</v>
      </c>
      <c r="F1098" s="163">
        <v>15.855</v>
      </c>
      <c r="G1098" s="163">
        <v>11.895</v>
      </c>
      <c r="H1098" s="1">
        <v>3646</v>
      </c>
      <c r="I1098" s="161">
        <f>VLOOKUP(B1098,L$2:M$54,2,FALSE)</f>
        <v>1.036796336491755</v>
      </c>
      <c r="J1098">
        <f>MAX(I1098*F1098,E1098)</f>
        <v>16.438405915076775</v>
      </c>
      <c r="L1098" s="166"/>
      <c r="M1098" s="41"/>
      <c r="N1098" s="41"/>
      <c r="O1098" s="41"/>
    </row>
    <row r="1099" spans="1:15" x14ac:dyDescent="0.25">
      <c r="A1099" s="165">
        <v>43511.708333333336</v>
      </c>
      <c r="B1099" s="167">
        <f>WEEKNUM(A1099)</f>
        <v>7</v>
      </c>
      <c r="C1099" s="164">
        <f>WEEKDAY(A1099)</f>
        <v>6</v>
      </c>
      <c r="D1099" s="164">
        <v>18</v>
      </c>
      <c r="E1099" s="163">
        <v>10</v>
      </c>
      <c r="F1099" s="163">
        <v>16.524999999999999</v>
      </c>
      <c r="G1099" s="163">
        <v>12.147500000000001</v>
      </c>
      <c r="H1099" s="1">
        <v>4191</v>
      </c>
      <c r="I1099" s="161">
        <f>VLOOKUP(B1099,L$2:M$54,2,FALSE)</f>
        <v>1.036796336491755</v>
      </c>
      <c r="J1099">
        <f>MAX(I1099*F1099,E1099)</f>
        <v>17.133059460526248</v>
      </c>
      <c r="L1099" s="166"/>
      <c r="M1099" s="41"/>
      <c r="N1099" s="41"/>
      <c r="O1099" s="41"/>
    </row>
    <row r="1100" spans="1:15" x14ac:dyDescent="0.25">
      <c r="A1100" s="165">
        <v>43511.75</v>
      </c>
      <c r="B1100" s="167">
        <f>WEEKNUM(A1100)</f>
        <v>7</v>
      </c>
      <c r="C1100" s="164">
        <f>WEEKDAY(A1100)</f>
        <v>6</v>
      </c>
      <c r="D1100" s="164">
        <v>19</v>
      </c>
      <c r="E1100" s="163">
        <v>10</v>
      </c>
      <c r="F1100" s="163">
        <v>16.23</v>
      </c>
      <c r="G1100" s="163">
        <v>12.0175</v>
      </c>
      <c r="H1100" s="1">
        <v>3322</v>
      </c>
      <c r="I1100" s="161">
        <f>VLOOKUP(B1100,L$2:M$54,2,FALSE)</f>
        <v>1.036796336491755</v>
      </c>
      <c r="J1100">
        <f>MAX(I1100*F1100,E1100)</f>
        <v>16.827204541261182</v>
      </c>
      <c r="L1100" s="166"/>
      <c r="M1100" s="41"/>
      <c r="N1100" s="41"/>
      <c r="O1100" s="41"/>
    </row>
    <row r="1101" spans="1:15" x14ac:dyDescent="0.25">
      <c r="A1101" s="165">
        <v>43511.791666666664</v>
      </c>
      <c r="B1101" s="167">
        <f>WEEKNUM(A1101)</f>
        <v>7</v>
      </c>
      <c r="C1101" s="164">
        <f>WEEKDAY(A1101)</f>
        <v>6</v>
      </c>
      <c r="D1101" s="164">
        <v>20</v>
      </c>
      <c r="E1101" s="163">
        <v>10</v>
      </c>
      <c r="F1101" s="163">
        <v>14.525</v>
      </c>
      <c r="G1101" s="163">
        <v>12.9275</v>
      </c>
      <c r="H1101" s="1">
        <v>2132</v>
      </c>
      <c r="I1101" s="161">
        <f>VLOOKUP(B1101,L$2:M$54,2,FALSE)</f>
        <v>1.036796336491755</v>
      </c>
      <c r="J1101">
        <f>MAX(I1101*F1101,E1101)</f>
        <v>15.059466787542741</v>
      </c>
      <c r="L1101" s="166"/>
      <c r="M1101" s="41"/>
      <c r="N1101" s="41"/>
      <c r="O1101" s="41"/>
    </row>
    <row r="1102" spans="1:15" x14ac:dyDescent="0.25">
      <c r="A1102" s="165">
        <v>43511.833333333336</v>
      </c>
      <c r="B1102" s="167">
        <f>WEEKNUM(A1102)</f>
        <v>7</v>
      </c>
      <c r="C1102" s="164">
        <f>WEEKDAY(A1102)</f>
        <v>6</v>
      </c>
      <c r="D1102" s="164">
        <v>21</v>
      </c>
      <c r="E1102" s="163">
        <v>10</v>
      </c>
      <c r="F1102" s="163">
        <v>13.08</v>
      </c>
      <c r="G1102" s="163">
        <v>13.262499999999999</v>
      </c>
      <c r="H1102" s="1">
        <v>1123</v>
      </c>
      <c r="I1102" s="161">
        <f>VLOOKUP(B1102,L$2:M$54,2,FALSE)</f>
        <v>1.036796336491755</v>
      </c>
      <c r="J1102">
        <f>MAX(I1102*F1102,E1102)</f>
        <v>13.561296081312156</v>
      </c>
      <c r="L1102" s="166"/>
      <c r="M1102" s="41"/>
      <c r="N1102" s="41"/>
      <c r="O1102" s="41"/>
    </row>
    <row r="1103" spans="1:15" x14ac:dyDescent="0.25">
      <c r="A1103" s="165">
        <v>43511.875</v>
      </c>
      <c r="B1103" s="167">
        <f>WEEKNUM(A1103)</f>
        <v>7</v>
      </c>
      <c r="C1103" s="164">
        <f>WEEKDAY(A1103)</f>
        <v>6</v>
      </c>
      <c r="D1103" s="164">
        <v>22</v>
      </c>
      <c r="E1103" s="163">
        <v>11.55</v>
      </c>
      <c r="F1103" s="163">
        <v>11.55</v>
      </c>
      <c r="G1103" s="163">
        <v>13.115</v>
      </c>
      <c r="H1103" s="1">
        <v>890</v>
      </c>
      <c r="I1103" s="161">
        <f>VLOOKUP(B1103,L$2:M$54,2,FALSE)</f>
        <v>1.036796336491755</v>
      </c>
      <c r="J1103">
        <f>MAX(I1103*F1103,E1103)</f>
        <v>11.974997686479771</v>
      </c>
      <c r="L1103" s="166"/>
      <c r="M1103" s="41"/>
      <c r="N1103" s="41"/>
      <c r="O1103" s="41"/>
    </row>
    <row r="1104" spans="1:15" x14ac:dyDescent="0.25">
      <c r="A1104" s="165">
        <v>43511.916666666664</v>
      </c>
      <c r="B1104" s="167">
        <f>WEEKNUM(A1104)</f>
        <v>7</v>
      </c>
      <c r="C1104" s="164">
        <f>WEEKDAY(A1104)</f>
        <v>6</v>
      </c>
      <c r="D1104" s="164">
        <v>23</v>
      </c>
      <c r="E1104" s="163">
        <v>11.719999999999999</v>
      </c>
      <c r="F1104" s="163">
        <v>11.719999999999999</v>
      </c>
      <c r="G1104" s="163">
        <v>12.262500000000001</v>
      </c>
      <c r="H1104" s="1">
        <v>797</v>
      </c>
      <c r="I1104" s="161">
        <f>VLOOKUP(B1104,L$2:M$54,2,FALSE)</f>
        <v>1.036796336491755</v>
      </c>
      <c r="J1104">
        <f>MAX(I1104*F1104,E1104)</f>
        <v>12.151253063683367</v>
      </c>
      <c r="L1104" s="166"/>
      <c r="M1104" s="41"/>
      <c r="N1104" s="41"/>
      <c r="O1104" s="41"/>
    </row>
    <row r="1105" spans="1:15" x14ac:dyDescent="0.25">
      <c r="A1105" s="165">
        <v>43511.958333333336</v>
      </c>
      <c r="B1105" s="167">
        <f>WEEKNUM(A1105)</f>
        <v>7</v>
      </c>
      <c r="C1105" s="164">
        <f>WEEKDAY(A1105)</f>
        <v>6</v>
      </c>
      <c r="D1105" s="164">
        <v>24</v>
      </c>
      <c r="E1105" s="163">
        <v>12.379999999999999</v>
      </c>
      <c r="F1105" s="163">
        <v>12.379999999999999</v>
      </c>
      <c r="G1105" s="163">
        <v>11.54</v>
      </c>
      <c r="H1105" s="1">
        <v>479</v>
      </c>
      <c r="I1105" s="161">
        <f>VLOOKUP(B1105,L$2:M$54,2,FALSE)</f>
        <v>1.036796336491755</v>
      </c>
      <c r="J1105">
        <f>MAX(I1105*F1105,E1105)</f>
        <v>12.835538645767926</v>
      </c>
      <c r="L1105" s="166"/>
      <c r="M1105" s="41"/>
      <c r="N1105" s="41"/>
      <c r="O1105" s="41"/>
    </row>
    <row r="1106" spans="1:15" x14ac:dyDescent="0.25">
      <c r="A1106" s="165">
        <v>43512</v>
      </c>
      <c r="B1106" s="167">
        <f>WEEKNUM(A1106)</f>
        <v>7</v>
      </c>
      <c r="C1106" s="164">
        <f>WEEKDAY(A1106)</f>
        <v>7</v>
      </c>
      <c r="D1106" s="164">
        <v>1</v>
      </c>
      <c r="E1106" s="163">
        <v>11.855</v>
      </c>
      <c r="F1106" s="163">
        <v>11.855</v>
      </c>
      <c r="G1106" s="163">
        <v>11.55</v>
      </c>
      <c r="H1106" s="1">
        <v>233</v>
      </c>
      <c r="I1106" s="161">
        <f>VLOOKUP(B1106,L$2:M$54,2,FALSE)</f>
        <v>1.036796336491755</v>
      </c>
      <c r="J1106">
        <f>MAX(I1106*F1106,E1106)</f>
        <v>12.291220569109756</v>
      </c>
      <c r="L1106" s="166"/>
      <c r="M1106" s="41"/>
      <c r="N1106" s="41"/>
      <c r="O1106" s="41"/>
    </row>
    <row r="1107" spans="1:15" x14ac:dyDescent="0.25">
      <c r="A1107" s="165">
        <v>43512.041666666664</v>
      </c>
      <c r="B1107" s="167">
        <f>WEEKNUM(A1107)</f>
        <v>7</v>
      </c>
      <c r="C1107" s="164">
        <f>WEEKDAY(A1107)</f>
        <v>7</v>
      </c>
      <c r="D1107" s="164">
        <v>2</v>
      </c>
      <c r="E1107" s="163">
        <v>11.925000000000001</v>
      </c>
      <c r="F1107" s="163">
        <v>11.925000000000001</v>
      </c>
      <c r="G1107" s="163">
        <v>11.719999999999999</v>
      </c>
      <c r="H1107" s="1">
        <v>108</v>
      </c>
      <c r="I1107" s="161">
        <f>VLOOKUP(B1107,L$2:M$54,2,FALSE)</f>
        <v>1.036796336491755</v>
      </c>
      <c r="J1107">
        <f>MAX(I1107*F1107,E1107)</f>
        <v>12.363796312664178</v>
      </c>
      <c r="L1107" s="166"/>
      <c r="M1107" s="41"/>
      <c r="N1107" s="41"/>
      <c r="O1107" s="41"/>
    </row>
    <row r="1108" spans="1:15" x14ac:dyDescent="0.25">
      <c r="A1108" s="165">
        <v>43512.083333333336</v>
      </c>
      <c r="B1108" s="167">
        <f>WEEKNUM(A1108)</f>
        <v>7</v>
      </c>
      <c r="C1108" s="164">
        <f>WEEKDAY(A1108)</f>
        <v>7</v>
      </c>
      <c r="D1108" s="164">
        <v>3</v>
      </c>
      <c r="E1108" s="163">
        <v>11</v>
      </c>
      <c r="F1108" s="163">
        <v>11.125</v>
      </c>
      <c r="G1108" s="163">
        <v>12.379999999999999</v>
      </c>
      <c r="H1108" s="1">
        <v>81</v>
      </c>
      <c r="I1108" s="161">
        <f>VLOOKUP(B1108,L$2:M$54,2,FALSE)</f>
        <v>1.036796336491755</v>
      </c>
      <c r="J1108">
        <f>MAX(I1108*F1108,E1108)</f>
        <v>11.534359243470774</v>
      </c>
      <c r="L1108" s="166"/>
      <c r="M1108" s="41"/>
      <c r="N1108" s="41"/>
      <c r="O1108" s="41"/>
    </row>
    <row r="1109" spans="1:15" x14ac:dyDescent="0.25">
      <c r="A1109" s="165">
        <v>43512.125</v>
      </c>
      <c r="B1109" s="167">
        <f>WEEKNUM(A1109)</f>
        <v>7</v>
      </c>
      <c r="C1109" s="164">
        <f>WEEKDAY(A1109)</f>
        <v>7</v>
      </c>
      <c r="D1109" s="164">
        <v>4</v>
      </c>
      <c r="E1109" s="163">
        <v>12</v>
      </c>
      <c r="F1109" s="163">
        <v>12.02</v>
      </c>
      <c r="G1109" s="163">
        <v>11.855</v>
      </c>
      <c r="H1109" s="1">
        <v>104</v>
      </c>
      <c r="I1109" s="161">
        <f>VLOOKUP(B1109,L$2:M$54,2,FALSE)</f>
        <v>1.036796336491755</v>
      </c>
      <c r="J1109">
        <f>MAX(I1109*F1109,E1109)</f>
        <v>12.462291964630895</v>
      </c>
      <c r="L1109" s="166"/>
      <c r="M1109" s="41"/>
      <c r="N1109" s="41"/>
      <c r="O1109" s="41"/>
    </row>
    <row r="1110" spans="1:15" x14ac:dyDescent="0.25">
      <c r="A1110" s="165">
        <v>43512.166666666664</v>
      </c>
      <c r="B1110" s="167">
        <f>WEEKNUM(A1110)</f>
        <v>7</v>
      </c>
      <c r="C1110" s="164">
        <f>WEEKDAY(A1110)</f>
        <v>7</v>
      </c>
      <c r="D1110" s="164">
        <v>5</v>
      </c>
      <c r="E1110" s="163">
        <v>10</v>
      </c>
      <c r="F1110" s="163">
        <v>10.565000000000001</v>
      </c>
      <c r="G1110" s="163">
        <v>11.925000000000001</v>
      </c>
      <c r="H1110" s="1">
        <v>306</v>
      </c>
      <c r="I1110" s="161">
        <f>VLOOKUP(B1110,L$2:M$54,2,FALSE)</f>
        <v>1.036796336491755</v>
      </c>
      <c r="J1110">
        <f>MAX(I1110*F1110,E1110)</f>
        <v>10.953753295035392</v>
      </c>
      <c r="L1110" s="166"/>
      <c r="M1110" s="41"/>
      <c r="N1110" s="41"/>
      <c r="O1110" s="41"/>
    </row>
    <row r="1111" spans="1:15" x14ac:dyDescent="0.25">
      <c r="A1111" s="165">
        <v>43512.208333333336</v>
      </c>
      <c r="B1111" s="167">
        <f>WEEKNUM(A1111)</f>
        <v>7</v>
      </c>
      <c r="C1111" s="164">
        <f>WEEKDAY(A1111)</f>
        <v>7</v>
      </c>
      <c r="D1111" s="164">
        <v>6</v>
      </c>
      <c r="E1111" s="163">
        <v>10</v>
      </c>
      <c r="F1111" s="163">
        <v>9.99</v>
      </c>
      <c r="G1111" s="163">
        <v>11.0625</v>
      </c>
      <c r="H1111" s="1">
        <v>763</v>
      </c>
      <c r="I1111" s="161">
        <f>VLOOKUP(B1111,L$2:M$54,2,FALSE)</f>
        <v>1.036796336491755</v>
      </c>
      <c r="J1111">
        <f>MAX(I1111*F1111,E1111)</f>
        <v>10.357595401552633</v>
      </c>
      <c r="L1111" s="166"/>
      <c r="M1111" s="41"/>
      <c r="N1111" s="41"/>
      <c r="O1111" s="41"/>
    </row>
    <row r="1112" spans="1:15" x14ac:dyDescent="0.25">
      <c r="A1112" s="165">
        <v>43512.25</v>
      </c>
      <c r="B1112" s="167">
        <f>WEEKNUM(A1112)</f>
        <v>7</v>
      </c>
      <c r="C1112" s="164">
        <f>WEEKDAY(A1112)</f>
        <v>7</v>
      </c>
      <c r="D1112" s="164">
        <v>7</v>
      </c>
      <c r="E1112" s="163">
        <v>10</v>
      </c>
      <c r="F1112" s="163">
        <v>11.98</v>
      </c>
      <c r="G1112" s="163">
        <v>12.01</v>
      </c>
      <c r="H1112" s="1">
        <v>3147</v>
      </c>
      <c r="I1112" s="161">
        <f>VLOOKUP(B1112,L$2:M$54,2,FALSE)</f>
        <v>1.036796336491755</v>
      </c>
      <c r="J1112">
        <f>MAX(I1112*F1112,E1112)</f>
        <v>12.420820111171224</v>
      </c>
      <c r="L1112" s="166"/>
      <c r="M1112" s="41"/>
      <c r="N1112" s="41"/>
      <c r="O1112" s="41"/>
    </row>
    <row r="1113" spans="1:15" x14ac:dyDescent="0.25">
      <c r="A1113" s="165">
        <v>43512.291666666664</v>
      </c>
      <c r="B1113" s="167">
        <f>WEEKNUM(A1113)</f>
        <v>7</v>
      </c>
      <c r="C1113" s="164">
        <f>WEEKDAY(A1113)</f>
        <v>7</v>
      </c>
      <c r="D1113" s="164">
        <v>8</v>
      </c>
      <c r="E1113" s="163">
        <v>10</v>
      </c>
      <c r="F1113" s="163">
        <v>15.010000000000002</v>
      </c>
      <c r="G1113" s="163">
        <v>10.282499999999999</v>
      </c>
      <c r="H1113" s="1">
        <v>4503</v>
      </c>
      <c r="I1113" s="161">
        <f>VLOOKUP(B1113,L$2:M$54,2,FALSE)</f>
        <v>1.036796336491755</v>
      </c>
      <c r="J1113">
        <f>MAX(I1113*F1113,E1113)</f>
        <v>15.562313010741244</v>
      </c>
      <c r="L1113" s="166"/>
      <c r="M1113" s="41"/>
      <c r="N1113" s="41"/>
      <c r="O1113" s="41"/>
    </row>
    <row r="1114" spans="1:15" x14ac:dyDescent="0.25">
      <c r="A1114" s="165">
        <v>43512.333333333336</v>
      </c>
      <c r="B1114" s="167">
        <f>WEEKNUM(A1114)</f>
        <v>7</v>
      </c>
      <c r="C1114" s="164">
        <f>WEEKDAY(A1114)</f>
        <v>7</v>
      </c>
      <c r="D1114" s="164">
        <v>9</v>
      </c>
      <c r="E1114" s="163">
        <v>10</v>
      </c>
      <c r="F1114" s="163">
        <v>15.76</v>
      </c>
      <c r="G1114" s="163">
        <v>9.995000000000001</v>
      </c>
      <c r="H1114" s="1">
        <v>4056</v>
      </c>
      <c r="I1114" s="161">
        <f>VLOOKUP(B1114,L$2:M$54,2,FALSE)</f>
        <v>1.036796336491755</v>
      </c>
      <c r="J1114">
        <f>MAX(I1114*F1114,E1114)</f>
        <v>16.339910263110056</v>
      </c>
      <c r="L1114" s="166"/>
      <c r="M1114" s="41"/>
      <c r="N1114" s="41"/>
      <c r="O1114" s="41"/>
    </row>
    <row r="1115" spans="1:15" x14ac:dyDescent="0.25">
      <c r="A1115" s="165">
        <v>43512.375</v>
      </c>
      <c r="B1115" s="167">
        <f>WEEKNUM(A1115)</f>
        <v>7</v>
      </c>
      <c r="C1115" s="164">
        <f>WEEKDAY(A1115)</f>
        <v>7</v>
      </c>
      <c r="D1115" s="164">
        <v>10</v>
      </c>
      <c r="E1115" s="163">
        <v>10</v>
      </c>
      <c r="F1115" s="163">
        <v>14.955000000000002</v>
      </c>
      <c r="G1115" s="163">
        <v>10.989999999999998</v>
      </c>
      <c r="H1115" s="1">
        <v>2667</v>
      </c>
      <c r="I1115" s="161">
        <f>VLOOKUP(B1115,L$2:M$54,2,FALSE)</f>
        <v>1.036796336491755</v>
      </c>
      <c r="J1115">
        <f>MAX(I1115*F1115,E1115)</f>
        <v>15.505289212234198</v>
      </c>
      <c r="L1115" s="166"/>
      <c r="M1115" s="41"/>
      <c r="N1115" s="41"/>
      <c r="O1115" s="41"/>
    </row>
    <row r="1116" spans="1:15" x14ac:dyDescent="0.25">
      <c r="A1116" s="165">
        <v>43512.416666666664</v>
      </c>
      <c r="B1116" s="167">
        <f>WEEKNUM(A1116)</f>
        <v>7</v>
      </c>
      <c r="C1116" s="164">
        <f>WEEKDAY(A1116)</f>
        <v>7</v>
      </c>
      <c r="D1116" s="164">
        <v>11</v>
      </c>
      <c r="E1116" s="163">
        <v>10</v>
      </c>
      <c r="F1116" s="163">
        <v>15.905000000000001</v>
      </c>
      <c r="G1116" s="163">
        <v>12.504999999999999</v>
      </c>
      <c r="H1116" s="1">
        <v>2456</v>
      </c>
      <c r="I1116" s="161">
        <f>VLOOKUP(B1116,L$2:M$54,2,FALSE)</f>
        <v>1.036796336491755</v>
      </c>
      <c r="J1116">
        <f>MAX(I1116*F1116,E1116)</f>
        <v>16.490245731901364</v>
      </c>
      <c r="L1116" s="166"/>
      <c r="M1116" s="41"/>
      <c r="N1116" s="41"/>
      <c r="O1116" s="41"/>
    </row>
    <row r="1117" spans="1:15" x14ac:dyDescent="0.25">
      <c r="A1117" s="165">
        <v>43512.458333333336</v>
      </c>
      <c r="B1117" s="167">
        <f>WEEKNUM(A1117)</f>
        <v>7</v>
      </c>
      <c r="C1117" s="164">
        <f>WEEKDAY(A1117)</f>
        <v>7</v>
      </c>
      <c r="D1117" s="164">
        <v>12</v>
      </c>
      <c r="E1117" s="163">
        <v>10</v>
      </c>
      <c r="F1117" s="163">
        <v>14.8</v>
      </c>
      <c r="G1117" s="163">
        <v>12.879999999999999</v>
      </c>
      <c r="H1117" s="1">
        <v>2679</v>
      </c>
      <c r="I1117" s="161">
        <f>VLOOKUP(B1117,L$2:M$54,2,FALSE)</f>
        <v>1.036796336491755</v>
      </c>
      <c r="J1117">
        <f>MAX(I1117*F1117,E1117)</f>
        <v>15.344585780077974</v>
      </c>
      <c r="L1117" s="166"/>
      <c r="M1117" s="41"/>
      <c r="N1117" s="41"/>
      <c r="O1117" s="41"/>
    </row>
    <row r="1118" spans="1:15" x14ac:dyDescent="0.25">
      <c r="A1118" s="165">
        <v>43512.5</v>
      </c>
      <c r="B1118" s="167">
        <f>WEEKNUM(A1118)</f>
        <v>7</v>
      </c>
      <c r="C1118" s="164">
        <f>WEEKDAY(A1118)</f>
        <v>7</v>
      </c>
      <c r="D1118" s="164">
        <v>13</v>
      </c>
      <c r="E1118" s="163">
        <v>10</v>
      </c>
      <c r="F1118" s="163">
        <v>13.914999999999999</v>
      </c>
      <c r="G1118" s="163">
        <v>12.477500000000001</v>
      </c>
      <c r="H1118" s="1">
        <v>2238</v>
      </c>
      <c r="I1118" s="161">
        <f>VLOOKUP(B1118,L$2:M$54,2,FALSE)</f>
        <v>1.036796336491755</v>
      </c>
      <c r="J1118">
        <f>MAX(I1118*F1118,E1118)</f>
        <v>14.427021022282769</v>
      </c>
      <c r="L1118" s="166"/>
      <c r="M1118" s="41"/>
      <c r="N1118" s="41"/>
      <c r="O1118" s="41"/>
    </row>
    <row r="1119" spans="1:15" x14ac:dyDescent="0.25">
      <c r="A1119" s="165">
        <v>43512.541666666664</v>
      </c>
      <c r="B1119" s="167">
        <f>WEEKNUM(A1119)</f>
        <v>7</v>
      </c>
      <c r="C1119" s="164">
        <f>WEEKDAY(A1119)</f>
        <v>7</v>
      </c>
      <c r="D1119" s="164">
        <v>14</v>
      </c>
      <c r="E1119" s="163">
        <v>10</v>
      </c>
      <c r="F1119" s="163">
        <v>14.510000000000002</v>
      </c>
      <c r="G1119" s="163">
        <v>12.952500000000001</v>
      </c>
      <c r="H1119" s="1">
        <v>2587</v>
      </c>
      <c r="I1119" s="161">
        <f>VLOOKUP(B1119,L$2:M$54,2,FALSE)</f>
        <v>1.036796336491755</v>
      </c>
      <c r="J1119">
        <f>MAX(I1119*F1119,E1119)</f>
        <v>15.043914842495367</v>
      </c>
      <c r="L1119" s="166"/>
      <c r="M1119" s="41"/>
      <c r="N1119" s="41"/>
      <c r="O1119" s="41"/>
    </row>
    <row r="1120" spans="1:15" x14ac:dyDescent="0.25">
      <c r="A1120" s="165">
        <v>43512.583333333336</v>
      </c>
      <c r="B1120" s="167">
        <f>WEEKNUM(A1120)</f>
        <v>7</v>
      </c>
      <c r="C1120" s="164">
        <f>WEEKDAY(A1120)</f>
        <v>7</v>
      </c>
      <c r="D1120" s="164">
        <v>15</v>
      </c>
      <c r="E1120" s="163">
        <v>10</v>
      </c>
      <c r="F1120" s="163">
        <v>14.995000000000001</v>
      </c>
      <c r="G1120" s="163">
        <v>12.399999999999999</v>
      </c>
      <c r="H1120" s="1">
        <v>2610</v>
      </c>
      <c r="I1120" s="161">
        <f>VLOOKUP(B1120,L$2:M$54,2,FALSE)</f>
        <v>1.036796336491755</v>
      </c>
      <c r="J1120">
        <f>MAX(I1120*F1120,E1120)</f>
        <v>15.546761065693866</v>
      </c>
      <c r="L1120" s="166"/>
      <c r="M1120" s="41"/>
      <c r="N1120" s="41"/>
      <c r="O1120" s="41"/>
    </row>
    <row r="1121" spans="1:15" x14ac:dyDescent="0.25">
      <c r="A1121" s="165">
        <v>43512.625</v>
      </c>
      <c r="B1121" s="167">
        <f>WEEKNUM(A1121)</f>
        <v>7</v>
      </c>
      <c r="C1121" s="164">
        <f>WEEKDAY(A1121)</f>
        <v>7</v>
      </c>
      <c r="D1121" s="164">
        <v>16</v>
      </c>
      <c r="E1121" s="163">
        <v>10</v>
      </c>
      <c r="F1121" s="163">
        <v>16.05</v>
      </c>
      <c r="G1121" s="163">
        <v>11.9575</v>
      </c>
      <c r="H1121" s="1">
        <v>2942</v>
      </c>
      <c r="I1121" s="161">
        <f>VLOOKUP(B1121,L$2:M$54,2,FALSE)</f>
        <v>1.036796336491755</v>
      </c>
      <c r="J1121">
        <f>MAX(I1121*F1121,E1121)</f>
        <v>16.640581200692669</v>
      </c>
      <c r="L1121" s="166"/>
      <c r="M1121" s="41"/>
      <c r="N1121" s="41"/>
      <c r="O1121" s="41"/>
    </row>
    <row r="1122" spans="1:15" x14ac:dyDescent="0.25">
      <c r="A1122" s="165">
        <v>43512.666666666664</v>
      </c>
      <c r="B1122" s="167">
        <f>WEEKNUM(A1122)</f>
        <v>7</v>
      </c>
      <c r="C1122" s="164">
        <f>WEEKDAY(A1122)</f>
        <v>7</v>
      </c>
      <c r="D1122" s="164">
        <v>17</v>
      </c>
      <c r="E1122" s="163">
        <v>10</v>
      </c>
      <c r="F1122" s="163">
        <v>16.064999999999998</v>
      </c>
      <c r="G1122" s="163">
        <v>12.254999999999999</v>
      </c>
      <c r="H1122" s="1">
        <v>3662</v>
      </c>
      <c r="I1122" s="161">
        <f>VLOOKUP(B1122,L$2:M$54,2,FALSE)</f>
        <v>1.036796336491755</v>
      </c>
      <c r="J1122">
        <f>MAX(I1122*F1122,E1122)</f>
        <v>16.656133145740039</v>
      </c>
      <c r="L1122" s="166"/>
      <c r="M1122" s="41"/>
      <c r="N1122" s="41"/>
      <c r="O1122" s="41"/>
    </row>
    <row r="1123" spans="1:15" x14ac:dyDescent="0.25">
      <c r="A1123" s="165">
        <v>43512.708333333336</v>
      </c>
      <c r="B1123" s="167">
        <f>WEEKNUM(A1123)</f>
        <v>7</v>
      </c>
      <c r="C1123" s="164">
        <f>WEEKDAY(A1123)</f>
        <v>7</v>
      </c>
      <c r="D1123" s="164">
        <v>18</v>
      </c>
      <c r="E1123" s="163">
        <v>10</v>
      </c>
      <c r="F1123" s="163">
        <v>18.015000000000001</v>
      </c>
      <c r="G1123" s="163">
        <v>12.4975</v>
      </c>
      <c r="H1123" s="1">
        <v>4478</v>
      </c>
      <c r="I1123" s="161">
        <f>VLOOKUP(B1123,L$2:M$54,2,FALSE)</f>
        <v>1.036796336491755</v>
      </c>
      <c r="J1123">
        <f>MAX(I1123*F1123,E1123)</f>
        <v>18.677886001898965</v>
      </c>
      <c r="L1123" s="166"/>
      <c r="M1123" s="41"/>
      <c r="N1123" s="41"/>
      <c r="O1123" s="41"/>
    </row>
    <row r="1124" spans="1:15" x14ac:dyDescent="0.25">
      <c r="A1124" s="165">
        <v>43512.75</v>
      </c>
      <c r="B1124" s="167">
        <f>WEEKNUM(A1124)</f>
        <v>7</v>
      </c>
      <c r="C1124" s="164">
        <f>WEEKDAY(A1124)</f>
        <v>7</v>
      </c>
      <c r="D1124" s="164">
        <v>19</v>
      </c>
      <c r="E1124" s="163">
        <v>10</v>
      </c>
      <c r="F1124" s="163">
        <v>15.719999999999999</v>
      </c>
      <c r="G1124" s="163">
        <v>13.025</v>
      </c>
      <c r="H1124" s="1">
        <v>3365</v>
      </c>
      <c r="I1124" s="161">
        <f>VLOOKUP(B1124,L$2:M$54,2,FALSE)</f>
        <v>1.036796336491755</v>
      </c>
      <c r="J1124">
        <f>MAX(I1124*F1124,E1124)</f>
        <v>16.298438409650387</v>
      </c>
      <c r="L1124" s="166"/>
      <c r="M1124" s="41"/>
      <c r="N1124" s="41"/>
      <c r="O1124" s="41"/>
    </row>
    <row r="1125" spans="1:15" x14ac:dyDescent="0.25">
      <c r="A1125" s="165">
        <v>43512.791666666664</v>
      </c>
      <c r="B1125" s="167">
        <f>WEEKNUM(A1125)</f>
        <v>7</v>
      </c>
      <c r="C1125" s="164">
        <f>WEEKDAY(A1125)</f>
        <v>7</v>
      </c>
      <c r="D1125" s="164">
        <v>20</v>
      </c>
      <c r="E1125" s="163">
        <v>10</v>
      </c>
      <c r="F1125" s="163">
        <v>14.530000000000001</v>
      </c>
      <c r="G1125" s="163">
        <v>13.032499999999999</v>
      </c>
      <c r="H1125" s="1">
        <v>2250</v>
      </c>
      <c r="I1125" s="161">
        <f>VLOOKUP(B1125,L$2:M$54,2,FALSE)</f>
        <v>1.036796336491755</v>
      </c>
      <c r="J1125">
        <f>MAX(I1125*F1125,E1125)</f>
        <v>15.064650769225201</v>
      </c>
      <c r="L1125" s="166"/>
      <c r="M1125" s="41"/>
      <c r="N1125" s="41"/>
      <c r="O1125" s="41"/>
    </row>
    <row r="1126" spans="1:15" x14ac:dyDescent="0.25">
      <c r="A1126" s="165">
        <v>43512.833333333336</v>
      </c>
      <c r="B1126" s="167">
        <f>WEEKNUM(A1126)</f>
        <v>7</v>
      </c>
      <c r="C1126" s="164">
        <f>WEEKDAY(A1126)</f>
        <v>7</v>
      </c>
      <c r="D1126" s="164">
        <v>21</v>
      </c>
      <c r="E1126" s="163">
        <v>10</v>
      </c>
      <c r="F1126" s="163">
        <v>12.975</v>
      </c>
      <c r="G1126" s="163">
        <v>14.0075</v>
      </c>
      <c r="H1126" s="1">
        <v>1192</v>
      </c>
      <c r="I1126" s="161">
        <f>VLOOKUP(B1126,L$2:M$54,2,FALSE)</f>
        <v>1.036796336491755</v>
      </c>
      <c r="J1126">
        <f>MAX(I1126*F1126,E1126)</f>
        <v>13.45243246598052</v>
      </c>
      <c r="L1126" s="166"/>
      <c r="M1126" s="41"/>
      <c r="N1126" s="41"/>
      <c r="O1126" s="41"/>
    </row>
    <row r="1127" spans="1:15" x14ac:dyDescent="0.25">
      <c r="A1127" s="165">
        <v>43512.875</v>
      </c>
      <c r="B1127" s="167">
        <f>WEEKNUM(A1127)</f>
        <v>7</v>
      </c>
      <c r="C1127" s="164">
        <f>WEEKDAY(A1127)</f>
        <v>7</v>
      </c>
      <c r="D1127" s="164">
        <v>22</v>
      </c>
      <c r="E1127" s="163">
        <v>12</v>
      </c>
      <c r="F1127" s="163">
        <v>12.2</v>
      </c>
      <c r="G1127" s="163">
        <v>12.86</v>
      </c>
      <c r="H1127" s="1">
        <v>947</v>
      </c>
      <c r="I1127" s="161">
        <f>VLOOKUP(B1127,L$2:M$54,2,FALSE)</f>
        <v>1.036796336491755</v>
      </c>
      <c r="J1127">
        <f>MAX(I1127*F1127,E1127)</f>
        <v>12.648915305199409</v>
      </c>
      <c r="L1127" s="166"/>
      <c r="M1127" s="41"/>
      <c r="N1127" s="41"/>
      <c r="O1127" s="41"/>
    </row>
    <row r="1128" spans="1:15" x14ac:dyDescent="0.25">
      <c r="A1128" s="165">
        <v>43512.916666666664</v>
      </c>
      <c r="B1128" s="167">
        <f>WEEKNUM(A1128)</f>
        <v>7</v>
      </c>
      <c r="C1128" s="164">
        <f>WEEKDAY(A1128)</f>
        <v>7</v>
      </c>
      <c r="D1128" s="164">
        <v>23</v>
      </c>
      <c r="E1128" s="163">
        <v>12</v>
      </c>
      <c r="F1128" s="163">
        <v>12.885</v>
      </c>
      <c r="G1128" s="163">
        <v>12.265000000000001</v>
      </c>
      <c r="H1128" s="1">
        <v>905</v>
      </c>
      <c r="I1128" s="161">
        <f>VLOOKUP(B1128,L$2:M$54,2,FALSE)</f>
        <v>1.036796336491755</v>
      </c>
      <c r="J1128">
        <f>MAX(I1128*F1128,E1128)</f>
        <v>13.359120795696262</v>
      </c>
      <c r="L1128" s="166"/>
      <c r="M1128" s="41"/>
      <c r="N1128" s="41"/>
      <c r="O1128" s="41"/>
    </row>
    <row r="1129" spans="1:15" x14ac:dyDescent="0.25">
      <c r="A1129" s="165">
        <v>43512.958333333336</v>
      </c>
      <c r="B1129" s="167">
        <f>WEEKNUM(A1129)</f>
        <v>7</v>
      </c>
      <c r="C1129" s="164">
        <f>WEEKDAY(A1129)</f>
        <v>7</v>
      </c>
      <c r="D1129" s="164">
        <v>24</v>
      </c>
      <c r="E1129" s="163">
        <v>11.645</v>
      </c>
      <c r="F1129" s="163">
        <v>11.645</v>
      </c>
      <c r="G1129" s="163">
        <v>11.487500000000001</v>
      </c>
      <c r="H1129" s="1">
        <v>525</v>
      </c>
      <c r="I1129" s="161">
        <f>VLOOKUP(B1129,L$2:M$54,2,FALSE)</f>
        <v>1.036796336491755</v>
      </c>
      <c r="J1129">
        <f>MAX(I1129*F1129,E1129)</f>
        <v>12.073493338446486</v>
      </c>
      <c r="L1129" s="166"/>
      <c r="M1129" s="41"/>
      <c r="N1129" s="41"/>
      <c r="O1129" s="41"/>
    </row>
    <row r="1130" spans="1:15" x14ac:dyDescent="0.25">
      <c r="A1130" s="165">
        <v>43513</v>
      </c>
      <c r="B1130" s="167">
        <f>WEEKNUM(A1130)</f>
        <v>8</v>
      </c>
      <c r="C1130" s="164">
        <f>WEEKDAY(A1130)</f>
        <v>1</v>
      </c>
      <c r="D1130" s="164">
        <v>1</v>
      </c>
      <c r="E1130" s="163">
        <v>12.100000000000001</v>
      </c>
      <c r="F1130" s="163">
        <v>12.100000000000001</v>
      </c>
      <c r="G1130" s="163">
        <v>12.1</v>
      </c>
      <c r="H1130" s="1">
        <v>296</v>
      </c>
      <c r="I1130" s="161">
        <f>VLOOKUP(B1130,L$2:M$54,2,FALSE)</f>
        <v>1.0045998458627137</v>
      </c>
      <c r="J1130">
        <f>MAX(I1130*F1130,E1130)</f>
        <v>12.155658134938836</v>
      </c>
      <c r="L1130" s="166"/>
      <c r="M1130" s="41"/>
      <c r="N1130" s="41"/>
      <c r="O1130" s="41"/>
    </row>
    <row r="1131" spans="1:15" x14ac:dyDescent="0.25">
      <c r="A1131" s="165">
        <v>43513.041666666664</v>
      </c>
      <c r="B1131" s="167">
        <f>WEEKNUM(A1131)</f>
        <v>8</v>
      </c>
      <c r="C1131" s="164">
        <f>WEEKDAY(A1131)</f>
        <v>1</v>
      </c>
      <c r="D1131" s="164">
        <v>2</v>
      </c>
      <c r="E1131" s="163">
        <v>11.620000000000001</v>
      </c>
      <c r="F1131" s="163">
        <v>11.620000000000001</v>
      </c>
      <c r="G1131" s="163">
        <v>12.442499999999999</v>
      </c>
      <c r="H1131" s="1">
        <v>111</v>
      </c>
      <c r="I1131" s="161">
        <f>VLOOKUP(B1131,L$2:M$54,2,FALSE)</f>
        <v>1.0045998458627137</v>
      </c>
      <c r="J1131">
        <f>MAX(I1131*F1131,E1131)</f>
        <v>11.673450208924734</v>
      </c>
      <c r="L1131" s="166"/>
      <c r="M1131" s="41"/>
      <c r="N1131" s="41"/>
      <c r="O1131" s="41"/>
    </row>
    <row r="1132" spans="1:15" x14ac:dyDescent="0.25">
      <c r="A1132" s="165">
        <v>43513.083333333336</v>
      </c>
      <c r="B1132" s="167">
        <f>WEEKNUM(A1132)</f>
        <v>8</v>
      </c>
      <c r="C1132" s="164">
        <f>WEEKDAY(A1132)</f>
        <v>1</v>
      </c>
      <c r="D1132" s="164">
        <v>3</v>
      </c>
      <c r="E1132" s="163">
        <v>10.18</v>
      </c>
      <c r="F1132" s="163">
        <v>10.18</v>
      </c>
      <c r="G1132" s="163">
        <v>11.645</v>
      </c>
      <c r="H1132" s="1">
        <v>81</v>
      </c>
      <c r="I1132" s="161">
        <f>VLOOKUP(B1132,L$2:M$54,2,FALSE)</f>
        <v>1.0045998458627137</v>
      </c>
      <c r="J1132">
        <f>MAX(I1132*F1132,E1132)</f>
        <v>10.226826430882426</v>
      </c>
      <c r="L1132" s="166"/>
      <c r="M1132" s="41"/>
      <c r="N1132" s="41"/>
      <c r="O1132" s="41"/>
    </row>
    <row r="1133" spans="1:15" x14ac:dyDescent="0.25">
      <c r="A1133" s="165">
        <v>43513.125</v>
      </c>
      <c r="B1133" s="167">
        <f>WEEKNUM(A1133)</f>
        <v>8</v>
      </c>
      <c r="C1133" s="164">
        <f>WEEKDAY(A1133)</f>
        <v>1</v>
      </c>
      <c r="D1133" s="164">
        <v>4</v>
      </c>
      <c r="E1133" s="163">
        <v>9.7899999999999991</v>
      </c>
      <c r="F1133" s="163">
        <v>9.7899999999999991</v>
      </c>
      <c r="G1133" s="163">
        <v>12.100000000000001</v>
      </c>
      <c r="H1133" s="1">
        <v>136</v>
      </c>
      <c r="I1133" s="161">
        <f>VLOOKUP(B1133,L$2:M$54,2,FALSE)</f>
        <v>1.0045998458627137</v>
      </c>
      <c r="J1133">
        <f>MAX(I1133*F1133,E1133)</f>
        <v>9.8350324909959657</v>
      </c>
      <c r="L1133" s="166"/>
      <c r="M1133" s="41"/>
      <c r="N1133" s="41"/>
      <c r="O1133" s="41"/>
    </row>
    <row r="1134" spans="1:15" x14ac:dyDescent="0.25">
      <c r="A1134" s="165">
        <v>43513.166666666664</v>
      </c>
      <c r="B1134" s="167">
        <f>WEEKNUM(A1134)</f>
        <v>8</v>
      </c>
      <c r="C1134" s="164">
        <f>WEEKDAY(A1134)</f>
        <v>1</v>
      </c>
      <c r="D1134" s="164">
        <v>5</v>
      </c>
      <c r="E1134" s="163">
        <v>10.120000000000001</v>
      </c>
      <c r="F1134" s="163">
        <v>10.120000000000001</v>
      </c>
      <c r="G1134" s="163">
        <v>11.620000000000001</v>
      </c>
      <c r="H1134" s="1">
        <v>333</v>
      </c>
      <c r="I1134" s="161">
        <f>VLOOKUP(B1134,L$2:M$54,2,FALSE)</f>
        <v>1.0045998458627137</v>
      </c>
      <c r="J1134">
        <f>MAX(I1134*F1134,E1134)</f>
        <v>10.166550440130663</v>
      </c>
      <c r="L1134" s="166"/>
      <c r="M1134" s="41"/>
      <c r="N1134" s="41"/>
      <c r="O1134" s="41"/>
    </row>
    <row r="1135" spans="1:15" x14ac:dyDescent="0.25">
      <c r="A1135" s="165">
        <v>43513.208333333336</v>
      </c>
      <c r="B1135" s="167">
        <f>WEEKNUM(A1135)</f>
        <v>8</v>
      </c>
      <c r="C1135" s="164">
        <f>WEEKDAY(A1135)</f>
        <v>1</v>
      </c>
      <c r="D1135" s="164">
        <v>6</v>
      </c>
      <c r="E1135" s="163">
        <v>10.14</v>
      </c>
      <c r="F1135" s="163">
        <v>10.14</v>
      </c>
      <c r="G1135" s="163">
        <v>10.18</v>
      </c>
      <c r="H1135" s="1">
        <v>760</v>
      </c>
      <c r="I1135" s="161">
        <f>VLOOKUP(B1135,L$2:M$54,2,FALSE)</f>
        <v>1.0045998458627137</v>
      </c>
      <c r="J1135">
        <f>MAX(I1135*F1135,E1135)</f>
        <v>10.186642437047917</v>
      </c>
      <c r="L1135" s="166"/>
      <c r="M1135" s="41"/>
      <c r="N1135" s="41"/>
      <c r="O1135" s="41"/>
    </row>
    <row r="1136" spans="1:15" x14ac:dyDescent="0.25">
      <c r="A1136" s="165">
        <v>43513.25</v>
      </c>
      <c r="B1136" s="167">
        <f>WEEKNUM(A1136)</f>
        <v>8</v>
      </c>
      <c r="C1136" s="164">
        <f>WEEKDAY(A1136)</f>
        <v>1</v>
      </c>
      <c r="D1136" s="164">
        <v>7</v>
      </c>
      <c r="E1136" s="163">
        <v>9.8550000000000004</v>
      </c>
      <c r="F1136" s="163">
        <v>9.870000000000001</v>
      </c>
      <c r="G1136" s="163">
        <v>9.7899999999999991</v>
      </c>
      <c r="H1136" s="1">
        <v>2939</v>
      </c>
      <c r="I1136" s="161">
        <f>VLOOKUP(B1136,L$2:M$54,2,FALSE)</f>
        <v>1.0045998458627137</v>
      </c>
      <c r="J1136">
        <f>MAX(I1136*F1136,E1136)</f>
        <v>9.915400478664985</v>
      </c>
      <c r="L1136" s="166"/>
      <c r="M1136" s="41"/>
      <c r="N1136" s="41"/>
      <c r="O1136" s="41"/>
    </row>
    <row r="1137" spans="1:15" x14ac:dyDescent="0.25">
      <c r="A1137" s="165">
        <v>43513.291666666664</v>
      </c>
      <c r="B1137" s="167">
        <f>WEEKNUM(A1137)</f>
        <v>8</v>
      </c>
      <c r="C1137" s="164">
        <f>WEEKDAY(A1137)</f>
        <v>1</v>
      </c>
      <c r="D1137" s="164">
        <v>8</v>
      </c>
      <c r="E1137" s="163">
        <v>9.9349999999999987</v>
      </c>
      <c r="F1137" s="163">
        <v>9.7650000000000006</v>
      </c>
      <c r="G1137" s="163">
        <v>10.120000000000001</v>
      </c>
      <c r="H1137" s="1">
        <v>4263</v>
      </c>
      <c r="I1137" s="161">
        <f>VLOOKUP(B1137,L$2:M$54,2,FALSE)</f>
        <v>1.0045998458627137</v>
      </c>
      <c r="J1137">
        <f>MAX(I1137*F1137,E1137)</f>
        <v>9.9349999999999987</v>
      </c>
      <c r="L1137" s="166"/>
      <c r="M1137" s="41"/>
      <c r="N1137" s="41"/>
      <c r="O1137" s="41"/>
    </row>
    <row r="1138" spans="1:15" x14ac:dyDescent="0.25">
      <c r="A1138" s="165">
        <v>43513.333333333336</v>
      </c>
      <c r="B1138" s="167">
        <f>WEEKNUM(A1138)</f>
        <v>8</v>
      </c>
      <c r="C1138" s="164">
        <f>WEEKDAY(A1138)</f>
        <v>1</v>
      </c>
      <c r="D1138" s="164">
        <v>9</v>
      </c>
      <c r="E1138" s="163">
        <v>9</v>
      </c>
      <c r="F1138" s="163">
        <v>12.815000000000001</v>
      </c>
      <c r="G1138" s="163">
        <v>10.14</v>
      </c>
      <c r="H1138" s="1">
        <v>3457</v>
      </c>
      <c r="I1138" s="161">
        <f>VLOOKUP(B1138,L$2:M$54,2,FALSE)</f>
        <v>1.0045998458627137</v>
      </c>
      <c r="J1138">
        <f>MAX(I1138*F1138,E1138)</f>
        <v>12.873947024730677</v>
      </c>
      <c r="L1138" s="166"/>
      <c r="M1138" s="41"/>
      <c r="N1138" s="41"/>
      <c r="O1138" s="41"/>
    </row>
    <row r="1139" spans="1:15" x14ac:dyDescent="0.25">
      <c r="A1139" s="165">
        <v>43513.375</v>
      </c>
      <c r="B1139" s="167">
        <f>WEEKNUM(A1139)</f>
        <v>8</v>
      </c>
      <c r="C1139" s="164">
        <f>WEEKDAY(A1139)</f>
        <v>1</v>
      </c>
      <c r="D1139" s="164">
        <v>10</v>
      </c>
      <c r="E1139" s="163">
        <v>10</v>
      </c>
      <c r="F1139" s="163">
        <v>14.09</v>
      </c>
      <c r="G1139" s="163">
        <v>9.8625000000000007</v>
      </c>
      <c r="H1139" s="1">
        <v>2628</v>
      </c>
      <c r="I1139" s="161">
        <f>VLOOKUP(B1139,L$2:M$54,2,FALSE)</f>
        <v>1.0045998458627137</v>
      </c>
      <c r="J1139">
        <f>MAX(I1139*F1139,E1139)</f>
        <v>14.154811828205636</v>
      </c>
      <c r="L1139" s="166"/>
      <c r="M1139" s="41"/>
      <c r="N1139" s="41"/>
      <c r="O1139" s="41"/>
    </row>
    <row r="1140" spans="1:15" x14ac:dyDescent="0.25">
      <c r="A1140" s="165">
        <v>43513.416666666664</v>
      </c>
      <c r="B1140" s="167">
        <f>WEEKNUM(A1140)</f>
        <v>8</v>
      </c>
      <c r="C1140" s="164">
        <f>WEEKDAY(A1140)</f>
        <v>1</v>
      </c>
      <c r="D1140" s="164">
        <v>11</v>
      </c>
      <c r="E1140" s="163">
        <v>10</v>
      </c>
      <c r="F1140" s="163">
        <v>13.98</v>
      </c>
      <c r="G1140" s="163">
        <v>9.85</v>
      </c>
      <c r="H1140" s="1">
        <v>2645</v>
      </c>
      <c r="I1140" s="161">
        <f>VLOOKUP(B1140,L$2:M$54,2,FALSE)</f>
        <v>1.0045998458627137</v>
      </c>
      <c r="J1140">
        <f>MAX(I1140*F1140,E1140)</f>
        <v>14.044305845160737</v>
      </c>
      <c r="L1140" s="166"/>
      <c r="M1140" s="41"/>
      <c r="N1140" s="41"/>
      <c r="O1140" s="41"/>
    </row>
    <row r="1141" spans="1:15" x14ac:dyDescent="0.25">
      <c r="A1141" s="165">
        <v>43513.458333333336</v>
      </c>
      <c r="B1141" s="167">
        <f>WEEKNUM(A1141)</f>
        <v>8</v>
      </c>
      <c r="C1141" s="164">
        <f>WEEKDAY(A1141)</f>
        <v>1</v>
      </c>
      <c r="D1141" s="164">
        <v>12</v>
      </c>
      <c r="E1141" s="163">
        <v>10</v>
      </c>
      <c r="F1141" s="163">
        <v>14.09</v>
      </c>
      <c r="G1141" s="163">
        <v>10.907500000000001</v>
      </c>
      <c r="H1141" s="1">
        <v>2812</v>
      </c>
      <c r="I1141" s="161">
        <f>VLOOKUP(B1141,L$2:M$54,2,FALSE)</f>
        <v>1.0045998458627137</v>
      </c>
      <c r="J1141">
        <f>MAX(I1141*F1141,E1141)</f>
        <v>14.154811828205636</v>
      </c>
      <c r="L1141" s="166"/>
      <c r="M1141" s="41"/>
      <c r="N1141" s="41"/>
      <c r="O1141" s="41"/>
    </row>
    <row r="1142" spans="1:15" x14ac:dyDescent="0.25">
      <c r="A1142" s="165">
        <v>43513.5</v>
      </c>
      <c r="B1142" s="167">
        <f>WEEKNUM(A1142)</f>
        <v>8</v>
      </c>
      <c r="C1142" s="164">
        <f>WEEKDAY(A1142)</f>
        <v>1</v>
      </c>
      <c r="D1142" s="164">
        <v>13</v>
      </c>
      <c r="E1142" s="163">
        <v>10</v>
      </c>
      <c r="F1142" s="163">
        <v>13.98</v>
      </c>
      <c r="G1142" s="163">
        <v>12.045</v>
      </c>
      <c r="H1142" s="1">
        <v>2596</v>
      </c>
      <c r="I1142" s="161">
        <f>VLOOKUP(B1142,L$2:M$54,2,FALSE)</f>
        <v>1.0045998458627137</v>
      </c>
      <c r="J1142">
        <f>MAX(I1142*F1142,E1142)</f>
        <v>14.044305845160737</v>
      </c>
      <c r="L1142" s="166"/>
      <c r="M1142" s="41"/>
      <c r="N1142" s="41"/>
      <c r="O1142" s="41"/>
    </row>
    <row r="1143" spans="1:15" x14ac:dyDescent="0.25">
      <c r="A1143" s="165">
        <v>43513.541666666664</v>
      </c>
      <c r="B1143" s="167">
        <f>WEEKNUM(A1143)</f>
        <v>8</v>
      </c>
      <c r="C1143" s="164">
        <f>WEEKDAY(A1143)</f>
        <v>1</v>
      </c>
      <c r="D1143" s="164">
        <v>14</v>
      </c>
      <c r="E1143" s="163">
        <v>10</v>
      </c>
      <c r="F1143" s="163">
        <v>14.09</v>
      </c>
      <c r="G1143" s="163">
        <v>11.99</v>
      </c>
      <c r="H1143" s="1">
        <v>2753</v>
      </c>
      <c r="I1143" s="161">
        <f>VLOOKUP(B1143,L$2:M$54,2,FALSE)</f>
        <v>1.0045998458627137</v>
      </c>
      <c r="J1143">
        <f>MAX(I1143*F1143,E1143)</f>
        <v>14.154811828205636</v>
      </c>
      <c r="L1143" s="166"/>
      <c r="M1143" s="41"/>
      <c r="N1143" s="41"/>
      <c r="O1143" s="41"/>
    </row>
    <row r="1144" spans="1:15" x14ac:dyDescent="0.25">
      <c r="A1144" s="165">
        <v>43513.583333333336</v>
      </c>
      <c r="B1144" s="167">
        <f>WEEKNUM(A1144)</f>
        <v>8</v>
      </c>
      <c r="C1144" s="164">
        <f>WEEKDAY(A1144)</f>
        <v>1</v>
      </c>
      <c r="D1144" s="164">
        <v>15</v>
      </c>
      <c r="E1144" s="163">
        <v>10</v>
      </c>
      <c r="F1144" s="163">
        <v>13.98</v>
      </c>
      <c r="G1144" s="163">
        <v>12.045</v>
      </c>
      <c r="H1144" s="1">
        <v>2939</v>
      </c>
      <c r="I1144" s="161">
        <f>VLOOKUP(B1144,L$2:M$54,2,FALSE)</f>
        <v>1.0045998458627137</v>
      </c>
      <c r="J1144">
        <f>MAX(I1144*F1144,E1144)</f>
        <v>14.044305845160737</v>
      </c>
      <c r="L1144" s="166"/>
      <c r="M1144" s="41"/>
      <c r="N1144" s="41"/>
      <c r="O1144" s="41"/>
    </row>
    <row r="1145" spans="1:15" x14ac:dyDescent="0.25">
      <c r="A1145" s="165">
        <v>43513.625</v>
      </c>
      <c r="B1145" s="167">
        <f>WEEKNUM(A1145)</f>
        <v>8</v>
      </c>
      <c r="C1145" s="164">
        <f>WEEKDAY(A1145)</f>
        <v>1</v>
      </c>
      <c r="D1145" s="164">
        <v>16</v>
      </c>
      <c r="E1145" s="163">
        <v>10</v>
      </c>
      <c r="F1145" s="163">
        <v>13.865</v>
      </c>
      <c r="G1145" s="163">
        <v>11.99</v>
      </c>
      <c r="H1145" s="1">
        <v>3520</v>
      </c>
      <c r="I1145" s="161">
        <f>VLOOKUP(B1145,L$2:M$54,2,FALSE)</f>
        <v>1.0045998458627137</v>
      </c>
      <c r="J1145">
        <f>MAX(I1145*F1145,E1145)</f>
        <v>13.928776862886526</v>
      </c>
      <c r="L1145" s="166"/>
      <c r="M1145" s="41"/>
      <c r="N1145" s="41"/>
      <c r="O1145" s="41"/>
    </row>
    <row r="1146" spans="1:15" x14ac:dyDescent="0.25">
      <c r="A1146" s="165">
        <v>43513.666666666664</v>
      </c>
      <c r="B1146" s="167">
        <f>WEEKNUM(A1146)</f>
        <v>8</v>
      </c>
      <c r="C1146" s="164">
        <f>WEEKDAY(A1146)</f>
        <v>1</v>
      </c>
      <c r="D1146" s="164">
        <v>17</v>
      </c>
      <c r="E1146" s="163">
        <v>10</v>
      </c>
      <c r="F1146" s="163">
        <v>13.684999999999999</v>
      </c>
      <c r="G1146" s="163">
        <v>12.045</v>
      </c>
      <c r="H1146" s="1">
        <v>3972</v>
      </c>
      <c r="I1146" s="161">
        <f>VLOOKUP(B1146,L$2:M$54,2,FALSE)</f>
        <v>1.0045998458627137</v>
      </c>
      <c r="J1146">
        <f>MAX(I1146*F1146,E1146)</f>
        <v>13.747948890631235</v>
      </c>
      <c r="L1146" s="166"/>
      <c r="M1146" s="41"/>
      <c r="N1146" s="41"/>
      <c r="O1146" s="41"/>
    </row>
    <row r="1147" spans="1:15" x14ac:dyDescent="0.25">
      <c r="A1147" s="165">
        <v>43513.708333333336</v>
      </c>
      <c r="B1147" s="167">
        <f>WEEKNUM(A1147)</f>
        <v>8</v>
      </c>
      <c r="C1147" s="164">
        <f>WEEKDAY(A1147)</f>
        <v>1</v>
      </c>
      <c r="D1147" s="164">
        <v>18</v>
      </c>
      <c r="E1147" s="163">
        <v>10</v>
      </c>
      <c r="F1147" s="163">
        <v>14.09</v>
      </c>
      <c r="G1147" s="163">
        <v>11.99</v>
      </c>
      <c r="H1147" s="1">
        <v>3801</v>
      </c>
      <c r="I1147" s="161">
        <f>VLOOKUP(B1147,L$2:M$54,2,FALSE)</f>
        <v>1.0045998458627137</v>
      </c>
      <c r="J1147">
        <f>MAX(I1147*F1147,E1147)</f>
        <v>14.154811828205636</v>
      </c>
      <c r="L1147" s="166"/>
      <c r="M1147" s="41"/>
      <c r="N1147" s="41"/>
      <c r="O1147" s="41"/>
    </row>
    <row r="1148" spans="1:15" x14ac:dyDescent="0.25">
      <c r="A1148" s="165">
        <v>43513.75</v>
      </c>
      <c r="B1148" s="167">
        <f>WEEKNUM(A1148)</f>
        <v>8</v>
      </c>
      <c r="C1148" s="164">
        <f>WEEKDAY(A1148)</f>
        <v>1</v>
      </c>
      <c r="D1148" s="164">
        <v>19</v>
      </c>
      <c r="E1148" s="163">
        <v>10</v>
      </c>
      <c r="F1148" s="163">
        <v>13.99</v>
      </c>
      <c r="G1148" s="163">
        <v>11.932500000000001</v>
      </c>
      <c r="H1148" s="1">
        <v>3097</v>
      </c>
      <c r="I1148" s="161">
        <f>VLOOKUP(B1148,L$2:M$54,2,FALSE)</f>
        <v>1.0045998458627137</v>
      </c>
      <c r="J1148">
        <f>MAX(I1148*F1148,E1148)</f>
        <v>14.054351843619365</v>
      </c>
      <c r="L1148" s="166"/>
      <c r="M1148" s="41"/>
      <c r="N1148" s="41"/>
      <c r="O1148" s="41"/>
    </row>
    <row r="1149" spans="1:15" x14ac:dyDescent="0.25">
      <c r="A1149" s="165">
        <v>43513.791666666664</v>
      </c>
      <c r="B1149" s="167">
        <f>WEEKNUM(A1149)</f>
        <v>8</v>
      </c>
      <c r="C1149" s="164">
        <f>WEEKDAY(A1149)</f>
        <v>1</v>
      </c>
      <c r="D1149" s="164">
        <v>20</v>
      </c>
      <c r="E1149" s="163">
        <v>10</v>
      </c>
      <c r="F1149" s="163">
        <v>13.965</v>
      </c>
      <c r="G1149" s="163">
        <v>11.842499999999999</v>
      </c>
      <c r="H1149" s="1">
        <v>2287</v>
      </c>
      <c r="I1149" s="161">
        <f>VLOOKUP(B1149,L$2:M$54,2,FALSE)</f>
        <v>1.0045998458627137</v>
      </c>
      <c r="J1149">
        <f>MAX(I1149*F1149,E1149)</f>
        <v>14.029236847472797</v>
      </c>
      <c r="L1149" s="166"/>
      <c r="M1149" s="41"/>
      <c r="N1149" s="41"/>
      <c r="O1149" s="41"/>
    </row>
    <row r="1150" spans="1:15" x14ac:dyDescent="0.25">
      <c r="A1150" s="165">
        <v>43513.833333333336</v>
      </c>
      <c r="B1150" s="167">
        <f>WEEKNUM(A1150)</f>
        <v>8</v>
      </c>
      <c r="C1150" s="164">
        <f>WEEKDAY(A1150)</f>
        <v>1</v>
      </c>
      <c r="D1150" s="164">
        <v>21</v>
      </c>
      <c r="E1150" s="163">
        <v>10</v>
      </c>
      <c r="F1150" s="163">
        <v>12.815</v>
      </c>
      <c r="G1150" s="163">
        <v>12.045</v>
      </c>
      <c r="H1150" s="1">
        <v>1299</v>
      </c>
      <c r="I1150" s="161">
        <f>VLOOKUP(B1150,L$2:M$54,2,FALSE)</f>
        <v>1.0045998458627137</v>
      </c>
      <c r="J1150">
        <f>MAX(I1150*F1150,E1150)</f>
        <v>12.873947024730676</v>
      </c>
      <c r="L1150" s="166"/>
      <c r="M1150" s="41"/>
      <c r="N1150" s="41"/>
      <c r="O1150" s="41"/>
    </row>
    <row r="1151" spans="1:15" x14ac:dyDescent="0.25">
      <c r="A1151" s="165">
        <v>43513.875</v>
      </c>
      <c r="B1151" s="167">
        <f>WEEKNUM(A1151)</f>
        <v>8</v>
      </c>
      <c r="C1151" s="164">
        <f>WEEKDAY(A1151)</f>
        <v>1</v>
      </c>
      <c r="D1151" s="164">
        <v>22</v>
      </c>
      <c r="E1151" s="163">
        <v>12</v>
      </c>
      <c r="F1151" s="163">
        <v>12.045</v>
      </c>
      <c r="G1151" s="163">
        <v>11.995000000000001</v>
      </c>
      <c r="H1151" s="1">
        <v>984</v>
      </c>
      <c r="I1151" s="161">
        <f>VLOOKUP(B1151,L$2:M$54,2,FALSE)</f>
        <v>1.0045998458627137</v>
      </c>
      <c r="J1151">
        <f>MAX(I1151*F1151,E1151)</f>
        <v>12.100405143416387</v>
      </c>
      <c r="L1151" s="166"/>
      <c r="M1151" s="41"/>
      <c r="N1151" s="41"/>
      <c r="O1151" s="41"/>
    </row>
    <row r="1152" spans="1:15" x14ac:dyDescent="0.25">
      <c r="A1152" s="165">
        <v>43513.916666666664</v>
      </c>
      <c r="B1152" s="167">
        <f>WEEKNUM(A1152)</f>
        <v>8</v>
      </c>
      <c r="C1152" s="164">
        <f>WEEKDAY(A1152)</f>
        <v>1</v>
      </c>
      <c r="D1152" s="164">
        <v>23</v>
      </c>
      <c r="E1152" s="163">
        <v>11</v>
      </c>
      <c r="F1152" s="163">
        <v>11.73</v>
      </c>
      <c r="G1152" s="163">
        <v>11.9825</v>
      </c>
      <c r="H1152" s="1">
        <v>839</v>
      </c>
      <c r="I1152" s="161">
        <f>VLOOKUP(B1152,L$2:M$54,2,FALSE)</f>
        <v>1.0045998458627137</v>
      </c>
      <c r="J1152">
        <f>MAX(I1152*F1152,E1152)</f>
        <v>11.783956191969631</v>
      </c>
      <c r="L1152" s="166"/>
      <c r="M1152" s="41"/>
      <c r="N1152" s="41"/>
      <c r="O1152" s="41"/>
    </row>
    <row r="1153" spans="1:15" x14ac:dyDescent="0.25">
      <c r="A1153" s="165">
        <v>43513.958333333336</v>
      </c>
      <c r="B1153" s="167">
        <f>WEEKNUM(A1153)</f>
        <v>8</v>
      </c>
      <c r="C1153" s="164">
        <f>WEEKDAY(A1153)</f>
        <v>1</v>
      </c>
      <c r="D1153" s="164">
        <v>24</v>
      </c>
      <c r="E1153" s="163">
        <v>11.815</v>
      </c>
      <c r="F1153" s="163">
        <v>11.815</v>
      </c>
      <c r="G1153" s="163">
        <v>11.407499999999999</v>
      </c>
      <c r="H1153" s="1">
        <v>770</v>
      </c>
      <c r="I1153" s="161">
        <f>VLOOKUP(B1153,L$2:M$54,2,FALSE)</f>
        <v>1.0045998458627137</v>
      </c>
      <c r="J1153">
        <f>MAX(I1153*F1153,E1153)</f>
        <v>11.869347178867962</v>
      </c>
      <c r="L1153" s="166"/>
      <c r="M1153" s="41"/>
      <c r="N1153" s="41"/>
      <c r="O1153" s="41"/>
    </row>
    <row r="1154" spans="1:15" x14ac:dyDescent="0.25">
      <c r="A1154" s="165">
        <v>43514</v>
      </c>
      <c r="B1154" s="167">
        <f>WEEKNUM(A1154)</f>
        <v>8</v>
      </c>
      <c r="C1154" s="164">
        <f>WEEKDAY(A1154)</f>
        <v>2</v>
      </c>
      <c r="D1154" s="164">
        <v>1</v>
      </c>
      <c r="E1154" s="163">
        <v>11.86</v>
      </c>
      <c r="F1154" s="163">
        <v>11.86</v>
      </c>
      <c r="G1154" s="163">
        <v>12.022500000000001</v>
      </c>
      <c r="H1154" s="1">
        <v>500</v>
      </c>
      <c r="I1154" s="161">
        <f>VLOOKUP(B1154,L$2:M$54,2,FALSE)</f>
        <v>1.0045998458627137</v>
      </c>
      <c r="J1154">
        <f>MAX(I1154*F1154,E1154)</f>
        <v>11.914554171931783</v>
      </c>
      <c r="L1154" s="166"/>
      <c r="M1154" s="41"/>
      <c r="N1154" s="41"/>
      <c r="O1154" s="41"/>
    </row>
    <row r="1155" spans="1:15" x14ac:dyDescent="0.25">
      <c r="A1155" s="165">
        <v>43514.041666666664</v>
      </c>
      <c r="B1155" s="167">
        <f>WEEKNUM(A1155)</f>
        <v>8</v>
      </c>
      <c r="C1155" s="164">
        <f>WEEKDAY(A1155)</f>
        <v>2</v>
      </c>
      <c r="D1155" s="164">
        <v>2</v>
      </c>
      <c r="E1155" s="163">
        <v>12.065</v>
      </c>
      <c r="F1155" s="163">
        <v>12.065</v>
      </c>
      <c r="G1155" s="163">
        <v>11.365</v>
      </c>
      <c r="H1155" s="1">
        <v>272</v>
      </c>
      <c r="I1155" s="161">
        <f>VLOOKUP(B1155,L$2:M$54,2,FALSE)</f>
        <v>1.0045998458627137</v>
      </c>
      <c r="J1155">
        <f>MAX(I1155*F1155,E1155)</f>
        <v>12.12049714033364</v>
      </c>
      <c r="L1155" s="166"/>
      <c r="M1155" s="41"/>
      <c r="N1155" s="41"/>
      <c r="O1155" s="41"/>
    </row>
    <row r="1156" spans="1:15" x14ac:dyDescent="0.25">
      <c r="A1156" s="165">
        <v>43514.083333333336</v>
      </c>
      <c r="B1156" s="167">
        <f>WEEKNUM(A1156)</f>
        <v>8</v>
      </c>
      <c r="C1156" s="164">
        <f>WEEKDAY(A1156)</f>
        <v>2</v>
      </c>
      <c r="D1156" s="164">
        <v>3</v>
      </c>
      <c r="E1156" s="163">
        <v>12.030000000000001</v>
      </c>
      <c r="F1156" s="163">
        <v>12.030000000000001</v>
      </c>
      <c r="G1156" s="163">
        <v>11.815</v>
      </c>
      <c r="H1156" s="1">
        <v>188</v>
      </c>
      <c r="I1156" s="161">
        <f>VLOOKUP(B1156,L$2:M$54,2,FALSE)</f>
        <v>1.0045998458627137</v>
      </c>
      <c r="J1156">
        <f>MAX(I1156*F1156,E1156)</f>
        <v>12.085336145728446</v>
      </c>
      <c r="L1156" s="166"/>
      <c r="M1156" s="41"/>
      <c r="N1156" s="41"/>
      <c r="O1156" s="41"/>
    </row>
    <row r="1157" spans="1:15" x14ac:dyDescent="0.25">
      <c r="A1157" s="165">
        <v>43514.125</v>
      </c>
      <c r="B1157" s="167">
        <f>WEEKNUM(A1157)</f>
        <v>8</v>
      </c>
      <c r="C1157" s="164">
        <f>WEEKDAY(A1157)</f>
        <v>2</v>
      </c>
      <c r="D1157" s="164">
        <v>4</v>
      </c>
      <c r="E1157" s="163">
        <v>9.9499999999999993</v>
      </c>
      <c r="F1157" s="163">
        <v>9.9499999999999993</v>
      </c>
      <c r="G1157" s="163">
        <v>11.86</v>
      </c>
      <c r="H1157" s="1">
        <v>196</v>
      </c>
      <c r="I1157" s="161">
        <f>VLOOKUP(B1157,L$2:M$54,2,FALSE)</f>
        <v>1.0045998458627137</v>
      </c>
      <c r="J1157">
        <f>MAX(I1157*F1157,E1157)</f>
        <v>9.9957684663340007</v>
      </c>
      <c r="L1157" s="166"/>
      <c r="M1157" s="41"/>
      <c r="N1157" s="41"/>
      <c r="O1157" s="41"/>
    </row>
    <row r="1158" spans="1:15" x14ac:dyDescent="0.25">
      <c r="A1158" s="165">
        <v>43514.166666666664</v>
      </c>
      <c r="B1158" s="167">
        <f>WEEKNUM(A1158)</f>
        <v>8</v>
      </c>
      <c r="C1158" s="164">
        <f>WEEKDAY(A1158)</f>
        <v>2</v>
      </c>
      <c r="D1158" s="164">
        <v>5</v>
      </c>
      <c r="E1158" s="163">
        <v>10.190000000000001</v>
      </c>
      <c r="F1158" s="163">
        <v>10.190000000000001</v>
      </c>
      <c r="G1158" s="163">
        <v>12.065</v>
      </c>
      <c r="H1158" s="1">
        <v>328</v>
      </c>
      <c r="I1158" s="161">
        <f>VLOOKUP(B1158,L$2:M$54,2,FALSE)</f>
        <v>1.0045998458627137</v>
      </c>
      <c r="J1158">
        <f>MAX(I1158*F1158,E1158)</f>
        <v>10.236872429341053</v>
      </c>
      <c r="L1158" s="166"/>
      <c r="M1158" s="41"/>
      <c r="N1158" s="41"/>
      <c r="O1158" s="41"/>
    </row>
    <row r="1159" spans="1:15" x14ac:dyDescent="0.25">
      <c r="A1159" s="165">
        <v>43514.208333333336</v>
      </c>
      <c r="B1159" s="167">
        <f>WEEKNUM(A1159)</f>
        <v>8</v>
      </c>
      <c r="C1159" s="164">
        <f>WEEKDAY(A1159)</f>
        <v>2</v>
      </c>
      <c r="D1159" s="164">
        <v>6</v>
      </c>
      <c r="E1159" s="163">
        <v>10.065000000000001</v>
      </c>
      <c r="F1159" s="163">
        <v>10.065000000000001</v>
      </c>
      <c r="G1159" s="163">
        <v>12.030000000000001</v>
      </c>
      <c r="H1159" s="1">
        <v>405</v>
      </c>
      <c r="I1159" s="161">
        <f>VLOOKUP(B1159,L$2:M$54,2,FALSE)</f>
        <v>1.0045998458627137</v>
      </c>
      <c r="J1159">
        <f>MAX(I1159*F1159,E1159)</f>
        <v>10.111297448608214</v>
      </c>
      <c r="L1159" s="166"/>
      <c r="M1159" s="41"/>
      <c r="N1159" s="41"/>
      <c r="O1159" s="41"/>
    </row>
    <row r="1160" spans="1:15" x14ac:dyDescent="0.25">
      <c r="A1160" s="165">
        <v>43514.25</v>
      </c>
      <c r="B1160" s="167">
        <f>WEEKNUM(A1160)</f>
        <v>8</v>
      </c>
      <c r="C1160" s="164">
        <f>WEEKDAY(A1160)</f>
        <v>2</v>
      </c>
      <c r="D1160" s="164">
        <v>7</v>
      </c>
      <c r="E1160" s="163">
        <v>10.09</v>
      </c>
      <c r="F1160" s="163">
        <v>10.09</v>
      </c>
      <c r="G1160" s="163">
        <v>9.9499999999999993</v>
      </c>
      <c r="H1160" s="1">
        <v>639</v>
      </c>
      <c r="I1160" s="161">
        <f>VLOOKUP(B1160,L$2:M$54,2,FALSE)</f>
        <v>1.0045998458627137</v>
      </c>
      <c r="J1160">
        <f>MAX(I1160*F1160,E1160)</f>
        <v>10.136412444754781</v>
      </c>
      <c r="L1160" s="166"/>
      <c r="M1160" s="41"/>
      <c r="N1160" s="41"/>
      <c r="O1160" s="41"/>
    </row>
    <row r="1161" spans="1:15" x14ac:dyDescent="0.25">
      <c r="A1161" s="165">
        <v>43514.291666666664</v>
      </c>
      <c r="B1161" s="167">
        <f>WEEKNUM(A1161)</f>
        <v>8</v>
      </c>
      <c r="C1161" s="164">
        <f>WEEKDAY(A1161)</f>
        <v>2</v>
      </c>
      <c r="D1161" s="164">
        <v>8</v>
      </c>
      <c r="E1161" s="163">
        <v>9.9499999999999993</v>
      </c>
      <c r="F1161" s="163">
        <v>9.9499999999999993</v>
      </c>
      <c r="G1161" s="163">
        <v>10.190000000000001</v>
      </c>
      <c r="H1161" s="1">
        <v>1145</v>
      </c>
      <c r="I1161" s="161">
        <f>VLOOKUP(B1161,L$2:M$54,2,FALSE)</f>
        <v>1.0045998458627137</v>
      </c>
      <c r="J1161">
        <f>MAX(I1161*F1161,E1161)</f>
        <v>9.9957684663340007</v>
      </c>
      <c r="L1161" s="166"/>
      <c r="M1161" s="41"/>
      <c r="N1161" s="41"/>
      <c r="O1161" s="41"/>
    </row>
    <row r="1162" spans="1:15" x14ac:dyDescent="0.25">
      <c r="A1162" s="165">
        <v>43514.333333333336</v>
      </c>
      <c r="B1162" s="167">
        <f>WEEKNUM(A1162)</f>
        <v>8</v>
      </c>
      <c r="C1162" s="164">
        <f>WEEKDAY(A1162)</f>
        <v>2</v>
      </c>
      <c r="D1162" s="164">
        <v>9</v>
      </c>
      <c r="E1162" s="163">
        <v>11.86</v>
      </c>
      <c r="F1162" s="163">
        <v>11.86</v>
      </c>
      <c r="G1162" s="163">
        <v>10.065000000000001</v>
      </c>
      <c r="H1162" s="1">
        <v>1750</v>
      </c>
      <c r="I1162" s="161">
        <f>VLOOKUP(B1162,L$2:M$54,2,FALSE)</f>
        <v>1.0045998458627137</v>
      </c>
      <c r="J1162">
        <f>MAX(I1162*F1162,E1162)</f>
        <v>11.914554171931783</v>
      </c>
      <c r="L1162" s="166"/>
      <c r="M1162" s="41"/>
      <c r="N1162" s="41"/>
      <c r="O1162" s="41"/>
    </row>
    <row r="1163" spans="1:15" x14ac:dyDescent="0.25">
      <c r="A1163" s="165">
        <v>43514.375</v>
      </c>
      <c r="B1163" s="167">
        <f>WEEKNUM(A1163)</f>
        <v>8</v>
      </c>
      <c r="C1163" s="164">
        <f>WEEKDAY(A1163)</f>
        <v>2</v>
      </c>
      <c r="D1163" s="164">
        <v>10</v>
      </c>
      <c r="E1163" s="163">
        <v>10.5</v>
      </c>
      <c r="F1163" s="163">
        <v>11.885</v>
      </c>
      <c r="G1163" s="163">
        <v>10.09</v>
      </c>
      <c r="H1163" s="1">
        <v>2452</v>
      </c>
      <c r="I1163" s="161">
        <f>VLOOKUP(B1163,L$2:M$54,2,FALSE)</f>
        <v>1.0045998458627137</v>
      </c>
      <c r="J1163">
        <f>MAX(I1163*F1163,E1163)</f>
        <v>11.939669168078352</v>
      </c>
      <c r="L1163" s="166"/>
      <c r="M1163" s="41"/>
      <c r="N1163" s="41"/>
      <c r="O1163" s="41"/>
    </row>
    <row r="1164" spans="1:15" x14ac:dyDescent="0.25">
      <c r="A1164" s="165">
        <v>43514.416666666664</v>
      </c>
      <c r="B1164" s="167">
        <f>WEEKNUM(A1164)</f>
        <v>8</v>
      </c>
      <c r="C1164" s="164">
        <f>WEEKDAY(A1164)</f>
        <v>2</v>
      </c>
      <c r="D1164" s="164">
        <v>11</v>
      </c>
      <c r="E1164" s="163">
        <v>10.934999999999999</v>
      </c>
      <c r="F1164" s="163">
        <v>11.94</v>
      </c>
      <c r="G1164" s="163">
        <v>9.9499999999999993</v>
      </c>
      <c r="H1164" s="1">
        <v>3106</v>
      </c>
      <c r="I1164" s="161">
        <f>VLOOKUP(B1164,L$2:M$54,2,FALSE)</f>
        <v>1.0045998458627137</v>
      </c>
      <c r="J1164">
        <f>MAX(I1164*F1164,E1164)</f>
        <v>11.994922159600801</v>
      </c>
      <c r="L1164" s="166"/>
      <c r="M1164" s="41"/>
      <c r="N1164" s="41"/>
      <c r="O1164" s="41"/>
    </row>
    <row r="1165" spans="1:15" x14ac:dyDescent="0.25">
      <c r="A1165" s="165">
        <v>43514.458333333336</v>
      </c>
      <c r="B1165" s="167">
        <f>WEEKNUM(A1165)</f>
        <v>8</v>
      </c>
      <c r="C1165" s="164">
        <f>WEEKDAY(A1165)</f>
        <v>2</v>
      </c>
      <c r="D1165" s="164">
        <v>12</v>
      </c>
      <c r="E1165" s="163">
        <v>10</v>
      </c>
      <c r="F1165" s="163">
        <v>13.870000000000001</v>
      </c>
      <c r="G1165" s="163">
        <v>11.86</v>
      </c>
      <c r="H1165" s="1">
        <v>3375</v>
      </c>
      <c r="I1165" s="161">
        <f>VLOOKUP(B1165,L$2:M$54,2,FALSE)</f>
        <v>1.0045998458627137</v>
      </c>
      <c r="J1165">
        <f>MAX(I1165*F1165,E1165)</f>
        <v>13.933799862115839</v>
      </c>
      <c r="L1165" s="166"/>
      <c r="M1165" s="41"/>
      <c r="N1165" s="41"/>
      <c r="O1165" s="41"/>
    </row>
    <row r="1166" spans="1:15" x14ac:dyDescent="0.25">
      <c r="A1166" s="165">
        <v>43514.5</v>
      </c>
      <c r="B1166" s="167">
        <f>WEEKNUM(A1166)</f>
        <v>8</v>
      </c>
      <c r="C1166" s="164">
        <f>WEEKDAY(A1166)</f>
        <v>2</v>
      </c>
      <c r="D1166" s="164">
        <v>13</v>
      </c>
      <c r="E1166" s="163">
        <v>10</v>
      </c>
      <c r="F1166" s="163">
        <v>14.15</v>
      </c>
      <c r="G1166" s="163">
        <v>11.192499999999999</v>
      </c>
      <c r="H1166" s="1">
        <v>3100</v>
      </c>
      <c r="I1166" s="161">
        <f>VLOOKUP(B1166,L$2:M$54,2,FALSE)</f>
        <v>1.0045998458627137</v>
      </c>
      <c r="J1166">
        <f>MAX(I1166*F1166,E1166)</f>
        <v>14.215087818957398</v>
      </c>
      <c r="L1166" s="166"/>
      <c r="M1166" s="41"/>
      <c r="N1166" s="41"/>
      <c r="O1166" s="41"/>
    </row>
    <row r="1167" spans="1:15" x14ac:dyDescent="0.25">
      <c r="A1167" s="165">
        <v>43514.541666666664</v>
      </c>
      <c r="B1167" s="167">
        <f>WEEKNUM(A1167)</f>
        <v>8</v>
      </c>
      <c r="C1167" s="164">
        <f>WEEKDAY(A1167)</f>
        <v>2</v>
      </c>
      <c r="D1167" s="164">
        <v>14</v>
      </c>
      <c r="E1167" s="163">
        <v>10</v>
      </c>
      <c r="F1167" s="163">
        <v>11.9375</v>
      </c>
      <c r="G1167" s="163">
        <v>11.4375</v>
      </c>
      <c r="H1167" s="1">
        <v>2924</v>
      </c>
      <c r="I1167" s="161">
        <f>VLOOKUP(B1167,L$2:M$54,2,FALSE)</f>
        <v>1.0045998458627137</v>
      </c>
      <c r="J1167">
        <f>MAX(I1167*F1167,E1167)</f>
        <v>11.992410659986145</v>
      </c>
      <c r="L1167" s="166"/>
      <c r="M1167" s="41"/>
      <c r="N1167" s="41"/>
      <c r="O1167" s="41"/>
    </row>
    <row r="1168" spans="1:15" x14ac:dyDescent="0.25">
      <c r="A1168" s="165">
        <v>43514.583333333336</v>
      </c>
      <c r="B1168" s="167">
        <f>WEEKNUM(A1168)</f>
        <v>8</v>
      </c>
      <c r="C1168" s="164">
        <f>WEEKDAY(A1168)</f>
        <v>2</v>
      </c>
      <c r="D1168" s="164">
        <v>15</v>
      </c>
      <c r="E1168" s="163">
        <v>11</v>
      </c>
      <c r="F1168" s="163">
        <v>12.105</v>
      </c>
      <c r="G1168" s="163">
        <v>11.935</v>
      </c>
      <c r="H1168" s="1">
        <v>3125</v>
      </c>
      <c r="I1168" s="161">
        <f>VLOOKUP(B1168,L$2:M$54,2,FALSE)</f>
        <v>1.0045998458627137</v>
      </c>
      <c r="J1168">
        <f>MAX(I1168*F1168,E1168)</f>
        <v>12.160681134168149</v>
      </c>
      <c r="L1168" s="166"/>
      <c r="M1168" s="41"/>
      <c r="N1168" s="41"/>
      <c r="O1168" s="41"/>
    </row>
    <row r="1169" spans="1:15" x14ac:dyDescent="0.25">
      <c r="A1169" s="165">
        <v>43514.625</v>
      </c>
      <c r="B1169" s="167">
        <f>WEEKNUM(A1169)</f>
        <v>8</v>
      </c>
      <c r="C1169" s="164">
        <f>WEEKDAY(A1169)</f>
        <v>2</v>
      </c>
      <c r="D1169" s="164">
        <v>16</v>
      </c>
      <c r="E1169" s="163">
        <v>10</v>
      </c>
      <c r="F1169" s="163">
        <v>13.850000000000001</v>
      </c>
      <c r="G1169" s="163">
        <v>12.074999999999999</v>
      </c>
      <c r="H1169" s="1">
        <v>3002</v>
      </c>
      <c r="I1169" s="161">
        <f>VLOOKUP(B1169,L$2:M$54,2,FALSE)</f>
        <v>1.0045998458627137</v>
      </c>
      <c r="J1169">
        <f>MAX(I1169*F1169,E1169)</f>
        <v>13.913707865198585</v>
      </c>
      <c r="L1169" s="166"/>
      <c r="M1169" s="41"/>
      <c r="N1169" s="41"/>
      <c r="O1169" s="41"/>
    </row>
    <row r="1170" spans="1:15" x14ac:dyDescent="0.25">
      <c r="A1170" s="165">
        <v>43514.666666666664</v>
      </c>
      <c r="B1170" s="167">
        <f>WEEKNUM(A1170)</f>
        <v>8</v>
      </c>
      <c r="C1170" s="164">
        <f>WEEKDAY(A1170)</f>
        <v>2</v>
      </c>
      <c r="D1170" s="164">
        <v>17</v>
      </c>
      <c r="E1170" s="163">
        <v>10</v>
      </c>
      <c r="F1170" s="163">
        <v>14.260000000000002</v>
      </c>
      <c r="G1170" s="163">
        <v>10.96875</v>
      </c>
      <c r="H1170" s="1">
        <v>3226</v>
      </c>
      <c r="I1170" s="161">
        <f>VLOOKUP(B1170,L$2:M$54,2,FALSE)</f>
        <v>1.0045998458627137</v>
      </c>
      <c r="J1170">
        <f>MAX(I1170*F1170,E1170)</f>
        <v>14.325593802002299</v>
      </c>
      <c r="L1170" s="166"/>
      <c r="M1170" s="41"/>
      <c r="N1170" s="41"/>
      <c r="O1170" s="41"/>
    </row>
    <row r="1171" spans="1:15" x14ac:dyDescent="0.25">
      <c r="A1171" s="165">
        <v>43514.708333333336</v>
      </c>
      <c r="B1171" s="167">
        <f>WEEKNUM(A1171)</f>
        <v>8</v>
      </c>
      <c r="C1171" s="164">
        <f>WEEKDAY(A1171)</f>
        <v>2</v>
      </c>
      <c r="D1171" s="164">
        <v>18</v>
      </c>
      <c r="E1171" s="163">
        <v>10</v>
      </c>
      <c r="F1171" s="163">
        <v>14</v>
      </c>
      <c r="G1171" s="163">
        <v>11.5525</v>
      </c>
      <c r="H1171" s="1">
        <v>3387</v>
      </c>
      <c r="I1171" s="161">
        <f>VLOOKUP(B1171,L$2:M$54,2,FALSE)</f>
        <v>1.0045998458627137</v>
      </c>
      <c r="J1171">
        <f>MAX(I1171*F1171,E1171)</f>
        <v>14.064397842077991</v>
      </c>
      <c r="L1171" s="166"/>
      <c r="M1171" s="41"/>
      <c r="N1171" s="41"/>
      <c r="O1171" s="41"/>
    </row>
    <row r="1172" spans="1:15" x14ac:dyDescent="0.25">
      <c r="A1172" s="165">
        <v>43514.75</v>
      </c>
      <c r="B1172" s="167">
        <f>WEEKNUM(A1172)</f>
        <v>8</v>
      </c>
      <c r="C1172" s="164">
        <f>WEEKDAY(A1172)</f>
        <v>2</v>
      </c>
      <c r="D1172" s="164">
        <v>19</v>
      </c>
      <c r="E1172" s="163">
        <v>10</v>
      </c>
      <c r="F1172" s="163">
        <v>13.850000000000001</v>
      </c>
      <c r="G1172" s="163">
        <v>11.925000000000001</v>
      </c>
      <c r="H1172" s="1">
        <v>3181</v>
      </c>
      <c r="I1172" s="161">
        <f>VLOOKUP(B1172,L$2:M$54,2,FALSE)</f>
        <v>1.0045998458627137</v>
      </c>
      <c r="J1172">
        <f>MAX(I1172*F1172,E1172)</f>
        <v>13.913707865198585</v>
      </c>
      <c r="L1172" s="166"/>
      <c r="M1172" s="41"/>
      <c r="N1172" s="41"/>
      <c r="O1172" s="41"/>
    </row>
    <row r="1173" spans="1:15" x14ac:dyDescent="0.25">
      <c r="A1173" s="165">
        <v>43514.791666666664</v>
      </c>
      <c r="B1173" s="167">
        <f>WEEKNUM(A1173)</f>
        <v>8</v>
      </c>
      <c r="C1173" s="164">
        <f>WEEKDAY(A1173)</f>
        <v>2</v>
      </c>
      <c r="D1173" s="164">
        <v>20</v>
      </c>
      <c r="E1173" s="163">
        <v>10</v>
      </c>
      <c r="F1173" s="163">
        <v>14.260000000000002</v>
      </c>
      <c r="G1173" s="163">
        <v>12.13</v>
      </c>
      <c r="H1173" s="1">
        <v>2247</v>
      </c>
      <c r="I1173" s="161">
        <f>VLOOKUP(B1173,L$2:M$54,2,FALSE)</f>
        <v>1.0045998458627137</v>
      </c>
      <c r="J1173">
        <f>MAX(I1173*F1173,E1173)</f>
        <v>14.325593802002299</v>
      </c>
      <c r="L1173" s="166"/>
      <c r="M1173" s="41"/>
      <c r="N1173" s="41"/>
      <c r="O1173" s="41"/>
    </row>
    <row r="1174" spans="1:15" x14ac:dyDescent="0.25">
      <c r="A1174" s="165">
        <v>43514.833333333336</v>
      </c>
      <c r="B1174" s="167">
        <f>WEEKNUM(A1174)</f>
        <v>8</v>
      </c>
      <c r="C1174" s="164">
        <f>WEEKDAY(A1174)</f>
        <v>2</v>
      </c>
      <c r="D1174" s="164">
        <v>21</v>
      </c>
      <c r="E1174" s="163">
        <v>10</v>
      </c>
      <c r="F1174" s="163">
        <v>13</v>
      </c>
      <c r="G1174" s="163">
        <v>12</v>
      </c>
      <c r="H1174" s="1">
        <v>1230</v>
      </c>
      <c r="I1174" s="161">
        <f>VLOOKUP(B1174,L$2:M$54,2,FALSE)</f>
        <v>1.0045998458627137</v>
      </c>
      <c r="J1174">
        <f>MAX(I1174*F1174,E1174)</f>
        <v>13.059797996215277</v>
      </c>
      <c r="L1174" s="166"/>
      <c r="M1174" s="41"/>
      <c r="N1174" s="41"/>
      <c r="O1174" s="41"/>
    </row>
    <row r="1175" spans="1:15" x14ac:dyDescent="0.25">
      <c r="A1175" s="165">
        <v>43514.875</v>
      </c>
      <c r="B1175" s="167">
        <f>WEEKNUM(A1175)</f>
        <v>8</v>
      </c>
      <c r="C1175" s="164">
        <f>WEEKDAY(A1175)</f>
        <v>2</v>
      </c>
      <c r="D1175" s="164">
        <v>22</v>
      </c>
      <c r="E1175" s="163">
        <v>12.01</v>
      </c>
      <c r="F1175" s="163">
        <v>12.01</v>
      </c>
      <c r="G1175" s="163">
        <v>11.925000000000001</v>
      </c>
      <c r="H1175" s="1">
        <v>1049</v>
      </c>
      <c r="I1175" s="161">
        <f>VLOOKUP(B1175,L$2:M$54,2,FALSE)</f>
        <v>1.0045998458627137</v>
      </c>
      <c r="J1175">
        <f>MAX(I1175*F1175,E1175)</f>
        <v>12.065244148811191</v>
      </c>
      <c r="L1175" s="166"/>
      <c r="M1175" s="41"/>
      <c r="N1175" s="41"/>
      <c r="O1175" s="41"/>
    </row>
    <row r="1176" spans="1:15" x14ac:dyDescent="0.25">
      <c r="A1176" s="165">
        <v>43514.916666666664</v>
      </c>
      <c r="B1176" s="167">
        <f>WEEKNUM(A1176)</f>
        <v>8</v>
      </c>
      <c r="C1176" s="164">
        <f>WEEKDAY(A1176)</f>
        <v>2</v>
      </c>
      <c r="D1176" s="164">
        <v>23</v>
      </c>
      <c r="E1176" s="163">
        <v>11.9375</v>
      </c>
      <c r="F1176" s="163">
        <v>11.9375</v>
      </c>
      <c r="G1176" s="163">
        <v>12.13</v>
      </c>
      <c r="H1176" s="1">
        <v>965</v>
      </c>
      <c r="I1176" s="161">
        <f>VLOOKUP(B1176,L$2:M$54,2,FALSE)</f>
        <v>1.0045998458627137</v>
      </c>
      <c r="J1176">
        <f>MAX(I1176*F1176,E1176)</f>
        <v>11.992410659986145</v>
      </c>
      <c r="L1176" s="166"/>
      <c r="M1176" s="41"/>
      <c r="N1176" s="41"/>
      <c r="O1176" s="41"/>
    </row>
    <row r="1177" spans="1:15" x14ac:dyDescent="0.25">
      <c r="A1177" s="165">
        <v>43514.958333333336</v>
      </c>
      <c r="B1177" s="167">
        <f>WEEKNUM(A1177)</f>
        <v>8</v>
      </c>
      <c r="C1177" s="164">
        <f>WEEKDAY(A1177)</f>
        <v>2</v>
      </c>
      <c r="D1177" s="164">
        <v>24</v>
      </c>
      <c r="E1177" s="163">
        <v>12.105</v>
      </c>
      <c r="F1177" s="163">
        <v>12.105</v>
      </c>
      <c r="G1177" s="163">
        <v>11.5</v>
      </c>
      <c r="H1177" s="1">
        <v>964</v>
      </c>
      <c r="I1177" s="161">
        <f>VLOOKUP(B1177,L$2:M$54,2,FALSE)</f>
        <v>1.0045998458627137</v>
      </c>
      <c r="J1177">
        <f>MAX(I1177*F1177,E1177)</f>
        <v>12.160681134168149</v>
      </c>
      <c r="L1177" s="166"/>
      <c r="M1177" s="41"/>
      <c r="N1177" s="41"/>
      <c r="O1177" s="41"/>
    </row>
    <row r="1178" spans="1:15" x14ac:dyDescent="0.25">
      <c r="A1178" s="165">
        <v>43515</v>
      </c>
      <c r="B1178" s="167">
        <f>WEEKNUM(A1178)</f>
        <v>8</v>
      </c>
      <c r="C1178" s="164">
        <f>WEEKDAY(A1178)</f>
        <v>3</v>
      </c>
      <c r="D1178" s="164">
        <v>1</v>
      </c>
      <c r="E1178" s="163">
        <v>10.879999999999999</v>
      </c>
      <c r="F1178" s="163">
        <v>10.879999999999999</v>
      </c>
      <c r="G1178" s="163">
        <v>12.01</v>
      </c>
      <c r="H1178" s="1">
        <v>651</v>
      </c>
      <c r="I1178" s="161">
        <f>VLOOKUP(B1178,L$2:M$54,2,FALSE)</f>
        <v>1.0045998458627137</v>
      </c>
      <c r="J1178">
        <f>MAX(I1178*F1178,E1178)</f>
        <v>10.930046322986323</v>
      </c>
      <c r="L1178" s="166"/>
      <c r="M1178" s="41"/>
      <c r="N1178" s="41"/>
      <c r="O1178" s="41"/>
    </row>
    <row r="1179" spans="1:15" x14ac:dyDescent="0.25">
      <c r="A1179" s="165">
        <v>43515.041666666664</v>
      </c>
      <c r="B1179" s="167">
        <f>WEEKNUM(A1179)</f>
        <v>8</v>
      </c>
      <c r="C1179" s="164">
        <f>WEEKDAY(A1179)</f>
        <v>3</v>
      </c>
      <c r="D1179" s="164">
        <v>2</v>
      </c>
      <c r="E1179" s="163">
        <v>12</v>
      </c>
      <c r="F1179" s="163">
        <v>12</v>
      </c>
      <c r="G1179" s="163">
        <v>11.9375</v>
      </c>
      <c r="H1179" s="1">
        <v>358</v>
      </c>
      <c r="I1179" s="161">
        <f>VLOOKUP(B1179,L$2:M$54,2,FALSE)</f>
        <v>1.0045998458627137</v>
      </c>
      <c r="J1179">
        <f>MAX(I1179*F1179,E1179)</f>
        <v>12.055198150352563</v>
      </c>
      <c r="L1179" s="166"/>
      <c r="M1179" s="41"/>
      <c r="N1179" s="41"/>
      <c r="O1179" s="41"/>
    </row>
    <row r="1180" spans="1:15" x14ac:dyDescent="0.25">
      <c r="A1180" s="165">
        <v>43515.083333333336</v>
      </c>
      <c r="B1180" s="167">
        <f>WEEKNUM(A1180)</f>
        <v>8</v>
      </c>
      <c r="C1180" s="164">
        <f>WEEKDAY(A1180)</f>
        <v>3</v>
      </c>
      <c r="D1180" s="164">
        <v>3</v>
      </c>
      <c r="E1180" s="163">
        <v>10.6</v>
      </c>
      <c r="F1180" s="163">
        <v>11.1</v>
      </c>
      <c r="G1180" s="163">
        <v>12.105</v>
      </c>
      <c r="H1180" s="1">
        <v>253</v>
      </c>
      <c r="I1180" s="161">
        <f>VLOOKUP(B1180,L$2:M$54,2,FALSE)</f>
        <v>1.0045998458627137</v>
      </c>
      <c r="J1180">
        <f>MAX(I1180*F1180,E1180)</f>
        <v>11.151058289076122</v>
      </c>
      <c r="L1180" s="166"/>
      <c r="M1180" s="41"/>
      <c r="N1180" s="41"/>
      <c r="O1180" s="41"/>
    </row>
    <row r="1181" spans="1:15" x14ac:dyDescent="0.25">
      <c r="A1181" s="165">
        <v>43515.125</v>
      </c>
      <c r="B1181" s="167">
        <f>WEEKNUM(A1181)</f>
        <v>8</v>
      </c>
      <c r="C1181" s="164">
        <f>WEEKDAY(A1181)</f>
        <v>3</v>
      </c>
      <c r="D1181" s="164">
        <v>4</v>
      </c>
      <c r="E1181" s="163">
        <v>11.875</v>
      </c>
      <c r="F1181" s="163">
        <v>12</v>
      </c>
      <c r="G1181" s="163">
        <v>12.155000000000001</v>
      </c>
      <c r="H1181" s="1">
        <v>195</v>
      </c>
      <c r="I1181" s="161">
        <f>VLOOKUP(B1181,L$2:M$54,2,FALSE)</f>
        <v>1.0045998458627137</v>
      </c>
      <c r="J1181">
        <f>MAX(I1181*F1181,E1181)</f>
        <v>12.055198150352563</v>
      </c>
      <c r="L1181" s="166"/>
      <c r="M1181" s="41"/>
      <c r="N1181" s="41"/>
      <c r="O1181" s="41"/>
    </row>
    <row r="1182" spans="1:15" x14ac:dyDescent="0.25">
      <c r="A1182" s="165">
        <v>43515.166666666664</v>
      </c>
      <c r="B1182" s="167">
        <f>WEEKNUM(A1182)</f>
        <v>8</v>
      </c>
      <c r="C1182" s="164">
        <f>WEEKDAY(A1182)</f>
        <v>3</v>
      </c>
      <c r="D1182" s="164">
        <v>5</v>
      </c>
      <c r="E1182" s="163">
        <v>10.6</v>
      </c>
      <c r="F1182" s="163">
        <v>11.1</v>
      </c>
      <c r="G1182" s="163">
        <v>11.657500000000001</v>
      </c>
      <c r="H1182" s="1">
        <v>224</v>
      </c>
      <c r="I1182" s="161">
        <f>VLOOKUP(B1182,L$2:M$54,2,FALSE)</f>
        <v>1.0045998458627137</v>
      </c>
      <c r="J1182">
        <f>MAX(I1182*F1182,E1182)</f>
        <v>11.151058289076122</v>
      </c>
      <c r="L1182" s="166"/>
      <c r="M1182" s="41"/>
      <c r="N1182" s="41"/>
      <c r="O1182" s="41"/>
    </row>
    <row r="1183" spans="1:15" x14ac:dyDescent="0.25">
      <c r="A1183" s="165">
        <v>43515.208333333336</v>
      </c>
      <c r="B1183" s="167">
        <f>WEEKNUM(A1183)</f>
        <v>8</v>
      </c>
      <c r="C1183" s="164">
        <f>WEEKDAY(A1183)</f>
        <v>3</v>
      </c>
      <c r="D1183" s="164">
        <v>6</v>
      </c>
      <c r="E1183" s="163">
        <v>10.5</v>
      </c>
      <c r="F1183" s="163">
        <v>11</v>
      </c>
      <c r="G1183" s="163">
        <v>11.8125</v>
      </c>
      <c r="H1183" s="1">
        <v>262</v>
      </c>
      <c r="I1183" s="161">
        <f>VLOOKUP(B1183,L$2:M$54,2,FALSE)</f>
        <v>1.0045998458627137</v>
      </c>
      <c r="J1183">
        <f>MAX(I1183*F1183,E1183)</f>
        <v>11.050598304489851</v>
      </c>
      <c r="L1183" s="166"/>
      <c r="M1183" s="41"/>
      <c r="N1183" s="41"/>
      <c r="O1183" s="41"/>
    </row>
    <row r="1184" spans="1:15" x14ac:dyDescent="0.25">
      <c r="A1184" s="165">
        <v>43515.25</v>
      </c>
      <c r="B1184" s="167">
        <f>WEEKNUM(A1184)</f>
        <v>8</v>
      </c>
      <c r="C1184" s="164">
        <f>WEEKDAY(A1184)</f>
        <v>3</v>
      </c>
      <c r="D1184" s="164">
        <v>7</v>
      </c>
      <c r="E1184" s="163">
        <v>10.875</v>
      </c>
      <c r="F1184" s="163">
        <v>12</v>
      </c>
      <c r="G1184" s="163">
        <v>11.625</v>
      </c>
      <c r="H1184" s="1">
        <v>281</v>
      </c>
      <c r="I1184" s="161">
        <f>VLOOKUP(B1184,L$2:M$54,2,FALSE)</f>
        <v>1.0045998458627137</v>
      </c>
      <c r="J1184">
        <f>MAX(I1184*F1184,E1184)</f>
        <v>12.055198150352563</v>
      </c>
      <c r="L1184" s="166"/>
      <c r="M1184" s="41"/>
      <c r="N1184" s="41"/>
      <c r="O1184" s="41"/>
    </row>
    <row r="1185" spans="1:15" x14ac:dyDescent="0.25">
      <c r="A1185" s="165">
        <v>43515.291666666664</v>
      </c>
      <c r="B1185" s="167">
        <f>WEEKNUM(A1185)</f>
        <v>8</v>
      </c>
      <c r="C1185" s="164">
        <f>WEEKDAY(A1185)</f>
        <v>3</v>
      </c>
      <c r="D1185" s="164">
        <v>8</v>
      </c>
      <c r="E1185" s="163">
        <v>10</v>
      </c>
      <c r="F1185" s="163">
        <v>15.75</v>
      </c>
      <c r="G1185" s="163">
        <v>11.8125</v>
      </c>
      <c r="H1185" s="1">
        <v>504</v>
      </c>
      <c r="I1185" s="161">
        <f>VLOOKUP(B1185,L$2:M$54,2,FALSE)</f>
        <v>1.0045998458627137</v>
      </c>
      <c r="J1185">
        <f>MAX(I1185*F1185,E1185)</f>
        <v>15.82244757233774</v>
      </c>
      <c r="L1185" s="166"/>
      <c r="M1185" s="41"/>
      <c r="N1185" s="41"/>
      <c r="O1185" s="41"/>
    </row>
    <row r="1186" spans="1:15" x14ac:dyDescent="0.25">
      <c r="A1186" s="165">
        <v>43515.333333333336</v>
      </c>
      <c r="B1186" s="167">
        <f>WEEKNUM(A1186)</f>
        <v>8</v>
      </c>
      <c r="C1186" s="164">
        <f>WEEKDAY(A1186)</f>
        <v>3</v>
      </c>
      <c r="D1186" s="164">
        <v>9</v>
      </c>
      <c r="E1186" s="163">
        <v>10</v>
      </c>
      <c r="F1186" s="163">
        <v>17.625</v>
      </c>
      <c r="G1186" s="163">
        <v>11.125</v>
      </c>
      <c r="H1186" s="1">
        <v>778</v>
      </c>
      <c r="I1186" s="161">
        <f>VLOOKUP(B1186,L$2:M$54,2,FALSE)</f>
        <v>1.0045998458627137</v>
      </c>
      <c r="J1186">
        <f>MAX(I1186*F1186,E1186)</f>
        <v>17.706072283330329</v>
      </c>
      <c r="L1186" s="166"/>
      <c r="M1186" s="41"/>
      <c r="N1186" s="41"/>
      <c r="O1186" s="41"/>
    </row>
    <row r="1187" spans="1:15" x14ac:dyDescent="0.25">
      <c r="A1187" s="165">
        <v>43515.375</v>
      </c>
      <c r="B1187" s="167">
        <f>WEEKNUM(A1187)</f>
        <v>8</v>
      </c>
      <c r="C1187" s="164">
        <f>WEEKDAY(A1187)</f>
        <v>3</v>
      </c>
      <c r="D1187" s="164">
        <v>10</v>
      </c>
      <c r="E1187" s="163">
        <v>10</v>
      </c>
      <c r="F1187" s="163">
        <v>14.75</v>
      </c>
      <c r="G1187" s="163">
        <v>11.875</v>
      </c>
      <c r="H1187" s="1">
        <v>1208</v>
      </c>
      <c r="I1187" s="161">
        <f>VLOOKUP(B1187,L$2:M$54,2,FALSE)</f>
        <v>1.0045998458627137</v>
      </c>
      <c r="J1187">
        <f>MAX(I1187*F1187,E1187)</f>
        <v>14.817847726475026</v>
      </c>
      <c r="L1187" s="166"/>
      <c r="M1187" s="41"/>
      <c r="N1187" s="41"/>
      <c r="O1187" s="41"/>
    </row>
    <row r="1188" spans="1:15" x14ac:dyDescent="0.25">
      <c r="A1188" s="165">
        <v>43515.416666666664</v>
      </c>
      <c r="B1188" s="167">
        <f>WEEKNUM(A1188)</f>
        <v>8</v>
      </c>
      <c r="C1188" s="164">
        <f>WEEKDAY(A1188)</f>
        <v>3</v>
      </c>
      <c r="D1188" s="164">
        <v>11</v>
      </c>
      <c r="E1188" s="163">
        <v>10</v>
      </c>
      <c r="F1188" s="163">
        <v>14</v>
      </c>
      <c r="G1188" s="163">
        <v>12.25</v>
      </c>
      <c r="H1188" s="1">
        <v>1861</v>
      </c>
      <c r="I1188" s="161">
        <f>VLOOKUP(B1188,L$2:M$54,2,FALSE)</f>
        <v>1.0045998458627137</v>
      </c>
      <c r="J1188">
        <f>MAX(I1188*F1188,E1188)</f>
        <v>14.064397842077991</v>
      </c>
      <c r="L1188" s="166"/>
      <c r="M1188" s="41"/>
      <c r="N1188" s="41"/>
      <c r="O1188" s="41"/>
    </row>
    <row r="1189" spans="1:15" x14ac:dyDescent="0.25">
      <c r="A1189" s="165">
        <v>43515.458333333336</v>
      </c>
      <c r="B1189" s="167">
        <f>WEEKNUM(A1189)</f>
        <v>8</v>
      </c>
      <c r="C1189" s="164">
        <f>WEEKDAY(A1189)</f>
        <v>3</v>
      </c>
      <c r="D1189" s="164">
        <v>12</v>
      </c>
      <c r="E1189" s="163">
        <v>10</v>
      </c>
      <c r="F1189" s="163">
        <v>13.875</v>
      </c>
      <c r="G1189" s="163">
        <v>13.625</v>
      </c>
      <c r="H1189" s="1">
        <v>2638</v>
      </c>
      <c r="I1189" s="161">
        <f>VLOOKUP(B1189,L$2:M$54,2,FALSE)</f>
        <v>1.0045998458627137</v>
      </c>
      <c r="J1189">
        <f>MAX(I1189*F1189,E1189)</f>
        <v>13.938822861345152</v>
      </c>
      <c r="L1189" s="166"/>
      <c r="M1189" s="41"/>
      <c r="N1189" s="41"/>
      <c r="O1189" s="41"/>
    </row>
    <row r="1190" spans="1:15" x14ac:dyDescent="0.25">
      <c r="A1190" s="165">
        <v>43515.5</v>
      </c>
      <c r="B1190" s="167">
        <f>WEEKNUM(A1190)</f>
        <v>8</v>
      </c>
      <c r="C1190" s="164">
        <f>WEEKDAY(A1190)</f>
        <v>3</v>
      </c>
      <c r="D1190" s="164">
        <v>13</v>
      </c>
      <c r="E1190" s="163">
        <v>10</v>
      </c>
      <c r="F1190" s="163">
        <v>14.125</v>
      </c>
      <c r="G1190" s="163">
        <v>12.875</v>
      </c>
      <c r="H1190" s="1">
        <v>2330</v>
      </c>
      <c r="I1190" s="161">
        <f>VLOOKUP(B1190,L$2:M$54,2,FALSE)</f>
        <v>1.0045998458627137</v>
      </c>
      <c r="J1190">
        <f>MAX(I1190*F1190,E1190)</f>
        <v>14.18997282281083</v>
      </c>
      <c r="L1190" s="166"/>
      <c r="M1190" s="41"/>
      <c r="N1190" s="41"/>
      <c r="O1190" s="41"/>
    </row>
    <row r="1191" spans="1:15" x14ac:dyDescent="0.25">
      <c r="A1191" s="165">
        <v>43515.541666666664</v>
      </c>
      <c r="B1191" s="167">
        <f>WEEKNUM(A1191)</f>
        <v>8</v>
      </c>
      <c r="C1191" s="164">
        <f>WEEKDAY(A1191)</f>
        <v>3</v>
      </c>
      <c r="D1191" s="164">
        <v>14</v>
      </c>
      <c r="E1191" s="163">
        <v>10</v>
      </c>
      <c r="F1191" s="163">
        <v>14.074999999999999</v>
      </c>
      <c r="G1191" s="163">
        <v>11.9375</v>
      </c>
      <c r="H1191" s="1">
        <v>2256</v>
      </c>
      <c r="I1191" s="161">
        <f>VLOOKUP(B1191,L$2:M$54,2,FALSE)</f>
        <v>1.0045998458627137</v>
      </c>
      <c r="J1191">
        <f>MAX(I1191*F1191,E1191)</f>
        <v>14.139742830517694</v>
      </c>
      <c r="L1191" s="166"/>
      <c r="M1191" s="41"/>
      <c r="N1191" s="41"/>
      <c r="O1191" s="41"/>
    </row>
    <row r="1192" spans="1:15" x14ac:dyDescent="0.25">
      <c r="A1192" s="165">
        <v>43515.583333333336</v>
      </c>
      <c r="B1192" s="167">
        <f>WEEKNUM(A1192)</f>
        <v>8</v>
      </c>
      <c r="C1192" s="164">
        <f>WEEKDAY(A1192)</f>
        <v>3</v>
      </c>
      <c r="D1192" s="164">
        <v>15</v>
      </c>
      <c r="E1192" s="163">
        <v>10</v>
      </c>
      <c r="F1192" s="163">
        <v>13.975000000000001</v>
      </c>
      <c r="G1192" s="163">
        <v>12.1875</v>
      </c>
      <c r="H1192" s="1">
        <v>2843</v>
      </c>
      <c r="I1192" s="161">
        <f>VLOOKUP(B1192,L$2:M$54,2,FALSE)</f>
        <v>1.0045998458627137</v>
      </c>
      <c r="J1192">
        <f>MAX(I1192*F1192,E1192)</f>
        <v>14.039282845931425</v>
      </c>
      <c r="L1192" s="166"/>
      <c r="M1192" s="41"/>
      <c r="N1192" s="41"/>
      <c r="O1192" s="41"/>
    </row>
    <row r="1193" spans="1:15" x14ac:dyDescent="0.25">
      <c r="A1193" s="165">
        <v>43515.625</v>
      </c>
      <c r="B1193" s="167">
        <f>WEEKNUM(A1193)</f>
        <v>8</v>
      </c>
      <c r="C1193" s="164">
        <f>WEEKDAY(A1193)</f>
        <v>3</v>
      </c>
      <c r="D1193" s="164">
        <v>16</v>
      </c>
      <c r="E1193" s="163">
        <v>10</v>
      </c>
      <c r="F1193" s="163">
        <v>14.175000000000001</v>
      </c>
      <c r="G1193" s="163">
        <v>11.862500000000001</v>
      </c>
      <c r="H1193" s="1">
        <v>3123</v>
      </c>
      <c r="I1193" s="161">
        <f>VLOOKUP(B1193,L$2:M$54,2,FALSE)</f>
        <v>1.0045998458627137</v>
      </c>
      <c r="J1193">
        <f>MAX(I1193*F1193,E1193)</f>
        <v>14.240202815103967</v>
      </c>
      <c r="L1193" s="166"/>
      <c r="M1193" s="41"/>
      <c r="N1193" s="41"/>
      <c r="O1193" s="41"/>
    </row>
    <row r="1194" spans="1:15" x14ac:dyDescent="0.25">
      <c r="A1194" s="165">
        <v>43515.666666666664</v>
      </c>
      <c r="B1194" s="167">
        <f>WEEKNUM(A1194)</f>
        <v>8</v>
      </c>
      <c r="C1194" s="164">
        <f>WEEKDAY(A1194)</f>
        <v>3</v>
      </c>
      <c r="D1194" s="164">
        <v>17</v>
      </c>
      <c r="E1194" s="163">
        <v>10</v>
      </c>
      <c r="F1194" s="163">
        <v>14.45</v>
      </c>
      <c r="G1194" s="163">
        <v>12.112500000000001</v>
      </c>
      <c r="H1194" s="1">
        <v>3231</v>
      </c>
      <c r="I1194" s="161">
        <f>VLOOKUP(B1194,L$2:M$54,2,FALSE)</f>
        <v>1.0045998458627137</v>
      </c>
      <c r="J1194">
        <f>MAX(I1194*F1194,E1194)</f>
        <v>14.516467772716211</v>
      </c>
      <c r="L1194" s="166"/>
      <c r="M1194" s="41"/>
      <c r="N1194" s="41"/>
      <c r="O1194" s="41"/>
    </row>
    <row r="1195" spans="1:15" x14ac:dyDescent="0.25">
      <c r="A1195" s="165">
        <v>43515.708333333336</v>
      </c>
      <c r="B1195" s="167">
        <f>WEEKNUM(A1195)</f>
        <v>8</v>
      </c>
      <c r="C1195" s="164">
        <f>WEEKDAY(A1195)</f>
        <v>3</v>
      </c>
      <c r="D1195" s="164">
        <v>18</v>
      </c>
      <c r="E1195" s="163">
        <v>10</v>
      </c>
      <c r="F1195" s="163">
        <v>17.375</v>
      </c>
      <c r="G1195" s="163">
        <v>11.9</v>
      </c>
      <c r="H1195" s="1">
        <v>3277</v>
      </c>
      <c r="I1195" s="161">
        <f>VLOOKUP(B1195,L$2:M$54,2,FALSE)</f>
        <v>1.0045998458627137</v>
      </c>
      <c r="J1195">
        <f>MAX(I1195*F1195,E1195)</f>
        <v>17.45492232186465</v>
      </c>
      <c r="L1195" s="166"/>
      <c r="M1195" s="41"/>
      <c r="N1195" s="41"/>
      <c r="O1195" s="41"/>
    </row>
    <row r="1196" spans="1:15" x14ac:dyDescent="0.25">
      <c r="A1196" s="165">
        <v>43515.75</v>
      </c>
      <c r="B1196" s="167">
        <f>WEEKNUM(A1196)</f>
        <v>8</v>
      </c>
      <c r="C1196" s="164">
        <f>WEEKDAY(A1196)</f>
        <v>3</v>
      </c>
      <c r="D1196" s="164">
        <v>19</v>
      </c>
      <c r="E1196" s="163">
        <v>10</v>
      </c>
      <c r="F1196" s="163">
        <v>15.925000000000001</v>
      </c>
      <c r="G1196" s="163">
        <v>12.112500000000001</v>
      </c>
      <c r="H1196" s="1">
        <v>3251</v>
      </c>
      <c r="I1196" s="161">
        <f>VLOOKUP(B1196,L$2:M$54,2,FALSE)</f>
        <v>1.0045998458627137</v>
      </c>
      <c r="J1196">
        <f>MAX(I1196*F1196,E1196)</f>
        <v>15.998252545363716</v>
      </c>
      <c r="L1196" s="166"/>
      <c r="M1196" s="41"/>
      <c r="N1196" s="41"/>
      <c r="O1196" s="41"/>
    </row>
    <row r="1197" spans="1:15" x14ac:dyDescent="0.25">
      <c r="A1197" s="165">
        <v>43515.791666666664</v>
      </c>
      <c r="B1197" s="167">
        <f>WEEKNUM(A1197)</f>
        <v>8</v>
      </c>
      <c r="C1197" s="164">
        <f>WEEKDAY(A1197)</f>
        <v>3</v>
      </c>
      <c r="D1197" s="164">
        <v>20</v>
      </c>
      <c r="E1197" s="163">
        <v>10</v>
      </c>
      <c r="F1197" s="163">
        <v>13.525</v>
      </c>
      <c r="G1197" s="163">
        <v>11.875</v>
      </c>
      <c r="H1197" s="1">
        <v>2652</v>
      </c>
      <c r="I1197" s="161">
        <f>VLOOKUP(B1197,L$2:M$54,2,FALSE)</f>
        <v>1.0045998458627137</v>
      </c>
      <c r="J1197">
        <f>MAX(I1197*F1197,E1197)</f>
        <v>13.587212915293202</v>
      </c>
      <c r="L1197" s="166"/>
      <c r="M1197" s="41"/>
      <c r="N1197" s="41"/>
      <c r="O1197" s="41"/>
    </row>
    <row r="1198" spans="1:15" x14ac:dyDescent="0.25">
      <c r="A1198" s="165">
        <v>43515.833333333336</v>
      </c>
      <c r="B1198" s="167">
        <f>WEEKNUM(A1198)</f>
        <v>8</v>
      </c>
      <c r="C1198" s="164">
        <f>WEEKDAY(A1198)</f>
        <v>3</v>
      </c>
      <c r="D1198" s="164">
        <v>21</v>
      </c>
      <c r="E1198" s="163">
        <v>12.45</v>
      </c>
      <c r="F1198" s="163">
        <v>12.45</v>
      </c>
      <c r="G1198" s="163">
        <v>12.8125</v>
      </c>
      <c r="H1198" s="1">
        <v>2043</v>
      </c>
      <c r="I1198" s="161">
        <f>VLOOKUP(B1198,L$2:M$54,2,FALSE)</f>
        <v>1.0045998458627137</v>
      </c>
      <c r="J1198">
        <f>MAX(I1198*F1198,E1198)</f>
        <v>12.507268080990784</v>
      </c>
      <c r="L1198" s="166"/>
      <c r="M1198" s="41"/>
      <c r="N1198" s="41"/>
      <c r="O1198" s="41"/>
    </row>
    <row r="1199" spans="1:15" x14ac:dyDescent="0.25">
      <c r="A1199" s="165">
        <v>43515.875</v>
      </c>
      <c r="B1199" s="167">
        <f>WEEKNUM(A1199)</f>
        <v>8</v>
      </c>
      <c r="C1199" s="164">
        <f>WEEKDAY(A1199)</f>
        <v>3</v>
      </c>
      <c r="D1199" s="164">
        <v>22</v>
      </c>
      <c r="E1199" s="163">
        <v>11.95</v>
      </c>
      <c r="F1199" s="163">
        <v>11.95</v>
      </c>
      <c r="G1199" s="163">
        <v>13.574999999999999</v>
      </c>
      <c r="H1199" s="1">
        <v>1986</v>
      </c>
      <c r="I1199" s="161">
        <f>VLOOKUP(B1199,L$2:M$54,2,FALSE)</f>
        <v>1.0045998458627137</v>
      </c>
      <c r="J1199">
        <f>MAX(I1199*F1199,E1199)</f>
        <v>12.004968158059429</v>
      </c>
      <c r="L1199" s="166"/>
      <c r="M1199" s="41"/>
      <c r="N1199" s="41"/>
      <c r="O1199" s="41"/>
    </row>
    <row r="1200" spans="1:15" x14ac:dyDescent="0.25">
      <c r="A1200" s="165">
        <v>43515.916666666664</v>
      </c>
      <c r="B1200" s="167">
        <f>WEEKNUM(A1200)</f>
        <v>8</v>
      </c>
      <c r="C1200" s="164">
        <f>WEEKDAY(A1200)</f>
        <v>3</v>
      </c>
      <c r="D1200" s="164">
        <v>23</v>
      </c>
      <c r="E1200" s="163">
        <v>11.725000000000001</v>
      </c>
      <c r="F1200" s="163">
        <v>11.725000000000001</v>
      </c>
      <c r="G1200" s="163">
        <v>12.262499999999999</v>
      </c>
      <c r="H1200" s="1">
        <v>1070</v>
      </c>
      <c r="I1200" s="161">
        <f>VLOOKUP(B1200,L$2:M$54,2,FALSE)</f>
        <v>1.0045998458627137</v>
      </c>
      <c r="J1200">
        <f>MAX(I1200*F1200,E1200)</f>
        <v>11.77893319274032</v>
      </c>
      <c r="L1200" s="166"/>
      <c r="M1200" s="41"/>
      <c r="N1200" s="41"/>
      <c r="O1200" s="41"/>
    </row>
    <row r="1201" spans="1:15" x14ac:dyDescent="0.25">
      <c r="A1201" s="165">
        <v>43515.958333333336</v>
      </c>
      <c r="B1201" s="167">
        <f>WEEKNUM(A1201)</f>
        <v>8</v>
      </c>
      <c r="C1201" s="164">
        <f>WEEKDAY(A1201)</f>
        <v>3</v>
      </c>
      <c r="D1201" s="164">
        <v>24</v>
      </c>
      <c r="E1201" s="163">
        <v>12</v>
      </c>
      <c r="F1201" s="163">
        <v>12</v>
      </c>
      <c r="G1201" s="163">
        <v>11.55</v>
      </c>
      <c r="H1201" s="1">
        <v>401</v>
      </c>
      <c r="I1201" s="161">
        <f>VLOOKUP(B1201,L$2:M$54,2,FALSE)</f>
        <v>1.0045998458627137</v>
      </c>
      <c r="J1201">
        <f>MAX(I1201*F1201,E1201)</f>
        <v>12.055198150352563</v>
      </c>
      <c r="L1201" s="166"/>
      <c r="M1201" s="41"/>
      <c r="N1201" s="41"/>
      <c r="O1201" s="41"/>
    </row>
    <row r="1202" spans="1:15" x14ac:dyDescent="0.25">
      <c r="A1202" s="165">
        <v>43516</v>
      </c>
      <c r="B1202" s="167">
        <f>WEEKNUM(A1202)</f>
        <v>8</v>
      </c>
      <c r="C1202" s="164">
        <f>WEEKDAY(A1202)</f>
        <v>4</v>
      </c>
      <c r="D1202" s="164">
        <v>1</v>
      </c>
      <c r="E1202" s="163">
        <v>11.07</v>
      </c>
      <c r="F1202" s="163">
        <v>11.07</v>
      </c>
      <c r="G1202" s="163">
        <v>11.824999999999999</v>
      </c>
      <c r="H1202" s="1">
        <v>177</v>
      </c>
      <c r="I1202" s="161">
        <f>VLOOKUP(B1202,L$2:M$54,2,FALSE)</f>
        <v>1.0045998458627137</v>
      </c>
      <c r="J1202">
        <f>MAX(I1202*F1202,E1202)</f>
        <v>11.120920293700241</v>
      </c>
      <c r="L1202" s="166"/>
      <c r="M1202" s="41"/>
      <c r="N1202" s="41"/>
      <c r="O1202" s="41"/>
    </row>
    <row r="1203" spans="1:15" x14ac:dyDescent="0.25">
      <c r="A1203" s="165">
        <v>43516.041666666664</v>
      </c>
      <c r="B1203" s="167">
        <f>WEEKNUM(A1203)</f>
        <v>8</v>
      </c>
      <c r="C1203" s="164">
        <f>WEEKDAY(A1203)</f>
        <v>4</v>
      </c>
      <c r="D1203" s="164">
        <v>2</v>
      </c>
      <c r="E1203" s="163">
        <v>11.175000000000001</v>
      </c>
      <c r="F1203" s="163">
        <v>11.175000000000001</v>
      </c>
      <c r="G1203" s="163">
        <v>12.274999999999999</v>
      </c>
      <c r="H1203" s="1">
        <v>109</v>
      </c>
      <c r="I1203" s="161">
        <f>VLOOKUP(B1203,L$2:M$54,2,FALSE)</f>
        <v>1.0045998458627137</v>
      </c>
      <c r="J1203">
        <f>MAX(I1203*F1203,E1203)</f>
        <v>11.226403277515827</v>
      </c>
      <c r="L1203" s="166"/>
      <c r="M1203" s="41"/>
      <c r="N1203" s="41"/>
      <c r="O1203" s="41"/>
    </row>
    <row r="1204" spans="1:15" x14ac:dyDescent="0.25">
      <c r="A1204" s="165">
        <v>43516.083333333336</v>
      </c>
      <c r="B1204" s="167">
        <f>WEEKNUM(A1204)</f>
        <v>8</v>
      </c>
      <c r="C1204" s="164">
        <f>WEEKDAY(A1204)</f>
        <v>4</v>
      </c>
      <c r="D1204" s="164">
        <v>3</v>
      </c>
      <c r="E1204" s="163">
        <v>11.745000000000001</v>
      </c>
      <c r="F1204" s="163">
        <v>11.745000000000001</v>
      </c>
      <c r="G1204" s="163">
        <v>12.3</v>
      </c>
      <c r="H1204" s="1">
        <v>67</v>
      </c>
      <c r="I1204" s="161">
        <f>VLOOKUP(B1204,L$2:M$54,2,FALSE)</f>
        <v>1.0045998458627137</v>
      </c>
      <c r="J1204">
        <f>MAX(I1204*F1204,E1204)</f>
        <v>11.799025189657574</v>
      </c>
      <c r="L1204" s="166"/>
      <c r="M1204" s="41"/>
      <c r="N1204" s="41"/>
      <c r="O1204" s="41"/>
    </row>
    <row r="1205" spans="1:15" x14ac:dyDescent="0.25">
      <c r="A1205" s="165">
        <v>43516.125</v>
      </c>
      <c r="B1205" s="167">
        <f>WEEKNUM(A1205)</f>
        <v>8</v>
      </c>
      <c r="C1205" s="164">
        <f>WEEKDAY(A1205)</f>
        <v>4</v>
      </c>
      <c r="D1205" s="164">
        <v>4</v>
      </c>
      <c r="E1205" s="163">
        <v>12.195</v>
      </c>
      <c r="F1205" s="163">
        <v>12.195</v>
      </c>
      <c r="G1205" s="163">
        <v>11.55</v>
      </c>
      <c r="H1205" s="1">
        <v>103</v>
      </c>
      <c r="I1205" s="161">
        <f>VLOOKUP(B1205,L$2:M$54,2,FALSE)</f>
        <v>1.0045998458627137</v>
      </c>
      <c r="J1205">
        <f>MAX(I1205*F1205,E1205)</f>
        <v>12.251095120295794</v>
      </c>
      <c r="L1205" s="166"/>
      <c r="M1205" s="41"/>
      <c r="N1205" s="41"/>
      <c r="O1205" s="41"/>
    </row>
    <row r="1206" spans="1:15" x14ac:dyDescent="0.25">
      <c r="A1206" s="165">
        <v>43516.166666666664</v>
      </c>
      <c r="B1206" s="167">
        <f>WEEKNUM(A1206)</f>
        <v>8</v>
      </c>
      <c r="C1206" s="164">
        <f>WEEKDAY(A1206)</f>
        <v>4</v>
      </c>
      <c r="D1206" s="164">
        <v>5</v>
      </c>
      <c r="E1206" s="163">
        <v>11.705</v>
      </c>
      <c r="F1206" s="163">
        <v>11.705</v>
      </c>
      <c r="G1206" s="163">
        <v>10.25</v>
      </c>
      <c r="H1206" s="1">
        <v>343</v>
      </c>
      <c r="I1206" s="161">
        <f>VLOOKUP(B1206,L$2:M$54,2,FALSE)</f>
        <v>1.0045998458627137</v>
      </c>
      <c r="J1206">
        <f>MAX(I1206*F1206,E1206)</f>
        <v>11.758841195823063</v>
      </c>
      <c r="L1206" s="166"/>
      <c r="M1206" s="41"/>
      <c r="N1206" s="41"/>
      <c r="O1206" s="41"/>
    </row>
    <row r="1207" spans="1:15" x14ac:dyDescent="0.25">
      <c r="A1207" s="165">
        <v>43516.208333333336</v>
      </c>
      <c r="B1207" s="167">
        <f>WEEKNUM(A1207)</f>
        <v>8</v>
      </c>
      <c r="C1207" s="164">
        <f>WEEKDAY(A1207)</f>
        <v>4</v>
      </c>
      <c r="D1207" s="164">
        <v>6</v>
      </c>
      <c r="E1207" s="163">
        <v>10.620000000000001</v>
      </c>
      <c r="F1207" s="163">
        <v>10.620000000000001</v>
      </c>
      <c r="G1207" s="163">
        <v>11.95</v>
      </c>
      <c r="H1207" s="1">
        <v>715</v>
      </c>
      <c r="I1207" s="161">
        <f>VLOOKUP(B1207,L$2:M$54,2,FALSE)</f>
        <v>1.0045998458627137</v>
      </c>
      <c r="J1207">
        <f>MAX(I1207*F1207,E1207)</f>
        <v>10.66885036306202</v>
      </c>
      <c r="L1207" s="166"/>
      <c r="M1207" s="41"/>
      <c r="N1207" s="41"/>
      <c r="O1207" s="41"/>
    </row>
    <row r="1208" spans="1:15" x14ac:dyDescent="0.25">
      <c r="A1208" s="165">
        <v>43516.25</v>
      </c>
      <c r="B1208" s="167">
        <f>WEEKNUM(A1208)</f>
        <v>8</v>
      </c>
      <c r="C1208" s="164">
        <f>WEEKDAY(A1208)</f>
        <v>4</v>
      </c>
      <c r="D1208" s="164">
        <v>7</v>
      </c>
      <c r="E1208" s="163">
        <v>11.77</v>
      </c>
      <c r="F1208" s="163">
        <v>11.77</v>
      </c>
      <c r="G1208" s="163">
        <v>12.3</v>
      </c>
      <c r="H1208" s="1">
        <v>3178</v>
      </c>
      <c r="I1208" s="161">
        <f>VLOOKUP(B1208,L$2:M$54,2,FALSE)</f>
        <v>1.0045998458627137</v>
      </c>
      <c r="J1208">
        <f>MAX(I1208*F1208,E1208)</f>
        <v>11.82414018580414</v>
      </c>
      <c r="L1208" s="166"/>
      <c r="M1208" s="41"/>
      <c r="N1208" s="41"/>
      <c r="O1208" s="41"/>
    </row>
    <row r="1209" spans="1:15" x14ac:dyDescent="0.25">
      <c r="A1209" s="165">
        <v>43516.291666666664</v>
      </c>
      <c r="B1209" s="167">
        <f>WEEKNUM(A1209)</f>
        <v>8</v>
      </c>
      <c r="C1209" s="164">
        <f>WEEKDAY(A1209)</f>
        <v>4</v>
      </c>
      <c r="D1209" s="164">
        <v>8</v>
      </c>
      <c r="E1209" s="163">
        <v>10</v>
      </c>
      <c r="F1209" s="163">
        <v>16.5</v>
      </c>
      <c r="G1209" s="163">
        <v>11.91</v>
      </c>
      <c r="H1209" s="1">
        <v>4235</v>
      </c>
      <c r="I1209" s="161">
        <f>VLOOKUP(B1209,L$2:M$54,2,FALSE)</f>
        <v>1.0045998458627137</v>
      </c>
      <c r="J1209">
        <f>MAX(I1209*F1209,E1209)</f>
        <v>16.575897456734776</v>
      </c>
      <c r="L1209" s="166"/>
      <c r="M1209" s="41"/>
      <c r="N1209" s="41"/>
      <c r="O1209" s="41"/>
    </row>
    <row r="1210" spans="1:15" x14ac:dyDescent="0.25">
      <c r="A1210" s="165">
        <v>43516.333333333336</v>
      </c>
      <c r="B1210" s="167">
        <f>WEEKNUM(A1210)</f>
        <v>8</v>
      </c>
      <c r="C1210" s="164">
        <f>WEEKDAY(A1210)</f>
        <v>4</v>
      </c>
      <c r="D1210" s="164">
        <v>9</v>
      </c>
      <c r="E1210" s="163">
        <v>10</v>
      </c>
      <c r="F1210" s="163">
        <v>19</v>
      </c>
      <c r="G1210" s="163">
        <v>11.780000000000001</v>
      </c>
      <c r="H1210" s="1">
        <v>3391</v>
      </c>
      <c r="I1210" s="161">
        <f>VLOOKUP(B1210,L$2:M$54,2,FALSE)</f>
        <v>1.0045998458627137</v>
      </c>
      <c r="J1210">
        <f>MAX(I1210*F1210,E1210)</f>
        <v>19.08739707139156</v>
      </c>
      <c r="L1210" s="166"/>
      <c r="M1210" s="41"/>
      <c r="N1210" s="41"/>
      <c r="O1210" s="41"/>
    </row>
    <row r="1211" spans="1:15" x14ac:dyDescent="0.25">
      <c r="A1211" s="165">
        <v>43516.375</v>
      </c>
      <c r="B1211" s="167">
        <f>WEEKNUM(A1211)</f>
        <v>8</v>
      </c>
      <c r="C1211" s="164">
        <f>WEEKDAY(A1211)</f>
        <v>4</v>
      </c>
      <c r="D1211" s="164">
        <v>10</v>
      </c>
      <c r="E1211" s="163">
        <v>10</v>
      </c>
      <c r="F1211" s="163">
        <v>16.75</v>
      </c>
      <c r="G1211" s="163">
        <v>11.404999999999999</v>
      </c>
      <c r="H1211" s="1">
        <v>2712</v>
      </c>
      <c r="I1211" s="161">
        <f>VLOOKUP(B1211,L$2:M$54,2,FALSE)</f>
        <v>1.0045998458627137</v>
      </c>
      <c r="J1211">
        <f>MAX(I1211*F1211,E1211)</f>
        <v>16.827047418200454</v>
      </c>
      <c r="L1211" s="166"/>
      <c r="M1211" s="41"/>
      <c r="N1211" s="41"/>
      <c r="O1211" s="41"/>
    </row>
    <row r="1212" spans="1:15" x14ac:dyDescent="0.25">
      <c r="A1212" s="165">
        <v>43516.416666666664</v>
      </c>
      <c r="B1212" s="167">
        <f>WEEKNUM(A1212)</f>
        <v>8</v>
      </c>
      <c r="C1212" s="164">
        <f>WEEKDAY(A1212)</f>
        <v>4</v>
      </c>
      <c r="D1212" s="164">
        <v>11</v>
      </c>
      <c r="E1212" s="163">
        <v>10</v>
      </c>
      <c r="F1212" s="163">
        <v>15.379999999999999</v>
      </c>
      <c r="G1212" s="163">
        <v>12</v>
      </c>
      <c r="H1212" s="1">
        <v>2472</v>
      </c>
      <c r="I1212" s="161">
        <f>VLOOKUP(B1212,L$2:M$54,2,FALSE)</f>
        <v>1.0045998458627137</v>
      </c>
      <c r="J1212">
        <f>MAX(I1212*F1212,E1212)</f>
        <v>15.450745629368535</v>
      </c>
      <c r="L1212" s="166"/>
      <c r="M1212" s="41"/>
      <c r="N1212" s="41"/>
      <c r="O1212" s="41"/>
    </row>
    <row r="1213" spans="1:15" x14ac:dyDescent="0.25">
      <c r="A1213" s="165">
        <v>43516.458333333336</v>
      </c>
      <c r="B1213" s="167">
        <f>WEEKNUM(A1213)</f>
        <v>8</v>
      </c>
      <c r="C1213" s="164">
        <f>WEEKDAY(A1213)</f>
        <v>4</v>
      </c>
      <c r="D1213" s="164">
        <v>12</v>
      </c>
      <c r="E1213" s="163">
        <v>10</v>
      </c>
      <c r="F1213" s="163">
        <v>14.45</v>
      </c>
      <c r="G1213" s="163">
        <v>14.375</v>
      </c>
      <c r="H1213" s="1">
        <v>2398</v>
      </c>
      <c r="I1213" s="161">
        <f>VLOOKUP(B1213,L$2:M$54,2,FALSE)</f>
        <v>1.0045998458627137</v>
      </c>
      <c r="J1213">
        <f>MAX(I1213*F1213,E1213)</f>
        <v>14.516467772716211</v>
      </c>
      <c r="L1213" s="166"/>
      <c r="M1213" s="41"/>
      <c r="N1213" s="41"/>
      <c r="O1213" s="41"/>
    </row>
    <row r="1214" spans="1:15" x14ac:dyDescent="0.25">
      <c r="A1214" s="165">
        <v>43516.5</v>
      </c>
      <c r="B1214" s="167">
        <f>WEEKNUM(A1214)</f>
        <v>8</v>
      </c>
      <c r="C1214" s="164">
        <f>WEEKDAY(A1214)</f>
        <v>4</v>
      </c>
      <c r="D1214" s="164">
        <v>13</v>
      </c>
      <c r="E1214" s="163">
        <v>10</v>
      </c>
      <c r="F1214" s="163">
        <v>13.765000000000001</v>
      </c>
      <c r="G1214" s="163">
        <v>14.375</v>
      </c>
      <c r="H1214" s="1">
        <v>2178</v>
      </c>
      <c r="I1214" s="161">
        <f>VLOOKUP(B1214,L$2:M$54,2,FALSE)</f>
        <v>1.0045998458627137</v>
      </c>
      <c r="J1214">
        <f>MAX(I1214*F1214,E1214)</f>
        <v>13.828316878300255</v>
      </c>
      <c r="L1214" s="166"/>
      <c r="M1214" s="41"/>
      <c r="N1214" s="41"/>
      <c r="O1214" s="41"/>
    </row>
    <row r="1215" spans="1:15" x14ac:dyDescent="0.25">
      <c r="A1215" s="165">
        <v>43516.541666666664</v>
      </c>
      <c r="B1215" s="167">
        <f>WEEKNUM(A1215)</f>
        <v>8</v>
      </c>
      <c r="C1215" s="164">
        <f>WEEKDAY(A1215)</f>
        <v>4</v>
      </c>
      <c r="D1215" s="164">
        <v>14</v>
      </c>
      <c r="E1215" s="163">
        <v>10</v>
      </c>
      <c r="F1215" s="163">
        <v>14.185</v>
      </c>
      <c r="G1215" s="163">
        <v>12.9375</v>
      </c>
      <c r="H1215" s="1">
        <v>2461</v>
      </c>
      <c r="I1215" s="161">
        <f>VLOOKUP(B1215,L$2:M$54,2,FALSE)</f>
        <v>1.0045998458627137</v>
      </c>
      <c r="J1215">
        <f>MAX(I1215*F1215,E1215)</f>
        <v>14.250248813562594</v>
      </c>
      <c r="L1215" s="166"/>
      <c r="M1215" s="41"/>
      <c r="N1215" s="41"/>
      <c r="O1215" s="41"/>
    </row>
    <row r="1216" spans="1:15" x14ac:dyDescent="0.25">
      <c r="A1216" s="165">
        <v>43516.583333333336</v>
      </c>
      <c r="B1216" s="167">
        <f>WEEKNUM(A1216)</f>
        <v>8</v>
      </c>
      <c r="C1216" s="164">
        <f>WEEKDAY(A1216)</f>
        <v>4</v>
      </c>
      <c r="D1216" s="164">
        <v>15</v>
      </c>
      <c r="E1216" s="163">
        <v>10</v>
      </c>
      <c r="F1216" s="163">
        <v>15</v>
      </c>
      <c r="G1216" s="163">
        <v>12.555</v>
      </c>
      <c r="H1216" s="1">
        <v>2573</v>
      </c>
      <c r="I1216" s="161">
        <f>VLOOKUP(B1216,L$2:M$54,2,FALSE)</f>
        <v>1.0045998458627137</v>
      </c>
      <c r="J1216">
        <f>MAX(I1216*F1216,E1216)</f>
        <v>15.068997687940705</v>
      </c>
      <c r="L1216" s="166"/>
      <c r="M1216" s="41"/>
      <c r="N1216" s="41"/>
      <c r="O1216" s="41"/>
    </row>
    <row r="1217" spans="1:15" x14ac:dyDescent="0.25">
      <c r="A1217" s="165">
        <v>43516.625</v>
      </c>
      <c r="B1217" s="167">
        <f>WEEKNUM(A1217)</f>
        <v>8</v>
      </c>
      <c r="C1217" s="164">
        <f>WEEKDAY(A1217)</f>
        <v>4</v>
      </c>
      <c r="D1217" s="164">
        <v>16</v>
      </c>
      <c r="E1217" s="163">
        <v>10</v>
      </c>
      <c r="F1217" s="163">
        <v>14.895</v>
      </c>
      <c r="G1217" s="163">
        <v>11.969999999999999</v>
      </c>
      <c r="H1217" s="1">
        <v>2624</v>
      </c>
      <c r="I1217" s="161">
        <f>VLOOKUP(B1217,L$2:M$54,2,FALSE)</f>
        <v>1.0045998458627137</v>
      </c>
      <c r="J1217">
        <f>MAX(I1217*F1217,E1217)</f>
        <v>14.963514704125119</v>
      </c>
      <c r="L1217" s="166"/>
      <c r="M1217" s="41"/>
      <c r="N1217" s="41"/>
      <c r="O1217" s="41"/>
    </row>
    <row r="1218" spans="1:15" x14ac:dyDescent="0.25">
      <c r="A1218" s="165">
        <v>43516.666666666664</v>
      </c>
      <c r="B1218" s="167">
        <f>WEEKNUM(A1218)</f>
        <v>8</v>
      </c>
      <c r="C1218" s="164">
        <f>WEEKDAY(A1218)</f>
        <v>4</v>
      </c>
      <c r="D1218" s="164">
        <v>17</v>
      </c>
      <c r="E1218" s="163">
        <v>10</v>
      </c>
      <c r="F1218" s="163">
        <v>15.77</v>
      </c>
      <c r="G1218" s="163">
        <v>12.2225</v>
      </c>
      <c r="H1218" s="1">
        <v>3393</v>
      </c>
      <c r="I1218" s="161">
        <f>VLOOKUP(B1218,L$2:M$54,2,FALSE)</f>
        <v>1.0045998458627137</v>
      </c>
      <c r="J1218">
        <f>MAX(I1218*F1218,E1218)</f>
        <v>15.842539569254994</v>
      </c>
      <c r="L1218" s="166"/>
      <c r="M1218" s="41"/>
      <c r="N1218" s="41"/>
      <c r="O1218" s="41"/>
    </row>
    <row r="1219" spans="1:15" x14ac:dyDescent="0.25">
      <c r="A1219" s="165">
        <v>43516.708333333336</v>
      </c>
      <c r="B1219" s="167">
        <f>WEEKNUM(A1219)</f>
        <v>8</v>
      </c>
      <c r="C1219" s="164">
        <f>WEEKDAY(A1219)</f>
        <v>4</v>
      </c>
      <c r="D1219" s="164">
        <v>18</v>
      </c>
      <c r="E1219" s="163">
        <v>10</v>
      </c>
      <c r="F1219" s="163">
        <v>17.549999999999997</v>
      </c>
      <c r="G1219" s="163">
        <v>11.9625</v>
      </c>
      <c r="H1219" s="1">
        <v>4143</v>
      </c>
      <c r="I1219" s="161">
        <f>VLOOKUP(B1219,L$2:M$54,2,FALSE)</f>
        <v>1.0045998458627137</v>
      </c>
      <c r="J1219">
        <f>MAX(I1219*F1219,E1219)</f>
        <v>17.630727294890622</v>
      </c>
      <c r="L1219" s="166"/>
      <c r="M1219" s="41"/>
      <c r="N1219" s="41"/>
      <c r="O1219" s="41"/>
    </row>
    <row r="1220" spans="1:15" x14ac:dyDescent="0.25">
      <c r="A1220" s="165">
        <v>43516.75</v>
      </c>
      <c r="B1220" s="167">
        <f>WEEKNUM(A1220)</f>
        <v>8</v>
      </c>
      <c r="C1220" s="164">
        <f>WEEKDAY(A1220)</f>
        <v>4</v>
      </c>
      <c r="D1220" s="164">
        <v>19</v>
      </c>
      <c r="E1220" s="163">
        <v>10</v>
      </c>
      <c r="F1220" s="163">
        <v>16.234999999999999</v>
      </c>
      <c r="G1220" s="163">
        <v>12.15</v>
      </c>
      <c r="H1220" s="1">
        <v>2986</v>
      </c>
      <c r="I1220" s="161">
        <f>VLOOKUP(B1220,L$2:M$54,2,FALSE)</f>
        <v>1.0045998458627137</v>
      </c>
      <c r="J1220">
        <f>MAX(I1220*F1220,E1220)</f>
        <v>16.309678497581157</v>
      </c>
      <c r="L1220" s="166"/>
      <c r="M1220" s="41"/>
      <c r="N1220" s="41"/>
      <c r="O1220" s="41"/>
    </row>
    <row r="1221" spans="1:15" x14ac:dyDescent="0.25">
      <c r="A1221" s="165">
        <v>43516.791666666664</v>
      </c>
      <c r="B1221" s="167">
        <f>WEEKNUM(A1221)</f>
        <v>8</v>
      </c>
      <c r="C1221" s="164">
        <f>WEEKDAY(A1221)</f>
        <v>4</v>
      </c>
      <c r="D1221" s="164">
        <v>20</v>
      </c>
      <c r="E1221" s="163">
        <v>10</v>
      </c>
      <c r="F1221" s="163">
        <v>14</v>
      </c>
      <c r="G1221" s="163">
        <v>12.635000000000002</v>
      </c>
      <c r="H1221" s="1">
        <v>1758</v>
      </c>
      <c r="I1221" s="161">
        <f>VLOOKUP(B1221,L$2:M$54,2,FALSE)</f>
        <v>1.0045998458627137</v>
      </c>
      <c r="J1221">
        <f>MAX(I1221*F1221,E1221)</f>
        <v>14.064397842077991</v>
      </c>
      <c r="L1221" s="166"/>
      <c r="M1221" s="41"/>
      <c r="N1221" s="41"/>
      <c r="O1221" s="41"/>
    </row>
    <row r="1222" spans="1:15" x14ac:dyDescent="0.25">
      <c r="A1222" s="165">
        <v>43516.833333333336</v>
      </c>
      <c r="B1222" s="167">
        <f>WEEKNUM(A1222)</f>
        <v>8</v>
      </c>
      <c r="C1222" s="164">
        <f>WEEKDAY(A1222)</f>
        <v>4</v>
      </c>
      <c r="D1222" s="164">
        <v>21</v>
      </c>
      <c r="E1222" s="163">
        <v>10</v>
      </c>
      <c r="F1222" s="163">
        <v>12.77</v>
      </c>
      <c r="G1222" s="163">
        <v>13.0975</v>
      </c>
      <c r="H1222" s="1">
        <v>973</v>
      </c>
      <c r="I1222" s="161">
        <f>VLOOKUP(B1222,L$2:M$54,2,FALSE)</f>
        <v>1.0045998458627137</v>
      </c>
      <c r="J1222">
        <f>MAX(I1222*F1222,E1222)</f>
        <v>12.828740031666854</v>
      </c>
      <c r="L1222" s="166"/>
      <c r="M1222" s="41"/>
      <c r="N1222" s="41"/>
      <c r="O1222" s="41"/>
    </row>
    <row r="1223" spans="1:15" x14ac:dyDescent="0.25">
      <c r="A1223" s="165">
        <v>43516.875</v>
      </c>
      <c r="B1223" s="167">
        <f>WEEKNUM(A1223)</f>
        <v>8</v>
      </c>
      <c r="C1223" s="164">
        <f>WEEKDAY(A1223)</f>
        <v>4</v>
      </c>
      <c r="D1223" s="164">
        <v>22</v>
      </c>
      <c r="E1223" s="163">
        <v>12.48</v>
      </c>
      <c r="F1223" s="163">
        <v>12.48</v>
      </c>
      <c r="G1223" s="163">
        <v>14.045</v>
      </c>
      <c r="H1223" s="1">
        <v>738</v>
      </c>
      <c r="I1223" s="161">
        <f>VLOOKUP(B1223,L$2:M$54,2,FALSE)</f>
        <v>1.0045998458627137</v>
      </c>
      <c r="J1223">
        <f>MAX(I1223*F1223,E1223)</f>
        <v>12.537406076366667</v>
      </c>
      <c r="L1223" s="166"/>
      <c r="M1223" s="41"/>
      <c r="N1223" s="41"/>
      <c r="O1223" s="41"/>
    </row>
    <row r="1224" spans="1:15" x14ac:dyDescent="0.25">
      <c r="A1224" s="165">
        <v>43516.916666666664</v>
      </c>
      <c r="B1224" s="167">
        <f>WEEKNUM(A1224)</f>
        <v>8</v>
      </c>
      <c r="C1224" s="164">
        <f>WEEKDAY(A1224)</f>
        <v>4</v>
      </c>
      <c r="D1224" s="164">
        <v>23</v>
      </c>
      <c r="E1224" s="163">
        <v>12.59</v>
      </c>
      <c r="F1224" s="163">
        <v>12.59</v>
      </c>
      <c r="G1224" s="163">
        <v>12.547499999999999</v>
      </c>
      <c r="H1224" s="1">
        <v>553</v>
      </c>
      <c r="I1224" s="161">
        <f>VLOOKUP(B1224,L$2:M$54,2,FALSE)</f>
        <v>1.0045998458627137</v>
      </c>
      <c r="J1224">
        <f>MAX(I1224*F1224,E1224)</f>
        <v>12.647912059411565</v>
      </c>
      <c r="L1224" s="166"/>
      <c r="M1224" s="41"/>
      <c r="N1224" s="41"/>
      <c r="O1224" s="41"/>
    </row>
    <row r="1225" spans="1:15" x14ac:dyDescent="0.25">
      <c r="A1225" s="165">
        <v>43516.958333333336</v>
      </c>
      <c r="B1225" s="167">
        <f>WEEKNUM(A1225)</f>
        <v>8</v>
      </c>
      <c r="C1225" s="164">
        <f>WEEKDAY(A1225)</f>
        <v>4</v>
      </c>
      <c r="D1225" s="164">
        <v>24</v>
      </c>
      <c r="E1225" s="163">
        <v>12.375</v>
      </c>
      <c r="F1225" s="163">
        <v>12.375</v>
      </c>
      <c r="G1225" s="163">
        <v>12.127500000000001</v>
      </c>
      <c r="H1225" s="1">
        <v>326</v>
      </c>
      <c r="I1225" s="161">
        <f>VLOOKUP(B1225,L$2:M$54,2,FALSE)</f>
        <v>1.0045998458627137</v>
      </c>
      <c r="J1225">
        <f>MAX(I1225*F1225,E1225)</f>
        <v>12.431923092551081</v>
      </c>
      <c r="L1225" s="166"/>
      <c r="M1225" s="41"/>
      <c r="N1225" s="41"/>
      <c r="O1225" s="41"/>
    </row>
    <row r="1226" spans="1:15" x14ac:dyDescent="0.25">
      <c r="A1226" s="165">
        <v>43517</v>
      </c>
      <c r="B1226" s="167">
        <f>WEEKNUM(A1226)</f>
        <v>8</v>
      </c>
      <c r="C1226" s="164">
        <f>WEEKDAY(A1226)</f>
        <v>5</v>
      </c>
      <c r="D1226" s="164">
        <v>1</v>
      </c>
      <c r="E1226" s="163">
        <v>11.984999999999999</v>
      </c>
      <c r="F1226" s="163">
        <v>11.984999999999999</v>
      </c>
      <c r="G1226" s="163">
        <v>12.61</v>
      </c>
      <c r="H1226" s="1">
        <v>161</v>
      </c>
      <c r="I1226" s="161">
        <f>VLOOKUP(B1226,L$2:M$54,2,FALSE)</f>
        <v>1.0045998458627137</v>
      </c>
      <c r="J1226">
        <f>MAX(I1226*F1226,E1226)</f>
        <v>12.040129152664623</v>
      </c>
      <c r="L1226" s="166"/>
      <c r="M1226" s="41"/>
      <c r="N1226" s="41"/>
      <c r="O1226" s="41"/>
    </row>
    <row r="1227" spans="1:15" x14ac:dyDescent="0.25">
      <c r="A1227" s="165">
        <v>43517.041666666664</v>
      </c>
      <c r="B1227" s="167">
        <f>WEEKNUM(A1227)</f>
        <v>8</v>
      </c>
      <c r="C1227" s="164">
        <f>WEEKDAY(A1227)</f>
        <v>5</v>
      </c>
      <c r="D1227" s="164">
        <v>2</v>
      </c>
      <c r="E1227" s="163">
        <v>11.719999999999999</v>
      </c>
      <c r="F1227" s="163">
        <v>11.719999999999999</v>
      </c>
      <c r="G1227" s="163">
        <v>12.64</v>
      </c>
      <c r="H1227" s="1">
        <v>110</v>
      </c>
      <c r="I1227" s="161">
        <f>VLOOKUP(B1227,L$2:M$54,2,FALSE)</f>
        <v>1.0045998458627137</v>
      </c>
      <c r="J1227">
        <f>MAX(I1227*F1227,E1227)</f>
        <v>11.773910193511004</v>
      </c>
      <c r="L1227" s="166"/>
      <c r="M1227" s="41"/>
      <c r="N1227" s="41"/>
      <c r="O1227" s="41"/>
    </row>
    <row r="1228" spans="1:15" x14ac:dyDescent="0.25">
      <c r="A1228" s="165">
        <v>43517.083333333336</v>
      </c>
      <c r="B1228" s="167">
        <f>WEEKNUM(A1228)</f>
        <v>8</v>
      </c>
      <c r="C1228" s="164">
        <f>WEEKDAY(A1228)</f>
        <v>5</v>
      </c>
      <c r="D1228" s="164">
        <v>3</v>
      </c>
      <c r="E1228" s="163">
        <v>12.094999999999999</v>
      </c>
      <c r="F1228" s="163">
        <v>12.094999999999999</v>
      </c>
      <c r="G1228" s="163">
        <v>12.39</v>
      </c>
      <c r="H1228" s="1">
        <v>66</v>
      </c>
      <c r="I1228" s="161">
        <f>VLOOKUP(B1228,L$2:M$54,2,FALSE)</f>
        <v>1.0045998458627137</v>
      </c>
      <c r="J1228">
        <f>MAX(I1228*F1228,E1228)</f>
        <v>12.150635135709521</v>
      </c>
      <c r="L1228" s="166"/>
      <c r="M1228" s="41"/>
      <c r="N1228" s="41"/>
      <c r="O1228" s="41"/>
    </row>
    <row r="1229" spans="1:15" x14ac:dyDescent="0.25">
      <c r="A1229" s="165">
        <v>43517.125</v>
      </c>
      <c r="B1229" s="167">
        <f>WEEKNUM(A1229)</f>
        <v>8</v>
      </c>
      <c r="C1229" s="164">
        <f>WEEKDAY(A1229)</f>
        <v>5</v>
      </c>
      <c r="D1229" s="164">
        <v>4</v>
      </c>
      <c r="E1229" s="163">
        <v>11.91</v>
      </c>
      <c r="F1229" s="163">
        <v>11.91</v>
      </c>
      <c r="G1229" s="163">
        <v>11.870000000000001</v>
      </c>
      <c r="H1229" s="1">
        <v>151</v>
      </c>
      <c r="I1229" s="161">
        <f>VLOOKUP(B1229,L$2:M$54,2,FALSE)</f>
        <v>1.0045998458627137</v>
      </c>
      <c r="J1229">
        <f>MAX(I1229*F1229,E1229)</f>
        <v>11.96478416422492</v>
      </c>
      <c r="L1229" s="166"/>
      <c r="M1229" s="41"/>
      <c r="N1229" s="41"/>
      <c r="O1229" s="41"/>
    </row>
    <row r="1230" spans="1:15" x14ac:dyDescent="0.25">
      <c r="A1230" s="165">
        <v>43517.166666666664</v>
      </c>
      <c r="B1230" s="167">
        <f>WEEKNUM(A1230)</f>
        <v>8</v>
      </c>
      <c r="C1230" s="164">
        <f>WEEKDAY(A1230)</f>
        <v>5</v>
      </c>
      <c r="D1230" s="164">
        <v>5</v>
      </c>
      <c r="E1230" s="163">
        <v>12.455</v>
      </c>
      <c r="F1230" s="163">
        <v>12.455</v>
      </c>
      <c r="G1230" s="163">
        <v>12.16</v>
      </c>
      <c r="H1230" s="1">
        <v>298</v>
      </c>
      <c r="I1230" s="161">
        <f>VLOOKUP(B1230,L$2:M$54,2,FALSE)</f>
        <v>1.0045998458627137</v>
      </c>
      <c r="J1230">
        <f>MAX(I1230*F1230,E1230)</f>
        <v>12.512291080220098</v>
      </c>
      <c r="L1230" s="166"/>
      <c r="M1230" s="41"/>
      <c r="N1230" s="41"/>
      <c r="O1230" s="41"/>
    </row>
    <row r="1231" spans="1:15" x14ac:dyDescent="0.25">
      <c r="A1231" s="165">
        <v>43517.208333333336</v>
      </c>
      <c r="B1231" s="167">
        <f>WEEKNUM(A1231)</f>
        <v>8</v>
      </c>
      <c r="C1231" s="164">
        <f>WEEKDAY(A1231)</f>
        <v>5</v>
      </c>
      <c r="D1231" s="164">
        <v>6</v>
      </c>
      <c r="E1231" s="163">
        <v>10</v>
      </c>
      <c r="F1231" s="163">
        <v>11.094999999999999</v>
      </c>
      <c r="G1231" s="163">
        <v>12.04</v>
      </c>
      <c r="H1231" s="1">
        <v>716</v>
      </c>
      <c r="I1231" s="161">
        <f>VLOOKUP(B1231,L$2:M$54,2,FALSE)</f>
        <v>1.0045998458627137</v>
      </c>
      <c r="J1231">
        <f>MAX(I1231*F1231,E1231)</f>
        <v>11.146035289846807</v>
      </c>
      <c r="L1231" s="166"/>
      <c r="M1231" s="41"/>
      <c r="N1231" s="41"/>
      <c r="O1231" s="41"/>
    </row>
    <row r="1232" spans="1:15" x14ac:dyDescent="0.25">
      <c r="A1232" s="165">
        <v>43517.25</v>
      </c>
      <c r="B1232" s="167">
        <f>WEEKNUM(A1232)</f>
        <v>8</v>
      </c>
      <c r="C1232" s="164">
        <f>WEEKDAY(A1232)</f>
        <v>5</v>
      </c>
      <c r="D1232" s="164">
        <v>7</v>
      </c>
      <c r="E1232" s="163">
        <v>10</v>
      </c>
      <c r="F1232" s="163">
        <v>11.745000000000001</v>
      </c>
      <c r="G1232" s="163">
        <v>11.515000000000001</v>
      </c>
      <c r="H1232" s="1">
        <v>3080</v>
      </c>
      <c r="I1232" s="161">
        <f>VLOOKUP(B1232,L$2:M$54,2,FALSE)</f>
        <v>1.0045998458627137</v>
      </c>
      <c r="J1232">
        <f>MAX(I1232*F1232,E1232)</f>
        <v>11.799025189657574</v>
      </c>
      <c r="L1232" s="166"/>
      <c r="M1232" s="41"/>
      <c r="N1232" s="41"/>
      <c r="O1232" s="41"/>
    </row>
    <row r="1233" spans="1:15" x14ac:dyDescent="0.25">
      <c r="A1233" s="165">
        <v>43517.291666666664</v>
      </c>
      <c r="B1233" s="167">
        <f>WEEKNUM(A1233)</f>
        <v>8</v>
      </c>
      <c r="C1233" s="164">
        <f>WEEKDAY(A1233)</f>
        <v>5</v>
      </c>
      <c r="D1233" s="164">
        <v>8</v>
      </c>
      <c r="E1233" s="163">
        <v>10</v>
      </c>
      <c r="F1233" s="163">
        <v>17.755000000000003</v>
      </c>
      <c r="G1233" s="163">
        <v>12.275</v>
      </c>
      <c r="H1233" s="1">
        <v>4291</v>
      </c>
      <c r="I1233" s="161">
        <f>VLOOKUP(B1233,L$2:M$54,2,FALSE)</f>
        <v>1.0045998458627137</v>
      </c>
      <c r="J1233">
        <f>MAX(I1233*F1233,E1233)</f>
        <v>17.836670263292483</v>
      </c>
      <c r="L1233" s="166"/>
      <c r="M1233" s="41"/>
      <c r="N1233" s="41"/>
      <c r="O1233" s="41"/>
    </row>
    <row r="1234" spans="1:15" x14ac:dyDescent="0.25">
      <c r="A1234" s="165">
        <v>43517.333333333336</v>
      </c>
      <c r="B1234" s="167">
        <f>WEEKNUM(A1234)</f>
        <v>8</v>
      </c>
      <c r="C1234" s="164">
        <f>WEEKDAY(A1234)</f>
        <v>5</v>
      </c>
      <c r="D1234" s="164">
        <v>9</v>
      </c>
      <c r="E1234" s="163">
        <v>10</v>
      </c>
      <c r="F1234" s="163">
        <v>16.395</v>
      </c>
      <c r="G1234" s="163">
        <v>12.059999999999999</v>
      </c>
      <c r="H1234" s="1">
        <v>3383</v>
      </c>
      <c r="I1234" s="161">
        <f>VLOOKUP(B1234,L$2:M$54,2,FALSE)</f>
        <v>1.0045998458627137</v>
      </c>
      <c r="J1234">
        <f>MAX(I1234*F1234,E1234)</f>
        <v>16.470414472919192</v>
      </c>
      <c r="L1234" s="166"/>
      <c r="M1234" s="41"/>
      <c r="N1234" s="41"/>
      <c r="O1234" s="41"/>
    </row>
    <row r="1235" spans="1:15" x14ac:dyDescent="0.25">
      <c r="A1235" s="165">
        <v>43517.375</v>
      </c>
      <c r="B1235" s="167">
        <f>WEEKNUM(A1235)</f>
        <v>8</v>
      </c>
      <c r="C1235" s="164">
        <f>WEEKDAY(A1235)</f>
        <v>5</v>
      </c>
      <c r="D1235" s="164">
        <v>10</v>
      </c>
      <c r="E1235" s="163">
        <v>10</v>
      </c>
      <c r="F1235" s="163">
        <v>15.625</v>
      </c>
      <c r="G1235" s="163">
        <v>10.385</v>
      </c>
      <c r="H1235" s="1">
        <v>2573</v>
      </c>
      <c r="I1235" s="161">
        <f>VLOOKUP(B1235,L$2:M$54,2,FALSE)</f>
        <v>1.0045998458627137</v>
      </c>
      <c r="J1235">
        <f>MAX(I1235*F1235,E1235)</f>
        <v>15.696872591604901</v>
      </c>
      <c r="L1235" s="166"/>
      <c r="M1235" s="41"/>
      <c r="N1235" s="41"/>
      <c r="O1235" s="41"/>
    </row>
    <row r="1236" spans="1:15" x14ac:dyDescent="0.25">
      <c r="A1236" s="165">
        <v>43517.416666666664</v>
      </c>
      <c r="B1236" s="167">
        <f>WEEKNUM(A1236)</f>
        <v>8</v>
      </c>
      <c r="C1236" s="164">
        <f>WEEKDAY(A1236)</f>
        <v>5</v>
      </c>
      <c r="D1236" s="164">
        <v>11</v>
      </c>
      <c r="E1236" s="163">
        <v>10</v>
      </c>
      <c r="F1236" s="163">
        <v>13.745000000000001</v>
      </c>
      <c r="G1236" s="163">
        <v>12.4825</v>
      </c>
      <c r="H1236" s="1">
        <v>2353</v>
      </c>
      <c r="I1236" s="161">
        <f>VLOOKUP(B1236,L$2:M$54,2,FALSE)</f>
        <v>1.0045998458627137</v>
      </c>
      <c r="J1236">
        <f>MAX(I1236*F1236,E1236)</f>
        <v>13.808224881383</v>
      </c>
      <c r="L1236" s="166"/>
      <c r="M1236" s="41"/>
      <c r="N1236" s="41"/>
      <c r="O1236" s="41"/>
    </row>
    <row r="1237" spans="1:15" x14ac:dyDescent="0.25">
      <c r="A1237" s="165">
        <v>43517.458333333336</v>
      </c>
      <c r="B1237" s="167">
        <f>WEEKNUM(A1237)</f>
        <v>8</v>
      </c>
      <c r="C1237" s="164">
        <f>WEEKDAY(A1237)</f>
        <v>5</v>
      </c>
      <c r="D1237" s="164">
        <v>12</v>
      </c>
      <c r="E1237" s="163">
        <v>10</v>
      </c>
      <c r="F1237" s="163">
        <v>15.704999999999998</v>
      </c>
      <c r="G1237" s="163">
        <v>13.89</v>
      </c>
      <c r="H1237" s="1">
        <v>2328</v>
      </c>
      <c r="I1237" s="161">
        <f>VLOOKUP(B1237,L$2:M$54,2,FALSE)</f>
        <v>1.0045998458627137</v>
      </c>
      <c r="J1237">
        <f>MAX(I1237*F1237,E1237)</f>
        <v>15.777240579273917</v>
      </c>
      <c r="L1237" s="166"/>
      <c r="M1237" s="41"/>
      <c r="N1237" s="41"/>
      <c r="O1237" s="41"/>
    </row>
    <row r="1238" spans="1:15" x14ac:dyDescent="0.25">
      <c r="A1238" s="165">
        <v>43517.5</v>
      </c>
      <c r="B1238" s="167">
        <f>WEEKNUM(A1238)</f>
        <v>8</v>
      </c>
      <c r="C1238" s="164">
        <f>WEEKDAY(A1238)</f>
        <v>5</v>
      </c>
      <c r="D1238" s="164">
        <v>13</v>
      </c>
      <c r="E1238" s="163">
        <v>10</v>
      </c>
      <c r="F1238" s="163">
        <v>14.475</v>
      </c>
      <c r="G1238" s="163">
        <v>12.8025</v>
      </c>
      <c r="H1238" s="1">
        <v>2141</v>
      </c>
      <c r="I1238" s="161">
        <f>VLOOKUP(B1238,L$2:M$54,2,FALSE)</f>
        <v>1.0045998458627137</v>
      </c>
      <c r="J1238">
        <f>MAX(I1238*F1238,E1238)</f>
        <v>14.54158276886278</v>
      </c>
      <c r="L1238" s="166"/>
      <c r="M1238" s="41"/>
      <c r="N1238" s="41"/>
      <c r="O1238" s="41"/>
    </row>
    <row r="1239" spans="1:15" x14ac:dyDescent="0.25">
      <c r="A1239" s="165">
        <v>43517.541666666664</v>
      </c>
      <c r="B1239" s="167">
        <f>WEEKNUM(A1239)</f>
        <v>8</v>
      </c>
      <c r="C1239" s="164">
        <f>WEEKDAY(A1239)</f>
        <v>5</v>
      </c>
      <c r="D1239" s="164">
        <v>14</v>
      </c>
      <c r="E1239" s="163">
        <v>10</v>
      </c>
      <c r="F1239" s="163">
        <v>13.765000000000001</v>
      </c>
      <c r="G1239" s="163">
        <v>12.245000000000001</v>
      </c>
      <c r="H1239" s="1">
        <v>2443</v>
      </c>
      <c r="I1239" s="161">
        <f>VLOOKUP(B1239,L$2:M$54,2,FALSE)</f>
        <v>1.0045998458627137</v>
      </c>
      <c r="J1239">
        <f>MAX(I1239*F1239,E1239)</f>
        <v>13.828316878300255</v>
      </c>
      <c r="L1239" s="166"/>
      <c r="M1239" s="41"/>
      <c r="N1239" s="41"/>
      <c r="O1239" s="41"/>
    </row>
    <row r="1240" spans="1:15" x14ac:dyDescent="0.25">
      <c r="A1240" s="165">
        <v>43517.583333333336</v>
      </c>
      <c r="B1240" s="167">
        <f>WEEKNUM(A1240)</f>
        <v>8</v>
      </c>
      <c r="C1240" s="164">
        <f>WEEKDAY(A1240)</f>
        <v>5</v>
      </c>
      <c r="D1240" s="164">
        <v>15</v>
      </c>
      <c r="E1240" s="163">
        <v>10</v>
      </c>
      <c r="F1240" s="163">
        <v>15.885</v>
      </c>
      <c r="G1240" s="163">
        <v>12.524999999999999</v>
      </c>
      <c r="H1240" s="1">
        <v>2571</v>
      </c>
      <c r="I1240" s="161">
        <f>VLOOKUP(B1240,L$2:M$54,2,FALSE)</f>
        <v>1.0045998458627137</v>
      </c>
      <c r="J1240">
        <f>MAX(I1240*F1240,E1240)</f>
        <v>15.958068551529207</v>
      </c>
      <c r="L1240" s="166"/>
      <c r="M1240" s="41"/>
      <c r="N1240" s="41"/>
      <c r="O1240" s="41"/>
    </row>
    <row r="1241" spans="1:15" x14ac:dyDescent="0.25">
      <c r="A1241" s="165">
        <v>43517.625</v>
      </c>
      <c r="B1241" s="167">
        <f>WEEKNUM(A1241)</f>
        <v>8</v>
      </c>
      <c r="C1241" s="164">
        <f>WEEKDAY(A1241)</f>
        <v>5</v>
      </c>
      <c r="D1241" s="164">
        <v>16</v>
      </c>
      <c r="E1241" s="163">
        <v>10</v>
      </c>
      <c r="F1241" s="163">
        <v>14.73</v>
      </c>
      <c r="G1241" s="163">
        <v>12.41</v>
      </c>
      <c r="H1241" s="1">
        <v>2620</v>
      </c>
      <c r="I1241" s="161">
        <f>VLOOKUP(B1241,L$2:M$54,2,FALSE)</f>
        <v>1.0045998458627137</v>
      </c>
      <c r="J1241">
        <f>MAX(I1241*F1241,E1241)</f>
        <v>14.797755729557773</v>
      </c>
      <c r="L1241" s="166"/>
      <c r="M1241" s="41"/>
      <c r="N1241" s="41"/>
      <c r="O1241" s="41"/>
    </row>
    <row r="1242" spans="1:15" x14ac:dyDescent="0.25">
      <c r="A1242" s="165">
        <v>43517.666666666664</v>
      </c>
      <c r="B1242" s="167">
        <f>WEEKNUM(A1242)</f>
        <v>8</v>
      </c>
      <c r="C1242" s="164">
        <f>WEEKDAY(A1242)</f>
        <v>5</v>
      </c>
      <c r="D1242" s="164">
        <v>17</v>
      </c>
      <c r="E1242" s="163">
        <v>10</v>
      </c>
      <c r="F1242" s="163">
        <v>15.145</v>
      </c>
      <c r="G1242" s="163">
        <v>11.952500000000001</v>
      </c>
      <c r="H1242" s="1">
        <v>3455</v>
      </c>
      <c r="I1242" s="161">
        <f>VLOOKUP(B1242,L$2:M$54,2,FALSE)</f>
        <v>1.0045998458627137</v>
      </c>
      <c r="J1242">
        <f>MAX(I1242*F1242,E1242)</f>
        <v>15.214664665590798</v>
      </c>
      <c r="L1242" s="166"/>
      <c r="M1242" s="41"/>
      <c r="N1242" s="41"/>
      <c r="O1242" s="41"/>
    </row>
    <row r="1243" spans="1:15" x14ac:dyDescent="0.25">
      <c r="A1243" s="165">
        <v>43517.708333333336</v>
      </c>
      <c r="B1243" s="167">
        <f>WEEKNUM(A1243)</f>
        <v>8</v>
      </c>
      <c r="C1243" s="164">
        <f>WEEKDAY(A1243)</f>
        <v>5</v>
      </c>
      <c r="D1243" s="164">
        <v>18</v>
      </c>
      <c r="E1243" s="163">
        <v>10</v>
      </c>
      <c r="F1243" s="163">
        <v>17.98</v>
      </c>
      <c r="G1243" s="163">
        <v>12.835000000000001</v>
      </c>
      <c r="H1243" s="1">
        <v>3938</v>
      </c>
      <c r="I1243" s="161">
        <f>VLOOKUP(B1243,L$2:M$54,2,FALSE)</f>
        <v>1.0045998458627137</v>
      </c>
      <c r="J1243">
        <f>MAX(I1243*F1243,E1243)</f>
        <v>18.062705228611591</v>
      </c>
      <c r="L1243" s="166"/>
      <c r="M1243" s="41"/>
      <c r="N1243" s="41"/>
      <c r="O1243" s="41"/>
    </row>
    <row r="1244" spans="1:15" x14ac:dyDescent="0.25">
      <c r="A1244" s="165">
        <v>43517.75</v>
      </c>
      <c r="B1244" s="167">
        <f>WEEKNUM(A1244)</f>
        <v>8</v>
      </c>
      <c r="C1244" s="164">
        <f>WEEKDAY(A1244)</f>
        <v>5</v>
      </c>
      <c r="D1244" s="164">
        <v>19</v>
      </c>
      <c r="E1244" s="163">
        <v>10</v>
      </c>
      <c r="F1244" s="163">
        <v>16.450000000000003</v>
      </c>
      <c r="G1244" s="163">
        <v>12.8825</v>
      </c>
      <c r="H1244" s="1">
        <v>2779</v>
      </c>
      <c r="I1244" s="161">
        <f>VLOOKUP(B1244,L$2:M$54,2,FALSE)</f>
        <v>1.0045998458627137</v>
      </c>
      <c r="J1244">
        <f>MAX(I1244*F1244,E1244)</f>
        <v>16.525667464441643</v>
      </c>
      <c r="L1244" s="166"/>
      <c r="M1244" s="41"/>
      <c r="N1244" s="41"/>
      <c r="O1244" s="41"/>
    </row>
    <row r="1245" spans="1:15" x14ac:dyDescent="0.25">
      <c r="A1245" s="165">
        <v>43517.791666666664</v>
      </c>
      <c r="B1245" s="167">
        <f>WEEKNUM(A1245)</f>
        <v>8</v>
      </c>
      <c r="C1245" s="164">
        <f>WEEKDAY(A1245)</f>
        <v>5</v>
      </c>
      <c r="D1245" s="164">
        <v>20</v>
      </c>
      <c r="E1245" s="163">
        <v>10</v>
      </c>
      <c r="F1245" s="163">
        <v>13.945</v>
      </c>
      <c r="G1245" s="163">
        <v>12.282499999999999</v>
      </c>
      <c r="H1245" s="1">
        <v>1777</v>
      </c>
      <c r="I1245" s="161">
        <f>VLOOKUP(B1245,L$2:M$54,2,FALSE)</f>
        <v>1.0045998458627137</v>
      </c>
      <c r="J1245">
        <f>MAX(I1245*F1245,E1245)</f>
        <v>14.009144850555542</v>
      </c>
      <c r="L1245" s="166"/>
      <c r="M1245" s="41"/>
      <c r="N1245" s="41"/>
      <c r="O1245" s="41"/>
    </row>
    <row r="1246" spans="1:15" x14ac:dyDescent="0.25">
      <c r="A1246" s="165">
        <v>43517.833333333336</v>
      </c>
      <c r="B1246" s="167">
        <f>WEEKNUM(A1246)</f>
        <v>8</v>
      </c>
      <c r="C1246" s="164">
        <f>WEEKDAY(A1246)</f>
        <v>5</v>
      </c>
      <c r="D1246" s="164">
        <v>21</v>
      </c>
      <c r="E1246" s="163">
        <v>11.754999999999999</v>
      </c>
      <c r="F1246" s="163">
        <v>11.754999999999999</v>
      </c>
      <c r="G1246" s="163">
        <v>13.487500000000001</v>
      </c>
      <c r="H1246" s="1">
        <v>970</v>
      </c>
      <c r="I1246" s="161">
        <f>VLOOKUP(B1246,L$2:M$54,2,FALSE)</f>
        <v>1.0045998458627137</v>
      </c>
      <c r="J1246">
        <f>MAX(I1246*F1246,E1246)</f>
        <v>11.809071188116198</v>
      </c>
      <c r="L1246" s="166"/>
      <c r="M1246" s="41"/>
      <c r="N1246" s="41"/>
      <c r="O1246" s="41"/>
    </row>
    <row r="1247" spans="1:15" x14ac:dyDescent="0.25">
      <c r="A1247" s="165">
        <v>43517.875</v>
      </c>
      <c r="B1247" s="167">
        <f>WEEKNUM(A1247)</f>
        <v>8</v>
      </c>
      <c r="C1247" s="164">
        <f>WEEKDAY(A1247)</f>
        <v>5</v>
      </c>
      <c r="D1247" s="164">
        <v>22</v>
      </c>
      <c r="E1247" s="163">
        <v>12</v>
      </c>
      <c r="F1247" s="163">
        <v>13.98</v>
      </c>
      <c r="G1247" s="163">
        <v>14.024999999999999</v>
      </c>
      <c r="H1247" s="1">
        <v>811</v>
      </c>
      <c r="I1247" s="161">
        <f>VLOOKUP(B1247,L$2:M$54,2,FALSE)</f>
        <v>1.0045998458627137</v>
      </c>
      <c r="J1247">
        <f>MAX(I1247*F1247,E1247)</f>
        <v>14.044305845160737</v>
      </c>
      <c r="L1247" s="166"/>
      <c r="M1247" s="41"/>
      <c r="N1247" s="41"/>
      <c r="O1247" s="41"/>
    </row>
    <row r="1248" spans="1:15" x14ac:dyDescent="0.25">
      <c r="A1248" s="165">
        <v>43517.916666666664</v>
      </c>
      <c r="B1248" s="167">
        <f>WEEKNUM(A1248)</f>
        <v>8</v>
      </c>
      <c r="C1248" s="164">
        <f>WEEKDAY(A1248)</f>
        <v>5</v>
      </c>
      <c r="D1248" s="164">
        <v>23</v>
      </c>
      <c r="E1248" s="163">
        <v>12</v>
      </c>
      <c r="F1248" s="163">
        <v>13.92</v>
      </c>
      <c r="G1248" s="163">
        <v>12.495000000000001</v>
      </c>
      <c r="H1248" s="1">
        <v>671</v>
      </c>
      <c r="I1248" s="161">
        <f>VLOOKUP(B1248,L$2:M$54,2,FALSE)</f>
        <v>1.0045998458627137</v>
      </c>
      <c r="J1248">
        <f>MAX(I1248*F1248,E1248)</f>
        <v>13.984029854408973</v>
      </c>
      <c r="L1248" s="166"/>
      <c r="M1248" s="41"/>
      <c r="N1248" s="41"/>
      <c r="O1248" s="41"/>
    </row>
    <row r="1249" spans="1:15" x14ac:dyDescent="0.25">
      <c r="A1249" s="165">
        <v>43517.958333333336</v>
      </c>
      <c r="B1249" s="167">
        <f>WEEKNUM(A1249)</f>
        <v>8</v>
      </c>
      <c r="C1249" s="164">
        <f>WEEKDAY(A1249)</f>
        <v>5</v>
      </c>
      <c r="D1249" s="164">
        <v>24</v>
      </c>
      <c r="E1249" s="163">
        <v>12</v>
      </c>
      <c r="F1249" s="163">
        <v>13.934999999999999</v>
      </c>
      <c r="G1249" s="163">
        <v>11.952500000000001</v>
      </c>
      <c r="H1249" s="1">
        <v>418</v>
      </c>
      <c r="I1249" s="161">
        <f>VLOOKUP(B1249,L$2:M$54,2,FALSE)</f>
        <v>1.0045998458627137</v>
      </c>
      <c r="J1249">
        <f>MAX(I1249*F1249,E1249)</f>
        <v>13.999098852096914</v>
      </c>
      <c r="L1249" s="166"/>
      <c r="M1249" s="41"/>
      <c r="N1249" s="41"/>
      <c r="O1249" s="41"/>
    </row>
    <row r="1250" spans="1:15" x14ac:dyDescent="0.25">
      <c r="A1250" s="165">
        <v>43518</v>
      </c>
      <c r="B1250" s="167">
        <f>WEEKNUM(A1250)</f>
        <v>8</v>
      </c>
      <c r="C1250" s="164">
        <f>WEEKDAY(A1250)</f>
        <v>6</v>
      </c>
      <c r="D1250" s="164">
        <v>1</v>
      </c>
      <c r="E1250" s="163">
        <v>12</v>
      </c>
      <c r="F1250" s="163">
        <v>13.225</v>
      </c>
      <c r="G1250" s="163">
        <v>12.977499999999999</v>
      </c>
      <c r="H1250" s="1">
        <v>196</v>
      </c>
      <c r="I1250" s="161">
        <f>VLOOKUP(B1250,L$2:M$54,2,FALSE)</f>
        <v>1.0045998458627137</v>
      </c>
      <c r="J1250">
        <f>MAX(I1250*F1250,E1250)</f>
        <v>13.285832961534387</v>
      </c>
      <c r="L1250" s="166"/>
      <c r="M1250" s="41"/>
      <c r="N1250" s="41"/>
      <c r="O1250" s="41"/>
    </row>
    <row r="1251" spans="1:15" x14ac:dyDescent="0.25">
      <c r="A1251" s="165">
        <v>43518.041666666664</v>
      </c>
      <c r="B1251" s="167">
        <f>WEEKNUM(A1251)</f>
        <v>8</v>
      </c>
      <c r="C1251" s="164">
        <f>WEEKDAY(A1251)</f>
        <v>6</v>
      </c>
      <c r="D1251" s="164">
        <v>2</v>
      </c>
      <c r="E1251" s="163">
        <v>10</v>
      </c>
      <c r="F1251" s="163">
        <v>10.495000000000001</v>
      </c>
      <c r="G1251" s="163">
        <v>12.872499999999999</v>
      </c>
      <c r="H1251" s="1">
        <v>108</v>
      </c>
      <c r="I1251" s="161">
        <f>VLOOKUP(B1251,L$2:M$54,2,FALSE)</f>
        <v>1.0045998458627137</v>
      </c>
      <c r="J1251">
        <f>MAX(I1251*F1251,E1251)</f>
        <v>10.543275382329181</v>
      </c>
      <c r="L1251" s="166"/>
      <c r="M1251" s="41"/>
      <c r="N1251" s="41"/>
      <c r="O1251" s="41"/>
    </row>
    <row r="1252" spans="1:15" x14ac:dyDescent="0.25">
      <c r="A1252" s="165">
        <v>43518.083333333336</v>
      </c>
      <c r="B1252" s="167">
        <f>WEEKNUM(A1252)</f>
        <v>8</v>
      </c>
      <c r="C1252" s="164">
        <f>WEEKDAY(A1252)</f>
        <v>6</v>
      </c>
      <c r="D1252" s="164">
        <v>3</v>
      </c>
      <c r="E1252" s="163">
        <v>10</v>
      </c>
      <c r="F1252" s="163">
        <v>10.850000000000001</v>
      </c>
      <c r="G1252" s="163">
        <v>13.21</v>
      </c>
      <c r="H1252" s="1">
        <v>74</v>
      </c>
      <c r="I1252" s="161">
        <f>VLOOKUP(B1252,L$2:M$54,2,FALSE)</f>
        <v>1.0045998458627137</v>
      </c>
      <c r="J1252">
        <f>MAX(I1252*F1252,E1252)</f>
        <v>10.899908327610445</v>
      </c>
      <c r="L1252" s="166"/>
      <c r="M1252" s="41"/>
      <c r="N1252" s="41"/>
      <c r="O1252" s="41"/>
    </row>
    <row r="1253" spans="1:15" x14ac:dyDescent="0.25">
      <c r="A1253" s="165">
        <v>43518.125</v>
      </c>
      <c r="B1253" s="167">
        <f>WEEKNUM(A1253)</f>
        <v>8</v>
      </c>
      <c r="C1253" s="164">
        <f>WEEKDAY(A1253)</f>
        <v>6</v>
      </c>
      <c r="D1253" s="164">
        <v>4</v>
      </c>
      <c r="E1253" s="163">
        <v>10</v>
      </c>
      <c r="F1253" s="163">
        <v>10.475000000000001</v>
      </c>
      <c r="G1253" s="163">
        <v>13.045</v>
      </c>
      <c r="H1253" s="1">
        <v>114</v>
      </c>
      <c r="I1253" s="161">
        <f>VLOOKUP(B1253,L$2:M$54,2,FALSE)</f>
        <v>1.0045998458627137</v>
      </c>
      <c r="J1253">
        <f>MAX(I1253*F1253,E1253)</f>
        <v>10.523183385411928</v>
      </c>
      <c r="L1253" s="166"/>
      <c r="M1253" s="41"/>
      <c r="N1253" s="41"/>
      <c r="O1253" s="41"/>
    </row>
    <row r="1254" spans="1:15" x14ac:dyDescent="0.25">
      <c r="A1254" s="165">
        <v>43518.166666666664</v>
      </c>
      <c r="B1254" s="167">
        <f>WEEKNUM(A1254)</f>
        <v>8</v>
      </c>
      <c r="C1254" s="164">
        <f>WEEKDAY(A1254)</f>
        <v>6</v>
      </c>
      <c r="D1254" s="164">
        <v>5</v>
      </c>
      <c r="E1254" s="163">
        <v>11.254999999999999</v>
      </c>
      <c r="F1254" s="163">
        <v>11.120000000000001</v>
      </c>
      <c r="G1254" s="163">
        <v>12.297499999999999</v>
      </c>
      <c r="H1254" s="1">
        <v>289</v>
      </c>
      <c r="I1254" s="161">
        <f>VLOOKUP(B1254,L$2:M$54,2,FALSE)</f>
        <v>1.0045998458627137</v>
      </c>
      <c r="J1254">
        <f>MAX(I1254*F1254,E1254)</f>
        <v>11.254999999999999</v>
      </c>
      <c r="L1254" s="166"/>
      <c r="M1254" s="41"/>
      <c r="N1254" s="41"/>
      <c r="O1254" s="41"/>
    </row>
    <row r="1255" spans="1:15" x14ac:dyDescent="0.25">
      <c r="A1255" s="165">
        <v>43518.208333333336</v>
      </c>
      <c r="B1255" s="167">
        <f>WEEKNUM(A1255)</f>
        <v>8</v>
      </c>
      <c r="C1255" s="164">
        <f>WEEKDAY(A1255)</f>
        <v>6</v>
      </c>
      <c r="D1255" s="164">
        <v>6</v>
      </c>
      <c r="E1255" s="163">
        <v>9.5249999999999986</v>
      </c>
      <c r="F1255" s="163">
        <v>9.5249999999999986</v>
      </c>
      <c r="G1255" s="163">
        <v>11.184999999999999</v>
      </c>
      <c r="H1255" s="1">
        <v>728</v>
      </c>
      <c r="I1255" s="161">
        <f>VLOOKUP(B1255,L$2:M$54,2,FALSE)</f>
        <v>1.0045998458627137</v>
      </c>
      <c r="J1255">
        <f>MAX(I1255*F1255,E1255)</f>
        <v>9.5688135318423466</v>
      </c>
      <c r="L1255" s="166"/>
      <c r="M1255" s="41"/>
      <c r="N1255" s="41"/>
      <c r="O1255" s="41"/>
    </row>
    <row r="1256" spans="1:15" x14ac:dyDescent="0.25">
      <c r="A1256" s="165">
        <v>43518.25</v>
      </c>
      <c r="B1256" s="167">
        <f>WEEKNUM(A1256)</f>
        <v>8</v>
      </c>
      <c r="C1256" s="164">
        <f>WEEKDAY(A1256)</f>
        <v>6</v>
      </c>
      <c r="D1256" s="164">
        <v>7</v>
      </c>
      <c r="E1256" s="163">
        <v>10.635</v>
      </c>
      <c r="F1256" s="163">
        <v>12.370000000000001</v>
      </c>
      <c r="G1256" s="163">
        <v>11.002500000000001</v>
      </c>
      <c r="H1256" s="1">
        <v>2995</v>
      </c>
      <c r="I1256" s="161">
        <f>VLOOKUP(B1256,L$2:M$54,2,FALSE)</f>
        <v>1.0045998458627137</v>
      </c>
      <c r="J1256">
        <f>MAX(I1256*F1256,E1256)</f>
        <v>12.42690009332177</v>
      </c>
      <c r="L1256" s="166"/>
      <c r="M1256" s="41"/>
      <c r="N1256" s="41"/>
      <c r="O1256" s="41"/>
    </row>
    <row r="1257" spans="1:15" x14ac:dyDescent="0.25">
      <c r="A1257" s="165">
        <v>43518.291666666664</v>
      </c>
      <c r="B1257" s="167">
        <f>WEEKNUM(A1257)</f>
        <v>8</v>
      </c>
      <c r="C1257" s="164">
        <f>WEEKDAY(A1257)</f>
        <v>6</v>
      </c>
      <c r="D1257" s="164">
        <v>8</v>
      </c>
      <c r="E1257" s="163">
        <v>10</v>
      </c>
      <c r="F1257" s="163">
        <v>16.535</v>
      </c>
      <c r="G1257" s="163">
        <v>11.712499999999999</v>
      </c>
      <c r="H1257" s="1">
        <v>4244</v>
      </c>
      <c r="I1257" s="161">
        <f>VLOOKUP(B1257,L$2:M$54,2,FALSE)</f>
        <v>1.0045998458627137</v>
      </c>
      <c r="J1257">
        <f>MAX(I1257*F1257,E1257)</f>
        <v>16.611058451339971</v>
      </c>
      <c r="L1257" s="166"/>
      <c r="M1257" s="41"/>
      <c r="N1257" s="41"/>
      <c r="O1257" s="41"/>
    </row>
    <row r="1258" spans="1:15" x14ac:dyDescent="0.25">
      <c r="A1258" s="165">
        <v>43518.333333333336</v>
      </c>
      <c r="B1258" s="167">
        <f>WEEKNUM(A1258)</f>
        <v>8</v>
      </c>
      <c r="C1258" s="164">
        <f>WEEKDAY(A1258)</f>
        <v>6</v>
      </c>
      <c r="D1258" s="164">
        <v>9</v>
      </c>
      <c r="E1258" s="163">
        <v>10</v>
      </c>
      <c r="F1258" s="163">
        <v>19.29</v>
      </c>
      <c r="G1258" s="163">
        <v>10.175000000000001</v>
      </c>
      <c r="H1258" s="1">
        <v>3285</v>
      </c>
      <c r="I1258" s="161">
        <f>VLOOKUP(B1258,L$2:M$54,2,FALSE)</f>
        <v>1.0045998458627137</v>
      </c>
      <c r="J1258">
        <f>MAX(I1258*F1258,E1258)</f>
        <v>19.378731026691746</v>
      </c>
      <c r="L1258" s="166"/>
      <c r="M1258" s="41"/>
      <c r="N1258" s="41"/>
      <c r="O1258" s="41"/>
    </row>
    <row r="1259" spans="1:15" x14ac:dyDescent="0.25">
      <c r="A1259" s="165">
        <v>43518.375</v>
      </c>
      <c r="B1259" s="167">
        <f>WEEKNUM(A1259)</f>
        <v>8</v>
      </c>
      <c r="C1259" s="164">
        <f>WEEKDAY(A1259)</f>
        <v>6</v>
      </c>
      <c r="D1259" s="164">
        <v>10</v>
      </c>
      <c r="E1259" s="163">
        <v>10</v>
      </c>
      <c r="F1259" s="163">
        <v>15.025</v>
      </c>
      <c r="G1259" s="163">
        <v>11</v>
      </c>
      <c r="H1259" s="1">
        <v>2663</v>
      </c>
      <c r="I1259" s="161">
        <f>VLOOKUP(B1259,L$2:M$54,2,FALSE)</f>
        <v>1.0045998458627137</v>
      </c>
      <c r="J1259">
        <f>MAX(I1259*F1259,E1259)</f>
        <v>15.094112684087273</v>
      </c>
      <c r="L1259" s="166"/>
      <c r="M1259" s="41"/>
      <c r="N1259" s="41"/>
      <c r="O1259" s="41"/>
    </row>
    <row r="1260" spans="1:15" x14ac:dyDescent="0.25">
      <c r="A1260" s="165">
        <v>43518.416666666664</v>
      </c>
      <c r="B1260" s="167">
        <f>WEEKNUM(A1260)</f>
        <v>8</v>
      </c>
      <c r="C1260" s="164">
        <f>WEEKDAY(A1260)</f>
        <v>6</v>
      </c>
      <c r="D1260" s="164">
        <v>11</v>
      </c>
      <c r="E1260" s="163">
        <v>10</v>
      </c>
      <c r="F1260" s="163">
        <v>13.92</v>
      </c>
      <c r="G1260" s="163">
        <v>12.37</v>
      </c>
      <c r="H1260" s="1">
        <v>2492</v>
      </c>
      <c r="I1260" s="161">
        <f>VLOOKUP(B1260,L$2:M$54,2,FALSE)</f>
        <v>1.0045998458627137</v>
      </c>
      <c r="J1260">
        <f>MAX(I1260*F1260,E1260)</f>
        <v>13.984029854408973</v>
      </c>
      <c r="L1260" s="166"/>
      <c r="M1260" s="41"/>
      <c r="N1260" s="41"/>
      <c r="O1260" s="41"/>
    </row>
    <row r="1261" spans="1:15" x14ac:dyDescent="0.25">
      <c r="A1261" s="165">
        <v>43518.458333333336</v>
      </c>
      <c r="B1261" s="167">
        <f>WEEKNUM(A1261)</f>
        <v>8</v>
      </c>
      <c r="C1261" s="164">
        <f>WEEKDAY(A1261)</f>
        <v>6</v>
      </c>
      <c r="D1261" s="164">
        <v>12</v>
      </c>
      <c r="E1261" s="163">
        <v>10</v>
      </c>
      <c r="F1261" s="163">
        <v>14.2</v>
      </c>
      <c r="G1261" s="163">
        <v>14.387499999999999</v>
      </c>
      <c r="H1261" s="1">
        <v>2473</v>
      </c>
      <c r="I1261" s="161">
        <f>VLOOKUP(B1261,L$2:M$54,2,FALSE)</f>
        <v>1.0045998458627137</v>
      </c>
      <c r="J1261">
        <f>MAX(I1261*F1261,E1261)</f>
        <v>14.265317811250533</v>
      </c>
      <c r="L1261" s="166"/>
      <c r="M1261" s="41"/>
      <c r="N1261" s="41"/>
      <c r="O1261" s="41"/>
    </row>
    <row r="1262" spans="1:15" x14ac:dyDescent="0.25">
      <c r="A1262" s="165">
        <v>43518.5</v>
      </c>
      <c r="B1262" s="167">
        <f>WEEKNUM(A1262)</f>
        <v>8</v>
      </c>
      <c r="C1262" s="164">
        <f>WEEKDAY(A1262)</f>
        <v>6</v>
      </c>
      <c r="D1262" s="164">
        <v>13</v>
      </c>
      <c r="E1262" s="163">
        <v>10</v>
      </c>
      <c r="F1262" s="163">
        <v>14.445</v>
      </c>
      <c r="G1262" s="163">
        <v>13.649999999999999</v>
      </c>
      <c r="H1262" s="1">
        <v>2270</v>
      </c>
      <c r="I1262" s="161">
        <f>VLOOKUP(B1262,L$2:M$54,2,FALSE)</f>
        <v>1.0045998458627137</v>
      </c>
      <c r="J1262">
        <f>MAX(I1262*F1262,E1262)</f>
        <v>14.511444773486899</v>
      </c>
      <c r="L1262" s="166"/>
      <c r="M1262" s="41"/>
      <c r="N1262" s="41"/>
      <c r="O1262" s="41"/>
    </row>
    <row r="1263" spans="1:15" x14ac:dyDescent="0.25">
      <c r="A1263" s="165">
        <v>43518.541666666664</v>
      </c>
      <c r="B1263" s="167">
        <f>WEEKNUM(A1263)</f>
        <v>8</v>
      </c>
      <c r="C1263" s="164">
        <f>WEEKDAY(A1263)</f>
        <v>6</v>
      </c>
      <c r="D1263" s="164">
        <v>14</v>
      </c>
      <c r="E1263" s="163">
        <v>10</v>
      </c>
      <c r="F1263" s="163">
        <v>13.79</v>
      </c>
      <c r="G1263" s="163">
        <v>12.5075</v>
      </c>
      <c r="H1263" s="1">
        <v>2449</v>
      </c>
      <c r="I1263" s="161">
        <f>VLOOKUP(B1263,L$2:M$54,2,FALSE)</f>
        <v>1.0045998458627137</v>
      </c>
      <c r="J1263">
        <f>MAX(I1263*F1263,E1263)</f>
        <v>13.853431874446821</v>
      </c>
      <c r="L1263" s="166"/>
      <c r="M1263" s="41"/>
      <c r="N1263" s="41"/>
      <c r="O1263" s="41"/>
    </row>
    <row r="1264" spans="1:15" x14ac:dyDescent="0.25">
      <c r="A1264" s="165">
        <v>43518.583333333336</v>
      </c>
      <c r="B1264" s="167">
        <f>WEEKNUM(A1264)</f>
        <v>8</v>
      </c>
      <c r="C1264" s="164">
        <f>WEEKDAY(A1264)</f>
        <v>6</v>
      </c>
      <c r="D1264" s="164">
        <v>15</v>
      </c>
      <c r="E1264" s="163">
        <v>10</v>
      </c>
      <c r="F1264" s="163">
        <v>14.295000000000002</v>
      </c>
      <c r="G1264" s="163">
        <v>11.8325</v>
      </c>
      <c r="H1264" s="1">
        <v>2627</v>
      </c>
      <c r="I1264" s="161">
        <f>VLOOKUP(B1264,L$2:M$54,2,FALSE)</f>
        <v>1.0045998458627137</v>
      </c>
      <c r="J1264">
        <f>MAX(I1264*F1264,E1264)</f>
        <v>14.360754796607493</v>
      </c>
      <c r="L1264" s="166"/>
      <c r="M1264" s="41"/>
      <c r="N1264" s="41"/>
      <c r="O1264" s="41"/>
    </row>
    <row r="1265" spans="1:15" x14ac:dyDescent="0.25">
      <c r="A1265" s="165">
        <v>43518.625</v>
      </c>
      <c r="B1265" s="167">
        <f>WEEKNUM(A1265)</f>
        <v>8</v>
      </c>
      <c r="C1265" s="164">
        <f>WEEKDAY(A1265)</f>
        <v>6</v>
      </c>
      <c r="D1265" s="164">
        <v>16</v>
      </c>
      <c r="E1265" s="163">
        <v>10</v>
      </c>
      <c r="F1265" s="163">
        <v>14.035</v>
      </c>
      <c r="G1265" s="163">
        <v>12.4025</v>
      </c>
      <c r="H1265" s="1">
        <v>2677</v>
      </c>
      <c r="I1265" s="161">
        <f>VLOOKUP(B1265,L$2:M$54,2,FALSE)</f>
        <v>1.0045998458627137</v>
      </c>
      <c r="J1265">
        <f>MAX(I1265*F1265,E1265)</f>
        <v>14.099558836683187</v>
      </c>
      <c r="L1265" s="166"/>
      <c r="M1265" s="41"/>
      <c r="N1265" s="41"/>
      <c r="O1265" s="41"/>
    </row>
    <row r="1266" spans="1:15" x14ac:dyDescent="0.25">
      <c r="A1266" s="165">
        <v>43518.666666666664</v>
      </c>
      <c r="B1266" s="167">
        <f>WEEKNUM(A1266)</f>
        <v>8</v>
      </c>
      <c r="C1266" s="164">
        <f>WEEKDAY(A1266)</f>
        <v>6</v>
      </c>
      <c r="D1266" s="164">
        <v>17</v>
      </c>
      <c r="E1266" s="163">
        <v>10</v>
      </c>
      <c r="F1266" s="163">
        <v>15.855</v>
      </c>
      <c r="G1266" s="163">
        <v>12.215</v>
      </c>
      <c r="H1266" s="1">
        <v>3559</v>
      </c>
      <c r="I1266" s="161">
        <f>VLOOKUP(B1266,L$2:M$54,2,FALSE)</f>
        <v>1.0045998458627137</v>
      </c>
      <c r="J1266">
        <f>MAX(I1266*F1266,E1266)</f>
        <v>15.927930556153326</v>
      </c>
      <c r="L1266" s="166"/>
      <c r="M1266" s="41"/>
      <c r="N1266" s="41"/>
      <c r="O1266" s="41"/>
    </row>
    <row r="1267" spans="1:15" x14ac:dyDescent="0.25">
      <c r="A1267" s="165">
        <v>43518.708333333336</v>
      </c>
      <c r="B1267" s="167">
        <f>WEEKNUM(A1267)</f>
        <v>8</v>
      </c>
      <c r="C1267" s="164">
        <f>WEEKDAY(A1267)</f>
        <v>6</v>
      </c>
      <c r="D1267" s="164">
        <v>18</v>
      </c>
      <c r="E1267" s="163">
        <v>10</v>
      </c>
      <c r="F1267" s="163">
        <v>16.524999999999999</v>
      </c>
      <c r="G1267" s="163">
        <v>12.5725</v>
      </c>
      <c r="H1267" s="1">
        <v>4088</v>
      </c>
      <c r="I1267" s="161">
        <f>VLOOKUP(B1267,L$2:M$54,2,FALSE)</f>
        <v>1.0045998458627137</v>
      </c>
      <c r="J1267">
        <f>MAX(I1267*F1267,E1267)</f>
        <v>16.601012452881342</v>
      </c>
      <c r="L1267" s="166"/>
      <c r="M1267" s="41"/>
      <c r="N1267" s="41"/>
      <c r="O1267" s="41"/>
    </row>
    <row r="1268" spans="1:15" x14ac:dyDescent="0.25">
      <c r="A1268" s="165">
        <v>43518.75</v>
      </c>
      <c r="B1268" s="167">
        <f>WEEKNUM(A1268)</f>
        <v>8</v>
      </c>
      <c r="C1268" s="164">
        <f>WEEKDAY(A1268)</f>
        <v>6</v>
      </c>
      <c r="D1268" s="164">
        <v>19</v>
      </c>
      <c r="E1268" s="163">
        <v>10</v>
      </c>
      <c r="F1268" s="163">
        <v>16.23</v>
      </c>
      <c r="G1268" s="163">
        <v>11.942500000000001</v>
      </c>
      <c r="H1268" s="1">
        <v>3110</v>
      </c>
      <c r="I1268" s="161">
        <f>VLOOKUP(B1268,L$2:M$54,2,FALSE)</f>
        <v>1.0045998458627137</v>
      </c>
      <c r="J1268">
        <f>MAX(I1268*F1268,E1268)</f>
        <v>16.304655498351842</v>
      </c>
      <c r="L1268" s="166"/>
      <c r="M1268" s="41"/>
      <c r="N1268" s="41"/>
      <c r="O1268" s="41"/>
    </row>
    <row r="1269" spans="1:15" x14ac:dyDescent="0.25">
      <c r="A1269" s="165">
        <v>43518.791666666664</v>
      </c>
      <c r="B1269" s="167">
        <f>WEEKNUM(A1269)</f>
        <v>8</v>
      </c>
      <c r="C1269" s="164">
        <f>WEEKDAY(A1269)</f>
        <v>6</v>
      </c>
      <c r="D1269" s="164">
        <v>20</v>
      </c>
      <c r="E1269" s="163">
        <v>10</v>
      </c>
      <c r="F1269" s="163">
        <v>14.525</v>
      </c>
      <c r="G1269" s="163">
        <v>12.1675</v>
      </c>
      <c r="H1269" s="1">
        <v>1945</v>
      </c>
      <c r="I1269" s="161">
        <f>VLOOKUP(B1269,L$2:M$54,2,FALSE)</f>
        <v>1.0045998458627137</v>
      </c>
      <c r="J1269">
        <f>MAX(I1269*F1269,E1269)</f>
        <v>14.591812761155916</v>
      </c>
      <c r="L1269" s="166"/>
      <c r="M1269" s="41"/>
      <c r="N1269" s="41"/>
      <c r="O1269" s="41"/>
    </row>
    <row r="1270" spans="1:15" x14ac:dyDescent="0.25">
      <c r="A1270" s="165">
        <v>43518.833333333336</v>
      </c>
      <c r="B1270" s="167">
        <f>WEEKNUM(A1270)</f>
        <v>8</v>
      </c>
      <c r="C1270" s="164">
        <f>WEEKDAY(A1270)</f>
        <v>6</v>
      </c>
      <c r="D1270" s="164">
        <v>21</v>
      </c>
      <c r="E1270" s="163">
        <v>10</v>
      </c>
      <c r="F1270" s="163">
        <v>13.08</v>
      </c>
      <c r="G1270" s="163">
        <v>12.997499999999999</v>
      </c>
      <c r="H1270" s="1">
        <v>1103</v>
      </c>
      <c r="I1270" s="161">
        <f>VLOOKUP(B1270,L$2:M$54,2,FALSE)</f>
        <v>1.0045998458627137</v>
      </c>
      <c r="J1270">
        <f>MAX(I1270*F1270,E1270)</f>
        <v>13.140165983884295</v>
      </c>
      <c r="L1270" s="166"/>
      <c r="M1270" s="41"/>
      <c r="N1270" s="41"/>
      <c r="O1270" s="41"/>
    </row>
    <row r="1271" spans="1:15" x14ac:dyDescent="0.25">
      <c r="A1271" s="165">
        <v>43518.875</v>
      </c>
      <c r="B1271" s="167">
        <f>WEEKNUM(A1271)</f>
        <v>8</v>
      </c>
      <c r="C1271" s="164">
        <f>WEEKDAY(A1271)</f>
        <v>6</v>
      </c>
      <c r="D1271" s="164">
        <v>22</v>
      </c>
      <c r="E1271" s="163">
        <v>11.55</v>
      </c>
      <c r="F1271" s="163">
        <v>11.55</v>
      </c>
      <c r="G1271" s="163">
        <v>13.6975</v>
      </c>
      <c r="H1271" s="1">
        <v>872</v>
      </c>
      <c r="I1271" s="161">
        <f>VLOOKUP(B1271,L$2:M$54,2,FALSE)</f>
        <v>1.0045998458627137</v>
      </c>
      <c r="J1271">
        <f>MAX(I1271*F1271,E1271)</f>
        <v>11.603128219714344</v>
      </c>
      <c r="L1271" s="166"/>
      <c r="M1271" s="41"/>
      <c r="N1271" s="41"/>
      <c r="O1271" s="41"/>
    </row>
    <row r="1272" spans="1:15" x14ac:dyDescent="0.25">
      <c r="A1272" s="165">
        <v>43518.916666666664</v>
      </c>
      <c r="B1272" s="167">
        <f>WEEKNUM(A1272)</f>
        <v>8</v>
      </c>
      <c r="C1272" s="164">
        <f>WEEKDAY(A1272)</f>
        <v>6</v>
      </c>
      <c r="D1272" s="164">
        <v>23</v>
      </c>
      <c r="E1272" s="163">
        <v>11.719999999999999</v>
      </c>
      <c r="F1272" s="163">
        <v>11.719999999999999</v>
      </c>
      <c r="G1272" s="163">
        <v>13.065000000000001</v>
      </c>
      <c r="H1272" s="1">
        <v>819</v>
      </c>
      <c r="I1272" s="161">
        <f>VLOOKUP(B1272,L$2:M$54,2,FALSE)</f>
        <v>1.0045998458627137</v>
      </c>
      <c r="J1272">
        <f>MAX(I1272*F1272,E1272)</f>
        <v>11.773910193511004</v>
      </c>
      <c r="L1272" s="166"/>
      <c r="M1272" s="41"/>
      <c r="N1272" s="41"/>
      <c r="O1272" s="41"/>
    </row>
    <row r="1273" spans="1:15" x14ac:dyDescent="0.25">
      <c r="A1273" s="165">
        <v>43518.958333333336</v>
      </c>
      <c r="B1273" s="167">
        <f>WEEKNUM(A1273)</f>
        <v>8</v>
      </c>
      <c r="C1273" s="164">
        <f>WEEKDAY(A1273)</f>
        <v>6</v>
      </c>
      <c r="D1273" s="164">
        <v>24</v>
      </c>
      <c r="E1273" s="163">
        <v>12.379999999999999</v>
      </c>
      <c r="F1273" s="163">
        <v>12.379999999999999</v>
      </c>
      <c r="G1273" s="163">
        <v>12.12</v>
      </c>
      <c r="H1273" s="1">
        <v>456</v>
      </c>
      <c r="I1273" s="161">
        <f>VLOOKUP(B1273,L$2:M$54,2,FALSE)</f>
        <v>1.0045998458627137</v>
      </c>
      <c r="J1273">
        <f>MAX(I1273*F1273,E1273)</f>
        <v>12.436946091780394</v>
      </c>
      <c r="L1273" s="166"/>
      <c r="M1273" s="41"/>
      <c r="N1273" s="41"/>
      <c r="O1273" s="41"/>
    </row>
    <row r="1274" spans="1:15" x14ac:dyDescent="0.25">
      <c r="A1274" s="165">
        <v>43519</v>
      </c>
      <c r="B1274" s="167">
        <f>WEEKNUM(A1274)</f>
        <v>8</v>
      </c>
      <c r="C1274" s="164">
        <f>WEEKDAY(A1274)</f>
        <v>7</v>
      </c>
      <c r="D1274" s="164">
        <v>1</v>
      </c>
      <c r="E1274" s="163">
        <v>11.855</v>
      </c>
      <c r="F1274" s="163">
        <v>11.855</v>
      </c>
      <c r="G1274" s="163">
        <v>11.837499999999999</v>
      </c>
      <c r="H1274" s="1">
        <v>194</v>
      </c>
      <c r="I1274" s="161">
        <f>VLOOKUP(B1274,L$2:M$54,2,FALSE)</f>
        <v>1.0045998458627137</v>
      </c>
      <c r="J1274">
        <f>MAX(I1274*F1274,E1274)</f>
        <v>11.90953117270247</v>
      </c>
      <c r="L1274" s="166"/>
      <c r="M1274" s="41"/>
      <c r="N1274" s="41"/>
      <c r="O1274" s="41"/>
    </row>
    <row r="1275" spans="1:15" x14ac:dyDescent="0.25">
      <c r="A1275" s="165">
        <v>43519.041666666664</v>
      </c>
      <c r="B1275" s="167">
        <f>WEEKNUM(A1275)</f>
        <v>8</v>
      </c>
      <c r="C1275" s="164">
        <f>WEEKDAY(A1275)</f>
        <v>7</v>
      </c>
      <c r="D1275" s="164">
        <v>2</v>
      </c>
      <c r="E1275" s="163">
        <v>11.925000000000001</v>
      </c>
      <c r="F1275" s="163">
        <v>11.925000000000001</v>
      </c>
      <c r="G1275" s="163">
        <v>11.66</v>
      </c>
      <c r="H1275" s="1">
        <v>104</v>
      </c>
      <c r="I1275" s="161">
        <f>VLOOKUP(B1275,L$2:M$54,2,FALSE)</f>
        <v>1.0045998458627137</v>
      </c>
      <c r="J1275">
        <f>MAX(I1275*F1275,E1275)</f>
        <v>11.979853161912862</v>
      </c>
      <c r="L1275" s="166"/>
      <c r="M1275" s="41"/>
      <c r="N1275" s="41"/>
      <c r="O1275" s="41"/>
    </row>
    <row r="1276" spans="1:15" x14ac:dyDescent="0.25">
      <c r="A1276" s="165">
        <v>43519.083333333336</v>
      </c>
      <c r="B1276" s="167">
        <f>WEEKNUM(A1276)</f>
        <v>8</v>
      </c>
      <c r="C1276" s="164">
        <f>WEEKDAY(A1276)</f>
        <v>7</v>
      </c>
      <c r="D1276" s="164">
        <v>3</v>
      </c>
      <c r="E1276" s="163">
        <v>11</v>
      </c>
      <c r="F1276" s="163">
        <v>11.125</v>
      </c>
      <c r="G1276" s="163">
        <v>11.765000000000001</v>
      </c>
      <c r="H1276" s="1">
        <v>84</v>
      </c>
      <c r="I1276" s="161">
        <f>VLOOKUP(B1276,L$2:M$54,2,FALSE)</f>
        <v>1.0045998458627137</v>
      </c>
      <c r="J1276">
        <f>MAX(I1276*F1276,E1276)</f>
        <v>11.17617328522269</v>
      </c>
      <c r="L1276" s="166"/>
      <c r="M1276" s="41"/>
      <c r="N1276" s="41"/>
      <c r="O1276" s="41"/>
    </row>
    <row r="1277" spans="1:15" x14ac:dyDescent="0.25">
      <c r="A1277" s="165">
        <v>43519.125</v>
      </c>
      <c r="B1277" s="167">
        <f>WEEKNUM(A1277)</f>
        <v>8</v>
      </c>
      <c r="C1277" s="164">
        <f>WEEKDAY(A1277)</f>
        <v>7</v>
      </c>
      <c r="D1277" s="164">
        <v>4</v>
      </c>
      <c r="E1277" s="163">
        <v>12</v>
      </c>
      <c r="F1277" s="163">
        <v>12.02</v>
      </c>
      <c r="G1277" s="163">
        <v>11.91</v>
      </c>
      <c r="H1277" s="1">
        <v>108</v>
      </c>
      <c r="I1277" s="161">
        <f>VLOOKUP(B1277,L$2:M$54,2,FALSE)</f>
        <v>1.0045998458627137</v>
      </c>
      <c r="J1277">
        <f>MAX(I1277*F1277,E1277)</f>
        <v>12.075290147269818</v>
      </c>
      <c r="L1277" s="166"/>
      <c r="M1277" s="41"/>
      <c r="N1277" s="41"/>
      <c r="O1277" s="41"/>
    </row>
    <row r="1278" spans="1:15" x14ac:dyDescent="0.25">
      <c r="A1278" s="165">
        <v>43519.166666666664</v>
      </c>
      <c r="B1278" s="167">
        <f>WEEKNUM(A1278)</f>
        <v>8</v>
      </c>
      <c r="C1278" s="164">
        <f>WEEKDAY(A1278)</f>
        <v>7</v>
      </c>
      <c r="D1278" s="164">
        <v>5</v>
      </c>
      <c r="E1278" s="163">
        <v>10</v>
      </c>
      <c r="F1278" s="163">
        <v>10.565000000000001</v>
      </c>
      <c r="G1278" s="163">
        <v>12.065</v>
      </c>
      <c r="H1278" s="1">
        <v>296</v>
      </c>
      <c r="I1278" s="161">
        <f>VLOOKUP(B1278,L$2:M$54,2,FALSE)</f>
        <v>1.0045998458627137</v>
      </c>
      <c r="J1278">
        <f>MAX(I1278*F1278,E1278)</f>
        <v>10.613597371539571</v>
      </c>
      <c r="L1278" s="166"/>
      <c r="M1278" s="41"/>
      <c r="N1278" s="41"/>
      <c r="O1278" s="41"/>
    </row>
    <row r="1279" spans="1:15" x14ac:dyDescent="0.25">
      <c r="A1279" s="165">
        <v>43519.208333333336</v>
      </c>
      <c r="B1279" s="167">
        <f>WEEKNUM(A1279)</f>
        <v>8</v>
      </c>
      <c r="C1279" s="164">
        <f>WEEKDAY(A1279)</f>
        <v>7</v>
      </c>
      <c r="D1279" s="164">
        <v>6</v>
      </c>
      <c r="E1279" s="163">
        <v>10</v>
      </c>
      <c r="F1279" s="163">
        <v>9.99</v>
      </c>
      <c r="G1279" s="163">
        <v>12.125</v>
      </c>
      <c r="H1279" s="1">
        <v>746</v>
      </c>
      <c r="I1279" s="161">
        <f>VLOOKUP(B1279,L$2:M$54,2,FALSE)</f>
        <v>1.0045998458627137</v>
      </c>
      <c r="J1279">
        <f>MAX(I1279*F1279,E1279)</f>
        <v>10.03595246016851</v>
      </c>
      <c r="L1279" s="166"/>
      <c r="M1279" s="41"/>
      <c r="N1279" s="41"/>
      <c r="O1279" s="41"/>
    </row>
    <row r="1280" spans="1:15" x14ac:dyDescent="0.25">
      <c r="A1280" s="165">
        <v>43519.25</v>
      </c>
      <c r="B1280" s="167">
        <f>WEEKNUM(A1280)</f>
        <v>8</v>
      </c>
      <c r="C1280" s="164">
        <f>WEEKDAY(A1280)</f>
        <v>7</v>
      </c>
      <c r="D1280" s="164">
        <v>7</v>
      </c>
      <c r="E1280" s="163">
        <v>10</v>
      </c>
      <c r="F1280" s="163">
        <v>11.98</v>
      </c>
      <c r="G1280" s="163">
        <v>10.209999999999999</v>
      </c>
      <c r="H1280" s="1">
        <v>2990</v>
      </c>
      <c r="I1280" s="161">
        <f>VLOOKUP(B1280,L$2:M$54,2,FALSE)</f>
        <v>1.0045998458627137</v>
      </c>
      <c r="J1280">
        <f>MAX(I1280*F1280,E1280)</f>
        <v>12.03510615343531</v>
      </c>
      <c r="L1280" s="166"/>
      <c r="M1280" s="41"/>
      <c r="N1280" s="41"/>
      <c r="O1280" s="41"/>
    </row>
    <row r="1281" spans="1:15" x14ac:dyDescent="0.25">
      <c r="A1281" s="165">
        <v>43519.291666666664</v>
      </c>
      <c r="B1281" s="167">
        <f>WEEKNUM(A1281)</f>
        <v>8</v>
      </c>
      <c r="C1281" s="164">
        <f>WEEKDAY(A1281)</f>
        <v>7</v>
      </c>
      <c r="D1281" s="164">
        <v>8</v>
      </c>
      <c r="E1281" s="163">
        <v>10</v>
      </c>
      <c r="F1281" s="163">
        <v>15.010000000000002</v>
      </c>
      <c r="G1281" s="163">
        <v>12.005000000000001</v>
      </c>
      <c r="H1281" s="1">
        <v>4217</v>
      </c>
      <c r="I1281" s="161">
        <f>VLOOKUP(B1281,L$2:M$54,2,FALSE)</f>
        <v>1.0045998458627137</v>
      </c>
      <c r="J1281">
        <f>MAX(I1281*F1281,E1281)</f>
        <v>15.079043686399334</v>
      </c>
      <c r="L1281" s="166"/>
      <c r="M1281" s="41"/>
      <c r="N1281" s="41"/>
      <c r="O1281" s="41"/>
    </row>
    <row r="1282" spans="1:15" x14ac:dyDescent="0.25">
      <c r="A1282" s="165">
        <v>43519.333333333336</v>
      </c>
      <c r="B1282" s="167">
        <f>WEEKNUM(A1282)</f>
        <v>8</v>
      </c>
      <c r="C1282" s="164">
        <f>WEEKDAY(A1282)</f>
        <v>7</v>
      </c>
      <c r="D1282" s="164">
        <v>9</v>
      </c>
      <c r="E1282" s="163">
        <v>10</v>
      </c>
      <c r="F1282" s="163">
        <v>15.76</v>
      </c>
      <c r="G1282" s="163">
        <v>10.045</v>
      </c>
      <c r="H1282" s="1">
        <v>3351</v>
      </c>
      <c r="I1282" s="161">
        <f>VLOOKUP(B1282,L$2:M$54,2,FALSE)</f>
        <v>1.0045998458627137</v>
      </c>
      <c r="J1282">
        <f>MAX(I1282*F1282,E1282)</f>
        <v>15.832493570796368</v>
      </c>
      <c r="L1282" s="166"/>
      <c r="M1282" s="41"/>
      <c r="N1282" s="41"/>
      <c r="O1282" s="41"/>
    </row>
    <row r="1283" spans="1:15" x14ac:dyDescent="0.25">
      <c r="A1283" s="165">
        <v>43519.375</v>
      </c>
      <c r="B1283" s="167">
        <f>WEEKNUM(A1283)</f>
        <v>8</v>
      </c>
      <c r="C1283" s="164">
        <f>WEEKDAY(A1283)</f>
        <v>7</v>
      </c>
      <c r="D1283" s="164">
        <v>10</v>
      </c>
      <c r="E1283" s="163">
        <v>10</v>
      </c>
      <c r="F1283" s="163">
        <v>14.955000000000002</v>
      </c>
      <c r="G1283" s="163">
        <v>11.965</v>
      </c>
      <c r="H1283" s="1">
        <v>2426</v>
      </c>
      <c r="I1283" s="161">
        <f>VLOOKUP(B1283,L$2:M$54,2,FALSE)</f>
        <v>1.0045998458627137</v>
      </c>
      <c r="J1283">
        <f>MAX(I1283*F1283,E1283)</f>
        <v>15.023790694876885</v>
      </c>
      <c r="L1283" s="166"/>
      <c r="M1283" s="41"/>
      <c r="N1283" s="41"/>
      <c r="O1283" s="41"/>
    </row>
    <row r="1284" spans="1:15" x14ac:dyDescent="0.25">
      <c r="A1284" s="165">
        <v>43519.416666666664</v>
      </c>
      <c r="B1284" s="167">
        <f>WEEKNUM(A1284)</f>
        <v>8</v>
      </c>
      <c r="C1284" s="164">
        <f>WEEKDAY(A1284)</f>
        <v>7</v>
      </c>
      <c r="D1284" s="164">
        <v>11</v>
      </c>
      <c r="E1284" s="163">
        <v>10</v>
      </c>
      <c r="F1284" s="163">
        <v>15.905000000000001</v>
      </c>
      <c r="G1284" s="163">
        <v>11.940000000000001</v>
      </c>
      <c r="H1284" s="1">
        <v>2602</v>
      </c>
      <c r="I1284" s="161">
        <f>VLOOKUP(B1284,L$2:M$54,2,FALSE)</f>
        <v>1.0045998458627137</v>
      </c>
      <c r="J1284">
        <f>MAX(I1284*F1284,E1284)</f>
        <v>15.978160548446462</v>
      </c>
      <c r="L1284" s="166"/>
      <c r="M1284" s="41"/>
      <c r="N1284" s="41"/>
      <c r="O1284" s="41"/>
    </row>
    <row r="1285" spans="1:15" x14ac:dyDescent="0.25">
      <c r="A1285" s="165">
        <v>43519.458333333336</v>
      </c>
      <c r="B1285" s="167">
        <f>WEEKNUM(A1285)</f>
        <v>8</v>
      </c>
      <c r="C1285" s="164">
        <f>WEEKDAY(A1285)</f>
        <v>7</v>
      </c>
      <c r="D1285" s="164">
        <v>12</v>
      </c>
      <c r="E1285" s="163">
        <v>10</v>
      </c>
      <c r="F1285" s="163">
        <v>14.8</v>
      </c>
      <c r="G1285" s="163">
        <v>12.9275</v>
      </c>
      <c r="H1285" s="1">
        <v>2492</v>
      </c>
      <c r="I1285" s="161">
        <f>VLOOKUP(B1285,L$2:M$54,2,FALSE)</f>
        <v>1.0045998458627137</v>
      </c>
      <c r="J1285">
        <f>MAX(I1285*F1285,E1285)</f>
        <v>14.868077718768163</v>
      </c>
      <c r="L1285" s="166"/>
      <c r="M1285" s="41"/>
      <c r="N1285" s="41"/>
      <c r="O1285" s="41"/>
    </row>
    <row r="1286" spans="1:15" x14ac:dyDescent="0.25">
      <c r="A1286" s="165">
        <v>43519.5</v>
      </c>
      <c r="B1286" s="167">
        <f>WEEKNUM(A1286)</f>
        <v>8</v>
      </c>
      <c r="C1286" s="164">
        <f>WEEKDAY(A1286)</f>
        <v>7</v>
      </c>
      <c r="D1286" s="164">
        <v>13</v>
      </c>
      <c r="E1286" s="163">
        <v>10</v>
      </c>
      <c r="F1286" s="163">
        <v>13.914999999999999</v>
      </c>
      <c r="G1286" s="163">
        <v>13.047499999999999</v>
      </c>
      <c r="H1286" s="1">
        <v>2261</v>
      </c>
      <c r="I1286" s="161">
        <f>VLOOKUP(B1286,L$2:M$54,2,FALSE)</f>
        <v>1.0045998458627137</v>
      </c>
      <c r="J1286">
        <f>MAX(I1286*F1286,E1286)</f>
        <v>13.97900685517966</v>
      </c>
      <c r="L1286" s="166"/>
      <c r="M1286" s="41"/>
      <c r="N1286" s="41"/>
      <c r="O1286" s="41"/>
    </row>
    <row r="1287" spans="1:15" x14ac:dyDescent="0.25">
      <c r="A1287" s="165">
        <v>43519.541666666664</v>
      </c>
      <c r="B1287" s="167">
        <f>WEEKNUM(A1287)</f>
        <v>8</v>
      </c>
      <c r="C1287" s="164">
        <f>WEEKDAY(A1287)</f>
        <v>7</v>
      </c>
      <c r="D1287" s="164">
        <v>14</v>
      </c>
      <c r="E1287" s="163">
        <v>10</v>
      </c>
      <c r="F1287" s="163">
        <v>14.510000000000002</v>
      </c>
      <c r="G1287" s="163">
        <v>12.055</v>
      </c>
      <c r="H1287" s="1">
        <v>2370</v>
      </c>
      <c r="I1287" s="161">
        <f>VLOOKUP(B1287,L$2:M$54,2,FALSE)</f>
        <v>1.0045998458627137</v>
      </c>
      <c r="J1287">
        <f>MAX(I1287*F1287,E1287)</f>
        <v>14.576743763467977</v>
      </c>
      <c r="L1287" s="166"/>
      <c r="M1287" s="41"/>
      <c r="N1287" s="41"/>
      <c r="O1287" s="41"/>
    </row>
    <row r="1288" spans="1:15" x14ac:dyDescent="0.25">
      <c r="A1288" s="165">
        <v>43519.583333333336</v>
      </c>
      <c r="B1288" s="167">
        <f>WEEKNUM(A1288)</f>
        <v>8</v>
      </c>
      <c r="C1288" s="164">
        <f>WEEKDAY(A1288)</f>
        <v>7</v>
      </c>
      <c r="D1288" s="164">
        <v>15</v>
      </c>
      <c r="E1288" s="163">
        <v>10</v>
      </c>
      <c r="F1288" s="163">
        <v>14.995000000000001</v>
      </c>
      <c r="G1288" s="163">
        <v>11.975000000000001</v>
      </c>
      <c r="H1288" s="1">
        <v>2509</v>
      </c>
      <c r="I1288" s="161">
        <f>VLOOKUP(B1288,L$2:M$54,2,FALSE)</f>
        <v>1.0045998458627137</v>
      </c>
      <c r="J1288">
        <f>MAX(I1288*F1288,E1288)</f>
        <v>15.063974688711392</v>
      </c>
      <c r="L1288" s="166"/>
      <c r="M1288" s="41"/>
      <c r="N1288" s="41"/>
      <c r="O1288" s="41"/>
    </row>
    <row r="1289" spans="1:15" x14ac:dyDescent="0.25">
      <c r="A1289" s="165">
        <v>43519.625</v>
      </c>
      <c r="B1289" s="167">
        <f>WEEKNUM(A1289)</f>
        <v>8</v>
      </c>
      <c r="C1289" s="164">
        <f>WEEKDAY(A1289)</f>
        <v>7</v>
      </c>
      <c r="D1289" s="164">
        <v>16</v>
      </c>
      <c r="E1289" s="163">
        <v>10</v>
      </c>
      <c r="F1289" s="163">
        <v>16.05</v>
      </c>
      <c r="G1289" s="163">
        <v>12.09</v>
      </c>
      <c r="H1289" s="1">
        <v>2825</v>
      </c>
      <c r="I1289" s="161">
        <f>VLOOKUP(B1289,L$2:M$54,2,FALSE)</f>
        <v>1.0045998458627137</v>
      </c>
      <c r="J1289">
        <f>MAX(I1289*F1289,E1289)</f>
        <v>16.123827526096555</v>
      </c>
      <c r="L1289" s="166"/>
      <c r="M1289" s="41"/>
      <c r="N1289" s="41"/>
      <c r="O1289" s="41"/>
    </row>
    <row r="1290" spans="1:15" x14ac:dyDescent="0.25">
      <c r="A1290" s="165">
        <v>43519.666666666664</v>
      </c>
      <c r="B1290" s="167">
        <f>WEEKNUM(A1290)</f>
        <v>8</v>
      </c>
      <c r="C1290" s="164">
        <f>WEEKDAY(A1290)</f>
        <v>7</v>
      </c>
      <c r="D1290" s="164">
        <v>17</v>
      </c>
      <c r="E1290" s="163">
        <v>10</v>
      </c>
      <c r="F1290" s="163">
        <v>16.064999999999998</v>
      </c>
      <c r="G1290" s="163">
        <v>12.030000000000001</v>
      </c>
      <c r="H1290" s="1">
        <v>3768</v>
      </c>
      <c r="I1290" s="161">
        <f>VLOOKUP(B1290,L$2:M$54,2,FALSE)</f>
        <v>1.0045998458627137</v>
      </c>
      <c r="J1290">
        <f>MAX(I1290*F1290,E1290)</f>
        <v>16.138896523784492</v>
      </c>
      <c r="L1290" s="166"/>
      <c r="M1290" s="41"/>
      <c r="N1290" s="41"/>
      <c r="O1290" s="41"/>
    </row>
    <row r="1291" spans="1:15" x14ac:dyDescent="0.25">
      <c r="A1291" s="165">
        <v>43519.708333333336</v>
      </c>
      <c r="B1291" s="167">
        <f>WEEKNUM(A1291)</f>
        <v>8</v>
      </c>
      <c r="C1291" s="164">
        <f>WEEKDAY(A1291)</f>
        <v>7</v>
      </c>
      <c r="D1291" s="164">
        <v>18</v>
      </c>
      <c r="E1291" s="163">
        <v>10</v>
      </c>
      <c r="F1291" s="163">
        <v>18.015000000000001</v>
      </c>
      <c r="G1291" s="163">
        <v>12.512499999999999</v>
      </c>
      <c r="H1291" s="1">
        <v>4233</v>
      </c>
      <c r="I1291" s="161">
        <f>VLOOKUP(B1291,L$2:M$54,2,FALSE)</f>
        <v>1.0045998458627137</v>
      </c>
      <c r="J1291">
        <f>MAX(I1291*F1291,E1291)</f>
        <v>18.097866223216787</v>
      </c>
      <c r="L1291" s="166"/>
      <c r="M1291" s="41"/>
      <c r="N1291" s="41"/>
      <c r="O1291" s="41"/>
    </row>
    <row r="1292" spans="1:15" x14ac:dyDescent="0.25">
      <c r="A1292" s="165">
        <v>43519.75</v>
      </c>
      <c r="B1292" s="167">
        <f>WEEKNUM(A1292)</f>
        <v>8</v>
      </c>
      <c r="C1292" s="164">
        <f>WEEKDAY(A1292)</f>
        <v>7</v>
      </c>
      <c r="D1292" s="164">
        <v>19</v>
      </c>
      <c r="E1292" s="163">
        <v>10</v>
      </c>
      <c r="F1292" s="163">
        <v>15.719999999999999</v>
      </c>
      <c r="G1292" s="163">
        <v>13.035</v>
      </c>
      <c r="H1292" s="1">
        <v>3185</v>
      </c>
      <c r="I1292" s="161">
        <f>VLOOKUP(B1292,L$2:M$54,2,FALSE)</f>
        <v>1.0045998458627137</v>
      </c>
      <c r="J1292">
        <f>MAX(I1292*F1292,E1292)</f>
        <v>15.792309576961857</v>
      </c>
      <c r="L1292" s="166"/>
      <c r="M1292" s="41"/>
      <c r="N1292" s="41"/>
      <c r="O1292" s="41"/>
    </row>
    <row r="1293" spans="1:15" x14ac:dyDescent="0.25">
      <c r="A1293" s="165">
        <v>43519.791666666664</v>
      </c>
      <c r="B1293" s="167">
        <f>WEEKNUM(A1293)</f>
        <v>8</v>
      </c>
      <c r="C1293" s="164">
        <f>WEEKDAY(A1293)</f>
        <v>7</v>
      </c>
      <c r="D1293" s="164">
        <v>20</v>
      </c>
      <c r="E1293" s="163">
        <v>10</v>
      </c>
      <c r="F1293" s="163">
        <v>14.530000000000001</v>
      </c>
      <c r="G1293" s="163">
        <v>12.969999999999999</v>
      </c>
      <c r="H1293" s="1">
        <v>2023</v>
      </c>
      <c r="I1293" s="161">
        <f>VLOOKUP(B1293,L$2:M$54,2,FALSE)</f>
        <v>1.0045998458627137</v>
      </c>
      <c r="J1293">
        <f>MAX(I1293*F1293,E1293)</f>
        <v>14.596835760385231</v>
      </c>
      <c r="L1293" s="166"/>
      <c r="M1293" s="41"/>
      <c r="N1293" s="41"/>
      <c r="O1293" s="41"/>
    </row>
    <row r="1294" spans="1:15" x14ac:dyDescent="0.25">
      <c r="A1294" s="165">
        <v>43519.833333333336</v>
      </c>
      <c r="B1294" s="167">
        <f>WEEKNUM(A1294)</f>
        <v>8</v>
      </c>
      <c r="C1294" s="164">
        <f>WEEKDAY(A1294)</f>
        <v>7</v>
      </c>
      <c r="D1294" s="164">
        <v>21</v>
      </c>
      <c r="E1294" s="163">
        <v>10</v>
      </c>
      <c r="F1294" s="163">
        <v>12.975</v>
      </c>
      <c r="G1294" s="163">
        <v>13.9975</v>
      </c>
      <c r="H1294" s="1">
        <v>1039</v>
      </c>
      <c r="I1294" s="161">
        <f>VLOOKUP(B1294,L$2:M$54,2,FALSE)</f>
        <v>1.0045998458627137</v>
      </c>
      <c r="J1294">
        <f>MAX(I1294*F1294,E1294)</f>
        <v>13.034683000068709</v>
      </c>
      <c r="L1294" s="166"/>
      <c r="M1294" s="41"/>
      <c r="N1294" s="41"/>
      <c r="O1294" s="41"/>
    </row>
    <row r="1295" spans="1:15" x14ac:dyDescent="0.25">
      <c r="A1295" s="165">
        <v>43519.875</v>
      </c>
      <c r="B1295" s="167">
        <f>WEEKNUM(A1295)</f>
        <v>8</v>
      </c>
      <c r="C1295" s="164">
        <f>WEEKDAY(A1295)</f>
        <v>7</v>
      </c>
      <c r="D1295" s="164">
        <v>22</v>
      </c>
      <c r="E1295" s="163">
        <v>12</v>
      </c>
      <c r="F1295" s="163">
        <v>12.2</v>
      </c>
      <c r="G1295" s="163">
        <v>13.057500000000001</v>
      </c>
      <c r="H1295" s="1">
        <v>886</v>
      </c>
      <c r="I1295" s="161">
        <f>VLOOKUP(B1295,L$2:M$54,2,FALSE)</f>
        <v>1.0045998458627137</v>
      </c>
      <c r="J1295">
        <f>MAX(I1295*F1295,E1295)</f>
        <v>12.256118119525105</v>
      </c>
      <c r="L1295" s="166"/>
      <c r="M1295" s="41"/>
      <c r="N1295" s="41"/>
      <c r="O1295" s="41"/>
    </row>
    <row r="1296" spans="1:15" x14ac:dyDescent="0.25">
      <c r="A1296" s="165">
        <v>43519.916666666664</v>
      </c>
      <c r="B1296" s="167">
        <f>WEEKNUM(A1296)</f>
        <v>8</v>
      </c>
      <c r="C1296" s="164">
        <f>WEEKDAY(A1296)</f>
        <v>7</v>
      </c>
      <c r="D1296" s="164">
        <v>23</v>
      </c>
      <c r="E1296" s="163">
        <v>12</v>
      </c>
      <c r="F1296" s="163">
        <v>12.885</v>
      </c>
      <c r="G1296" s="163">
        <v>12.75</v>
      </c>
      <c r="H1296" s="1">
        <v>798</v>
      </c>
      <c r="I1296" s="161">
        <f>VLOOKUP(B1296,L$2:M$54,2,FALSE)</f>
        <v>1.0045998458627137</v>
      </c>
      <c r="J1296">
        <f>MAX(I1296*F1296,E1296)</f>
        <v>12.944269013941065</v>
      </c>
      <c r="L1296" s="166"/>
      <c r="M1296" s="41"/>
      <c r="N1296" s="41"/>
      <c r="O1296" s="41"/>
    </row>
    <row r="1297" spans="1:15" x14ac:dyDescent="0.25">
      <c r="A1297" s="165">
        <v>43519.958333333336</v>
      </c>
      <c r="B1297" s="167">
        <f>WEEKNUM(A1297)</f>
        <v>8</v>
      </c>
      <c r="C1297" s="164">
        <f>WEEKDAY(A1297)</f>
        <v>7</v>
      </c>
      <c r="D1297" s="164">
        <v>24</v>
      </c>
      <c r="E1297" s="163">
        <v>11.645</v>
      </c>
      <c r="F1297" s="163">
        <v>11.645</v>
      </c>
      <c r="G1297" s="163">
        <v>11.985000000000001</v>
      </c>
      <c r="H1297" s="1">
        <v>506</v>
      </c>
      <c r="I1297" s="161">
        <f>VLOOKUP(B1297,L$2:M$54,2,FALSE)</f>
        <v>1.0045998458627137</v>
      </c>
      <c r="J1297">
        <f>MAX(I1297*F1297,E1297)</f>
        <v>11.698565205071301</v>
      </c>
      <c r="L1297" s="166"/>
      <c r="M1297" s="41"/>
      <c r="N1297" s="41"/>
      <c r="O1297" s="41"/>
    </row>
    <row r="1298" spans="1:15" x14ac:dyDescent="0.25">
      <c r="A1298" s="165">
        <v>43520</v>
      </c>
      <c r="B1298" s="167">
        <f>WEEKNUM(A1298)</f>
        <v>9</v>
      </c>
      <c r="C1298" s="164">
        <f>WEEKDAY(A1298)</f>
        <v>1</v>
      </c>
      <c r="D1298" s="164">
        <v>1</v>
      </c>
      <c r="E1298" s="163">
        <v>12.100000000000001</v>
      </c>
      <c r="F1298" s="163">
        <v>12.100000000000001</v>
      </c>
      <c r="G1298" s="163">
        <v>11.399999999999999</v>
      </c>
      <c r="H1298" s="1">
        <v>241</v>
      </c>
      <c r="I1298" s="161">
        <f>VLOOKUP(B1298,L$2:M$54,2,FALSE)</f>
        <v>1.0393507309636445</v>
      </c>
      <c r="J1298">
        <f>MAX(I1298*F1298,E1298)</f>
        <v>12.5761438446601</v>
      </c>
      <c r="L1298" s="166"/>
      <c r="M1298" s="41"/>
      <c r="N1298" s="41"/>
      <c r="O1298" s="41"/>
    </row>
    <row r="1299" spans="1:15" x14ac:dyDescent="0.25">
      <c r="A1299" s="165">
        <v>43520.041666666664</v>
      </c>
      <c r="B1299" s="167">
        <f>WEEKNUM(A1299)</f>
        <v>9</v>
      </c>
      <c r="C1299" s="164">
        <f>WEEKDAY(A1299)</f>
        <v>1</v>
      </c>
      <c r="D1299" s="164">
        <v>2</v>
      </c>
      <c r="E1299" s="163">
        <v>11.620000000000001</v>
      </c>
      <c r="F1299" s="163">
        <v>11.620000000000001</v>
      </c>
      <c r="G1299" s="163">
        <v>12.030000000000001</v>
      </c>
      <c r="H1299" s="1">
        <v>131</v>
      </c>
      <c r="I1299" s="161">
        <f>VLOOKUP(B1299,L$2:M$54,2,FALSE)</f>
        <v>1.0393507309636445</v>
      </c>
      <c r="J1299">
        <f>MAX(I1299*F1299,E1299)</f>
        <v>12.07725549379755</v>
      </c>
      <c r="L1299" s="166"/>
      <c r="M1299" s="41"/>
      <c r="N1299" s="41"/>
      <c r="O1299" s="41"/>
    </row>
    <row r="1300" spans="1:15" x14ac:dyDescent="0.25">
      <c r="A1300" s="165">
        <v>43520.083333333336</v>
      </c>
      <c r="B1300" s="167">
        <f>WEEKNUM(A1300)</f>
        <v>9</v>
      </c>
      <c r="C1300" s="164">
        <f>WEEKDAY(A1300)</f>
        <v>1</v>
      </c>
      <c r="D1300" s="164">
        <v>3</v>
      </c>
      <c r="E1300" s="163">
        <v>10.18</v>
      </c>
      <c r="F1300" s="163">
        <v>10.18</v>
      </c>
      <c r="G1300" s="163">
        <v>11.932500000000001</v>
      </c>
      <c r="H1300" s="1">
        <v>89</v>
      </c>
      <c r="I1300" s="161">
        <f>VLOOKUP(B1300,L$2:M$54,2,FALSE)</f>
        <v>1.0393507309636445</v>
      </c>
      <c r="J1300">
        <f>MAX(I1300*F1300,E1300)</f>
        <v>10.580590441209901</v>
      </c>
      <c r="L1300" s="166"/>
      <c r="M1300" s="41"/>
      <c r="N1300" s="41"/>
      <c r="O1300" s="41"/>
    </row>
    <row r="1301" spans="1:15" x14ac:dyDescent="0.25">
      <c r="A1301" s="165">
        <v>43520.125</v>
      </c>
      <c r="B1301" s="167">
        <f>WEEKNUM(A1301)</f>
        <v>9</v>
      </c>
      <c r="C1301" s="164">
        <f>WEEKDAY(A1301)</f>
        <v>1</v>
      </c>
      <c r="D1301" s="164">
        <v>4</v>
      </c>
      <c r="E1301" s="163">
        <v>9.7899999999999991</v>
      </c>
      <c r="F1301" s="163">
        <v>9.7899999999999991</v>
      </c>
      <c r="G1301" s="163">
        <v>12.120000000000001</v>
      </c>
      <c r="H1301" s="1">
        <v>132</v>
      </c>
      <c r="I1301" s="161">
        <f>VLOOKUP(B1301,L$2:M$54,2,FALSE)</f>
        <v>1.0393507309636445</v>
      </c>
      <c r="J1301">
        <f>MAX(I1301*F1301,E1301)</f>
        <v>10.175243656134079</v>
      </c>
      <c r="L1301" s="166"/>
      <c r="M1301" s="41"/>
      <c r="N1301" s="41"/>
      <c r="O1301" s="41"/>
    </row>
    <row r="1302" spans="1:15" x14ac:dyDescent="0.25">
      <c r="A1302" s="165">
        <v>43520.166666666664</v>
      </c>
      <c r="B1302" s="167">
        <f>WEEKNUM(A1302)</f>
        <v>9</v>
      </c>
      <c r="C1302" s="164">
        <f>WEEKDAY(A1302)</f>
        <v>1</v>
      </c>
      <c r="D1302" s="164">
        <v>5</v>
      </c>
      <c r="E1302" s="163">
        <v>10.120000000000001</v>
      </c>
      <c r="F1302" s="163">
        <v>10.120000000000001</v>
      </c>
      <c r="G1302" s="163">
        <v>11.905000000000001</v>
      </c>
      <c r="H1302" s="1">
        <v>349</v>
      </c>
      <c r="I1302" s="161">
        <f>VLOOKUP(B1302,L$2:M$54,2,FALSE)</f>
        <v>1.0393507309636445</v>
      </c>
      <c r="J1302">
        <f>MAX(I1302*F1302,E1302)</f>
        <v>10.518229397352084</v>
      </c>
      <c r="L1302" s="166"/>
      <c r="M1302" s="41"/>
      <c r="N1302" s="41"/>
      <c r="O1302" s="41"/>
    </row>
    <row r="1303" spans="1:15" x14ac:dyDescent="0.25">
      <c r="A1303" s="165">
        <v>43520.208333333336</v>
      </c>
      <c r="B1303" s="167">
        <f>WEEKNUM(A1303)</f>
        <v>9</v>
      </c>
      <c r="C1303" s="164">
        <f>WEEKDAY(A1303)</f>
        <v>1</v>
      </c>
      <c r="D1303" s="164">
        <v>6</v>
      </c>
      <c r="E1303" s="163">
        <v>10.14</v>
      </c>
      <c r="F1303" s="163">
        <v>10.14</v>
      </c>
      <c r="G1303" s="163">
        <v>12.065000000000001</v>
      </c>
      <c r="H1303" s="1">
        <v>762</v>
      </c>
      <c r="I1303" s="161">
        <f>VLOOKUP(B1303,L$2:M$54,2,FALSE)</f>
        <v>1.0393507309636445</v>
      </c>
      <c r="J1303">
        <f>MAX(I1303*F1303,E1303)</f>
        <v>10.539016411971355</v>
      </c>
      <c r="L1303" s="166"/>
      <c r="M1303" s="41"/>
      <c r="N1303" s="41"/>
      <c r="O1303" s="41"/>
    </row>
    <row r="1304" spans="1:15" x14ac:dyDescent="0.25">
      <c r="A1304" s="165">
        <v>43520.25</v>
      </c>
      <c r="B1304" s="167">
        <f>WEEKNUM(A1304)</f>
        <v>9</v>
      </c>
      <c r="C1304" s="164">
        <f>WEEKDAY(A1304)</f>
        <v>1</v>
      </c>
      <c r="D1304" s="164">
        <v>7</v>
      </c>
      <c r="E1304" s="163">
        <v>9.8550000000000004</v>
      </c>
      <c r="F1304" s="163">
        <v>9.870000000000001</v>
      </c>
      <c r="G1304" s="163">
        <v>10.215</v>
      </c>
      <c r="H1304" s="1">
        <v>2672</v>
      </c>
      <c r="I1304" s="161">
        <f>VLOOKUP(B1304,L$2:M$54,2,FALSE)</f>
        <v>1.0393507309636445</v>
      </c>
      <c r="J1304">
        <f>MAX(I1304*F1304,E1304)</f>
        <v>10.258391714611172</v>
      </c>
      <c r="L1304" s="166"/>
      <c r="M1304" s="41"/>
      <c r="N1304" s="41"/>
      <c r="O1304" s="41"/>
    </row>
    <row r="1305" spans="1:15" x14ac:dyDescent="0.25">
      <c r="A1305" s="165">
        <v>43520.291666666664</v>
      </c>
      <c r="B1305" s="167">
        <f>WEEKNUM(A1305)</f>
        <v>9</v>
      </c>
      <c r="C1305" s="164">
        <f>WEEKDAY(A1305)</f>
        <v>1</v>
      </c>
      <c r="D1305" s="164">
        <v>8</v>
      </c>
      <c r="E1305" s="163">
        <v>9.9349999999999987</v>
      </c>
      <c r="F1305" s="163">
        <v>9.7650000000000006</v>
      </c>
      <c r="G1305" s="163">
        <v>10.055</v>
      </c>
      <c r="H1305" s="1">
        <v>3910</v>
      </c>
      <c r="I1305" s="161">
        <f>VLOOKUP(B1305,L$2:M$54,2,FALSE)</f>
        <v>1.0393507309636445</v>
      </c>
      <c r="J1305">
        <f>MAX(I1305*F1305,E1305)</f>
        <v>10.149259887859989</v>
      </c>
      <c r="L1305" s="166"/>
      <c r="M1305" s="41"/>
      <c r="N1305" s="41"/>
      <c r="O1305" s="41"/>
    </row>
    <row r="1306" spans="1:15" x14ac:dyDescent="0.25">
      <c r="A1306" s="165">
        <v>43520.333333333336</v>
      </c>
      <c r="B1306" s="167">
        <f>WEEKNUM(A1306)</f>
        <v>9</v>
      </c>
      <c r="C1306" s="164">
        <f>WEEKDAY(A1306)</f>
        <v>1</v>
      </c>
      <c r="D1306" s="164">
        <v>9</v>
      </c>
      <c r="E1306" s="163">
        <v>9</v>
      </c>
      <c r="F1306" s="163">
        <v>12.815000000000001</v>
      </c>
      <c r="G1306" s="163">
        <v>11.02</v>
      </c>
      <c r="H1306" s="1">
        <v>3076</v>
      </c>
      <c r="I1306" s="161">
        <f>VLOOKUP(B1306,L$2:M$54,2,FALSE)</f>
        <v>1.0393507309636445</v>
      </c>
      <c r="J1306">
        <f>MAX(I1306*F1306,E1306)</f>
        <v>13.319279617299106</v>
      </c>
      <c r="L1306" s="166"/>
      <c r="M1306" s="41"/>
      <c r="N1306" s="41"/>
      <c r="O1306" s="41"/>
    </row>
    <row r="1307" spans="1:15" x14ac:dyDescent="0.25">
      <c r="A1307" s="165">
        <v>43520.375</v>
      </c>
      <c r="B1307" s="167">
        <f>WEEKNUM(A1307)</f>
        <v>9</v>
      </c>
      <c r="C1307" s="164">
        <f>WEEKDAY(A1307)</f>
        <v>1</v>
      </c>
      <c r="D1307" s="164">
        <v>10</v>
      </c>
      <c r="E1307" s="163">
        <v>10</v>
      </c>
      <c r="F1307" s="163">
        <v>14.09</v>
      </c>
      <c r="G1307" s="163">
        <v>9.8999999999999986</v>
      </c>
      <c r="H1307" s="1">
        <v>2611</v>
      </c>
      <c r="I1307" s="161">
        <f>VLOOKUP(B1307,L$2:M$54,2,FALSE)</f>
        <v>1.0393507309636445</v>
      </c>
      <c r="J1307">
        <f>MAX(I1307*F1307,E1307)</f>
        <v>14.644451799277752</v>
      </c>
      <c r="L1307" s="166"/>
      <c r="M1307" s="41"/>
      <c r="N1307" s="41"/>
      <c r="O1307" s="41"/>
    </row>
    <row r="1308" spans="1:15" x14ac:dyDescent="0.25">
      <c r="A1308" s="165">
        <v>43520.416666666664</v>
      </c>
      <c r="B1308" s="167">
        <f>WEEKNUM(A1308)</f>
        <v>9</v>
      </c>
      <c r="C1308" s="164">
        <f>WEEKDAY(A1308)</f>
        <v>1</v>
      </c>
      <c r="D1308" s="164">
        <v>11</v>
      </c>
      <c r="E1308" s="163">
        <v>10</v>
      </c>
      <c r="F1308" s="163">
        <v>13.98</v>
      </c>
      <c r="G1308" s="163">
        <v>10.9475</v>
      </c>
      <c r="H1308" s="1">
        <v>2585</v>
      </c>
      <c r="I1308" s="161">
        <f>VLOOKUP(B1308,L$2:M$54,2,FALSE)</f>
        <v>1.0393507309636445</v>
      </c>
      <c r="J1308">
        <f>MAX(I1308*F1308,E1308)</f>
        <v>14.530123218871751</v>
      </c>
      <c r="L1308" s="166"/>
      <c r="M1308" s="41"/>
      <c r="N1308" s="41"/>
      <c r="O1308" s="41"/>
    </row>
    <row r="1309" spans="1:15" x14ac:dyDescent="0.25">
      <c r="A1309" s="165">
        <v>43520.458333333336</v>
      </c>
      <c r="B1309" s="167">
        <f>WEEKNUM(A1309)</f>
        <v>9</v>
      </c>
      <c r="C1309" s="164">
        <f>WEEKDAY(A1309)</f>
        <v>1</v>
      </c>
      <c r="D1309" s="164">
        <v>12</v>
      </c>
      <c r="E1309" s="163">
        <v>10</v>
      </c>
      <c r="F1309" s="163">
        <v>14.09</v>
      </c>
      <c r="G1309" s="163">
        <v>10.465</v>
      </c>
      <c r="H1309" s="1">
        <v>2864</v>
      </c>
      <c r="I1309" s="161">
        <f>VLOOKUP(B1309,L$2:M$54,2,FALSE)</f>
        <v>1.0393507309636445</v>
      </c>
      <c r="J1309">
        <f>MAX(I1309*F1309,E1309)</f>
        <v>14.644451799277752</v>
      </c>
      <c r="L1309" s="166"/>
      <c r="M1309" s="41"/>
      <c r="N1309" s="41"/>
      <c r="O1309" s="41"/>
    </row>
    <row r="1310" spans="1:15" x14ac:dyDescent="0.25">
      <c r="A1310" s="165">
        <v>43520.5</v>
      </c>
      <c r="B1310" s="167">
        <f>WEEKNUM(A1310)</f>
        <v>9</v>
      </c>
      <c r="C1310" s="164">
        <f>WEEKDAY(A1310)</f>
        <v>1</v>
      </c>
      <c r="D1310" s="164">
        <v>13</v>
      </c>
      <c r="E1310" s="163">
        <v>10</v>
      </c>
      <c r="F1310" s="163">
        <v>13.98</v>
      </c>
      <c r="G1310" s="163">
        <v>11.342499999999999</v>
      </c>
      <c r="H1310" s="1">
        <v>2518</v>
      </c>
      <c r="I1310" s="161">
        <f>VLOOKUP(B1310,L$2:M$54,2,FALSE)</f>
        <v>1.0393507309636445</v>
      </c>
      <c r="J1310">
        <f>MAX(I1310*F1310,E1310)</f>
        <v>14.530123218871751</v>
      </c>
      <c r="L1310" s="166"/>
      <c r="M1310" s="41"/>
      <c r="N1310" s="41"/>
      <c r="O1310" s="41"/>
    </row>
    <row r="1311" spans="1:15" x14ac:dyDescent="0.25">
      <c r="A1311" s="165">
        <v>43520.541666666664</v>
      </c>
      <c r="B1311" s="167">
        <f>WEEKNUM(A1311)</f>
        <v>9</v>
      </c>
      <c r="C1311" s="164">
        <f>WEEKDAY(A1311)</f>
        <v>1</v>
      </c>
      <c r="D1311" s="164">
        <v>14</v>
      </c>
      <c r="E1311" s="163">
        <v>10</v>
      </c>
      <c r="F1311" s="163">
        <v>14.09</v>
      </c>
      <c r="G1311" s="163">
        <v>11.899999999999999</v>
      </c>
      <c r="H1311" s="1">
        <v>2722</v>
      </c>
      <c r="I1311" s="161">
        <f>VLOOKUP(B1311,L$2:M$54,2,FALSE)</f>
        <v>1.0393507309636445</v>
      </c>
      <c r="J1311">
        <f>MAX(I1311*F1311,E1311)</f>
        <v>14.644451799277752</v>
      </c>
      <c r="L1311" s="166"/>
      <c r="M1311" s="41"/>
      <c r="N1311" s="41"/>
      <c r="O1311" s="41"/>
    </row>
    <row r="1312" spans="1:15" x14ac:dyDescent="0.25">
      <c r="A1312" s="165">
        <v>43520.583333333336</v>
      </c>
      <c r="B1312" s="167">
        <f>WEEKNUM(A1312)</f>
        <v>9</v>
      </c>
      <c r="C1312" s="164">
        <f>WEEKDAY(A1312)</f>
        <v>1</v>
      </c>
      <c r="D1312" s="164">
        <v>15</v>
      </c>
      <c r="E1312" s="163">
        <v>10</v>
      </c>
      <c r="F1312" s="163">
        <v>13.98</v>
      </c>
      <c r="G1312" s="163">
        <v>11.842499999999999</v>
      </c>
      <c r="H1312" s="1">
        <v>2917</v>
      </c>
      <c r="I1312" s="161">
        <f>VLOOKUP(B1312,L$2:M$54,2,FALSE)</f>
        <v>1.0393507309636445</v>
      </c>
      <c r="J1312">
        <f>MAX(I1312*F1312,E1312)</f>
        <v>14.530123218871751</v>
      </c>
      <c r="L1312" s="166"/>
      <c r="M1312" s="41"/>
      <c r="N1312" s="41"/>
      <c r="O1312" s="41"/>
    </row>
    <row r="1313" spans="1:15" x14ac:dyDescent="0.25">
      <c r="A1313" s="165">
        <v>43520.625</v>
      </c>
      <c r="B1313" s="167">
        <f>WEEKNUM(A1313)</f>
        <v>9</v>
      </c>
      <c r="C1313" s="164">
        <f>WEEKDAY(A1313)</f>
        <v>1</v>
      </c>
      <c r="D1313" s="164">
        <v>16</v>
      </c>
      <c r="E1313" s="163">
        <v>10</v>
      </c>
      <c r="F1313" s="163">
        <v>13.865</v>
      </c>
      <c r="G1313" s="163">
        <v>11.899999999999999</v>
      </c>
      <c r="H1313" s="1">
        <v>3281</v>
      </c>
      <c r="I1313" s="161">
        <f>VLOOKUP(B1313,L$2:M$54,2,FALSE)</f>
        <v>1.0393507309636445</v>
      </c>
      <c r="J1313">
        <f>MAX(I1313*F1313,E1313)</f>
        <v>14.410597884810931</v>
      </c>
      <c r="L1313" s="166"/>
      <c r="M1313" s="41"/>
      <c r="N1313" s="41"/>
      <c r="O1313" s="41"/>
    </row>
    <row r="1314" spans="1:15" x14ac:dyDescent="0.25">
      <c r="A1314" s="165">
        <v>43520.666666666664</v>
      </c>
      <c r="B1314" s="167">
        <f>WEEKNUM(A1314)</f>
        <v>9</v>
      </c>
      <c r="C1314" s="164">
        <f>WEEKDAY(A1314)</f>
        <v>1</v>
      </c>
      <c r="D1314" s="164">
        <v>17</v>
      </c>
      <c r="E1314" s="163">
        <v>10</v>
      </c>
      <c r="F1314" s="163">
        <v>13.684999999999999</v>
      </c>
      <c r="G1314" s="163">
        <v>11.842499999999999</v>
      </c>
      <c r="H1314" s="1">
        <v>4004</v>
      </c>
      <c r="I1314" s="161">
        <f>VLOOKUP(B1314,L$2:M$54,2,FALSE)</f>
        <v>1.0393507309636445</v>
      </c>
      <c r="J1314">
        <f>MAX(I1314*F1314,E1314)</f>
        <v>14.223514753237474</v>
      </c>
      <c r="L1314" s="166"/>
      <c r="M1314" s="41"/>
      <c r="N1314" s="41"/>
      <c r="O1314" s="41"/>
    </row>
    <row r="1315" spans="1:15" x14ac:dyDescent="0.25">
      <c r="A1315" s="165">
        <v>43520.708333333336</v>
      </c>
      <c r="B1315" s="167">
        <f>WEEKNUM(A1315)</f>
        <v>9</v>
      </c>
      <c r="C1315" s="164">
        <f>WEEKDAY(A1315)</f>
        <v>1</v>
      </c>
      <c r="D1315" s="164">
        <v>18</v>
      </c>
      <c r="E1315" s="163">
        <v>10</v>
      </c>
      <c r="F1315" s="163">
        <v>14.09</v>
      </c>
      <c r="G1315" s="163">
        <v>11.899999999999999</v>
      </c>
      <c r="H1315" s="1">
        <v>3704</v>
      </c>
      <c r="I1315" s="161">
        <f>VLOOKUP(B1315,L$2:M$54,2,FALSE)</f>
        <v>1.0393507309636445</v>
      </c>
      <c r="J1315">
        <f>MAX(I1315*F1315,E1315)</f>
        <v>14.644451799277752</v>
      </c>
      <c r="L1315" s="166"/>
      <c r="M1315" s="41"/>
      <c r="N1315" s="41"/>
      <c r="O1315" s="41"/>
    </row>
    <row r="1316" spans="1:15" x14ac:dyDescent="0.25">
      <c r="A1316" s="165">
        <v>43520.75</v>
      </c>
      <c r="B1316" s="167">
        <f>WEEKNUM(A1316)</f>
        <v>9</v>
      </c>
      <c r="C1316" s="164">
        <f>WEEKDAY(A1316)</f>
        <v>1</v>
      </c>
      <c r="D1316" s="164">
        <v>19</v>
      </c>
      <c r="E1316" s="163">
        <v>10</v>
      </c>
      <c r="F1316" s="163">
        <v>13.99</v>
      </c>
      <c r="G1316" s="163">
        <v>11.842499999999999</v>
      </c>
      <c r="H1316" s="1">
        <v>3052</v>
      </c>
      <c r="I1316" s="161">
        <f>VLOOKUP(B1316,L$2:M$54,2,FALSE)</f>
        <v>1.0393507309636445</v>
      </c>
      <c r="J1316">
        <f>MAX(I1316*F1316,E1316)</f>
        <v>14.540516726181387</v>
      </c>
      <c r="L1316" s="166"/>
      <c r="M1316" s="41"/>
      <c r="N1316" s="41"/>
      <c r="O1316" s="41"/>
    </row>
    <row r="1317" spans="1:15" x14ac:dyDescent="0.25">
      <c r="A1317" s="165">
        <v>43520.791666666664</v>
      </c>
      <c r="B1317" s="167">
        <f>WEEKNUM(A1317)</f>
        <v>9</v>
      </c>
      <c r="C1317" s="164">
        <f>WEEKDAY(A1317)</f>
        <v>1</v>
      </c>
      <c r="D1317" s="164">
        <v>20</v>
      </c>
      <c r="E1317" s="163">
        <v>10</v>
      </c>
      <c r="F1317" s="163">
        <v>13.965</v>
      </c>
      <c r="G1317" s="163">
        <v>11.99</v>
      </c>
      <c r="H1317" s="1">
        <v>2153</v>
      </c>
      <c r="I1317" s="161">
        <f>VLOOKUP(B1317,L$2:M$54,2,FALSE)</f>
        <v>1.0393507309636445</v>
      </c>
      <c r="J1317">
        <f>MAX(I1317*F1317,E1317)</f>
        <v>14.514532957907296</v>
      </c>
      <c r="L1317" s="166"/>
      <c r="M1317" s="41"/>
      <c r="N1317" s="41"/>
      <c r="O1317" s="41"/>
    </row>
    <row r="1318" spans="1:15" x14ac:dyDescent="0.25">
      <c r="A1318" s="165">
        <v>43520.833333333336</v>
      </c>
      <c r="B1318" s="167">
        <f>WEEKNUM(A1318)</f>
        <v>9</v>
      </c>
      <c r="C1318" s="164">
        <f>WEEKDAY(A1318)</f>
        <v>1</v>
      </c>
      <c r="D1318" s="164">
        <v>21</v>
      </c>
      <c r="E1318" s="163">
        <v>10</v>
      </c>
      <c r="F1318" s="163">
        <v>12.815</v>
      </c>
      <c r="G1318" s="163">
        <v>12.045</v>
      </c>
      <c r="H1318" s="1">
        <v>1184</v>
      </c>
      <c r="I1318" s="161">
        <f>VLOOKUP(B1318,L$2:M$54,2,FALSE)</f>
        <v>1.0393507309636445</v>
      </c>
      <c r="J1318">
        <f>MAX(I1318*F1318,E1318)</f>
        <v>13.319279617299104</v>
      </c>
      <c r="L1318" s="166"/>
      <c r="M1318" s="41"/>
      <c r="N1318" s="41"/>
      <c r="O1318" s="41"/>
    </row>
    <row r="1319" spans="1:15" x14ac:dyDescent="0.25">
      <c r="A1319" s="165">
        <v>43520.875</v>
      </c>
      <c r="B1319" s="167">
        <f>WEEKNUM(A1319)</f>
        <v>9</v>
      </c>
      <c r="C1319" s="164">
        <f>WEEKDAY(A1319)</f>
        <v>1</v>
      </c>
      <c r="D1319" s="164">
        <v>22</v>
      </c>
      <c r="E1319" s="163">
        <v>12</v>
      </c>
      <c r="F1319" s="163">
        <v>12.045</v>
      </c>
      <c r="G1319" s="163">
        <v>12.012499999999999</v>
      </c>
      <c r="H1319" s="1">
        <v>891</v>
      </c>
      <c r="I1319" s="161">
        <f>VLOOKUP(B1319,L$2:M$54,2,FALSE)</f>
        <v>1.0393507309636445</v>
      </c>
      <c r="J1319">
        <f>MAX(I1319*F1319,E1319)</f>
        <v>12.518979554457099</v>
      </c>
      <c r="L1319" s="166"/>
      <c r="M1319" s="41"/>
      <c r="N1319" s="41"/>
      <c r="O1319" s="41"/>
    </row>
    <row r="1320" spans="1:15" x14ac:dyDescent="0.25">
      <c r="A1320" s="165">
        <v>43520.916666666664</v>
      </c>
      <c r="B1320" s="167">
        <f>WEEKNUM(A1320)</f>
        <v>9</v>
      </c>
      <c r="C1320" s="164">
        <f>WEEKDAY(A1320)</f>
        <v>1</v>
      </c>
      <c r="D1320" s="164">
        <v>23</v>
      </c>
      <c r="E1320" s="163">
        <v>11</v>
      </c>
      <c r="F1320" s="163">
        <v>11.73</v>
      </c>
      <c r="G1320" s="163">
        <v>11.7875</v>
      </c>
      <c r="H1320" s="1">
        <v>779</v>
      </c>
      <c r="I1320" s="161">
        <f>VLOOKUP(B1320,L$2:M$54,2,FALSE)</f>
        <v>1.0393507309636445</v>
      </c>
      <c r="J1320">
        <f>MAX(I1320*F1320,E1320)</f>
        <v>12.191584074203551</v>
      </c>
      <c r="L1320" s="166"/>
      <c r="M1320" s="41"/>
      <c r="N1320" s="41"/>
      <c r="O1320" s="41"/>
    </row>
    <row r="1321" spans="1:15" x14ac:dyDescent="0.25">
      <c r="A1321" s="165">
        <v>43520.958333333336</v>
      </c>
      <c r="B1321" s="167">
        <f>WEEKNUM(A1321)</f>
        <v>9</v>
      </c>
      <c r="C1321" s="164">
        <f>WEEKDAY(A1321)</f>
        <v>1</v>
      </c>
      <c r="D1321" s="164">
        <v>24</v>
      </c>
      <c r="E1321" s="163">
        <v>11.815</v>
      </c>
      <c r="F1321" s="163">
        <v>11.815</v>
      </c>
      <c r="G1321" s="163">
        <v>11.725</v>
      </c>
      <c r="H1321" s="1">
        <v>697</v>
      </c>
      <c r="I1321" s="161">
        <f>VLOOKUP(B1321,L$2:M$54,2,FALSE)</f>
        <v>1.0393507309636445</v>
      </c>
      <c r="J1321">
        <f>MAX(I1321*F1321,E1321)</f>
        <v>12.27992888633546</v>
      </c>
      <c r="L1321" s="166"/>
      <c r="M1321" s="41"/>
      <c r="N1321" s="41"/>
      <c r="O1321" s="41"/>
    </row>
    <row r="1322" spans="1:15" x14ac:dyDescent="0.25">
      <c r="A1322" s="165">
        <v>43521</v>
      </c>
      <c r="B1322" s="167">
        <f>WEEKNUM(A1322)</f>
        <v>9</v>
      </c>
      <c r="C1322" s="164">
        <f>WEEKDAY(A1322)</f>
        <v>2</v>
      </c>
      <c r="D1322" s="164">
        <v>1</v>
      </c>
      <c r="E1322" s="163">
        <v>11.86</v>
      </c>
      <c r="F1322" s="163">
        <v>11.86</v>
      </c>
      <c r="G1322" s="163">
        <v>11.907499999999999</v>
      </c>
      <c r="H1322" s="1">
        <v>427</v>
      </c>
      <c r="I1322" s="161">
        <f>VLOOKUP(B1322,L$2:M$54,2,FALSE)</f>
        <v>1.0393507309636445</v>
      </c>
      <c r="J1322">
        <f>MAX(I1322*F1322,E1322)</f>
        <v>12.326699669228823</v>
      </c>
      <c r="L1322" s="166"/>
      <c r="M1322" s="41"/>
      <c r="N1322" s="41"/>
      <c r="O1322" s="41"/>
    </row>
    <row r="1323" spans="1:15" x14ac:dyDescent="0.25">
      <c r="A1323" s="165">
        <v>43521.041666666664</v>
      </c>
      <c r="B1323" s="167">
        <f>WEEKNUM(A1323)</f>
        <v>9</v>
      </c>
      <c r="C1323" s="164">
        <f>WEEKDAY(A1323)</f>
        <v>2</v>
      </c>
      <c r="D1323" s="164">
        <v>2</v>
      </c>
      <c r="E1323" s="163">
        <v>12.065</v>
      </c>
      <c r="F1323" s="163">
        <v>12.065</v>
      </c>
      <c r="G1323" s="163">
        <v>12.022500000000001</v>
      </c>
      <c r="H1323" s="1">
        <v>263</v>
      </c>
      <c r="I1323" s="161">
        <f>VLOOKUP(B1323,L$2:M$54,2,FALSE)</f>
        <v>1.0393507309636445</v>
      </c>
      <c r="J1323">
        <f>MAX(I1323*F1323,E1323)</f>
        <v>12.53976656907637</v>
      </c>
      <c r="L1323" s="166"/>
      <c r="M1323" s="41"/>
      <c r="N1323" s="41"/>
      <c r="O1323" s="41"/>
    </row>
    <row r="1324" spans="1:15" x14ac:dyDescent="0.25">
      <c r="A1324" s="165">
        <v>43521.083333333336</v>
      </c>
      <c r="B1324" s="167">
        <f>WEEKNUM(A1324)</f>
        <v>9</v>
      </c>
      <c r="C1324" s="164">
        <f>WEEKDAY(A1324)</f>
        <v>2</v>
      </c>
      <c r="D1324" s="164">
        <v>3</v>
      </c>
      <c r="E1324" s="163">
        <v>12.030000000000001</v>
      </c>
      <c r="F1324" s="163">
        <v>12.030000000000001</v>
      </c>
      <c r="G1324" s="163">
        <v>11.3675</v>
      </c>
      <c r="H1324" s="1">
        <v>178</v>
      </c>
      <c r="I1324" s="161">
        <f>VLOOKUP(B1324,L$2:M$54,2,FALSE)</f>
        <v>1.0393507309636445</v>
      </c>
      <c r="J1324">
        <f>MAX(I1324*F1324,E1324)</f>
        <v>12.503389293492644</v>
      </c>
      <c r="L1324" s="166"/>
      <c r="M1324" s="41"/>
      <c r="N1324" s="41"/>
      <c r="O1324" s="41"/>
    </row>
    <row r="1325" spans="1:15" x14ac:dyDescent="0.25">
      <c r="A1325" s="165">
        <v>43521.125</v>
      </c>
      <c r="B1325" s="167">
        <f>WEEKNUM(A1325)</f>
        <v>9</v>
      </c>
      <c r="C1325" s="164">
        <f>WEEKDAY(A1325)</f>
        <v>2</v>
      </c>
      <c r="D1325" s="164">
        <v>4</v>
      </c>
      <c r="E1325" s="163">
        <v>9.9499999999999993</v>
      </c>
      <c r="F1325" s="163">
        <v>9.9499999999999993</v>
      </c>
      <c r="G1325" s="163">
        <v>12.045</v>
      </c>
      <c r="H1325" s="1">
        <v>226</v>
      </c>
      <c r="I1325" s="161">
        <f>VLOOKUP(B1325,L$2:M$54,2,FALSE)</f>
        <v>1.0393507309636445</v>
      </c>
      <c r="J1325">
        <f>MAX(I1325*F1325,E1325)</f>
        <v>10.341539773088263</v>
      </c>
      <c r="L1325" s="166"/>
      <c r="M1325" s="41"/>
      <c r="N1325" s="41"/>
      <c r="O1325" s="41"/>
    </row>
    <row r="1326" spans="1:15" x14ac:dyDescent="0.25">
      <c r="A1326" s="165">
        <v>43521.166666666664</v>
      </c>
      <c r="B1326" s="167">
        <f>WEEKNUM(A1326)</f>
        <v>9</v>
      </c>
      <c r="C1326" s="164">
        <f>WEEKDAY(A1326)</f>
        <v>2</v>
      </c>
      <c r="D1326" s="164">
        <v>5</v>
      </c>
      <c r="E1326" s="163">
        <v>10.190000000000001</v>
      </c>
      <c r="F1326" s="163">
        <v>10.190000000000001</v>
      </c>
      <c r="G1326" s="163">
        <v>11.89</v>
      </c>
      <c r="H1326" s="1">
        <v>319</v>
      </c>
      <c r="I1326" s="161">
        <f>VLOOKUP(B1326,L$2:M$54,2,FALSE)</f>
        <v>1.0393507309636445</v>
      </c>
      <c r="J1326">
        <f>MAX(I1326*F1326,E1326)</f>
        <v>10.590983948519538</v>
      </c>
      <c r="L1326" s="166"/>
      <c r="M1326" s="41"/>
      <c r="N1326" s="41"/>
      <c r="O1326" s="41"/>
    </row>
    <row r="1327" spans="1:15" x14ac:dyDescent="0.25">
      <c r="A1327" s="165">
        <v>43521.208333333336</v>
      </c>
      <c r="B1327" s="167">
        <f>WEEKNUM(A1327)</f>
        <v>9</v>
      </c>
      <c r="C1327" s="164">
        <f>WEEKDAY(A1327)</f>
        <v>2</v>
      </c>
      <c r="D1327" s="164">
        <v>6</v>
      </c>
      <c r="E1327" s="163">
        <v>10.065000000000001</v>
      </c>
      <c r="F1327" s="163">
        <v>10.065000000000001</v>
      </c>
      <c r="G1327" s="163">
        <v>11.705</v>
      </c>
      <c r="H1327" s="1">
        <v>349</v>
      </c>
      <c r="I1327" s="161">
        <f>VLOOKUP(B1327,L$2:M$54,2,FALSE)</f>
        <v>1.0393507309636445</v>
      </c>
      <c r="J1327">
        <f>MAX(I1327*F1327,E1327)</f>
        <v>10.461065107149084</v>
      </c>
      <c r="L1327" s="166"/>
      <c r="M1327" s="41"/>
      <c r="N1327" s="41"/>
      <c r="O1327" s="41"/>
    </row>
    <row r="1328" spans="1:15" x14ac:dyDescent="0.25">
      <c r="A1328" s="165">
        <v>43521.25</v>
      </c>
      <c r="B1328" s="167">
        <f>WEEKNUM(A1328)</f>
        <v>9</v>
      </c>
      <c r="C1328" s="164">
        <f>WEEKDAY(A1328)</f>
        <v>2</v>
      </c>
      <c r="D1328" s="164">
        <v>7</v>
      </c>
      <c r="E1328" s="163">
        <v>10.09</v>
      </c>
      <c r="F1328" s="163">
        <v>10.09</v>
      </c>
      <c r="G1328" s="163">
        <v>10.66</v>
      </c>
      <c r="H1328" s="1">
        <v>584</v>
      </c>
      <c r="I1328" s="161">
        <f>VLOOKUP(B1328,L$2:M$54,2,FALSE)</f>
        <v>1.0393507309636445</v>
      </c>
      <c r="J1328">
        <f>MAX(I1328*F1328,E1328)</f>
        <v>10.487048875423174</v>
      </c>
      <c r="L1328" s="166"/>
      <c r="M1328" s="41"/>
      <c r="N1328" s="41"/>
      <c r="O1328" s="41"/>
    </row>
    <row r="1329" spans="1:15" x14ac:dyDescent="0.25">
      <c r="A1329" s="165">
        <v>43521.291666666664</v>
      </c>
      <c r="B1329" s="167">
        <f>WEEKNUM(A1329)</f>
        <v>9</v>
      </c>
      <c r="C1329" s="164">
        <f>WEEKDAY(A1329)</f>
        <v>2</v>
      </c>
      <c r="D1329" s="164">
        <v>8</v>
      </c>
      <c r="E1329" s="163">
        <v>9.9499999999999993</v>
      </c>
      <c r="F1329" s="163">
        <v>9.9499999999999993</v>
      </c>
      <c r="G1329" s="163">
        <v>10.195</v>
      </c>
      <c r="H1329" s="1">
        <v>1086</v>
      </c>
      <c r="I1329" s="161">
        <f>VLOOKUP(B1329,L$2:M$54,2,FALSE)</f>
        <v>1.0393507309636445</v>
      </c>
      <c r="J1329">
        <f>MAX(I1329*F1329,E1329)</f>
        <v>10.341539773088263</v>
      </c>
      <c r="L1329" s="166"/>
      <c r="M1329" s="41"/>
      <c r="N1329" s="41"/>
      <c r="O1329" s="41"/>
    </row>
    <row r="1330" spans="1:15" x14ac:dyDescent="0.25">
      <c r="A1330" s="165">
        <v>43521.333333333336</v>
      </c>
      <c r="B1330" s="167">
        <f>WEEKNUM(A1330)</f>
        <v>9</v>
      </c>
      <c r="C1330" s="164">
        <f>WEEKDAY(A1330)</f>
        <v>2</v>
      </c>
      <c r="D1330" s="164">
        <v>9</v>
      </c>
      <c r="E1330" s="163">
        <v>11.86</v>
      </c>
      <c r="F1330" s="163">
        <v>11.86</v>
      </c>
      <c r="G1330" s="163">
        <v>10.09</v>
      </c>
      <c r="H1330" s="1">
        <v>1677</v>
      </c>
      <c r="I1330" s="161">
        <f>VLOOKUP(B1330,L$2:M$54,2,FALSE)</f>
        <v>1.0393507309636445</v>
      </c>
      <c r="J1330">
        <f>MAX(I1330*F1330,E1330)</f>
        <v>12.326699669228823</v>
      </c>
      <c r="L1330" s="166"/>
      <c r="M1330" s="41"/>
      <c r="N1330" s="41"/>
      <c r="O1330" s="41"/>
    </row>
    <row r="1331" spans="1:15" x14ac:dyDescent="0.25">
      <c r="A1331" s="165">
        <v>43521.375</v>
      </c>
      <c r="B1331" s="167">
        <f>WEEKNUM(A1331)</f>
        <v>9</v>
      </c>
      <c r="C1331" s="164">
        <f>WEEKDAY(A1331)</f>
        <v>2</v>
      </c>
      <c r="D1331" s="164">
        <v>10</v>
      </c>
      <c r="E1331" s="163">
        <v>10.5</v>
      </c>
      <c r="F1331" s="163">
        <v>11.885</v>
      </c>
      <c r="G1331" s="163">
        <v>10.190000000000001</v>
      </c>
      <c r="H1331" s="1">
        <v>2373</v>
      </c>
      <c r="I1331" s="161">
        <f>VLOOKUP(B1331,L$2:M$54,2,FALSE)</f>
        <v>1.0393507309636445</v>
      </c>
      <c r="J1331">
        <f>MAX(I1331*F1331,E1331)</f>
        <v>12.352683437502915</v>
      </c>
      <c r="L1331" s="166"/>
      <c r="M1331" s="41"/>
      <c r="N1331" s="41"/>
      <c r="O1331" s="41"/>
    </row>
    <row r="1332" spans="1:15" x14ac:dyDescent="0.25">
      <c r="A1332" s="165">
        <v>43521.416666666664</v>
      </c>
      <c r="B1332" s="167">
        <f>WEEKNUM(A1332)</f>
        <v>9</v>
      </c>
      <c r="C1332" s="164">
        <f>WEEKDAY(A1332)</f>
        <v>2</v>
      </c>
      <c r="D1332" s="164">
        <v>11</v>
      </c>
      <c r="E1332" s="163">
        <v>10.934999999999999</v>
      </c>
      <c r="F1332" s="163">
        <v>11.94</v>
      </c>
      <c r="G1332" s="163">
        <v>9.81</v>
      </c>
      <c r="H1332" s="1">
        <v>2940</v>
      </c>
      <c r="I1332" s="161">
        <f>VLOOKUP(B1332,L$2:M$54,2,FALSE)</f>
        <v>1.0393507309636445</v>
      </c>
      <c r="J1332">
        <f>MAX(I1332*F1332,E1332)</f>
        <v>12.409847727705914</v>
      </c>
      <c r="L1332" s="166"/>
      <c r="M1332" s="41"/>
      <c r="N1332" s="41"/>
      <c r="O1332" s="41"/>
    </row>
    <row r="1333" spans="1:15" x14ac:dyDescent="0.25">
      <c r="A1333" s="165">
        <v>43521.458333333336</v>
      </c>
      <c r="B1333" s="167">
        <f>WEEKNUM(A1333)</f>
        <v>9</v>
      </c>
      <c r="C1333" s="164">
        <f>WEEKDAY(A1333)</f>
        <v>2</v>
      </c>
      <c r="D1333" s="164">
        <v>12</v>
      </c>
      <c r="E1333" s="163">
        <v>10</v>
      </c>
      <c r="F1333" s="163">
        <v>13.870000000000001</v>
      </c>
      <c r="G1333" s="163">
        <v>10.08</v>
      </c>
      <c r="H1333" s="1">
        <v>3366</v>
      </c>
      <c r="I1333" s="161">
        <f>VLOOKUP(B1333,L$2:M$54,2,FALSE)</f>
        <v>1.0393507309636445</v>
      </c>
      <c r="J1333">
        <f>MAX(I1333*F1333,E1333)</f>
        <v>14.41579463846575</v>
      </c>
      <c r="L1333" s="166"/>
      <c r="M1333" s="41"/>
      <c r="N1333" s="41"/>
      <c r="O1333" s="41"/>
    </row>
    <row r="1334" spans="1:15" x14ac:dyDescent="0.25">
      <c r="A1334" s="165">
        <v>43521.5</v>
      </c>
      <c r="B1334" s="167">
        <f>WEEKNUM(A1334)</f>
        <v>9</v>
      </c>
      <c r="C1334" s="164">
        <f>WEEKDAY(A1334)</f>
        <v>2</v>
      </c>
      <c r="D1334" s="164">
        <v>13</v>
      </c>
      <c r="E1334" s="163">
        <v>10</v>
      </c>
      <c r="F1334" s="163">
        <v>14.15</v>
      </c>
      <c r="G1334" s="163">
        <v>11.86</v>
      </c>
      <c r="H1334" s="1">
        <v>3043</v>
      </c>
      <c r="I1334" s="161">
        <f>VLOOKUP(B1334,L$2:M$54,2,FALSE)</f>
        <v>1.0393507309636445</v>
      </c>
      <c r="J1334">
        <f>MAX(I1334*F1334,E1334)</f>
        <v>14.70681284313557</v>
      </c>
      <c r="L1334" s="166"/>
      <c r="M1334" s="41"/>
      <c r="N1334" s="41"/>
      <c r="O1334" s="41"/>
    </row>
    <row r="1335" spans="1:15" x14ac:dyDescent="0.25">
      <c r="A1335" s="165">
        <v>43521.541666666664</v>
      </c>
      <c r="B1335" s="167">
        <f>WEEKNUM(A1335)</f>
        <v>9</v>
      </c>
      <c r="C1335" s="164">
        <f>WEEKDAY(A1335)</f>
        <v>2</v>
      </c>
      <c r="D1335" s="164">
        <v>14</v>
      </c>
      <c r="E1335" s="163">
        <v>10</v>
      </c>
      <c r="F1335" s="163">
        <v>11.9375</v>
      </c>
      <c r="G1335" s="163">
        <v>11.0725</v>
      </c>
      <c r="H1335" s="1">
        <v>2779</v>
      </c>
      <c r="I1335" s="161">
        <f>VLOOKUP(B1335,L$2:M$54,2,FALSE)</f>
        <v>1.0393507309636445</v>
      </c>
      <c r="J1335">
        <f>MAX(I1335*F1335,E1335)</f>
        <v>12.407249350878507</v>
      </c>
      <c r="L1335" s="166"/>
      <c r="M1335" s="41"/>
      <c r="N1335" s="41"/>
      <c r="O1335" s="41"/>
    </row>
    <row r="1336" spans="1:15" x14ac:dyDescent="0.25">
      <c r="A1336" s="165">
        <v>43521.583333333336</v>
      </c>
      <c r="B1336" s="167">
        <f>WEEKNUM(A1336)</f>
        <v>9</v>
      </c>
      <c r="C1336" s="164">
        <f>WEEKDAY(A1336)</f>
        <v>2</v>
      </c>
      <c r="D1336" s="164">
        <v>15</v>
      </c>
      <c r="E1336" s="163">
        <v>11</v>
      </c>
      <c r="F1336" s="163">
        <v>12.105</v>
      </c>
      <c r="G1336" s="163">
        <v>11.442500000000001</v>
      </c>
      <c r="H1336" s="1">
        <v>3042</v>
      </c>
      <c r="I1336" s="161">
        <f>VLOOKUP(B1336,L$2:M$54,2,FALSE)</f>
        <v>1.0393507309636445</v>
      </c>
      <c r="J1336">
        <f>MAX(I1336*F1336,E1336)</f>
        <v>12.581340598314917</v>
      </c>
      <c r="L1336" s="166"/>
      <c r="M1336" s="41"/>
      <c r="N1336" s="41"/>
      <c r="O1336" s="41"/>
    </row>
    <row r="1337" spans="1:15" x14ac:dyDescent="0.25">
      <c r="A1337" s="165">
        <v>43521.625</v>
      </c>
      <c r="B1337" s="167">
        <f>WEEKNUM(A1337)</f>
        <v>9</v>
      </c>
      <c r="C1337" s="164">
        <f>WEEKDAY(A1337)</f>
        <v>2</v>
      </c>
      <c r="D1337" s="164">
        <v>16</v>
      </c>
      <c r="E1337" s="163">
        <v>10</v>
      </c>
      <c r="F1337" s="163">
        <v>13.850000000000001</v>
      </c>
      <c r="G1337" s="163">
        <v>12.105</v>
      </c>
      <c r="H1337" s="1">
        <v>3043</v>
      </c>
      <c r="I1337" s="161">
        <f>VLOOKUP(B1337,L$2:M$54,2,FALSE)</f>
        <v>1.0393507309636445</v>
      </c>
      <c r="J1337">
        <f>MAX(I1337*F1337,E1337)</f>
        <v>14.395007623846478</v>
      </c>
      <c r="L1337" s="166"/>
      <c r="M1337" s="41"/>
      <c r="N1337" s="41"/>
      <c r="O1337" s="41"/>
    </row>
    <row r="1338" spans="1:15" x14ac:dyDescent="0.25">
      <c r="A1338" s="165">
        <v>43521.666666666664</v>
      </c>
      <c r="B1338" s="167">
        <f>WEEKNUM(A1338)</f>
        <v>9</v>
      </c>
      <c r="C1338" s="164">
        <f>WEEKDAY(A1338)</f>
        <v>2</v>
      </c>
      <c r="D1338" s="164">
        <v>17</v>
      </c>
      <c r="E1338" s="163">
        <v>10</v>
      </c>
      <c r="F1338" s="163">
        <v>14.260000000000002</v>
      </c>
      <c r="G1338" s="163">
        <v>12.0375</v>
      </c>
      <c r="H1338" s="1">
        <v>3149</v>
      </c>
      <c r="I1338" s="161">
        <f>VLOOKUP(B1338,L$2:M$54,2,FALSE)</f>
        <v>1.0393507309636445</v>
      </c>
      <c r="J1338">
        <f>MAX(I1338*F1338,E1338)</f>
        <v>14.821141423541572</v>
      </c>
      <c r="L1338" s="166"/>
      <c r="M1338" s="41"/>
      <c r="N1338" s="41"/>
      <c r="O1338" s="41"/>
    </row>
    <row r="1339" spans="1:15" x14ac:dyDescent="0.25">
      <c r="A1339" s="165">
        <v>43521.708333333336</v>
      </c>
      <c r="B1339" s="167">
        <f>WEEKNUM(A1339)</f>
        <v>9</v>
      </c>
      <c r="C1339" s="164">
        <f>WEEKDAY(A1339)</f>
        <v>2</v>
      </c>
      <c r="D1339" s="164">
        <v>18</v>
      </c>
      <c r="E1339" s="163">
        <v>10</v>
      </c>
      <c r="F1339" s="163">
        <v>14</v>
      </c>
      <c r="G1339" s="163">
        <v>11.475</v>
      </c>
      <c r="H1339" s="1">
        <v>2989</v>
      </c>
      <c r="I1339" s="161">
        <f>VLOOKUP(B1339,L$2:M$54,2,FALSE)</f>
        <v>1.0393507309636445</v>
      </c>
      <c r="J1339">
        <f>MAX(I1339*F1339,E1339)</f>
        <v>14.550910233491024</v>
      </c>
      <c r="L1339" s="166"/>
      <c r="M1339" s="41"/>
      <c r="N1339" s="41"/>
      <c r="O1339" s="41"/>
    </row>
    <row r="1340" spans="1:15" x14ac:dyDescent="0.25">
      <c r="A1340" s="165">
        <v>43521.75</v>
      </c>
      <c r="B1340" s="167">
        <f>WEEKNUM(A1340)</f>
        <v>9</v>
      </c>
      <c r="C1340" s="164">
        <f>WEEKDAY(A1340)</f>
        <v>2</v>
      </c>
      <c r="D1340" s="164">
        <v>19</v>
      </c>
      <c r="E1340" s="163">
        <v>10</v>
      </c>
      <c r="F1340" s="163">
        <v>13.850000000000001</v>
      </c>
      <c r="G1340" s="163">
        <v>11.516249999999999</v>
      </c>
      <c r="H1340" s="1">
        <v>3045</v>
      </c>
      <c r="I1340" s="161">
        <f>VLOOKUP(B1340,L$2:M$54,2,FALSE)</f>
        <v>1.0393507309636445</v>
      </c>
      <c r="J1340">
        <f>MAX(I1340*F1340,E1340)</f>
        <v>14.395007623846478</v>
      </c>
      <c r="L1340" s="166"/>
      <c r="M1340" s="41"/>
      <c r="N1340" s="41"/>
      <c r="O1340" s="41"/>
    </row>
    <row r="1341" spans="1:15" x14ac:dyDescent="0.25">
      <c r="A1341" s="165">
        <v>43521.791666666664</v>
      </c>
      <c r="B1341" s="167">
        <f>WEEKNUM(A1341)</f>
        <v>9</v>
      </c>
      <c r="C1341" s="164">
        <f>WEEKDAY(A1341)</f>
        <v>2</v>
      </c>
      <c r="D1341" s="164">
        <v>20</v>
      </c>
      <c r="E1341" s="163">
        <v>10</v>
      </c>
      <c r="F1341" s="163">
        <v>14.260000000000002</v>
      </c>
      <c r="G1341" s="163">
        <v>12.01</v>
      </c>
      <c r="H1341" s="1">
        <v>2504</v>
      </c>
      <c r="I1341" s="161">
        <f>VLOOKUP(B1341,L$2:M$54,2,FALSE)</f>
        <v>1.0393507309636445</v>
      </c>
      <c r="J1341">
        <f>MAX(I1341*F1341,E1341)</f>
        <v>14.821141423541572</v>
      </c>
      <c r="L1341" s="166"/>
      <c r="M1341" s="41"/>
      <c r="N1341" s="41"/>
      <c r="O1341" s="41"/>
    </row>
    <row r="1342" spans="1:15" x14ac:dyDescent="0.25">
      <c r="A1342" s="165">
        <v>43521.833333333336</v>
      </c>
      <c r="B1342" s="167">
        <f>WEEKNUM(A1342)</f>
        <v>9</v>
      </c>
      <c r="C1342" s="164">
        <f>WEEKDAY(A1342)</f>
        <v>2</v>
      </c>
      <c r="D1342" s="164">
        <v>21</v>
      </c>
      <c r="E1342" s="163">
        <v>10</v>
      </c>
      <c r="F1342" s="163">
        <v>13</v>
      </c>
      <c r="G1342" s="163">
        <v>12.0425</v>
      </c>
      <c r="H1342" s="1">
        <v>1300</v>
      </c>
      <c r="I1342" s="161">
        <f>VLOOKUP(B1342,L$2:M$54,2,FALSE)</f>
        <v>1.0393507309636445</v>
      </c>
      <c r="J1342">
        <f>MAX(I1342*F1342,E1342)</f>
        <v>13.511559502527378</v>
      </c>
      <c r="L1342" s="166"/>
      <c r="M1342" s="41"/>
      <c r="N1342" s="41"/>
      <c r="O1342" s="41"/>
    </row>
    <row r="1343" spans="1:15" x14ac:dyDescent="0.25">
      <c r="A1343" s="165">
        <v>43521.875</v>
      </c>
      <c r="B1343" s="167">
        <f>WEEKNUM(A1343)</f>
        <v>9</v>
      </c>
      <c r="C1343" s="164">
        <f>WEEKDAY(A1343)</f>
        <v>2</v>
      </c>
      <c r="D1343" s="164">
        <v>22</v>
      </c>
      <c r="E1343" s="163">
        <v>12.01</v>
      </c>
      <c r="F1343" s="163">
        <v>12.01</v>
      </c>
      <c r="G1343" s="163">
        <v>12.525</v>
      </c>
      <c r="H1343" s="1">
        <v>1100</v>
      </c>
      <c r="I1343" s="161">
        <f>VLOOKUP(B1343,L$2:M$54,2,FALSE)</f>
        <v>1.0393507309636445</v>
      </c>
      <c r="J1343">
        <f>MAX(I1343*F1343,E1343)</f>
        <v>12.482602278873371</v>
      </c>
      <c r="L1343" s="166"/>
      <c r="M1343" s="41"/>
      <c r="N1343" s="41"/>
      <c r="O1343" s="41"/>
    </row>
    <row r="1344" spans="1:15" x14ac:dyDescent="0.25">
      <c r="A1344" s="165">
        <v>43521.916666666664</v>
      </c>
      <c r="B1344" s="167">
        <f>WEEKNUM(A1344)</f>
        <v>9</v>
      </c>
      <c r="C1344" s="164">
        <f>WEEKDAY(A1344)</f>
        <v>2</v>
      </c>
      <c r="D1344" s="164">
        <v>23</v>
      </c>
      <c r="E1344" s="163">
        <v>11.9375</v>
      </c>
      <c r="F1344" s="163">
        <v>11.9375</v>
      </c>
      <c r="G1344" s="163">
        <v>12.01</v>
      </c>
      <c r="H1344" s="1">
        <v>1061</v>
      </c>
      <c r="I1344" s="161">
        <f>VLOOKUP(B1344,L$2:M$54,2,FALSE)</f>
        <v>1.0393507309636445</v>
      </c>
      <c r="J1344">
        <f>MAX(I1344*F1344,E1344)</f>
        <v>12.407249350878507</v>
      </c>
      <c r="L1344" s="166"/>
      <c r="M1344" s="41"/>
      <c r="N1344" s="41"/>
      <c r="O1344" s="41"/>
    </row>
    <row r="1345" spans="1:15" x14ac:dyDescent="0.25">
      <c r="A1345" s="165">
        <v>43521.958333333336</v>
      </c>
      <c r="B1345" s="167">
        <f>WEEKNUM(A1345)</f>
        <v>9</v>
      </c>
      <c r="C1345" s="164">
        <f>WEEKDAY(A1345)</f>
        <v>2</v>
      </c>
      <c r="D1345" s="164">
        <v>24</v>
      </c>
      <c r="E1345" s="163">
        <v>12.105</v>
      </c>
      <c r="F1345" s="163">
        <v>12.105</v>
      </c>
      <c r="G1345" s="163">
        <v>12.0425</v>
      </c>
      <c r="H1345" s="1">
        <v>952</v>
      </c>
      <c r="I1345" s="161">
        <f>VLOOKUP(B1345,L$2:M$54,2,FALSE)</f>
        <v>1.0393507309636445</v>
      </c>
      <c r="J1345">
        <f>MAX(I1345*F1345,E1345)</f>
        <v>12.581340598314917</v>
      </c>
      <c r="L1345" s="166"/>
      <c r="M1345" s="41"/>
      <c r="N1345" s="41"/>
      <c r="O1345" s="41"/>
    </row>
    <row r="1346" spans="1:15" x14ac:dyDescent="0.25">
      <c r="A1346" s="165">
        <v>43522</v>
      </c>
      <c r="B1346" s="167">
        <f>WEEKNUM(A1346)</f>
        <v>9</v>
      </c>
      <c r="C1346" s="164">
        <f>WEEKDAY(A1346)</f>
        <v>3</v>
      </c>
      <c r="D1346" s="164">
        <v>1</v>
      </c>
      <c r="E1346" s="163">
        <v>12.032500000000001</v>
      </c>
      <c r="F1346" s="163">
        <v>12.032500000000001</v>
      </c>
      <c r="G1346" s="163">
        <v>11.925000000000001</v>
      </c>
      <c r="H1346" s="1">
        <v>661</v>
      </c>
      <c r="I1346" s="161">
        <f>VLOOKUP(B1346,L$2:M$54,2,FALSE)</f>
        <v>1.0393507309636445</v>
      </c>
      <c r="J1346">
        <f>MAX(I1346*F1346,E1346)</f>
        <v>12.505987670320053</v>
      </c>
      <c r="L1346" s="166"/>
      <c r="M1346" s="41"/>
      <c r="N1346" s="41"/>
      <c r="O1346" s="41"/>
    </row>
    <row r="1347" spans="1:15" x14ac:dyDescent="0.25">
      <c r="A1347" s="165">
        <v>43522.041666666664</v>
      </c>
      <c r="B1347" s="167">
        <f>WEEKNUM(A1347)</f>
        <v>9</v>
      </c>
      <c r="C1347" s="164">
        <f>WEEKDAY(A1347)</f>
        <v>3</v>
      </c>
      <c r="D1347" s="164">
        <v>2</v>
      </c>
      <c r="E1347" s="163">
        <v>10.879999999999999</v>
      </c>
      <c r="F1347" s="163">
        <v>10.879999999999999</v>
      </c>
      <c r="G1347" s="163">
        <v>12.13</v>
      </c>
      <c r="H1347" s="1">
        <v>402</v>
      </c>
      <c r="I1347" s="161">
        <f>VLOOKUP(B1347,L$2:M$54,2,FALSE)</f>
        <v>1.0393507309636445</v>
      </c>
      <c r="J1347">
        <f>MAX(I1347*F1347,E1347)</f>
        <v>11.308135952884451</v>
      </c>
      <c r="L1347" s="166"/>
      <c r="M1347" s="41"/>
      <c r="N1347" s="41"/>
      <c r="O1347" s="41"/>
    </row>
    <row r="1348" spans="1:15" x14ac:dyDescent="0.25">
      <c r="A1348" s="165">
        <v>43522.083333333336</v>
      </c>
      <c r="B1348" s="167">
        <f>WEEKNUM(A1348)</f>
        <v>9</v>
      </c>
      <c r="C1348" s="164">
        <f>WEEKDAY(A1348)</f>
        <v>3</v>
      </c>
      <c r="D1348" s="164">
        <v>3</v>
      </c>
      <c r="E1348" s="163">
        <v>12</v>
      </c>
      <c r="F1348" s="163">
        <v>12</v>
      </c>
      <c r="G1348" s="163">
        <v>11.935</v>
      </c>
      <c r="H1348" s="1">
        <v>276</v>
      </c>
      <c r="I1348" s="161">
        <f>VLOOKUP(B1348,L$2:M$54,2,FALSE)</f>
        <v>1.0393507309636445</v>
      </c>
      <c r="J1348">
        <f>MAX(I1348*F1348,E1348)</f>
        <v>12.472208771563734</v>
      </c>
      <c r="L1348" s="166"/>
      <c r="M1348" s="41"/>
      <c r="N1348" s="41"/>
      <c r="O1348" s="41"/>
    </row>
    <row r="1349" spans="1:15" x14ac:dyDescent="0.25">
      <c r="A1349" s="165">
        <v>43522.125</v>
      </c>
      <c r="B1349" s="167">
        <f>WEEKNUM(A1349)</f>
        <v>9</v>
      </c>
      <c r="C1349" s="164">
        <f>WEEKDAY(A1349)</f>
        <v>3</v>
      </c>
      <c r="D1349" s="164">
        <v>4</v>
      </c>
      <c r="E1349" s="163">
        <v>10.6</v>
      </c>
      <c r="F1349" s="163">
        <v>11.1</v>
      </c>
      <c r="G1349" s="163">
        <v>12.032500000000001</v>
      </c>
      <c r="H1349" s="1">
        <v>217</v>
      </c>
      <c r="I1349" s="161">
        <f>VLOOKUP(B1349,L$2:M$54,2,FALSE)</f>
        <v>1.0393507309636445</v>
      </c>
      <c r="J1349">
        <f>MAX(I1349*F1349,E1349)</f>
        <v>11.536793113696454</v>
      </c>
      <c r="L1349" s="166"/>
      <c r="M1349" s="41"/>
      <c r="N1349" s="41"/>
      <c r="O1349" s="41"/>
    </row>
    <row r="1350" spans="1:15" x14ac:dyDescent="0.25">
      <c r="A1350" s="165">
        <v>43522.166666666664</v>
      </c>
      <c r="B1350" s="167">
        <f>WEEKNUM(A1350)</f>
        <v>9</v>
      </c>
      <c r="C1350" s="164">
        <f>WEEKDAY(A1350)</f>
        <v>3</v>
      </c>
      <c r="D1350" s="164">
        <v>5</v>
      </c>
      <c r="E1350" s="163">
        <v>11.875</v>
      </c>
      <c r="F1350" s="163">
        <v>12</v>
      </c>
      <c r="G1350" s="163">
        <v>10.879999999999999</v>
      </c>
      <c r="H1350" s="1">
        <v>254</v>
      </c>
      <c r="I1350" s="161">
        <f>VLOOKUP(B1350,L$2:M$54,2,FALSE)</f>
        <v>1.0393507309636445</v>
      </c>
      <c r="J1350">
        <f>MAX(I1350*F1350,E1350)</f>
        <v>12.472208771563734</v>
      </c>
      <c r="L1350" s="166"/>
      <c r="M1350" s="41"/>
      <c r="N1350" s="41"/>
      <c r="O1350" s="41"/>
    </row>
    <row r="1351" spans="1:15" x14ac:dyDescent="0.25">
      <c r="A1351" s="165">
        <v>43522.208333333336</v>
      </c>
      <c r="B1351" s="167">
        <f>WEEKNUM(A1351)</f>
        <v>9</v>
      </c>
      <c r="C1351" s="164">
        <f>WEEKDAY(A1351)</f>
        <v>3</v>
      </c>
      <c r="D1351" s="164">
        <v>6</v>
      </c>
      <c r="E1351" s="163">
        <v>10.6</v>
      </c>
      <c r="F1351" s="163">
        <v>11.1</v>
      </c>
      <c r="G1351" s="163">
        <v>12</v>
      </c>
      <c r="H1351" s="1">
        <v>308</v>
      </c>
      <c r="I1351" s="161">
        <f>VLOOKUP(B1351,L$2:M$54,2,FALSE)</f>
        <v>1.0393507309636445</v>
      </c>
      <c r="J1351">
        <f>MAX(I1351*F1351,E1351)</f>
        <v>11.536793113696454</v>
      </c>
      <c r="L1351" s="166"/>
      <c r="M1351" s="41"/>
      <c r="N1351" s="41"/>
      <c r="O1351" s="41"/>
    </row>
    <row r="1352" spans="1:15" x14ac:dyDescent="0.25">
      <c r="A1352" s="165">
        <v>43522.25</v>
      </c>
      <c r="B1352" s="167">
        <f>WEEKNUM(A1352)</f>
        <v>9</v>
      </c>
      <c r="C1352" s="164">
        <f>WEEKDAY(A1352)</f>
        <v>3</v>
      </c>
      <c r="D1352" s="164">
        <v>7</v>
      </c>
      <c r="E1352" s="163">
        <v>10.5</v>
      </c>
      <c r="F1352" s="163">
        <v>11</v>
      </c>
      <c r="G1352" s="163">
        <v>10.85</v>
      </c>
      <c r="H1352" s="1">
        <v>332</v>
      </c>
      <c r="I1352" s="161">
        <f>VLOOKUP(B1352,L$2:M$54,2,FALSE)</f>
        <v>1.0393507309636445</v>
      </c>
      <c r="J1352">
        <f>MAX(I1352*F1352,E1352)</f>
        <v>11.43285804060009</v>
      </c>
      <c r="L1352" s="166"/>
      <c r="M1352" s="41"/>
      <c r="N1352" s="41"/>
      <c r="O1352" s="41"/>
    </row>
    <row r="1353" spans="1:15" x14ac:dyDescent="0.25">
      <c r="A1353" s="165">
        <v>43522.291666666664</v>
      </c>
      <c r="B1353" s="167">
        <f>WEEKNUM(A1353)</f>
        <v>9</v>
      </c>
      <c r="C1353" s="164">
        <f>WEEKDAY(A1353)</f>
        <v>3</v>
      </c>
      <c r="D1353" s="164">
        <v>8</v>
      </c>
      <c r="E1353" s="163">
        <v>10.875</v>
      </c>
      <c r="F1353" s="163">
        <v>12</v>
      </c>
      <c r="G1353" s="163">
        <v>11.9375</v>
      </c>
      <c r="H1353" s="1">
        <v>481</v>
      </c>
      <c r="I1353" s="161">
        <f>VLOOKUP(B1353,L$2:M$54,2,FALSE)</f>
        <v>1.0393507309636445</v>
      </c>
      <c r="J1353">
        <f>MAX(I1353*F1353,E1353)</f>
        <v>12.472208771563734</v>
      </c>
      <c r="L1353" s="166"/>
      <c r="M1353" s="41"/>
      <c r="N1353" s="41"/>
      <c r="O1353" s="41"/>
    </row>
    <row r="1354" spans="1:15" x14ac:dyDescent="0.25">
      <c r="A1354" s="165">
        <v>43522.333333333336</v>
      </c>
      <c r="B1354" s="167">
        <f>WEEKNUM(A1354)</f>
        <v>9</v>
      </c>
      <c r="C1354" s="164">
        <f>WEEKDAY(A1354)</f>
        <v>3</v>
      </c>
      <c r="D1354" s="164">
        <v>9</v>
      </c>
      <c r="E1354" s="163">
        <v>10</v>
      </c>
      <c r="F1354" s="163">
        <v>15.75</v>
      </c>
      <c r="G1354" s="163">
        <v>10.85</v>
      </c>
      <c r="H1354" s="1">
        <v>747</v>
      </c>
      <c r="I1354" s="161">
        <f>VLOOKUP(B1354,L$2:M$54,2,FALSE)</f>
        <v>1.0393507309636445</v>
      </c>
      <c r="J1354">
        <f>MAX(I1354*F1354,E1354)</f>
        <v>16.3697740126774</v>
      </c>
      <c r="L1354" s="166"/>
      <c r="M1354" s="41"/>
      <c r="N1354" s="41"/>
      <c r="O1354" s="41"/>
    </row>
    <row r="1355" spans="1:15" x14ac:dyDescent="0.25">
      <c r="A1355" s="165">
        <v>43522.375</v>
      </c>
      <c r="B1355" s="167">
        <f>WEEKNUM(A1355)</f>
        <v>9</v>
      </c>
      <c r="C1355" s="164">
        <f>WEEKDAY(A1355)</f>
        <v>3</v>
      </c>
      <c r="D1355" s="164">
        <v>10</v>
      </c>
      <c r="E1355" s="163">
        <v>10</v>
      </c>
      <c r="F1355" s="163">
        <v>17.625</v>
      </c>
      <c r="G1355" s="163">
        <v>10.75</v>
      </c>
      <c r="H1355" s="1">
        <v>1273</v>
      </c>
      <c r="I1355" s="161">
        <f>VLOOKUP(B1355,L$2:M$54,2,FALSE)</f>
        <v>1.0393507309636445</v>
      </c>
      <c r="J1355">
        <f>MAX(I1355*F1355,E1355)</f>
        <v>18.318556633234234</v>
      </c>
      <c r="L1355" s="166"/>
      <c r="M1355" s="41"/>
      <c r="N1355" s="41"/>
      <c r="O1355" s="41"/>
    </row>
    <row r="1356" spans="1:15" x14ac:dyDescent="0.25">
      <c r="A1356" s="165">
        <v>43522.416666666664</v>
      </c>
      <c r="B1356" s="167">
        <f>WEEKNUM(A1356)</f>
        <v>9</v>
      </c>
      <c r="C1356" s="164">
        <f>WEEKDAY(A1356)</f>
        <v>3</v>
      </c>
      <c r="D1356" s="164">
        <v>11</v>
      </c>
      <c r="E1356" s="163">
        <v>10</v>
      </c>
      <c r="F1356" s="163">
        <v>14.75</v>
      </c>
      <c r="G1356" s="163">
        <v>11.4375</v>
      </c>
      <c r="H1356" s="1">
        <v>1917</v>
      </c>
      <c r="I1356" s="161">
        <f>VLOOKUP(B1356,L$2:M$54,2,FALSE)</f>
        <v>1.0393507309636445</v>
      </c>
      <c r="J1356">
        <f>MAX(I1356*F1356,E1356)</f>
        <v>15.330423281713756</v>
      </c>
      <c r="L1356" s="166"/>
      <c r="M1356" s="41"/>
      <c r="N1356" s="41"/>
      <c r="O1356" s="41"/>
    </row>
    <row r="1357" spans="1:15" x14ac:dyDescent="0.25">
      <c r="A1357" s="165">
        <v>43522.458333333336</v>
      </c>
      <c r="B1357" s="167">
        <f>WEEKNUM(A1357)</f>
        <v>9</v>
      </c>
      <c r="C1357" s="164">
        <f>WEEKDAY(A1357)</f>
        <v>3</v>
      </c>
      <c r="D1357" s="164">
        <v>12</v>
      </c>
      <c r="E1357" s="163">
        <v>10</v>
      </c>
      <c r="F1357" s="163">
        <v>14</v>
      </c>
      <c r="G1357" s="163">
        <v>12.875</v>
      </c>
      <c r="H1357" s="1">
        <v>2521</v>
      </c>
      <c r="I1357" s="161">
        <f>VLOOKUP(B1357,L$2:M$54,2,FALSE)</f>
        <v>1.0393507309636445</v>
      </c>
      <c r="J1357">
        <f>MAX(I1357*F1357,E1357)</f>
        <v>14.550910233491024</v>
      </c>
      <c r="L1357" s="166"/>
      <c r="M1357" s="41"/>
      <c r="N1357" s="41"/>
      <c r="O1357" s="41"/>
    </row>
    <row r="1358" spans="1:15" x14ac:dyDescent="0.25">
      <c r="A1358" s="165">
        <v>43522.5</v>
      </c>
      <c r="B1358" s="167">
        <f>WEEKNUM(A1358)</f>
        <v>9</v>
      </c>
      <c r="C1358" s="164">
        <f>WEEKDAY(A1358)</f>
        <v>3</v>
      </c>
      <c r="D1358" s="164">
        <v>13</v>
      </c>
      <c r="E1358" s="163">
        <v>10</v>
      </c>
      <c r="F1358" s="163">
        <v>13.875</v>
      </c>
      <c r="G1358" s="163">
        <v>13.8125</v>
      </c>
      <c r="H1358" s="1">
        <v>2485</v>
      </c>
      <c r="I1358" s="161">
        <f>VLOOKUP(B1358,L$2:M$54,2,FALSE)</f>
        <v>1.0393507309636445</v>
      </c>
      <c r="J1358">
        <f>MAX(I1358*F1358,E1358)</f>
        <v>14.420991392120568</v>
      </c>
      <c r="L1358" s="166"/>
      <c r="M1358" s="41"/>
      <c r="N1358" s="41"/>
      <c r="O1358" s="41"/>
    </row>
    <row r="1359" spans="1:15" x14ac:dyDescent="0.25">
      <c r="A1359" s="165">
        <v>43522.541666666664</v>
      </c>
      <c r="B1359" s="167">
        <f>WEEKNUM(A1359)</f>
        <v>9</v>
      </c>
      <c r="C1359" s="164">
        <f>WEEKDAY(A1359)</f>
        <v>3</v>
      </c>
      <c r="D1359" s="164">
        <v>14</v>
      </c>
      <c r="E1359" s="163">
        <v>10</v>
      </c>
      <c r="F1359" s="163">
        <v>14.125</v>
      </c>
      <c r="G1359" s="163">
        <v>12.375</v>
      </c>
      <c r="H1359" s="1">
        <v>2399</v>
      </c>
      <c r="I1359" s="161">
        <f>VLOOKUP(B1359,L$2:M$54,2,FALSE)</f>
        <v>1.0393507309636445</v>
      </c>
      <c r="J1359">
        <f>MAX(I1359*F1359,E1359)</f>
        <v>14.680829074861478</v>
      </c>
      <c r="L1359" s="166"/>
      <c r="M1359" s="41"/>
      <c r="N1359" s="41"/>
      <c r="O1359" s="41"/>
    </row>
    <row r="1360" spans="1:15" x14ac:dyDescent="0.25">
      <c r="A1360" s="165">
        <v>43522.583333333336</v>
      </c>
      <c r="B1360" s="167">
        <f>WEEKNUM(A1360)</f>
        <v>9</v>
      </c>
      <c r="C1360" s="164">
        <f>WEEKDAY(A1360)</f>
        <v>3</v>
      </c>
      <c r="D1360" s="164">
        <v>15</v>
      </c>
      <c r="E1360" s="163">
        <v>10</v>
      </c>
      <c r="F1360" s="163">
        <v>14.074999999999999</v>
      </c>
      <c r="G1360" s="163">
        <v>12</v>
      </c>
      <c r="H1360" s="1">
        <v>3037</v>
      </c>
      <c r="I1360" s="161">
        <f>VLOOKUP(B1360,L$2:M$54,2,FALSE)</f>
        <v>1.0393507309636445</v>
      </c>
      <c r="J1360">
        <f>MAX(I1360*F1360,E1360)</f>
        <v>14.628861538313295</v>
      </c>
      <c r="L1360" s="166"/>
      <c r="M1360" s="41"/>
      <c r="N1360" s="41"/>
      <c r="O1360" s="41"/>
    </row>
    <row r="1361" spans="1:15" x14ac:dyDescent="0.25">
      <c r="A1361" s="165">
        <v>43522.625</v>
      </c>
      <c r="B1361" s="167">
        <f>WEEKNUM(A1361)</f>
        <v>9</v>
      </c>
      <c r="C1361" s="164">
        <f>WEEKDAY(A1361)</f>
        <v>3</v>
      </c>
      <c r="D1361" s="164">
        <v>16</v>
      </c>
      <c r="E1361" s="163">
        <v>10</v>
      </c>
      <c r="F1361" s="163">
        <v>13.975000000000001</v>
      </c>
      <c r="G1361" s="163">
        <v>11.9375</v>
      </c>
      <c r="H1361" s="1">
        <v>3343</v>
      </c>
      <c r="I1361" s="161">
        <f>VLOOKUP(B1361,L$2:M$54,2,FALSE)</f>
        <v>1.0393507309636445</v>
      </c>
      <c r="J1361">
        <f>MAX(I1361*F1361,E1361)</f>
        <v>14.524926465216934</v>
      </c>
      <c r="L1361" s="166"/>
      <c r="M1361" s="41"/>
      <c r="N1361" s="41"/>
      <c r="O1361" s="41"/>
    </row>
    <row r="1362" spans="1:15" x14ac:dyDescent="0.25">
      <c r="A1362" s="165">
        <v>43522.666666666664</v>
      </c>
      <c r="B1362" s="167">
        <f>WEEKNUM(A1362)</f>
        <v>9</v>
      </c>
      <c r="C1362" s="164">
        <f>WEEKDAY(A1362)</f>
        <v>3</v>
      </c>
      <c r="D1362" s="164">
        <v>17</v>
      </c>
      <c r="E1362" s="163">
        <v>10</v>
      </c>
      <c r="F1362" s="163">
        <v>14.175000000000001</v>
      </c>
      <c r="G1362" s="163">
        <v>12.0625</v>
      </c>
      <c r="H1362" s="1">
        <v>3711</v>
      </c>
      <c r="I1362" s="161">
        <f>VLOOKUP(B1362,L$2:M$54,2,FALSE)</f>
        <v>1.0393507309636445</v>
      </c>
      <c r="J1362">
        <f>MAX(I1362*F1362,E1362)</f>
        <v>14.732796611409661</v>
      </c>
      <c r="L1362" s="166"/>
      <c r="M1362" s="41"/>
      <c r="N1362" s="41"/>
      <c r="O1362" s="41"/>
    </row>
    <row r="1363" spans="1:15" x14ac:dyDescent="0.25">
      <c r="A1363" s="165">
        <v>43522.708333333336</v>
      </c>
      <c r="B1363" s="167">
        <f>WEEKNUM(A1363)</f>
        <v>9</v>
      </c>
      <c r="C1363" s="164">
        <f>WEEKDAY(A1363)</f>
        <v>3</v>
      </c>
      <c r="D1363" s="164">
        <v>18</v>
      </c>
      <c r="E1363" s="163">
        <v>10</v>
      </c>
      <c r="F1363" s="163">
        <v>14.45</v>
      </c>
      <c r="G1363" s="163">
        <v>12.037500000000001</v>
      </c>
      <c r="H1363" s="1">
        <v>3414</v>
      </c>
      <c r="I1363" s="161">
        <f>VLOOKUP(B1363,L$2:M$54,2,FALSE)</f>
        <v>1.0393507309636445</v>
      </c>
      <c r="J1363">
        <f>MAX(I1363*F1363,E1363)</f>
        <v>15.018618062424663</v>
      </c>
      <c r="L1363" s="166"/>
      <c r="M1363" s="41"/>
      <c r="N1363" s="41"/>
      <c r="O1363" s="41"/>
    </row>
    <row r="1364" spans="1:15" x14ac:dyDescent="0.25">
      <c r="A1364" s="165">
        <v>43522.75</v>
      </c>
      <c r="B1364" s="167">
        <f>WEEKNUM(A1364)</f>
        <v>9</v>
      </c>
      <c r="C1364" s="164">
        <f>WEEKDAY(A1364)</f>
        <v>3</v>
      </c>
      <c r="D1364" s="164">
        <v>19</v>
      </c>
      <c r="E1364" s="163">
        <v>10</v>
      </c>
      <c r="F1364" s="163">
        <v>17.375</v>
      </c>
      <c r="G1364" s="163">
        <v>11.987500000000001</v>
      </c>
      <c r="H1364" s="1">
        <v>3109</v>
      </c>
      <c r="I1364" s="161">
        <f>VLOOKUP(B1364,L$2:M$54,2,FALSE)</f>
        <v>1.0393507309636445</v>
      </c>
      <c r="J1364">
        <f>MAX(I1364*F1364,E1364)</f>
        <v>18.058718950493322</v>
      </c>
      <c r="L1364" s="166"/>
      <c r="M1364" s="41"/>
      <c r="N1364" s="41"/>
      <c r="O1364" s="41"/>
    </row>
    <row r="1365" spans="1:15" x14ac:dyDescent="0.25">
      <c r="A1365" s="165">
        <v>43522.791666666664</v>
      </c>
      <c r="B1365" s="167">
        <f>WEEKNUM(A1365)</f>
        <v>9</v>
      </c>
      <c r="C1365" s="164">
        <f>WEEKDAY(A1365)</f>
        <v>3</v>
      </c>
      <c r="D1365" s="164">
        <v>20</v>
      </c>
      <c r="E1365" s="163">
        <v>10</v>
      </c>
      <c r="F1365" s="163">
        <v>15.925000000000001</v>
      </c>
      <c r="G1365" s="163">
        <v>12.0875</v>
      </c>
      <c r="H1365" s="1">
        <v>2575</v>
      </c>
      <c r="I1365" s="161">
        <f>VLOOKUP(B1365,L$2:M$54,2,FALSE)</f>
        <v>1.0393507309636445</v>
      </c>
      <c r="J1365">
        <f>MAX(I1365*F1365,E1365)</f>
        <v>16.551660390596041</v>
      </c>
      <c r="L1365" s="166"/>
      <c r="M1365" s="41"/>
      <c r="N1365" s="41"/>
      <c r="O1365" s="41"/>
    </row>
    <row r="1366" spans="1:15" x14ac:dyDescent="0.25">
      <c r="A1366" s="165">
        <v>43522.833333333336</v>
      </c>
      <c r="B1366" s="167">
        <f>WEEKNUM(A1366)</f>
        <v>9</v>
      </c>
      <c r="C1366" s="164">
        <f>WEEKDAY(A1366)</f>
        <v>3</v>
      </c>
      <c r="D1366" s="164">
        <v>21</v>
      </c>
      <c r="E1366" s="163">
        <v>10</v>
      </c>
      <c r="F1366" s="163">
        <v>13.525</v>
      </c>
      <c r="G1366" s="163">
        <v>12.225</v>
      </c>
      <c r="H1366" s="1">
        <v>1999</v>
      </c>
      <c r="I1366" s="161">
        <f>VLOOKUP(B1366,L$2:M$54,2,FALSE)</f>
        <v>1.0393507309636445</v>
      </c>
      <c r="J1366">
        <f>MAX(I1366*F1366,E1366)</f>
        <v>14.057218636283292</v>
      </c>
      <c r="L1366" s="166"/>
      <c r="M1366" s="41"/>
      <c r="N1366" s="41"/>
      <c r="O1366" s="41"/>
    </row>
    <row r="1367" spans="1:15" x14ac:dyDescent="0.25">
      <c r="A1367" s="165">
        <v>43522.875</v>
      </c>
      <c r="B1367" s="167">
        <f>WEEKNUM(A1367)</f>
        <v>9</v>
      </c>
      <c r="C1367" s="164">
        <f>WEEKDAY(A1367)</f>
        <v>3</v>
      </c>
      <c r="D1367" s="164">
        <v>22</v>
      </c>
      <c r="E1367" s="163">
        <v>12.45</v>
      </c>
      <c r="F1367" s="163">
        <v>12.45</v>
      </c>
      <c r="G1367" s="163">
        <v>13.6875</v>
      </c>
      <c r="H1367" s="1">
        <v>1906</v>
      </c>
      <c r="I1367" s="161">
        <f>VLOOKUP(B1367,L$2:M$54,2,FALSE)</f>
        <v>1.0393507309636445</v>
      </c>
      <c r="J1367">
        <f>MAX(I1367*F1367,E1367)</f>
        <v>12.939916600497373</v>
      </c>
      <c r="L1367" s="166"/>
      <c r="M1367" s="41"/>
      <c r="N1367" s="41"/>
      <c r="O1367" s="41"/>
    </row>
    <row r="1368" spans="1:15" x14ac:dyDescent="0.25">
      <c r="A1368" s="165">
        <v>43522.916666666664</v>
      </c>
      <c r="B1368" s="167">
        <f>WEEKNUM(A1368)</f>
        <v>9</v>
      </c>
      <c r="C1368" s="164">
        <f>WEEKDAY(A1368)</f>
        <v>3</v>
      </c>
      <c r="D1368" s="164">
        <v>23</v>
      </c>
      <c r="E1368" s="163">
        <v>11.95</v>
      </c>
      <c r="F1368" s="163">
        <v>11.95</v>
      </c>
      <c r="G1368" s="163">
        <v>12.9625</v>
      </c>
      <c r="H1368" s="1">
        <v>1005</v>
      </c>
      <c r="I1368" s="161">
        <f>VLOOKUP(B1368,L$2:M$54,2,FALSE)</f>
        <v>1.0393507309636445</v>
      </c>
      <c r="J1368">
        <f>MAX(I1368*F1368,E1368)</f>
        <v>12.420241235015551</v>
      </c>
      <c r="L1368" s="166"/>
      <c r="M1368" s="41"/>
      <c r="N1368" s="41"/>
      <c r="O1368" s="41"/>
    </row>
    <row r="1369" spans="1:15" x14ac:dyDescent="0.25">
      <c r="A1369" s="165">
        <v>43522.958333333336</v>
      </c>
      <c r="B1369" s="167">
        <f>WEEKNUM(A1369)</f>
        <v>9</v>
      </c>
      <c r="C1369" s="164">
        <f>WEEKDAY(A1369)</f>
        <v>3</v>
      </c>
      <c r="D1369" s="164">
        <v>24</v>
      </c>
      <c r="E1369" s="163">
        <v>11.725000000000001</v>
      </c>
      <c r="F1369" s="163">
        <v>11.725000000000001</v>
      </c>
      <c r="G1369" s="163">
        <v>11.762499999999999</v>
      </c>
      <c r="H1369" s="1">
        <v>405</v>
      </c>
      <c r="I1369" s="161">
        <f>VLOOKUP(B1369,L$2:M$54,2,FALSE)</f>
        <v>1.0393507309636445</v>
      </c>
      <c r="J1369">
        <f>MAX(I1369*F1369,E1369)</f>
        <v>12.186387320548734</v>
      </c>
      <c r="L1369" s="166"/>
      <c r="M1369" s="41"/>
      <c r="N1369" s="41"/>
      <c r="O1369" s="41"/>
    </row>
    <row r="1370" spans="1:15" x14ac:dyDescent="0.25">
      <c r="A1370" s="165">
        <v>43523</v>
      </c>
      <c r="B1370" s="167">
        <f>WEEKNUM(A1370)</f>
        <v>9</v>
      </c>
      <c r="C1370" s="164">
        <f>WEEKDAY(A1370)</f>
        <v>4</v>
      </c>
      <c r="D1370" s="164">
        <v>1</v>
      </c>
      <c r="E1370" s="163">
        <v>12</v>
      </c>
      <c r="F1370" s="163">
        <v>12</v>
      </c>
      <c r="G1370" s="163">
        <v>12.45</v>
      </c>
      <c r="H1370" s="1">
        <v>178</v>
      </c>
      <c r="I1370" s="161">
        <f>VLOOKUP(B1370,L$2:M$54,2,FALSE)</f>
        <v>1.0393507309636445</v>
      </c>
      <c r="J1370">
        <f>MAX(I1370*F1370,E1370)</f>
        <v>12.472208771563734</v>
      </c>
      <c r="L1370" s="166"/>
      <c r="M1370" s="41"/>
      <c r="N1370" s="41"/>
      <c r="O1370" s="41"/>
    </row>
    <row r="1371" spans="1:15" x14ac:dyDescent="0.25">
      <c r="A1371" s="165">
        <v>43523.041666666664</v>
      </c>
      <c r="B1371" s="167">
        <f>WEEKNUM(A1371)</f>
        <v>9</v>
      </c>
      <c r="C1371" s="164">
        <f>WEEKDAY(A1371)</f>
        <v>4</v>
      </c>
      <c r="D1371" s="164">
        <v>2</v>
      </c>
      <c r="E1371" s="163">
        <v>11.07</v>
      </c>
      <c r="F1371" s="163">
        <v>11.07</v>
      </c>
      <c r="G1371" s="163">
        <v>11.95</v>
      </c>
      <c r="H1371" s="1">
        <v>101</v>
      </c>
      <c r="I1371" s="161">
        <f>VLOOKUP(B1371,L$2:M$54,2,FALSE)</f>
        <v>1.0393507309636445</v>
      </c>
      <c r="J1371">
        <f>MAX(I1371*F1371,E1371)</f>
        <v>11.505612591767544</v>
      </c>
      <c r="L1371" s="166"/>
      <c r="M1371" s="41"/>
      <c r="N1371" s="41"/>
      <c r="O1371" s="41"/>
    </row>
    <row r="1372" spans="1:15" x14ac:dyDescent="0.25">
      <c r="A1372" s="165">
        <v>43523.083333333336</v>
      </c>
      <c r="B1372" s="167">
        <f>WEEKNUM(A1372)</f>
        <v>9</v>
      </c>
      <c r="C1372" s="164">
        <f>WEEKDAY(A1372)</f>
        <v>4</v>
      </c>
      <c r="D1372" s="164">
        <v>3</v>
      </c>
      <c r="E1372" s="163">
        <v>11.175000000000001</v>
      </c>
      <c r="F1372" s="163">
        <v>11.175000000000001</v>
      </c>
      <c r="G1372" s="163">
        <v>11.725000000000001</v>
      </c>
      <c r="H1372" s="1">
        <v>87</v>
      </c>
      <c r="I1372" s="161">
        <f>VLOOKUP(B1372,L$2:M$54,2,FALSE)</f>
        <v>1.0393507309636445</v>
      </c>
      <c r="J1372">
        <f>MAX(I1372*F1372,E1372)</f>
        <v>11.614744418518727</v>
      </c>
      <c r="L1372" s="166"/>
      <c r="M1372" s="41"/>
      <c r="N1372" s="41"/>
      <c r="O1372" s="41"/>
    </row>
    <row r="1373" spans="1:15" x14ac:dyDescent="0.25">
      <c r="A1373" s="165">
        <v>43523.125</v>
      </c>
      <c r="B1373" s="167">
        <f>WEEKNUM(A1373)</f>
        <v>9</v>
      </c>
      <c r="C1373" s="164">
        <f>WEEKDAY(A1373)</f>
        <v>4</v>
      </c>
      <c r="D1373" s="164">
        <v>4</v>
      </c>
      <c r="E1373" s="163">
        <v>11.745000000000001</v>
      </c>
      <c r="F1373" s="163">
        <v>11.745000000000001</v>
      </c>
      <c r="G1373" s="163">
        <v>12</v>
      </c>
      <c r="H1373" s="1">
        <v>129</v>
      </c>
      <c r="I1373" s="161">
        <f>VLOOKUP(B1373,L$2:M$54,2,FALSE)</f>
        <v>1.0393507309636445</v>
      </c>
      <c r="J1373">
        <f>MAX(I1373*F1373,E1373)</f>
        <v>12.207174335168006</v>
      </c>
      <c r="L1373" s="166"/>
      <c r="M1373" s="41"/>
      <c r="N1373" s="41"/>
      <c r="O1373" s="41"/>
    </row>
    <row r="1374" spans="1:15" x14ac:dyDescent="0.25">
      <c r="A1374" s="165">
        <v>43523.166666666664</v>
      </c>
      <c r="B1374" s="167">
        <f>WEEKNUM(A1374)</f>
        <v>9</v>
      </c>
      <c r="C1374" s="164">
        <f>WEEKDAY(A1374)</f>
        <v>4</v>
      </c>
      <c r="D1374" s="164">
        <v>5</v>
      </c>
      <c r="E1374" s="163">
        <v>12.195</v>
      </c>
      <c r="F1374" s="163">
        <v>12.195</v>
      </c>
      <c r="G1374" s="163">
        <v>11.07</v>
      </c>
      <c r="H1374" s="1">
        <v>353</v>
      </c>
      <c r="I1374" s="161">
        <f>VLOOKUP(B1374,L$2:M$54,2,FALSE)</f>
        <v>1.0393507309636445</v>
      </c>
      <c r="J1374">
        <f>MAX(I1374*F1374,E1374)</f>
        <v>12.674882164101644</v>
      </c>
      <c r="L1374" s="166"/>
      <c r="M1374" s="41"/>
      <c r="N1374" s="41"/>
      <c r="O1374" s="41"/>
    </row>
    <row r="1375" spans="1:15" x14ac:dyDescent="0.25">
      <c r="A1375" s="165">
        <v>43523.208333333336</v>
      </c>
      <c r="B1375" s="167">
        <f>WEEKNUM(A1375)</f>
        <v>9</v>
      </c>
      <c r="C1375" s="164">
        <f>WEEKDAY(A1375)</f>
        <v>4</v>
      </c>
      <c r="D1375" s="164">
        <v>6</v>
      </c>
      <c r="E1375" s="163">
        <v>11.705</v>
      </c>
      <c r="F1375" s="163">
        <v>11.705</v>
      </c>
      <c r="G1375" s="163">
        <v>11.175000000000001</v>
      </c>
      <c r="H1375" s="1">
        <v>830</v>
      </c>
      <c r="I1375" s="161">
        <f>VLOOKUP(B1375,L$2:M$54,2,FALSE)</f>
        <v>1.0393507309636445</v>
      </c>
      <c r="J1375">
        <f>MAX(I1375*F1375,E1375)</f>
        <v>12.165600305929459</v>
      </c>
      <c r="L1375" s="166"/>
      <c r="M1375" s="41"/>
      <c r="N1375" s="41"/>
      <c r="O1375" s="41"/>
    </row>
    <row r="1376" spans="1:15" x14ac:dyDescent="0.25">
      <c r="A1376" s="165">
        <v>43523.25</v>
      </c>
      <c r="B1376" s="167">
        <f>WEEKNUM(A1376)</f>
        <v>9</v>
      </c>
      <c r="C1376" s="164">
        <f>WEEKDAY(A1376)</f>
        <v>4</v>
      </c>
      <c r="D1376" s="164">
        <v>7</v>
      </c>
      <c r="E1376" s="163">
        <v>10.620000000000001</v>
      </c>
      <c r="F1376" s="163">
        <v>10.620000000000001</v>
      </c>
      <c r="G1376" s="163">
        <v>11.745000000000001</v>
      </c>
      <c r="H1376" s="1">
        <v>3298</v>
      </c>
      <c r="I1376" s="161">
        <f>VLOOKUP(B1376,L$2:M$54,2,FALSE)</f>
        <v>1.0393507309636445</v>
      </c>
      <c r="J1376">
        <f>MAX(I1376*F1376,E1376)</f>
        <v>11.037904762833906</v>
      </c>
      <c r="L1376" s="166"/>
      <c r="M1376" s="41"/>
      <c r="N1376" s="41"/>
      <c r="O1376" s="41"/>
    </row>
    <row r="1377" spans="1:15" x14ac:dyDescent="0.25">
      <c r="A1377" s="165">
        <v>43523.291666666664</v>
      </c>
      <c r="B1377" s="167">
        <f>WEEKNUM(A1377)</f>
        <v>9</v>
      </c>
      <c r="C1377" s="164">
        <f>WEEKDAY(A1377)</f>
        <v>4</v>
      </c>
      <c r="D1377" s="164">
        <v>8</v>
      </c>
      <c r="E1377" s="163">
        <v>11.77</v>
      </c>
      <c r="F1377" s="163">
        <v>11.77</v>
      </c>
      <c r="G1377" s="163">
        <v>12.195</v>
      </c>
      <c r="H1377" s="1">
        <v>4417</v>
      </c>
      <c r="I1377" s="161">
        <f>VLOOKUP(B1377,L$2:M$54,2,FALSE)</f>
        <v>1.0393507309636445</v>
      </c>
      <c r="J1377">
        <f>MAX(I1377*F1377,E1377)</f>
        <v>12.233158103442095</v>
      </c>
      <c r="L1377" s="166"/>
      <c r="M1377" s="41"/>
      <c r="N1377" s="41"/>
      <c r="O1377" s="41"/>
    </row>
    <row r="1378" spans="1:15" x14ac:dyDescent="0.25">
      <c r="A1378" s="165">
        <v>43523.333333333336</v>
      </c>
      <c r="B1378" s="167">
        <f>WEEKNUM(A1378)</f>
        <v>9</v>
      </c>
      <c r="C1378" s="164">
        <f>WEEKDAY(A1378)</f>
        <v>4</v>
      </c>
      <c r="D1378" s="164">
        <v>9</v>
      </c>
      <c r="E1378" s="163">
        <v>10</v>
      </c>
      <c r="F1378" s="163">
        <v>16.5</v>
      </c>
      <c r="G1378" s="163">
        <v>11.705</v>
      </c>
      <c r="H1378" s="1">
        <v>3897</v>
      </c>
      <c r="I1378" s="161">
        <f>VLOOKUP(B1378,L$2:M$54,2,FALSE)</f>
        <v>1.0393507309636445</v>
      </c>
      <c r="J1378">
        <f>MAX(I1378*F1378,E1378)</f>
        <v>17.149287060900136</v>
      </c>
      <c r="L1378" s="166"/>
      <c r="M1378" s="41"/>
      <c r="N1378" s="41"/>
      <c r="O1378" s="41"/>
    </row>
    <row r="1379" spans="1:15" x14ac:dyDescent="0.25">
      <c r="A1379" s="165">
        <v>43523.375</v>
      </c>
      <c r="B1379" s="167">
        <f>WEEKNUM(A1379)</f>
        <v>9</v>
      </c>
      <c r="C1379" s="164">
        <f>WEEKDAY(A1379)</f>
        <v>4</v>
      </c>
      <c r="D1379" s="164">
        <v>10</v>
      </c>
      <c r="E1379" s="163">
        <v>10</v>
      </c>
      <c r="F1379" s="163">
        <v>19</v>
      </c>
      <c r="G1379" s="163">
        <v>10.620000000000001</v>
      </c>
      <c r="H1379" s="1">
        <v>2754</v>
      </c>
      <c r="I1379" s="161">
        <f>VLOOKUP(B1379,L$2:M$54,2,FALSE)</f>
        <v>1.0393507309636445</v>
      </c>
      <c r="J1379">
        <f>MAX(I1379*F1379,E1379)</f>
        <v>19.747663888309244</v>
      </c>
      <c r="L1379" s="166"/>
      <c r="M1379" s="41"/>
      <c r="N1379" s="41"/>
      <c r="O1379" s="41"/>
    </row>
    <row r="1380" spans="1:15" x14ac:dyDescent="0.25">
      <c r="A1380" s="165">
        <v>43523.416666666664</v>
      </c>
      <c r="B1380" s="167">
        <f>WEEKNUM(A1380)</f>
        <v>9</v>
      </c>
      <c r="C1380" s="164">
        <f>WEEKDAY(A1380)</f>
        <v>4</v>
      </c>
      <c r="D1380" s="164">
        <v>11</v>
      </c>
      <c r="E1380" s="163">
        <v>10</v>
      </c>
      <c r="F1380" s="163">
        <v>16.75</v>
      </c>
      <c r="G1380" s="163">
        <v>11.77</v>
      </c>
      <c r="H1380" s="1">
        <v>2661</v>
      </c>
      <c r="I1380" s="161">
        <f>VLOOKUP(B1380,L$2:M$54,2,FALSE)</f>
        <v>1.0393507309636445</v>
      </c>
      <c r="J1380">
        <f>MAX(I1380*F1380,E1380)</f>
        <v>17.409124743641044</v>
      </c>
      <c r="L1380" s="166"/>
      <c r="M1380" s="41"/>
      <c r="N1380" s="41"/>
      <c r="O1380" s="41"/>
    </row>
    <row r="1381" spans="1:15" x14ac:dyDescent="0.25">
      <c r="A1381" s="165">
        <v>43523.458333333336</v>
      </c>
      <c r="B1381" s="167">
        <f>WEEKNUM(A1381)</f>
        <v>9</v>
      </c>
      <c r="C1381" s="164">
        <f>WEEKDAY(A1381)</f>
        <v>4</v>
      </c>
      <c r="D1381" s="164">
        <v>12</v>
      </c>
      <c r="E1381" s="163">
        <v>10</v>
      </c>
      <c r="F1381" s="163">
        <v>15.379999999999999</v>
      </c>
      <c r="G1381" s="163">
        <v>13.25</v>
      </c>
      <c r="H1381" s="1">
        <v>2501</v>
      </c>
      <c r="I1381" s="161">
        <f>VLOOKUP(B1381,L$2:M$54,2,FALSE)</f>
        <v>1.0393507309636445</v>
      </c>
      <c r="J1381">
        <f>MAX(I1381*F1381,E1381)</f>
        <v>15.985214242220851</v>
      </c>
      <c r="L1381" s="166"/>
      <c r="M1381" s="41"/>
      <c r="N1381" s="41"/>
      <c r="O1381" s="41"/>
    </row>
    <row r="1382" spans="1:15" x14ac:dyDescent="0.25">
      <c r="A1382" s="165">
        <v>43523.5</v>
      </c>
      <c r="B1382" s="167">
        <f>WEEKNUM(A1382)</f>
        <v>9</v>
      </c>
      <c r="C1382" s="164">
        <f>WEEKDAY(A1382)</f>
        <v>4</v>
      </c>
      <c r="D1382" s="164">
        <v>13</v>
      </c>
      <c r="E1382" s="163">
        <v>10</v>
      </c>
      <c r="F1382" s="163">
        <v>14.45</v>
      </c>
      <c r="G1382" s="163">
        <v>14.5</v>
      </c>
      <c r="H1382" s="1">
        <v>2350</v>
      </c>
      <c r="I1382" s="161">
        <f>VLOOKUP(B1382,L$2:M$54,2,FALSE)</f>
        <v>1.0393507309636445</v>
      </c>
      <c r="J1382">
        <f>MAX(I1382*F1382,E1382)</f>
        <v>15.018618062424663</v>
      </c>
      <c r="L1382" s="166"/>
      <c r="M1382" s="41"/>
      <c r="N1382" s="41"/>
      <c r="O1382" s="41"/>
    </row>
    <row r="1383" spans="1:15" x14ac:dyDescent="0.25">
      <c r="A1383" s="165">
        <v>43523.541666666664</v>
      </c>
      <c r="B1383" s="167">
        <f>WEEKNUM(A1383)</f>
        <v>9</v>
      </c>
      <c r="C1383" s="164">
        <f>WEEKDAY(A1383)</f>
        <v>4</v>
      </c>
      <c r="D1383" s="164">
        <v>14</v>
      </c>
      <c r="E1383" s="163">
        <v>10</v>
      </c>
      <c r="F1383" s="163">
        <v>13.765000000000001</v>
      </c>
      <c r="G1383" s="163">
        <v>13.375</v>
      </c>
      <c r="H1383" s="1">
        <v>2601</v>
      </c>
      <c r="I1383" s="161">
        <f>VLOOKUP(B1383,L$2:M$54,2,FALSE)</f>
        <v>1.0393507309636445</v>
      </c>
      <c r="J1383">
        <f>MAX(I1383*F1383,E1383)</f>
        <v>14.306662811714567</v>
      </c>
      <c r="L1383" s="166"/>
      <c r="M1383" s="41"/>
      <c r="N1383" s="41"/>
      <c r="O1383" s="41"/>
    </row>
    <row r="1384" spans="1:15" x14ac:dyDescent="0.25">
      <c r="A1384" s="165">
        <v>43523.583333333336</v>
      </c>
      <c r="B1384" s="167">
        <f>WEEKNUM(A1384)</f>
        <v>9</v>
      </c>
      <c r="C1384" s="164">
        <f>WEEKDAY(A1384)</f>
        <v>4</v>
      </c>
      <c r="D1384" s="164">
        <v>15</v>
      </c>
      <c r="E1384" s="163">
        <v>10</v>
      </c>
      <c r="F1384" s="163">
        <v>14.185</v>
      </c>
      <c r="G1384" s="163">
        <v>12.690000000000001</v>
      </c>
      <c r="H1384" s="1">
        <v>2514</v>
      </c>
      <c r="I1384" s="161">
        <f>VLOOKUP(B1384,L$2:M$54,2,FALSE)</f>
        <v>1.0393507309636445</v>
      </c>
      <c r="J1384">
        <f>MAX(I1384*F1384,E1384)</f>
        <v>14.743190118719298</v>
      </c>
      <c r="L1384" s="166"/>
      <c r="M1384" s="41"/>
      <c r="N1384" s="41"/>
      <c r="O1384" s="41"/>
    </row>
    <row r="1385" spans="1:15" x14ac:dyDescent="0.25">
      <c r="A1385" s="165">
        <v>43523.625</v>
      </c>
      <c r="B1385" s="167">
        <f>WEEKNUM(A1385)</f>
        <v>9</v>
      </c>
      <c r="C1385" s="164">
        <f>WEEKDAY(A1385)</f>
        <v>4</v>
      </c>
      <c r="D1385" s="164">
        <v>16</v>
      </c>
      <c r="E1385" s="163">
        <v>10</v>
      </c>
      <c r="F1385" s="163">
        <v>15</v>
      </c>
      <c r="G1385" s="163">
        <v>12.225000000000001</v>
      </c>
      <c r="H1385" s="1">
        <v>2660</v>
      </c>
      <c r="I1385" s="161">
        <f>VLOOKUP(B1385,L$2:M$54,2,FALSE)</f>
        <v>1.0393507309636445</v>
      </c>
      <c r="J1385">
        <f>MAX(I1385*F1385,E1385)</f>
        <v>15.590260964454668</v>
      </c>
      <c r="L1385" s="166"/>
      <c r="M1385" s="41"/>
      <c r="N1385" s="41"/>
      <c r="O1385" s="41"/>
    </row>
    <row r="1386" spans="1:15" x14ac:dyDescent="0.25">
      <c r="A1386" s="165">
        <v>43523.666666666664</v>
      </c>
      <c r="B1386" s="167">
        <f>WEEKNUM(A1386)</f>
        <v>9</v>
      </c>
      <c r="C1386" s="164">
        <f>WEEKDAY(A1386)</f>
        <v>4</v>
      </c>
      <c r="D1386" s="164">
        <v>17</v>
      </c>
      <c r="E1386" s="163">
        <v>10</v>
      </c>
      <c r="F1386" s="163">
        <v>14.895</v>
      </c>
      <c r="G1386" s="163">
        <v>11.8825</v>
      </c>
      <c r="H1386" s="1">
        <v>3632</v>
      </c>
      <c r="I1386" s="161">
        <f>VLOOKUP(B1386,L$2:M$54,2,FALSE)</f>
        <v>1.0393507309636445</v>
      </c>
      <c r="J1386">
        <f>MAX(I1386*F1386,E1386)</f>
        <v>15.481129137703485</v>
      </c>
      <c r="L1386" s="166"/>
      <c r="M1386" s="41"/>
      <c r="N1386" s="41"/>
      <c r="O1386" s="41"/>
    </row>
    <row r="1387" spans="1:15" x14ac:dyDescent="0.25">
      <c r="A1387" s="165">
        <v>43523.708333333336</v>
      </c>
      <c r="B1387" s="167">
        <f>WEEKNUM(A1387)</f>
        <v>9</v>
      </c>
      <c r="C1387" s="164">
        <f>WEEKDAY(A1387)</f>
        <v>4</v>
      </c>
      <c r="D1387" s="164">
        <v>18</v>
      </c>
      <c r="E1387" s="163">
        <v>10</v>
      </c>
      <c r="F1387" s="163">
        <v>15.77</v>
      </c>
      <c r="G1387" s="163">
        <v>12.092500000000001</v>
      </c>
      <c r="H1387" s="1">
        <v>3837</v>
      </c>
      <c r="I1387" s="161">
        <f>VLOOKUP(B1387,L$2:M$54,2,FALSE)</f>
        <v>1.0393507309636445</v>
      </c>
      <c r="J1387">
        <f>MAX(I1387*F1387,E1387)</f>
        <v>16.390561027296673</v>
      </c>
      <c r="L1387" s="166"/>
      <c r="M1387" s="41"/>
      <c r="N1387" s="41"/>
      <c r="O1387" s="41"/>
    </row>
    <row r="1388" spans="1:15" x14ac:dyDescent="0.25">
      <c r="A1388" s="165">
        <v>43523.75</v>
      </c>
      <c r="B1388" s="167">
        <f>WEEKNUM(A1388)</f>
        <v>9</v>
      </c>
      <c r="C1388" s="164">
        <f>WEEKDAY(A1388)</f>
        <v>4</v>
      </c>
      <c r="D1388" s="164">
        <v>19</v>
      </c>
      <c r="E1388" s="163">
        <v>10</v>
      </c>
      <c r="F1388" s="163">
        <v>17.549999999999997</v>
      </c>
      <c r="G1388" s="163">
        <v>12.5</v>
      </c>
      <c r="H1388" s="1">
        <v>3222</v>
      </c>
      <c r="I1388" s="161">
        <f>VLOOKUP(B1388,L$2:M$54,2,FALSE)</f>
        <v>1.0393507309636445</v>
      </c>
      <c r="J1388">
        <f>MAX(I1388*F1388,E1388)</f>
        <v>18.240605328411959</v>
      </c>
      <c r="L1388" s="166"/>
      <c r="M1388" s="41"/>
      <c r="N1388" s="41"/>
      <c r="O1388" s="41"/>
    </row>
    <row r="1389" spans="1:15" x14ac:dyDescent="0.25">
      <c r="A1389" s="165">
        <v>43523.791666666664</v>
      </c>
      <c r="B1389" s="167">
        <f>WEEKNUM(A1389)</f>
        <v>9</v>
      </c>
      <c r="C1389" s="164">
        <f>WEEKDAY(A1389)</f>
        <v>4</v>
      </c>
      <c r="D1389" s="164">
        <v>20</v>
      </c>
      <c r="E1389" s="163">
        <v>10</v>
      </c>
      <c r="F1389" s="163">
        <v>16.234999999999999</v>
      </c>
      <c r="G1389" s="163">
        <v>12.4475</v>
      </c>
      <c r="H1389" s="1">
        <v>1949</v>
      </c>
      <c r="I1389" s="161">
        <f>VLOOKUP(B1389,L$2:M$54,2,FALSE)</f>
        <v>1.0393507309636445</v>
      </c>
      <c r="J1389">
        <f>MAX(I1389*F1389,E1389)</f>
        <v>16.873859117194769</v>
      </c>
      <c r="L1389" s="166"/>
      <c r="M1389" s="41"/>
      <c r="N1389" s="41"/>
      <c r="O1389" s="41"/>
    </row>
    <row r="1390" spans="1:15" x14ac:dyDescent="0.25">
      <c r="A1390" s="165">
        <v>43523.833333333336</v>
      </c>
      <c r="B1390" s="167">
        <f>WEEKNUM(A1390)</f>
        <v>9</v>
      </c>
      <c r="C1390" s="164">
        <f>WEEKDAY(A1390)</f>
        <v>4</v>
      </c>
      <c r="D1390" s="164">
        <v>21</v>
      </c>
      <c r="E1390" s="163">
        <v>10</v>
      </c>
      <c r="F1390" s="163">
        <v>14</v>
      </c>
      <c r="G1390" s="163">
        <v>12.885000000000002</v>
      </c>
      <c r="H1390" s="1">
        <v>977</v>
      </c>
      <c r="I1390" s="161">
        <f>VLOOKUP(B1390,L$2:M$54,2,FALSE)</f>
        <v>1.0393507309636445</v>
      </c>
      <c r="J1390">
        <f>MAX(I1390*F1390,E1390)</f>
        <v>14.550910233491024</v>
      </c>
      <c r="L1390" s="166"/>
      <c r="M1390" s="41"/>
      <c r="N1390" s="41"/>
      <c r="O1390" s="41"/>
    </row>
    <row r="1391" spans="1:15" x14ac:dyDescent="0.25">
      <c r="A1391" s="165">
        <v>43523.875</v>
      </c>
      <c r="B1391" s="167">
        <f>WEEKNUM(A1391)</f>
        <v>9</v>
      </c>
      <c r="C1391" s="164">
        <f>WEEKDAY(A1391)</f>
        <v>4</v>
      </c>
      <c r="D1391" s="164">
        <v>22</v>
      </c>
      <c r="E1391" s="163">
        <v>10</v>
      </c>
      <c r="F1391" s="163">
        <v>12.77</v>
      </c>
      <c r="G1391" s="163">
        <v>13.774999999999999</v>
      </c>
      <c r="H1391" s="1">
        <v>769</v>
      </c>
      <c r="I1391" s="161">
        <f>VLOOKUP(B1391,L$2:M$54,2,FALSE)</f>
        <v>1.0393507309636445</v>
      </c>
      <c r="J1391">
        <f>MAX(I1391*F1391,E1391)</f>
        <v>13.272508834405739</v>
      </c>
      <c r="L1391" s="166"/>
      <c r="M1391" s="41"/>
      <c r="N1391" s="41"/>
      <c r="O1391" s="41"/>
    </row>
    <row r="1392" spans="1:15" x14ac:dyDescent="0.25">
      <c r="A1392" s="165">
        <v>43523.916666666664</v>
      </c>
      <c r="B1392" s="167">
        <f>WEEKNUM(A1392)</f>
        <v>9</v>
      </c>
      <c r="C1392" s="164">
        <f>WEEKDAY(A1392)</f>
        <v>4</v>
      </c>
      <c r="D1392" s="164">
        <v>23</v>
      </c>
      <c r="E1392" s="163">
        <v>12.48</v>
      </c>
      <c r="F1392" s="163">
        <v>12.48</v>
      </c>
      <c r="G1392" s="163">
        <v>13.1175</v>
      </c>
      <c r="H1392" s="1">
        <v>670</v>
      </c>
      <c r="I1392" s="161">
        <f>VLOOKUP(B1392,L$2:M$54,2,FALSE)</f>
        <v>1.0393507309636445</v>
      </c>
      <c r="J1392">
        <f>MAX(I1392*F1392,E1392)</f>
        <v>12.971097122426285</v>
      </c>
      <c r="L1392" s="166"/>
      <c r="M1392" s="41"/>
      <c r="N1392" s="41"/>
      <c r="O1392" s="41"/>
    </row>
    <row r="1393" spans="1:15" x14ac:dyDescent="0.25">
      <c r="A1393" s="165">
        <v>43523.958333333336</v>
      </c>
      <c r="B1393" s="167">
        <f>WEEKNUM(A1393)</f>
        <v>9</v>
      </c>
      <c r="C1393" s="164">
        <f>WEEKDAY(A1393)</f>
        <v>4</v>
      </c>
      <c r="D1393" s="164">
        <v>24</v>
      </c>
      <c r="E1393" s="163">
        <v>12.59</v>
      </c>
      <c r="F1393" s="163">
        <v>12.59</v>
      </c>
      <c r="G1393" s="163">
        <v>12</v>
      </c>
      <c r="H1393" s="1">
        <v>322</v>
      </c>
      <c r="I1393" s="161">
        <f>VLOOKUP(B1393,L$2:M$54,2,FALSE)</f>
        <v>1.0393507309636445</v>
      </c>
      <c r="J1393">
        <f>MAX(I1393*F1393,E1393)</f>
        <v>13.085425702832284</v>
      </c>
      <c r="L1393" s="166"/>
      <c r="M1393" s="41"/>
      <c r="N1393" s="41"/>
      <c r="O1393" s="41"/>
    </row>
    <row r="1394" spans="1:15" x14ac:dyDescent="0.25">
      <c r="A1394" s="165">
        <v>43524</v>
      </c>
      <c r="B1394" s="167">
        <f>WEEKNUM(A1394)</f>
        <v>9</v>
      </c>
      <c r="C1394" s="164">
        <f>WEEKDAY(A1394)</f>
        <v>5</v>
      </c>
      <c r="D1394" s="164">
        <v>1</v>
      </c>
      <c r="E1394" s="163">
        <v>12.375</v>
      </c>
      <c r="F1394" s="163">
        <v>12.375</v>
      </c>
      <c r="G1394" s="163">
        <v>11.385</v>
      </c>
      <c r="H1394" s="1">
        <v>150</v>
      </c>
      <c r="I1394" s="161">
        <f>VLOOKUP(B1394,L$2:M$54,2,FALSE)</f>
        <v>1.0393507309636445</v>
      </c>
      <c r="J1394">
        <f>MAX(I1394*F1394,E1394)</f>
        <v>12.8619652956751</v>
      </c>
      <c r="L1394" s="166"/>
      <c r="M1394" s="41"/>
      <c r="N1394" s="41"/>
      <c r="O1394" s="41"/>
    </row>
    <row r="1395" spans="1:15" x14ac:dyDescent="0.25">
      <c r="A1395" s="165">
        <v>43524.041666666664</v>
      </c>
      <c r="B1395" s="167">
        <f>WEEKNUM(A1395)</f>
        <v>9</v>
      </c>
      <c r="C1395" s="164">
        <f>WEEKDAY(A1395)</f>
        <v>5</v>
      </c>
      <c r="D1395" s="164">
        <v>2</v>
      </c>
      <c r="E1395" s="163">
        <v>11.984999999999999</v>
      </c>
      <c r="F1395" s="163">
        <v>11.984999999999999</v>
      </c>
      <c r="G1395" s="163">
        <v>12.48</v>
      </c>
      <c r="H1395" s="1">
        <v>99</v>
      </c>
      <c r="I1395" s="161">
        <f>VLOOKUP(B1395,L$2:M$54,2,FALSE)</f>
        <v>1.0393507309636445</v>
      </c>
      <c r="J1395">
        <f>MAX(I1395*F1395,E1395)</f>
        <v>12.456618510599279</v>
      </c>
      <c r="L1395" s="166"/>
      <c r="M1395" s="41"/>
      <c r="N1395" s="41"/>
      <c r="O1395" s="41"/>
    </row>
    <row r="1396" spans="1:15" x14ac:dyDescent="0.25">
      <c r="A1396" s="165">
        <v>43524.083333333336</v>
      </c>
      <c r="B1396" s="167">
        <f>WEEKNUM(A1396)</f>
        <v>9</v>
      </c>
      <c r="C1396" s="164">
        <f>WEEKDAY(A1396)</f>
        <v>5</v>
      </c>
      <c r="D1396" s="164">
        <v>3</v>
      </c>
      <c r="E1396" s="163">
        <v>11.719999999999999</v>
      </c>
      <c r="F1396" s="163">
        <v>11.719999999999999</v>
      </c>
      <c r="G1396" s="163">
        <v>12.59</v>
      </c>
      <c r="H1396" s="1">
        <v>81</v>
      </c>
      <c r="I1396" s="161">
        <f>VLOOKUP(B1396,L$2:M$54,2,FALSE)</f>
        <v>1.0393507309636445</v>
      </c>
      <c r="J1396">
        <f>MAX(I1396*F1396,E1396)</f>
        <v>12.181190566893912</v>
      </c>
      <c r="L1396" s="166"/>
      <c r="M1396" s="41"/>
      <c r="N1396" s="41"/>
      <c r="O1396" s="41"/>
    </row>
    <row r="1397" spans="1:15" x14ac:dyDescent="0.25">
      <c r="A1397" s="165">
        <v>43524.125</v>
      </c>
      <c r="B1397" s="167">
        <f>WEEKNUM(A1397)</f>
        <v>9</v>
      </c>
      <c r="C1397" s="164">
        <f>WEEKDAY(A1397)</f>
        <v>5</v>
      </c>
      <c r="D1397" s="164">
        <v>4</v>
      </c>
      <c r="E1397" s="163">
        <v>12.094999999999999</v>
      </c>
      <c r="F1397" s="163">
        <v>12.094999999999999</v>
      </c>
      <c r="G1397" s="163">
        <v>12.375</v>
      </c>
      <c r="H1397" s="1">
        <v>133</v>
      </c>
      <c r="I1397" s="161">
        <f>VLOOKUP(B1397,L$2:M$54,2,FALSE)</f>
        <v>1.0393507309636445</v>
      </c>
      <c r="J1397">
        <f>MAX(I1397*F1397,E1397)</f>
        <v>12.570947091005278</v>
      </c>
      <c r="L1397" s="166"/>
      <c r="M1397" s="41"/>
      <c r="N1397" s="41"/>
      <c r="O1397" s="41"/>
    </row>
    <row r="1398" spans="1:15" x14ac:dyDescent="0.25">
      <c r="A1398" s="165">
        <v>43524.166666666664</v>
      </c>
      <c r="B1398" s="167">
        <f>WEEKNUM(A1398)</f>
        <v>9</v>
      </c>
      <c r="C1398" s="164">
        <f>WEEKDAY(A1398)</f>
        <v>5</v>
      </c>
      <c r="D1398" s="164">
        <v>5</v>
      </c>
      <c r="E1398" s="163">
        <v>11.91</v>
      </c>
      <c r="F1398" s="163">
        <v>11.91</v>
      </c>
      <c r="G1398" s="163">
        <v>11.984999999999999</v>
      </c>
      <c r="H1398" s="1">
        <v>304</v>
      </c>
      <c r="I1398" s="161">
        <f>VLOOKUP(B1398,L$2:M$54,2,FALSE)</f>
        <v>1.0393507309636445</v>
      </c>
      <c r="J1398">
        <f>MAX(I1398*F1398,E1398)</f>
        <v>12.378667205777006</v>
      </c>
      <c r="L1398" s="166"/>
      <c r="M1398" s="41"/>
      <c r="N1398" s="41"/>
      <c r="O1398" s="41"/>
    </row>
    <row r="1399" spans="1:15" x14ac:dyDescent="0.25">
      <c r="A1399" s="165">
        <v>43524.208333333336</v>
      </c>
      <c r="B1399" s="167">
        <f>WEEKNUM(A1399)</f>
        <v>9</v>
      </c>
      <c r="C1399" s="164">
        <f>WEEKDAY(A1399)</f>
        <v>5</v>
      </c>
      <c r="D1399" s="164">
        <v>6</v>
      </c>
      <c r="E1399" s="163">
        <v>12.455</v>
      </c>
      <c r="F1399" s="163">
        <v>12.455</v>
      </c>
      <c r="G1399" s="163">
        <v>11.719999999999999</v>
      </c>
      <c r="H1399" s="1">
        <v>764</v>
      </c>
      <c r="I1399" s="161">
        <f>VLOOKUP(B1399,L$2:M$54,2,FALSE)</f>
        <v>1.0393507309636445</v>
      </c>
      <c r="J1399">
        <f>MAX(I1399*F1399,E1399)</f>
        <v>12.945113354152193</v>
      </c>
      <c r="L1399" s="166"/>
      <c r="M1399" s="41"/>
      <c r="N1399" s="41"/>
      <c r="O1399" s="41"/>
    </row>
    <row r="1400" spans="1:15" x14ac:dyDescent="0.25">
      <c r="A1400" s="165">
        <v>43524.25</v>
      </c>
      <c r="B1400" s="167">
        <f>WEEKNUM(A1400)</f>
        <v>9</v>
      </c>
      <c r="C1400" s="164">
        <f>WEEKDAY(A1400)</f>
        <v>5</v>
      </c>
      <c r="D1400" s="164">
        <v>7</v>
      </c>
      <c r="E1400" s="163">
        <v>10</v>
      </c>
      <c r="F1400" s="163">
        <v>11.094999999999999</v>
      </c>
      <c r="G1400" s="163">
        <v>12.094999999999999</v>
      </c>
      <c r="H1400" s="1">
        <v>3043</v>
      </c>
      <c r="I1400" s="161">
        <f>VLOOKUP(B1400,L$2:M$54,2,FALSE)</f>
        <v>1.0393507309636445</v>
      </c>
      <c r="J1400">
        <f>MAX(I1400*F1400,E1400)</f>
        <v>11.531596360041634</v>
      </c>
      <c r="L1400" s="166"/>
      <c r="M1400" s="41"/>
      <c r="N1400" s="41"/>
      <c r="O1400" s="41"/>
    </row>
    <row r="1401" spans="1:15" x14ac:dyDescent="0.25">
      <c r="A1401" s="165">
        <v>43524.291666666664</v>
      </c>
      <c r="B1401" s="167">
        <f>WEEKNUM(A1401)</f>
        <v>9</v>
      </c>
      <c r="C1401" s="164">
        <f>WEEKDAY(A1401)</f>
        <v>5</v>
      </c>
      <c r="D1401" s="164">
        <v>8</v>
      </c>
      <c r="E1401" s="163">
        <v>10</v>
      </c>
      <c r="F1401" s="163">
        <v>11.745000000000001</v>
      </c>
      <c r="G1401" s="163">
        <v>11.91</v>
      </c>
      <c r="H1401" s="1">
        <v>4376</v>
      </c>
      <c r="I1401" s="161">
        <f>VLOOKUP(B1401,L$2:M$54,2,FALSE)</f>
        <v>1.0393507309636445</v>
      </c>
      <c r="J1401">
        <f>MAX(I1401*F1401,E1401)</f>
        <v>12.207174335168006</v>
      </c>
      <c r="L1401" s="166"/>
      <c r="M1401" s="41"/>
      <c r="N1401" s="41"/>
      <c r="O1401" s="41"/>
    </row>
    <row r="1402" spans="1:15" x14ac:dyDescent="0.25">
      <c r="A1402" s="165">
        <v>43524.333333333336</v>
      </c>
      <c r="B1402" s="167">
        <f>WEEKNUM(A1402)</f>
        <v>9</v>
      </c>
      <c r="C1402" s="164">
        <f>WEEKDAY(A1402)</f>
        <v>5</v>
      </c>
      <c r="D1402" s="164">
        <v>9</v>
      </c>
      <c r="E1402" s="163">
        <v>10</v>
      </c>
      <c r="F1402" s="163">
        <v>17.755000000000003</v>
      </c>
      <c r="G1402" s="163">
        <v>12.455</v>
      </c>
      <c r="H1402" s="1">
        <v>3890</v>
      </c>
      <c r="I1402" s="161">
        <f>VLOOKUP(B1402,L$2:M$54,2,FALSE)</f>
        <v>1.0393507309636445</v>
      </c>
      <c r="J1402">
        <f>MAX(I1402*F1402,E1402)</f>
        <v>18.45367222825951</v>
      </c>
      <c r="L1402" s="166"/>
      <c r="M1402" s="41"/>
      <c r="N1402" s="41"/>
      <c r="O1402" s="41"/>
    </row>
    <row r="1403" spans="1:15" x14ac:dyDescent="0.25">
      <c r="A1403" s="165">
        <v>43524.375</v>
      </c>
      <c r="B1403" s="167">
        <f>WEEKNUM(A1403)</f>
        <v>9</v>
      </c>
      <c r="C1403" s="164">
        <f>WEEKDAY(A1403)</f>
        <v>5</v>
      </c>
      <c r="D1403" s="164">
        <v>10</v>
      </c>
      <c r="E1403" s="163">
        <v>10</v>
      </c>
      <c r="F1403" s="163">
        <v>16.395</v>
      </c>
      <c r="G1403" s="163">
        <v>10.547499999999999</v>
      </c>
      <c r="H1403" s="1">
        <v>2752</v>
      </c>
      <c r="I1403" s="161">
        <f>VLOOKUP(B1403,L$2:M$54,2,FALSE)</f>
        <v>1.0393507309636445</v>
      </c>
      <c r="J1403">
        <f>MAX(I1403*F1403,E1403)</f>
        <v>17.040155234148951</v>
      </c>
      <c r="L1403" s="166"/>
      <c r="M1403" s="41"/>
      <c r="N1403" s="41"/>
      <c r="O1403" s="41"/>
    </row>
    <row r="1404" spans="1:15" x14ac:dyDescent="0.25">
      <c r="A1404" s="165">
        <v>43524.416666666664</v>
      </c>
      <c r="B1404" s="167">
        <f>WEEKNUM(A1404)</f>
        <v>9</v>
      </c>
      <c r="C1404" s="164">
        <f>WEEKDAY(A1404)</f>
        <v>5</v>
      </c>
      <c r="D1404" s="164">
        <v>11</v>
      </c>
      <c r="E1404" s="163">
        <v>10</v>
      </c>
      <c r="F1404" s="163">
        <v>15.625</v>
      </c>
      <c r="G1404" s="163">
        <v>10.872499999999999</v>
      </c>
      <c r="H1404" s="1">
        <v>2450</v>
      </c>
      <c r="I1404" s="161">
        <f>VLOOKUP(B1404,L$2:M$54,2,FALSE)</f>
        <v>1.0393507309636445</v>
      </c>
      <c r="J1404">
        <f>MAX(I1404*F1404,E1404)</f>
        <v>16.239855171306946</v>
      </c>
      <c r="L1404" s="166"/>
      <c r="M1404" s="41"/>
      <c r="N1404" s="41"/>
      <c r="O1404" s="41"/>
    </row>
    <row r="1405" spans="1:15" x14ac:dyDescent="0.25">
      <c r="A1405" s="165">
        <v>43524.458333333336</v>
      </c>
      <c r="B1405" s="167">
        <f>WEEKNUM(A1405)</f>
        <v>9</v>
      </c>
      <c r="C1405" s="164">
        <f>WEEKDAY(A1405)</f>
        <v>5</v>
      </c>
      <c r="D1405" s="164">
        <v>12</v>
      </c>
      <c r="E1405" s="163">
        <v>10</v>
      </c>
      <c r="F1405" s="163">
        <v>13.745000000000001</v>
      </c>
      <c r="G1405" s="163">
        <v>13.877500000000001</v>
      </c>
      <c r="H1405" s="1">
        <v>2484</v>
      </c>
      <c r="I1405" s="161">
        <f>VLOOKUP(B1405,L$2:M$54,2,FALSE)</f>
        <v>1.0393507309636445</v>
      </c>
      <c r="J1405">
        <f>MAX(I1405*F1405,E1405)</f>
        <v>14.285875797095295</v>
      </c>
      <c r="L1405" s="166"/>
      <c r="M1405" s="41"/>
      <c r="N1405" s="41"/>
      <c r="O1405" s="41"/>
    </row>
    <row r="1406" spans="1:15" x14ac:dyDescent="0.25">
      <c r="A1406" s="165">
        <v>43524.5</v>
      </c>
      <c r="B1406" s="167">
        <f>WEEKNUM(A1406)</f>
        <v>9</v>
      </c>
      <c r="C1406" s="164">
        <f>WEEKDAY(A1406)</f>
        <v>5</v>
      </c>
      <c r="D1406" s="164">
        <v>13</v>
      </c>
      <c r="E1406" s="163">
        <v>10</v>
      </c>
      <c r="F1406" s="163">
        <v>15.704999999999998</v>
      </c>
      <c r="G1406" s="163">
        <v>13.197500000000002</v>
      </c>
      <c r="H1406" s="1">
        <v>2279</v>
      </c>
      <c r="I1406" s="161">
        <f>VLOOKUP(B1406,L$2:M$54,2,FALSE)</f>
        <v>1.0393507309636445</v>
      </c>
      <c r="J1406">
        <f>MAX(I1406*F1406,E1406)</f>
        <v>16.323003229784035</v>
      </c>
      <c r="L1406" s="166"/>
      <c r="M1406" s="41"/>
      <c r="N1406" s="41"/>
      <c r="O1406" s="41"/>
    </row>
    <row r="1407" spans="1:15" x14ac:dyDescent="0.25">
      <c r="A1407" s="165">
        <v>43524.541666666664</v>
      </c>
      <c r="B1407" s="167">
        <f>WEEKNUM(A1407)</f>
        <v>9</v>
      </c>
      <c r="C1407" s="164">
        <f>WEEKDAY(A1407)</f>
        <v>5</v>
      </c>
      <c r="D1407" s="164">
        <v>14</v>
      </c>
      <c r="E1407" s="163">
        <v>10</v>
      </c>
      <c r="F1407" s="163">
        <v>14.475</v>
      </c>
      <c r="G1407" s="163">
        <v>12.8125</v>
      </c>
      <c r="H1407" s="1">
        <v>2603</v>
      </c>
      <c r="I1407" s="161">
        <f>VLOOKUP(B1407,L$2:M$54,2,FALSE)</f>
        <v>1.0393507309636445</v>
      </c>
      <c r="J1407">
        <f>MAX(I1407*F1407,E1407)</f>
        <v>15.044601830698754</v>
      </c>
      <c r="L1407" s="166"/>
      <c r="M1407" s="41"/>
      <c r="N1407" s="41"/>
      <c r="O1407" s="41"/>
    </row>
    <row r="1408" spans="1:15" x14ac:dyDescent="0.25">
      <c r="A1408" s="165">
        <v>43524.583333333336</v>
      </c>
      <c r="B1408" s="167">
        <f>WEEKNUM(A1408)</f>
        <v>9</v>
      </c>
      <c r="C1408" s="164">
        <f>WEEKDAY(A1408)</f>
        <v>5</v>
      </c>
      <c r="D1408" s="164">
        <v>15</v>
      </c>
      <c r="E1408" s="163">
        <v>10</v>
      </c>
      <c r="F1408" s="163">
        <v>13.765000000000001</v>
      </c>
      <c r="G1408" s="163">
        <v>11.8725</v>
      </c>
      <c r="H1408" s="1">
        <v>2449</v>
      </c>
      <c r="I1408" s="161">
        <f>VLOOKUP(B1408,L$2:M$54,2,FALSE)</f>
        <v>1.0393507309636445</v>
      </c>
      <c r="J1408">
        <f>MAX(I1408*F1408,E1408)</f>
        <v>14.306662811714567</v>
      </c>
      <c r="L1408" s="166"/>
      <c r="M1408" s="41"/>
      <c r="N1408" s="41"/>
      <c r="O1408" s="41"/>
    </row>
    <row r="1409" spans="1:15" x14ac:dyDescent="0.25">
      <c r="A1409" s="165">
        <v>43524.625</v>
      </c>
      <c r="B1409" s="167">
        <f>WEEKNUM(A1409)</f>
        <v>9</v>
      </c>
      <c r="C1409" s="164">
        <f>WEEKDAY(A1409)</f>
        <v>5</v>
      </c>
      <c r="D1409" s="164">
        <v>16</v>
      </c>
      <c r="E1409" s="163">
        <v>10</v>
      </c>
      <c r="F1409" s="163">
        <v>15.885</v>
      </c>
      <c r="G1409" s="163">
        <v>12.852499999999999</v>
      </c>
      <c r="H1409" s="1">
        <v>2778</v>
      </c>
      <c r="I1409" s="161">
        <f>VLOOKUP(B1409,L$2:M$54,2,FALSE)</f>
        <v>1.0393507309636445</v>
      </c>
      <c r="J1409">
        <f>MAX(I1409*F1409,E1409)</f>
        <v>16.510086361357491</v>
      </c>
      <c r="L1409" s="166"/>
      <c r="M1409" s="41"/>
      <c r="N1409" s="41"/>
      <c r="O1409" s="41"/>
    </row>
    <row r="1410" spans="1:15" x14ac:dyDescent="0.25">
      <c r="A1410" s="165">
        <v>43524.666666666664</v>
      </c>
      <c r="B1410" s="167">
        <f>WEEKNUM(A1410)</f>
        <v>9</v>
      </c>
      <c r="C1410" s="164">
        <f>WEEKDAY(A1410)</f>
        <v>5</v>
      </c>
      <c r="D1410" s="164">
        <v>17</v>
      </c>
      <c r="E1410" s="163">
        <v>10</v>
      </c>
      <c r="F1410" s="163">
        <v>14.73</v>
      </c>
      <c r="G1410" s="163">
        <v>12.237500000000001</v>
      </c>
      <c r="H1410" s="1">
        <v>3498</v>
      </c>
      <c r="I1410" s="161">
        <f>VLOOKUP(B1410,L$2:M$54,2,FALSE)</f>
        <v>1.0393507309636445</v>
      </c>
      <c r="J1410">
        <f>MAX(I1410*F1410,E1410)</f>
        <v>15.309636267094485</v>
      </c>
      <c r="L1410" s="166"/>
      <c r="M1410" s="41"/>
      <c r="N1410" s="41"/>
      <c r="O1410" s="41"/>
    </row>
    <row r="1411" spans="1:15" x14ac:dyDescent="0.25">
      <c r="A1411" s="165">
        <v>43524.708333333336</v>
      </c>
      <c r="B1411" s="167">
        <f>WEEKNUM(A1411)</f>
        <v>9</v>
      </c>
      <c r="C1411" s="164">
        <f>WEEKDAY(A1411)</f>
        <v>5</v>
      </c>
      <c r="D1411" s="164">
        <v>18</v>
      </c>
      <c r="E1411" s="163">
        <v>10</v>
      </c>
      <c r="F1411" s="163">
        <v>15.145</v>
      </c>
      <c r="G1411" s="163">
        <v>11.8825</v>
      </c>
      <c r="H1411" s="1">
        <v>3881</v>
      </c>
      <c r="I1411" s="161">
        <f>VLOOKUP(B1411,L$2:M$54,2,FALSE)</f>
        <v>1.0393507309636445</v>
      </c>
      <c r="J1411">
        <f>MAX(I1411*F1411,E1411)</f>
        <v>15.740966820444395</v>
      </c>
      <c r="L1411" s="166"/>
      <c r="M1411" s="41"/>
      <c r="N1411" s="41"/>
      <c r="O1411" s="41"/>
    </row>
    <row r="1412" spans="1:15" x14ac:dyDescent="0.25">
      <c r="A1412" s="165">
        <v>43524.75</v>
      </c>
      <c r="B1412" s="167">
        <f>WEEKNUM(A1412)</f>
        <v>9</v>
      </c>
      <c r="C1412" s="164">
        <f>WEEKDAY(A1412)</f>
        <v>5</v>
      </c>
      <c r="D1412" s="164">
        <v>19</v>
      </c>
      <c r="E1412" s="163">
        <v>10</v>
      </c>
      <c r="F1412" s="163">
        <v>17.98</v>
      </c>
      <c r="G1412" s="163">
        <v>12.942499999999999</v>
      </c>
      <c r="H1412" s="1">
        <v>2918</v>
      </c>
      <c r="I1412" s="161">
        <f>VLOOKUP(B1412,L$2:M$54,2,FALSE)</f>
        <v>1.0393507309636445</v>
      </c>
      <c r="J1412">
        <f>MAX(I1412*F1412,E1412)</f>
        <v>18.687526142726327</v>
      </c>
      <c r="L1412" s="166"/>
      <c r="M1412" s="41"/>
      <c r="N1412" s="41"/>
      <c r="O1412" s="41"/>
    </row>
    <row r="1413" spans="1:15" x14ac:dyDescent="0.25">
      <c r="A1413" s="165">
        <v>43524.791666666664</v>
      </c>
      <c r="B1413" s="167">
        <f>WEEKNUM(A1413)</f>
        <v>9</v>
      </c>
      <c r="C1413" s="164">
        <f>WEEKDAY(A1413)</f>
        <v>5</v>
      </c>
      <c r="D1413" s="164">
        <v>20</v>
      </c>
      <c r="E1413" s="163">
        <v>10</v>
      </c>
      <c r="F1413" s="163">
        <v>16.450000000000003</v>
      </c>
      <c r="G1413" s="163">
        <v>12.364999999999998</v>
      </c>
      <c r="H1413" s="1">
        <v>1931</v>
      </c>
      <c r="I1413" s="161">
        <f>VLOOKUP(B1413,L$2:M$54,2,FALSE)</f>
        <v>1.0393507309636445</v>
      </c>
      <c r="J1413">
        <f>MAX(I1413*F1413,E1413)</f>
        <v>17.097319524351956</v>
      </c>
      <c r="L1413" s="166"/>
      <c r="M1413" s="41"/>
      <c r="N1413" s="41"/>
      <c r="O1413" s="41"/>
    </row>
    <row r="1414" spans="1:15" x14ac:dyDescent="0.25">
      <c r="A1414" s="165">
        <v>43524.833333333336</v>
      </c>
      <c r="B1414" s="167">
        <f>WEEKNUM(A1414)</f>
        <v>9</v>
      </c>
      <c r="C1414" s="164">
        <f>WEEKDAY(A1414)</f>
        <v>5</v>
      </c>
      <c r="D1414" s="164">
        <v>21</v>
      </c>
      <c r="E1414" s="163">
        <v>10</v>
      </c>
      <c r="F1414" s="163">
        <v>13.945</v>
      </c>
      <c r="G1414" s="163">
        <v>12.572500000000002</v>
      </c>
      <c r="H1414" s="1">
        <v>916</v>
      </c>
      <c r="I1414" s="161">
        <f>VLOOKUP(B1414,L$2:M$54,2,FALSE)</f>
        <v>1.0393507309636445</v>
      </c>
      <c r="J1414">
        <f>MAX(I1414*F1414,E1414)</f>
        <v>14.493745943288022</v>
      </c>
      <c r="L1414" s="166"/>
      <c r="M1414" s="41"/>
      <c r="N1414" s="41"/>
      <c r="O1414" s="41"/>
    </row>
    <row r="1415" spans="1:15" x14ac:dyDescent="0.25">
      <c r="A1415" s="165">
        <v>43524.875</v>
      </c>
      <c r="B1415" s="167">
        <f>WEEKNUM(A1415)</f>
        <v>9</v>
      </c>
      <c r="C1415" s="164">
        <f>WEEKDAY(A1415)</f>
        <v>5</v>
      </c>
      <c r="D1415" s="164">
        <v>22</v>
      </c>
      <c r="E1415" s="163">
        <v>11.754999999999999</v>
      </c>
      <c r="F1415" s="163">
        <v>11.754999999999999</v>
      </c>
      <c r="G1415" s="163">
        <v>13.99</v>
      </c>
      <c r="H1415" s="1">
        <v>745</v>
      </c>
      <c r="I1415" s="161">
        <f>VLOOKUP(B1415,L$2:M$54,2,FALSE)</f>
        <v>1.0393507309636445</v>
      </c>
      <c r="J1415">
        <f>MAX(I1415*F1415,E1415)</f>
        <v>12.21756784247764</v>
      </c>
      <c r="L1415" s="166"/>
      <c r="M1415" s="41"/>
      <c r="N1415" s="41"/>
      <c r="O1415" s="41"/>
    </row>
    <row r="1416" spans="1:15" x14ac:dyDescent="0.25">
      <c r="A1416" s="165">
        <v>43524.916666666664</v>
      </c>
      <c r="B1416" s="167">
        <f>WEEKNUM(A1416)</f>
        <v>9</v>
      </c>
      <c r="C1416" s="164">
        <f>WEEKDAY(A1416)</f>
        <v>5</v>
      </c>
      <c r="D1416" s="164">
        <v>23</v>
      </c>
      <c r="E1416" s="163">
        <v>12</v>
      </c>
      <c r="F1416" s="163">
        <v>13.98</v>
      </c>
      <c r="G1416" s="163">
        <v>13.225000000000001</v>
      </c>
      <c r="H1416" s="1">
        <v>672</v>
      </c>
      <c r="I1416" s="161">
        <f>VLOOKUP(B1416,L$2:M$54,2,FALSE)</f>
        <v>1.0393507309636445</v>
      </c>
      <c r="J1416">
        <f>MAX(I1416*F1416,E1416)</f>
        <v>14.530123218871751</v>
      </c>
      <c r="L1416" s="166"/>
      <c r="M1416" s="41"/>
      <c r="N1416" s="41"/>
      <c r="O1416" s="41"/>
    </row>
    <row r="1417" spans="1:15" x14ac:dyDescent="0.25">
      <c r="A1417" s="165">
        <v>43524.958333333336</v>
      </c>
      <c r="B1417" s="167">
        <f>WEEKNUM(A1417)</f>
        <v>9</v>
      </c>
      <c r="C1417" s="164">
        <f>WEEKDAY(A1417)</f>
        <v>5</v>
      </c>
      <c r="D1417" s="164">
        <v>24</v>
      </c>
      <c r="E1417" s="163">
        <v>12</v>
      </c>
      <c r="F1417" s="163">
        <v>13.92</v>
      </c>
      <c r="G1417" s="163">
        <v>11.9725</v>
      </c>
      <c r="H1417" s="1">
        <v>405</v>
      </c>
      <c r="I1417" s="161">
        <f>VLOOKUP(B1417,L$2:M$54,2,FALSE)</f>
        <v>1.0393507309636445</v>
      </c>
      <c r="J1417">
        <f>MAX(I1417*F1417,E1417)</f>
        <v>14.467762175013931</v>
      </c>
      <c r="L1417" s="166"/>
      <c r="M1417" s="41"/>
      <c r="N1417" s="41"/>
      <c r="O1417" s="41"/>
    </row>
    <row r="1418" spans="1:15" x14ac:dyDescent="0.25">
      <c r="A1418" s="165">
        <v>43525</v>
      </c>
      <c r="B1418" s="167">
        <f>WEEKNUM(A1418)</f>
        <v>9</v>
      </c>
      <c r="C1418" s="164">
        <f>WEEKDAY(A1418)</f>
        <v>6</v>
      </c>
      <c r="D1418" s="164">
        <v>1</v>
      </c>
      <c r="E1418" s="163">
        <v>12</v>
      </c>
      <c r="F1418" s="163">
        <v>13.934999999999999</v>
      </c>
      <c r="G1418" s="163">
        <v>11.754999999999999</v>
      </c>
      <c r="H1418" s="1">
        <v>173</v>
      </c>
      <c r="I1418" s="161">
        <f>VLOOKUP(B1418,L$2:M$54,2,FALSE)</f>
        <v>1.0393507309636445</v>
      </c>
      <c r="J1418">
        <f>MAX(I1418*F1418,E1418)</f>
        <v>14.483352435978384</v>
      </c>
      <c r="L1418" s="166"/>
      <c r="M1418" s="41"/>
      <c r="N1418" s="41"/>
      <c r="O1418" s="41"/>
    </row>
    <row r="1419" spans="1:15" x14ac:dyDescent="0.25">
      <c r="A1419" s="165">
        <v>43525.041666666664</v>
      </c>
      <c r="B1419" s="167">
        <f>WEEKNUM(A1419)</f>
        <v>9</v>
      </c>
      <c r="C1419" s="164">
        <f>WEEKDAY(A1419)</f>
        <v>6</v>
      </c>
      <c r="D1419" s="164">
        <v>2</v>
      </c>
      <c r="E1419" s="163">
        <v>12</v>
      </c>
      <c r="F1419" s="163">
        <v>13.225</v>
      </c>
      <c r="G1419" s="163">
        <v>12.99</v>
      </c>
      <c r="H1419" s="1">
        <v>111</v>
      </c>
      <c r="I1419" s="161">
        <f>VLOOKUP(B1419,L$2:M$54,2,FALSE)</f>
        <v>1.0393507309636445</v>
      </c>
      <c r="J1419">
        <f>MAX(I1419*F1419,E1419)</f>
        <v>13.745413416994198</v>
      </c>
      <c r="L1419" s="166"/>
      <c r="M1419" s="41"/>
      <c r="N1419" s="41"/>
      <c r="O1419" s="41"/>
    </row>
    <row r="1420" spans="1:15" x14ac:dyDescent="0.25">
      <c r="A1420" s="165">
        <v>43525.083333333336</v>
      </c>
      <c r="B1420" s="167">
        <f>WEEKNUM(A1420)</f>
        <v>9</v>
      </c>
      <c r="C1420" s="164">
        <f>WEEKDAY(A1420)</f>
        <v>6</v>
      </c>
      <c r="D1420" s="164">
        <v>3</v>
      </c>
      <c r="E1420" s="163">
        <v>10</v>
      </c>
      <c r="F1420" s="163">
        <v>10.495000000000001</v>
      </c>
      <c r="G1420" s="163">
        <v>12.959999999999999</v>
      </c>
      <c r="H1420" s="1">
        <v>104</v>
      </c>
      <c r="I1420" s="161">
        <f>VLOOKUP(B1420,L$2:M$54,2,FALSE)</f>
        <v>1.0393507309636445</v>
      </c>
      <c r="J1420">
        <f>MAX(I1420*F1420,E1420)</f>
        <v>10.90798592146345</v>
      </c>
      <c r="L1420" s="166"/>
      <c r="M1420" s="41"/>
      <c r="N1420" s="41"/>
      <c r="O1420" s="41"/>
    </row>
    <row r="1421" spans="1:15" x14ac:dyDescent="0.25">
      <c r="A1421" s="165">
        <v>43525.125</v>
      </c>
      <c r="B1421" s="167">
        <f>WEEKNUM(A1421)</f>
        <v>9</v>
      </c>
      <c r="C1421" s="164">
        <f>WEEKDAY(A1421)</f>
        <v>6</v>
      </c>
      <c r="D1421" s="164">
        <v>4</v>
      </c>
      <c r="E1421" s="163">
        <v>10</v>
      </c>
      <c r="F1421" s="163">
        <v>10.850000000000001</v>
      </c>
      <c r="G1421" s="163">
        <v>12.967500000000001</v>
      </c>
      <c r="H1421" s="1">
        <v>140</v>
      </c>
      <c r="I1421" s="161">
        <f>VLOOKUP(B1421,L$2:M$54,2,FALSE)</f>
        <v>1.0393507309636445</v>
      </c>
      <c r="J1421">
        <f>MAX(I1421*F1421,E1421)</f>
        <v>11.276955430955544</v>
      </c>
      <c r="L1421" s="166"/>
      <c r="M1421" s="41"/>
      <c r="N1421" s="41"/>
      <c r="O1421" s="41"/>
    </row>
    <row r="1422" spans="1:15" x14ac:dyDescent="0.25">
      <c r="A1422" s="165">
        <v>43525.166666666664</v>
      </c>
      <c r="B1422" s="167">
        <f>WEEKNUM(A1422)</f>
        <v>9</v>
      </c>
      <c r="C1422" s="164">
        <f>WEEKDAY(A1422)</f>
        <v>6</v>
      </c>
      <c r="D1422" s="164">
        <v>5</v>
      </c>
      <c r="E1422" s="163">
        <v>10</v>
      </c>
      <c r="F1422" s="163">
        <v>10.475000000000001</v>
      </c>
      <c r="G1422" s="163">
        <v>12.612499999999999</v>
      </c>
      <c r="H1422" s="1">
        <v>313</v>
      </c>
      <c r="I1422" s="161">
        <f>VLOOKUP(B1422,L$2:M$54,2,FALSE)</f>
        <v>1.0393507309636445</v>
      </c>
      <c r="J1422">
        <f>MAX(I1422*F1422,E1422)</f>
        <v>10.887198906844178</v>
      </c>
      <c r="L1422" s="166"/>
      <c r="M1422" s="41"/>
      <c r="N1422" s="41"/>
      <c r="O1422" s="41"/>
    </row>
    <row r="1423" spans="1:15" x14ac:dyDescent="0.25">
      <c r="A1423" s="165">
        <v>43525.208333333336</v>
      </c>
      <c r="B1423" s="167">
        <f>WEEKNUM(A1423)</f>
        <v>9</v>
      </c>
      <c r="C1423" s="164">
        <f>WEEKDAY(A1423)</f>
        <v>6</v>
      </c>
      <c r="D1423" s="164">
        <v>6</v>
      </c>
      <c r="E1423" s="163">
        <v>11.254999999999999</v>
      </c>
      <c r="F1423" s="163">
        <v>11.120000000000001</v>
      </c>
      <c r="G1423" s="163">
        <v>10.2475</v>
      </c>
      <c r="H1423" s="1">
        <v>727</v>
      </c>
      <c r="I1423" s="161">
        <f>VLOOKUP(B1423,L$2:M$54,2,FALSE)</f>
        <v>1.0393507309636445</v>
      </c>
      <c r="J1423">
        <f>MAX(I1423*F1423,E1423)</f>
        <v>11.557580128315728</v>
      </c>
      <c r="L1423" s="166"/>
      <c r="M1423" s="41"/>
      <c r="N1423" s="41"/>
      <c r="O1423" s="41"/>
    </row>
    <row r="1424" spans="1:15" x14ac:dyDescent="0.25">
      <c r="A1424" s="165">
        <v>43525.25</v>
      </c>
      <c r="B1424" s="167">
        <f>WEEKNUM(A1424)</f>
        <v>9</v>
      </c>
      <c r="C1424" s="164">
        <f>WEEKDAY(A1424)</f>
        <v>6</v>
      </c>
      <c r="D1424" s="164">
        <v>7</v>
      </c>
      <c r="E1424" s="163">
        <v>9.5249999999999986</v>
      </c>
      <c r="F1424" s="163">
        <v>9.5249999999999986</v>
      </c>
      <c r="G1424" s="163">
        <v>10.425000000000001</v>
      </c>
      <c r="H1424" s="1">
        <v>3055</v>
      </c>
      <c r="I1424" s="161">
        <f>VLOOKUP(B1424,L$2:M$54,2,FALSE)</f>
        <v>1.0393507309636445</v>
      </c>
      <c r="J1424">
        <f>MAX(I1424*F1424,E1424)</f>
        <v>9.8998157124287118</v>
      </c>
      <c r="L1424" s="166"/>
      <c r="M1424" s="41"/>
      <c r="N1424" s="41"/>
      <c r="O1424" s="41"/>
    </row>
    <row r="1425" spans="1:15" x14ac:dyDescent="0.25">
      <c r="A1425" s="165">
        <v>43525.291666666664</v>
      </c>
      <c r="B1425" s="167">
        <f>WEEKNUM(A1425)</f>
        <v>9</v>
      </c>
      <c r="C1425" s="164">
        <f>WEEKDAY(A1425)</f>
        <v>6</v>
      </c>
      <c r="D1425" s="164">
        <v>8</v>
      </c>
      <c r="E1425" s="163">
        <v>10.635</v>
      </c>
      <c r="F1425" s="163">
        <v>12.370000000000001</v>
      </c>
      <c r="G1425" s="163">
        <v>10.237500000000001</v>
      </c>
      <c r="H1425" s="1">
        <v>4349</v>
      </c>
      <c r="I1425" s="161">
        <f>VLOOKUP(B1425,L$2:M$54,2,FALSE)</f>
        <v>1.0393507309636445</v>
      </c>
      <c r="J1425">
        <f>MAX(I1425*F1425,E1425)</f>
        <v>12.856768542020284</v>
      </c>
      <c r="L1425" s="166"/>
      <c r="M1425" s="41"/>
      <c r="N1425" s="41"/>
      <c r="O1425" s="41"/>
    </row>
    <row r="1426" spans="1:15" x14ac:dyDescent="0.25">
      <c r="A1426" s="165">
        <v>43525.333333333336</v>
      </c>
      <c r="B1426" s="167">
        <f>WEEKNUM(A1426)</f>
        <v>9</v>
      </c>
      <c r="C1426" s="164">
        <f>WEEKDAY(A1426)</f>
        <v>6</v>
      </c>
      <c r="D1426" s="164">
        <v>9</v>
      </c>
      <c r="E1426" s="163">
        <v>10</v>
      </c>
      <c r="F1426" s="163">
        <v>16.535</v>
      </c>
      <c r="G1426" s="163">
        <v>11.1875</v>
      </c>
      <c r="H1426" s="1">
        <v>3655</v>
      </c>
      <c r="I1426" s="161">
        <f>VLOOKUP(B1426,L$2:M$54,2,FALSE)</f>
        <v>1.0393507309636445</v>
      </c>
      <c r="J1426">
        <f>MAX(I1426*F1426,E1426)</f>
        <v>17.18566433648386</v>
      </c>
      <c r="L1426" s="166"/>
      <c r="M1426" s="41"/>
      <c r="N1426" s="41"/>
      <c r="O1426" s="41"/>
    </row>
    <row r="1427" spans="1:15" x14ac:dyDescent="0.25">
      <c r="A1427" s="165">
        <v>43525.375</v>
      </c>
      <c r="B1427" s="167">
        <f>WEEKNUM(A1427)</f>
        <v>9</v>
      </c>
      <c r="C1427" s="164">
        <f>WEEKDAY(A1427)</f>
        <v>6</v>
      </c>
      <c r="D1427" s="164">
        <v>10</v>
      </c>
      <c r="E1427" s="163">
        <v>10</v>
      </c>
      <c r="F1427" s="163">
        <v>19.29</v>
      </c>
      <c r="G1427" s="163">
        <v>9.5249999999999986</v>
      </c>
      <c r="H1427" s="1">
        <v>2591</v>
      </c>
      <c r="I1427" s="161">
        <f>VLOOKUP(B1427,L$2:M$54,2,FALSE)</f>
        <v>1.0393507309636445</v>
      </c>
      <c r="J1427">
        <f>MAX(I1427*F1427,E1427)</f>
        <v>20.049075600288703</v>
      </c>
      <c r="L1427" s="166"/>
      <c r="M1427" s="41"/>
      <c r="N1427" s="41"/>
      <c r="O1427" s="41"/>
    </row>
    <row r="1428" spans="1:15" x14ac:dyDescent="0.25">
      <c r="A1428" s="165">
        <v>43525.416666666664</v>
      </c>
      <c r="B1428" s="167">
        <f>WEEKNUM(A1428)</f>
        <v>9</v>
      </c>
      <c r="C1428" s="164">
        <f>WEEKDAY(A1428)</f>
        <v>6</v>
      </c>
      <c r="D1428" s="164">
        <v>11</v>
      </c>
      <c r="E1428" s="163">
        <v>10</v>
      </c>
      <c r="F1428" s="163">
        <v>15.025</v>
      </c>
      <c r="G1428" s="163">
        <v>11.5025</v>
      </c>
      <c r="H1428" s="1">
        <v>2555</v>
      </c>
      <c r="I1428" s="161">
        <f>VLOOKUP(B1428,L$2:M$54,2,FALSE)</f>
        <v>1.0393507309636445</v>
      </c>
      <c r="J1428">
        <f>MAX(I1428*F1428,E1428)</f>
        <v>15.616244732728759</v>
      </c>
      <c r="L1428" s="166"/>
      <c r="M1428" s="41"/>
      <c r="N1428" s="41"/>
      <c r="O1428" s="41"/>
    </row>
    <row r="1429" spans="1:15" x14ac:dyDescent="0.25">
      <c r="A1429" s="165">
        <v>43525.458333333336</v>
      </c>
      <c r="B1429" s="167">
        <f>WEEKNUM(A1429)</f>
        <v>9</v>
      </c>
      <c r="C1429" s="164">
        <f>WEEKDAY(A1429)</f>
        <v>6</v>
      </c>
      <c r="D1429" s="164">
        <v>12</v>
      </c>
      <c r="E1429" s="163">
        <v>10</v>
      </c>
      <c r="F1429" s="163">
        <v>13.92</v>
      </c>
      <c r="G1429" s="163">
        <v>13.2675</v>
      </c>
      <c r="H1429" s="1">
        <v>2631</v>
      </c>
      <c r="I1429" s="161">
        <f>VLOOKUP(B1429,L$2:M$54,2,FALSE)</f>
        <v>1.0393507309636445</v>
      </c>
      <c r="J1429">
        <f>MAX(I1429*F1429,E1429)</f>
        <v>14.467762175013931</v>
      </c>
      <c r="L1429" s="166"/>
      <c r="M1429" s="41"/>
      <c r="N1429" s="41"/>
      <c r="O1429" s="41"/>
    </row>
    <row r="1430" spans="1:15" x14ac:dyDescent="0.25">
      <c r="A1430" s="165">
        <v>43525.5</v>
      </c>
      <c r="B1430" s="167">
        <f>WEEKNUM(A1430)</f>
        <v>9</v>
      </c>
      <c r="C1430" s="164">
        <f>WEEKDAY(A1430)</f>
        <v>6</v>
      </c>
      <c r="D1430" s="164">
        <v>13</v>
      </c>
      <c r="E1430" s="163">
        <v>10</v>
      </c>
      <c r="F1430" s="163">
        <v>14.2</v>
      </c>
      <c r="G1430" s="163">
        <v>14.645</v>
      </c>
      <c r="H1430" s="1">
        <v>2540</v>
      </c>
      <c r="I1430" s="161">
        <f>VLOOKUP(B1430,L$2:M$54,2,FALSE)</f>
        <v>1.0393507309636445</v>
      </c>
      <c r="J1430">
        <f>MAX(I1430*F1430,E1430)</f>
        <v>14.758780379683751</v>
      </c>
      <c r="L1430" s="166"/>
      <c r="M1430" s="41"/>
      <c r="N1430" s="41"/>
      <c r="O1430" s="41"/>
    </row>
    <row r="1431" spans="1:15" x14ac:dyDescent="0.25">
      <c r="A1431" s="165">
        <v>43525.541666666664</v>
      </c>
      <c r="B1431" s="167">
        <f>WEEKNUM(A1431)</f>
        <v>9</v>
      </c>
      <c r="C1431" s="164">
        <f>WEEKDAY(A1431)</f>
        <v>6</v>
      </c>
      <c r="D1431" s="164">
        <v>14</v>
      </c>
      <c r="E1431" s="163">
        <v>10</v>
      </c>
      <c r="F1431" s="163">
        <v>14.445</v>
      </c>
      <c r="G1431" s="163">
        <v>12.512499999999999</v>
      </c>
      <c r="H1431" s="1">
        <v>2746</v>
      </c>
      <c r="I1431" s="161">
        <f>VLOOKUP(B1431,L$2:M$54,2,FALSE)</f>
        <v>1.0393507309636445</v>
      </c>
      <c r="J1431">
        <f>MAX(I1431*F1431,E1431)</f>
        <v>15.013421308769844</v>
      </c>
      <c r="L1431" s="166"/>
      <c r="M1431" s="41"/>
      <c r="N1431" s="41"/>
      <c r="O1431" s="41"/>
    </row>
    <row r="1432" spans="1:15" x14ac:dyDescent="0.25">
      <c r="A1432" s="165">
        <v>43525.583333333336</v>
      </c>
      <c r="B1432" s="167">
        <f>WEEKNUM(A1432)</f>
        <v>9</v>
      </c>
      <c r="C1432" s="164">
        <f>WEEKDAY(A1432)</f>
        <v>6</v>
      </c>
      <c r="D1432" s="164">
        <v>15</v>
      </c>
      <c r="E1432" s="163">
        <v>10</v>
      </c>
      <c r="F1432" s="163">
        <v>13.79</v>
      </c>
      <c r="G1432" s="163">
        <v>11.959999999999999</v>
      </c>
      <c r="H1432" s="1">
        <v>2666</v>
      </c>
      <c r="I1432" s="161">
        <f>VLOOKUP(B1432,L$2:M$54,2,FALSE)</f>
        <v>1.0393507309636445</v>
      </c>
      <c r="J1432">
        <f>MAX(I1432*F1432,E1432)</f>
        <v>14.332646579988657</v>
      </c>
      <c r="L1432" s="166"/>
      <c r="M1432" s="41"/>
      <c r="N1432" s="41"/>
      <c r="O1432" s="41"/>
    </row>
    <row r="1433" spans="1:15" x14ac:dyDescent="0.25">
      <c r="A1433" s="165">
        <v>43525.625</v>
      </c>
      <c r="B1433" s="167">
        <f>WEEKNUM(A1433)</f>
        <v>9</v>
      </c>
      <c r="C1433" s="164">
        <f>WEEKDAY(A1433)</f>
        <v>6</v>
      </c>
      <c r="D1433" s="164">
        <v>16</v>
      </c>
      <c r="E1433" s="163">
        <v>10</v>
      </c>
      <c r="F1433" s="163">
        <v>14.295000000000002</v>
      </c>
      <c r="G1433" s="163">
        <v>12.1</v>
      </c>
      <c r="H1433" s="1">
        <v>2935</v>
      </c>
      <c r="I1433" s="161">
        <f>VLOOKUP(B1433,L$2:M$54,2,FALSE)</f>
        <v>1.0393507309636445</v>
      </c>
      <c r="J1433">
        <f>MAX(I1433*F1433,E1433)</f>
        <v>14.857518699125301</v>
      </c>
      <c r="L1433" s="166"/>
      <c r="M1433" s="41"/>
      <c r="N1433" s="41"/>
      <c r="O1433" s="41"/>
    </row>
    <row r="1434" spans="1:15" x14ac:dyDescent="0.25">
      <c r="A1434" s="165">
        <v>43525.666666666664</v>
      </c>
      <c r="B1434" s="167">
        <f>WEEKNUM(A1434)</f>
        <v>9</v>
      </c>
      <c r="C1434" s="164">
        <f>WEEKDAY(A1434)</f>
        <v>6</v>
      </c>
      <c r="D1434" s="164">
        <v>17</v>
      </c>
      <c r="E1434" s="163">
        <v>10</v>
      </c>
      <c r="F1434" s="163">
        <v>14.035</v>
      </c>
      <c r="G1434" s="163">
        <v>12.2225</v>
      </c>
      <c r="H1434" s="1">
        <v>3500</v>
      </c>
      <c r="I1434" s="161">
        <f>VLOOKUP(B1434,L$2:M$54,2,FALSE)</f>
        <v>1.0393507309636445</v>
      </c>
      <c r="J1434">
        <f>MAX(I1434*F1434,E1434)</f>
        <v>14.58728750907475</v>
      </c>
      <c r="L1434" s="166"/>
      <c r="M1434" s="41"/>
      <c r="N1434" s="41"/>
      <c r="O1434" s="41"/>
    </row>
    <row r="1435" spans="1:15" x14ac:dyDescent="0.25">
      <c r="A1435" s="165">
        <v>43525.708333333336</v>
      </c>
      <c r="B1435" s="167">
        <f>WEEKNUM(A1435)</f>
        <v>9</v>
      </c>
      <c r="C1435" s="164">
        <f>WEEKDAY(A1435)</f>
        <v>6</v>
      </c>
      <c r="D1435" s="164">
        <v>18</v>
      </c>
      <c r="E1435" s="163">
        <v>10</v>
      </c>
      <c r="F1435" s="163">
        <v>15.855</v>
      </c>
      <c r="G1435" s="163">
        <v>11.895</v>
      </c>
      <c r="H1435" s="1">
        <v>3258</v>
      </c>
      <c r="I1435" s="161">
        <f>VLOOKUP(B1435,L$2:M$54,2,FALSE)</f>
        <v>1.0393507309636445</v>
      </c>
      <c r="J1435">
        <f>MAX(I1435*F1435,E1435)</f>
        <v>16.478905839428585</v>
      </c>
      <c r="L1435" s="166"/>
      <c r="M1435" s="41"/>
      <c r="N1435" s="41"/>
      <c r="O1435" s="41"/>
    </row>
    <row r="1436" spans="1:15" x14ac:dyDescent="0.25">
      <c r="A1436" s="165">
        <v>43525.75</v>
      </c>
      <c r="B1436" s="167">
        <f>WEEKNUM(A1436)</f>
        <v>9</v>
      </c>
      <c r="C1436" s="164">
        <f>WEEKDAY(A1436)</f>
        <v>6</v>
      </c>
      <c r="D1436" s="164">
        <v>19</v>
      </c>
      <c r="E1436" s="163">
        <v>10</v>
      </c>
      <c r="F1436" s="163">
        <v>16.524999999999999</v>
      </c>
      <c r="G1436" s="163">
        <v>12.147500000000001</v>
      </c>
      <c r="H1436" s="1">
        <v>2903</v>
      </c>
      <c r="I1436" s="161">
        <f>VLOOKUP(B1436,L$2:M$54,2,FALSE)</f>
        <v>1.0393507309636445</v>
      </c>
      <c r="J1436">
        <f>MAX(I1436*F1436,E1436)</f>
        <v>17.175270829174224</v>
      </c>
      <c r="L1436" s="166"/>
      <c r="M1436" s="41"/>
      <c r="N1436" s="41"/>
      <c r="O1436" s="41"/>
    </row>
    <row r="1437" spans="1:15" x14ac:dyDescent="0.25">
      <c r="A1437" s="165">
        <v>43525.791666666664</v>
      </c>
      <c r="B1437" s="167">
        <f>WEEKNUM(A1437)</f>
        <v>9</v>
      </c>
      <c r="C1437" s="164">
        <f>WEEKDAY(A1437)</f>
        <v>6</v>
      </c>
      <c r="D1437" s="164">
        <v>20</v>
      </c>
      <c r="E1437" s="163">
        <v>10</v>
      </c>
      <c r="F1437" s="163">
        <v>16.23</v>
      </c>
      <c r="G1437" s="163">
        <v>12.0175</v>
      </c>
      <c r="H1437" s="1">
        <v>2465</v>
      </c>
      <c r="I1437" s="161">
        <f>VLOOKUP(B1437,L$2:M$54,2,FALSE)</f>
        <v>1.0393507309636445</v>
      </c>
      <c r="J1437">
        <f>MAX(I1437*F1437,E1437)</f>
        <v>16.868662363539951</v>
      </c>
      <c r="L1437" s="166"/>
      <c r="M1437" s="41"/>
      <c r="N1437" s="41"/>
      <c r="O1437" s="41"/>
    </row>
    <row r="1438" spans="1:15" x14ac:dyDescent="0.25">
      <c r="A1438" s="165">
        <v>43525.833333333336</v>
      </c>
      <c r="B1438" s="167">
        <f>WEEKNUM(A1438)</f>
        <v>9</v>
      </c>
      <c r="C1438" s="164">
        <f>WEEKDAY(A1438)</f>
        <v>6</v>
      </c>
      <c r="D1438" s="164">
        <v>21</v>
      </c>
      <c r="E1438" s="163">
        <v>10</v>
      </c>
      <c r="F1438" s="163">
        <v>14.525</v>
      </c>
      <c r="G1438" s="163">
        <v>12.9275</v>
      </c>
      <c r="H1438" s="1">
        <v>1075</v>
      </c>
      <c r="I1438" s="161">
        <f>VLOOKUP(B1438,L$2:M$54,2,FALSE)</f>
        <v>1.0393507309636445</v>
      </c>
      <c r="J1438">
        <f>MAX(I1438*F1438,E1438)</f>
        <v>15.096569367246937</v>
      </c>
      <c r="L1438" s="166"/>
      <c r="M1438" s="41"/>
      <c r="N1438" s="41"/>
      <c r="O1438" s="41"/>
    </row>
    <row r="1439" spans="1:15" x14ac:dyDescent="0.25">
      <c r="A1439" s="165">
        <v>43525.875</v>
      </c>
      <c r="B1439" s="167">
        <f>WEEKNUM(A1439)</f>
        <v>9</v>
      </c>
      <c r="C1439" s="164">
        <f>WEEKDAY(A1439)</f>
        <v>6</v>
      </c>
      <c r="D1439" s="164">
        <v>22</v>
      </c>
      <c r="E1439" s="163">
        <v>10</v>
      </c>
      <c r="F1439" s="163">
        <v>13.08</v>
      </c>
      <c r="G1439" s="163">
        <v>13.262499999999999</v>
      </c>
      <c r="H1439" s="1">
        <v>884</v>
      </c>
      <c r="I1439" s="161">
        <f>VLOOKUP(B1439,L$2:M$54,2,FALSE)</f>
        <v>1.0393507309636445</v>
      </c>
      <c r="J1439">
        <f>MAX(I1439*F1439,E1439)</f>
        <v>13.594707561004471</v>
      </c>
      <c r="L1439" s="166"/>
      <c r="M1439" s="41"/>
      <c r="N1439" s="41"/>
      <c r="O1439" s="41"/>
    </row>
    <row r="1440" spans="1:15" x14ac:dyDescent="0.25">
      <c r="A1440" s="165">
        <v>43525.916666666664</v>
      </c>
      <c r="B1440" s="167">
        <f>WEEKNUM(A1440)</f>
        <v>9</v>
      </c>
      <c r="C1440" s="164">
        <f>WEEKDAY(A1440)</f>
        <v>6</v>
      </c>
      <c r="D1440" s="164">
        <v>23</v>
      </c>
      <c r="E1440" s="163">
        <v>11.55</v>
      </c>
      <c r="F1440" s="163">
        <v>11.55</v>
      </c>
      <c r="G1440" s="163">
        <v>13.115</v>
      </c>
      <c r="H1440" s="1">
        <v>772</v>
      </c>
      <c r="I1440" s="161">
        <f>VLOOKUP(B1440,L$2:M$54,2,FALSE)</f>
        <v>1.0393507309636445</v>
      </c>
      <c r="J1440">
        <f>MAX(I1440*F1440,E1440)</f>
        <v>12.004500942630095</v>
      </c>
      <c r="L1440" s="166"/>
      <c r="M1440" s="41"/>
      <c r="N1440" s="41"/>
      <c r="O1440" s="41"/>
    </row>
    <row r="1441" spans="1:15" x14ac:dyDescent="0.25">
      <c r="A1441" s="165">
        <v>43525.958333333336</v>
      </c>
      <c r="B1441" s="167">
        <f>WEEKNUM(A1441)</f>
        <v>9</v>
      </c>
      <c r="C1441" s="164">
        <f>WEEKDAY(A1441)</f>
        <v>6</v>
      </c>
      <c r="D1441" s="164">
        <v>24</v>
      </c>
      <c r="E1441" s="163">
        <v>11.719999999999999</v>
      </c>
      <c r="F1441" s="163">
        <v>11.719999999999999</v>
      </c>
      <c r="G1441" s="163">
        <v>12.262500000000001</v>
      </c>
      <c r="H1441" s="1">
        <v>471</v>
      </c>
      <c r="I1441" s="161">
        <f>VLOOKUP(B1441,L$2:M$54,2,FALSE)</f>
        <v>1.0393507309636445</v>
      </c>
      <c r="J1441">
        <f>MAX(I1441*F1441,E1441)</f>
        <v>12.181190566893912</v>
      </c>
      <c r="L1441" s="166"/>
      <c r="M1441" s="41"/>
      <c r="N1441" s="41"/>
      <c r="O1441" s="41"/>
    </row>
    <row r="1442" spans="1:15" x14ac:dyDescent="0.25">
      <c r="A1442" s="165">
        <v>43526</v>
      </c>
      <c r="B1442" s="167">
        <f>WEEKNUM(A1442)</f>
        <v>9</v>
      </c>
      <c r="C1442" s="164">
        <f>WEEKDAY(A1442)</f>
        <v>7</v>
      </c>
      <c r="D1442" s="164">
        <v>1</v>
      </c>
      <c r="E1442" s="163">
        <v>12.379999999999999</v>
      </c>
      <c r="F1442" s="163">
        <v>12.379999999999999</v>
      </c>
      <c r="G1442" s="163">
        <v>11.54</v>
      </c>
      <c r="H1442" s="1">
        <v>239</v>
      </c>
      <c r="I1442" s="161">
        <f>VLOOKUP(B1442,L$2:M$54,2,FALSE)</f>
        <v>1.0393507309636445</v>
      </c>
      <c r="J1442">
        <f>MAX(I1442*F1442,E1442)</f>
        <v>12.867162049329918</v>
      </c>
      <c r="L1442" s="166"/>
      <c r="M1442" s="41"/>
      <c r="N1442" s="41"/>
      <c r="O1442" s="41"/>
    </row>
    <row r="1443" spans="1:15" x14ac:dyDescent="0.25">
      <c r="A1443" s="165">
        <v>43526.041666666664</v>
      </c>
      <c r="B1443" s="167">
        <f>WEEKNUM(A1443)</f>
        <v>9</v>
      </c>
      <c r="C1443" s="164">
        <f>WEEKDAY(A1443)</f>
        <v>7</v>
      </c>
      <c r="D1443" s="164">
        <v>2</v>
      </c>
      <c r="E1443" s="163">
        <v>11.855</v>
      </c>
      <c r="F1443" s="163">
        <v>11.855</v>
      </c>
      <c r="G1443" s="163">
        <v>11.55</v>
      </c>
      <c r="H1443" s="1">
        <v>114</v>
      </c>
      <c r="I1443" s="161">
        <f>VLOOKUP(B1443,L$2:M$54,2,FALSE)</f>
        <v>1.0393507309636445</v>
      </c>
      <c r="J1443">
        <f>MAX(I1443*F1443,E1443)</f>
        <v>12.321502915574007</v>
      </c>
      <c r="L1443" s="166"/>
      <c r="M1443" s="41"/>
      <c r="N1443" s="41"/>
      <c r="O1443" s="41"/>
    </row>
    <row r="1444" spans="1:15" x14ac:dyDescent="0.25">
      <c r="A1444" s="165">
        <v>43526.083333333336</v>
      </c>
      <c r="B1444" s="167">
        <f>WEEKNUM(A1444)</f>
        <v>9</v>
      </c>
      <c r="C1444" s="164">
        <f>WEEKDAY(A1444)</f>
        <v>7</v>
      </c>
      <c r="D1444" s="164">
        <v>3</v>
      </c>
      <c r="E1444" s="163">
        <v>11.925000000000001</v>
      </c>
      <c r="F1444" s="163">
        <v>11.925000000000001</v>
      </c>
      <c r="G1444" s="163">
        <v>11.719999999999999</v>
      </c>
      <c r="H1444" s="1">
        <v>88</v>
      </c>
      <c r="I1444" s="161">
        <f>VLOOKUP(B1444,L$2:M$54,2,FALSE)</f>
        <v>1.0393507309636445</v>
      </c>
      <c r="J1444">
        <f>MAX(I1444*F1444,E1444)</f>
        <v>12.394257466741461</v>
      </c>
      <c r="L1444" s="166"/>
      <c r="M1444" s="41"/>
      <c r="N1444" s="41"/>
      <c r="O1444" s="41"/>
    </row>
    <row r="1445" spans="1:15" x14ac:dyDescent="0.25">
      <c r="A1445" s="165">
        <v>43526.125</v>
      </c>
      <c r="B1445" s="167">
        <f>WEEKNUM(A1445)</f>
        <v>9</v>
      </c>
      <c r="C1445" s="164">
        <f>WEEKDAY(A1445)</f>
        <v>7</v>
      </c>
      <c r="D1445" s="164">
        <v>4</v>
      </c>
      <c r="E1445" s="163">
        <v>11</v>
      </c>
      <c r="F1445" s="163">
        <v>11.125</v>
      </c>
      <c r="G1445" s="163">
        <v>12.379999999999999</v>
      </c>
      <c r="H1445" s="1">
        <v>126</v>
      </c>
      <c r="I1445" s="161">
        <f>VLOOKUP(B1445,L$2:M$54,2,FALSE)</f>
        <v>1.0393507309636445</v>
      </c>
      <c r="J1445">
        <f>MAX(I1445*F1445,E1445)</f>
        <v>11.562776881970546</v>
      </c>
      <c r="L1445" s="166"/>
      <c r="M1445" s="41"/>
      <c r="N1445" s="41"/>
      <c r="O1445" s="41"/>
    </row>
    <row r="1446" spans="1:15" x14ac:dyDescent="0.25">
      <c r="A1446" s="165">
        <v>43526.166666666664</v>
      </c>
      <c r="B1446" s="167">
        <f>WEEKNUM(A1446)</f>
        <v>9</v>
      </c>
      <c r="C1446" s="164">
        <f>WEEKDAY(A1446)</f>
        <v>7</v>
      </c>
      <c r="D1446" s="164">
        <v>5</v>
      </c>
      <c r="E1446" s="163">
        <v>12</v>
      </c>
      <c r="F1446" s="163">
        <v>12.02</v>
      </c>
      <c r="G1446" s="163">
        <v>11.855</v>
      </c>
      <c r="H1446" s="1">
        <v>324</v>
      </c>
      <c r="I1446" s="161">
        <f>VLOOKUP(B1446,L$2:M$54,2,FALSE)</f>
        <v>1.0393507309636445</v>
      </c>
      <c r="J1446">
        <f>MAX(I1446*F1446,E1446)</f>
        <v>12.492995786183007</v>
      </c>
      <c r="L1446" s="166"/>
      <c r="M1446" s="41"/>
      <c r="N1446" s="41"/>
      <c r="O1446" s="41"/>
    </row>
    <row r="1447" spans="1:15" x14ac:dyDescent="0.25">
      <c r="A1447" s="165">
        <v>43526.208333333336</v>
      </c>
      <c r="B1447" s="167">
        <f>WEEKNUM(A1447)</f>
        <v>9</v>
      </c>
      <c r="C1447" s="164">
        <f>WEEKDAY(A1447)</f>
        <v>7</v>
      </c>
      <c r="D1447" s="164">
        <v>6</v>
      </c>
      <c r="E1447" s="163">
        <v>10</v>
      </c>
      <c r="F1447" s="163">
        <v>10.565000000000001</v>
      </c>
      <c r="G1447" s="163">
        <v>11.925000000000001</v>
      </c>
      <c r="H1447" s="1">
        <v>803</v>
      </c>
      <c r="I1447" s="161">
        <f>VLOOKUP(B1447,L$2:M$54,2,FALSE)</f>
        <v>1.0393507309636445</v>
      </c>
      <c r="J1447">
        <f>MAX(I1447*F1447,E1447)</f>
        <v>10.980740472630906</v>
      </c>
      <c r="L1447" s="166"/>
      <c r="M1447" s="41"/>
      <c r="N1447" s="41"/>
      <c r="O1447" s="41"/>
    </row>
    <row r="1448" spans="1:15" x14ac:dyDescent="0.25">
      <c r="A1448" s="165">
        <v>43526.25</v>
      </c>
      <c r="B1448" s="167">
        <f>WEEKNUM(A1448)</f>
        <v>9</v>
      </c>
      <c r="C1448" s="164">
        <f>WEEKDAY(A1448)</f>
        <v>7</v>
      </c>
      <c r="D1448" s="164">
        <v>7</v>
      </c>
      <c r="E1448" s="163">
        <v>10</v>
      </c>
      <c r="F1448" s="163">
        <v>9.99</v>
      </c>
      <c r="G1448" s="163">
        <v>11.0625</v>
      </c>
      <c r="H1448" s="1">
        <v>3078</v>
      </c>
      <c r="I1448" s="161">
        <f>VLOOKUP(B1448,L$2:M$54,2,FALSE)</f>
        <v>1.0393507309636445</v>
      </c>
      <c r="J1448">
        <f>MAX(I1448*F1448,E1448)</f>
        <v>10.383113802326809</v>
      </c>
      <c r="L1448" s="166"/>
      <c r="M1448" s="41"/>
      <c r="N1448" s="41"/>
      <c r="O1448" s="41"/>
    </row>
    <row r="1449" spans="1:15" x14ac:dyDescent="0.25">
      <c r="A1449" s="165">
        <v>43526.291666666664</v>
      </c>
      <c r="B1449" s="167">
        <f>WEEKNUM(A1449)</f>
        <v>9</v>
      </c>
      <c r="C1449" s="164">
        <f>WEEKDAY(A1449)</f>
        <v>7</v>
      </c>
      <c r="D1449" s="164">
        <v>8</v>
      </c>
      <c r="E1449" s="163">
        <v>10</v>
      </c>
      <c r="F1449" s="163">
        <v>11.98</v>
      </c>
      <c r="G1449" s="163">
        <v>12.01</v>
      </c>
      <c r="H1449" s="1">
        <v>4344</v>
      </c>
      <c r="I1449" s="161">
        <f>VLOOKUP(B1449,L$2:M$54,2,FALSE)</f>
        <v>1.0393507309636445</v>
      </c>
      <c r="J1449">
        <f>MAX(I1449*F1449,E1449)</f>
        <v>12.451421756944461</v>
      </c>
      <c r="L1449" s="166"/>
      <c r="M1449" s="41"/>
      <c r="N1449" s="41"/>
      <c r="O1449" s="41"/>
    </row>
    <row r="1450" spans="1:15" x14ac:dyDescent="0.25">
      <c r="A1450" s="165">
        <v>43526.333333333336</v>
      </c>
      <c r="B1450" s="167">
        <f>WEEKNUM(A1450)</f>
        <v>9</v>
      </c>
      <c r="C1450" s="164">
        <f>WEEKDAY(A1450)</f>
        <v>7</v>
      </c>
      <c r="D1450" s="164">
        <v>9</v>
      </c>
      <c r="E1450" s="163">
        <v>10</v>
      </c>
      <c r="F1450" s="163">
        <v>15.010000000000002</v>
      </c>
      <c r="G1450" s="163">
        <v>10.282499999999999</v>
      </c>
      <c r="H1450" s="1">
        <v>4079</v>
      </c>
      <c r="I1450" s="161">
        <f>VLOOKUP(B1450,L$2:M$54,2,FALSE)</f>
        <v>1.0393507309636445</v>
      </c>
      <c r="J1450">
        <f>MAX(I1450*F1450,E1450)</f>
        <v>15.600654471764306</v>
      </c>
      <c r="L1450" s="166"/>
      <c r="M1450" s="41"/>
      <c r="N1450" s="41"/>
      <c r="O1450" s="41"/>
    </row>
    <row r="1451" spans="1:15" x14ac:dyDescent="0.25">
      <c r="A1451" s="165">
        <v>43526.375</v>
      </c>
      <c r="B1451" s="167">
        <f>WEEKNUM(A1451)</f>
        <v>9</v>
      </c>
      <c r="C1451" s="164">
        <f>WEEKDAY(A1451)</f>
        <v>7</v>
      </c>
      <c r="D1451" s="164">
        <v>10</v>
      </c>
      <c r="E1451" s="163">
        <v>10</v>
      </c>
      <c r="F1451" s="163">
        <v>15.76</v>
      </c>
      <c r="G1451" s="163">
        <v>9.995000000000001</v>
      </c>
      <c r="H1451" s="1">
        <v>2829</v>
      </c>
      <c r="I1451" s="161">
        <f>VLOOKUP(B1451,L$2:M$54,2,FALSE)</f>
        <v>1.0393507309636445</v>
      </c>
      <c r="J1451">
        <f>MAX(I1451*F1451,E1451)</f>
        <v>16.380167519987037</v>
      </c>
      <c r="L1451" s="166"/>
      <c r="M1451" s="41"/>
      <c r="N1451" s="41"/>
      <c r="O1451" s="41"/>
    </row>
    <row r="1452" spans="1:15" x14ac:dyDescent="0.25">
      <c r="A1452" s="165">
        <v>43526.416666666664</v>
      </c>
      <c r="B1452" s="167">
        <f>WEEKNUM(A1452)</f>
        <v>9</v>
      </c>
      <c r="C1452" s="164">
        <f>WEEKDAY(A1452)</f>
        <v>7</v>
      </c>
      <c r="D1452" s="164">
        <v>11</v>
      </c>
      <c r="E1452" s="163">
        <v>10</v>
      </c>
      <c r="F1452" s="163">
        <v>14.955000000000002</v>
      </c>
      <c r="G1452" s="163">
        <v>10.989999999999998</v>
      </c>
      <c r="H1452" s="1">
        <v>2583</v>
      </c>
      <c r="I1452" s="161">
        <f>VLOOKUP(B1452,L$2:M$54,2,FALSE)</f>
        <v>1.0393507309636445</v>
      </c>
      <c r="J1452">
        <f>MAX(I1452*F1452,E1452)</f>
        <v>15.543490181561305</v>
      </c>
      <c r="L1452" s="166"/>
      <c r="M1452" s="41"/>
      <c r="N1452" s="41"/>
      <c r="O1452" s="41"/>
    </row>
    <row r="1453" spans="1:15" x14ac:dyDescent="0.25">
      <c r="A1453" s="165">
        <v>43526.458333333336</v>
      </c>
      <c r="B1453" s="167">
        <f>WEEKNUM(A1453)</f>
        <v>9</v>
      </c>
      <c r="C1453" s="164">
        <f>WEEKDAY(A1453)</f>
        <v>7</v>
      </c>
      <c r="D1453" s="164">
        <v>12</v>
      </c>
      <c r="E1453" s="163">
        <v>10</v>
      </c>
      <c r="F1453" s="163">
        <v>15.905000000000001</v>
      </c>
      <c r="G1453" s="163">
        <v>12.504999999999999</v>
      </c>
      <c r="H1453" s="1">
        <v>2573</v>
      </c>
      <c r="I1453" s="161">
        <f>VLOOKUP(B1453,L$2:M$54,2,FALSE)</f>
        <v>1.0393507309636445</v>
      </c>
      <c r="J1453">
        <f>MAX(I1453*F1453,E1453)</f>
        <v>16.530873375976768</v>
      </c>
      <c r="L1453" s="166"/>
      <c r="M1453" s="41"/>
      <c r="N1453" s="41"/>
      <c r="O1453" s="41"/>
    </row>
    <row r="1454" spans="1:15" x14ac:dyDescent="0.25">
      <c r="A1454" s="165">
        <v>43526.5</v>
      </c>
      <c r="B1454" s="167">
        <f>WEEKNUM(A1454)</f>
        <v>9</v>
      </c>
      <c r="C1454" s="164">
        <f>WEEKDAY(A1454)</f>
        <v>7</v>
      </c>
      <c r="D1454" s="164">
        <v>13</v>
      </c>
      <c r="E1454" s="163">
        <v>10</v>
      </c>
      <c r="F1454" s="163">
        <v>14.8</v>
      </c>
      <c r="G1454" s="163">
        <v>12.879999999999999</v>
      </c>
      <c r="H1454" s="1">
        <v>2344</v>
      </c>
      <c r="I1454" s="161">
        <f>VLOOKUP(B1454,L$2:M$54,2,FALSE)</f>
        <v>1.0393507309636445</v>
      </c>
      <c r="J1454">
        <f>MAX(I1454*F1454,E1454)</f>
        <v>15.382390818261939</v>
      </c>
      <c r="L1454" s="166"/>
      <c r="M1454" s="41"/>
      <c r="N1454" s="41"/>
      <c r="O1454" s="41"/>
    </row>
    <row r="1455" spans="1:15" x14ac:dyDescent="0.25">
      <c r="A1455" s="165">
        <v>43526.541666666664</v>
      </c>
      <c r="B1455" s="167">
        <f>WEEKNUM(A1455)</f>
        <v>9</v>
      </c>
      <c r="C1455" s="164">
        <f>WEEKDAY(A1455)</f>
        <v>7</v>
      </c>
      <c r="D1455" s="164">
        <v>14</v>
      </c>
      <c r="E1455" s="163">
        <v>10</v>
      </c>
      <c r="F1455" s="163">
        <v>13.914999999999999</v>
      </c>
      <c r="G1455" s="163">
        <v>12.477500000000001</v>
      </c>
      <c r="H1455" s="1">
        <v>2586</v>
      </c>
      <c r="I1455" s="161">
        <f>VLOOKUP(B1455,L$2:M$54,2,FALSE)</f>
        <v>1.0393507309636445</v>
      </c>
      <c r="J1455">
        <f>MAX(I1455*F1455,E1455)</f>
        <v>14.462565421359113</v>
      </c>
      <c r="L1455" s="166"/>
      <c r="M1455" s="41"/>
      <c r="N1455" s="41"/>
      <c r="O1455" s="41"/>
    </row>
    <row r="1456" spans="1:15" x14ac:dyDescent="0.25">
      <c r="A1456" s="165">
        <v>43526.583333333336</v>
      </c>
      <c r="B1456" s="167">
        <f>WEEKNUM(A1456)</f>
        <v>9</v>
      </c>
      <c r="C1456" s="164">
        <f>WEEKDAY(A1456)</f>
        <v>7</v>
      </c>
      <c r="D1456" s="164">
        <v>15</v>
      </c>
      <c r="E1456" s="163">
        <v>10</v>
      </c>
      <c r="F1456" s="163">
        <v>14.510000000000002</v>
      </c>
      <c r="G1456" s="163">
        <v>12.952500000000001</v>
      </c>
      <c r="H1456" s="1">
        <v>2620</v>
      </c>
      <c r="I1456" s="161">
        <f>VLOOKUP(B1456,L$2:M$54,2,FALSE)</f>
        <v>1.0393507309636445</v>
      </c>
      <c r="J1456">
        <f>MAX(I1456*F1456,E1456)</f>
        <v>15.080979106282483</v>
      </c>
      <c r="L1456" s="166"/>
      <c r="M1456" s="41"/>
      <c r="N1456" s="41"/>
      <c r="O1456" s="41"/>
    </row>
    <row r="1457" spans="1:15" x14ac:dyDescent="0.25">
      <c r="A1457" s="165">
        <v>43526.625</v>
      </c>
      <c r="B1457" s="167">
        <f>WEEKNUM(A1457)</f>
        <v>9</v>
      </c>
      <c r="C1457" s="164">
        <f>WEEKDAY(A1457)</f>
        <v>7</v>
      </c>
      <c r="D1457" s="164">
        <v>16</v>
      </c>
      <c r="E1457" s="163">
        <v>10</v>
      </c>
      <c r="F1457" s="163">
        <v>14.995000000000001</v>
      </c>
      <c r="G1457" s="163">
        <v>12.399999999999999</v>
      </c>
      <c r="H1457" s="1">
        <v>2891</v>
      </c>
      <c r="I1457" s="161">
        <f>VLOOKUP(B1457,L$2:M$54,2,FALSE)</f>
        <v>1.0393507309636445</v>
      </c>
      <c r="J1457">
        <f>MAX(I1457*F1457,E1457)</f>
        <v>15.58506421079985</v>
      </c>
      <c r="L1457" s="166"/>
      <c r="M1457" s="41"/>
      <c r="N1457" s="41"/>
      <c r="O1457" s="41"/>
    </row>
    <row r="1458" spans="1:15" x14ac:dyDescent="0.25">
      <c r="A1458" s="165">
        <v>43526.666666666664</v>
      </c>
      <c r="B1458" s="167">
        <f>WEEKNUM(A1458)</f>
        <v>9</v>
      </c>
      <c r="C1458" s="164">
        <f>WEEKDAY(A1458)</f>
        <v>7</v>
      </c>
      <c r="D1458" s="164">
        <v>17</v>
      </c>
      <c r="E1458" s="163">
        <v>10</v>
      </c>
      <c r="F1458" s="163">
        <v>16.05</v>
      </c>
      <c r="G1458" s="163">
        <v>11.9575</v>
      </c>
      <c r="H1458" s="1">
        <v>3631</v>
      </c>
      <c r="I1458" s="161">
        <f>VLOOKUP(B1458,L$2:M$54,2,FALSE)</f>
        <v>1.0393507309636445</v>
      </c>
      <c r="J1458">
        <f>MAX(I1458*F1458,E1458)</f>
        <v>16.681579231966495</v>
      </c>
      <c r="L1458" s="166"/>
      <c r="M1458" s="41"/>
      <c r="N1458" s="41"/>
      <c r="O1458" s="41"/>
    </row>
    <row r="1459" spans="1:15" x14ac:dyDescent="0.25">
      <c r="A1459" s="165">
        <v>43526.708333333336</v>
      </c>
      <c r="B1459" s="167">
        <f>WEEKNUM(A1459)</f>
        <v>9</v>
      </c>
      <c r="C1459" s="164">
        <f>WEEKDAY(A1459)</f>
        <v>7</v>
      </c>
      <c r="D1459" s="164">
        <v>18</v>
      </c>
      <c r="E1459" s="163">
        <v>10</v>
      </c>
      <c r="F1459" s="163">
        <v>16.064999999999998</v>
      </c>
      <c r="G1459" s="163">
        <v>12.254999999999999</v>
      </c>
      <c r="H1459" s="1">
        <v>4106</v>
      </c>
      <c r="I1459" s="161">
        <f>VLOOKUP(B1459,L$2:M$54,2,FALSE)</f>
        <v>1.0393507309636445</v>
      </c>
      <c r="J1459">
        <f>MAX(I1459*F1459,E1459)</f>
        <v>16.697169492930946</v>
      </c>
      <c r="L1459" s="166"/>
      <c r="M1459" s="41"/>
      <c r="N1459" s="41"/>
      <c r="O1459" s="41"/>
    </row>
    <row r="1460" spans="1:15" x14ac:dyDescent="0.25">
      <c r="A1460" s="165">
        <v>43526.75</v>
      </c>
      <c r="B1460" s="167">
        <f>WEEKNUM(A1460)</f>
        <v>9</v>
      </c>
      <c r="C1460" s="164">
        <f>WEEKDAY(A1460)</f>
        <v>7</v>
      </c>
      <c r="D1460" s="164">
        <v>19</v>
      </c>
      <c r="E1460" s="163">
        <v>10</v>
      </c>
      <c r="F1460" s="163">
        <v>18.015000000000001</v>
      </c>
      <c r="G1460" s="163">
        <v>12.4975</v>
      </c>
      <c r="H1460" s="1">
        <v>3182</v>
      </c>
      <c r="I1460" s="161">
        <f>VLOOKUP(B1460,L$2:M$54,2,FALSE)</f>
        <v>1.0393507309636445</v>
      </c>
      <c r="J1460">
        <f>MAX(I1460*F1460,E1460)</f>
        <v>18.723903418310055</v>
      </c>
      <c r="L1460" s="166"/>
      <c r="M1460" s="41"/>
      <c r="N1460" s="41"/>
      <c r="O1460" s="41"/>
    </row>
    <row r="1461" spans="1:15" x14ac:dyDescent="0.25">
      <c r="A1461" s="165">
        <v>43526.791666666664</v>
      </c>
      <c r="B1461" s="167">
        <f>WEEKNUM(A1461)</f>
        <v>9</v>
      </c>
      <c r="C1461" s="164">
        <f>WEEKDAY(A1461)</f>
        <v>7</v>
      </c>
      <c r="D1461" s="164">
        <v>20</v>
      </c>
      <c r="E1461" s="163">
        <v>10</v>
      </c>
      <c r="F1461" s="163">
        <v>15.719999999999999</v>
      </c>
      <c r="G1461" s="163">
        <v>13.025</v>
      </c>
      <c r="H1461" s="1">
        <v>2257</v>
      </c>
      <c r="I1461" s="161">
        <f>VLOOKUP(B1461,L$2:M$54,2,FALSE)</f>
        <v>1.0393507309636445</v>
      </c>
      <c r="J1461">
        <f>MAX(I1461*F1461,E1461)</f>
        <v>16.33859349074849</v>
      </c>
      <c r="L1461" s="166"/>
      <c r="M1461" s="41"/>
      <c r="N1461" s="41"/>
      <c r="O1461" s="41"/>
    </row>
    <row r="1462" spans="1:15" x14ac:dyDescent="0.25">
      <c r="A1462" s="165">
        <v>43526.833333333336</v>
      </c>
      <c r="B1462" s="167">
        <f>WEEKNUM(A1462)</f>
        <v>9</v>
      </c>
      <c r="C1462" s="164">
        <f>WEEKDAY(A1462)</f>
        <v>7</v>
      </c>
      <c r="D1462" s="164">
        <v>21</v>
      </c>
      <c r="E1462" s="163">
        <v>10</v>
      </c>
      <c r="F1462" s="163">
        <v>14.530000000000001</v>
      </c>
      <c r="G1462" s="163">
        <v>13.032499999999999</v>
      </c>
      <c r="H1462" s="1">
        <v>1109</v>
      </c>
      <c r="I1462" s="161">
        <f>VLOOKUP(B1462,L$2:M$54,2,FALSE)</f>
        <v>1.0393507309636445</v>
      </c>
      <c r="J1462">
        <f>MAX(I1462*F1462,E1462)</f>
        <v>15.101766120901756</v>
      </c>
      <c r="L1462" s="166"/>
      <c r="M1462" s="41"/>
      <c r="N1462" s="41"/>
      <c r="O1462" s="41"/>
    </row>
    <row r="1463" spans="1:15" x14ac:dyDescent="0.25">
      <c r="A1463" s="165">
        <v>43526.875</v>
      </c>
      <c r="B1463" s="167">
        <f>WEEKNUM(A1463)</f>
        <v>9</v>
      </c>
      <c r="C1463" s="164">
        <f>WEEKDAY(A1463)</f>
        <v>7</v>
      </c>
      <c r="D1463" s="164">
        <v>22</v>
      </c>
      <c r="E1463" s="163">
        <v>10</v>
      </c>
      <c r="F1463" s="163">
        <v>12.975</v>
      </c>
      <c r="G1463" s="163">
        <v>14.0075</v>
      </c>
      <c r="H1463" s="1">
        <v>884</v>
      </c>
      <c r="I1463" s="161">
        <f>VLOOKUP(B1463,L$2:M$54,2,FALSE)</f>
        <v>1.0393507309636445</v>
      </c>
      <c r="J1463">
        <f>MAX(I1463*F1463,E1463)</f>
        <v>13.485575734253286</v>
      </c>
      <c r="L1463" s="166"/>
      <c r="M1463" s="41"/>
      <c r="N1463" s="41"/>
      <c r="O1463" s="41"/>
    </row>
    <row r="1464" spans="1:15" x14ac:dyDescent="0.25">
      <c r="A1464" s="165">
        <v>43526.916666666664</v>
      </c>
      <c r="B1464" s="167">
        <f>WEEKNUM(A1464)</f>
        <v>9</v>
      </c>
      <c r="C1464" s="164">
        <f>WEEKDAY(A1464)</f>
        <v>7</v>
      </c>
      <c r="D1464" s="164">
        <v>23</v>
      </c>
      <c r="E1464" s="163">
        <v>12</v>
      </c>
      <c r="F1464" s="163">
        <v>12.2</v>
      </c>
      <c r="G1464" s="163">
        <v>12.86</v>
      </c>
      <c r="H1464" s="1">
        <v>885</v>
      </c>
      <c r="I1464" s="161">
        <f>VLOOKUP(B1464,L$2:M$54,2,FALSE)</f>
        <v>1.0393507309636445</v>
      </c>
      <c r="J1464">
        <f>MAX(I1464*F1464,E1464)</f>
        <v>12.680078917756463</v>
      </c>
      <c r="L1464" s="166"/>
      <c r="M1464" s="41"/>
      <c r="N1464" s="41"/>
      <c r="O1464" s="41"/>
    </row>
    <row r="1465" spans="1:15" x14ac:dyDescent="0.25">
      <c r="A1465" s="165">
        <v>43526.958333333336</v>
      </c>
      <c r="B1465" s="167">
        <f>WEEKNUM(A1465)</f>
        <v>9</v>
      </c>
      <c r="C1465" s="164">
        <f>WEEKDAY(A1465)</f>
        <v>7</v>
      </c>
      <c r="D1465" s="164">
        <v>24</v>
      </c>
      <c r="E1465" s="163">
        <v>12</v>
      </c>
      <c r="F1465" s="163">
        <v>12.885</v>
      </c>
      <c r="G1465" s="163">
        <v>12.265000000000001</v>
      </c>
      <c r="H1465" s="1">
        <v>526</v>
      </c>
      <c r="I1465" s="161">
        <f>VLOOKUP(B1465,L$2:M$54,2,FALSE)</f>
        <v>1.0393507309636445</v>
      </c>
      <c r="J1465">
        <f>MAX(I1465*F1465,E1465)</f>
        <v>13.392034168466559</v>
      </c>
      <c r="L1465" s="166"/>
      <c r="M1465" s="41"/>
      <c r="N1465" s="41"/>
      <c r="O1465" s="41"/>
    </row>
    <row r="1466" spans="1:15" x14ac:dyDescent="0.25">
      <c r="A1466" s="165">
        <v>43527</v>
      </c>
      <c r="B1466" s="167">
        <f>WEEKNUM(A1466)</f>
        <v>10</v>
      </c>
      <c r="C1466" s="164">
        <f>WEEKDAY(A1466)</f>
        <v>1</v>
      </c>
      <c r="D1466" s="164">
        <v>1</v>
      </c>
      <c r="E1466" s="163">
        <v>11.645</v>
      </c>
      <c r="F1466" s="163">
        <v>11.645</v>
      </c>
      <c r="G1466" s="163">
        <v>11.487500000000001</v>
      </c>
      <c r="H1466" s="1">
        <v>238</v>
      </c>
      <c r="I1466" s="161">
        <f>VLOOKUP(B1466,L$2:M$54,2,FALSE)</f>
        <v>1.025313008718638</v>
      </c>
      <c r="J1466">
        <f>MAX(I1466*F1466,E1466)</f>
        <v>11.939769986528539</v>
      </c>
      <c r="L1466" s="166"/>
      <c r="M1466" s="41"/>
      <c r="N1466" s="41"/>
      <c r="O1466" s="41"/>
    </row>
    <row r="1467" spans="1:15" x14ac:dyDescent="0.25">
      <c r="A1467" s="165">
        <v>43527.041666666664</v>
      </c>
      <c r="B1467" s="167">
        <f>WEEKNUM(A1467)</f>
        <v>10</v>
      </c>
      <c r="C1467" s="164">
        <f>WEEKDAY(A1467)</f>
        <v>1</v>
      </c>
      <c r="D1467" s="164">
        <v>2</v>
      </c>
      <c r="E1467" s="163">
        <v>12.100000000000001</v>
      </c>
      <c r="F1467" s="163">
        <v>12.100000000000001</v>
      </c>
      <c r="G1467" s="163">
        <v>12.1</v>
      </c>
      <c r="H1467" s="1">
        <v>145</v>
      </c>
      <c r="I1467" s="161">
        <f>VLOOKUP(B1467,L$2:M$54,2,FALSE)</f>
        <v>1.025313008718638</v>
      </c>
      <c r="J1467">
        <f>MAX(I1467*F1467,E1467)</f>
        <v>12.406287405495521</v>
      </c>
      <c r="L1467" s="166"/>
      <c r="M1467" s="41"/>
      <c r="N1467" s="41"/>
      <c r="O1467" s="41"/>
    </row>
    <row r="1468" spans="1:15" x14ac:dyDescent="0.25">
      <c r="A1468" s="165">
        <v>43527.083333333336</v>
      </c>
      <c r="B1468" s="167">
        <f>WEEKNUM(A1468)</f>
        <v>10</v>
      </c>
      <c r="C1468" s="164">
        <f>WEEKDAY(A1468)</f>
        <v>1</v>
      </c>
      <c r="D1468" s="164">
        <v>3</v>
      </c>
      <c r="E1468" s="163">
        <v>11.620000000000001</v>
      </c>
      <c r="F1468" s="163">
        <v>11.620000000000001</v>
      </c>
      <c r="G1468" s="163">
        <v>12.442499999999999</v>
      </c>
      <c r="H1468" s="1">
        <v>118</v>
      </c>
      <c r="I1468" s="161">
        <f>VLOOKUP(B1468,L$2:M$54,2,FALSE)</f>
        <v>1.025313008718638</v>
      </c>
      <c r="J1468">
        <f>MAX(I1468*F1468,E1468)</f>
        <v>11.914137161310574</v>
      </c>
      <c r="L1468" s="166"/>
      <c r="M1468" s="41"/>
      <c r="N1468" s="41"/>
      <c r="O1468" s="41"/>
    </row>
    <row r="1469" spans="1:15" x14ac:dyDescent="0.25">
      <c r="A1469" s="165">
        <v>43527.125</v>
      </c>
      <c r="B1469" s="167">
        <f>WEEKNUM(A1469)</f>
        <v>10</v>
      </c>
      <c r="C1469" s="164">
        <f>WEEKDAY(A1469)</f>
        <v>1</v>
      </c>
      <c r="D1469" s="164">
        <v>4</v>
      </c>
      <c r="E1469" s="163">
        <v>10.18</v>
      </c>
      <c r="F1469" s="163">
        <v>10.18</v>
      </c>
      <c r="G1469" s="163">
        <v>11.645</v>
      </c>
      <c r="H1469" s="1">
        <v>128</v>
      </c>
      <c r="I1469" s="161">
        <f>VLOOKUP(B1469,L$2:M$54,2,FALSE)</f>
        <v>1.025313008718638</v>
      </c>
      <c r="J1469">
        <f>MAX(I1469*F1469,E1469)</f>
        <v>10.437686428755734</v>
      </c>
      <c r="L1469" s="166"/>
      <c r="M1469" s="41"/>
      <c r="N1469" s="41"/>
      <c r="O1469" s="41"/>
    </row>
    <row r="1470" spans="1:15" x14ac:dyDescent="0.25">
      <c r="A1470" s="165">
        <v>43527.166666666664</v>
      </c>
      <c r="B1470" s="167">
        <f>WEEKNUM(A1470)</f>
        <v>10</v>
      </c>
      <c r="C1470" s="164">
        <f>WEEKDAY(A1470)</f>
        <v>1</v>
      </c>
      <c r="D1470" s="164">
        <v>5</v>
      </c>
      <c r="E1470" s="163">
        <v>9.7899999999999991</v>
      </c>
      <c r="F1470" s="163">
        <v>9.7899999999999991</v>
      </c>
      <c r="G1470" s="163">
        <v>12.100000000000001</v>
      </c>
      <c r="H1470" s="1">
        <v>342</v>
      </c>
      <c r="I1470" s="161">
        <f>VLOOKUP(B1470,L$2:M$54,2,FALSE)</f>
        <v>1.025313008718638</v>
      </c>
      <c r="J1470">
        <f>MAX(I1470*F1470,E1470)</f>
        <v>10.037814355355465</v>
      </c>
      <c r="L1470" s="166"/>
      <c r="M1470" s="41"/>
      <c r="N1470" s="41"/>
      <c r="O1470" s="41"/>
    </row>
    <row r="1471" spans="1:15" x14ac:dyDescent="0.25">
      <c r="A1471" s="165">
        <v>43527.208333333336</v>
      </c>
      <c r="B1471" s="167">
        <f>WEEKNUM(A1471)</f>
        <v>10</v>
      </c>
      <c r="C1471" s="164">
        <f>WEEKDAY(A1471)</f>
        <v>1</v>
      </c>
      <c r="D1471" s="164">
        <v>6</v>
      </c>
      <c r="E1471" s="163">
        <v>10.120000000000001</v>
      </c>
      <c r="F1471" s="163">
        <v>10.120000000000001</v>
      </c>
      <c r="G1471" s="163">
        <v>11.620000000000001</v>
      </c>
      <c r="H1471" s="1">
        <v>793</v>
      </c>
      <c r="I1471" s="161">
        <f>VLOOKUP(B1471,L$2:M$54,2,FALSE)</f>
        <v>1.025313008718638</v>
      </c>
      <c r="J1471">
        <f>MAX(I1471*F1471,E1471)</f>
        <v>10.376167648232617</v>
      </c>
      <c r="L1471" s="166"/>
      <c r="M1471" s="41"/>
      <c r="N1471" s="41"/>
      <c r="O1471" s="41"/>
    </row>
    <row r="1472" spans="1:15" x14ac:dyDescent="0.25">
      <c r="A1472" s="165">
        <v>43527.25</v>
      </c>
      <c r="B1472" s="167">
        <f>WEEKNUM(A1472)</f>
        <v>10</v>
      </c>
      <c r="C1472" s="164">
        <f>WEEKDAY(A1472)</f>
        <v>1</v>
      </c>
      <c r="D1472" s="164">
        <v>7</v>
      </c>
      <c r="E1472" s="163">
        <v>10.14</v>
      </c>
      <c r="F1472" s="163">
        <v>10.14</v>
      </c>
      <c r="G1472" s="163">
        <v>10.18</v>
      </c>
      <c r="H1472" s="1">
        <v>2972</v>
      </c>
      <c r="I1472" s="161">
        <f>VLOOKUP(B1472,L$2:M$54,2,FALSE)</f>
        <v>1.025313008718638</v>
      </c>
      <c r="J1472">
        <f>MAX(I1472*F1472,E1472)</f>
        <v>10.396673908406989</v>
      </c>
      <c r="L1472" s="166"/>
      <c r="M1472" s="41"/>
      <c r="N1472" s="41"/>
      <c r="O1472" s="41"/>
    </row>
    <row r="1473" spans="1:15" x14ac:dyDescent="0.25">
      <c r="A1473" s="165">
        <v>43527.291666666664</v>
      </c>
      <c r="B1473" s="167">
        <f>WEEKNUM(A1473)</f>
        <v>10</v>
      </c>
      <c r="C1473" s="164">
        <f>WEEKDAY(A1473)</f>
        <v>1</v>
      </c>
      <c r="D1473" s="164">
        <v>8</v>
      </c>
      <c r="E1473" s="163">
        <v>9.8550000000000004</v>
      </c>
      <c r="F1473" s="163">
        <v>9.870000000000001</v>
      </c>
      <c r="G1473" s="163">
        <v>9.7899999999999991</v>
      </c>
      <c r="H1473" s="1">
        <v>4343</v>
      </c>
      <c r="I1473" s="161">
        <f>VLOOKUP(B1473,L$2:M$54,2,FALSE)</f>
        <v>1.025313008718638</v>
      </c>
      <c r="J1473">
        <f>MAX(I1473*F1473,E1473)</f>
        <v>10.119839396052958</v>
      </c>
      <c r="L1473" s="166"/>
      <c r="M1473" s="41"/>
      <c r="N1473" s="41"/>
      <c r="O1473" s="41"/>
    </row>
    <row r="1474" spans="1:15" x14ac:dyDescent="0.25">
      <c r="A1474" s="165">
        <v>43527.333333333336</v>
      </c>
      <c r="B1474" s="167">
        <f>WEEKNUM(A1474)</f>
        <v>10</v>
      </c>
      <c r="C1474" s="164">
        <f>WEEKDAY(A1474)</f>
        <v>1</v>
      </c>
      <c r="D1474" s="164">
        <v>9</v>
      </c>
      <c r="E1474" s="163">
        <v>9.9349999999999987</v>
      </c>
      <c r="F1474" s="163">
        <v>9.7650000000000006</v>
      </c>
      <c r="G1474" s="163">
        <v>10.120000000000001</v>
      </c>
      <c r="H1474" s="1">
        <v>3184</v>
      </c>
      <c r="I1474" s="161">
        <f>VLOOKUP(B1474,L$2:M$54,2,FALSE)</f>
        <v>1.025313008718638</v>
      </c>
      <c r="J1474">
        <f>MAX(I1474*F1474,E1474)</f>
        <v>10.0121815301375</v>
      </c>
      <c r="L1474" s="166"/>
      <c r="M1474" s="41"/>
      <c r="N1474" s="41"/>
      <c r="O1474" s="41"/>
    </row>
    <row r="1475" spans="1:15" x14ac:dyDescent="0.25">
      <c r="A1475" s="165">
        <v>43527.375</v>
      </c>
      <c r="B1475" s="167">
        <f>WEEKNUM(A1475)</f>
        <v>10</v>
      </c>
      <c r="C1475" s="164">
        <f>WEEKDAY(A1475)</f>
        <v>1</v>
      </c>
      <c r="D1475" s="164">
        <v>10</v>
      </c>
      <c r="E1475" s="163">
        <v>9</v>
      </c>
      <c r="F1475" s="163">
        <v>12.815000000000001</v>
      </c>
      <c r="G1475" s="163">
        <v>10.14</v>
      </c>
      <c r="H1475" s="1">
        <v>2749</v>
      </c>
      <c r="I1475" s="161">
        <f>VLOOKUP(B1475,L$2:M$54,2,FALSE)</f>
        <v>1.025313008718638</v>
      </c>
      <c r="J1475">
        <f>MAX(I1475*F1475,E1475)</f>
        <v>13.139386206729347</v>
      </c>
      <c r="L1475" s="166"/>
      <c r="M1475" s="41"/>
      <c r="N1475" s="41"/>
      <c r="O1475" s="41"/>
    </row>
    <row r="1476" spans="1:15" x14ac:dyDescent="0.25">
      <c r="A1476" s="165">
        <v>43527.416666666664</v>
      </c>
      <c r="B1476" s="167">
        <f>WEEKNUM(A1476)</f>
        <v>10</v>
      </c>
      <c r="C1476" s="164">
        <f>WEEKDAY(A1476)</f>
        <v>1</v>
      </c>
      <c r="D1476" s="164">
        <v>11</v>
      </c>
      <c r="E1476" s="163">
        <v>10</v>
      </c>
      <c r="F1476" s="163">
        <v>14.09</v>
      </c>
      <c r="G1476" s="163">
        <v>9.8625000000000007</v>
      </c>
      <c r="H1476" s="1">
        <v>2723</v>
      </c>
      <c r="I1476" s="161">
        <f>VLOOKUP(B1476,L$2:M$54,2,FALSE)</f>
        <v>1.025313008718638</v>
      </c>
      <c r="J1476">
        <f>MAX(I1476*F1476,E1476)</f>
        <v>14.446660292845609</v>
      </c>
      <c r="L1476" s="166"/>
      <c r="M1476" s="41"/>
      <c r="N1476" s="41"/>
      <c r="O1476" s="41"/>
    </row>
    <row r="1477" spans="1:15" x14ac:dyDescent="0.25">
      <c r="A1477" s="165">
        <v>43527.458333333336</v>
      </c>
      <c r="B1477" s="167">
        <f>WEEKNUM(A1477)</f>
        <v>10</v>
      </c>
      <c r="C1477" s="164">
        <f>WEEKDAY(A1477)</f>
        <v>1</v>
      </c>
      <c r="D1477" s="164">
        <v>12</v>
      </c>
      <c r="E1477" s="163">
        <v>10</v>
      </c>
      <c r="F1477" s="163">
        <v>13.98</v>
      </c>
      <c r="G1477" s="163">
        <v>9.85</v>
      </c>
      <c r="H1477" s="1">
        <v>2688</v>
      </c>
      <c r="I1477" s="161">
        <f>VLOOKUP(B1477,L$2:M$54,2,FALSE)</f>
        <v>1.025313008718638</v>
      </c>
      <c r="J1477">
        <f>MAX(I1477*F1477,E1477)</f>
        <v>14.333875861886559</v>
      </c>
      <c r="L1477" s="166"/>
      <c r="M1477" s="41"/>
      <c r="N1477" s="41"/>
      <c r="O1477" s="41"/>
    </row>
    <row r="1478" spans="1:15" x14ac:dyDescent="0.25">
      <c r="A1478" s="165">
        <v>43527.5</v>
      </c>
      <c r="B1478" s="167">
        <f>WEEKNUM(A1478)</f>
        <v>10</v>
      </c>
      <c r="C1478" s="164">
        <f>WEEKDAY(A1478)</f>
        <v>1</v>
      </c>
      <c r="D1478" s="164">
        <v>13</v>
      </c>
      <c r="E1478" s="163">
        <v>10</v>
      </c>
      <c r="F1478" s="163">
        <v>14.09</v>
      </c>
      <c r="G1478" s="163">
        <v>10.907500000000001</v>
      </c>
      <c r="H1478" s="1">
        <v>2511</v>
      </c>
      <c r="I1478" s="161">
        <f>VLOOKUP(B1478,L$2:M$54,2,FALSE)</f>
        <v>1.025313008718638</v>
      </c>
      <c r="J1478">
        <f>MAX(I1478*F1478,E1478)</f>
        <v>14.446660292845609</v>
      </c>
      <c r="L1478" s="166"/>
      <c r="M1478" s="41"/>
      <c r="N1478" s="41"/>
      <c r="O1478" s="41"/>
    </row>
    <row r="1479" spans="1:15" x14ac:dyDescent="0.25">
      <c r="A1479" s="165">
        <v>43527.541666666664</v>
      </c>
      <c r="B1479" s="167">
        <f>WEEKNUM(A1479)</f>
        <v>10</v>
      </c>
      <c r="C1479" s="164">
        <f>WEEKDAY(A1479)</f>
        <v>1</v>
      </c>
      <c r="D1479" s="164">
        <v>14</v>
      </c>
      <c r="E1479" s="163">
        <v>10</v>
      </c>
      <c r="F1479" s="163">
        <v>13.98</v>
      </c>
      <c r="G1479" s="163">
        <v>12.045</v>
      </c>
      <c r="H1479" s="1">
        <v>2638</v>
      </c>
      <c r="I1479" s="161">
        <f>VLOOKUP(B1479,L$2:M$54,2,FALSE)</f>
        <v>1.025313008718638</v>
      </c>
      <c r="J1479">
        <f>MAX(I1479*F1479,E1479)</f>
        <v>14.333875861886559</v>
      </c>
      <c r="L1479" s="166"/>
      <c r="M1479" s="41"/>
      <c r="N1479" s="41"/>
      <c r="O1479" s="41"/>
    </row>
    <row r="1480" spans="1:15" x14ac:dyDescent="0.25">
      <c r="A1480" s="165">
        <v>43527.583333333336</v>
      </c>
      <c r="B1480" s="167">
        <f>WEEKNUM(A1480)</f>
        <v>10</v>
      </c>
      <c r="C1480" s="164">
        <f>WEEKDAY(A1480)</f>
        <v>1</v>
      </c>
      <c r="D1480" s="164">
        <v>15</v>
      </c>
      <c r="E1480" s="163">
        <v>10</v>
      </c>
      <c r="F1480" s="163">
        <v>14.09</v>
      </c>
      <c r="G1480" s="163">
        <v>11.99</v>
      </c>
      <c r="H1480" s="1">
        <v>2978</v>
      </c>
      <c r="I1480" s="161">
        <f>VLOOKUP(B1480,L$2:M$54,2,FALSE)</f>
        <v>1.025313008718638</v>
      </c>
      <c r="J1480">
        <f>MAX(I1480*F1480,E1480)</f>
        <v>14.446660292845609</v>
      </c>
      <c r="L1480" s="166"/>
      <c r="M1480" s="41"/>
      <c r="N1480" s="41"/>
      <c r="O1480" s="41"/>
    </row>
    <row r="1481" spans="1:15" x14ac:dyDescent="0.25">
      <c r="A1481" s="165">
        <v>43527.625</v>
      </c>
      <c r="B1481" s="167">
        <f>WEEKNUM(A1481)</f>
        <v>10</v>
      </c>
      <c r="C1481" s="164">
        <f>WEEKDAY(A1481)</f>
        <v>1</v>
      </c>
      <c r="D1481" s="164">
        <v>16</v>
      </c>
      <c r="E1481" s="163">
        <v>10</v>
      </c>
      <c r="F1481" s="163">
        <v>13.98</v>
      </c>
      <c r="G1481" s="163">
        <v>12.045</v>
      </c>
      <c r="H1481" s="1">
        <v>3509</v>
      </c>
      <c r="I1481" s="161">
        <f>VLOOKUP(B1481,L$2:M$54,2,FALSE)</f>
        <v>1.025313008718638</v>
      </c>
      <c r="J1481">
        <f>MAX(I1481*F1481,E1481)</f>
        <v>14.333875861886559</v>
      </c>
      <c r="L1481" s="166"/>
      <c r="M1481" s="41"/>
      <c r="N1481" s="41"/>
      <c r="O1481" s="41"/>
    </row>
    <row r="1482" spans="1:15" x14ac:dyDescent="0.25">
      <c r="A1482" s="165">
        <v>43527.666666666664</v>
      </c>
      <c r="B1482" s="167">
        <f>WEEKNUM(A1482)</f>
        <v>10</v>
      </c>
      <c r="C1482" s="164">
        <f>WEEKDAY(A1482)</f>
        <v>1</v>
      </c>
      <c r="D1482" s="164">
        <v>17</v>
      </c>
      <c r="E1482" s="163">
        <v>10</v>
      </c>
      <c r="F1482" s="163">
        <v>13.865</v>
      </c>
      <c r="G1482" s="163">
        <v>11.99</v>
      </c>
      <c r="H1482" s="1">
        <v>4009</v>
      </c>
      <c r="I1482" s="161">
        <f>VLOOKUP(B1482,L$2:M$54,2,FALSE)</f>
        <v>1.025313008718638</v>
      </c>
      <c r="J1482">
        <f>MAX(I1482*F1482,E1482)</f>
        <v>14.215964865883915</v>
      </c>
      <c r="L1482" s="166"/>
      <c r="M1482" s="41"/>
      <c r="N1482" s="41"/>
      <c r="O1482" s="41"/>
    </row>
    <row r="1483" spans="1:15" x14ac:dyDescent="0.25">
      <c r="A1483" s="165">
        <v>43527.708333333336</v>
      </c>
      <c r="B1483" s="167">
        <f>WEEKNUM(A1483)</f>
        <v>10</v>
      </c>
      <c r="C1483" s="164">
        <f>WEEKDAY(A1483)</f>
        <v>1</v>
      </c>
      <c r="D1483" s="164">
        <v>18</v>
      </c>
      <c r="E1483" s="163">
        <v>10</v>
      </c>
      <c r="F1483" s="163">
        <v>13.684999999999999</v>
      </c>
      <c r="G1483" s="163">
        <v>12.045</v>
      </c>
      <c r="H1483" s="1">
        <v>4015</v>
      </c>
      <c r="I1483" s="161">
        <f>VLOOKUP(B1483,L$2:M$54,2,FALSE)</f>
        <v>1.025313008718638</v>
      </c>
      <c r="J1483">
        <f>MAX(I1483*F1483,E1483)</f>
        <v>14.031408524314559</v>
      </c>
      <c r="L1483" s="166"/>
      <c r="M1483" s="41"/>
      <c r="N1483" s="41"/>
      <c r="O1483" s="41"/>
    </row>
    <row r="1484" spans="1:15" x14ac:dyDescent="0.25">
      <c r="A1484" s="165">
        <v>43527.75</v>
      </c>
      <c r="B1484" s="167">
        <f>WEEKNUM(A1484)</f>
        <v>10</v>
      </c>
      <c r="C1484" s="164">
        <f>WEEKDAY(A1484)</f>
        <v>1</v>
      </c>
      <c r="D1484" s="164">
        <v>19</v>
      </c>
      <c r="E1484" s="163">
        <v>10</v>
      </c>
      <c r="F1484" s="163">
        <v>14.09</v>
      </c>
      <c r="G1484" s="163">
        <v>11.99</v>
      </c>
      <c r="H1484" s="1">
        <v>3440</v>
      </c>
      <c r="I1484" s="161">
        <f>VLOOKUP(B1484,L$2:M$54,2,FALSE)</f>
        <v>1.025313008718638</v>
      </c>
      <c r="J1484">
        <f>MAX(I1484*F1484,E1484)</f>
        <v>14.446660292845609</v>
      </c>
      <c r="L1484" s="166"/>
      <c r="M1484" s="41"/>
      <c r="N1484" s="41"/>
      <c r="O1484" s="41"/>
    </row>
    <row r="1485" spans="1:15" x14ac:dyDescent="0.25">
      <c r="A1485" s="165">
        <v>43527.791666666664</v>
      </c>
      <c r="B1485" s="167">
        <f>WEEKNUM(A1485)</f>
        <v>10</v>
      </c>
      <c r="C1485" s="164">
        <f>WEEKDAY(A1485)</f>
        <v>1</v>
      </c>
      <c r="D1485" s="164">
        <v>20</v>
      </c>
      <c r="E1485" s="163">
        <v>10</v>
      </c>
      <c r="F1485" s="163">
        <v>13.99</v>
      </c>
      <c r="G1485" s="163">
        <v>11.932500000000001</v>
      </c>
      <c r="H1485" s="1">
        <v>2549</v>
      </c>
      <c r="I1485" s="161">
        <f>VLOOKUP(B1485,L$2:M$54,2,FALSE)</f>
        <v>1.025313008718638</v>
      </c>
      <c r="J1485">
        <f>MAX(I1485*F1485,E1485)</f>
        <v>14.344128991973745</v>
      </c>
      <c r="L1485" s="166"/>
      <c r="M1485" s="41"/>
      <c r="N1485" s="41"/>
      <c r="O1485" s="41"/>
    </row>
    <row r="1486" spans="1:15" x14ac:dyDescent="0.25">
      <c r="A1486" s="165">
        <v>43527.833333333336</v>
      </c>
      <c r="B1486" s="167">
        <f>WEEKNUM(A1486)</f>
        <v>10</v>
      </c>
      <c r="C1486" s="164">
        <f>WEEKDAY(A1486)</f>
        <v>1</v>
      </c>
      <c r="D1486" s="164">
        <v>21</v>
      </c>
      <c r="E1486" s="163">
        <v>10</v>
      </c>
      <c r="F1486" s="163">
        <v>13.965</v>
      </c>
      <c r="G1486" s="163">
        <v>11.842499999999999</v>
      </c>
      <c r="H1486" s="1">
        <v>1407</v>
      </c>
      <c r="I1486" s="161">
        <f>VLOOKUP(B1486,L$2:M$54,2,FALSE)</f>
        <v>1.025313008718638</v>
      </c>
      <c r="J1486">
        <f>MAX(I1486*F1486,E1486)</f>
        <v>14.318496166755779</v>
      </c>
      <c r="L1486" s="166"/>
      <c r="M1486" s="41"/>
      <c r="N1486" s="41"/>
      <c r="O1486" s="41"/>
    </row>
    <row r="1487" spans="1:15" x14ac:dyDescent="0.25">
      <c r="A1487" s="165">
        <v>43527.875</v>
      </c>
      <c r="B1487" s="167">
        <f>WEEKNUM(A1487)</f>
        <v>10</v>
      </c>
      <c r="C1487" s="164">
        <f>WEEKDAY(A1487)</f>
        <v>1</v>
      </c>
      <c r="D1487" s="164">
        <v>22</v>
      </c>
      <c r="E1487" s="163">
        <v>10</v>
      </c>
      <c r="F1487" s="163">
        <v>12.815</v>
      </c>
      <c r="G1487" s="163">
        <v>12.045</v>
      </c>
      <c r="H1487" s="1">
        <v>949</v>
      </c>
      <c r="I1487" s="161">
        <f>VLOOKUP(B1487,L$2:M$54,2,FALSE)</f>
        <v>1.025313008718638</v>
      </c>
      <c r="J1487">
        <f>MAX(I1487*F1487,E1487)</f>
        <v>13.139386206729345</v>
      </c>
      <c r="L1487" s="166"/>
      <c r="M1487" s="41"/>
      <c r="N1487" s="41"/>
      <c r="O1487" s="41"/>
    </row>
    <row r="1488" spans="1:15" x14ac:dyDescent="0.25">
      <c r="A1488" s="165">
        <v>43527.916666666664</v>
      </c>
      <c r="B1488" s="167">
        <f>WEEKNUM(A1488)</f>
        <v>10</v>
      </c>
      <c r="C1488" s="164">
        <f>WEEKDAY(A1488)</f>
        <v>1</v>
      </c>
      <c r="D1488" s="164">
        <v>23</v>
      </c>
      <c r="E1488" s="163">
        <v>12</v>
      </c>
      <c r="F1488" s="163">
        <v>12.045</v>
      </c>
      <c r="G1488" s="163">
        <v>11.995000000000001</v>
      </c>
      <c r="H1488" s="1">
        <v>947</v>
      </c>
      <c r="I1488" s="161">
        <f>VLOOKUP(B1488,L$2:M$54,2,FALSE)</f>
        <v>1.025313008718638</v>
      </c>
      <c r="J1488">
        <f>MAX(I1488*F1488,E1488)</f>
        <v>12.349895190015994</v>
      </c>
      <c r="L1488" s="166"/>
      <c r="M1488" s="41"/>
      <c r="N1488" s="41"/>
      <c r="O1488" s="41"/>
    </row>
    <row r="1489" spans="1:15" x14ac:dyDescent="0.25">
      <c r="A1489" s="165">
        <v>43527.958333333336</v>
      </c>
      <c r="B1489" s="167">
        <f>WEEKNUM(A1489)</f>
        <v>10</v>
      </c>
      <c r="C1489" s="164">
        <f>WEEKDAY(A1489)</f>
        <v>1</v>
      </c>
      <c r="D1489" s="164">
        <v>24</v>
      </c>
      <c r="E1489" s="163">
        <v>11</v>
      </c>
      <c r="F1489" s="163">
        <v>11.73</v>
      </c>
      <c r="G1489" s="163">
        <v>11.9825</v>
      </c>
      <c r="H1489" s="1">
        <v>750</v>
      </c>
      <c r="I1489" s="161">
        <f>VLOOKUP(B1489,L$2:M$54,2,FALSE)</f>
        <v>1.025313008718638</v>
      </c>
      <c r="J1489">
        <f>MAX(I1489*F1489,E1489)</f>
        <v>12.026921592269623</v>
      </c>
      <c r="L1489" s="166"/>
      <c r="M1489" s="41"/>
      <c r="N1489" s="41"/>
      <c r="O1489" s="41"/>
    </row>
    <row r="1490" spans="1:15" x14ac:dyDescent="0.25">
      <c r="A1490" s="165">
        <v>43528</v>
      </c>
      <c r="B1490" s="167">
        <f>WEEKNUM(A1490)</f>
        <v>10</v>
      </c>
      <c r="C1490" s="164">
        <f>WEEKDAY(A1490)</f>
        <v>2</v>
      </c>
      <c r="D1490" s="164">
        <v>1</v>
      </c>
      <c r="E1490" s="163">
        <v>11.815</v>
      </c>
      <c r="F1490" s="163">
        <v>11.815</v>
      </c>
      <c r="G1490" s="163">
        <v>11.407499999999999</v>
      </c>
      <c r="H1490" s="1">
        <v>487</v>
      </c>
      <c r="I1490" s="161">
        <f>VLOOKUP(B1490,L$2:M$54,2,FALSE)</f>
        <v>1.025313008718638</v>
      </c>
      <c r="J1490">
        <f>MAX(I1490*F1490,E1490)</f>
        <v>12.114073198010708</v>
      </c>
      <c r="L1490" s="166"/>
      <c r="M1490" s="41"/>
      <c r="N1490" s="41"/>
      <c r="O1490" s="41"/>
    </row>
    <row r="1491" spans="1:15" x14ac:dyDescent="0.25">
      <c r="A1491" s="165">
        <v>43528.041666666664</v>
      </c>
      <c r="B1491" s="167">
        <f>WEEKNUM(A1491)</f>
        <v>10</v>
      </c>
      <c r="C1491" s="164">
        <f>WEEKDAY(A1491)</f>
        <v>2</v>
      </c>
      <c r="D1491" s="164">
        <v>2</v>
      </c>
      <c r="E1491" s="163">
        <v>11.86</v>
      </c>
      <c r="F1491" s="163">
        <v>11.86</v>
      </c>
      <c r="G1491" s="163">
        <v>12.022500000000001</v>
      </c>
      <c r="H1491" s="1">
        <v>283</v>
      </c>
      <c r="I1491" s="161">
        <f>VLOOKUP(B1491,L$2:M$54,2,FALSE)</f>
        <v>1.025313008718638</v>
      </c>
      <c r="J1491">
        <f>MAX(I1491*F1491,E1491)</f>
        <v>12.160212283403046</v>
      </c>
      <c r="L1491" s="166"/>
      <c r="M1491" s="41"/>
      <c r="N1491" s="41"/>
      <c r="O1491" s="41"/>
    </row>
    <row r="1492" spans="1:15" x14ac:dyDescent="0.25">
      <c r="A1492" s="165">
        <v>43528.083333333336</v>
      </c>
      <c r="B1492" s="167">
        <f>WEEKNUM(A1492)</f>
        <v>10</v>
      </c>
      <c r="C1492" s="164">
        <f>WEEKDAY(A1492)</f>
        <v>2</v>
      </c>
      <c r="D1492" s="164">
        <v>3</v>
      </c>
      <c r="E1492" s="163">
        <v>12.065</v>
      </c>
      <c r="F1492" s="163">
        <v>12.065</v>
      </c>
      <c r="G1492" s="163">
        <v>11.365</v>
      </c>
      <c r="H1492" s="1">
        <v>185</v>
      </c>
      <c r="I1492" s="161">
        <f>VLOOKUP(B1492,L$2:M$54,2,FALSE)</f>
        <v>1.025313008718638</v>
      </c>
      <c r="J1492">
        <f>MAX(I1492*F1492,E1492)</f>
        <v>12.370401450190366</v>
      </c>
      <c r="L1492" s="166"/>
      <c r="M1492" s="41"/>
      <c r="N1492" s="41"/>
      <c r="O1492" s="41"/>
    </row>
    <row r="1493" spans="1:15" x14ac:dyDescent="0.25">
      <c r="A1493" s="165">
        <v>43528.125</v>
      </c>
      <c r="B1493" s="167">
        <f>WEEKNUM(A1493)</f>
        <v>10</v>
      </c>
      <c r="C1493" s="164">
        <f>WEEKDAY(A1493)</f>
        <v>2</v>
      </c>
      <c r="D1493" s="164">
        <v>4</v>
      </c>
      <c r="E1493" s="163">
        <v>12.030000000000001</v>
      </c>
      <c r="F1493" s="163">
        <v>12.030000000000001</v>
      </c>
      <c r="G1493" s="163">
        <v>11.815</v>
      </c>
      <c r="H1493" s="1">
        <v>183</v>
      </c>
      <c r="I1493" s="161">
        <f>VLOOKUP(B1493,L$2:M$54,2,FALSE)</f>
        <v>1.025313008718638</v>
      </c>
      <c r="J1493">
        <f>MAX(I1493*F1493,E1493)</f>
        <v>12.334515494885215</v>
      </c>
      <c r="L1493" s="166"/>
      <c r="M1493" s="41"/>
      <c r="N1493" s="41"/>
      <c r="O1493" s="41"/>
    </row>
    <row r="1494" spans="1:15" x14ac:dyDescent="0.25">
      <c r="A1494" s="165">
        <v>43528.166666666664</v>
      </c>
      <c r="B1494" s="167">
        <f>WEEKNUM(A1494)</f>
        <v>10</v>
      </c>
      <c r="C1494" s="164">
        <f>WEEKDAY(A1494)</f>
        <v>2</v>
      </c>
      <c r="D1494" s="164">
        <v>5</v>
      </c>
      <c r="E1494" s="163">
        <v>9.9499999999999993</v>
      </c>
      <c r="F1494" s="163">
        <v>9.9499999999999993</v>
      </c>
      <c r="G1494" s="163">
        <v>11.86</v>
      </c>
      <c r="H1494" s="1">
        <v>308</v>
      </c>
      <c r="I1494" s="161">
        <f>VLOOKUP(B1494,L$2:M$54,2,FALSE)</f>
        <v>1.025313008718638</v>
      </c>
      <c r="J1494">
        <f>MAX(I1494*F1494,E1494)</f>
        <v>10.201864436750446</v>
      </c>
      <c r="L1494" s="166"/>
      <c r="M1494" s="41"/>
      <c r="N1494" s="41"/>
      <c r="O1494" s="41"/>
    </row>
    <row r="1495" spans="1:15" x14ac:dyDescent="0.25">
      <c r="A1495" s="165">
        <v>43528.208333333336</v>
      </c>
      <c r="B1495" s="167">
        <f>WEEKNUM(A1495)</f>
        <v>10</v>
      </c>
      <c r="C1495" s="164">
        <f>WEEKDAY(A1495)</f>
        <v>2</v>
      </c>
      <c r="D1495" s="164">
        <v>6</v>
      </c>
      <c r="E1495" s="163">
        <v>10.190000000000001</v>
      </c>
      <c r="F1495" s="163">
        <v>10.190000000000001</v>
      </c>
      <c r="G1495" s="163">
        <v>12.065</v>
      </c>
      <c r="H1495" s="1">
        <v>327</v>
      </c>
      <c r="I1495" s="161">
        <f>VLOOKUP(B1495,L$2:M$54,2,FALSE)</f>
        <v>1.025313008718638</v>
      </c>
      <c r="J1495">
        <f>MAX(I1495*F1495,E1495)</f>
        <v>10.447939558842922</v>
      </c>
      <c r="L1495" s="166"/>
      <c r="M1495" s="41"/>
      <c r="N1495" s="41"/>
      <c r="O1495" s="41"/>
    </row>
    <row r="1496" spans="1:15" x14ac:dyDescent="0.25">
      <c r="A1496" s="165">
        <v>43528.25</v>
      </c>
      <c r="B1496" s="167">
        <f>WEEKNUM(A1496)</f>
        <v>10</v>
      </c>
      <c r="C1496" s="164">
        <f>WEEKDAY(A1496)</f>
        <v>2</v>
      </c>
      <c r="D1496" s="164">
        <v>7</v>
      </c>
      <c r="E1496" s="163">
        <v>10.065000000000001</v>
      </c>
      <c r="F1496" s="163">
        <v>10.065000000000001</v>
      </c>
      <c r="G1496" s="163">
        <v>12.030000000000001</v>
      </c>
      <c r="H1496" s="1">
        <v>560</v>
      </c>
      <c r="I1496" s="161">
        <f>VLOOKUP(B1496,L$2:M$54,2,FALSE)</f>
        <v>1.025313008718638</v>
      </c>
      <c r="J1496">
        <f>MAX(I1496*F1496,E1496)</f>
        <v>10.319775432753092</v>
      </c>
      <c r="L1496" s="166"/>
      <c r="M1496" s="41"/>
      <c r="N1496" s="41"/>
      <c r="O1496" s="41"/>
    </row>
    <row r="1497" spans="1:15" x14ac:dyDescent="0.25">
      <c r="A1497" s="165">
        <v>43528.291666666664</v>
      </c>
      <c r="B1497" s="167">
        <f>WEEKNUM(A1497)</f>
        <v>10</v>
      </c>
      <c r="C1497" s="164">
        <f>WEEKDAY(A1497)</f>
        <v>2</v>
      </c>
      <c r="D1497" s="164">
        <v>8</v>
      </c>
      <c r="E1497" s="163">
        <v>10.09</v>
      </c>
      <c r="F1497" s="163">
        <v>10.09</v>
      </c>
      <c r="G1497" s="163">
        <v>9.9499999999999993</v>
      </c>
      <c r="H1497" s="1">
        <v>1212</v>
      </c>
      <c r="I1497" s="161">
        <f>VLOOKUP(B1497,L$2:M$54,2,FALSE)</f>
        <v>1.025313008718638</v>
      </c>
      <c r="J1497">
        <f>MAX(I1497*F1497,E1497)</f>
        <v>10.345408257971057</v>
      </c>
      <c r="L1497" s="166"/>
      <c r="M1497" s="41"/>
      <c r="N1497" s="41"/>
      <c r="O1497" s="41"/>
    </row>
    <row r="1498" spans="1:15" x14ac:dyDescent="0.25">
      <c r="A1498" s="165">
        <v>43528.333333333336</v>
      </c>
      <c r="B1498" s="167">
        <f>WEEKNUM(A1498)</f>
        <v>10</v>
      </c>
      <c r="C1498" s="164">
        <f>WEEKDAY(A1498)</f>
        <v>2</v>
      </c>
      <c r="D1498" s="164">
        <v>9</v>
      </c>
      <c r="E1498" s="163">
        <v>9.9499999999999993</v>
      </c>
      <c r="F1498" s="163">
        <v>9.9499999999999993</v>
      </c>
      <c r="G1498" s="163">
        <v>10.190000000000001</v>
      </c>
      <c r="H1498" s="1">
        <v>2031</v>
      </c>
      <c r="I1498" s="161">
        <f>VLOOKUP(B1498,L$2:M$54,2,FALSE)</f>
        <v>1.025313008718638</v>
      </c>
      <c r="J1498">
        <f>MAX(I1498*F1498,E1498)</f>
        <v>10.201864436750446</v>
      </c>
      <c r="L1498" s="166"/>
      <c r="M1498" s="41"/>
      <c r="N1498" s="41"/>
      <c r="O1498" s="41"/>
    </row>
    <row r="1499" spans="1:15" x14ac:dyDescent="0.25">
      <c r="A1499" s="165">
        <v>43528.375</v>
      </c>
      <c r="B1499" s="167">
        <f>WEEKNUM(A1499)</f>
        <v>10</v>
      </c>
      <c r="C1499" s="164">
        <f>WEEKDAY(A1499)</f>
        <v>2</v>
      </c>
      <c r="D1499" s="164">
        <v>10</v>
      </c>
      <c r="E1499" s="163">
        <v>11.86</v>
      </c>
      <c r="F1499" s="163">
        <v>11.86</v>
      </c>
      <c r="G1499" s="163">
        <v>10.065000000000001</v>
      </c>
      <c r="H1499" s="1">
        <v>2631</v>
      </c>
      <c r="I1499" s="161">
        <f>VLOOKUP(B1499,L$2:M$54,2,FALSE)</f>
        <v>1.025313008718638</v>
      </c>
      <c r="J1499">
        <f>MAX(I1499*F1499,E1499)</f>
        <v>12.160212283403046</v>
      </c>
      <c r="L1499" s="166"/>
      <c r="M1499" s="41"/>
      <c r="N1499" s="41"/>
      <c r="O1499" s="41"/>
    </row>
    <row r="1500" spans="1:15" x14ac:dyDescent="0.25">
      <c r="A1500" s="165">
        <v>43528.416666666664</v>
      </c>
      <c r="B1500" s="167">
        <f>WEEKNUM(A1500)</f>
        <v>10</v>
      </c>
      <c r="C1500" s="164">
        <f>WEEKDAY(A1500)</f>
        <v>2</v>
      </c>
      <c r="D1500" s="164">
        <v>11</v>
      </c>
      <c r="E1500" s="163">
        <v>10.5</v>
      </c>
      <c r="F1500" s="163">
        <v>11.885</v>
      </c>
      <c r="G1500" s="163">
        <v>10.09</v>
      </c>
      <c r="H1500" s="1">
        <v>3242</v>
      </c>
      <c r="I1500" s="161">
        <f>VLOOKUP(B1500,L$2:M$54,2,FALSE)</f>
        <v>1.025313008718638</v>
      </c>
      <c r="J1500">
        <f>MAX(I1500*F1500,E1500)</f>
        <v>12.185845108621011</v>
      </c>
      <c r="L1500" s="166"/>
      <c r="M1500" s="41"/>
      <c r="N1500" s="41"/>
      <c r="O1500" s="41"/>
    </row>
    <row r="1501" spans="1:15" x14ac:dyDescent="0.25">
      <c r="A1501" s="165">
        <v>43528.458333333336</v>
      </c>
      <c r="B1501" s="167">
        <f>WEEKNUM(A1501)</f>
        <v>10</v>
      </c>
      <c r="C1501" s="164">
        <f>WEEKDAY(A1501)</f>
        <v>2</v>
      </c>
      <c r="D1501" s="164">
        <v>12</v>
      </c>
      <c r="E1501" s="163">
        <v>10.934999999999999</v>
      </c>
      <c r="F1501" s="163">
        <v>11.94</v>
      </c>
      <c r="G1501" s="163">
        <v>9.9499999999999993</v>
      </c>
      <c r="H1501" s="1">
        <v>3155</v>
      </c>
      <c r="I1501" s="161">
        <f>VLOOKUP(B1501,L$2:M$54,2,FALSE)</f>
        <v>1.025313008718638</v>
      </c>
      <c r="J1501">
        <f>MAX(I1501*F1501,E1501)</f>
        <v>12.242237324100536</v>
      </c>
      <c r="L1501" s="166"/>
      <c r="M1501" s="41"/>
      <c r="N1501" s="41"/>
      <c r="O1501" s="41"/>
    </row>
    <row r="1502" spans="1:15" x14ac:dyDescent="0.25">
      <c r="A1502" s="165">
        <v>43528.5</v>
      </c>
      <c r="B1502" s="167">
        <f>WEEKNUM(A1502)</f>
        <v>10</v>
      </c>
      <c r="C1502" s="164">
        <f>WEEKDAY(A1502)</f>
        <v>2</v>
      </c>
      <c r="D1502" s="164">
        <v>13</v>
      </c>
      <c r="E1502" s="163">
        <v>10</v>
      </c>
      <c r="F1502" s="163">
        <v>13.870000000000001</v>
      </c>
      <c r="G1502" s="163">
        <v>11.86</v>
      </c>
      <c r="H1502" s="1">
        <v>3155</v>
      </c>
      <c r="I1502" s="161">
        <f>VLOOKUP(B1502,L$2:M$54,2,FALSE)</f>
        <v>1.025313008718638</v>
      </c>
      <c r="J1502">
        <f>MAX(I1502*F1502,E1502)</f>
        <v>14.22109143092751</v>
      </c>
      <c r="L1502" s="166"/>
      <c r="M1502" s="41"/>
      <c r="N1502" s="41"/>
      <c r="O1502" s="41"/>
    </row>
    <row r="1503" spans="1:15" x14ac:dyDescent="0.25">
      <c r="A1503" s="165">
        <v>43528.541666666664</v>
      </c>
      <c r="B1503" s="167">
        <f>WEEKNUM(A1503)</f>
        <v>10</v>
      </c>
      <c r="C1503" s="164">
        <f>WEEKDAY(A1503)</f>
        <v>2</v>
      </c>
      <c r="D1503" s="164">
        <v>14</v>
      </c>
      <c r="E1503" s="163">
        <v>10</v>
      </c>
      <c r="F1503" s="163">
        <v>14.15</v>
      </c>
      <c r="G1503" s="163">
        <v>11.192499999999999</v>
      </c>
      <c r="H1503" s="1">
        <v>3180</v>
      </c>
      <c r="I1503" s="161">
        <f>VLOOKUP(B1503,L$2:M$54,2,FALSE)</f>
        <v>1.025313008718638</v>
      </c>
      <c r="J1503">
        <f>MAX(I1503*F1503,E1503)</f>
        <v>14.508179073368728</v>
      </c>
      <c r="L1503" s="166"/>
      <c r="M1503" s="41"/>
      <c r="N1503" s="41"/>
      <c r="O1503" s="41"/>
    </row>
    <row r="1504" spans="1:15" x14ac:dyDescent="0.25">
      <c r="A1504" s="165">
        <v>43528.583333333336</v>
      </c>
      <c r="B1504" s="167">
        <f>WEEKNUM(A1504)</f>
        <v>10</v>
      </c>
      <c r="C1504" s="164">
        <f>WEEKDAY(A1504)</f>
        <v>2</v>
      </c>
      <c r="D1504" s="164">
        <v>15</v>
      </c>
      <c r="E1504" s="163">
        <v>10</v>
      </c>
      <c r="F1504" s="163">
        <v>11.9375</v>
      </c>
      <c r="G1504" s="163">
        <v>11.4375</v>
      </c>
      <c r="H1504" s="1">
        <v>3393</v>
      </c>
      <c r="I1504" s="161">
        <f>VLOOKUP(B1504,L$2:M$54,2,FALSE)</f>
        <v>1.025313008718638</v>
      </c>
      <c r="J1504">
        <f>MAX(I1504*F1504,E1504)</f>
        <v>12.239674041578741</v>
      </c>
      <c r="L1504" s="166"/>
      <c r="M1504" s="41"/>
      <c r="N1504" s="41"/>
      <c r="O1504" s="41"/>
    </row>
    <row r="1505" spans="1:15" x14ac:dyDescent="0.25">
      <c r="A1505" s="165">
        <v>43528.625</v>
      </c>
      <c r="B1505" s="167">
        <f>WEEKNUM(A1505)</f>
        <v>10</v>
      </c>
      <c r="C1505" s="164">
        <f>WEEKDAY(A1505)</f>
        <v>2</v>
      </c>
      <c r="D1505" s="164">
        <v>16</v>
      </c>
      <c r="E1505" s="163">
        <v>11</v>
      </c>
      <c r="F1505" s="163">
        <v>12.105</v>
      </c>
      <c r="G1505" s="163">
        <v>11.935</v>
      </c>
      <c r="H1505" s="1">
        <v>3355</v>
      </c>
      <c r="I1505" s="161">
        <f>VLOOKUP(B1505,L$2:M$54,2,FALSE)</f>
        <v>1.025313008718638</v>
      </c>
      <c r="J1505">
        <f>MAX(I1505*F1505,E1505)</f>
        <v>12.411413970539114</v>
      </c>
      <c r="L1505" s="166"/>
      <c r="M1505" s="41"/>
      <c r="N1505" s="41"/>
      <c r="O1505" s="41"/>
    </row>
    <row r="1506" spans="1:15" x14ac:dyDescent="0.25">
      <c r="A1506" s="165">
        <v>43528.666666666664</v>
      </c>
      <c r="B1506" s="167">
        <f>WEEKNUM(A1506)</f>
        <v>10</v>
      </c>
      <c r="C1506" s="164">
        <f>WEEKDAY(A1506)</f>
        <v>2</v>
      </c>
      <c r="D1506" s="164">
        <v>17</v>
      </c>
      <c r="E1506" s="163">
        <v>10</v>
      </c>
      <c r="F1506" s="163">
        <v>13.850000000000001</v>
      </c>
      <c r="G1506" s="163">
        <v>12.074999999999999</v>
      </c>
      <c r="H1506" s="1">
        <v>2944</v>
      </c>
      <c r="I1506" s="161">
        <f>VLOOKUP(B1506,L$2:M$54,2,FALSE)</f>
        <v>1.025313008718638</v>
      </c>
      <c r="J1506">
        <f>MAX(I1506*F1506,E1506)</f>
        <v>14.200585170753136</v>
      </c>
      <c r="L1506" s="166"/>
      <c r="M1506" s="41"/>
      <c r="N1506" s="41"/>
      <c r="O1506" s="41"/>
    </row>
    <row r="1507" spans="1:15" x14ac:dyDescent="0.25">
      <c r="A1507" s="165">
        <v>43528.708333333336</v>
      </c>
      <c r="B1507" s="167">
        <f>WEEKNUM(A1507)</f>
        <v>10</v>
      </c>
      <c r="C1507" s="164">
        <f>WEEKDAY(A1507)</f>
        <v>2</v>
      </c>
      <c r="D1507" s="164">
        <v>18</v>
      </c>
      <c r="E1507" s="163">
        <v>10</v>
      </c>
      <c r="F1507" s="163">
        <v>14.260000000000002</v>
      </c>
      <c r="G1507" s="163">
        <v>10.96875</v>
      </c>
      <c r="H1507" s="1">
        <v>3051</v>
      </c>
      <c r="I1507" s="161">
        <f>VLOOKUP(B1507,L$2:M$54,2,FALSE)</f>
        <v>1.025313008718638</v>
      </c>
      <c r="J1507">
        <f>MAX(I1507*F1507,E1507)</f>
        <v>14.620963504327779</v>
      </c>
      <c r="L1507" s="166"/>
      <c r="M1507" s="41"/>
      <c r="N1507" s="41"/>
      <c r="O1507" s="41"/>
    </row>
    <row r="1508" spans="1:15" x14ac:dyDescent="0.25">
      <c r="A1508" s="165">
        <v>43528.75</v>
      </c>
      <c r="B1508" s="167">
        <f>WEEKNUM(A1508)</f>
        <v>10</v>
      </c>
      <c r="C1508" s="164">
        <f>WEEKDAY(A1508)</f>
        <v>2</v>
      </c>
      <c r="D1508" s="164">
        <v>19</v>
      </c>
      <c r="E1508" s="163">
        <v>10</v>
      </c>
      <c r="F1508" s="163">
        <v>14</v>
      </c>
      <c r="G1508" s="163">
        <v>11.5525</v>
      </c>
      <c r="H1508" s="1">
        <v>2824</v>
      </c>
      <c r="I1508" s="161">
        <f>VLOOKUP(B1508,L$2:M$54,2,FALSE)</f>
        <v>1.025313008718638</v>
      </c>
      <c r="J1508">
        <f>MAX(I1508*F1508,E1508)</f>
        <v>14.354382122060931</v>
      </c>
      <c r="L1508" s="166"/>
      <c r="M1508" s="41"/>
      <c r="N1508" s="41"/>
      <c r="O1508" s="41"/>
    </row>
    <row r="1509" spans="1:15" x14ac:dyDescent="0.25">
      <c r="A1509" s="165">
        <v>43528.791666666664</v>
      </c>
      <c r="B1509" s="167">
        <f>WEEKNUM(A1509)</f>
        <v>10</v>
      </c>
      <c r="C1509" s="164">
        <f>WEEKDAY(A1509)</f>
        <v>2</v>
      </c>
      <c r="D1509" s="164">
        <v>20</v>
      </c>
      <c r="E1509" s="163">
        <v>10</v>
      </c>
      <c r="F1509" s="163">
        <v>13.850000000000001</v>
      </c>
      <c r="G1509" s="163">
        <v>11.925000000000001</v>
      </c>
      <c r="H1509" s="1">
        <v>1733</v>
      </c>
      <c r="I1509" s="161">
        <f>VLOOKUP(B1509,L$2:M$54,2,FALSE)</f>
        <v>1.025313008718638</v>
      </c>
      <c r="J1509">
        <f>MAX(I1509*F1509,E1509)</f>
        <v>14.200585170753136</v>
      </c>
      <c r="L1509" s="166"/>
      <c r="M1509" s="41"/>
      <c r="N1509" s="41"/>
      <c r="O1509" s="41"/>
    </row>
    <row r="1510" spans="1:15" x14ac:dyDescent="0.25">
      <c r="A1510" s="165">
        <v>43528.833333333336</v>
      </c>
      <c r="B1510" s="167">
        <f>WEEKNUM(A1510)</f>
        <v>10</v>
      </c>
      <c r="C1510" s="164">
        <f>WEEKDAY(A1510)</f>
        <v>2</v>
      </c>
      <c r="D1510" s="164">
        <v>21</v>
      </c>
      <c r="E1510" s="163">
        <v>10</v>
      </c>
      <c r="F1510" s="163">
        <v>14.260000000000002</v>
      </c>
      <c r="G1510" s="163">
        <v>12.13</v>
      </c>
      <c r="H1510" s="1">
        <v>964</v>
      </c>
      <c r="I1510" s="161">
        <f>VLOOKUP(B1510,L$2:M$54,2,FALSE)</f>
        <v>1.025313008718638</v>
      </c>
      <c r="J1510">
        <f>MAX(I1510*F1510,E1510)</f>
        <v>14.620963504327779</v>
      </c>
      <c r="L1510" s="166"/>
      <c r="M1510" s="41"/>
      <c r="N1510" s="41"/>
      <c r="O1510" s="41"/>
    </row>
    <row r="1511" spans="1:15" x14ac:dyDescent="0.25">
      <c r="A1511" s="165">
        <v>43528.875</v>
      </c>
      <c r="B1511" s="167">
        <f>WEEKNUM(A1511)</f>
        <v>10</v>
      </c>
      <c r="C1511" s="164">
        <f>WEEKDAY(A1511)</f>
        <v>2</v>
      </c>
      <c r="D1511" s="164">
        <v>22</v>
      </c>
      <c r="E1511" s="163">
        <v>10</v>
      </c>
      <c r="F1511" s="163">
        <v>13</v>
      </c>
      <c r="G1511" s="163">
        <v>12</v>
      </c>
      <c r="H1511" s="1">
        <v>767</v>
      </c>
      <c r="I1511" s="161">
        <f>VLOOKUP(B1511,L$2:M$54,2,FALSE)</f>
        <v>1.025313008718638</v>
      </c>
      <c r="J1511">
        <f>MAX(I1511*F1511,E1511)</f>
        <v>13.329069113342292</v>
      </c>
      <c r="L1511" s="166"/>
      <c r="M1511" s="41"/>
      <c r="N1511" s="41"/>
      <c r="O1511" s="41"/>
    </row>
    <row r="1512" spans="1:15" x14ac:dyDescent="0.25">
      <c r="A1512" s="165">
        <v>43528.916666666664</v>
      </c>
      <c r="B1512" s="167">
        <f>WEEKNUM(A1512)</f>
        <v>10</v>
      </c>
      <c r="C1512" s="164">
        <f>WEEKDAY(A1512)</f>
        <v>2</v>
      </c>
      <c r="D1512" s="164">
        <v>23</v>
      </c>
      <c r="E1512" s="163">
        <v>12.01</v>
      </c>
      <c r="F1512" s="163">
        <v>12.01</v>
      </c>
      <c r="G1512" s="163">
        <v>11.925000000000001</v>
      </c>
      <c r="H1512" s="1">
        <v>856</v>
      </c>
      <c r="I1512" s="161">
        <f>VLOOKUP(B1512,L$2:M$54,2,FALSE)</f>
        <v>1.025313008718638</v>
      </c>
      <c r="J1512">
        <f>MAX(I1512*F1512,E1512)</f>
        <v>12.314009234710841</v>
      </c>
      <c r="L1512" s="166"/>
      <c r="M1512" s="41"/>
      <c r="N1512" s="41"/>
      <c r="O1512" s="41"/>
    </row>
    <row r="1513" spans="1:15" x14ac:dyDescent="0.25">
      <c r="A1513" s="165">
        <v>43528.958333333336</v>
      </c>
      <c r="B1513" s="167">
        <f>WEEKNUM(A1513)</f>
        <v>10</v>
      </c>
      <c r="C1513" s="164">
        <f>WEEKDAY(A1513)</f>
        <v>2</v>
      </c>
      <c r="D1513" s="164">
        <v>24</v>
      </c>
      <c r="E1513" s="163">
        <v>11.9375</v>
      </c>
      <c r="F1513" s="163">
        <v>11.9375</v>
      </c>
      <c r="G1513" s="163">
        <v>12.13</v>
      </c>
      <c r="H1513" s="1">
        <v>921</v>
      </c>
      <c r="I1513" s="161">
        <f>VLOOKUP(B1513,L$2:M$54,2,FALSE)</f>
        <v>1.025313008718638</v>
      </c>
      <c r="J1513">
        <f>MAX(I1513*F1513,E1513)</f>
        <v>12.239674041578741</v>
      </c>
      <c r="L1513" s="166"/>
      <c r="M1513" s="41"/>
      <c r="N1513" s="41"/>
      <c r="O1513" s="41"/>
    </row>
    <row r="1514" spans="1:15" x14ac:dyDescent="0.25">
      <c r="A1514" s="165">
        <v>43529</v>
      </c>
      <c r="B1514" s="167">
        <f>WEEKNUM(A1514)</f>
        <v>10</v>
      </c>
      <c r="C1514" s="164">
        <f>WEEKDAY(A1514)</f>
        <v>3</v>
      </c>
      <c r="D1514" s="164">
        <v>1</v>
      </c>
      <c r="E1514" s="163">
        <v>10.879999999999999</v>
      </c>
      <c r="F1514" s="163">
        <v>10.879999999999999</v>
      </c>
      <c r="G1514" s="163">
        <v>11.5</v>
      </c>
      <c r="H1514" s="1">
        <v>699</v>
      </c>
      <c r="I1514" s="161">
        <f>VLOOKUP(B1514,L$2:M$54,2,FALSE)</f>
        <v>1.025313008718638</v>
      </c>
      <c r="J1514">
        <f>MAX(I1514*F1514,E1514)</f>
        <v>11.15540553485878</v>
      </c>
      <c r="L1514" s="166"/>
      <c r="M1514" s="41"/>
      <c r="N1514" s="41"/>
      <c r="O1514" s="41"/>
    </row>
    <row r="1515" spans="1:15" x14ac:dyDescent="0.25">
      <c r="A1515" s="165">
        <v>43529.041666666664</v>
      </c>
      <c r="B1515" s="167">
        <f>WEEKNUM(A1515)</f>
        <v>10</v>
      </c>
      <c r="C1515" s="164">
        <f>WEEKDAY(A1515)</f>
        <v>3</v>
      </c>
      <c r="D1515" s="164">
        <v>2</v>
      </c>
      <c r="E1515" s="163">
        <v>12</v>
      </c>
      <c r="F1515" s="163">
        <v>12</v>
      </c>
      <c r="G1515" s="163">
        <v>12.01</v>
      </c>
      <c r="H1515" s="1">
        <v>436</v>
      </c>
      <c r="I1515" s="161">
        <f>VLOOKUP(B1515,L$2:M$54,2,FALSE)</f>
        <v>1.025313008718638</v>
      </c>
      <c r="J1515">
        <f>MAX(I1515*F1515,E1515)</f>
        <v>12.303756104623655</v>
      </c>
      <c r="L1515" s="166"/>
      <c r="M1515" s="41"/>
      <c r="N1515" s="41"/>
      <c r="O1515" s="41"/>
    </row>
    <row r="1516" spans="1:15" x14ac:dyDescent="0.25">
      <c r="A1516" s="165">
        <v>43529.083333333336</v>
      </c>
      <c r="B1516" s="167">
        <f>WEEKNUM(A1516)</f>
        <v>10</v>
      </c>
      <c r="C1516" s="164">
        <f>WEEKDAY(A1516)</f>
        <v>3</v>
      </c>
      <c r="D1516" s="164">
        <v>3</v>
      </c>
      <c r="E1516" s="163">
        <v>10.6</v>
      </c>
      <c r="F1516" s="163">
        <v>11.1</v>
      </c>
      <c r="G1516" s="163">
        <v>11.9375</v>
      </c>
      <c r="H1516" s="1">
        <v>282</v>
      </c>
      <c r="I1516" s="161">
        <f>VLOOKUP(B1516,L$2:M$54,2,FALSE)</f>
        <v>1.025313008718638</v>
      </c>
      <c r="J1516">
        <f>MAX(I1516*F1516,E1516)</f>
        <v>11.380974396776882</v>
      </c>
      <c r="L1516" s="166"/>
      <c r="M1516" s="41"/>
      <c r="N1516" s="41"/>
      <c r="O1516" s="41"/>
    </row>
    <row r="1517" spans="1:15" x14ac:dyDescent="0.25">
      <c r="A1517" s="165">
        <v>43529.125</v>
      </c>
      <c r="B1517" s="167">
        <f>WEEKNUM(A1517)</f>
        <v>10</v>
      </c>
      <c r="C1517" s="164">
        <f>WEEKDAY(A1517)</f>
        <v>3</v>
      </c>
      <c r="D1517" s="164">
        <v>4</v>
      </c>
      <c r="E1517" s="163">
        <v>11.875</v>
      </c>
      <c r="F1517" s="163">
        <v>12</v>
      </c>
      <c r="G1517" s="163">
        <v>12.105</v>
      </c>
      <c r="H1517" s="1">
        <v>187</v>
      </c>
      <c r="I1517" s="161">
        <f>VLOOKUP(B1517,L$2:M$54,2,FALSE)</f>
        <v>1.025313008718638</v>
      </c>
      <c r="J1517">
        <f>MAX(I1517*F1517,E1517)</f>
        <v>12.303756104623655</v>
      </c>
      <c r="L1517" s="166"/>
      <c r="M1517" s="41"/>
      <c r="N1517" s="41"/>
      <c r="O1517" s="41"/>
    </row>
    <row r="1518" spans="1:15" x14ac:dyDescent="0.25">
      <c r="A1518" s="165">
        <v>43529.166666666664</v>
      </c>
      <c r="B1518" s="167">
        <f>WEEKNUM(A1518)</f>
        <v>10</v>
      </c>
      <c r="C1518" s="164">
        <f>WEEKDAY(A1518)</f>
        <v>3</v>
      </c>
      <c r="D1518" s="164">
        <v>5</v>
      </c>
      <c r="E1518" s="163">
        <v>10.6</v>
      </c>
      <c r="F1518" s="163">
        <v>11.1</v>
      </c>
      <c r="G1518" s="163">
        <v>12.155000000000001</v>
      </c>
      <c r="H1518" s="1">
        <v>190</v>
      </c>
      <c r="I1518" s="161">
        <f>VLOOKUP(B1518,L$2:M$54,2,FALSE)</f>
        <v>1.025313008718638</v>
      </c>
      <c r="J1518">
        <f>MAX(I1518*F1518,E1518)</f>
        <v>11.380974396776882</v>
      </c>
      <c r="L1518" s="166"/>
      <c r="M1518" s="41"/>
      <c r="N1518" s="41"/>
      <c r="O1518" s="41"/>
    </row>
    <row r="1519" spans="1:15" x14ac:dyDescent="0.25">
      <c r="A1519" s="165">
        <v>43529.208333333336</v>
      </c>
      <c r="B1519" s="167">
        <f>WEEKNUM(A1519)</f>
        <v>10</v>
      </c>
      <c r="C1519" s="164">
        <f>WEEKDAY(A1519)</f>
        <v>3</v>
      </c>
      <c r="D1519" s="164">
        <v>6</v>
      </c>
      <c r="E1519" s="163">
        <v>10.5</v>
      </c>
      <c r="F1519" s="163">
        <v>11</v>
      </c>
      <c r="G1519" s="163">
        <v>11.657500000000001</v>
      </c>
      <c r="H1519" s="1">
        <v>285</v>
      </c>
      <c r="I1519" s="161">
        <f>VLOOKUP(B1519,L$2:M$54,2,FALSE)</f>
        <v>1.025313008718638</v>
      </c>
      <c r="J1519">
        <f>MAX(I1519*F1519,E1519)</f>
        <v>11.278443095905018</v>
      </c>
      <c r="L1519" s="166"/>
      <c r="M1519" s="41"/>
      <c r="N1519" s="41"/>
      <c r="O1519" s="41"/>
    </row>
    <row r="1520" spans="1:15" x14ac:dyDescent="0.25">
      <c r="A1520" s="165">
        <v>43529.25</v>
      </c>
      <c r="B1520" s="167">
        <f>WEEKNUM(A1520)</f>
        <v>10</v>
      </c>
      <c r="C1520" s="164">
        <f>WEEKDAY(A1520)</f>
        <v>3</v>
      </c>
      <c r="D1520" s="164">
        <v>7</v>
      </c>
      <c r="E1520" s="163">
        <v>10.875</v>
      </c>
      <c r="F1520" s="163">
        <v>12</v>
      </c>
      <c r="G1520" s="163">
        <v>11.8125</v>
      </c>
      <c r="H1520" s="1">
        <v>346</v>
      </c>
      <c r="I1520" s="161">
        <f>VLOOKUP(B1520,L$2:M$54,2,FALSE)</f>
        <v>1.025313008718638</v>
      </c>
      <c r="J1520">
        <f>MAX(I1520*F1520,E1520)</f>
        <v>12.303756104623655</v>
      </c>
      <c r="L1520" s="166"/>
      <c r="M1520" s="41"/>
      <c r="N1520" s="41"/>
      <c r="O1520" s="41"/>
    </row>
    <row r="1521" spans="1:15" x14ac:dyDescent="0.25">
      <c r="A1521" s="165">
        <v>43529.291666666664</v>
      </c>
      <c r="B1521" s="167">
        <f>WEEKNUM(A1521)</f>
        <v>10</v>
      </c>
      <c r="C1521" s="164">
        <f>WEEKDAY(A1521)</f>
        <v>3</v>
      </c>
      <c r="D1521" s="164">
        <v>8</v>
      </c>
      <c r="E1521" s="163">
        <v>10</v>
      </c>
      <c r="F1521" s="163">
        <v>15.75</v>
      </c>
      <c r="G1521" s="163">
        <v>11.625</v>
      </c>
      <c r="H1521" s="1">
        <v>478</v>
      </c>
      <c r="I1521" s="161">
        <f>VLOOKUP(B1521,L$2:M$54,2,FALSE)</f>
        <v>1.025313008718638</v>
      </c>
      <c r="J1521">
        <f>MAX(I1521*F1521,E1521)</f>
        <v>16.148679887318547</v>
      </c>
      <c r="L1521" s="166"/>
      <c r="M1521" s="41"/>
      <c r="N1521" s="41"/>
      <c r="O1521" s="41"/>
    </row>
    <row r="1522" spans="1:15" x14ac:dyDescent="0.25">
      <c r="A1522" s="165">
        <v>43529.333333333336</v>
      </c>
      <c r="B1522" s="167">
        <f>WEEKNUM(A1522)</f>
        <v>10</v>
      </c>
      <c r="C1522" s="164">
        <f>WEEKDAY(A1522)</f>
        <v>3</v>
      </c>
      <c r="D1522" s="164">
        <v>9</v>
      </c>
      <c r="E1522" s="163">
        <v>10</v>
      </c>
      <c r="F1522" s="163">
        <v>17.625</v>
      </c>
      <c r="G1522" s="163">
        <v>11.8125</v>
      </c>
      <c r="H1522" s="1">
        <v>853</v>
      </c>
      <c r="I1522" s="161">
        <f>VLOOKUP(B1522,L$2:M$54,2,FALSE)</f>
        <v>1.025313008718638</v>
      </c>
      <c r="J1522">
        <f>MAX(I1522*F1522,E1522)</f>
        <v>18.071141778665993</v>
      </c>
      <c r="L1522" s="166"/>
      <c r="M1522" s="41"/>
      <c r="N1522" s="41"/>
      <c r="O1522" s="41"/>
    </row>
    <row r="1523" spans="1:15" x14ac:dyDescent="0.25">
      <c r="A1523" s="165">
        <v>43529.375</v>
      </c>
      <c r="B1523" s="167">
        <f>WEEKNUM(A1523)</f>
        <v>10</v>
      </c>
      <c r="C1523" s="164">
        <f>WEEKDAY(A1523)</f>
        <v>3</v>
      </c>
      <c r="D1523" s="164">
        <v>10</v>
      </c>
      <c r="E1523" s="163">
        <v>10</v>
      </c>
      <c r="F1523" s="163">
        <v>14.75</v>
      </c>
      <c r="G1523" s="163">
        <v>11.125</v>
      </c>
      <c r="H1523" s="1">
        <v>1179</v>
      </c>
      <c r="I1523" s="161">
        <f>VLOOKUP(B1523,L$2:M$54,2,FALSE)</f>
        <v>1.025313008718638</v>
      </c>
      <c r="J1523">
        <f>MAX(I1523*F1523,E1523)</f>
        <v>15.12336687859991</v>
      </c>
      <c r="L1523" s="166"/>
      <c r="M1523" s="41"/>
      <c r="N1523" s="41"/>
      <c r="O1523" s="41"/>
    </row>
    <row r="1524" spans="1:15" x14ac:dyDescent="0.25">
      <c r="A1524" s="165">
        <v>43529.416666666664</v>
      </c>
      <c r="B1524" s="167">
        <f>WEEKNUM(A1524)</f>
        <v>10</v>
      </c>
      <c r="C1524" s="164">
        <f>WEEKDAY(A1524)</f>
        <v>3</v>
      </c>
      <c r="D1524" s="164">
        <v>11</v>
      </c>
      <c r="E1524" s="163">
        <v>10</v>
      </c>
      <c r="F1524" s="163">
        <v>14</v>
      </c>
      <c r="G1524" s="163">
        <v>11.875</v>
      </c>
      <c r="H1524" s="1">
        <v>1734</v>
      </c>
      <c r="I1524" s="161">
        <f>VLOOKUP(B1524,L$2:M$54,2,FALSE)</f>
        <v>1.025313008718638</v>
      </c>
      <c r="J1524">
        <f>MAX(I1524*F1524,E1524)</f>
        <v>14.354382122060931</v>
      </c>
      <c r="L1524" s="166"/>
      <c r="M1524" s="41"/>
      <c r="N1524" s="41"/>
      <c r="O1524" s="41"/>
    </row>
    <row r="1525" spans="1:15" x14ac:dyDescent="0.25">
      <c r="A1525" s="165">
        <v>43529.458333333336</v>
      </c>
      <c r="B1525" s="167">
        <f>WEEKNUM(A1525)</f>
        <v>10</v>
      </c>
      <c r="C1525" s="164">
        <f>WEEKDAY(A1525)</f>
        <v>3</v>
      </c>
      <c r="D1525" s="164">
        <v>12</v>
      </c>
      <c r="E1525" s="163">
        <v>10</v>
      </c>
      <c r="F1525" s="163">
        <v>13.875</v>
      </c>
      <c r="G1525" s="163">
        <v>12.25</v>
      </c>
      <c r="H1525" s="1">
        <v>2433</v>
      </c>
      <c r="I1525" s="161">
        <f>VLOOKUP(B1525,L$2:M$54,2,FALSE)</f>
        <v>1.025313008718638</v>
      </c>
      <c r="J1525">
        <f>MAX(I1525*F1525,E1525)</f>
        <v>14.226217995971101</v>
      </c>
      <c r="L1525" s="166"/>
      <c r="M1525" s="41"/>
      <c r="N1525" s="41"/>
      <c r="O1525" s="41"/>
    </row>
    <row r="1526" spans="1:15" x14ac:dyDescent="0.25">
      <c r="A1526" s="165">
        <v>43529.5</v>
      </c>
      <c r="B1526" s="167">
        <f>WEEKNUM(A1526)</f>
        <v>10</v>
      </c>
      <c r="C1526" s="164">
        <f>WEEKDAY(A1526)</f>
        <v>3</v>
      </c>
      <c r="D1526" s="164">
        <v>13</v>
      </c>
      <c r="E1526" s="163">
        <v>10</v>
      </c>
      <c r="F1526" s="163">
        <v>14.125</v>
      </c>
      <c r="G1526" s="163">
        <v>13.625</v>
      </c>
      <c r="H1526" s="1">
        <v>2243</v>
      </c>
      <c r="I1526" s="161">
        <f>VLOOKUP(B1526,L$2:M$54,2,FALSE)</f>
        <v>1.025313008718638</v>
      </c>
      <c r="J1526">
        <f>MAX(I1526*F1526,E1526)</f>
        <v>14.482546248150761</v>
      </c>
      <c r="L1526" s="166"/>
      <c r="M1526" s="41"/>
      <c r="N1526" s="41"/>
      <c r="O1526" s="41"/>
    </row>
    <row r="1527" spans="1:15" x14ac:dyDescent="0.25">
      <c r="A1527" s="165">
        <v>43529.541666666664</v>
      </c>
      <c r="B1527" s="167">
        <f>WEEKNUM(A1527)</f>
        <v>10</v>
      </c>
      <c r="C1527" s="164">
        <f>WEEKDAY(A1527)</f>
        <v>3</v>
      </c>
      <c r="D1527" s="164">
        <v>14</v>
      </c>
      <c r="E1527" s="163">
        <v>10</v>
      </c>
      <c r="F1527" s="163">
        <v>14.074999999999999</v>
      </c>
      <c r="G1527" s="163">
        <v>12.875</v>
      </c>
      <c r="H1527" s="1">
        <v>2368</v>
      </c>
      <c r="I1527" s="161">
        <f>VLOOKUP(B1527,L$2:M$54,2,FALSE)</f>
        <v>1.025313008718638</v>
      </c>
      <c r="J1527">
        <f>MAX(I1527*F1527,E1527)</f>
        <v>14.431280597714828</v>
      </c>
      <c r="L1527" s="166"/>
      <c r="M1527" s="41"/>
      <c r="N1527" s="41"/>
      <c r="O1527" s="41"/>
    </row>
    <row r="1528" spans="1:15" x14ac:dyDescent="0.25">
      <c r="A1528" s="165">
        <v>43529.583333333336</v>
      </c>
      <c r="B1528" s="167">
        <f>WEEKNUM(A1528)</f>
        <v>10</v>
      </c>
      <c r="C1528" s="164">
        <f>WEEKDAY(A1528)</f>
        <v>3</v>
      </c>
      <c r="D1528" s="164">
        <v>15</v>
      </c>
      <c r="E1528" s="163">
        <v>10</v>
      </c>
      <c r="F1528" s="163">
        <v>13.975000000000001</v>
      </c>
      <c r="G1528" s="163">
        <v>11.9375</v>
      </c>
      <c r="H1528" s="1">
        <v>2977</v>
      </c>
      <c r="I1528" s="161">
        <f>VLOOKUP(B1528,L$2:M$54,2,FALSE)</f>
        <v>1.025313008718638</v>
      </c>
      <c r="J1528">
        <f>MAX(I1528*F1528,E1528)</f>
        <v>14.328749296842966</v>
      </c>
      <c r="L1528" s="166"/>
      <c r="M1528" s="41"/>
      <c r="N1528" s="41"/>
      <c r="O1528" s="41"/>
    </row>
    <row r="1529" spans="1:15" x14ac:dyDescent="0.25">
      <c r="A1529" s="165">
        <v>43529.625</v>
      </c>
      <c r="B1529" s="167">
        <f>WEEKNUM(A1529)</f>
        <v>10</v>
      </c>
      <c r="C1529" s="164">
        <f>WEEKDAY(A1529)</f>
        <v>3</v>
      </c>
      <c r="D1529" s="164">
        <v>16</v>
      </c>
      <c r="E1529" s="163">
        <v>10</v>
      </c>
      <c r="F1529" s="163">
        <v>14.175000000000001</v>
      </c>
      <c r="G1529" s="163">
        <v>12.1875</v>
      </c>
      <c r="H1529" s="1">
        <v>3457</v>
      </c>
      <c r="I1529" s="161">
        <f>VLOOKUP(B1529,L$2:M$54,2,FALSE)</f>
        <v>1.025313008718638</v>
      </c>
      <c r="J1529">
        <f>MAX(I1529*F1529,E1529)</f>
        <v>14.533811898586693</v>
      </c>
      <c r="L1529" s="166"/>
      <c r="M1529" s="41"/>
      <c r="N1529" s="41"/>
      <c r="O1529" s="41"/>
    </row>
    <row r="1530" spans="1:15" x14ac:dyDescent="0.25">
      <c r="A1530" s="165">
        <v>43529.666666666664</v>
      </c>
      <c r="B1530" s="167">
        <f>WEEKNUM(A1530)</f>
        <v>10</v>
      </c>
      <c r="C1530" s="164">
        <f>WEEKDAY(A1530)</f>
        <v>3</v>
      </c>
      <c r="D1530" s="164">
        <v>17</v>
      </c>
      <c r="E1530" s="163">
        <v>10</v>
      </c>
      <c r="F1530" s="163">
        <v>14.45</v>
      </c>
      <c r="G1530" s="163">
        <v>11.862500000000001</v>
      </c>
      <c r="H1530" s="1">
        <v>3281</v>
      </c>
      <c r="I1530" s="161">
        <f>VLOOKUP(B1530,L$2:M$54,2,FALSE)</f>
        <v>1.025313008718638</v>
      </c>
      <c r="J1530">
        <f>MAX(I1530*F1530,E1530)</f>
        <v>14.815772975984318</v>
      </c>
      <c r="L1530" s="166"/>
      <c r="M1530" s="41"/>
      <c r="N1530" s="41"/>
      <c r="O1530" s="41"/>
    </row>
    <row r="1531" spans="1:15" x14ac:dyDescent="0.25">
      <c r="A1531" s="165">
        <v>43529.708333333336</v>
      </c>
      <c r="B1531" s="167">
        <f>WEEKNUM(A1531)</f>
        <v>10</v>
      </c>
      <c r="C1531" s="164">
        <f>WEEKDAY(A1531)</f>
        <v>3</v>
      </c>
      <c r="D1531" s="164">
        <v>18</v>
      </c>
      <c r="E1531" s="163">
        <v>10</v>
      </c>
      <c r="F1531" s="163">
        <v>17.375</v>
      </c>
      <c r="G1531" s="163">
        <v>12.112500000000001</v>
      </c>
      <c r="H1531" s="1">
        <v>3618</v>
      </c>
      <c r="I1531" s="161">
        <f>VLOOKUP(B1531,L$2:M$54,2,FALSE)</f>
        <v>1.025313008718638</v>
      </c>
      <c r="J1531">
        <f>MAX(I1531*F1531,E1531)</f>
        <v>17.814813526486333</v>
      </c>
      <c r="L1531" s="166"/>
      <c r="M1531" s="41"/>
      <c r="N1531" s="41"/>
      <c r="O1531" s="41"/>
    </row>
    <row r="1532" spans="1:15" x14ac:dyDescent="0.25">
      <c r="A1532" s="165">
        <v>43529.75</v>
      </c>
      <c r="B1532" s="167">
        <f>WEEKNUM(A1532)</f>
        <v>10</v>
      </c>
      <c r="C1532" s="164">
        <f>WEEKDAY(A1532)</f>
        <v>3</v>
      </c>
      <c r="D1532" s="164">
        <v>19</v>
      </c>
      <c r="E1532" s="163">
        <v>10</v>
      </c>
      <c r="F1532" s="163">
        <v>15.925000000000001</v>
      </c>
      <c r="G1532" s="163">
        <v>11.9</v>
      </c>
      <c r="H1532" s="1">
        <v>3153</v>
      </c>
      <c r="I1532" s="161">
        <f>VLOOKUP(B1532,L$2:M$54,2,FALSE)</f>
        <v>1.025313008718638</v>
      </c>
      <c r="J1532">
        <f>MAX(I1532*F1532,E1532)</f>
        <v>16.328109663844309</v>
      </c>
      <c r="L1532" s="166"/>
      <c r="M1532" s="41"/>
      <c r="N1532" s="41"/>
      <c r="O1532" s="41"/>
    </row>
    <row r="1533" spans="1:15" x14ac:dyDescent="0.25">
      <c r="A1533" s="165">
        <v>43529.791666666664</v>
      </c>
      <c r="B1533" s="167">
        <f>WEEKNUM(A1533)</f>
        <v>10</v>
      </c>
      <c r="C1533" s="164">
        <f>WEEKDAY(A1533)</f>
        <v>3</v>
      </c>
      <c r="D1533" s="164">
        <v>20</v>
      </c>
      <c r="E1533" s="163">
        <v>10</v>
      </c>
      <c r="F1533" s="163">
        <v>13.525</v>
      </c>
      <c r="G1533" s="163">
        <v>12.112500000000001</v>
      </c>
      <c r="H1533" s="1">
        <v>1934</v>
      </c>
      <c r="I1533" s="161">
        <f>VLOOKUP(B1533,L$2:M$54,2,FALSE)</f>
        <v>1.025313008718638</v>
      </c>
      <c r="J1533">
        <f>MAX(I1533*F1533,E1533)</f>
        <v>13.86735844291958</v>
      </c>
      <c r="L1533" s="166"/>
      <c r="M1533" s="41"/>
      <c r="N1533" s="41"/>
      <c r="O1533" s="41"/>
    </row>
    <row r="1534" spans="1:15" x14ac:dyDescent="0.25">
      <c r="A1534" s="165">
        <v>43529.833333333336</v>
      </c>
      <c r="B1534" s="167">
        <f>WEEKNUM(A1534)</f>
        <v>10</v>
      </c>
      <c r="C1534" s="164">
        <f>WEEKDAY(A1534)</f>
        <v>3</v>
      </c>
      <c r="D1534" s="164">
        <v>21</v>
      </c>
      <c r="E1534" s="163">
        <v>12.45</v>
      </c>
      <c r="F1534" s="163">
        <v>12.45</v>
      </c>
      <c r="G1534" s="163">
        <v>11.875</v>
      </c>
      <c r="H1534" s="1">
        <v>1809</v>
      </c>
      <c r="I1534" s="161">
        <f>VLOOKUP(B1534,L$2:M$54,2,FALSE)</f>
        <v>1.025313008718638</v>
      </c>
      <c r="J1534">
        <f>MAX(I1534*F1534,E1534)</f>
        <v>12.765146958547042</v>
      </c>
      <c r="L1534" s="166"/>
      <c r="M1534" s="41"/>
      <c r="N1534" s="41"/>
      <c r="O1534" s="41"/>
    </row>
    <row r="1535" spans="1:15" x14ac:dyDescent="0.25">
      <c r="A1535" s="165">
        <v>43529.875</v>
      </c>
      <c r="B1535" s="167">
        <f>WEEKNUM(A1535)</f>
        <v>10</v>
      </c>
      <c r="C1535" s="164">
        <f>WEEKDAY(A1535)</f>
        <v>3</v>
      </c>
      <c r="D1535" s="164">
        <v>22</v>
      </c>
      <c r="E1535" s="163">
        <v>11.95</v>
      </c>
      <c r="F1535" s="163">
        <v>11.95</v>
      </c>
      <c r="G1535" s="163">
        <v>12.8125</v>
      </c>
      <c r="H1535" s="1">
        <v>1489</v>
      </c>
      <c r="I1535" s="161">
        <f>VLOOKUP(B1535,L$2:M$54,2,FALSE)</f>
        <v>1.025313008718638</v>
      </c>
      <c r="J1535">
        <f>MAX(I1535*F1535,E1535)</f>
        <v>12.252490454187722</v>
      </c>
      <c r="L1535" s="166"/>
      <c r="M1535" s="41"/>
      <c r="N1535" s="41"/>
      <c r="O1535" s="41"/>
    </row>
    <row r="1536" spans="1:15" x14ac:dyDescent="0.25">
      <c r="A1536" s="165">
        <v>43529.916666666664</v>
      </c>
      <c r="B1536" s="167">
        <f>WEEKNUM(A1536)</f>
        <v>10</v>
      </c>
      <c r="C1536" s="164">
        <f>WEEKDAY(A1536)</f>
        <v>3</v>
      </c>
      <c r="D1536" s="164">
        <v>23</v>
      </c>
      <c r="E1536" s="163">
        <v>11.725000000000001</v>
      </c>
      <c r="F1536" s="163">
        <v>11.725000000000001</v>
      </c>
      <c r="G1536" s="163">
        <v>13.574999999999999</v>
      </c>
      <c r="H1536" s="1">
        <v>835</v>
      </c>
      <c r="I1536" s="161">
        <f>VLOOKUP(B1536,L$2:M$54,2,FALSE)</f>
        <v>1.025313008718638</v>
      </c>
      <c r="J1536">
        <f>MAX(I1536*F1536,E1536)</f>
        <v>12.021795027226032</v>
      </c>
      <c r="L1536" s="166"/>
      <c r="M1536" s="41"/>
      <c r="N1536" s="41"/>
      <c r="O1536" s="41"/>
    </row>
    <row r="1537" spans="1:15" x14ac:dyDescent="0.25">
      <c r="A1537" s="165">
        <v>43529.958333333336</v>
      </c>
      <c r="B1537" s="167">
        <f>WEEKNUM(A1537)</f>
        <v>10</v>
      </c>
      <c r="C1537" s="164">
        <f>WEEKDAY(A1537)</f>
        <v>3</v>
      </c>
      <c r="D1537" s="164">
        <v>24</v>
      </c>
      <c r="E1537" s="163">
        <v>12</v>
      </c>
      <c r="F1537" s="163">
        <v>12</v>
      </c>
      <c r="G1537" s="163">
        <v>12.262499999999999</v>
      </c>
      <c r="H1537" s="1">
        <v>357</v>
      </c>
      <c r="I1537" s="161">
        <f>VLOOKUP(B1537,L$2:M$54,2,FALSE)</f>
        <v>1.025313008718638</v>
      </c>
      <c r="J1537">
        <f>MAX(I1537*F1537,E1537)</f>
        <v>12.303756104623655</v>
      </c>
      <c r="L1537" s="166"/>
      <c r="M1537" s="41"/>
      <c r="N1537" s="41"/>
      <c r="O1537" s="41"/>
    </row>
    <row r="1538" spans="1:15" x14ac:dyDescent="0.25">
      <c r="A1538" s="165">
        <v>43530</v>
      </c>
      <c r="B1538" s="167">
        <f>WEEKNUM(A1538)</f>
        <v>10</v>
      </c>
      <c r="C1538" s="164">
        <f>WEEKDAY(A1538)</f>
        <v>4</v>
      </c>
      <c r="D1538" s="164">
        <v>1</v>
      </c>
      <c r="E1538" s="163">
        <v>11.07</v>
      </c>
      <c r="F1538" s="163">
        <v>11.07</v>
      </c>
      <c r="G1538" s="163">
        <v>11.55</v>
      </c>
      <c r="H1538" s="1">
        <v>141</v>
      </c>
      <c r="I1538" s="161">
        <f>VLOOKUP(B1538,L$2:M$54,2,FALSE)</f>
        <v>1.025313008718638</v>
      </c>
      <c r="J1538">
        <f>MAX(I1538*F1538,E1538)</f>
        <v>11.350215006515322</v>
      </c>
      <c r="L1538" s="166"/>
      <c r="M1538" s="41"/>
      <c r="N1538" s="41"/>
      <c r="O1538" s="41"/>
    </row>
    <row r="1539" spans="1:15" x14ac:dyDescent="0.25">
      <c r="A1539" s="165">
        <v>43530.041666666664</v>
      </c>
      <c r="B1539" s="167">
        <f>WEEKNUM(A1539)</f>
        <v>10</v>
      </c>
      <c r="C1539" s="164">
        <f>WEEKDAY(A1539)</f>
        <v>4</v>
      </c>
      <c r="D1539" s="164">
        <v>2</v>
      </c>
      <c r="E1539" s="163">
        <v>11.175000000000001</v>
      </c>
      <c r="F1539" s="163">
        <v>11.175000000000001</v>
      </c>
      <c r="G1539" s="163">
        <v>11.824999999999999</v>
      </c>
      <c r="H1539" s="1">
        <v>78</v>
      </c>
      <c r="I1539" s="161">
        <f>VLOOKUP(B1539,L$2:M$54,2,FALSE)</f>
        <v>1.025313008718638</v>
      </c>
      <c r="J1539">
        <f>MAX(I1539*F1539,E1539)</f>
        <v>11.45787287243078</v>
      </c>
      <c r="L1539" s="166"/>
      <c r="M1539" s="41"/>
      <c r="N1539" s="41"/>
      <c r="O1539" s="41"/>
    </row>
    <row r="1540" spans="1:15" x14ac:dyDescent="0.25">
      <c r="A1540" s="165">
        <v>43530.083333333336</v>
      </c>
      <c r="B1540" s="167">
        <f>WEEKNUM(A1540)</f>
        <v>10</v>
      </c>
      <c r="C1540" s="164">
        <f>WEEKDAY(A1540)</f>
        <v>4</v>
      </c>
      <c r="D1540" s="164">
        <v>3</v>
      </c>
      <c r="E1540" s="163">
        <v>11.745000000000001</v>
      </c>
      <c r="F1540" s="163">
        <v>11.745000000000001</v>
      </c>
      <c r="G1540" s="163">
        <v>12.274999999999999</v>
      </c>
      <c r="H1540" s="1">
        <v>80</v>
      </c>
      <c r="I1540" s="161">
        <f>VLOOKUP(B1540,L$2:M$54,2,FALSE)</f>
        <v>1.025313008718638</v>
      </c>
      <c r="J1540">
        <f>MAX(I1540*F1540,E1540)</f>
        <v>12.042301287400404</v>
      </c>
      <c r="L1540" s="166"/>
      <c r="M1540" s="41"/>
      <c r="N1540" s="41"/>
      <c r="O1540" s="41"/>
    </row>
    <row r="1541" spans="1:15" x14ac:dyDescent="0.25">
      <c r="A1541" s="165">
        <v>43530.125</v>
      </c>
      <c r="B1541" s="167">
        <f>WEEKNUM(A1541)</f>
        <v>10</v>
      </c>
      <c r="C1541" s="164">
        <f>WEEKDAY(A1541)</f>
        <v>4</v>
      </c>
      <c r="D1541" s="164">
        <v>4</v>
      </c>
      <c r="E1541" s="163">
        <v>12.195</v>
      </c>
      <c r="F1541" s="163">
        <v>12.195</v>
      </c>
      <c r="G1541" s="163">
        <v>12.3</v>
      </c>
      <c r="H1541" s="1">
        <v>118</v>
      </c>
      <c r="I1541" s="161">
        <f>VLOOKUP(B1541,L$2:M$54,2,FALSE)</f>
        <v>1.025313008718638</v>
      </c>
      <c r="J1541">
        <f>MAX(I1541*F1541,E1541)</f>
        <v>12.503692141323791</v>
      </c>
      <c r="L1541" s="166"/>
      <c r="M1541" s="41"/>
      <c r="N1541" s="41"/>
      <c r="O1541" s="41"/>
    </row>
    <row r="1542" spans="1:15" x14ac:dyDescent="0.25">
      <c r="A1542" s="165">
        <v>43530.166666666664</v>
      </c>
      <c r="B1542" s="167">
        <f>WEEKNUM(A1542)</f>
        <v>10</v>
      </c>
      <c r="C1542" s="164">
        <f>WEEKDAY(A1542)</f>
        <v>4</v>
      </c>
      <c r="D1542" s="164">
        <v>5</v>
      </c>
      <c r="E1542" s="163">
        <v>11.705</v>
      </c>
      <c r="F1542" s="163">
        <v>11.705</v>
      </c>
      <c r="G1542" s="163">
        <v>11.55</v>
      </c>
      <c r="H1542" s="1">
        <v>366</v>
      </c>
      <c r="I1542" s="161">
        <f>VLOOKUP(B1542,L$2:M$54,2,FALSE)</f>
        <v>1.025313008718638</v>
      </c>
      <c r="J1542">
        <f>MAX(I1542*F1542,E1542)</f>
        <v>12.001288767051657</v>
      </c>
      <c r="L1542" s="166"/>
      <c r="M1542" s="41"/>
      <c r="N1542" s="41"/>
      <c r="O1542" s="41"/>
    </row>
    <row r="1543" spans="1:15" x14ac:dyDescent="0.25">
      <c r="A1543" s="165">
        <v>43530.208333333336</v>
      </c>
      <c r="B1543" s="167">
        <f>WEEKNUM(A1543)</f>
        <v>10</v>
      </c>
      <c r="C1543" s="164">
        <f>WEEKDAY(A1543)</f>
        <v>4</v>
      </c>
      <c r="D1543" s="164">
        <v>6</v>
      </c>
      <c r="E1543" s="163">
        <v>10.620000000000001</v>
      </c>
      <c r="F1543" s="163">
        <v>10.620000000000001</v>
      </c>
      <c r="G1543" s="163">
        <v>10.25</v>
      </c>
      <c r="H1543" s="1">
        <v>805</v>
      </c>
      <c r="I1543" s="161">
        <f>VLOOKUP(B1543,L$2:M$54,2,FALSE)</f>
        <v>1.025313008718638</v>
      </c>
      <c r="J1543">
        <f>MAX(I1543*F1543,E1543)</f>
        <v>10.888824152591937</v>
      </c>
      <c r="L1543" s="166"/>
      <c r="M1543" s="41"/>
      <c r="N1543" s="41"/>
      <c r="O1543" s="41"/>
    </row>
    <row r="1544" spans="1:15" x14ac:dyDescent="0.25">
      <c r="A1544" s="165">
        <v>43530.25</v>
      </c>
      <c r="B1544" s="167">
        <f>WEEKNUM(A1544)</f>
        <v>10</v>
      </c>
      <c r="C1544" s="164">
        <f>WEEKDAY(A1544)</f>
        <v>4</v>
      </c>
      <c r="D1544" s="164">
        <v>7</v>
      </c>
      <c r="E1544" s="163">
        <v>11.77</v>
      </c>
      <c r="F1544" s="163">
        <v>11.77</v>
      </c>
      <c r="G1544" s="163">
        <v>11.95</v>
      </c>
      <c r="H1544" s="1">
        <v>3175</v>
      </c>
      <c r="I1544" s="161">
        <f>VLOOKUP(B1544,L$2:M$54,2,FALSE)</f>
        <v>1.025313008718638</v>
      </c>
      <c r="J1544">
        <f>MAX(I1544*F1544,E1544)</f>
        <v>12.067934112618369</v>
      </c>
      <c r="L1544" s="166"/>
      <c r="M1544" s="41"/>
      <c r="N1544" s="41"/>
      <c r="O1544" s="41"/>
    </row>
    <row r="1545" spans="1:15" x14ac:dyDescent="0.25">
      <c r="A1545" s="165">
        <v>43530.291666666664</v>
      </c>
      <c r="B1545" s="167">
        <f>WEEKNUM(A1545)</f>
        <v>10</v>
      </c>
      <c r="C1545" s="164">
        <f>WEEKDAY(A1545)</f>
        <v>4</v>
      </c>
      <c r="D1545" s="164">
        <v>8</v>
      </c>
      <c r="E1545" s="163">
        <v>10</v>
      </c>
      <c r="F1545" s="163">
        <v>16.5</v>
      </c>
      <c r="G1545" s="163">
        <v>12.3</v>
      </c>
      <c r="H1545" s="1">
        <v>4473</v>
      </c>
      <c r="I1545" s="161">
        <f>VLOOKUP(B1545,L$2:M$54,2,FALSE)</f>
        <v>1.025313008718638</v>
      </c>
      <c r="J1545">
        <f>MAX(I1545*F1545,E1545)</f>
        <v>16.917664643857528</v>
      </c>
      <c r="L1545" s="166"/>
      <c r="M1545" s="41"/>
      <c r="N1545" s="41"/>
      <c r="O1545" s="41"/>
    </row>
    <row r="1546" spans="1:15" x14ac:dyDescent="0.25">
      <c r="A1546" s="165">
        <v>43530.333333333336</v>
      </c>
      <c r="B1546" s="167">
        <f>WEEKNUM(A1546)</f>
        <v>10</v>
      </c>
      <c r="C1546" s="164">
        <f>WEEKDAY(A1546)</f>
        <v>4</v>
      </c>
      <c r="D1546" s="164">
        <v>9</v>
      </c>
      <c r="E1546" s="163">
        <v>10</v>
      </c>
      <c r="F1546" s="163">
        <v>19</v>
      </c>
      <c r="G1546" s="163">
        <v>11.91</v>
      </c>
      <c r="H1546" s="1">
        <v>4104</v>
      </c>
      <c r="I1546" s="161">
        <f>VLOOKUP(B1546,L$2:M$54,2,FALSE)</f>
        <v>1.025313008718638</v>
      </c>
      <c r="J1546">
        <f>MAX(I1546*F1546,E1546)</f>
        <v>19.480947165654122</v>
      </c>
      <c r="L1546" s="166"/>
      <c r="M1546" s="41"/>
      <c r="N1546" s="41"/>
      <c r="O1546" s="41"/>
    </row>
    <row r="1547" spans="1:15" x14ac:dyDescent="0.25">
      <c r="A1547" s="165">
        <v>43530.375</v>
      </c>
      <c r="B1547" s="167">
        <f>WEEKNUM(A1547)</f>
        <v>10</v>
      </c>
      <c r="C1547" s="164">
        <f>WEEKDAY(A1547)</f>
        <v>4</v>
      </c>
      <c r="D1547" s="164">
        <v>10</v>
      </c>
      <c r="E1547" s="163">
        <v>10</v>
      </c>
      <c r="F1547" s="163">
        <v>16.75</v>
      </c>
      <c r="G1547" s="163">
        <v>11.780000000000001</v>
      </c>
      <c r="H1547" s="1">
        <v>2820</v>
      </c>
      <c r="I1547" s="161">
        <f>VLOOKUP(B1547,L$2:M$54,2,FALSE)</f>
        <v>1.025313008718638</v>
      </c>
      <c r="J1547">
        <f>MAX(I1547*F1547,E1547)</f>
        <v>17.173992896037184</v>
      </c>
      <c r="L1547" s="166"/>
      <c r="M1547" s="41"/>
      <c r="N1547" s="41"/>
      <c r="O1547" s="41"/>
    </row>
    <row r="1548" spans="1:15" x14ac:dyDescent="0.25">
      <c r="A1548" s="165">
        <v>43530.416666666664</v>
      </c>
      <c r="B1548" s="167">
        <f>WEEKNUM(A1548)</f>
        <v>10</v>
      </c>
      <c r="C1548" s="164">
        <f>WEEKDAY(A1548)</f>
        <v>4</v>
      </c>
      <c r="D1548" s="164">
        <v>11</v>
      </c>
      <c r="E1548" s="163">
        <v>10</v>
      </c>
      <c r="F1548" s="163">
        <v>15.379999999999999</v>
      </c>
      <c r="G1548" s="163">
        <v>11.404999999999999</v>
      </c>
      <c r="H1548" s="1">
        <v>2332</v>
      </c>
      <c r="I1548" s="161">
        <f>VLOOKUP(B1548,L$2:M$54,2,FALSE)</f>
        <v>1.025313008718638</v>
      </c>
      <c r="J1548">
        <f>MAX(I1548*F1548,E1548)</f>
        <v>15.76931407409265</v>
      </c>
      <c r="L1548" s="166"/>
      <c r="M1548" s="41"/>
      <c r="N1548" s="41"/>
      <c r="O1548" s="41"/>
    </row>
    <row r="1549" spans="1:15" x14ac:dyDescent="0.25">
      <c r="A1549" s="165">
        <v>43530.458333333336</v>
      </c>
      <c r="B1549" s="167">
        <f>WEEKNUM(A1549)</f>
        <v>10</v>
      </c>
      <c r="C1549" s="164">
        <f>WEEKDAY(A1549)</f>
        <v>4</v>
      </c>
      <c r="D1549" s="164">
        <v>12</v>
      </c>
      <c r="E1549" s="163">
        <v>10</v>
      </c>
      <c r="F1549" s="163">
        <v>14.45</v>
      </c>
      <c r="G1549" s="163">
        <v>12</v>
      </c>
      <c r="H1549" s="1">
        <v>2311</v>
      </c>
      <c r="I1549" s="161">
        <f>VLOOKUP(B1549,L$2:M$54,2,FALSE)</f>
        <v>1.025313008718638</v>
      </c>
      <c r="J1549">
        <f>MAX(I1549*F1549,E1549)</f>
        <v>14.815772975984318</v>
      </c>
      <c r="L1549" s="166"/>
      <c r="M1549" s="41"/>
      <c r="N1549" s="41"/>
      <c r="O1549" s="41"/>
    </row>
    <row r="1550" spans="1:15" x14ac:dyDescent="0.25">
      <c r="A1550" s="165">
        <v>43530.5</v>
      </c>
      <c r="B1550" s="167">
        <f>WEEKNUM(A1550)</f>
        <v>10</v>
      </c>
      <c r="C1550" s="164">
        <f>WEEKDAY(A1550)</f>
        <v>4</v>
      </c>
      <c r="D1550" s="164">
        <v>13</v>
      </c>
      <c r="E1550" s="163">
        <v>10</v>
      </c>
      <c r="F1550" s="163">
        <v>13.765000000000001</v>
      </c>
      <c r="G1550" s="163">
        <v>14.375</v>
      </c>
      <c r="H1550" s="1">
        <v>2326</v>
      </c>
      <c r="I1550" s="161">
        <f>VLOOKUP(B1550,L$2:M$54,2,FALSE)</f>
        <v>1.025313008718638</v>
      </c>
      <c r="J1550">
        <f>MAX(I1550*F1550,E1550)</f>
        <v>14.113433565012052</v>
      </c>
      <c r="L1550" s="166"/>
      <c r="M1550" s="41"/>
      <c r="N1550" s="41"/>
      <c r="O1550" s="41"/>
    </row>
    <row r="1551" spans="1:15" x14ac:dyDescent="0.25">
      <c r="A1551" s="165">
        <v>43530.541666666664</v>
      </c>
      <c r="B1551" s="167">
        <f>WEEKNUM(A1551)</f>
        <v>10</v>
      </c>
      <c r="C1551" s="164">
        <f>WEEKDAY(A1551)</f>
        <v>4</v>
      </c>
      <c r="D1551" s="164">
        <v>14</v>
      </c>
      <c r="E1551" s="163">
        <v>10</v>
      </c>
      <c r="F1551" s="163">
        <v>14.185</v>
      </c>
      <c r="G1551" s="163">
        <v>14.375</v>
      </c>
      <c r="H1551" s="1">
        <v>2425</v>
      </c>
      <c r="I1551" s="161">
        <f>VLOOKUP(B1551,L$2:M$54,2,FALSE)</f>
        <v>1.025313008718638</v>
      </c>
      <c r="J1551">
        <f>MAX(I1551*F1551,E1551)</f>
        <v>14.544065028673879</v>
      </c>
      <c r="L1551" s="166"/>
      <c r="M1551" s="41"/>
      <c r="N1551" s="41"/>
      <c r="O1551" s="41"/>
    </row>
    <row r="1552" spans="1:15" x14ac:dyDescent="0.25">
      <c r="A1552" s="165">
        <v>43530.583333333336</v>
      </c>
      <c r="B1552" s="167">
        <f>WEEKNUM(A1552)</f>
        <v>10</v>
      </c>
      <c r="C1552" s="164">
        <f>WEEKDAY(A1552)</f>
        <v>4</v>
      </c>
      <c r="D1552" s="164">
        <v>15</v>
      </c>
      <c r="E1552" s="163">
        <v>10</v>
      </c>
      <c r="F1552" s="163">
        <v>15</v>
      </c>
      <c r="G1552" s="163">
        <v>12.9375</v>
      </c>
      <c r="H1552" s="1">
        <v>2548</v>
      </c>
      <c r="I1552" s="161">
        <f>VLOOKUP(B1552,L$2:M$54,2,FALSE)</f>
        <v>1.025313008718638</v>
      </c>
      <c r="J1552">
        <f>MAX(I1552*F1552,E1552)</f>
        <v>15.37969513077957</v>
      </c>
      <c r="L1552" s="166"/>
      <c r="M1552" s="41"/>
      <c r="N1552" s="41"/>
      <c r="O1552" s="41"/>
    </row>
    <row r="1553" spans="1:15" x14ac:dyDescent="0.25">
      <c r="A1553" s="165">
        <v>43530.625</v>
      </c>
      <c r="B1553" s="167">
        <f>WEEKNUM(A1553)</f>
        <v>10</v>
      </c>
      <c r="C1553" s="164">
        <f>WEEKDAY(A1553)</f>
        <v>4</v>
      </c>
      <c r="D1553" s="164">
        <v>16</v>
      </c>
      <c r="E1553" s="163">
        <v>10</v>
      </c>
      <c r="F1553" s="163">
        <v>14.895</v>
      </c>
      <c r="G1553" s="163">
        <v>12.555</v>
      </c>
      <c r="H1553" s="1">
        <v>2665</v>
      </c>
      <c r="I1553" s="161">
        <f>VLOOKUP(B1553,L$2:M$54,2,FALSE)</f>
        <v>1.025313008718638</v>
      </c>
      <c r="J1553">
        <f>MAX(I1553*F1553,E1553)</f>
        <v>15.272037264864112</v>
      </c>
      <c r="L1553" s="166"/>
      <c r="M1553" s="41"/>
      <c r="N1553" s="41"/>
      <c r="O1553" s="41"/>
    </row>
    <row r="1554" spans="1:15" x14ac:dyDescent="0.25">
      <c r="A1554" s="165">
        <v>43530.666666666664</v>
      </c>
      <c r="B1554" s="167">
        <f>WEEKNUM(A1554)</f>
        <v>10</v>
      </c>
      <c r="C1554" s="164">
        <f>WEEKDAY(A1554)</f>
        <v>4</v>
      </c>
      <c r="D1554" s="164">
        <v>17</v>
      </c>
      <c r="E1554" s="163">
        <v>10</v>
      </c>
      <c r="F1554" s="163">
        <v>15.77</v>
      </c>
      <c r="G1554" s="163">
        <v>11.969999999999999</v>
      </c>
      <c r="H1554" s="1">
        <v>3372</v>
      </c>
      <c r="I1554" s="161">
        <f>VLOOKUP(B1554,L$2:M$54,2,FALSE)</f>
        <v>1.025313008718638</v>
      </c>
      <c r="J1554">
        <f>MAX(I1554*F1554,E1554)</f>
        <v>16.169186147492919</v>
      </c>
      <c r="L1554" s="166"/>
      <c r="M1554" s="41"/>
      <c r="N1554" s="41"/>
      <c r="O1554" s="41"/>
    </row>
    <row r="1555" spans="1:15" x14ac:dyDescent="0.25">
      <c r="A1555" s="165">
        <v>43530.708333333336</v>
      </c>
      <c r="B1555" s="167">
        <f>WEEKNUM(A1555)</f>
        <v>10</v>
      </c>
      <c r="C1555" s="164">
        <f>WEEKDAY(A1555)</f>
        <v>4</v>
      </c>
      <c r="D1555" s="164">
        <v>18</v>
      </c>
      <c r="E1555" s="163">
        <v>10</v>
      </c>
      <c r="F1555" s="163">
        <v>17.549999999999997</v>
      </c>
      <c r="G1555" s="163">
        <v>12.2225</v>
      </c>
      <c r="H1555" s="1">
        <v>3766</v>
      </c>
      <c r="I1555" s="161">
        <f>VLOOKUP(B1555,L$2:M$54,2,FALSE)</f>
        <v>1.025313008718638</v>
      </c>
      <c r="J1555">
        <f>MAX(I1555*F1555,E1555)</f>
        <v>17.994243303012095</v>
      </c>
      <c r="L1555" s="166"/>
      <c r="M1555" s="41"/>
      <c r="N1555" s="41"/>
      <c r="O1555" s="41"/>
    </row>
    <row r="1556" spans="1:15" x14ac:dyDescent="0.25">
      <c r="A1556" s="165">
        <v>43530.75</v>
      </c>
      <c r="B1556" s="167">
        <f>WEEKNUM(A1556)</f>
        <v>10</v>
      </c>
      <c r="C1556" s="164">
        <f>WEEKDAY(A1556)</f>
        <v>4</v>
      </c>
      <c r="D1556" s="164">
        <v>19</v>
      </c>
      <c r="E1556" s="163">
        <v>10</v>
      </c>
      <c r="F1556" s="163">
        <v>16.234999999999999</v>
      </c>
      <c r="G1556" s="163">
        <v>11.9625</v>
      </c>
      <c r="H1556" s="1">
        <v>2810</v>
      </c>
      <c r="I1556" s="161">
        <f>VLOOKUP(B1556,L$2:M$54,2,FALSE)</f>
        <v>1.025313008718638</v>
      </c>
      <c r="J1556">
        <f>MAX(I1556*F1556,E1556)</f>
        <v>16.645956696547085</v>
      </c>
      <c r="L1556" s="166"/>
      <c r="M1556" s="41"/>
      <c r="N1556" s="41"/>
      <c r="O1556" s="41"/>
    </row>
    <row r="1557" spans="1:15" x14ac:dyDescent="0.25">
      <c r="A1557" s="165">
        <v>43530.791666666664</v>
      </c>
      <c r="B1557" s="167">
        <f>WEEKNUM(A1557)</f>
        <v>10</v>
      </c>
      <c r="C1557" s="164">
        <f>WEEKDAY(A1557)</f>
        <v>4</v>
      </c>
      <c r="D1557" s="164">
        <v>20</v>
      </c>
      <c r="E1557" s="163">
        <v>10</v>
      </c>
      <c r="F1557" s="163">
        <v>14</v>
      </c>
      <c r="G1557" s="163">
        <v>12.15</v>
      </c>
      <c r="H1557" s="1">
        <v>1749</v>
      </c>
      <c r="I1557" s="161">
        <f>VLOOKUP(B1557,L$2:M$54,2,FALSE)</f>
        <v>1.025313008718638</v>
      </c>
      <c r="J1557">
        <f>MAX(I1557*F1557,E1557)</f>
        <v>14.354382122060931</v>
      </c>
      <c r="L1557" s="166"/>
      <c r="M1557" s="41"/>
      <c r="N1557" s="41"/>
      <c r="O1557" s="41"/>
    </row>
    <row r="1558" spans="1:15" x14ac:dyDescent="0.25">
      <c r="A1558" s="165">
        <v>43530.833333333336</v>
      </c>
      <c r="B1558" s="167">
        <f>WEEKNUM(A1558)</f>
        <v>10</v>
      </c>
      <c r="C1558" s="164">
        <f>WEEKDAY(A1558)</f>
        <v>4</v>
      </c>
      <c r="D1558" s="164">
        <v>21</v>
      </c>
      <c r="E1558" s="163">
        <v>10</v>
      </c>
      <c r="F1558" s="163">
        <v>12.77</v>
      </c>
      <c r="G1558" s="163">
        <v>12.635000000000002</v>
      </c>
      <c r="H1558" s="1">
        <v>963</v>
      </c>
      <c r="I1558" s="161">
        <f>VLOOKUP(B1558,L$2:M$54,2,FALSE)</f>
        <v>1.025313008718638</v>
      </c>
      <c r="J1558">
        <f>MAX(I1558*F1558,E1558)</f>
        <v>13.093247121337006</v>
      </c>
      <c r="L1558" s="166"/>
      <c r="M1558" s="41"/>
      <c r="N1558" s="41"/>
      <c r="O1558" s="41"/>
    </row>
    <row r="1559" spans="1:15" x14ac:dyDescent="0.25">
      <c r="A1559" s="165">
        <v>43530.875</v>
      </c>
      <c r="B1559" s="167">
        <f>WEEKNUM(A1559)</f>
        <v>10</v>
      </c>
      <c r="C1559" s="164">
        <f>WEEKDAY(A1559)</f>
        <v>4</v>
      </c>
      <c r="D1559" s="164">
        <v>22</v>
      </c>
      <c r="E1559" s="163">
        <v>12.48</v>
      </c>
      <c r="F1559" s="163">
        <v>12.48</v>
      </c>
      <c r="G1559" s="163">
        <v>13.0975</v>
      </c>
      <c r="H1559" s="1">
        <v>714</v>
      </c>
      <c r="I1559" s="161">
        <f>VLOOKUP(B1559,L$2:M$54,2,FALSE)</f>
        <v>1.025313008718638</v>
      </c>
      <c r="J1559">
        <f>MAX(I1559*F1559,E1559)</f>
        <v>12.795906348808602</v>
      </c>
      <c r="L1559" s="166"/>
      <c r="M1559" s="41"/>
      <c r="N1559" s="41"/>
      <c r="O1559" s="41"/>
    </row>
    <row r="1560" spans="1:15" x14ac:dyDescent="0.25">
      <c r="A1560" s="165">
        <v>43530.916666666664</v>
      </c>
      <c r="B1560" s="167">
        <f>WEEKNUM(A1560)</f>
        <v>10</v>
      </c>
      <c r="C1560" s="164">
        <f>WEEKDAY(A1560)</f>
        <v>4</v>
      </c>
      <c r="D1560" s="164">
        <v>23</v>
      </c>
      <c r="E1560" s="163">
        <v>12.59</v>
      </c>
      <c r="F1560" s="163">
        <v>12.59</v>
      </c>
      <c r="G1560" s="163">
        <v>14.045</v>
      </c>
      <c r="H1560" s="1">
        <v>597</v>
      </c>
      <c r="I1560" s="161">
        <f>VLOOKUP(B1560,L$2:M$54,2,FALSE)</f>
        <v>1.025313008718638</v>
      </c>
      <c r="J1560">
        <f>MAX(I1560*F1560,E1560)</f>
        <v>12.908690779767651</v>
      </c>
      <c r="L1560" s="166"/>
      <c r="M1560" s="41"/>
      <c r="N1560" s="41"/>
      <c r="O1560" s="41"/>
    </row>
    <row r="1561" spans="1:15" x14ac:dyDescent="0.25">
      <c r="A1561" s="165">
        <v>43530.958333333336</v>
      </c>
      <c r="B1561" s="167">
        <f>WEEKNUM(A1561)</f>
        <v>10</v>
      </c>
      <c r="C1561" s="164">
        <f>WEEKDAY(A1561)</f>
        <v>4</v>
      </c>
      <c r="D1561" s="164">
        <v>24</v>
      </c>
      <c r="E1561" s="163">
        <v>12.375</v>
      </c>
      <c r="F1561" s="163">
        <v>12.375</v>
      </c>
      <c r="G1561" s="163">
        <v>12.547499999999999</v>
      </c>
      <c r="H1561" s="1">
        <v>330</v>
      </c>
      <c r="I1561" s="161">
        <f>VLOOKUP(B1561,L$2:M$54,2,FALSE)</f>
        <v>1.025313008718638</v>
      </c>
      <c r="J1561">
        <f>MAX(I1561*F1561,E1561)</f>
        <v>12.688248482893144</v>
      </c>
      <c r="L1561" s="166"/>
      <c r="M1561" s="41"/>
      <c r="N1561" s="41"/>
      <c r="O1561" s="41"/>
    </row>
    <row r="1562" spans="1:15" x14ac:dyDescent="0.25">
      <c r="A1562" s="165">
        <v>43531</v>
      </c>
      <c r="B1562" s="167">
        <f>WEEKNUM(A1562)</f>
        <v>10</v>
      </c>
      <c r="C1562" s="164">
        <f>WEEKDAY(A1562)</f>
        <v>5</v>
      </c>
      <c r="D1562" s="164">
        <v>1</v>
      </c>
      <c r="E1562" s="163">
        <v>11.984999999999999</v>
      </c>
      <c r="F1562" s="163">
        <v>11.984999999999999</v>
      </c>
      <c r="G1562" s="163">
        <v>12.127500000000001</v>
      </c>
      <c r="H1562" s="1">
        <v>131</v>
      </c>
      <c r="I1562" s="161">
        <f>VLOOKUP(B1562,L$2:M$54,2,FALSE)</f>
        <v>1.025313008718638</v>
      </c>
      <c r="J1562">
        <f>MAX(I1562*F1562,E1562)</f>
        <v>12.288376409492875</v>
      </c>
      <c r="L1562" s="166"/>
      <c r="M1562" s="41"/>
      <c r="N1562" s="41"/>
      <c r="O1562" s="41"/>
    </row>
    <row r="1563" spans="1:15" x14ac:dyDescent="0.25">
      <c r="A1563" s="165">
        <v>43531.041666666664</v>
      </c>
      <c r="B1563" s="167">
        <f>WEEKNUM(A1563)</f>
        <v>10</v>
      </c>
      <c r="C1563" s="164">
        <f>WEEKDAY(A1563)</f>
        <v>5</v>
      </c>
      <c r="D1563" s="164">
        <v>2</v>
      </c>
      <c r="E1563" s="163">
        <v>11.719999999999999</v>
      </c>
      <c r="F1563" s="163">
        <v>11.719999999999999</v>
      </c>
      <c r="G1563" s="163">
        <v>12.61</v>
      </c>
      <c r="H1563" s="1">
        <v>97</v>
      </c>
      <c r="I1563" s="161">
        <f>VLOOKUP(B1563,L$2:M$54,2,FALSE)</f>
        <v>1.025313008718638</v>
      </c>
      <c r="J1563">
        <f>MAX(I1563*F1563,E1563)</f>
        <v>12.016668462182436</v>
      </c>
      <c r="L1563" s="166"/>
      <c r="M1563" s="41"/>
      <c r="N1563" s="41"/>
      <c r="O1563" s="41"/>
    </row>
    <row r="1564" spans="1:15" x14ac:dyDescent="0.25">
      <c r="A1564" s="165">
        <v>43531.083333333336</v>
      </c>
      <c r="B1564" s="167">
        <f>WEEKNUM(A1564)</f>
        <v>10</v>
      </c>
      <c r="C1564" s="164">
        <f>WEEKDAY(A1564)</f>
        <v>5</v>
      </c>
      <c r="D1564" s="164">
        <v>3</v>
      </c>
      <c r="E1564" s="163">
        <v>12.094999999999999</v>
      </c>
      <c r="F1564" s="163">
        <v>12.094999999999999</v>
      </c>
      <c r="G1564" s="163">
        <v>12.64</v>
      </c>
      <c r="H1564" s="1">
        <v>71</v>
      </c>
      <c r="I1564" s="161">
        <f>VLOOKUP(B1564,L$2:M$54,2,FALSE)</f>
        <v>1.025313008718638</v>
      </c>
      <c r="J1564">
        <f>MAX(I1564*F1564,E1564)</f>
        <v>12.401160840451924</v>
      </c>
      <c r="L1564" s="166"/>
      <c r="M1564" s="41"/>
      <c r="N1564" s="41"/>
      <c r="O1564" s="41"/>
    </row>
    <row r="1565" spans="1:15" x14ac:dyDescent="0.25">
      <c r="A1565" s="165">
        <v>43531.125</v>
      </c>
      <c r="B1565" s="167">
        <f>WEEKNUM(A1565)</f>
        <v>10</v>
      </c>
      <c r="C1565" s="164">
        <f>WEEKDAY(A1565)</f>
        <v>5</v>
      </c>
      <c r="D1565" s="164">
        <v>4</v>
      </c>
      <c r="E1565" s="163">
        <v>11.91</v>
      </c>
      <c r="F1565" s="163">
        <v>11.91</v>
      </c>
      <c r="G1565" s="163">
        <v>12.39</v>
      </c>
      <c r="H1565" s="1">
        <v>88</v>
      </c>
      <c r="I1565" s="161">
        <f>VLOOKUP(B1565,L$2:M$54,2,FALSE)</f>
        <v>1.025313008718638</v>
      </c>
      <c r="J1565">
        <f>MAX(I1565*F1565,E1565)</f>
        <v>12.211477933838978</v>
      </c>
      <c r="L1565" s="166"/>
      <c r="M1565" s="41"/>
      <c r="N1565" s="41"/>
      <c r="O1565" s="41"/>
    </row>
    <row r="1566" spans="1:15" x14ac:dyDescent="0.25">
      <c r="A1566" s="165">
        <v>43531.166666666664</v>
      </c>
      <c r="B1566" s="167">
        <f>WEEKNUM(A1566)</f>
        <v>10</v>
      </c>
      <c r="C1566" s="164">
        <f>WEEKDAY(A1566)</f>
        <v>5</v>
      </c>
      <c r="D1566" s="164">
        <v>5</v>
      </c>
      <c r="E1566" s="163">
        <v>12.455</v>
      </c>
      <c r="F1566" s="163">
        <v>12.455</v>
      </c>
      <c r="G1566" s="163">
        <v>11.870000000000001</v>
      </c>
      <c r="H1566" s="1">
        <v>297</v>
      </c>
      <c r="I1566" s="161">
        <f>VLOOKUP(B1566,L$2:M$54,2,FALSE)</f>
        <v>1.025313008718638</v>
      </c>
      <c r="J1566">
        <f>MAX(I1566*F1566,E1566)</f>
        <v>12.770273523590635</v>
      </c>
      <c r="L1566" s="166"/>
      <c r="M1566" s="41"/>
      <c r="N1566" s="41"/>
      <c r="O1566" s="41"/>
    </row>
    <row r="1567" spans="1:15" x14ac:dyDescent="0.25">
      <c r="A1567" s="165">
        <v>43531.208333333336</v>
      </c>
      <c r="B1567" s="167">
        <f>WEEKNUM(A1567)</f>
        <v>10</v>
      </c>
      <c r="C1567" s="164">
        <f>WEEKDAY(A1567)</f>
        <v>5</v>
      </c>
      <c r="D1567" s="164">
        <v>6</v>
      </c>
      <c r="E1567" s="163">
        <v>10</v>
      </c>
      <c r="F1567" s="163">
        <v>11.094999999999999</v>
      </c>
      <c r="G1567" s="163">
        <v>12.16</v>
      </c>
      <c r="H1567" s="1">
        <v>739</v>
      </c>
      <c r="I1567" s="161">
        <f>VLOOKUP(B1567,L$2:M$54,2,FALSE)</f>
        <v>1.025313008718638</v>
      </c>
      <c r="J1567">
        <f>MAX(I1567*F1567,E1567)</f>
        <v>11.375847831733287</v>
      </c>
      <c r="L1567" s="166"/>
      <c r="M1567" s="41"/>
      <c r="N1567" s="41"/>
      <c r="O1567" s="41"/>
    </row>
    <row r="1568" spans="1:15" x14ac:dyDescent="0.25">
      <c r="A1568" s="165">
        <v>43531.25</v>
      </c>
      <c r="B1568" s="167">
        <f>WEEKNUM(A1568)</f>
        <v>10</v>
      </c>
      <c r="C1568" s="164">
        <f>WEEKDAY(A1568)</f>
        <v>5</v>
      </c>
      <c r="D1568" s="164">
        <v>7</v>
      </c>
      <c r="E1568" s="163">
        <v>10</v>
      </c>
      <c r="F1568" s="163">
        <v>11.745000000000001</v>
      </c>
      <c r="G1568" s="163">
        <v>12.04</v>
      </c>
      <c r="H1568" s="1">
        <v>2871</v>
      </c>
      <c r="I1568" s="161">
        <f>VLOOKUP(B1568,L$2:M$54,2,FALSE)</f>
        <v>1.025313008718638</v>
      </c>
      <c r="J1568">
        <f>MAX(I1568*F1568,E1568)</f>
        <v>12.042301287400404</v>
      </c>
      <c r="L1568" s="166"/>
      <c r="M1568" s="41"/>
      <c r="N1568" s="41"/>
      <c r="O1568" s="41"/>
    </row>
    <row r="1569" spans="1:15" x14ac:dyDescent="0.25">
      <c r="A1569" s="165">
        <v>43531.291666666664</v>
      </c>
      <c r="B1569" s="167">
        <f>WEEKNUM(A1569)</f>
        <v>10</v>
      </c>
      <c r="C1569" s="164">
        <f>WEEKDAY(A1569)</f>
        <v>5</v>
      </c>
      <c r="D1569" s="164">
        <v>8</v>
      </c>
      <c r="E1569" s="163">
        <v>10</v>
      </c>
      <c r="F1569" s="163">
        <v>17.755000000000003</v>
      </c>
      <c r="G1569" s="163">
        <v>11.515000000000001</v>
      </c>
      <c r="H1569" s="1">
        <v>3853</v>
      </c>
      <c r="I1569" s="161">
        <f>VLOOKUP(B1569,L$2:M$54,2,FALSE)</f>
        <v>1.025313008718638</v>
      </c>
      <c r="J1569">
        <f>MAX(I1569*F1569,E1569)</f>
        <v>18.204432469799418</v>
      </c>
      <c r="L1569" s="166"/>
      <c r="M1569" s="41"/>
      <c r="N1569" s="41"/>
      <c r="O1569" s="41"/>
    </row>
    <row r="1570" spans="1:15" x14ac:dyDescent="0.25">
      <c r="A1570" s="165">
        <v>43531.333333333336</v>
      </c>
      <c r="B1570" s="167">
        <f>WEEKNUM(A1570)</f>
        <v>10</v>
      </c>
      <c r="C1570" s="164">
        <f>WEEKDAY(A1570)</f>
        <v>5</v>
      </c>
      <c r="D1570" s="164">
        <v>9</v>
      </c>
      <c r="E1570" s="163">
        <v>10</v>
      </c>
      <c r="F1570" s="163">
        <v>16.395</v>
      </c>
      <c r="G1570" s="163">
        <v>12.275</v>
      </c>
      <c r="H1570" s="1">
        <v>3751</v>
      </c>
      <c r="I1570" s="161">
        <f>VLOOKUP(B1570,L$2:M$54,2,FALSE)</f>
        <v>1.025313008718638</v>
      </c>
      <c r="J1570">
        <f>MAX(I1570*F1570,E1570)</f>
        <v>16.810006777942068</v>
      </c>
      <c r="L1570" s="166"/>
      <c r="M1570" s="41"/>
      <c r="N1570" s="41"/>
      <c r="O1570" s="41"/>
    </row>
    <row r="1571" spans="1:15" x14ac:dyDescent="0.25">
      <c r="A1571" s="165">
        <v>43531.375</v>
      </c>
      <c r="B1571" s="167">
        <f>WEEKNUM(A1571)</f>
        <v>10</v>
      </c>
      <c r="C1571" s="164">
        <f>WEEKDAY(A1571)</f>
        <v>5</v>
      </c>
      <c r="D1571" s="164">
        <v>10</v>
      </c>
      <c r="E1571" s="163">
        <v>10</v>
      </c>
      <c r="F1571" s="163">
        <v>15.625</v>
      </c>
      <c r="G1571" s="163">
        <v>12.059999999999999</v>
      </c>
      <c r="H1571" s="1">
        <v>3056</v>
      </c>
      <c r="I1571" s="161">
        <f>VLOOKUP(B1571,L$2:M$54,2,FALSE)</f>
        <v>1.025313008718638</v>
      </c>
      <c r="J1571">
        <f>MAX(I1571*F1571,E1571)</f>
        <v>16.020515761228719</v>
      </c>
      <c r="L1571" s="166"/>
      <c r="M1571" s="41"/>
      <c r="N1571" s="41"/>
      <c r="O1571" s="41"/>
    </row>
    <row r="1572" spans="1:15" x14ac:dyDescent="0.25">
      <c r="A1572" s="165">
        <v>43531.416666666664</v>
      </c>
      <c r="B1572" s="167">
        <f>WEEKNUM(A1572)</f>
        <v>10</v>
      </c>
      <c r="C1572" s="164">
        <f>WEEKDAY(A1572)</f>
        <v>5</v>
      </c>
      <c r="D1572" s="164">
        <v>11</v>
      </c>
      <c r="E1572" s="163">
        <v>10</v>
      </c>
      <c r="F1572" s="163">
        <v>13.745000000000001</v>
      </c>
      <c r="G1572" s="163">
        <v>10.385</v>
      </c>
      <c r="H1572" s="1">
        <v>2287</v>
      </c>
      <c r="I1572" s="161">
        <f>VLOOKUP(B1572,L$2:M$54,2,FALSE)</f>
        <v>1.025313008718638</v>
      </c>
      <c r="J1572">
        <f>MAX(I1572*F1572,E1572)</f>
        <v>14.09292730483768</v>
      </c>
      <c r="L1572" s="166"/>
      <c r="M1572" s="41"/>
      <c r="N1572" s="41"/>
      <c r="O1572" s="41"/>
    </row>
    <row r="1573" spans="1:15" x14ac:dyDescent="0.25">
      <c r="A1573" s="165">
        <v>43531.458333333336</v>
      </c>
      <c r="B1573" s="167">
        <f>WEEKNUM(A1573)</f>
        <v>10</v>
      </c>
      <c r="C1573" s="164">
        <f>WEEKDAY(A1573)</f>
        <v>5</v>
      </c>
      <c r="D1573" s="164">
        <v>12</v>
      </c>
      <c r="E1573" s="163">
        <v>10</v>
      </c>
      <c r="F1573" s="163">
        <v>15.704999999999998</v>
      </c>
      <c r="G1573" s="163">
        <v>12.4825</v>
      </c>
      <c r="H1573" s="1">
        <v>2320</v>
      </c>
      <c r="I1573" s="161">
        <f>VLOOKUP(B1573,L$2:M$54,2,FALSE)</f>
        <v>1.025313008718638</v>
      </c>
      <c r="J1573">
        <f>MAX(I1573*F1573,E1573)</f>
        <v>16.102540801926207</v>
      </c>
      <c r="L1573" s="166"/>
      <c r="M1573" s="41"/>
      <c r="N1573" s="41"/>
      <c r="O1573" s="41"/>
    </row>
    <row r="1574" spans="1:15" x14ac:dyDescent="0.25">
      <c r="A1574" s="165">
        <v>43531.5</v>
      </c>
      <c r="B1574" s="167">
        <f>WEEKNUM(A1574)</f>
        <v>10</v>
      </c>
      <c r="C1574" s="164">
        <f>WEEKDAY(A1574)</f>
        <v>5</v>
      </c>
      <c r="D1574" s="164">
        <v>13</v>
      </c>
      <c r="E1574" s="163">
        <v>10</v>
      </c>
      <c r="F1574" s="163">
        <v>14.475</v>
      </c>
      <c r="G1574" s="163">
        <v>13.89</v>
      </c>
      <c r="H1574" s="1">
        <v>2176</v>
      </c>
      <c r="I1574" s="161">
        <f>VLOOKUP(B1574,L$2:M$54,2,FALSE)</f>
        <v>1.025313008718638</v>
      </c>
      <c r="J1574">
        <f>MAX(I1574*F1574,E1574)</f>
        <v>14.841405801202283</v>
      </c>
      <c r="L1574" s="166"/>
      <c r="M1574" s="41"/>
      <c r="N1574" s="41"/>
      <c r="O1574" s="41"/>
    </row>
    <row r="1575" spans="1:15" x14ac:dyDescent="0.25">
      <c r="A1575" s="165">
        <v>43531.541666666664</v>
      </c>
      <c r="B1575" s="167">
        <f>WEEKNUM(A1575)</f>
        <v>10</v>
      </c>
      <c r="C1575" s="164">
        <f>WEEKDAY(A1575)</f>
        <v>5</v>
      </c>
      <c r="D1575" s="164">
        <v>14</v>
      </c>
      <c r="E1575" s="163">
        <v>10</v>
      </c>
      <c r="F1575" s="163">
        <v>13.765000000000001</v>
      </c>
      <c r="G1575" s="163">
        <v>12.8025</v>
      </c>
      <c r="H1575" s="1">
        <v>2409</v>
      </c>
      <c r="I1575" s="161">
        <f>VLOOKUP(B1575,L$2:M$54,2,FALSE)</f>
        <v>1.025313008718638</v>
      </c>
      <c r="J1575">
        <f>MAX(I1575*F1575,E1575)</f>
        <v>14.113433565012052</v>
      </c>
      <c r="L1575" s="166"/>
      <c r="M1575" s="41"/>
      <c r="N1575" s="41"/>
      <c r="O1575" s="41"/>
    </row>
    <row r="1576" spans="1:15" x14ac:dyDescent="0.25">
      <c r="A1576" s="165">
        <v>43531.583333333336</v>
      </c>
      <c r="B1576" s="167">
        <f>WEEKNUM(A1576)</f>
        <v>10</v>
      </c>
      <c r="C1576" s="164">
        <f>WEEKDAY(A1576)</f>
        <v>5</v>
      </c>
      <c r="D1576" s="164">
        <v>15</v>
      </c>
      <c r="E1576" s="163">
        <v>10</v>
      </c>
      <c r="F1576" s="163">
        <v>15.885</v>
      </c>
      <c r="G1576" s="163">
        <v>12.245000000000001</v>
      </c>
      <c r="H1576" s="1">
        <v>2396</v>
      </c>
      <c r="I1576" s="161">
        <f>VLOOKUP(B1576,L$2:M$54,2,FALSE)</f>
        <v>1.025313008718638</v>
      </c>
      <c r="J1576">
        <f>MAX(I1576*F1576,E1576)</f>
        <v>16.287097143495565</v>
      </c>
      <c r="L1576" s="166"/>
      <c r="M1576" s="41"/>
      <c r="N1576" s="41"/>
      <c r="O1576" s="41"/>
    </row>
    <row r="1577" spans="1:15" x14ac:dyDescent="0.25">
      <c r="A1577" s="165">
        <v>43531.625</v>
      </c>
      <c r="B1577" s="167">
        <f>WEEKNUM(A1577)</f>
        <v>10</v>
      </c>
      <c r="C1577" s="164">
        <f>WEEKDAY(A1577)</f>
        <v>5</v>
      </c>
      <c r="D1577" s="164">
        <v>16</v>
      </c>
      <c r="E1577" s="163">
        <v>10</v>
      </c>
      <c r="F1577" s="163">
        <v>14.73</v>
      </c>
      <c r="G1577" s="163">
        <v>12.524999999999999</v>
      </c>
      <c r="H1577" s="1">
        <v>2678</v>
      </c>
      <c r="I1577" s="161">
        <f>VLOOKUP(B1577,L$2:M$54,2,FALSE)</f>
        <v>1.025313008718638</v>
      </c>
      <c r="J1577">
        <f>MAX(I1577*F1577,E1577)</f>
        <v>15.102860618425538</v>
      </c>
      <c r="L1577" s="166"/>
      <c r="M1577" s="41"/>
      <c r="N1577" s="41"/>
      <c r="O1577" s="41"/>
    </row>
    <row r="1578" spans="1:15" x14ac:dyDescent="0.25">
      <c r="A1578" s="165">
        <v>43531.666666666664</v>
      </c>
      <c r="B1578" s="167">
        <f>WEEKNUM(A1578)</f>
        <v>10</v>
      </c>
      <c r="C1578" s="164">
        <f>WEEKDAY(A1578)</f>
        <v>5</v>
      </c>
      <c r="D1578" s="164">
        <v>17</v>
      </c>
      <c r="E1578" s="163">
        <v>10</v>
      </c>
      <c r="F1578" s="163">
        <v>15.145</v>
      </c>
      <c r="G1578" s="163">
        <v>12.41</v>
      </c>
      <c r="H1578" s="1">
        <v>3436</v>
      </c>
      <c r="I1578" s="161">
        <f>VLOOKUP(B1578,L$2:M$54,2,FALSE)</f>
        <v>1.025313008718638</v>
      </c>
      <c r="J1578">
        <f>MAX(I1578*F1578,E1578)</f>
        <v>15.528365517043772</v>
      </c>
      <c r="L1578" s="166"/>
      <c r="M1578" s="41"/>
      <c r="N1578" s="41"/>
      <c r="O1578" s="41"/>
    </row>
    <row r="1579" spans="1:15" x14ac:dyDescent="0.25">
      <c r="A1579" s="165">
        <v>43531.708333333336</v>
      </c>
      <c r="B1579" s="167">
        <f>WEEKNUM(A1579)</f>
        <v>10</v>
      </c>
      <c r="C1579" s="164">
        <f>WEEKDAY(A1579)</f>
        <v>5</v>
      </c>
      <c r="D1579" s="164">
        <v>18</v>
      </c>
      <c r="E1579" s="163">
        <v>10</v>
      </c>
      <c r="F1579" s="163">
        <v>17.98</v>
      </c>
      <c r="G1579" s="163">
        <v>11.952500000000001</v>
      </c>
      <c r="H1579" s="1">
        <v>3840</v>
      </c>
      <c r="I1579" s="161">
        <f>VLOOKUP(B1579,L$2:M$54,2,FALSE)</f>
        <v>1.025313008718638</v>
      </c>
      <c r="J1579">
        <f>MAX(I1579*F1579,E1579)</f>
        <v>18.435127896761109</v>
      </c>
      <c r="L1579" s="166"/>
      <c r="M1579" s="41"/>
      <c r="N1579" s="41"/>
      <c r="O1579" s="41"/>
    </row>
    <row r="1580" spans="1:15" x14ac:dyDescent="0.25">
      <c r="A1580" s="165">
        <v>43531.75</v>
      </c>
      <c r="B1580" s="167">
        <f>WEEKNUM(A1580)</f>
        <v>10</v>
      </c>
      <c r="C1580" s="164">
        <f>WEEKDAY(A1580)</f>
        <v>5</v>
      </c>
      <c r="D1580" s="164">
        <v>19</v>
      </c>
      <c r="E1580" s="163">
        <v>10</v>
      </c>
      <c r="F1580" s="163">
        <v>16.450000000000003</v>
      </c>
      <c r="G1580" s="163">
        <v>12.835000000000001</v>
      </c>
      <c r="H1580" s="1">
        <v>2887</v>
      </c>
      <c r="I1580" s="161">
        <f>VLOOKUP(B1580,L$2:M$54,2,FALSE)</f>
        <v>1.025313008718638</v>
      </c>
      <c r="J1580">
        <f>MAX(I1580*F1580,E1580)</f>
        <v>16.866398993421598</v>
      </c>
      <c r="L1580" s="166"/>
      <c r="M1580" s="41"/>
      <c r="N1580" s="41"/>
      <c r="O1580" s="41"/>
    </row>
    <row r="1581" spans="1:15" x14ac:dyDescent="0.25">
      <c r="A1581" s="165">
        <v>43531.791666666664</v>
      </c>
      <c r="B1581" s="167">
        <f>WEEKNUM(A1581)</f>
        <v>10</v>
      </c>
      <c r="C1581" s="164">
        <f>WEEKDAY(A1581)</f>
        <v>5</v>
      </c>
      <c r="D1581" s="164">
        <v>20</v>
      </c>
      <c r="E1581" s="163">
        <v>10</v>
      </c>
      <c r="F1581" s="163">
        <v>13.945</v>
      </c>
      <c r="G1581" s="163">
        <v>12.8825</v>
      </c>
      <c r="H1581" s="1">
        <v>2174</v>
      </c>
      <c r="I1581" s="161">
        <f>VLOOKUP(B1581,L$2:M$54,2,FALSE)</f>
        <v>1.025313008718638</v>
      </c>
      <c r="J1581">
        <f>MAX(I1581*F1581,E1581)</f>
        <v>14.297989906581407</v>
      </c>
      <c r="L1581" s="166"/>
      <c r="M1581" s="41"/>
      <c r="N1581" s="41"/>
      <c r="O1581" s="41"/>
    </row>
    <row r="1582" spans="1:15" x14ac:dyDescent="0.25">
      <c r="A1582" s="165">
        <v>43531.833333333336</v>
      </c>
      <c r="B1582" s="167">
        <f>WEEKNUM(A1582)</f>
        <v>10</v>
      </c>
      <c r="C1582" s="164">
        <f>WEEKDAY(A1582)</f>
        <v>5</v>
      </c>
      <c r="D1582" s="164">
        <v>21</v>
      </c>
      <c r="E1582" s="163">
        <v>11.754999999999999</v>
      </c>
      <c r="F1582" s="163">
        <v>11.754999999999999</v>
      </c>
      <c r="G1582" s="163">
        <v>12.282499999999999</v>
      </c>
      <c r="H1582" s="1">
        <v>979</v>
      </c>
      <c r="I1582" s="161">
        <f>VLOOKUP(B1582,L$2:M$54,2,FALSE)</f>
        <v>1.025313008718638</v>
      </c>
      <c r="J1582">
        <f>MAX(I1582*F1582,E1582)</f>
        <v>12.052554417487588</v>
      </c>
      <c r="L1582" s="166"/>
      <c r="M1582" s="41"/>
      <c r="N1582" s="41"/>
      <c r="O1582" s="41"/>
    </row>
    <row r="1583" spans="1:15" x14ac:dyDescent="0.25">
      <c r="A1583" s="165">
        <v>43531.875</v>
      </c>
      <c r="B1583" s="167">
        <f>WEEKNUM(A1583)</f>
        <v>10</v>
      </c>
      <c r="C1583" s="164">
        <f>WEEKDAY(A1583)</f>
        <v>5</v>
      </c>
      <c r="D1583" s="164">
        <v>22</v>
      </c>
      <c r="E1583" s="163">
        <v>12</v>
      </c>
      <c r="F1583" s="163">
        <v>13.98</v>
      </c>
      <c r="G1583" s="163">
        <v>13.487500000000001</v>
      </c>
      <c r="H1583" s="1">
        <v>776</v>
      </c>
      <c r="I1583" s="161">
        <f>VLOOKUP(B1583,L$2:M$54,2,FALSE)</f>
        <v>1.025313008718638</v>
      </c>
      <c r="J1583">
        <f>MAX(I1583*F1583,E1583)</f>
        <v>14.333875861886559</v>
      </c>
      <c r="L1583" s="166"/>
      <c r="M1583" s="41"/>
      <c r="N1583" s="41"/>
      <c r="O1583" s="41"/>
    </row>
    <row r="1584" spans="1:15" x14ac:dyDescent="0.25">
      <c r="A1584" s="165">
        <v>43531.916666666664</v>
      </c>
      <c r="B1584" s="167">
        <f>WEEKNUM(A1584)</f>
        <v>10</v>
      </c>
      <c r="C1584" s="164">
        <f>WEEKDAY(A1584)</f>
        <v>5</v>
      </c>
      <c r="D1584" s="164">
        <v>23</v>
      </c>
      <c r="E1584" s="163">
        <v>12</v>
      </c>
      <c r="F1584" s="163">
        <v>13.92</v>
      </c>
      <c r="G1584" s="163">
        <v>14.024999999999999</v>
      </c>
      <c r="H1584" s="1">
        <v>703</v>
      </c>
      <c r="I1584" s="161">
        <f>VLOOKUP(B1584,L$2:M$54,2,FALSE)</f>
        <v>1.025313008718638</v>
      </c>
      <c r="J1584">
        <f>MAX(I1584*F1584,E1584)</f>
        <v>14.27235708136344</v>
      </c>
      <c r="L1584" s="166"/>
      <c r="M1584" s="41"/>
      <c r="N1584" s="41"/>
      <c r="O1584" s="41"/>
    </row>
    <row r="1585" spans="1:15" x14ac:dyDescent="0.25">
      <c r="A1585" s="165">
        <v>43531.958333333336</v>
      </c>
      <c r="B1585" s="167">
        <f>WEEKNUM(A1585)</f>
        <v>10</v>
      </c>
      <c r="C1585" s="164">
        <f>WEEKDAY(A1585)</f>
        <v>5</v>
      </c>
      <c r="D1585" s="164">
        <v>24</v>
      </c>
      <c r="E1585" s="163">
        <v>12</v>
      </c>
      <c r="F1585" s="163">
        <v>13.934999999999999</v>
      </c>
      <c r="G1585" s="163">
        <v>12.495000000000001</v>
      </c>
      <c r="H1585" s="1">
        <v>424</v>
      </c>
      <c r="I1585" s="161">
        <f>VLOOKUP(B1585,L$2:M$54,2,FALSE)</f>
        <v>1.025313008718638</v>
      </c>
      <c r="J1585">
        <f>MAX(I1585*F1585,E1585)</f>
        <v>14.287736776494219</v>
      </c>
      <c r="L1585" s="166"/>
      <c r="M1585" s="41"/>
      <c r="N1585" s="41"/>
      <c r="O1585" s="41"/>
    </row>
    <row r="1586" spans="1:15" x14ac:dyDescent="0.25">
      <c r="A1586" s="165">
        <v>43532</v>
      </c>
      <c r="B1586" s="167">
        <f>WEEKNUM(A1586)</f>
        <v>10</v>
      </c>
      <c r="C1586" s="164">
        <f>WEEKDAY(A1586)</f>
        <v>6</v>
      </c>
      <c r="D1586" s="164">
        <v>1</v>
      </c>
      <c r="E1586" s="163">
        <v>12</v>
      </c>
      <c r="F1586" s="163">
        <v>13.225</v>
      </c>
      <c r="G1586" s="163">
        <v>11.952500000000001</v>
      </c>
      <c r="H1586" s="1">
        <v>186</v>
      </c>
      <c r="I1586" s="161">
        <f>VLOOKUP(B1586,L$2:M$54,2,FALSE)</f>
        <v>1.025313008718638</v>
      </c>
      <c r="J1586">
        <f>MAX(I1586*F1586,E1586)</f>
        <v>13.559764540303986</v>
      </c>
      <c r="L1586" s="166"/>
      <c r="M1586" s="41"/>
      <c r="N1586" s="41"/>
      <c r="O1586" s="41"/>
    </row>
    <row r="1587" spans="1:15" x14ac:dyDescent="0.25">
      <c r="A1587" s="165">
        <v>43532.041666666664</v>
      </c>
      <c r="B1587" s="167">
        <f>WEEKNUM(A1587)</f>
        <v>10</v>
      </c>
      <c r="C1587" s="164">
        <f>WEEKDAY(A1587)</f>
        <v>6</v>
      </c>
      <c r="D1587" s="164">
        <v>2</v>
      </c>
      <c r="E1587" s="163">
        <v>10</v>
      </c>
      <c r="F1587" s="163">
        <v>10.495000000000001</v>
      </c>
      <c r="G1587" s="163">
        <v>12.977499999999999</v>
      </c>
      <c r="H1587" s="1">
        <v>94</v>
      </c>
      <c r="I1587" s="161">
        <f>VLOOKUP(B1587,L$2:M$54,2,FALSE)</f>
        <v>1.025313008718638</v>
      </c>
      <c r="J1587">
        <f>MAX(I1587*F1587,E1587)</f>
        <v>10.760660026502107</v>
      </c>
      <c r="L1587" s="166"/>
      <c r="M1587" s="41"/>
      <c r="N1587" s="41"/>
      <c r="O1587" s="41"/>
    </row>
    <row r="1588" spans="1:15" x14ac:dyDescent="0.25">
      <c r="A1588" s="165">
        <v>43532.083333333336</v>
      </c>
      <c r="B1588" s="167">
        <f>WEEKNUM(A1588)</f>
        <v>10</v>
      </c>
      <c r="C1588" s="164">
        <f>WEEKDAY(A1588)</f>
        <v>6</v>
      </c>
      <c r="D1588" s="164">
        <v>3</v>
      </c>
      <c r="E1588" s="163">
        <v>10</v>
      </c>
      <c r="F1588" s="163">
        <v>10.850000000000001</v>
      </c>
      <c r="G1588" s="163">
        <v>12.872499999999999</v>
      </c>
      <c r="H1588" s="1">
        <v>89</v>
      </c>
      <c r="I1588" s="161">
        <f>VLOOKUP(B1588,L$2:M$54,2,FALSE)</f>
        <v>1.025313008718638</v>
      </c>
      <c r="J1588">
        <f>MAX(I1588*F1588,E1588)</f>
        <v>11.124646144597223</v>
      </c>
      <c r="L1588" s="166"/>
      <c r="M1588" s="41"/>
      <c r="N1588" s="41"/>
      <c r="O1588" s="41"/>
    </row>
    <row r="1589" spans="1:15" x14ac:dyDescent="0.25">
      <c r="A1589" s="165">
        <v>43532.125</v>
      </c>
      <c r="B1589" s="167">
        <f>WEEKNUM(A1589)</f>
        <v>10</v>
      </c>
      <c r="C1589" s="164">
        <f>WEEKDAY(A1589)</f>
        <v>6</v>
      </c>
      <c r="D1589" s="164">
        <v>4</v>
      </c>
      <c r="E1589" s="163">
        <v>10</v>
      </c>
      <c r="F1589" s="163">
        <v>10.475000000000001</v>
      </c>
      <c r="G1589" s="163">
        <v>13.21</v>
      </c>
      <c r="H1589" s="1">
        <v>119</v>
      </c>
      <c r="I1589" s="161">
        <f>VLOOKUP(B1589,L$2:M$54,2,FALSE)</f>
        <v>1.025313008718638</v>
      </c>
      <c r="J1589">
        <f>MAX(I1589*F1589,E1589)</f>
        <v>10.740153766327735</v>
      </c>
      <c r="L1589" s="166"/>
      <c r="M1589" s="41"/>
      <c r="N1589" s="41"/>
      <c r="O1589" s="41"/>
    </row>
    <row r="1590" spans="1:15" x14ac:dyDescent="0.25">
      <c r="A1590" s="165">
        <v>43532.166666666664</v>
      </c>
      <c r="B1590" s="167">
        <f>WEEKNUM(A1590)</f>
        <v>10</v>
      </c>
      <c r="C1590" s="164">
        <f>WEEKDAY(A1590)</f>
        <v>6</v>
      </c>
      <c r="D1590" s="164">
        <v>5</v>
      </c>
      <c r="E1590" s="163">
        <v>11.254999999999999</v>
      </c>
      <c r="F1590" s="163">
        <v>11.120000000000001</v>
      </c>
      <c r="G1590" s="163">
        <v>13.045</v>
      </c>
      <c r="H1590" s="1">
        <v>270</v>
      </c>
      <c r="I1590" s="161">
        <f>VLOOKUP(B1590,L$2:M$54,2,FALSE)</f>
        <v>1.025313008718638</v>
      </c>
      <c r="J1590">
        <f>MAX(I1590*F1590,E1590)</f>
        <v>11.401480656951255</v>
      </c>
      <c r="L1590" s="166"/>
      <c r="M1590" s="41"/>
      <c r="N1590" s="41"/>
      <c r="O1590" s="41"/>
    </row>
    <row r="1591" spans="1:15" x14ac:dyDescent="0.25">
      <c r="A1591" s="165">
        <v>43532.208333333336</v>
      </c>
      <c r="B1591" s="167">
        <f>WEEKNUM(A1591)</f>
        <v>10</v>
      </c>
      <c r="C1591" s="164">
        <f>WEEKDAY(A1591)</f>
        <v>6</v>
      </c>
      <c r="D1591" s="164">
        <v>6</v>
      </c>
      <c r="E1591" s="163">
        <v>9.5249999999999986</v>
      </c>
      <c r="F1591" s="163">
        <v>9.5249999999999986</v>
      </c>
      <c r="G1591" s="163">
        <v>12.297499999999999</v>
      </c>
      <c r="H1591" s="1">
        <v>752</v>
      </c>
      <c r="I1591" s="161">
        <f>VLOOKUP(B1591,L$2:M$54,2,FALSE)</f>
        <v>1.025313008718638</v>
      </c>
      <c r="J1591">
        <f>MAX(I1591*F1591,E1591)</f>
        <v>9.7661064080450242</v>
      </c>
      <c r="L1591" s="166"/>
      <c r="M1591" s="41"/>
      <c r="N1591" s="41"/>
      <c r="O1591" s="41"/>
    </row>
    <row r="1592" spans="1:15" x14ac:dyDescent="0.25">
      <c r="A1592" s="165">
        <v>43532.25</v>
      </c>
      <c r="B1592" s="167">
        <f>WEEKNUM(A1592)</f>
        <v>10</v>
      </c>
      <c r="C1592" s="164">
        <f>WEEKDAY(A1592)</f>
        <v>6</v>
      </c>
      <c r="D1592" s="164">
        <v>7</v>
      </c>
      <c r="E1592" s="163">
        <v>10.635</v>
      </c>
      <c r="F1592" s="163">
        <v>12.370000000000001</v>
      </c>
      <c r="G1592" s="163">
        <v>11.184999999999999</v>
      </c>
      <c r="H1592" s="1">
        <v>3193</v>
      </c>
      <c r="I1592" s="161">
        <f>VLOOKUP(B1592,L$2:M$54,2,FALSE)</f>
        <v>1.025313008718638</v>
      </c>
      <c r="J1592">
        <f>MAX(I1592*F1592,E1592)</f>
        <v>12.683121917849553</v>
      </c>
      <c r="L1592" s="166"/>
      <c r="M1592" s="41"/>
      <c r="N1592" s="41"/>
      <c r="O1592" s="41"/>
    </row>
    <row r="1593" spans="1:15" x14ac:dyDescent="0.25">
      <c r="A1593" s="165">
        <v>43532.291666666664</v>
      </c>
      <c r="B1593" s="167">
        <f>WEEKNUM(A1593)</f>
        <v>10</v>
      </c>
      <c r="C1593" s="164">
        <f>WEEKDAY(A1593)</f>
        <v>6</v>
      </c>
      <c r="D1593" s="164">
        <v>8</v>
      </c>
      <c r="E1593" s="163">
        <v>10</v>
      </c>
      <c r="F1593" s="163">
        <v>16.535</v>
      </c>
      <c r="G1593" s="163">
        <v>11.002500000000001</v>
      </c>
      <c r="H1593" s="1">
        <v>4558</v>
      </c>
      <c r="I1593" s="161">
        <f>VLOOKUP(B1593,L$2:M$54,2,FALSE)</f>
        <v>1.025313008718638</v>
      </c>
      <c r="J1593">
        <f>MAX(I1593*F1593,E1593)</f>
        <v>16.953550599162678</v>
      </c>
      <c r="L1593" s="166"/>
      <c r="M1593" s="41"/>
      <c r="N1593" s="41"/>
      <c r="O1593" s="41"/>
    </row>
    <row r="1594" spans="1:15" x14ac:dyDescent="0.25">
      <c r="A1594" s="165">
        <v>43532.333333333336</v>
      </c>
      <c r="B1594" s="167">
        <f>WEEKNUM(A1594)</f>
        <v>10</v>
      </c>
      <c r="C1594" s="164">
        <f>WEEKDAY(A1594)</f>
        <v>6</v>
      </c>
      <c r="D1594" s="164">
        <v>9</v>
      </c>
      <c r="E1594" s="163">
        <v>10</v>
      </c>
      <c r="F1594" s="163">
        <v>19.29</v>
      </c>
      <c r="G1594" s="163">
        <v>11.712499999999999</v>
      </c>
      <c r="H1594" s="1">
        <v>3940</v>
      </c>
      <c r="I1594" s="161">
        <f>VLOOKUP(B1594,L$2:M$54,2,FALSE)</f>
        <v>1.025313008718638</v>
      </c>
      <c r="J1594">
        <f>MAX(I1594*F1594,E1594)</f>
        <v>19.778287938182526</v>
      </c>
      <c r="L1594" s="166"/>
      <c r="M1594" s="41"/>
      <c r="N1594" s="41"/>
      <c r="O1594" s="41"/>
    </row>
    <row r="1595" spans="1:15" x14ac:dyDescent="0.25">
      <c r="A1595" s="165">
        <v>43532.375</v>
      </c>
      <c r="B1595" s="167">
        <f>WEEKNUM(A1595)</f>
        <v>10</v>
      </c>
      <c r="C1595" s="164">
        <f>WEEKDAY(A1595)</f>
        <v>6</v>
      </c>
      <c r="D1595" s="164">
        <v>10</v>
      </c>
      <c r="E1595" s="163">
        <v>10</v>
      </c>
      <c r="F1595" s="163">
        <v>15.025</v>
      </c>
      <c r="G1595" s="163">
        <v>10.175000000000001</v>
      </c>
      <c r="H1595" s="1">
        <v>2713</v>
      </c>
      <c r="I1595" s="161">
        <f>VLOOKUP(B1595,L$2:M$54,2,FALSE)</f>
        <v>1.025313008718638</v>
      </c>
      <c r="J1595">
        <f>MAX(I1595*F1595,E1595)</f>
        <v>15.405327955997535</v>
      </c>
      <c r="L1595" s="166"/>
      <c r="M1595" s="41"/>
      <c r="N1595" s="41"/>
      <c r="O1595" s="41"/>
    </row>
    <row r="1596" spans="1:15" x14ac:dyDescent="0.25">
      <c r="A1596" s="165">
        <v>43532.416666666664</v>
      </c>
      <c r="B1596" s="167">
        <f>WEEKNUM(A1596)</f>
        <v>10</v>
      </c>
      <c r="C1596" s="164">
        <f>WEEKDAY(A1596)</f>
        <v>6</v>
      </c>
      <c r="D1596" s="164">
        <v>11</v>
      </c>
      <c r="E1596" s="163">
        <v>10</v>
      </c>
      <c r="F1596" s="163">
        <v>13.92</v>
      </c>
      <c r="G1596" s="163">
        <v>11</v>
      </c>
      <c r="H1596" s="1">
        <v>2473</v>
      </c>
      <c r="I1596" s="161">
        <f>VLOOKUP(B1596,L$2:M$54,2,FALSE)</f>
        <v>1.025313008718638</v>
      </c>
      <c r="J1596">
        <f>MAX(I1596*F1596,E1596)</f>
        <v>14.27235708136344</v>
      </c>
      <c r="L1596" s="166"/>
      <c r="M1596" s="41"/>
      <c r="N1596" s="41"/>
      <c r="O1596" s="41"/>
    </row>
    <row r="1597" spans="1:15" x14ac:dyDescent="0.25">
      <c r="A1597" s="165">
        <v>43532.458333333336</v>
      </c>
      <c r="B1597" s="167">
        <f>WEEKNUM(A1597)</f>
        <v>10</v>
      </c>
      <c r="C1597" s="164">
        <f>WEEKDAY(A1597)</f>
        <v>6</v>
      </c>
      <c r="D1597" s="164">
        <v>12</v>
      </c>
      <c r="E1597" s="163">
        <v>10</v>
      </c>
      <c r="F1597" s="163">
        <v>14.2</v>
      </c>
      <c r="G1597" s="163">
        <v>12.37</v>
      </c>
      <c r="H1597" s="1">
        <v>2464</v>
      </c>
      <c r="I1597" s="161">
        <f>VLOOKUP(B1597,L$2:M$54,2,FALSE)</f>
        <v>1.025313008718638</v>
      </c>
      <c r="J1597">
        <f>MAX(I1597*F1597,E1597)</f>
        <v>14.559444723804658</v>
      </c>
      <c r="L1597" s="166"/>
      <c r="M1597" s="41"/>
      <c r="N1597" s="41"/>
      <c r="O1597" s="41"/>
    </row>
    <row r="1598" spans="1:15" x14ac:dyDescent="0.25">
      <c r="A1598" s="165">
        <v>43532.5</v>
      </c>
      <c r="B1598" s="167">
        <f>WEEKNUM(A1598)</f>
        <v>10</v>
      </c>
      <c r="C1598" s="164">
        <f>WEEKDAY(A1598)</f>
        <v>6</v>
      </c>
      <c r="D1598" s="164">
        <v>13</v>
      </c>
      <c r="E1598" s="163">
        <v>10</v>
      </c>
      <c r="F1598" s="163">
        <v>14.445</v>
      </c>
      <c r="G1598" s="163">
        <v>14.387499999999999</v>
      </c>
      <c r="H1598" s="1">
        <v>2424</v>
      </c>
      <c r="I1598" s="161">
        <f>VLOOKUP(B1598,L$2:M$54,2,FALSE)</f>
        <v>1.025313008718638</v>
      </c>
      <c r="J1598">
        <f>MAX(I1598*F1598,E1598)</f>
        <v>14.810646410940725</v>
      </c>
      <c r="L1598" s="166"/>
      <c r="M1598" s="41"/>
      <c r="N1598" s="41"/>
      <c r="O1598" s="41"/>
    </row>
    <row r="1599" spans="1:15" x14ac:dyDescent="0.25">
      <c r="A1599" s="165">
        <v>43532.541666666664</v>
      </c>
      <c r="B1599" s="167">
        <f>WEEKNUM(A1599)</f>
        <v>10</v>
      </c>
      <c r="C1599" s="164">
        <f>WEEKDAY(A1599)</f>
        <v>6</v>
      </c>
      <c r="D1599" s="164">
        <v>14</v>
      </c>
      <c r="E1599" s="163">
        <v>10</v>
      </c>
      <c r="F1599" s="163">
        <v>13.79</v>
      </c>
      <c r="G1599" s="163">
        <v>13.649999999999999</v>
      </c>
      <c r="H1599" s="1">
        <v>2601</v>
      </c>
      <c r="I1599" s="161">
        <f>VLOOKUP(B1599,L$2:M$54,2,FALSE)</f>
        <v>1.025313008718638</v>
      </c>
      <c r="J1599">
        <f>MAX(I1599*F1599,E1599)</f>
        <v>14.139066390230017</v>
      </c>
      <c r="L1599" s="166"/>
      <c r="M1599" s="41"/>
      <c r="N1599" s="41"/>
      <c r="O1599" s="41"/>
    </row>
    <row r="1600" spans="1:15" x14ac:dyDescent="0.25">
      <c r="A1600" s="165">
        <v>43532.583333333336</v>
      </c>
      <c r="B1600" s="167">
        <f>WEEKNUM(A1600)</f>
        <v>10</v>
      </c>
      <c r="C1600" s="164">
        <f>WEEKDAY(A1600)</f>
        <v>6</v>
      </c>
      <c r="D1600" s="164">
        <v>15</v>
      </c>
      <c r="E1600" s="163">
        <v>10</v>
      </c>
      <c r="F1600" s="163">
        <v>14.295000000000002</v>
      </c>
      <c r="G1600" s="163">
        <v>12.5075</v>
      </c>
      <c r="H1600" s="1">
        <v>2659</v>
      </c>
      <c r="I1600" s="161">
        <f>VLOOKUP(B1600,L$2:M$54,2,FALSE)</f>
        <v>1.025313008718638</v>
      </c>
      <c r="J1600">
        <f>MAX(I1600*F1600,E1600)</f>
        <v>14.656849459632932</v>
      </c>
      <c r="L1600" s="166"/>
      <c r="M1600" s="41"/>
      <c r="N1600" s="41"/>
      <c r="O1600" s="41"/>
    </row>
    <row r="1601" spans="1:15" x14ac:dyDescent="0.25">
      <c r="A1601" s="165">
        <v>43532.625</v>
      </c>
      <c r="B1601" s="167">
        <f>WEEKNUM(A1601)</f>
        <v>10</v>
      </c>
      <c r="C1601" s="164">
        <f>WEEKDAY(A1601)</f>
        <v>6</v>
      </c>
      <c r="D1601" s="164">
        <v>16</v>
      </c>
      <c r="E1601" s="163">
        <v>10</v>
      </c>
      <c r="F1601" s="163">
        <v>14.035</v>
      </c>
      <c r="G1601" s="163">
        <v>11.8325</v>
      </c>
      <c r="H1601" s="1">
        <v>2885</v>
      </c>
      <c r="I1601" s="161">
        <f>VLOOKUP(B1601,L$2:M$54,2,FALSE)</f>
        <v>1.025313008718638</v>
      </c>
      <c r="J1601">
        <f>MAX(I1601*F1601,E1601)</f>
        <v>14.390268077366084</v>
      </c>
      <c r="L1601" s="166"/>
      <c r="M1601" s="41"/>
      <c r="N1601" s="41"/>
      <c r="O1601" s="41"/>
    </row>
    <row r="1602" spans="1:15" x14ac:dyDescent="0.25">
      <c r="A1602" s="165">
        <v>43532.666666666664</v>
      </c>
      <c r="B1602" s="167">
        <f>WEEKNUM(A1602)</f>
        <v>10</v>
      </c>
      <c r="C1602" s="164">
        <f>WEEKDAY(A1602)</f>
        <v>6</v>
      </c>
      <c r="D1602" s="164">
        <v>17</v>
      </c>
      <c r="E1602" s="163">
        <v>10</v>
      </c>
      <c r="F1602" s="163">
        <v>15.855</v>
      </c>
      <c r="G1602" s="163">
        <v>12.4025</v>
      </c>
      <c r="H1602" s="1">
        <v>3626</v>
      </c>
      <c r="I1602" s="161">
        <f>VLOOKUP(B1602,L$2:M$54,2,FALSE)</f>
        <v>1.025313008718638</v>
      </c>
      <c r="J1602">
        <f>MAX(I1602*F1602,E1602)</f>
        <v>16.256337753234003</v>
      </c>
      <c r="L1602" s="166"/>
      <c r="M1602" s="41"/>
      <c r="N1602" s="41"/>
      <c r="O1602" s="41"/>
    </row>
    <row r="1603" spans="1:15" x14ac:dyDescent="0.25">
      <c r="A1603" s="165">
        <v>43532.708333333336</v>
      </c>
      <c r="B1603" s="167">
        <f>WEEKNUM(A1603)</f>
        <v>10</v>
      </c>
      <c r="C1603" s="164">
        <f>WEEKDAY(A1603)</f>
        <v>6</v>
      </c>
      <c r="D1603" s="164">
        <v>18</v>
      </c>
      <c r="E1603" s="163">
        <v>10</v>
      </c>
      <c r="F1603" s="163">
        <v>16.524999999999999</v>
      </c>
      <c r="G1603" s="163">
        <v>12.215</v>
      </c>
      <c r="H1603" s="1">
        <v>3908</v>
      </c>
      <c r="I1603" s="161">
        <f>VLOOKUP(B1603,L$2:M$54,2,FALSE)</f>
        <v>1.025313008718638</v>
      </c>
      <c r="J1603">
        <f>MAX(I1603*F1603,E1603)</f>
        <v>16.943297469075489</v>
      </c>
      <c r="L1603" s="166"/>
      <c r="M1603" s="41"/>
      <c r="N1603" s="41"/>
      <c r="O1603" s="41"/>
    </row>
    <row r="1604" spans="1:15" x14ac:dyDescent="0.25">
      <c r="A1604" s="165">
        <v>43532.75</v>
      </c>
      <c r="B1604" s="167">
        <f>WEEKNUM(A1604)</f>
        <v>10</v>
      </c>
      <c r="C1604" s="164">
        <f>WEEKDAY(A1604)</f>
        <v>6</v>
      </c>
      <c r="D1604" s="164">
        <v>19</v>
      </c>
      <c r="E1604" s="163">
        <v>10</v>
      </c>
      <c r="F1604" s="163">
        <v>16.23</v>
      </c>
      <c r="G1604" s="163">
        <v>12.5725</v>
      </c>
      <c r="H1604" s="1">
        <v>3051</v>
      </c>
      <c r="I1604" s="161">
        <f>VLOOKUP(B1604,L$2:M$54,2,FALSE)</f>
        <v>1.025313008718638</v>
      </c>
      <c r="J1604">
        <f>MAX(I1604*F1604,E1604)</f>
        <v>16.640830131503495</v>
      </c>
      <c r="L1604" s="166"/>
      <c r="M1604" s="41"/>
      <c r="N1604" s="41"/>
      <c r="O1604" s="41"/>
    </row>
    <row r="1605" spans="1:15" x14ac:dyDescent="0.25">
      <c r="A1605" s="165">
        <v>43532.791666666664</v>
      </c>
      <c r="B1605" s="167">
        <f>WEEKNUM(A1605)</f>
        <v>10</v>
      </c>
      <c r="C1605" s="164">
        <f>WEEKDAY(A1605)</f>
        <v>6</v>
      </c>
      <c r="D1605" s="164">
        <v>20</v>
      </c>
      <c r="E1605" s="163">
        <v>10</v>
      </c>
      <c r="F1605" s="163">
        <v>14.525</v>
      </c>
      <c r="G1605" s="163">
        <v>11.942500000000001</v>
      </c>
      <c r="H1605" s="1">
        <v>2097</v>
      </c>
      <c r="I1605" s="161">
        <f>VLOOKUP(B1605,L$2:M$54,2,FALSE)</f>
        <v>1.025313008718638</v>
      </c>
      <c r="J1605">
        <f>MAX(I1605*F1605,E1605)</f>
        <v>14.892671451638217</v>
      </c>
      <c r="L1605" s="166"/>
      <c r="M1605" s="41"/>
      <c r="N1605" s="41"/>
      <c r="O1605" s="41"/>
    </row>
    <row r="1606" spans="1:15" x14ac:dyDescent="0.25">
      <c r="A1606" s="165">
        <v>43532.833333333336</v>
      </c>
      <c r="B1606" s="167">
        <f>WEEKNUM(A1606)</f>
        <v>10</v>
      </c>
      <c r="C1606" s="164">
        <f>WEEKDAY(A1606)</f>
        <v>6</v>
      </c>
      <c r="D1606" s="164">
        <v>21</v>
      </c>
      <c r="E1606" s="163">
        <v>10</v>
      </c>
      <c r="F1606" s="163">
        <v>13.08</v>
      </c>
      <c r="G1606" s="163">
        <v>12.1675</v>
      </c>
      <c r="H1606" s="1">
        <v>1059</v>
      </c>
      <c r="I1606" s="161">
        <f>VLOOKUP(B1606,L$2:M$54,2,FALSE)</f>
        <v>1.025313008718638</v>
      </c>
      <c r="J1606">
        <f>MAX(I1606*F1606,E1606)</f>
        <v>13.411094154039784</v>
      </c>
      <c r="L1606" s="166"/>
      <c r="M1606" s="41"/>
      <c r="N1606" s="41"/>
      <c r="O1606" s="41"/>
    </row>
    <row r="1607" spans="1:15" x14ac:dyDescent="0.25">
      <c r="A1607" s="165">
        <v>43532.875</v>
      </c>
      <c r="B1607" s="167">
        <f>WEEKNUM(A1607)</f>
        <v>10</v>
      </c>
      <c r="C1607" s="164">
        <f>WEEKDAY(A1607)</f>
        <v>6</v>
      </c>
      <c r="D1607" s="164">
        <v>22</v>
      </c>
      <c r="E1607" s="163">
        <v>11.55</v>
      </c>
      <c r="F1607" s="163">
        <v>11.55</v>
      </c>
      <c r="G1607" s="163">
        <v>12.997499999999999</v>
      </c>
      <c r="H1607" s="1">
        <v>876</v>
      </c>
      <c r="I1607" s="161">
        <f>VLOOKUP(B1607,L$2:M$54,2,FALSE)</f>
        <v>1.025313008718638</v>
      </c>
      <c r="J1607">
        <f>MAX(I1607*F1607,E1607)</f>
        <v>11.842365250700269</v>
      </c>
      <c r="L1607" s="166"/>
      <c r="M1607" s="41"/>
      <c r="N1607" s="41"/>
      <c r="O1607" s="41"/>
    </row>
    <row r="1608" spans="1:15" x14ac:dyDescent="0.25">
      <c r="A1608" s="165">
        <v>43532.916666666664</v>
      </c>
      <c r="B1608" s="167">
        <f>WEEKNUM(A1608)</f>
        <v>10</v>
      </c>
      <c r="C1608" s="164">
        <f>WEEKDAY(A1608)</f>
        <v>6</v>
      </c>
      <c r="D1608" s="164">
        <v>23</v>
      </c>
      <c r="E1608" s="163">
        <v>11.719999999999999</v>
      </c>
      <c r="F1608" s="163">
        <v>11.719999999999999</v>
      </c>
      <c r="G1608" s="163">
        <v>13.6975</v>
      </c>
      <c r="H1608" s="1">
        <v>769</v>
      </c>
      <c r="I1608" s="161">
        <f>VLOOKUP(B1608,L$2:M$54,2,FALSE)</f>
        <v>1.025313008718638</v>
      </c>
      <c r="J1608">
        <f>MAX(I1608*F1608,E1608)</f>
        <v>12.016668462182436</v>
      </c>
      <c r="L1608" s="166"/>
      <c r="M1608" s="41"/>
      <c r="N1608" s="41"/>
      <c r="O1608" s="41"/>
    </row>
    <row r="1609" spans="1:15" x14ac:dyDescent="0.25">
      <c r="A1609" s="165">
        <v>43532.958333333336</v>
      </c>
      <c r="B1609" s="167">
        <f>WEEKNUM(A1609)</f>
        <v>10</v>
      </c>
      <c r="C1609" s="164">
        <f>WEEKDAY(A1609)</f>
        <v>6</v>
      </c>
      <c r="D1609" s="164">
        <v>24</v>
      </c>
      <c r="E1609" s="163">
        <v>12.379999999999999</v>
      </c>
      <c r="F1609" s="163">
        <v>12.379999999999999</v>
      </c>
      <c r="G1609" s="163">
        <v>13.065000000000001</v>
      </c>
      <c r="H1609" s="1">
        <v>489</v>
      </c>
      <c r="I1609" s="161">
        <f>VLOOKUP(B1609,L$2:M$54,2,FALSE)</f>
        <v>1.025313008718638</v>
      </c>
      <c r="J1609">
        <f>MAX(I1609*F1609,E1609)</f>
        <v>12.693375047936737</v>
      </c>
      <c r="L1609" s="166"/>
      <c r="M1609" s="41"/>
      <c r="N1609" s="41"/>
      <c r="O1609" s="41"/>
    </row>
    <row r="1610" spans="1:15" x14ac:dyDescent="0.25">
      <c r="A1610" s="165">
        <v>43533</v>
      </c>
      <c r="B1610" s="167">
        <f>WEEKNUM(A1610)</f>
        <v>10</v>
      </c>
      <c r="C1610" s="164">
        <f>WEEKDAY(A1610)</f>
        <v>7</v>
      </c>
      <c r="D1610" s="164">
        <v>1</v>
      </c>
      <c r="E1610" s="163">
        <v>11.855</v>
      </c>
      <c r="F1610" s="163">
        <v>11.855</v>
      </c>
      <c r="G1610" s="163">
        <v>12.12</v>
      </c>
      <c r="H1610" s="1">
        <v>210</v>
      </c>
      <c r="I1610" s="161">
        <f>VLOOKUP(B1610,L$2:M$54,2,FALSE)</f>
        <v>1.025313008718638</v>
      </c>
      <c r="J1610">
        <f>MAX(I1610*F1610,E1610)</f>
        <v>12.155085718359453</v>
      </c>
      <c r="L1610" s="166"/>
      <c r="M1610" s="41"/>
      <c r="N1610" s="41"/>
      <c r="O1610" s="41"/>
    </row>
    <row r="1611" spans="1:15" x14ac:dyDescent="0.25">
      <c r="A1611" s="165">
        <v>43533.041666666664</v>
      </c>
      <c r="B1611" s="167">
        <f>WEEKNUM(A1611)</f>
        <v>10</v>
      </c>
      <c r="C1611" s="164">
        <f>WEEKDAY(A1611)</f>
        <v>7</v>
      </c>
      <c r="D1611" s="164">
        <v>2</v>
      </c>
      <c r="E1611" s="163">
        <v>11.925000000000001</v>
      </c>
      <c r="F1611" s="163">
        <v>11.925000000000001</v>
      </c>
      <c r="G1611" s="163">
        <v>11.837499999999999</v>
      </c>
      <c r="H1611" s="1">
        <v>116</v>
      </c>
      <c r="I1611" s="161">
        <f>VLOOKUP(B1611,L$2:M$54,2,FALSE)</f>
        <v>1.025313008718638</v>
      </c>
      <c r="J1611">
        <f>MAX(I1611*F1611,E1611)</f>
        <v>12.226857628969759</v>
      </c>
      <c r="L1611" s="166"/>
      <c r="M1611" s="41"/>
      <c r="N1611" s="41"/>
      <c r="O1611" s="41"/>
    </row>
    <row r="1612" spans="1:15" x14ac:dyDescent="0.25">
      <c r="A1612" s="165">
        <v>43533.083333333336</v>
      </c>
      <c r="B1612" s="167">
        <f>WEEKNUM(A1612)</f>
        <v>10</v>
      </c>
      <c r="C1612" s="164">
        <f>WEEKDAY(A1612)</f>
        <v>7</v>
      </c>
      <c r="D1612" s="164">
        <v>3</v>
      </c>
      <c r="E1612" s="163">
        <v>11</v>
      </c>
      <c r="F1612" s="163">
        <v>11.125</v>
      </c>
      <c r="G1612" s="163">
        <v>11.66</v>
      </c>
      <c r="H1612" s="1">
        <v>83</v>
      </c>
      <c r="I1612" s="161">
        <f>VLOOKUP(B1612,L$2:M$54,2,FALSE)</f>
        <v>1.025313008718638</v>
      </c>
      <c r="J1612">
        <f>MAX(I1612*F1612,E1612)</f>
        <v>11.406607221994847</v>
      </c>
      <c r="L1612" s="166"/>
      <c r="M1612" s="41"/>
      <c r="N1612" s="41"/>
      <c r="O1612" s="41"/>
    </row>
    <row r="1613" spans="1:15" x14ac:dyDescent="0.25">
      <c r="A1613" s="165">
        <v>43533.125</v>
      </c>
      <c r="B1613" s="167">
        <f>WEEKNUM(A1613)</f>
        <v>10</v>
      </c>
      <c r="C1613" s="164">
        <f>WEEKDAY(A1613)</f>
        <v>7</v>
      </c>
      <c r="D1613" s="164">
        <v>4</v>
      </c>
      <c r="E1613" s="163">
        <v>12</v>
      </c>
      <c r="F1613" s="163">
        <v>12.02</v>
      </c>
      <c r="G1613" s="163">
        <v>11.765000000000001</v>
      </c>
      <c r="H1613" s="1">
        <v>127</v>
      </c>
      <c r="I1613" s="161">
        <f>VLOOKUP(B1613,L$2:M$54,2,FALSE)</f>
        <v>1.025313008718638</v>
      </c>
      <c r="J1613">
        <f>MAX(I1613*F1613,E1613)</f>
        <v>12.324262364798027</v>
      </c>
      <c r="L1613" s="166"/>
      <c r="M1613" s="41"/>
      <c r="N1613" s="41"/>
      <c r="O1613" s="41"/>
    </row>
    <row r="1614" spans="1:15" x14ac:dyDescent="0.25">
      <c r="A1614" s="165">
        <v>43533.166666666664</v>
      </c>
      <c r="B1614" s="167">
        <f>WEEKNUM(A1614)</f>
        <v>10</v>
      </c>
      <c r="C1614" s="164">
        <f>WEEKDAY(A1614)</f>
        <v>7</v>
      </c>
      <c r="D1614" s="164">
        <v>5</v>
      </c>
      <c r="E1614" s="163">
        <v>10</v>
      </c>
      <c r="F1614" s="163">
        <v>10.565000000000001</v>
      </c>
      <c r="G1614" s="163">
        <v>11.91</v>
      </c>
      <c r="H1614" s="1">
        <v>330</v>
      </c>
      <c r="I1614" s="161">
        <f>VLOOKUP(B1614,L$2:M$54,2,FALSE)</f>
        <v>1.025313008718638</v>
      </c>
      <c r="J1614">
        <f>MAX(I1614*F1614,E1614)</f>
        <v>10.83243193711241</v>
      </c>
      <c r="L1614" s="166"/>
      <c r="M1614" s="41"/>
      <c r="N1614" s="41"/>
      <c r="O1614" s="41"/>
    </row>
    <row r="1615" spans="1:15" x14ac:dyDescent="0.25">
      <c r="A1615" s="165">
        <v>43533.208333333336</v>
      </c>
      <c r="B1615" s="167">
        <f>WEEKNUM(A1615)</f>
        <v>10</v>
      </c>
      <c r="C1615" s="164">
        <f>WEEKDAY(A1615)</f>
        <v>7</v>
      </c>
      <c r="D1615" s="164">
        <v>6</v>
      </c>
      <c r="E1615" s="163">
        <v>10</v>
      </c>
      <c r="F1615" s="163">
        <v>9.99</v>
      </c>
      <c r="G1615" s="163">
        <v>12.065</v>
      </c>
      <c r="H1615" s="1">
        <v>770</v>
      </c>
      <c r="I1615" s="161">
        <f>VLOOKUP(B1615,L$2:M$54,2,FALSE)</f>
        <v>1.025313008718638</v>
      </c>
      <c r="J1615">
        <f>MAX(I1615*F1615,E1615)</f>
        <v>10.242876957099194</v>
      </c>
      <c r="L1615" s="166"/>
      <c r="M1615" s="41"/>
      <c r="N1615" s="41"/>
      <c r="O1615" s="41"/>
    </row>
    <row r="1616" spans="1:15" x14ac:dyDescent="0.25">
      <c r="A1616" s="165">
        <v>43533.25</v>
      </c>
      <c r="B1616" s="167">
        <f>WEEKNUM(A1616)</f>
        <v>10</v>
      </c>
      <c r="C1616" s="164">
        <f>WEEKDAY(A1616)</f>
        <v>7</v>
      </c>
      <c r="D1616" s="164">
        <v>7</v>
      </c>
      <c r="E1616" s="163">
        <v>10</v>
      </c>
      <c r="F1616" s="163">
        <v>11.98</v>
      </c>
      <c r="G1616" s="163">
        <v>12.125</v>
      </c>
      <c r="H1616" s="1">
        <v>3339</v>
      </c>
      <c r="I1616" s="161">
        <f>VLOOKUP(B1616,L$2:M$54,2,FALSE)</f>
        <v>1.025313008718638</v>
      </c>
      <c r="J1616">
        <f>MAX(I1616*F1616,E1616)</f>
        <v>12.283249844449283</v>
      </c>
      <c r="L1616" s="166"/>
      <c r="M1616" s="41"/>
      <c r="N1616" s="41"/>
      <c r="O1616" s="41"/>
    </row>
    <row r="1617" spans="1:15" x14ac:dyDescent="0.25">
      <c r="A1617" s="165">
        <v>43533.291666666664</v>
      </c>
      <c r="B1617" s="167">
        <f>WEEKNUM(A1617)</f>
        <v>10</v>
      </c>
      <c r="C1617" s="164">
        <f>WEEKDAY(A1617)</f>
        <v>7</v>
      </c>
      <c r="D1617" s="164">
        <v>8</v>
      </c>
      <c r="E1617" s="163">
        <v>10</v>
      </c>
      <c r="F1617" s="163">
        <v>15.010000000000002</v>
      </c>
      <c r="G1617" s="163">
        <v>10.209999999999999</v>
      </c>
      <c r="H1617" s="1">
        <v>4488</v>
      </c>
      <c r="I1617" s="161">
        <f>VLOOKUP(B1617,L$2:M$54,2,FALSE)</f>
        <v>1.025313008718638</v>
      </c>
      <c r="J1617">
        <f>MAX(I1617*F1617,E1617)</f>
        <v>15.389948260866758</v>
      </c>
      <c r="L1617" s="166"/>
      <c r="M1617" s="41"/>
      <c r="N1617" s="41"/>
      <c r="O1617" s="41"/>
    </row>
    <row r="1618" spans="1:15" x14ac:dyDescent="0.25">
      <c r="A1618" s="165">
        <v>43533.333333333336</v>
      </c>
      <c r="B1618" s="167">
        <f>WEEKNUM(A1618)</f>
        <v>10</v>
      </c>
      <c r="C1618" s="164">
        <f>WEEKDAY(A1618)</f>
        <v>7</v>
      </c>
      <c r="D1618" s="164">
        <v>9</v>
      </c>
      <c r="E1618" s="163">
        <v>10</v>
      </c>
      <c r="F1618" s="163">
        <v>15.76</v>
      </c>
      <c r="G1618" s="163">
        <v>12.005000000000001</v>
      </c>
      <c r="H1618" s="1">
        <v>4050</v>
      </c>
      <c r="I1618" s="161">
        <f>VLOOKUP(B1618,L$2:M$54,2,FALSE)</f>
        <v>1.025313008718638</v>
      </c>
      <c r="J1618">
        <f>MAX(I1618*F1618,E1618)</f>
        <v>16.158933017405733</v>
      </c>
      <c r="L1618" s="166"/>
      <c r="M1618" s="41"/>
      <c r="N1618" s="41"/>
      <c r="O1618" s="41"/>
    </row>
    <row r="1619" spans="1:15" x14ac:dyDescent="0.25">
      <c r="A1619" s="165">
        <v>43533.375</v>
      </c>
      <c r="B1619" s="167">
        <f>WEEKNUM(A1619)</f>
        <v>10</v>
      </c>
      <c r="C1619" s="164">
        <f>WEEKDAY(A1619)</f>
        <v>7</v>
      </c>
      <c r="D1619" s="164">
        <v>10</v>
      </c>
      <c r="E1619" s="163">
        <v>10</v>
      </c>
      <c r="F1619" s="163">
        <v>14.955000000000002</v>
      </c>
      <c r="G1619" s="163">
        <v>10.045</v>
      </c>
      <c r="H1619" s="1">
        <v>3052</v>
      </c>
      <c r="I1619" s="161">
        <f>VLOOKUP(B1619,L$2:M$54,2,FALSE)</f>
        <v>1.025313008718638</v>
      </c>
      <c r="J1619">
        <f>MAX(I1619*F1619,E1619)</f>
        <v>15.333556045387233</v>
      </c>
      <c r="L1619" s="166"/>
      <c r="M1619" s="41"/>
      <c r="N1619" s="41"/>
      <c r="O1619" s="41"/>
    </row>
    <row r="1620" spans="1:15" x14ac:dyDescent="0.25">
      <c r="A1620" s="165">
        <v>43533.416666666664</v>
      </c>
      <c r="B1620" s="167">
        <f>WEEKNUM(A1620)</f>
        <v>10</v>
      </c>
      <c r="C1620" s="164">
        <f>WEEKDAY(A1620)</f>
        <v>7</v>
      </c>
      <c r="D1620" s="164">
        <v>11</v>
      </c>
      <c r="E1620" s="163">
        <v>10</v>
      </c>
      <c r="F1620" s="163">
        <v>15.905000000000001</v>
      </c>
      <c r="G1620" s="163">
        <v>11.965</v>
      </c>
      <c r="H1620" s="1">
        <v>2519</v>
      </c>
      <c r="I1620" s="161">
        <f>VLOOKUP(B1620,L$2:M$54,2,FALSE)</f>
        <v>1.025313008718638</v>
      </c>
      <c r="J1620">
        <f>MAX(I1620*F1620,E1620)</f>
        <v>16.307603403669937</v>
      </c>
      <c r="L1620" s="166"/>
      <c r="M1620" s="41"/>
      <c r="N1620" s="41"/>
      <c r="O1620" s="41"/>
    </row>
    <row r="1621" spans="1:15" x14ac:dyDescent="0.25">
      <c r="A1621" s="165">
        <v>43533.458333333336</v>
      </c>
      <c r="B1621" s="167">
        <f>WEEKNUM(A1621)</f>
        <v>10</v>
      </c>
      <c r="C1621" s="164">
        <f>WEEKDAY(A1621)</f>
        <v>7</v>
      </c>
      <c r="D1621" s="164">
        <v>12</v>
      </c>
      <c r="E1621" s="163">
        <v>10</v>
      </c>
      <c r="F1621" s="163">
        <v>14.8</v>
      </c>
      <c r="G1621" s="163">
        <v>11.940000000000001</v>
      </c>
      <c r="H1621" s="1">
        <v>2447</v>
      </c>
      <c r="I1621" s="161">
        <f>VLOOKUP(B1621,L$2:M$54,2,FALSE)</f>
        <v>1.025313008718638</v>
      </c>
      <c r="J1621">
        <f>MAX(I1621*F1621,E1621)</f>
        <v>15.174632529035842</v>
      </c>
      <c r="L1621" s="166"/>
      <c r="M1621" s="41"/>
      <c r="N1621" s="41"/>
      <c r="O1621" s="41"/>
    </row>
    <row r="1622" spans="1:15" x14ac:dyDescent="0.25">
      <c r="A1622" s="165">
        <v>43533.5</v>
      </c>
      <c r="B1622" s="167">
        <f>WEEKNUM(A1622)</f>
        <v>10</v>
      </c>
      <c r="C1622" s="164">
        <f>WEEKDAY(A1622)</f>
        <v>7</v>
      </c>
      <c r="D1622" s="164">
        <v>13</v>
      </c>
      <c r="E1622" s="163">
        <v>10</v>
      </c>
      <c r="F1622" s="163">
        <v>13.914999999999999</v>
      </c>
      <c r="G1622" s="163">
        <v>12.9275</v>
      </c>
      <c r="H1622" s="1">
        <v>2430</v>
      </c>
      <c r="I1622" s="161">
        <f>VLOOKUP(B1622,L$2:M$54,2,FALSE)</f>
        <v>1.025313008718638</v>
      </c>
      <c r="J1622">
        <f>MAX(I1622*F1622,E1622)</f>
        <v>14.267230516319847</v>
      </c>
      <c r="L1622" s="166"/>
      <c r="M1622" s="41"/>
      <c r="N1622" s="41"/>
      <c r="O1622" s="41"/>
    </row>
    <row r="1623" spans="1:15" x14ac:dyDescent="0.25">
      <c r="A1623" s="165">
        <v>43533.541666666664</v>
      </c>
      <c r="B1623" s="167">
        <f>WEEKNUM(A1623)</f>
        <v>10</v>
      </c>
      <c r="C1623" s="164">
        <f>WEEKDAY(A1623)</f>
        <v>7</v>
      </c>
      <c r="D1623" s="164">
        <v>14</v>
      </c>
      <c r="E1623" s="163">
        <v>10</v>
      </c>
      <c r="F1623" s="163">
        <v>14.510000000000002</v>
      </c>
      <c r="G1623" s="163">
        <v>13.047499999999999</v>
      </c>
      <c r="H1623" s="1">
        <v>2544</v>
      </c>
      <c r="I1623" s="161">
        <f>VLOOKUP(B1623,L$2:M$54,2,FALSE)</f>
        <v>1.025313008718638</v>
      </c>
      <c r="J1623">
        <f>MAX(I1623*F1623,E1623)</f>
        <v>14.877291756507438</v>
      </c>
      <c r="L1623" s="166"/>
      <c r="M1623" s="41"/>
      <c r="N1623" s="41"/>
      <c r="O1623" s="41"/>
    </row>
    <row r="1624" spans="1:15" x14ac:dyDescent="0.25">
      <c r="A1624" s="165">
        <v>43533.583333333336</v>
      </c>
      <c r="B1624" s="167">
        <f>WEEKNUM(A1624)</f>
        <v>10</v>
      </c>
      <c r="C1624" s="164">
        <f>WEEKDAY(A1624)</f>
        <v>7</v>
      </c>
      <c r="D1624" s="164">
        <v>15</v>
      </c>
      <c r="E1624" s="163">
        <v>10</v>
      </c>
      <c r="F1624" s="163">
        <v>14.995000000000001</v>
      </c>
      <c r="G1624" s="163">
        <v>12.055</v>
      </c>
      <c r="H1624" s="1">
        <v>2550</v>
      </c>
      <c r="I1624" s="161">
        <f>VLOOKUP(B1624,L$2:M$54,2,FALSE)</f>
        <v>1.025313008718638</v>
      </c>
      <c r="J1624">
        <f>MAX(I1624*F1624,E1624)</f>
        <v>15.374568565735977</v>
      </c>
      <c r="L1624" s="166"/>
      <c r="M1624" s="41"/>
      <c r="N1624" s="41"/>
      <c r="O1624" s="41"/>
    </row>
    <row r="1625" spans="1:15" x14ac:dyDescent="0.25">
      <c r="A1625" s="165">
        <v>43533.625</v>
      </c>
      <c r="B1625" s="167">
        <f>WEEKNUM(A1625)</f>
        <v>10</v>
      </c>
      <c r="C1625" s="164">
        <f>WEEKDAY(A1625)</f>
        <v>7</v>
      </c>
      <c r="D1625" s="164">
        <v>16</v>
      </c>
      <c r="E1625" s="163">
        <v>10</v>
      </c>
      <c r="F1625" s="163">
        <v>16.05</v>
      </c>
      <c r="G1625" s="163">
        <v>11.975000000000001</v>
      </c>
      <c r="H1625" s="1">
        <v>2888</v>
      </c>
      <c r="I1625" s="161">
        <f>VLOOKUP(B1625,L$2:M$54,2,FALSE)</f>
        <v>1.025313008718638</v>
      </c>
      <c r="J1625">
        <f>MAX(I1625*F1625,E1625)</f>
        <v>16.456273789934141</v>
      </c>
      <c r="L1625" s="166"/>
      <c r="M1625" s="41"/>
      <c r="N1625" s="41"/>
      <c r="O1625" s="41"/>
    </row>
    <row r="1626" spans="1:15" x14ac:dyDescent="0.25">
      <c r="A1626" s="165">
        <v>43533.666666666664</v>
      </c>
      <c r="B1626" s="167">
        <f>WEEKNUM(A1626)</f>
        <v>10</v>
      </c>
      <c r="C1626" s="164">
        <f>WEEKDAY(A1626)</f>
        <v>7</v>
      </c>
      <c r="D1626" s="164">
        <v>17</v>
      </c>
      <c r="E1626" s="163">
        <v>10</v>
      </c>
      <c r="F1626" s="163">
        <v>16.064999999999998</v>
      </c>
      <c r="G1626" s="163">
        <v>12.09</v>
      </c>
      <c r="H1626" s="1">
        <v>3531</v>
      </c>
      <c r="I1626" s="161">
        <f>VLOOKUP(B1626,L$2:M$54,2,FALSE)</f>
        <v>1.025313008718638</v>
      </c>
      <c r="J1626">
        <f>MAX(I1626*F1626,E1626)</f>
        <v>16.471653485064916</v>
      </c>
      <c r="L1626" s="166"/>
      <c r="M1626" s="41"/>
      <c r="N1626" s="41"/>
      <c r="O1626" s="41"/>
    </row>
    <row r="1627" spans="1:15" x14ac:dyDescent="0.25">
      <c r="A1627" s="165">
        <v>43533.708333333336</v>
      </c>
      <c r="B1627" s="167">
        <f>WEEKNUM(A1627)</f>
        <v>10</v>
      </c>
      <c r="C1627" s="164">
        <f>WEEKDAY(A1627)</f>
        <v>7</v>
      </c>
      <c r="D1627" s="164">
        <v>18</v>
      </c>
      <c r="E1627" s="163">
        <v>10</v>
      </c>
      <c r="F1627" s="163">
        <v>18.015000000000001</v>
      </c>
      <c r="G1627" s="163">
        <v>12.030000000000001</v>
      </c>
      <c r="H1627" s="1">
        <v>3934</v>
      </c>
      <c r="I1627" s="161">
        <f>VLOOKUP(B1627,L$2:M$54,2,FALSE)</f>
        <v>1.025313008718638</v>
      </c>
      <c r="J1627">
        <f>MAX(I1627*F1627,E1627)</f>
        <v>18.471013852066264</v>
      </c>
      <c r="L1627" s="166"/>
      <c r="M1627" s="41"/>
      <c r="N1627" s="41"/>
      <c r="O1627" s="41"/>
    </row>
    <row r="1628" spans="1:15" x14ac:dyDescent="0.25">
      <c r="A1628" s="165">
        <v>43533.75</v>
      </c>
      <c r="B1628" s="167">
        <f>WEEKNUM(A1628)</f>
        <v>10</v>
      </c>
      <c r="C1628" s="164">
        <f>WEEKDAY(A1628)</f>
        <v>7</v>
      </c>
      <c r="D1628" s="164">
        <v>19</v>
      </c>
      <c r="E1628" s="163">
        <v>10</v>
      </c>
      <c r="F1628" s="163">
        <v>15.719999999999999</v>
      </c>
      <c r="G1628" s="163">
        <v>12.512499999999999</v>
      </c>
      <c r="H1628" s="1">
        <v>3047</v>
      </c>
      <c r="I1628" s="161">
        <f>VLOOKUP(B1628,L$2:M$54,2,FALSE)</f>
        <v>1.025313008718638</v>
      </c>
      <c r="J1628">
        <f>MAX(I1628*F1628,E1628)</f>
        <v>16.117920497056989</v>
      </c>
      <c r="L1628" s="166"/>
      <c r="M1628" s="41"/>
      <c r="N1628" s="41"/>
      <c r="O1628" s="41"/>
    </row>
    <row r="1629" spans="1:15" x14ac:dyDescent="0.25">
      <c r="A1629" s="165">
        <v>43533.791666666664</v>
      </c>
      <c r="B1629" s="167">
        <f>WEEKNUM(A1629)</f>
        <v>10</v>
      </c>
      <c r="C1629" s="164">
        <f>WEEKDAY(A1629)</f>
        <v>7</v>
      </c>
      <c r="D1629" s="164">
        <v>20</v>
      </c>
      <c r="E1629" s="163">
        <v>10</v>
      </c>
      <c r="F1629" s="163">
        <v>14.530000000000001</v>
      </c>
      <c r="G1629" s="163">
        <v>13.035</v>
      </c>
      <c r="H1629" s="1">
        <v>2227</v>
      </c>
      <c r="I1629" s="161">
        <f>VLOOKUP(B1629,L$2:M$54,2,FALSE)</f>
        <v>1.025313008718638</v>
      </c>
      <c r="J1629">
        <f>MAX(I1629*F1629,E1629)</f>
        <v>14.897798016681811</v>
      </c>
      <c r="L1629" s="166"/>
      <c r="M1629" s="41"/>
      <c r="N1629" s="41"/>
      <c r="O1629" s="41"/>
    </row>
    <row r="1630" spans="1:15" x14ac:dyDescent="0.25">
      <c r="A1630" s="165">
        <v>43533.833333333336</v>
      </c>
      <c r="B1630" s="167">
        <f>WEEKNUM(A1630)</f>
        <v>10</v>
      </c>
      <c r="C1630" s="164">
        <f>WEEKDAY(A1630)</f>
        <v>7</v>
      </c>
      <c r="D1630" s="164">
        <v>21</v>
      </c>
      <c r="E1630" s="163">
        <v>10</v>
      </c>
      <c r="F1630" s="163">
        <v>12.975</v>
      </c>
      <c r="G1630" s="163">
        <v>12.969999999999999</v>
      </c>
      <c r="H1630" s="1">
        <v>1241</v>
      </c>
      <c r="I1630" s="161">
        <f>VLOOKUP(B1630,L$2:M$54,2,FALSE)</f>
        <v>1.025313008718638</v>
      </c>
      <c r="J1630">
        <f>MAX(I1630*F1630,E1630)</f>
        <v>13.303436288124328</v>
      </c>
      <c r="L1630" s="166"/>
      <c r="M1630" s="41"/>
      <c r="N1630" s="41"/>
      <c r="O1630" s="41"/>
    </row>
    <row r="1631" spans="1:15" x14ac:dyDescent="0.25">
      <c r="A1631" s="165">
        <v>43533.875</v>
      </c>
      <c r="B1631" s="167">
        <f>WEEKNUM(A1631)</f>
        <v>10</v>
      </c>
      <c r="C1631" s="164">
        <f>WEEKDAY(A1631)</f>
        <v>7</v>
      </c>
      <c r="D1631" s="164">
        <v>22</v>
      </c>
      <c r="E1631" s="163">
        <v>12</v>
      </c>
      <c r="F1631" s="163">
        <v>12.2</v>
      </c>
      <c r="G1631" s="163">
        <v>13.9975</v>
      </c>
      <c r="H1631" s="1">
        <v>1148</v>
      </c>
      <c r="I1631" s="161">
        <f>VLOOKUP(B1631,L$2:M$54,2,FALSE)</f>
        <v>1.025313008718638</v>
      </c>
      <c r="J1631">
        <f>MAX(I1631*F1631,E1631)</f>
        <v>12.508818706367382</v>
      </c>
      <c r="L1631" s="166"/>
      <c r="M1631" s="41"/>
      <c r="N1631" s="41"/>
      <c r="O1631" s="41"/>
    </row>
    <row r="1632" spans="1:15" x14ac:dyDescent="0.25">
      <c r="A1632" s="165">
        <v>43533.916666666664</v>
      </c>
      <c r="B1632" s="167">
        <f>WEEKNUM(A1632)</f>
        <v>10</v>
      </c>
      <c r="C1632" s="164">
        <f>WEEKDAY(A1632)</f>
        <v>7</v>
      </c>
      <c r="D1632" s="164">
        <v>23</v>
      </c>
      <c r="E1632" s="163">
        <v>12</v>
      </c>
      <c r="F1632" s="163">
        <v>12.885</v>
      </c>
      <c r="G1632" s="163">
        <v>13.057500000000001</v>
      </c>
      <c r="H1632" s="1">
        <v>845</v>
      </c>
      <c r="I1632" s="161">
        <f>VLOOKUP(B1632,L$2:M$54,2,FALSE)</f>
        <v>1.025313008718638</v>
      </c>
      <c r="J1632">
        <f>MAX(I1632*F1632,E1632)</f>
        <v>13.21115811733965</v>
      </c>
      <c r="L1632" s="166"/>
      <c r="M1632" s="41"/>
      <c r="N1632" s="41"/>
      <c r="O1632" s="41"/>
    </row>
    <row r="1633" spans="1:15" x14ac:dyDescent="0.25">
      <c r="A1633" s="165">
        <v>43533.958333333336</v>
      </c>
      <c r="B1633" s="167">
        <f>WEEKNUM(A1633)</f>
        <v>10</v>
      </c>
      <c r="C1633" s="164">
        <f>WEEKDAY(A1633)</f>
        <v>7</v>
      </c>
      <c r="D1633" s="164">
        <v>24</v>
      </c>
      <c r="E1633" s="163">
        <v>11.645</v>
      </c>
      <c r="F1633" s="163">
        <v>11.645</v>
      </c>
      <c r="G1633" s="163">
        <v>12.75</v>
      </c>
      <c r="H1633" s="1">
        <v>488</v>
      </c>
      <c r="I1633" s="161">
        <f>VLOOKUP(B1633,L$2:M$54,2,FALSE)</f>
        <v>1.025313008718638</v>
      </c>
      <c r="J1633">
        <f>MAX(I1633*F1633,E1633)</f>
        <v>11.939769986528539</v>
      </c>
      <c r="L1633" s="166"/>
      <c r="M1633" s="41"/>
      <c r="N1633" s="41"/>
      <c r="O1633" s="41"/>
    </row>
    <row r="1634" spans="1:15" x14ac:dyDescent="0.25">
      <c r="A1634" s="165">
        <v>43534</v>
      </c>
      <c r="B1634" s="167">
        <f>WEEKNUM(A1634)</f>
        <v>11</v>
      </c>
      <c r="C1634" s="164">
        <f>WEEKDAY(A1634)</f>
        <v>1</v>
      </c>
      <c r="D1634" s="164">
        <v>1</v>
      </c>
      <c r="E1634" s="163">
        <v>12.100000000000001</v>
      </c>
      <c r="F1634" s="163">
        <v>12.100000000000001</v>
      </c>
      <c r="G1634" s="163">
        <v>11.985000000000001</v>
      </c>
      <c r="H1634" s="1">
        <v>207</v>
      </c>
      <c r="I1634" s="161">
        <f>VLOOKUP(B1634,L$2:M$54,2,FALSE)</f>
        <v>1.0478577476363524</v>
      </c>
      <c r="J1634">
        <f>MAX(I1634*F1634,E1634)</f>
        <v>12.679078746399865</v>
      </c>
      <c r="L1634" s="166"/>
      <c r="M1634" s="41"/>
      <c r="N1634" s="41"/>
      <c r="O1634" s="41"/>
    </row>
    <row r="1635" spans="1:15" x14ac:dyDescent="0.25">
      <c r="A1635" s="165">
        <v>43534.041666666664</v>
      </c>
      <c r="B1635" s="167">
        <f>WEEKNUM(A1635)</f>
        <v>11</v>
      </c>
      <c r="C1635" s="164">
        <f>WEEKDAY(A1635)</f>
        <v>1</v>
      </c>
      <c r="D1635" s="164">
        <v>2</v>
      </c>
      <c r="E1635" s="163">
        <v>11.620000000000001</v>
      </c>
      <c r="F1635" s="163">
        <v>11.620000000000001</v>
      </c>
      <c r="G1635" s="163">
        <v>11.399999999999999</v>
      </c>
      <c r="H1635" s="1">
        <v>96</v>
      </c>
      <c r="I1635" s="161">
        <f>VLOOKUP(B1635,L$2:M$54,2,FALSE)</f>
        <v>1.0478577476363524</v>
      </c>
      <c r="J1635">
        <f>MAX(I1635*F1635,E1635)</f>
        <v>12.176107027534416</v>
      </c>
      <c r="L1635" s="166"/>
      <c r="M1635" s="41"/>
      <c r="N1635" s="41"/>
      <c r="O1635" s="41"/>
    </row>
    <row r="1636" spans="1:15" x14ac:dyDescent="0.25">
      <c r="A1636" s="165">
        <v>43534.083333333336</v>
      </c>
      <c r="B1636" s="167">
        <f>WEEKNUM(A1636)</f>
        <v>11</v>
      </c>
      <c r="C1636" s="164">
        <f>WEEKDAY(A1636)</f>
        <v>1</v>
      </c>
      <c r="D1636" s="164">
        <v>3</v>
      </c>
      <c r="E1636" s="163">
        <v>10.18</v>
      </c>
      <c r="F1636" s="163">
        <v>10.18</v>
      </c>
      <c r="G1636" s="163">
        <v>12.030000000000001</v>
      </c>
      <c r="H1636" s="1">
        <v>82</v>
      </c>
      <c r="I1636" s="161">
        <f>VLOOKUP(B1636,L$2:M$54,2,FALSE)</f>
        <v>1.0478577476363524</v>
      </c>
      <c r="J1636">
        <f>MAX(I1636*F1636,E1636)</f>
        <v>10.667191870938067</v>
      </c>
      <c r="L1636" s="166"/>
      <c r="M1636" s="41"/>
      <c r="N1636" s="41"/>
      <c r="O1636" s="41"/>
    </row>
    <row r="1637" spans="1:15" x14ac:dyDescent="0.25">
      <c r="A1637" s="165">
        <v>43534.125</v>
      </c>
      <c r="B1637" s="167">
        <f>WEEKNUM(A1637)</f>
        <v>11</v>
      </c>
      <c r="C1637" s="164">
        <f>WEEKDAY(A1637)</f>
        <v>1</v>
      </c>
      <c r="D1637" s="164">
        <v>4</v>
      </c>
      <c r="E1637" s="163">
        <v>9.7899999999999991</v>
      </c>
      <c r="F1637" s="163">
        <v>9.7899999999999991</v>
      </c>
      <c r="G1637" s="163">
        <v>11.932500000000001</v>
      </c>
      <c r="H1637" s="1">
        <v>111</v>
      </c>
      <c r="I1637" s="161">
        <f>VLOOKUP(B1637,L$2:M$54,2,FALSE)</f>
        <v>1.0478577476363524</v>
      </c>
      <c r="J1637">
        <f>MAX(I1637*F1637,E1637)</f>
        <v>10.258527349359889</v>
      </c>
      <c r="L1637" s="166"/>
      <c r="M1637" s="41"/>
      <c r="N1637" s="41"/>
      <c r="O1637" s="41"/>
    </row>
    <row r="1638" spans="1:15" x14ac:dyDescent="0.25">
      <c r="A1638" s="165">
        <v>43534.166666666664</v>
      </c>
      <c r="B1638" s="167">
        <f>WEEKNUM(A1638)</f>
        <v>11</v>
      </c>
      <c r="C1638" s="164">
        <f>WEEKDAY(A1638)</f>
        <v>1</v>
      </c>
      <c r="D1638" s="164">
        <v>5</v>
      </c>
      <c r="E1638" s="163">
        <v>10.120000000000001</v>
      </c>
      <c r="F1638" s="163">
        <v>10.120000000000001</v>
      </c>
      <c r="G1638" s="163">
        <v>12.120000000000001</v>
      </c>
      <c r="H1638" s="1">
        <v>336</v>
      </c>
      <c r="I1638" s="161">
        <f>VLOOKUP(B1638,L$2:M$54,2,FALSE)</f>
        <v>1.0478577476363524</v>
      </c>
      <c r="J1638">
        <f>MAX(I1638*F1638,E1638)</f>
        <v>10.604320406079887</v>
      </c>
      <c r="L1638" s="166"/>
      <c r="M1638" s="41"/>
      <c r="N1638" s="41"/>
      <c r="O1638" s="41"/>
    </row>
    <row r="1639" spans="1:15" x14ac:dyDescent="0.25">
      <c r="A1639" s="165">
        <v>43534.208333333336</v>
      </c>
      <c r="B1639" s="167">
        <f>WEEKNUM(A1639)</f>
        <v>11</v>
      </c>
      <c r="C1639" s="164">
        <f>WEEKDAY(A1639)</f>
        <v>1</v>
      </c>
      <c r="D1639" s="164">
        <v>6</v>
      </c>
      <c r="E1639" s="163">
        <v>10.14</v>
      </c>
      <c r="F1639" s="163">
        <v>10.14</v>
      </c>
      <c r="G1639" s="163">
        <v>11.905000000000001</v>
      </c>
      <c r="H1639" s="1">
        <v>822</v>
      </c>
      <c r="I1639" s="161">
        <f>VLOOKUP(B1639,L$2:M$54,2,FALSE)</f>
        <v>1.0478577476363524</v>
      </c>
      <c r="J1639">
        <f>MAX(I1639*F1639,E1639)</f>
        <v>10.625277561032615</v>
      </c>
      <c r="L1639" s="166"/>
      <c r="M1639" s="41"/>
      <c r="N1639" s="41"/>
      <c r="O1639" s="41"/>
    </row>
    <row r="1640" spans="1:15" x14ac:dyDescent="0.25">
      <c r="A1640" s="165">
        <v>43534.25</v>
      </c>
      <c r="B1640" s="167">
        <f>WEEKNUM(A1640)</f>
        <v>11</v>
      </c>
      <c r="C1640" s="164">
        <f>WEEKDAY(A1640)</f>
        <v>1</v>
      </c>
      <c r="D1640" s="164">
        <v>7</v>
      </c>
      <c r="E1640" s="163">
        <v>9.8550000000000004</v>
      </c>
      <c r="F1640" s="163">
        <v>9.870000000000001</v>
      </c>
      <c r="G1640" s="163">
        <v>12.065000000000001</v>
      </c>
      <c r="H1640" s="1">
        <v>3036</v>
      </c>
      <c r="I1640" s="161">
        <f>VLOOKUP(B1640,L$2:M$54,2,FALSE)</f>
        <v>1.0478577476363524</v>
      </c>
      <c r="J1640">
        <f>MAX(I1640*F1640,E1640)</f>
        <v>10.3423559691708</v>
      </c>
      <c r="L1640" s="166"/>
      <c r="M1640" s="41"/>
      <c r="N1640" s="41"/>
      <c r="O1640" s="41"/>
    </row>
    <row r="1641" spans="1:15" x14ac:dyDescent="0.25">
      <c r="A1641" s="165">
        <v>43534.291666666664</v>
      </c>
      <c r="B1641" s="167">
        <f>WEEKNUM(A1641)</f>
        <v>11</v>
      </c>
      <c r="C1641" s="164">
        <f>WEEKDAY(A1641)</f>
        <v>1</v>
      </c>
      <c r="D1641" s="164">
        <v>8</v>
      </c>
      <c r="E1641" s="163">
        <v>9.9349999999999987</v>
      </c>
      <c r="F1641" s="163">
        <v>9.7650000000000006</v>
      </c>
      <c r="G1641" s="163">
        <v>10.215</v>
      </c>
      <c r="H1641" s="1">
        <v>4343</v>
      </c>
      <c r="I1641" s="161">
        <f>VLOOKUP(B1641,L$2:M$54,2,FALSE)</f>
        <v>1.0478577476363524</v>
      </c>
      <c r="J1641">
        <f>MAX(I1641*F1641,E1641)</f>
        <v>10.232330905668983</v>
      </c>
      <c r="L1641" s="166"/>
      <c r="M1641" s="41"/>
      <c r="N1641" s="41"/>
      <c r="O1641" s="41"/>
    </row>
    <row r="1642" spans="1:15" x14ac:dyDescent="0.25">
      <c r="A1642" s="165">
        <v>43534.333333333336</v>
      </c>
      <c r="B1642" s="167">
        <f>WEEKNUM(A1642)</f>
        <v>11</v>
      </c>
      <c r="C1642" s="164">
        <f>WEEKDAY(A1642)</f>
        <v>1</v>
      </c>
      <c r="D1642" s="164">
        <v>9</v>
      </c>
      <c r="E1642" s="163">
        <v>9</v>
      </c>
      <c r="F1642" s="163">
        <v>12.815000000000001</v>
      </c>
      <c r="G1642" s="163">
        <v>10.055</v>
      </c>
      <c r="H1642" s="1">
        <v>3810</v>
      </c>
      <c r="I1642" s="161">
        <f>VLOOKUP(B1642,L$2:M$54,2,FALSE)</f>
        <v>1.0478577476363524</v>
      </c>
      <c r="J1642">
        <f>MAX(I1642*F1642,E1642)</f>
        <v>13.428297035959858</v>
      </c>
      <c r="L1642" s="166"/>
      <c r="M1642" s="41"/>
      <c r="N1642" s="41"/>
      <c r="O1642" s="41"/>
    </row>
    <row r="1643" spans="1:15" x14ac:dyDescent="0.25">
      <c r="A1643" s="165">
        <v>43534.375</v>
      </c>
      <c r="B1643" s="167">
        <f>WEEKNUM(A1643)</f>
        <v>11</v>
      </c>
      <c r="C1643" s="164">
        <f>WEEKDAY(A1643)</f>
        <v>1</v>
      </c>
      <c r="D1643" s="164">
        <v>10</v>
      </c>
      <c r="E1643" s="163">
        <v>10</v>
      </c>
      <c r="F1643" s="163">
        <v>14.09</v>
      </c>
      <c r="G1643" s="163">
        <v>11.02</v>
      </c>
      <c r="H1643" s="1">
        <v>2849</v>
      </c>
      <c r="I1643" s="161">
        <f>VLOOKUP(B1643,L$2:M$54,2,FALSE)</f>
        <v>1.0478577476363524</v>
      </c>
      <c r="J1643">
        <f>MAX(I1643*F1643,E1643)</f>
        <v>14.764315664196205</v>
      </c>
      <c r="L1643" s="166"/>
      <c r="M1643" s="41"/>
      <c r="N1643" s="41"/>
      <c r="O1643" s="41"/>
    </row>
    <row r="1644" spans="1:15" x14ac:dyDescent="0.25">
      <c r="A1644" s="165">
        <v>43534.416666666664</v>
      </c>
      <c r="B1644" s="167">
        <f>WEEKNUM(A1644)</f>
        <v>11</v>
      </c>
      <c r="C1644" s="164">
        <f>WEEKDAY(A1644)</f>
        <v>1</v>
      </c>
      <c r="D1644" s="164">
        <v>11</v>
      </c>
      <c r="E1644" s="163">
        <v>10</v>
      </c>
      <c r="F1644" s="163">
        <v>13.98</v>
      </c>
      <c r="G1644" s="163">
        <v>9.8999999999999986</v>
      </c>
      <c r="H1644" s="1">
        <v>2545</v>
      </c>
      <c r="I1644" s="161">
        <f>VLOOKUP(B1644,L$2:M$54,2,FALSE)</f>
        <v>1.0478577476363524</v>
      </c>
      <c r="J1644">
        <f>MAX(I1644*F1644,E1644)</f>
        <v>14.649051311956207</v>
      </c>
      <c r="L1644" s="166"/>
      <c r="M1644" s="41"/>
      <c r="N1644" s="41"/>
      <c r="O1644" s="41"/>
    </row>
    <row r="1645" spans="1:15" x14ac:dyDescent="0.25">
      <c r="A1645" s="165">
        <v>43534.458333333336</v>
      </c>
      <c r="B1645" s="167">
        <f>WEEKNUM(A1645)</f>
        <v>11</v>
      </c>
      <c r="C1645" s="164">
        <f>WEEKDAY(A1645)</f>
        <v>1</v>
      </c>
      <c r="D1645" s="164">
        <v>12</v>
      </c>
      <c r="E1645" s="163">
        <v>10</v>
      </c>
      <c r="F1645" s="163">
        <v>14.09</v>
      </c>
      <c r="G1645" s="163">
        <v>10.9475</v>
      </c>
      <c r="H1645" s="1">
        <v>2622</v>
      </c>
      <c r="I1645" s="161">
        <f>VLOOKUP(B1645,L$2:M$54,2,FALSE)</f>
        <v>1.0478577476363524</v>
      </c>
      <c r="J1645">
        <f>MAX(I1645*F1645,E1645)</f>
        <v>14.764315664196205</v>
      </c>
      <c r="L1645" s="166"/>
      <c r="M1645" s="41"/>
      <c r="N1645" s="41"/>
      <c r="O1645" s="41"/>
    </row>
    <row r="1646" spans="1:15" x14ac:dyDescent="0.25">
      <c r="A1646" s="165">
        <v>43534.5</v>
      </c>
      <c r="B1646" s="167">
        <f>WEEKNUM(A1646)</f>
        <v>11</v>
      </c>
      <c r="C1646" s="164">
        <f>WEEKDAY(A1646)</f>
        <v>1</v>
      </c>
      <c r="D1646" s="164">
        <v>13</v>
      </c>
      <c r="E1646" s="163">
        <v>10</v>
      </c>
      <c r="F1646" s="163">
        <v>13.98</v>
      </c>
      <c r="G1646" s="163">
        <v>10.465</v>
      </c>
      <c r="H1646" s="1">
        <v>2400</v>
      </c>
      <c r="I1646" s="161">
        <f>VLOOKUP(B1646,L$2:M$54,2,FALSE)</f>
        <v>1.0478577476363524</v>
      </c>
      <c r="J1646">
        <f>MAX(I1646*F1646,E1646)</f>
        <v>14.649051311956207</v>
      </c>
      <c r="L1646" s="166"/>
      <c r="M1646" s="41"/>
      <c r="N1646" s="41"/>
      <c r="O1646" s="41"/>
    </row>
    <row r="1647" spans="1:15" x14ac:dyDescent="0.25">
      <c r="A1647" s="165">
        <v>43534.541666666664</v>
      </c>
      <c r="B1647" s="167">
        <f>WEEKNUM(A1647)</f>
        <v>11</v>
      </c>
      <c r="C1647" s="164">
        <f>WEEKDAY(A1647)</f>
        <v>1</v>
      </c>
      <c r="D1647" s="164">
        <v>14</v>
      </c>
      <c r="E1647" s="163">
        <v>10</v>
      </c>
      <c r="F1647" s="163">
        <v>14.09</v>
      </c>
      <c r="G1647" s="163">
        <v>11.342499999999999</v>
      </c>
      <c r="H1647" s="1">
        <v>2597</v>
      </c>
      <c r="I1647" s="161">
        <f>VLOOKUP(B1647,L$2:M$54,2,FALSE)</f>
        <v>1.0478577476363524</v>
      </c>
      <c r="J1647">
        <f>MAX(I1647*F1647,E1647)</f>
        <v>14.764315664196205</v>
      </c>
      <c r="L1647" s="166"/>
      <c r="M1647" s="41"/>
      <c r="N1647" s="41"/>
      <c r="O1647" s="41"/>
    </row>
    <row r="1648" spans="1:15" x14ac:dyDescent="0.25">
      <c r="A1648" s="165">
        <v>43534.583333333336</v>
      </c>
      <c r="B1648" s="167">
        <f>WEEKNUM(A1648)</f>
        <v>11</v>
      </c>
      <c r="C1648" s="164">
        <f>WEEKDAY(A1648)</f>
        <v>1</v>
      </c>
      <c r="D1648" s="164">
        <v>15</v>
      </c>
      <c r="E1648" s="163">
        <v>10</v>
      </c>
      <c r="F1648" s="163">
        <v>13.98</v>
      </c>
      <c r="G1648" s="163">
        <v>11.899999999999999</v>
      </c>
      <c r="H1648" s="1">
        <v>2862</v>
      </c>
      <c r="I1648" s="161">
        <f>VLOOKUP(B1648,L$2:M$54,2,FALSE)</f>
        <v>1.0478577476363524</v>
      </c>
      <c r="J1648">
        <f>MAX(I1648*F1648,E1648)</f>
        <v>14.649051311956207</v>
      </c>
      <c r="L1648" s="166"/>
      <c r="M1648" s="41"/>
      <c r="N1648" s="41"/>
      <c r="O1648" s="41"/>
    </row>
    <row r="1649" spans="1:15" x14ac:dyDescent="0.25">
      <c r="A1649" s="165">
        <v>43534.625</v>
      </c>
      <c r="B1649" s="167">
        <f>WEEKNUM(A1649)</f>
        <v>11</v>
      </c>
      <c r="C1649" s="164">
        <f>WEEKDAY(A1649)</f>
        <v>1</v>
      </c>
      <c r="D1649" s="164">
        <v>16</v>
      </c>
      <c r="E1649" s="163">
        <v>10</v>
      </c>
      <c r="F1649" s="163">
        <v>13.865</v>
      </c>
      <c r="G1649" s="163">
        <v>11.842499999999999</v>
      </c>
      <c r="H1649" s="1">
        <v>3229</v>
      </c>
      <c r="I1649" s="161">
        <f>VLOOKUP(B1649,L$2:M$54,2,FALSE)</f>
        <v>1.0478577476363524</v>
      </c>
      <c r="J1649">
        <f>MAX(I1649*F1649,E1649)</f>
        <v>14.528547670978027</v>
      </c>
      <c r="L1649" s="166"/>
      <c r="M1649" s="41"/>
      <c r="N1649" s="41"/>
      <c r="O1649" s="41"/>
    </row>
    <row r="1650" spans="1:15" x14ac:dyDescent="0.25">
      <c r="A1650" s="165">
        <v>43534.666666666664</v>
      </c>
      <c r="B1650" s="167">
        <f>WEEKNUM(A1650)</f>
        <v>11</v>
      </c>
      <c r="C1650" s="164">
        <f>WEEKDAY(A1650)</f>
        <v>1</v>
      </c>
      <c r="D1650" s="164">
        <v>17</v>
      </c>
      <c r="E1650" s="163">
        <v>10</v>
      </c>
      <c r="F1650" s="163">
        <v>13.684999999999999</v>
      </c>
      <c r="G1650" s="163">
        <v>11.899999999999999</v>
      </c>
      <c r="H1650" s="1">
        <v>4022</v>
      </c>
      <c r="I1650" s="161">
        <f>VLOOKUP(B1650,L$2:M$54,2,FALSE)</f>
        <v>1.0478577476363524</v>
      </c>
      <c r="J1650">
        <f>MAX(I1650*F1650,E1650)</f>
        <v>14.339933276403482</v>
      </c>
      <c r="L1650" s="166"/>
      <c r="M1650" s="41"/>
      <c r="N1650" s="41"/>
      <c r="O1650" s="41"/>
    </row>
    <row r="1651" spans="1:15" x14ac:dyDescent="0.25">
      <c r="A1651" s="165">
        <v>43534.708333333336</v>
      </c>
      <c r="B1651" s="167">
        <f>WEEKNUM(A1651)</f>
        <v>11</v>
      </c>
      <c r="C1651" s="164">
        <f>WEEKDAY(A1651)</f>
        <v>1</v>
      </c>
      <c r="D1651" s="164">
        <v>18</v>
      </c>
      <c r="E1651" s="163">
        <v>10</v>
      </c>
      <c r="F1651" s="163">
        <v>14.09</v>
      </c>
      <c r="G1651" s="163">
        <v>11.842499999999999</v>
      </c>
      <c r="H1651" s="1">
        <v>3873</v>
      </c>
      <c r="I1651" s="161">
        <f>VLOOKUP(B1651,L$2:M$54,2,FALSE)</f>
        <v>1.0478577476363524</v>
      </c>
      <c r="J1651">
        <f>MAX(I1651*F1651,E1651)</f>
        <v>14.764315664196205</v>
      </c>
      <c r="L1651" s="166"/>
      <c r="M1651" s="41"/>
      <c r="N1651" s="41"/>
      <c r="O1651" s="41"/>
    </row>
    <row r="1652" spans="1:15" x14ac:dyDescent="0.25">
      <c r="A1652" s="165">
        <v>43534.75</v>
      </c>
      <c r="B1652" s="167">
        <f>WEEKNUM(A1652)</f>
        <v>11</v>
      </c>
      <c r="C1652" s="164">
        <f>WEEKDAY(A1652)</f>
        <v>1</v>
      </c>
      <c r="D1652" s="164">
        <v>19</v>
      </c>
      <c r="E1652" s="163">
        <v>10</v>
      </c>
      <c r="F1652" s="163">
        <v>13.99</v>
      </c>
      <c r="G1652" s="163">
        <v>11.899999999999999</v>
      </c>
      <c r="H1652" s="1">
        <v>3175</v>
      </c>
      <c r="I1652" s="161">
        <f>VLOOKUP(B1652,L$2:M$54,2,FALSE)</f>
        <v>1.0478577476363524</v>
      </c>
      <c r="J1652">
        <f>MAX(I1652*F1652,E1652)</f>
        <v>14.659529889432571</v>
      </c>
      <c r="L1652" s="166"/>
      <c r="M1652" s="41"/>
      <c r="N1652" s="41"/>
      <c r="O1652" s="41"/>
    </row>
    <row r="1653" spans="1:15" x14ac:dyDescent="0.25">
      <c r="A1653" s="165">
        <v>43534.791666666664</v>
      </c>
      <c r="B1653" s="167">
        <f>WEEKNUM(A1653)</f>
        <v>11</v>
      </c>
      <c r="C1653" s="164">
        <f>WEEKDAY(A1653)</f>
        <v>1</v>
      </c>
      <c r="D1653" s="164">
        <v>20</v>
      </c>
      <c r="E1653" s="163">
        <v>10</v>
      </c>
      <c r="F1653" s="163">
        <v>13.965</v>
      </c>
      <c r="G1653" s="163">
        <v>11.842499999999999</v>
      </c>
      <c r="H1653" s="1">
        <v>2539</v>
      </c>
      <c r="I1653" s="161">
        <f>VLOOKUP(B1653,L$2:M$54,2,FALSE)</f>
        <v>1.0478577476363524</v>
      </c>
      <c r="J1653">
        <f>MAX(I1653*F1653,E1653)</f>
        <v>14.633333445741661</v>
      </c>
      <c r="L1653" s="166"/>
      <c r="M1653" s="41"/>
      <c r="N1653" s="41"/>
      <c r="O1653" s="41"/>
    </row>
    <row r="1654" spans="1:15" x14ac:dyDescent="0.25">
      <c r="A1654" s="165">
        <v>43534.833333333336</v>
      </c>
      <c r="B1654" s="167">
        <f>WEEKNUM(A1654)</f>
        <v>11</v>
      </c>
      <c r="C1654" s="164">
        <f>WEEKDAY(A1654)</f>
        <v>1</v>
      </c>
      <c r="D1654" s="164">
        <v>21</v>
      </c>
      <c r="E1654" s="163">
        <v>10</v>
      </c>
      <c r="F1654" s="163">
        <v>12.815</v>
      </c>
      <c r="G1654" s="163">
        <v>11.99</v>
      </c>
      <c r="H1654" s="1">
        <v>1407</v>
      </c>
      <c r="I1654" s="161">
        <f>VLOOKUP(B1654,L$2:M$54,2,FALSE)</f>
        <v>1.0478577476363524</v>
      </c>
      <c r="J1654">
        <f>MAX(I1654*F1654,E1654)</f>
        <v>13.428297035959856</v>
      </c>
      <c r="L1654" s="166"/>
      <c r="M1654" s="41"/>
      <c r="N1654" s="41"/>
      <c r="O1654" s="41"/>
    </row>
    <row r="1655" spans="1:15" x14ac:dyDescent="0.25">
      <c r="A1655" s="165">
        <v>43534.875</v>
      </c>
      <c r="B1655" s="167">
        <f>WEEKNUM(A1655)</f>
        <v>11</v>
      </c>
      <c r="C1655" s="164">
        <f>WEEKDAY(A1655)</f>
        <v>1</v>
      </c>
      <c r="D1655" s="164">
        <v>22</v>
      </c>
      <c r="E1655" s="163">
        <v>12</v>
      </c>
      <c r="F1655" s="163">
        <v>12.045</v>
      </c>
      <c r="G1655" s="163">
        <v>12.045</v>
      </c>
      <c r="H1655" s="1">
        <v>918</v>
      </c>
      <c r="I1655" s="161">
        <f>VLOOKUP(B1655,L$2:M$54,2,FALSE)</f>
        <v>1.0478577476363524</v>
      </c>
      <c r="J1655">
        <f>MAX(I1655*F1655,E1655)</f>
        <v>12.621446570279865</v>
      </c>
      <c r="L1655" s="166"/>
      <c r="M1655" s="41"/>
      <c r="N1655" s="41"/>
      <c r="O1655" s="41"/>
    </row>
    <row r="1656" spans="1:15" x14ac:dyDescent="0.25">
      <c r="A1656" s="165">
        <v>43534.916666666664</v>
      </c>
      <c r="B1656" s="167">
        <f>WEEKNUM(A1656)</f>
        <v>11</v>
      </c>
      <c r="C1656" s="164">
        <f>WEEKDAY(A1656)</f>
        <v>1</v>
      </c>
      <c r="D1656" s="164">
        <v>23</v>
      </c>
      <c r="E1656" s="163">
        <v>11</v>
      </c>
      <c r="F1656" s="163">
        <v>11.73</v>
      </c>
      <c r="G1656" s="163">
        <v>12.012499999999999</v>
      </c>
      <c r="H1656" s="1">
        <v>891</v>
      </c>
      <c r="I1656" s="161">
        <f>VLOOKUP(B1656,L$2:M$54,2,FALSE)</f>
        <v>1.0478577476363524</v>
      </c>
      <c r="J1656">
        <f>MAX(I1656*F1656,E1656)</f>
        <v>12.291371379774414</v>
      </c>
      <c r="L1656" s="166"/>
      <c r="M1656" s="41"/>
      <c r="N1656" s="41"/>
      <c r="O1656" s="41"/>
    </row>
    <row r="1657" spans="1:15" x14ac:dyDescent="0.25">
      <c r="A1657" s="165">
        <v>43534.958333333336</v>
      </c>
      <c r="B1657" s="167">
        <f>WEEKNUM(A1657)</f>
        <v>11</v>
      </c>
      <c r="C1657" s="164">
        <f>WEEKDAY(A1657)</f>
        <v>1</v>
      </c>
      <c r="D1657" s="164">
        <v>24</v>
      </c>
      <c r="E1657" s="163">
        <v>11.815</v>
      </c>
      <c r="F1657" s="163">
        <v>11.815</v>
      </c>
      <c r="G1657" s="163">
        <v>11.7875</v>
      </c>
      <c r="H1657" s="1">
        <v>815</v>
      </c>
      <c r="I1657" s="161">
        <f>VLOOKUP(B1657,L$2:M$54,2,FALSE)</f>
        <v>1.0478577476363524</v>
      </c>
      <c r="J1657">
        <f>MAX(I1657*F1657,E1657)</f>
        <v>12.380439288323503</v>
      </c>
      <c r="L1657" s="166"/>
      <c r="M1657" s="41"/>
      <c r="N1657" s="41"/>
      <c r="O1657" s="41"/>
    </row>
    <row r="1658" spans="1:15" x14ac:dyDescent="0.25">
      <c r="A1658" s="165">
        <v>43535</v>
      </c>
      <c r="B1658" s="167">
        <f>WEEKNUM(A1658)</f>
        <v>11</v>
      </c>
      <c r="C1658" s="164">
        <f>WEEKDAY(A1658)</f>
        <v>2</v>
      </c>
      <c r="D1658" s="164">
        <v>1</v>
      </c>
      <c r="E1658" s="163">
        <v>11.86</v>
      </c>
      <c r="F1658" s="163">
        <v>11.86</v>
      </c>
      <c r="G1658" s="163">
        <v>11.725</v>
      </c>
      <c r="H1658" s="1">
        <v>575</v>
      </c>
      <c r="I1658" s="161">
        <f>VLOOKUP(B1658,L$2:M$54,2,FALSE)</f>
        <v>1.0478577476363524</v>
      </c>
      <c r="J1658">
        <f>MAX(I1658*F1658,E1658)</f>
        <v>12.427592886967139</v>
      </c>
      <c r="L1658" s="166"/>
      <c r="M1658" s="41"/>
      <c r="N1658" s="41"/>
      <c r="O1658" s="41"/>
    </row>
    <row r="1659" spans="1:15" x14ac:dyDescent="0.25">
      <c r="A1659" s="165">
        <v>43535.041666666664</v>
      </c>
      <c r="B1659" s="167">
        <f>WEEKNUM(A1659)</f>
        <v>11</v>
      </c>
      <c r="C1659" s="164">
        <f>WEEKDAY(A1659)</f>
        <v>2</v>
      </c>
      <c r="D1659" s="164">
        <v>2</v>
      </c>
      <c r="E1659" s="163">
        <v>12.065</v>
      </c>
      <c r="F1659" s="163">
        <v>12.065</v>
      </c>
      <c r="G1659" s="163">
        <v>11.907499999999999</v>
      </c>
      <c r="H1659" s="1">
        <v>320</v>
      </c>
      <c r="I1659" s="161">
        <f>VLOOKUP(B1659,L$2:M$54,2,FALSE)</f>
        <v>1.0478577476363524</v>
      </c>
      <c r="J1659">
        <f>MAX(I1659*F1659,E1659)</f>
        <v>12.642403725232592</v>
      </c>
      <c r="L1659" s="166"/>
      <c r="M1659" s="41"/>
      <c r="N1659" s="41"/>
      <c r="O1659" s="41"/>
    </row>
    <row r="1660" spans="1:15" x14ac:dyDescent="0.25">
      <c r="A1660" s="165">
        <v>43535.083333333336</v>
      </c>
      <c r="B1660" s="167">
        <f>WEEKNUM(A1660)</f>
        <v>11</v>
      </c>
      <c r="C1660" s="164">
        <f>WEEKDAY(A1660)</f>
        <v>2</v>
      </c>
      <c r="D1660" s="164">
        <v>3</v>
      </c>
      <c r="E1660" s="163">
        <v>12.030000000000001</v>
      </c>
      <c r="F1660" s="163">
        <v>12.030000000000001</v>
      </c>
      <c r="G1660" s="163">
        <v>12.022500000000001</v>
      </c>
      <c r="H1660" s="1">
        <v>204</v>
      </c>
      <c r="I1660" s="161">
        <f>VLOOKUP(B1660,L$2:M$54,2,FALSE)</f>
        <v>1.0478577476363524</v>
      </c>
      <c r="J1660">
        <f>MAX(I1660*F1660,E1660)</f>
        <v>12.605728704065321</v>
      </c>
      <c r="L1660" s="166"/>
      <c r="M1660" s="41"/>
      <c r="N1660" s="41"/>
      <c r="O1660" s="41"/>
    </row>
    <row r="1661" spans="1:15" x14ac:dyDescent="0.25">
      <c r="A1661" s="165">
        <v>43535.125</v>
      </c>
      <c r="B1661" s="167">
        <f>WEEKNUM(A1661)</f>
        <v>11</v>
      </c>
      <c r="C1661" s="164">
        <f>WEEKDAY(A1661)</f>
        <v>2</v>
      </c>
      <c r="D1661" s="164">
        <v>4</v>
      </c>
      <c r="E1661" s="163">
        <v>9.9499999999999993</v>
      </c>
      <c r="F1661" s="163">
        <v>9.9499999999999993</v>
      </c>
      <c r="G1661" s="163">
        <v>11.3675</v>
      </c>
      <c r="H1661" s="1">
        <v>192</v>
      </c>
      <c r="I1661" s="161">
        <f>VLOOKUP(B1661,L$2:M$54,2,FALSE)</f>
        <v>1.0478577476363524</v>
      </c>
      <c r="J1661">
        <f>MAX(I1661*F1661,E1661)</f>
        <v>10.426184588981705</v>
      </c>
      <c r="L1661" s="166"/>
      <c r="M1661" s="41"/>
      <c r="N1661" s="41"/>
      <c r="O1661" s="41"/>
    </row>
    <row r="1662" spans="1:15" x14ac:dyDescent="0.25">
      <c r="A1662" s="165">
        <v>43535.166666666664</v>
      </c>
      <c r="B1662" s="167">
        <f>WEEKNUM(A1662)</f>
        <v>11</v>
      </c>
      <c r="C1662" s="164">
        <f>WEEKDAY(A1662)</f>
        <v>2</v>
      </c>
      <c r="D1662" s="164">
        <v>5</v>
      </c>
      <c r="E1662" s="163">
        <v>10.190000000000001</v>
      </c>
      <c r="F1662" s="163">
        <v>10.190000000000001</v>
      </c>
      <c r="G1662" s="163">
        <v>12.045</v>
      </c>
      <c r="H1662" s="1">
        <v>318</v>
      </c>
      <c r="I1662" s="161">
        <f>VLOOKUP(B1662,L$2:M$54,2,FALSE)</f>
        <v>1.0478577476363524</v>
      </c>
      <c r="J1662">
        <f>MAX(I1662*F1662,E1662)</f>
        <v>10.677670448414432</v>
      </c>
      <c r="L1662" s="166"/>
      <c r="M1662" s="41"/>
      <c r="N1662" s="41"/>
      <c r="O1662" s="41"/>
    </row>
    <row r="1663" spans="1:15" x14ac:dyDescent="0.25">
      <c r="A1663" s="165">
        <v>43535.208333333336</v>
      </c>
      <c r="B1663" s="167">
        <f>WEEKNUM(A1663)</f>
        <v>11</v>
      </c>
      <c r="C1663" s="164">
        <f>WEEKDAY(A1663)</f>
        <v>2</v>
      </c>
      <c r="D1663" s="164">
        <v>6</v>
      </c>
      <c r="E1663" s="163">
        <v>10.065000000000001</v>
      </c>
      <c r="F1663" s="163">
        <v>10.065000000000001</v>
      </c>
      <c r="G1663" s="163">
        <v>11.89</v>
      </c>
      <c r="H1663" s="1">
        <v>361</v>
      </c>
      <c r="I1663" s="161">
        <f>VLOOKUP(B1663,L$2:M$54,2,FALSE)</f>
        <v>1.0478577476363524</v>
      </c>
      <c r="J1663">
        <f>MAX(I1663*F1663,E1663)</f>
        <v>10.546688229959889</v>
      </c>
      <c r="L1663" s="166"/>
      <c r="M1663" s="41"/>
      <c r="N1663" s="41"/>
      <c r="O1663" s="41"/>
    </row>
    <row r="1664" spans="1:15" x14ac:dyDescent="0.25">
      <c r="A1664" s="165">
        <v>43535.25</v>
      </c>
      <c r="B1664" s="167">
        <f>WEEKNUM(A1664)</f>
        <v>11</v>
      </c>
      <c r="C1664" s="164">
        <f>WEEKDAY(A1664)</f>
        <v>2</v>
      </c>
      <c r="D1664" s="164">
        <v>7</v>
      </c>
      <c r="E1664" s="163">
        <v>10.09</v>
      </c>
      <c r="F1664" s="163">
        <v>10.09</v>
      </c>
      <c r="G1664" s="163">
        <v>11.705</v>
      </c>
      <c r="H1664" s="1">
        <v>681</v>
      </c>
      <c r="I1664" s="161">
        <f>VLOOKUP(B1664,L$2:M$54,2,FALSE)</f>
        <v>1.0478577476363524</v>
      </c>
      <c r="J1664">
        <f>MAX(I1664*F1664,E1664)</f>
        <v>10.572884673650796</v>
      </c>
      <c r="L1664" s="166"/>
      <c r="M1664" s="41"/>
      <c r="N1664" s="41"/>
      <c r="O1664" s="41"/>
    </row>
    <row r="1665" spans="1:15" x14ac:dyDescent="0.25">
      <c r="A1665" s="165">
        <v>43535.291666666664</v>
      </c>
      <c r="B1665" s="167">
        <f>WEEKNUM(A1665)</f>
        <v>11</v>
      </c>
      <c r="C1665" s="164">
        <f>WEEKDAY(A1665)</f>
        <v>2</v>
      </c>
      <c r="D1665" s="164">
        <v>8</v>
      </c>
      <c r="E1665" s="163">
        <v>9.9499999999999993</v>
      </c>
      <c r="F1665" s="163">
        <v>9.9499999999999993</v>
      </c>
      <c r="G1665" s="163">
        <v>10.66</v>
      </c>
      <c r="H1665" s="1">
        <v>1511</v>
      </c>
      <c r="I1665" s="161">
        <f>VLOOKUP(B1665,L$2:M$54,2,FALSE)</f>
        <v>1.0478577476363524</v>
      </c>
      <c r="J1665">
        <f>MAX(I1665*F1665,E1665)</f>
        <v>10.426184588981705</v>
      </c>
      <c r="L1665" s="166"/>
      <c r="M1665" s="41"/>
      <c r="N1665" s="41"/>
      <c r="O1665" s="41"/>
    </row>
    <row r="1666" spans="1:15" x14ac:dyDescent="0.25">
      <c r="A1666" s="165">
        <v>43535.333333333336</v>
      </c>
      <c r="B1666" s="167">
        <f>WEEKNUM(A1666)</f>
        <v>11</v>
      </c>
      <c r="C1666" s="164">
        <f>WEEKDAY(A1666)</f>
        <v>2</v>
      </c>
      <c r="D1666" s="164">
        <v>9</v>
      </c>
      <c r="E1666" s="163">
        <v>11.86</v>
      </c>
      <c r="F1666" s="163">
        <v>11.86</v>
      </c>
      <c r="G1666" s="163">
        <v>10.195</v>
      </c>
      <c r="H1666" s="1">
        <v>2472</v>
      </c>
      <c r="I1666" s="161">
        <f>VLOOKUP(B1666,L$2:M$54,2,FALSE)</f>
        <v>1.0478577476363524</v>
      </c>
      <c r="J1666">
        <f>MAX(I1666*F1666,E1666)</f>
        <v>12.427592886967139</v>
      </c>
      <c r="L1666" s="166"/>
      <c r="M1666" s="41"/>
      <c r="N1666" s="41"/>
      <c r="O1666" s="41"/>
    </row>
    <row r="1667" spans="1:15" x14ac:dyDescent="0.25">
      <c r="A1667" s="165">
        <v>43535.375</v>
      </c>
      <c r="B1667" s="167">
        <f>WEEKNUM(A1667)</f>
        <v>11</v>
      </c>
      <c r="C1667" s="164">
        <f>WEEKDAY(A1667)</f>
        <v>2</v>
      </c>
      <c r="D1667" s="164">
        <v>10</v>
      </c>
      <c r="E1667" s="163">
        <v>10.5</v>
      </c>
      <c r="F1667" s="163">
        <v>11.885</v>
      </c>
      <c r="G1667" s="163">
        <v>10.09</v>
      </c>
      <c r="H1667" s="1">
        <v>2587</v>
      </c>
      <c r="I1667" s="161">
        <f>VLOOKUP(B1667,L$2:M$54,2,FALSE)</f>
        <v>1.0478577476363524</v>
      </c>
      <c r="J1667">
        <f>MAX(I1667*F1667,E1667)</f>
        <v>12.453789330658049</v>
      </c>
      <c r="L1667" s="166"/>
      <c r="M1667" s="41"/>
      <c r="N1667" s="41"/>
      <c r="O1667" s="41"/>
    </row>
    <row r="1668" spans="1:15" x14ac:dyDescent="0.25">
      <c r="A1668" s="165">
        <v>43535.416666666664</v>
      </c>
      <c r="B1668" s="167">
        <f>WEEKNUM(A1668)</f>
        <v>11</v>
      </c>
      <c r="C1668" s="164">
        <f>WEEKDAY(A1668)</f>
        <v>2</v>
      </c>
      <c r="D1668" s="164">
        <v>11</v>
      </c>
      <c r="E1668" s="163">
        <v>10.934999999999999</v>
      </c>
      <c r="F1668" s="163">
        <v>11.94</v>
      </c>
      <c r="G1668" s="163">
        <v>10.190000000000001</v>
      </c>
      <c r="H1668" s="1">
        <v>2989</v>
      </c>
      <c r="I1668" s="161">
        <f>VLOOKUP(B1668,L$2:M$54,2,FALSE)</f>
        <v>1.0478577476363524</v>
      </c>
      <c r="J1668">
        <f>MAX(I1668*F1668,E1668)</f>
        <v>12.511421506778047</v>
      </c>
      <c r="L1668" s="166"/>
      <c r="M1668" s="41"/>
      <c r="N1668" s="41"/>
      <c r="O1668" s="41"/>
    </row>
    <row r="1669" spans="1:15" x14ac:dyDescent="0.25">
      <c r="A1669" s="165">
        <v>43535.458333333336</v>
      </c>
      <c r="B1669" s="167">
        <f>WEEKNUM(A1669)</f>
        <v>11</v>
      </c>
      <c r="C1669" s="164">
        <f>WEEKDAY(A1669)</f>
        <v>2</v>
      </c>
      <c r="D1669" s="164">
        <v>12</v>
      </c>
      <c r="E1669" s="163">
        <v>10</v>
      </c>
      <c r="F1669" s="163">
        <v>13.870000000000001</v>
      </c>
      <c r="G1669" s="163">
        <v>9.81</v>
      </c>
      <c r="H1669" s="1">
        <v>2883</v>
      </c>
      <c r="I1669" s="161">
        <f>VLOOKUP(B1669,L$2:M$54,2,FALSE)</f>
        <v>1.0478577476363524</v>
      </c>
      <c r="J1669">
        <f>MAX(I1669*F1669,E1669)</f>
        <v>14.53378695971621</v>
      </c>
      <c r="L1669" s="166"/>
      <c r="M1669" s="41"/>
      <c r="N1669" s="41"/>
      <c r="O1669" s="41"/>
    </row>
    <row r="1670" spans="1:15" x14ac:dyDescent="0.25">
      <c r="A1670" s="165">
        <v>43535.5</v>
      </c>
      <c r="B1670" s="167">
        <f>WEEKNUM(A1670)</f>
        <v>11</v>
      </c>
      <c r="C1670" s="164">
        <f>WEEKDAY(A1670)</f>
        <v>2</v>
      </c>
      <c r="D1670" s="164">
        <v>13</v>
      </c>
      <c r="E1670" s="163">
        <v>10</v>
      </c>
      <c r="F1670" s="163">
        <v>14.15</v>
      </c>
      <c r="G1670" s="163">
        <v>10.08</v>
      </c>
      <c r="H1670" s="1">
        <v>2497</v>
      </c>
      <c r="I1670" s="161">
        <f>VLOOKUP(B1670,L$2:M$54,2,FALSE)</f>
        <v>1.0478577476363524</v>
      </c>
      <c r="J1670">
        <f>MAX(I1670*F1670,E1670)</f>
        <v>14.827187129054387</v>
      </c>
      <c r="L1670" s="166"/>
      <c r="M1670" s="41"/>
      <c r="N1670" s="41"/>
      <c r="O1670" s="41"/>
    </row>
    <row r="1671" spans="1:15" x14ac:dyDescent="0.25">
      <c r="A1671" s="165">
        <v>43535.541666666664</v>
      </c>
      <c r="B1671" s="167">
        <f>WEEKNUM(A1671)</f>
        <v>11</v>
      </c>
      <c r="C1671" s="164">
        <f>WEEKDAY(A1671)</f>
        <v>2</v>
      </c>
      <c r="D1671" s="164">
        <v>14</v>
      </c>
      <c r="E1671" s="163">
        <v>10</v>
      </c>
      <c r="F1671" s="163">
        <v>11.9375</v>
      </c>
      <c r="G1671" s="163">
        <v>11.86</v>
      </c>
      <c r="H1671" s="1">
        <v>2591</v>
      </c>
      <c r="I1671" s="161">
        <f>VLOOKUP(B1671,L$2:M$54,2,FALSE)</f>
        <v>1.0478577476363524</v>
      </c>
      <c r="J1671">
        <f>MAX(I1671*F1671,E1671)</f>
        <v>12.508801862408957</v>
      </c>
      <c r="L1671" s="166"/>
      <c r="M1671" s="41"/>
      <c r="N1671" s="41"/>
      <c r="O1671" s="41"/>
    </row>
    <row r="1672" spans="1:15" x14ac:dyDescent="0.25">
      <c r="A1672" s="165">
        <v>43535.583333333336</v>
      </c>
      <c r="B1672" s="167">
        <f>WEEKNUM(A1672)</f>
        <v>11</v>
      </c>
      <c r="C1672" s="164">
        <f>WEEKDAY(A1672)</f>
        <v>2</v>
      </c>
      <c r="D1672" s="164">
        <v>15</v>
      </c>
      <c r="E1672" s="163">
        <v>11</v>
      </c>
      <c r="F1672" s="163">
        <v>12.105</v>
      </c>
      <c r="G1672" s="163">
        <v>11.0725</v>
      </c>
      <c r="H1672" s="1">
        <v>2786</v>
      </c>
      <c r="I1672" s="161">
        <f>VLOOKUP(B1672,L$2:M$54,2,FALSE)</f>
        <v>1.0478577476363524</v>
      </c>
      <c r="J1672">
        <f>MAX(I1672*F1672,E1672)</f>
        <v>12.684318035138046</v>
      </c>
      <c r="L1672" s="166"/>
      <c r="M1672" s="41"/>
      <c r="N1672" s="41"/>
      <c r="O1672" s="41"/>
    </row>
    <row r="1673" spans="1:15" x14ac:dyDescent="0.25">
      <c r="A1673" s="165">
        <v>43535.625</v>
      </c>
      <c r="B1673" s="167">
        <f>WEEKNUM(A1673)</f>
        <v>11</v>
      </c>
      <c r="C1673" s="164">
        <f>WEEKDAY(A1673)</f>
        <v>2</v>
      </c>
      <c r="D1673" s="164">
        <v>16</v>
      </c>
      <c r="E1673" s="163">
        <v>10</v>
      </c>
      <c r="F1673" s="163">
        <v>13.850000000000001</v>
      </c>
      <c r="G1673" s="163">
        <v>11.442500000000001</v>
      </c>
      <c r="H1673" s="1">
        <v>2933</v>
      </c>
      <c r="I1673" s="161">
        <f>VLOOKUP(B1673,L$2:M$54,2,FALSE)</f>
        <v>1.0478577476363524</v>
      </c>
      <c r="J1673">
        <f>MAX(I1673*F1673,E1673)</f>
        <v>14.512829804763482</v>
      </c>
      <c r="L1673" s="166"/>
      <c r="M1673" s="41"/>
      <c r="N1673" s="41"/>
      <c r="O1673" s="41"/>
    </row>
    <row r="1674" spans="1:15" x14ac:dyDescent="0.25">
      <c r="A1674" s="165">
        <v>43535.666666666664</v>
      </c>
      <c r="B1674" s="167">
        <f>WEEKNUM(A1674)</f>
        <v>11</v>
      </c>
      <c r="C1674" s="164">
        <f>WEEKDAY(A1674)</f>
        <v>2</v>
      </c>
      <c r="D1674" s="164">
        <v>17</v>
      </c>
      <c r="E1674" s="163">
        <v>10</v>
      </c>
      <c r="F1674" s="163">
        <v>14.260000000000002</v>
      </c>
      <c r="G1674" s="163">
        <v>12.105</v>
      </c>
      <c r="H1674" s="1">
        <v>3150</v>
      </c>
      <c r="I1674" s="161">
        <f>VLOOKUP(B1674,L$2:M$54,2,FALSE)</f>
        <v>1.0478577476363524</v>
      </c>
      <c r="J1674">
        <f>MAX(I1674*F1674,E1674)</f>
        <v>14.942451481294388</v>
      </c>
      <c r="L1674" s="166"/>
      <c r="M1674" s="41"/>
      <c r="N1674" s="41"/>
      <c r="O1674" s="41"/>
    </row>
    <row r="1675" spans="1:15" x14ac:dyDescent="0.25">
      <c r="A1675" s="165">
        <v>43535.708333333336</v>
      </c>
      <c r="B1675" s="167">
        <f>WEEKNUM(A1675)</f>
        <v>11</v>
      </c>
      <c r="C1675" s="164">
        <f>WEEKDAY(A1675)</f>
        <v>2</v>
      </c>
      <c r="D1675" s="164">
        <v>18</v>
      </c>
      <c r="E1675" s="163">
        <v>10</v>
      </c>
      <c r="F1675" s="163">
        <v>14</v>
      </c>
      <c r="G1675" s="163">
        <v>12.0375</v>
      </c>
      <c r="H1675" s="1">
        <v>3208</v>
      </c>
      <c r="I1675" s="161">
        <f>VLOOKUP(B1675,L$2:M$54,2,FALSE)</f>
        <v>1.0478577476363524</v>
      </c>
      <c r="J1675">
        <f>MAX(I1675*F1675,E1675)</f>
        <v>14.670008466908934</v>
      </c>
      <c r="L1675" s="166"/>
      <c r="M1675" s="41"/>
      <c r="N1675" s="41"/>
      <c r="O1675" s="41"/>
    </row>
    <row r="1676" spans="1:15" x14ac:dyDescent="0.25">
      <c r="A1676" s="165">
        <v>43535.75</v>
      </c>
      <c r="B1676" s="167">
        <f>WEEKNUM(A1676)</f>
        <v>11</v>
      </c>
      <c r="C1676" s="164">
        <f>WEEKDAY(A1676)</f>
        <v>2</v>
      </c>
      <c r="D1676" s="164">
        <v>19</v>
      </c>
      <c r="E1676" s="163">
        <v>10</v>
      </c>
      <c r="F1676" s="163">
        <v>13.850000000000001</v>
      </c>
      <c r="G1676" s="163">
        <v>11.475</v>
      </c>
      <c r="H1676" s="1">
        <v>3260</v>
      </c>
      <c r="I1676" s="161">
        <f>VLOOKUP(B1676,L$2:M$54,2,FALSE)</f>
        <v>1.0478577476363524</v>
      </c>
      <c r="J1676">
        <f>MAX(I1676*F1676,E1676)</f>
        <v>14.512829804763482</v>
      </c>
      <c r="L1676" s="166"/>
      <c r="M1676" s="41"/>
      <c r="N1676" s="41"/>
      <c r="O1676" s="41"/>
    </row>
    <row r="1677" spans="1:15" x14ac:dyDescent="0.25">
      <c r="A1677" s="165">
        <v>43535.791666666664</v>
      </c>
      <c r="B1677" s="167">
        <f>WEEKNUM(A1677)</f>
        <v>11</v>
      </c>
      <c r="C1677" s="164">
        <f>WEEKDAY(A1677)</f>
        <v>2</v>
      </c>
      <c r="D1677" s="164">
        <v>20</v>
      </c>
      <c r="E1677" s="163">
        <v>10</v>
      </c>
      <c r="F1677" s="163">
        <v>14.260000000000002</v>
      </c>
      <c r="G1677" s="163">
        <v>11.516249999999999</v>
      </c>
      <c r="H1677" s="1">
        <v>2381</v>
      </c>
      <c r="I1677" s="161">
        <f>VLOOKUP(B1677,L$2:M$54,2,FALSE)</f>
        <v>1.0478577476363524</v>
      </c>
      <c r="J1677">
        <f>MAX(I1677*F1677,E1677)</f>
        <v>14.942451481294388</v>
      </c>
      <c r="L1677" s="166"/>
      <c r="M1677" s="41"/>
      <c r="N1677" s="41"/>
      <c r="O1677" s="41"/>
    </row>
    <row r="1678" spans="1:15" x14ac:dyDescent="0.25">
      <c r="A1678" s="165">
        <v>43535.833333333336</v>
      </c>
      <c r="B1678" s="167">
        <f>WEEKNUM(A1678)</f>
        <v>11</v>
      </c>
      <c r="C1678" s="164">
        <f>WEEKDAY(A1678)</f>
        <v>2</v>
      </c>
      <c r="D1678" s="164">
        <v>21</v>
      </c>
      <c r="E1678" s="163">
        <v>10</v>
      </c>
      <c r="F1678" s="163">
        <v>13</v>
      </c>
      <c r="G1678" s="163">
        <v>12.01</v>
      </c>
      <c r="H1678" s="1">
        <v>1170</v>
      </c>
      <c r="I1678" s="161">
        <f>VLOOKUP(B1678,L$2:M$54,2,FALSE)</f>
        <v>1.0478577476363524</v>
      </c>
      <c r="J1678">
        <f>MAX(I1678*F1678,E1678)</f>
        <v>13.622150719272582</v>
      </c>
      <c r="L1678" s="166"/>
      <c r="M1678" s="41"/>
      <c r="N1678" s="41"/>
      <c r="O1678" s="41"/>
    </row>
    <row r="1679" spans="1:15" x14ac:dyDescent="0.25">
      <c r="A1679" s="165">
        <v>43535.875</v>
      </c>
      <c r="B1679" s="167">
        <f>WEEKNUM(A1679)</f>
        <v>11</v>
      </c>
      <c r="C1679" s="164">
        <f>WEEKDAY(A1679)</f>
        <v>2</v>
      </c>
      <c r="D1679" s="164">
        <v>22</v>
      </c>
      <c r="E1679" s="163">
        <v>12.01</v>
      </c>
      <c r="F1679" s="163">
        <v>12.01</v>
      </c>
      <c r="G1679" s="163">
        <v>12.0425</v>
      </c>
      <c r="H1679" s="1">
        <v>1002</v>
      </c>
      <c r="I1679" s="161">
        <f>VLOOKUP(B1679,L$2:M$54,2,FALSE)</f>
        <v>1.0478577476363524</v>
      </c>
      <c r="J1679">
        <f>MAX(I1679*F1679,E1679)</f>
        <v>12.584771549112592</v>
      </c>
      <c r="L1679" s="166"/>
      <c r="M1679" s="41"/>
      <c r="N1679" s="41"/>
      <c r="O1679" s="41"/>
    </row>
    <row r="1680" spans="1:15" x14ac:dyDescent="0.25">
      <c r="A1680" s="165">
        <v>43535.916666666664</v>
      </c>
      <c r="B1680" s="167">
        <f>WEEKNUM(A1680)</f>
        <v>11</v>
      </c>
      <c r="C1680" s="164">
        <f>WEEKDAY(A1680)</f>
        <v>2</v>
      </c>
      <c r="D1680" s="164">
        <v>23</v>
      </c>
      <c r="E1680" s="163">
        <v>11.9375</v>
      </c>
      <c r="F1680" s="163">
        <v>11.9375</v>
      </c>
      <c r="G1680" s="163">
        <v>12.525</v>
      </c>
      <c r="H1680" s="1">
        <v>971</v>
      </c>
      <c r="I1680" s="161">
        <f>VLOOKUP(B1680,L$2:M$54,2,FALSE)</f>
        <v>1.0478577476363524</v>
      </c>
      <c r="J1680">
        <f>MAX(I1680*F1680,E1680)</f>
        <v>12.508801862408957</v>
      </c>
      <c r="L1680" s="166"/>
      <c r="M1680" s="41"/>
      <c r="N1680" s="41"/>
      <c r="O1680" s="41"/>
    </row>
    <row r="1681" spans="1:15" x14ac:dyDescent="0.25">
      <c r="A1681" s="165">
        <v>43535.958333333336</v>
      </c>
      <c r="B1681" s="167">
        <f>WEEKNUM(A1681)</f>
        <v>11</v>
      </c>
      <c r="C1681" s="164">
        <f>WEEKDAY(A1681)</f>
        <v>2</v>
      </c>
      <c r="D1681" s="164">
        <v>24</v>
      </c>
      <c r="E1681" s="163">
        <v>12.105</v>
      </c>
      <c r="F1681" s="163">
        <v>12.105</v>
      </c>
      <c r="G1681" s="163">
        <v>12.01</v>
      </c>
      <c r="H1681" s="1">
        <v>1029</v>
      </c>
      <c r="I1681" s="161">
        <f>VLOOKUP(B1681,L$2:M$54,2,FALSE)</f>
        <v>1.0478577476363524</v>
      </c>
      <c r="J1681">
        <f>MAX(I1681*F1681,E1681)</f>
        <v>12.684318035138046</v>
      </c>
      <c r="L1681" s="166"/>
      <c r="M1681" s="41"/>
      <c r="N1681" s="41"/>
      <c r="O1681" s="41"/>
    </row>
    <row r="1682" spans="1:15" x14ac:dyDescent="0.25">
      <c r="A1682" s="165">
        <v>43536</v>
      </c>
      <c r="B1682" s="167">
        <f>WEEKNUM(A1682)</f>
        <v>11</v>
      </c>
      <c r="C1682" s="164">
        <f>WEEKDAY(A1682)</f>
        <v>3</v>
      </c>
      <c r="D1682" s="164">
        <v>1</v>
      </c>
      <c r="E1682" s="163">
        <v>10.879999999999999</v>
      </c>
      <c r="F1682" s="163">
        <v>10.879999999999999</v>
      </c>
      <c r="G1682" s="163">
        <v>12.0425</v>
      </c>
      <c r="H1682" s="1">
        <v>814</v>
      </c>
      <c r="I1682" s="161">
        <f>VLOOKUP(B1682,L$2:M$54,2,FALSE)</f>
        <v>1.0478577476363524</v>
      </c>
      <c r="J1682">
        <f>MAX(I1682*F1682,E1682)</f>
        <v>11.400692294283512</v>
      </c>
      <c r="L1682" s="166"/>
      <c r="M1682" s="41"/>
      <c r="N1682" s="41"/>
      <c r="O1682" s="41"/>
    </row>
    <row r="1683" spans="1:15" x14ac:dyDescent="0.25">
      <c r="A1683" s="165">
        <v>43536.041666666664</v>
      </c>
      <c r="B1683" s="167">
        <f>WEEKNUM(A1683)</f>
        <v>11</v>
      </c>
      <c r="C1683" s="164">
        <f>WEEKDAY(A1683)</f>
        <v>3</v>
      </c>
      <c r="D1683" s="164">
        <v>2</v>
      </c>
      <c r="E1683" s="163">
        <v>12</v>
      </c>
      <c r="F1683" s="163">
        <v>12</v>
      </c>
      <c r="G1683" s="163">
        <v>11.925000000000001</v>
      </c>
      <c r="H1683" s="1">
        <v>461</v>
      </c>
      <c r="I1683" s="161">
        <f>VLOOKUP(B1683,L$2:M$54,2,FALSE)</f>
        <v>1.0478577476363524</v>
      </c>
      <c r="J1683">
        <f>MAX(I1683*F1683,E1683)</f>
        <v>12.574292971636229</v>
      </c>
      <c r="L1683" s="166"/>
      <c r="M1683" s="41"/>
      <c r="N1683" s="41"/>
      <c r="O1683" s="41"/>
    </row>
    <row r="1684" spans="1:15" x14ac:dyDescent="0.25">
      <c r="A1684" s="165">
        <v>43536.083333333336</v>
      </c>
      <c r="B1684" s="167">
        <f>WEEKNUM(A1684)</f>
        <v>11</v>
      </c>
      <c r="C1684" s="164">
        <f>WEEKDAY(A1684)</f>
        <v>3</v>
      </c>
      <c r="D1684" s="164">
        <v>3</v>
      </c>
      <c r="E1684" s="163">
        <v>10.6</v>
      </c>
      <c r="F1684" s="163">
        <v>11.1</v>
      </c>
      <c r="G1684" s="163">
        <v>12.13</v>
      </c>
      <c r="H1684" s="1">
        <v>272</v>
      </c>
      <c r="I1684" s="161">
        <f>VLOOKUP(B1684,L$2:M$54,2,FALSE)</f>
        <v>1.0478577476363524</v>
      </c>
      <c r="J1684">
        <f>MAX(I1684*F1684,E1684)</f>
        <v>11.631220998763512</v>
      </c>
      <c r="L1684" s="166"/>
      <c r="M1684" s="41"/>
      <c r="N1684" s="41"/>
      <c r="O1684" s="41"/>
    </row>
    <row r="1685" spans="1:15" x14ac:dyDescent="0.25">
      <c r="A1685" s="165">
        <v>43536.125</v>
      </c>
      <c r="B1685" s="167">
        <f>WEEKNUM(A1685)</f>
        <v>11</v>
      </c>
      <c r="C1685" s="164">
        <f>WEEKDAY(A1685)</f>
        <v>3</v>
      </c>
      <c r="D1685" s="164">
        <v>4</v>
      </c>
      <c r="E1685" s="163">
        <v>11.875</v>
      </c>
      <c r="F1685" s="163">
        <v>12</v>
      </c>
      <c r="G1685" s="163">
        <v>11.935</v>
      </c>
      <c r="H1685" s="1">
        <v>230</v>
      </c>
      <c r="I1685" s="161">
        <f>VLOOKUP(B1685,L$2:M$54,2,FALSE)</f>
        <v>1.0478577476363524</v>
      </c>
      <c r="J1685">
        <f>MAX(I1685*F1685,E1685)</f>
        <v>12.574292971636229</v>
      </c>
      <c r="L1685" s="166"/>
      <c r="M1685" s="41"/>
      <c r="N1685" s="41"/>
      <c r="O1685" s="41"/>
    </row>
    <row r="1686" spans="1:15" x14ac:dyDescent="0.25">
      <c r="A1686" s="165">
        <v>43536.166666666664</v>
      </c>
      <c r="B1686" s="167">
        <f>WEEKNUM(A1686)</f>
        <v>11</v>
      </c>
      <c r="C1686" s="164">
        <f>WEEKDAY(A1686)</f>
        <v>3</v>
      </c>
      <c r="D1686" s="164">
        <v>5</v>
      </c>
      <c r="E1686" s="163">
        <v>10.6</v>
      </c>
      <c r="F1686" s="163">
        <v>11.1</v>
      </c>
      <c r="G1686" s="163">
        <v>12.032500000000001</v>
      </c>
      <c r="H1686" s="1">
        <v>191</v>
      </c>
      <c r="I1686" s="161">
        <f>VLOOKUP(B1686,L$2:M$54,2,FALSE)</f>
        <v>1.0478577476363524</v>
      </c>
      <c r="J1686">
        <f>MAX(I1686*F1686,E1686)</f>
        <v>11.631220998763512</v>
      </c>
      <c r="L1686" s="166"/>
      <c r="M1686" s="41"/>
      <c r="N1686" s="41"/>
      <c r="O1686" s="41"/>
    </row>
    <row r="1687" spans="1:15" x14ac:dyDescent="0.25">
      <c r="A1687" s="165">
        <v>43536.208333333336</v>
      </c>
      <c r="B1687" s="167">
        <f>WEEKNUM(A1687)</f>
        <v>11</v>
      </c>
      <c r="C1687" s="164">
        <f>WEEKDAY(A1687)</f>
        <v>3</v>
      </c>
      <c r="D1687" s="164">
        <v>6</v>
      </c>
      <c r="E1687" s="163">
        <v>10.5</v>
      </c>
      <c r="F1687" s="163">
        <v>11</v>
      </c>
      <c r="G1687" s="163">
        <v>10.879999999999999</v>
      </c>
      <c r="H1687" s="1">
        <v>242</v>
      </c>
      <c r="I1687" s="161">
        <f>VLOOKUP(B1687,L$2:M$54,2,FALSE)</f>
        <v>1.0478577476363524</v>
      </c>
      <c r="J1687">
        <f>MAX(I1687*F1687,E1687)</f>
        <v>11.526435223999876</v>
      </c>
      <c r="L1687" s="166"/>
      <c r="M1687" s="41"/>
      <c r="N1687" s="41"/>
      <c r="O1687" s="41"/>
    </row>
    <row r="1688" spans="1:15" x14ac:dyDescent="0.25">
      <c r="A1688" s="165">
        <v>43536.25</v>
      </c>
      <c r="B1688" s="167">
        <f>WEEKNUM(A1688)</f>
        <v>11</v>
      </c>
      <c r="C1688" s="164">
        <f>WEEKDAY(A1688)</f>
        <v>3</v>
      </c>
      <c r="D1688" s="164">
        <v>7</v>
      </c>
      <c r="E1688" s="163">
        <v>10.875</v>
      </c>
      <c r="F1688" s="163">
        <v>12</v>
      </c>
      <c r="G1688" s="163">
        <v>12</v>
      </c>
      <c r="H1688" s="1">
        <v>283</v>
      </c>
      <c r="I1688" s="161">
        <f>VLOOKUP(B1688,L$2:M$54,2,FALSE)</f>
        <v>1.0478577476363524</v>
      </c>
      <c r="J1688">
        <f>MAX(I1688*F1688,E1688)</f>
        <v>12.574292971636229</v>
      </c>
      <c r="L1688" s="166"/>
      <c r="M1688" s="41"/>
      <c r="N1688" s="41"/>
      <c r="O1688" s="41"/>
    </row>
    <row r="1689" spans="1:15" x14ac:dyDescent="0.25">
      <c r="A1689" s="165">
        <v>43536.291666666664</v>
      </c>
      <c r="B1689" s="167">
        <f>WEEKNUM(A1689)</f>
        <v>11</v>
      </c>
      <c r="C1689" s="164">
        <f>WEEKDAY(A1689)</f>
        <v>3</v>
      </c>
      <c r="D1689" s="164">
        <v>8</v>
      </c>
      <c r="E1689" s="163">
        <v>10</v>
      </c>
      <c r="F1689" s="163">
        <v>15.75</v>
      </c>
      <c r="G1689" s="163">
        <v>10.85</v>
      </c>
      <c r="H1689" s="1">
        <v>704</v>
      </c>
      <c r="I1689" s="161">
        <f>VLOOKUP(B1689,L$2:M$54,2,FALSE)</f>
        <v>1.0478577476363524</v>
      </c>
      <c r="J1689">
        <f>MAX(I1689*F1689,E1689)</f>
        <v>16.50375952527255</v>
      </c>
      <c r="L1689" s="166"/>
      <c r="M1689" s="41"/>
      <c r="N1689" s="41"/>
      <c r="O1689" s="41"/>
    </row>
    <row r="1690" spans="1:15" x14ac:dyDescent="0.25">
      <c r="A1690" s="165">
        <v>43536.333333333336</v>
      </c>
      <c r="B1690" s="167">
        <f>WEEKNUM(A1690)</f>
        <v>11</v>
      </c>
      <c r="C1690" s="164">
        <f>WEEKDAY(A1690)</f>
        <v>3</v>
      </c>
      <c r="D1690" s="164">
        <v>9</v>
      </c>
      <c r="E1690" s="163">
        <v>10</v>
      </c>
      <c r="F1690" s="163">
        <v>17.625</v>
      </c>
      <c r="G1690" s="163">
        <v>11.9375</v>
      </c>
      <c r="H1690" s="1">
        <v>1295</v>
      </c>
      <c r="I1690" s="161">
        <f>VLOOKUP(B1690,L$2:M$54,2,FALSE)</f>
        <v>1.0478577476363524</v>
      </c>
      <c r="J1690">
        <f>MAX(I1690*F1690,E1690)</f>
        <v>18.468492802090712</v>
      </c>
      <c r="L1690" s="166"/>
      <c r="M1690" s="41"/>
      <c r="N1690" s="41"/>
      <c r="O1690" s="41"/>
    </row>
    <row r="1691" spans="1:15" x14ac:dyDescent="0.25">
      <c r="A1691" s="165">
        <v>43536.375</v>
      </c>
      <c r="B1691" s="167">
        <f>WEEKNUM(A1691)</f>
        <v>11</v>
      </c>
      <c r="C1691" s="164">
        <f>WEEKDAY(A1691)</f>
        <v>3</v>
      </c>
      <c r="D1691" s="164">
        <v>10</v>
      </c>
      <c r="E1691" s="163">
        <v>10</v>
      </c>
      <c r="F1691" s="163">
        <v>14.75</v>
      </c>
      <c r="G1691" s="163">
        <v>10.85</v>
      </c>
      <c r="H1691" s="1">
        <v>1488</v>
      </c>
      <c r="I1691" s="161">
        <f>VLOOKUP(B1691,L$2:M$54,2,FALSE)</f>
        <v>1.0478577476363524</v>
      </c>
      <c r="J1691">
        <f>MAX(I1691*F1691,E1691)</f>
        <v>15.455901777636198</v>
      </c>
      <c r="L1691" s="166"/>
      <c r="M1691" s="41"/>
      <c r="N1691" s="41"/>
      <c r="O1691" s="41"/>
    </row>
    <row r="1692" spans="1:15" x14ac:dyDescent="0.25">
      <c r="A1692" s="165">
        <v>43536.416666666664</v>
      </c>
      <c r="B1692" s="167">
        <f>WEEKNUM(A1692)</f>
        <v>11</v>
      </c>
      <c r="C1692" s="164">
        <f>WEEKDAY(A1692)</f>
        <v>3</v>
      </c>
      <c r="D1692" s="164">
        <v>11</v>
      </c>
      <c r="E1692" s="163">
        <v>10</v>
      </c>
      <c r="F1692" s="163">
        <v>14</v>
      </c>
      <c r="G1692" s="163">
        <v>10.75</v>
      </c>
      <c r="H1692" s="1">
        <v>1865</v>
      </c>
      <c r="I1692" s="161">
        <f>VLOOKUP(B1692,L$2:M$54,2,FALSE)</f>
        <v>1.0478577476363524</v>
      </c>
      <c r="J1692">
        <f>MAX(I1692*F1692,E1692)</f>
        <v>14.670008466908934</v>
      </c>
      <c r="L1692" s="166"/>
      <c r="M1692" s="41"/>
      <c r="N1692" s="41"/>
      <c r="O1692" s="41"/>
    </row>
    <row r="1693" spans="1:15" x14ac:dyDescent="0.25">
      <c r="A1693" s="165">
        <v>43536.458333333336</v>
      </c>
      <c r="B1693" s="167">
        <f>WEEKNUM(A1693)</f>
        <v>11</v>
      </c>
      <c r="C1693" s="164">
        <f>WEEKDAY(A1693)</f>
        <v>3</v>
      </c>
      <c r="D1693" s="164">
        <v>12</v>
      </c>
      <c r="E1693" s="163">
        <v>10</v>
      </c>
      <c r="F1693" s="163">
        <v>13.875</v>
      </c>
      <c r="G1693" s="163">
        <v>11.4375</v>
      </c>
      <c r="H1693" s="1">
        <v>2490</v>
      </c>
      <c r="I1693" s="161">
        <f>VLOOKUP(B1693,L$2:M$54,2,FALSE)</f>
        <v>1.0478577476363524</v>
      </c>
      <c r="J1693">
        <f>MAX(I1693*F1693,E1693)</f>
        <v>14.539026248454389</v>
      </c>
      <c r="L1693" s="166"/>
      <c r="M1693" s="41"/>
      <c r="N1693" s="41"/>
      <c r="O1693" s="41"/>
    </row>
    <row r="1694" spans="1:15" x14ac:dyDescent="0.25">
      <c r="A1694" s="165">
        <v>43536.5</v>
      </c>
      <c r="B1694" s="167">
        <f>WEEKNUM(A1694)</f>
        <v>11</v>
      </c>
      <c r="C1694" s="164">
        <f>WEEKDAY(A1694)</f>
        <v>3</v>
      </c>
      <c r="D1694" s="164">
        <v>13</v>
      </c>
      <c r="E1694" s="163">
        <v>10</v>
      </c>
      <c r="F1694" s="163">
        <v>14.125</v>
      </c>
      <c r="G1694" s="163">
        <v>12.875</v>
      </c>
      <c r="H1694" s="1">
        <v>2383</v>
      </c>
      <c r="I1694" s="161">
        <f>VLOOKUP(B1694,L$2:M$54,2,FALSE)</f>
        <v>1.0478577476363524</v>
      </c>
      <c r="J1694">
        <f>MAX(I1694*F1694,E1694)</f>
        <v>14.800990685363479</v>
      </c>
      <c r="L1694" s="166"/>
      <c r="M1694" s="41"/>
      <c r="N1694" s="41"/>
      <c r="O1694" s="41"/>
    </row>
    <row r="1695" spans="1:15" x14ac:dyDescent="0.25">
      <c r="A1695" s="165">
        <v>43536.541666666664</v>
      </c>
      <c r="B1695" s="167">
        <f>WEEKNUM(A1695)</f>
        <v>11</v>
      </c>
      <c r="C1695" s="164">
        <f>WEEKDAY(A1695)</f>
        <v>3</v>
      </c>
      <c r="D1695" s="164">
        <v>14</v>
      </c>
      <c r="E1695" s="163">
        <v>10</v>
      </c>
      <c r="F1695" s="163">
        <v>14.074999999999999</v>
      </c>
      <c r="G1695" s="163">
        <v>13.8125</v>
      </c>
      <c r="H1695" s="1">
        <v>2366</v>
      </c>
      <c r="I1695" s="161">
        <f>VLOOKUP(B1695,L$2:M$54,2,FALSE)</f>
        <v>1.0478577476363524</v>
      </c>
      <c r="J1695">
        <f>MAX(I1695*F1695,E1695)</f>
        <v>14.74859779798166</v>
      </c>
      <c r="L1695" s="166"/>
      <c r="M1695" s="41"/>
      <c r="N1695" s="41"/>
      <c r="O1695" s="41"/>
    </row>
    <row r="1696" spans="1:15" x14ac:dyDescent="0.25">
      <c r="A1696" s="165">
        <v>43536.583333333336</v>
      </c>
      <c r="B1696" s="167">
        <f>WEEKNUM(A1696)</f>
        <v>11</v>
      </c>
      <c r="C1696" s="164">
        <f>WEEKDAY(A1696)</f>
        <v>3</v>
      </c>
      <c r="D1696" s="164">
        <v>15</v>
      </c>
      <c r="E1696" s="163">
        <v>10</v>
      </c>
      <c r="F1696" s="163">
        <v>13.975000000000001</v>
      </c>
      <c r="G1696" s="163">
        <v>12.375</v>
      </c>
      <c r="H1696" s="1">
        <v>2838</v>
      </c>
      <c r="I1696" s="161">
        <f>VLOOKUP(B1696,L$2:M$54,2,FALSE)</f>
        <v>1.0478577476363524</v>
      </c>
      <c r="J1696">
        <f>MAX(I1696*F1696,E1696)</f>
        <v>14.643812023218027</v>
      </c>
      <c r="L1696" s="166"/>
      <c r="M1696" s="41"/>
      <c r="N1696" s="41"/>
      <c r="O1696" s="41"/>
    </row>
    <row r="1697" spans="1:15" x14ac:dyDescent="0.25">
      <c r="A1697" s="165">
        <v>43536.625</v>
      </c>
      <c r="B1697" s="167">
        <f>WEEKNUM(A1697)</f>
        <v>11</v>
      </c>
      <c r="C1697" s="164">
        <f>WEEKDAY(A1697)</f>
        <v>3</v>
      </c>
      <c r="D1697" s="164">
        <v>16</v>
      </c>
      <c r="E1697" s="163">
        <v>10</v>
      </c>
      <c r="F1697" s="163">
        <v>14.175000000000001</v>
      </c>
      <c r="G1697" s="163">
        <v>12</v>
      </c>
      <c r="H1697" s="1">
        <v>3320</v>
      </c>
      <c r="I1697" s="161">
        <f>VLOOKUP(B1697,L$2:M$54,2,FALSE)</f>
        <v>1.0478577476363524</v>
      </c>
      <c r="J1697">
        <f>MAX(I1697*F1697,E1697)</f>
        <v>14.853383572745296</v>
      </c>
      <c r="L1697" s="166"/>
      <c r="M1697" s="41"/>
      <c r="N1697" s="41"/>
      <c r="O1697" s="41"/>
    </row>
    <row r="1698" spans="1:15" x14ac:dyDescent="0.25">
      <c r="A1698" s="165">
        <v>43536.666666666664</v>
      </c>
      <c r="B1698" s="167">
        <f>WEEKNUM(A1698)</f>
        <v>11</v>
      </c>
      <c r="C1698" s="164">
        <f>WEEKDAY(A1698)</f>
        <v>3</v>
      </c>
      <c r="D1698" s="164">
        <v>17</v>
      </c>
      <c r="E1698" s="163">
        <v>10</v>
      </c>
      <c r="F1698" s="163">
        <v>14.45</v>
      </c>
      <c r="G1698" s="163">
        <v>11.9375</v>
      </c>
      <c r="H1698" s="1">
        <v>3493</v>
      </c>
      <c r="I1698" s="161">
        <f>VLOOKUP(B1698,L$2:M$54,2,FALSE)</f>
        <v>1.0478577476363524</v>
      </c>
      <c r="J1698">
        <f>MAX(I1698*F1698,E1698)</f>
        <v>15.141544453345292</v>
      </c>
      <c r="L1698" s="166"/>
      <c r="M1698" s="41"/>
      <c r="N1698" s="41"/>
      <c r="O1698" s="41"/>
    </row>
    <row r="1699" spans="1:15" x14ac:dyDescent="0.25">
      <c r="A1699" s="165">
        <v>43536.708333333336</v>
      </c>
      <c r="B1699" s="167">
        <f>WEEKNUM(A1699)</f>
        <v>11</v>
      </c>
      <c r="C1699" s="164">
        <f>WEEKDAY(A1699)</f>
        <v>3</v>
      </c>
      <c r="D1699" s="164">
        <v>18</v>
      </c>
      <c r="E1699" s="163">
        <v>10</v>
      </c>
      <c r="F1699" s="163">
        <v>17.375</v>
      </c>
      <c r="G1699" s="163">
        <v>12.0625</v>
      </c>
      <c r="H1699" s="1">
        <v>3434</v>
      </c>
      <c r="I1699" s="161">
        <f>VLOOKUP(B1699,L$2:M$54,2,FALSE)</f>
        <v>1.0478577476363524</v>
      </c>
      <c r="J1699">
        <f>MAX(I1699*F1699,E1699)</f>
        <v>18.206528365181622</v>
      </c>
      <c r="L1699" s="166"/>
      <c r="M1699" s="41"/>
      <c r="N1699" s="41"/>
      <c r="O1699" s="41"/>
    </row>
    <row r="1700" spans="1:15" x14ac:dyDescent="0.25">
      <c r="A1700" s="165">
        <v>43536.75</v>
      </c>
      <c r="B1700" s="167">
        <f>WEEKNUM(A1700)</f>
        <v>11</v>
      </c>
      <c r="C1700" s="164">
        <f>WEEKDAY(A1700)</f>
        <v>3</v>
      </c>
      <c r="D1700" s="164">
        <v>19</v>
      </c>
      <c r="E1700" s="163">
        <v>10</v>
      </c>
      <c r="F1700" s="163">
        <v>15.925000000000001</v>
      </c>
      <c r="G1700" s="163">
        <v>12.037500000000001</v>
      </c>
      <c r="H1700" s="1">
        <v>3263</v>
      </c>
      <c r="I1700" s="161">
        <f>VLOOKUP(B1700,L$2:M$54,2,FALSE)</f>
        <v>1.0478577476363524</v>
      </c>
      <c r="J1700">
        <f>MAX(I1700*F1700,E1700)</f>
        <v>16.687134631108915</v>
      </c>
      <c r="L1700" s="166"/>
      <c r="M1700" s="41"/>
      <c r="N1700" s="41"/>
      <c r="O1700" s="41"/>
    </row>
    <row r="1701" spans="1:15" x14ac:dyDescent="0.25">
      <c r="A1701" s="165">
        <v>43536.791666666664</v>
      </c>
      <c r="B1701" s="167">
        <f>WEEKNUM(A1701)</f>
        <v>11</v>
      </c>
      <c r="C1701" s="164">
        <f>WEEKDAY(A1701)</f>
        <v>3</v>
      </c>
      <c r="D1701" s="164">
        <v>20</v>
      </c>
      <c r="E1701" s="163">
        <v>10</v>
      </c>
      <c r="F1701" s="163">
        <v>13.525</v>
      </c>
      <c r="G1701" s="163">
        <v>11.987500000000001</v>
      </c>
      <c r="H1701" s="1">
        <v>2663</v>
      </c>
      <c r="I1701" s="161">
        <f>VLOOKUP(B1701,L$2:M$54,2,FALSE)</f>
        <v>1.0478577476363524</v>
      </c>
      <c r="J1701">
        <f>MAX(I1701*F1701,E1701)</f>
        <v>14.172276036781668</v>
      </c>
      <c r="L1701" s="166"/>
      <c r="M1701" s="41"/>
      <c r="N1701" s="41"/>
      <c r="O1701" s="41"/>
    </row>
    <row r="1702" spans="1:15" x14ac:dyDescent="0.25">
      <c r="A1702" s="165">
        <v>43536.833333333336</v>
      </c>
      <c r="B1702" s="167">
        <f>WEEKNUM(A1702)</f>
        <v>11</v>
      </c>
      <c r="C1702" s="164">
        <f>WEEKDAY(A1702)</f>
        <v>3</v>
      </c>
      <c r="D1702" s="164">
        <v>21</v>
      </c>
      <c r="E1702" s="163">
        <v>12.45</v>
      </c>
      <c r="F1702" s="163">
        <v>12.45</v>
      </c>
      <c r="G1702" s="163">
        <v>12.0875</v>
      </c>
      <c r="H1702" s="1">
        <v>2357</v>
      </c>
      <c r="I1702" s="161">
        <f>VLOOKUP(B1702,L$2:M$54,2,FALSE)</f>
        <v>1.0478577476363524</v>
      </c>
      <c r="J1702">
        <f>MAX(I1702*F1702,E1702)</f>
        <v>13.045828958072587</v>
      </c>
      <c r="L1702" s="166"/>
      <c r="M1702" s="41"/>
      <c r="N1702" s="41"/>
      <c r="O1702" s="41"/>
    </row>
    <row r="1703" spans="1:15" x14ac:dyDescent="0.25">
      <c r="A1703" s="165">
        <v>43536.875</v>
      </c>
      <c r="B1703" s="167">
        <f>WEEKNUM(A1703)</f>
        <v>11</v>
      </c>
      <c r="C1703" s="164">
        <f>WEEKDAY(A1703)</f>
        <v>3</v>
      </c>
      <c r="D1703" s="164">
        <v>22</v>
      </c>
      <c r="E1703" s="163">
        <v>11.95</v>
      </c>
      <c r="F1703" s="163">
        <v>11.95</v>
      </c>
      <c r="G1703" s="163">
        <v>12.225</v>
      </c>
      <c r="H1703" s="1">
        <v>1905</v>
      </c>
      <c r="I1703" s="161">
        <f>VLOOKUP(B1703,L$2:M$54,2,FALSE)</f>
        <v>1.0478577476363524</v>
      </c>
      <c r="J1703">
        <f>MAX(I1703*F1703,E1703)</f>
        <v>12.52190008425441</v>
      </c>
      <c r="L1703" s="166"/>
      <c r="M1703" s="41"/>
      <c r="N1703" s="41"/>
      <c r="O1703" s="41"/>
    </row>
    <row r="1704" spans="1:15" x14ac:dyDescent="0.25">
      <c r="A1704" s="165">
        <v>43536.916666666664</v>
      </c>
      <c r="B1704" s="167">
        <f>WEEKNUM(A1704)</f>
        <v>11</v>
      </c>
      <c r="C1704" s="164">
        <f>WEEKDAY(A1704)</f>
        <v>3</v>
      </c>
      <c r="D1704" s="164">
        <v>23</v>
      </c>
      <c r="E1704" s="163">
        <v>11.725000000000001</v>
      </c>
      <c r="F1704" s="163">
        <v>11.725000000000001</v>
      </c>
      <c r="G1704" s="163">
        <v>13.6875</v>
      </c>
      <c r="H1704" s="1">
        <v>926</v>
      </c>
      <c r="I1704" s="161">
        <f>VLOOKUP(B1704,L$2:M$54,2,FALSE)</f>
        <v>1.0478577476363524</v>
      </c>
      <c r="J1704">
        <f>MAX(I1704*F1704,E1704)</f>
        <v>12.286132091036233</v>
      </c>
      <c r="L1704" s="166"/>
      <c r="M1704" s="41"/>
      <c r="N1704" s="41"/>
      <c r="O1704" s="41"/>
    </row>
    <row r="1705" spans="1:15" x14ac:dyDescent="0.25">
      <c r="A1705" s="165">
        <v>43536.958333333336</v>
      </c>
      <c r="B1705" s="167">
        <f>WEEKNUM(A1705)</f>
        <v>11</v>
      </c>
      <c r="C1705" s="164">
        <f>WEEKDAY(A1705)</f>
        <v>3</v>
      </c>
      <c r="D1705" s="164">
        <v>24</v>
      </c>
      <c r="E1705" s="163">
        <v>12</v>
      </c>
      <c r="F1705" s="163">
        <v>12</v>
      </c>
      <c r="G1705" s="163">
        <v>12.9625</v>
      </c>
      <c r="H1705" s="1">
        <v>398</v>
      </c>
      <c r="I1705" s="161">
        <f>VLOOKUP(B1705,L$2:M$54,2,FALSE)</f>
        <v>1.0478577476363524</v>
      </c>
      <c r="J1705">
        <f>MAX(I1705*F1705,E1705)</f>
        <v>12.574292971636229</v>
      </c>
      <c r="L1705" s="166"/>
      <c r="M1705" s="41"/>
      <c r="N1705" s="41"/>
      <c r="O1705" s="41"/>
    </row>
    <row r="1706" spans="1:15" x14ac:dyDescent="0.25">
      <c r="A1706" s="165">
        <v>43537</v>
      </c>
      <c r="B1706" s="167">
        <f>WEEKNUM(A1706)</f>
        <v>11</v>
      </c>
      <c r="C1706" s="164">
        <f>WEEKDAY(A1706)</f>
        <v>4</v>
      </c>
      <c r="D1706" s="164">
        <v>1</v>
      </c>
      <c r="E1706" s="163">
        <v>11.07</v>
      </c>
      <c r="F1706" s="163">
        <v>11.07</v>
      </c>
      <c r="G1706" s="163">
        <v>11.762499999999999</v>
      </c>
      <c r="H1706" s="1">
        <v>183</v>
      </c>
      <c r="I1706" s="161">
        <f>VLOOKUP(B1706,L$2:M$54,2,FALSE)</f>
        <v>1.0478577476363524</v>
      </c>
      <c r="J1706">
        <f>MAX(I1706*F1706,E1706)</f>
        <v>11.599785266334422</v>
      </c>
      <c r="L1706" s="166"/>
      <c r="M1706" s="41"/>
      <c r="N1706" s="41"/>
      <c r="O1706" s="41"/>
    </row>
    <row r="1707" spans="1:15" x14ac:dyDescent="0.25">
      <c r="A1707" s="165">
        <v>43537.041666666664</v>
      </c>
      <c r="B1707" s="167">
        <f>WEEKNUM(A1707)</f>
        <v>11</v>
      </c>
      <c r="C1707" s="164">
        <f>WEEKDAY(A1707)</f>
        <v>4</v>
      </c>
      <c r="D1707" s="164">
        <v>2</v>
      </c>
      <c r="E1707" s="163">
        <v>11.175000000000001</v>
      </c>
      <c r="F1707" s="163">
        <v>11.175000000000001</v>
      </c>
      <c r="G1707" s="163">
        <v>12.45</v>
      </c>
      <c r="H1707" s="1">
        <v>104</v>
      </c>
      <c r="I1707" s="161">
        <f>VLOOKUP(B1707,L$2:M$54,2,FALSE)</f>
        <v>1.0478577476363524</v>
      </c>
      <c r="J1707">
        <f>MAX(I1707*F1707,E1707)</f>
        <v>11.709810329836239</v>
      </c>
      <c r="L1707" s="166"/>
      <c r="M1707" s="41"/>
      <c r="N1707" s="41"/>
      <c r="O1707" s="41"/>
    </row>
    <row r="1708" spans="1:15" x14ac:dyDescent="0.25">
      <c r="A1708" s="165">
        <v>43537.083333333336</v>
      </c>
      <c r="B1708" s="167">
        <f>WEEKNUM(A1708)</f>
        <v>11</v>
      </c>
      <c r="C1708" s="164">
        <f>WEEKDAY(A1708)</f>
        <v>4</v>
      </c>
      <c r="D1708" s="164">
        <v>3</v>
      </c>
      <c r="E1708" s="163">
        <v>11.745000000000001</v>
      </c>
      <c r="F1708" s="163">
        <v>11.745000000000001</v>
      </c>
      <c r="G1708" s="163">
        <v>11.95</v>
      </c>
      <c r="H1708" s="1">
        <v>67</v>
      </c>
      <c r="I1708" s="161">
        <f>VLOOKUP(B1708,L$2:M$54,2,FALSE)</f>
        <v>1.0478577476363524</v>
      </c>
      <c r="J1708">
        <f>MAX(I1708*F1708,E1708)</f>
        <v>12.30708924598896</v>
      </c>
      <c r="L1708" s="166"/>
      <c r="M1708" s="41"/>
      <c r="N1708" s="41"/>
      <c r="O1708" s="41"/>
    </row>
    <row r="1709" spans="1:15" x14ac:dyDescent="0.25">
      <c r="A1709" s="165">
        <v>43537.125</v>
      </c>
      <c r="B1709" s="167">
        <f>WEEKNUM(A1709)</f>
        <v>11</v>
      </c>
      <c r="C1709" s="164">
        <f>WEEKDAY(A1709)</f>
        <v>4</v>
      </c>
      <c r="D1709" s="164">
        <v>4</v>
      </c>
      <c r="E1709" s="163">
        <v>12.195</v>
      </c>
      <c r="F1709" s="163">
        <v>12.195</v>
      </c>
      <c r="G1709" s="163">
        <v>11.725000000000001</v>
      </c>
      <c r="H1709" s="1">
        <v>106</v>
      </c>
      <c r="I1709" s="161">
        <f>VLOOKUP(B1709,L$2:M$54,2,FALSE)</f>
        <v>1.0478577476363524</v>
      </c>
      <c r="J1709">
        <f>MAX(I1709*F1709,E1709)</f>
        <v>12.778625232425318</v>
      </c>
      <c r="L1709" s="166"/>
      <c r="M1709" s="41"/>
      <c r="N1709" s="41"/>
      <c r="O1709" s="41"/>
    </row>
    <row r="1710" spans="1:15" x14ac:dyDescent="0.25">
      <c r="A1710" s="165">
        <v>43537.166666666664</v>
      </c>
      <c r="B1710" s="167">
        <f>WEEKNUM(A1710)</f>
        <v>11</v>
      </c>
      <c r="C1710" s="164">
        <f>WEEKDAY(A1710)</f>
        <v>4</v>
      </c>
      <c r="D1710" s="164">
        <v>5</v>
      </c>
      <c r="E1710" s="163">
        <v>11.705</v>
      </c>
      <c r="F1710" s="163">
        <v>11.705</v>
      </c>
      <c r="G1710" s="163">
        <v>12</v>
      </c>
      <c r="H1710" s="1">
        <v>338</v>
      </c>
      <c r="I1710" s="161">
        <f>VLOOKUP(B1710,L$2:M$54,2,FALSE)</f>
        <v>1.0478577476363524</v>
      </c>
      <c r="J1710">
        <f>MAX(I1710*F1710,E1710)</f>
        <v>12.265174936083506</v>
      </c>
      <c r="L1710" s="166"/>
      <c r="M1710" s="41"/>
      <c r="N1710" s="41"/>
      <c r="O1710" s="41"/>
    </row>
    <row r="1711" spans="1:15" x14ac:dyDescent="0.25">
      <c r="A1711" s="165">
        <v>43537.208333333336</v>
      </c>
      <c r="B1711" s="167">
        <f>WEEKNUM(A1711)</f>
        <v>11</v>
      </c>
      <c r="C1711" s="164">
        <f>WEEKDAY(A1711)</f>
        <v>4</v>
      </c>
      <c r="D1711" s="164">
        <v>6</v>
      </c>
      <c r="E1711" s="163">
        <v>10.620000000000001</v>
      </c>
      <c r="F1711" s="163">
        <v>10.620000000000001</v>
      </c>
      <c r="G1711" s="163">
        <v>11.07</v>
      </c>
      <c r="H1711" s="1">
        <v>876</v>
      </c>
      <c r="I1711" s="161">
        <f>VLOOKUP(B1711,L$2:M$54,2,FALSE)</f>
        <v>1.0478577476363524</v>
      </c>
      <c r="J1711">
        <f>MAX(I1711*F1711,E1711)</f>
        <v>11.128249279898064</v>
      </c>
      <c r="L1711" s="166"/>
      <c r="M1711" s="41"/>
      <c r="N1711" s="41"/>
      <c r="O1711" s="41"/>
    </row>
    <row r="1712" spans="1:15" x14ac:dyDescent="0.25">
      <c r="A1712" s="165">
        <v>43537.25</v>
      </c>
      <c r="B1712" s="167">
        <f>WEEKNUM(A1712)</f>
        <v>11</v>
      </c>
      <c r="C1712" s="164">
        <f>WEEKDAY(A1712)</f>
        <v>4</v>
      </c>
      <c r="D1712" s="164">
        <v>7</v>
      </c>
      <c r="E1712" s="163">
        <v>11.77</v>
      </c>
      <c r="F1712" s="163">
        <v>11.77</v>
      </c>
      <c r="G1712" s="163">
        <v>11.175000000000001</v>
      </c>
      <c r="H1712" s="1">
        <v>3399</v>
      </c>
      <c r="I1712" s="161">
        <f>VLOOKUP(B1712,L$2:M$54,2,FALSE)</f>
        <v>1.0478577476363524</v>
      </c>
      <c r="J1712">
        <f>MAX(I1712*F1712,E1712)</f>
        <v>12.333285689679867</v>
      </c>
      <c r="L1712" s="166"/>
      <c r="M1712" s="41"/>
      <c r="N1712" s="41"/>
      <c r="O1712" s="41"/>
    </row>
    <row r="1713" spans="1:15" x14ac:dyDescent="0.25">
      <c r="A1713" s="165">
        <v>43537.291666666664</v>
      </c>
      <c r="B1713" s="167">
        <f>WEEKNUM(A1713)</f>
        <v>11</v>
      </c>
      <c r="C1713" s="164">
        <f>WEEKDAY(A1713)</f>
        <v>4</v>
      </c>
      <c r="D1713" s="164">
        <v>8</v>
      </c>
      <c r="E1713" s="163">
        <v>10</v>
      </c>
      <c r="F1713" s="163">
        <v>16.5</v>
      </c>
      <c r="G1713" s="163">
        <v>11.745000000000001</v>
      </c>
      <c r="H1713" s="1">
        <v>4609</v>
      </c>
      <c r="I1713" s="161">
        <f>VLOOKUP(B1713,L$2:M$54,2,FALSE)</f>
        <v>1.0478577476363524</v>
      </c>
      <c r="J1713">
        <f>MAX(I1713*F1713,E1713)</f>
        <v>17.289652835999814</v>
      </c>
      <c r="L1713" s="166"/>
      <c r="M1713" s="41"/>
      <c r="N1713" s="41"/>
      <c r="O1713" s="41"/>
    </row>
    <row r="1714" spans="1:15" x14ac:dyDescent="0.25">
      <c r="A1714" s="165">
        <v>43537.333333333336</v>
      </c>
      <c r="B1714" s="167">
        <f>WEEKNUM(A1714)</f>
        <v>11</v>
      </c>
      <c r="C1714" s="164">
        <f>WEEKDAY(A1714)</f>
        <v>4</v>
      </c>
      <c r="D1714" s="164">
        <v>9</v>
      </c>
      <c r="E1714" s="163">
        <v>10</v>
      </c>
      <c r="F1714" s="163">
        <v>19</v>
      </c>
      <c r="G1714" s="163">
        <v>12.195</v>
      </c>
      <c r="H1714" s="1">
        <v>3810</v>
      </c>
      <c r="I1714" s="161">
        <f>VLOOKUP(B1714,L$2:M$54,2,FALSE)</f>
        <v>1.0478577476363524</v>
      </c>
      <c r="J1714">
        <f>MAX(I1714*F1714,E1714)</f>
        <v>19.909297205090695</v>
      </c>
      <c r="L1714" s="166"/>
      <c r="M1714" s="41"/>
      <c r="N1714" s="41"/>
      <c r="O1714" s="41"/>
    </row>
    <row r="1715" spans="1:15" x14ac:dyDescent="0.25">
      <c r="A1715" s="165">
        <v>43537.375</v>
      </c>
      <c r="B1715" s="167">
        <f>WEEKNUM(A1715)</f>
        <v>11</v>
      </c>
      <c r="C1715" s="164">
        <f>WEEKDAY(A1715)</f>
        <v>4</v>
      </c>
      <c r="D1715" s="164">
        <v>10</v>
      </c>
      <c r="E1715" s="163">
        <v>10</v>
      </c>
      <c r="F1715" s="163">
        <v>16.75</v>
      </c>
      <c r="G1715" s="163">
        <v>11.705</v>
      </c>
      <c r="H1715" s="1">
        <v>3289</v>
      </c>
      <c r="I1715" s="161">
        <f>VLOOKUP(B1715,L$2:M$54,2,FALSE)</f>
        <v>1.0478577476363524</v>
      </c>
      <c r="J1715">
        <f>MAX(I1715*F1715,E1715)</f>
        <v>17.551617272908903</v>
      </c>
      <c r="L1715" s="166"/>
      <c r="M1715" s="41"/>
      <c r="N1715" s="41"/>
      <c r="O1715" s="41"/>
    </row>
    <row r="1716" spans="1:15" x14ac:dyDescent="0.25">
      <c r="A1716" s="165">
        <v>43537.416666666664</v>
      </c>
      <c r="B1716" s="167">
        <f>WEEKNUM(A1716)</f>
        <v>11</v>
      </c>
      <c r="C1716" s="164">
        <f>WEEKDAY(A1716)</f>
        <v>4</v>
      </c>
      <c r="D1716" s="164">
        <v>11</v>
      </c>
      <c r="E1716" s="163">
        <v>10</v>
      </c>
      <c r="F1716" s="163">
        <v>15.379999999999999</v>
      </c>
      <c r="G1716" s="163">
        <v>10.620000000000001</v>
      </c>
      <c r="H1716" s="1">
        <v>2689</v>
      </c>
      <c r="I1716" s="161">
        <f>VLOOKUP(B1716,L$2:M$54,2,FALSE)</f>
        <v>1.0478577476363524</v>
      </c>
      <c r="J1716">
        <f>MAX(I1716*F1716,E1716)</f>
        <v>16.116052158647101</v>
      </c>
      <c r="L1716" s="166"/>
      <c r="M1716" s="41"/>
      <c r="N1716" s="41"/>
      <c r="O1716" s="41"/>
    </row>
    <row r="1717" spans="1:15" x14ac:dyDescent="0.25">
      <c r="A1717" s="165">
        <v>43537.458333333336</v>
      </c>
      <c r="B1717" s="167">
        <f>WEEKNUM(A1717)</f>
        <v>11</v>
      </c>
      <c r="C1717" s="164">
        <f>WEEKDAY(A1717)</f>
        <v>4</v>
      </c>
      <c r="D1717" s="164">
        <v>12</v>
      </c>
      <c r="E1717" s="163">
        <v>10</v>
      </c>
      <c r="F1717" s="163">
        <v>14.45</v>
      </c>
      <c r="G1717" s="163">
        <v>11.77</v>
      </c>
      <c r="H1717" s="1">
        <v>2531</v>
      </c>
      <c r="I1717" s="161">
        <f>VLOOKUP(B1717,L$2:M$54,2,FALSE)</f>
        <v>1.0478577476363524</v>
      </c>
      <c r="J1717">
        <f>MAX(I1717*F1717,E1717)</f>
        <v>15.141544453345292</v>
      </c>
      <c r="L1717" s="166"/>
      <c r="M1717" s="41"/>
      <c r="N1717" s="41"/>
      <c r="O1717" s="41"/>
    </row>
    <row r="1718" spans="1:15" x14ac:dyDescent="0.25">
      <c r="A1718" s="165">
        <v>43537.5</v>
      </c>
      <c r="B1718" s="167">
        <f>WEEKNUM(A1718)</f>
        <v>11</v>
      </c>
      <c r="C1718" s="164">
        <f>WEEKDAY(A1718)</f>
        <v>4</v>
      </c>
      <c r="D1718" s="164">
        <v>13</v>
      </c>
      <c r="E1718" s="163">
        <v>10</v>
      </c>
      <c r="F1718" s="163">
        <v>13.765000000000001</v>
      </c>
      <c r="G1718" s="163">
        <v>13.25</v>
      </c>
      <c r="H1718" s="1">
        <v>2423</v>
      </c>
      <c r="I1718" s="161">
        <f>VLOOKUP(B1718,L$2:M$54,2,FALSE)</f>
        <v>1.0478577476363524</v>
      </c>
      <c r="J1718">
        <f>MAX(I1718*F1718,E1718)</f>
        <v>14.423761896214392</v>
      </c>
      <c r="L1718" s="166"/>
      <c r="M1718" s="41"/>
      <c r="N1718" s="41"/>
      <c r="O1718" s="41"/>
    </row>
    <row r="1719" spans="1:15" x14ac:dyDescent="0.25">
      <c r="A1719" s="165">
        <v>43537.541666666664</v>
      </c>
      <c r="B1719" s="167">
        <f>WEEKNUM(A1719)</f>
        <v>11</v>
      </c>
      <c r="C1719" s="164">
        <f>WEEKDAY(A1719)</f>
        <v>4</v>
      </c>
      <c r="D1719" s="164">
        <v>14</v>
      </c>
      <c r="E1719" s="163">
        <v>10</v>
      </c>
      <c r="F1719" s="163">
        <v>14.185</v>
      </c>
      <c r="G1719" s="163">
        <v>14.5</v>
      </c>
      <c r="H1719" s="1">
        <v>2548</v>
      </c>
      <c r="I1719" s="161">
        <f>VLOOKUP(B1719,L$2:M$54,2,FALSE)</f>
        <v>1.0478577476363524</v>
      </c>
      <c r="J1719">
        <f>MAX(I1719*F1719,E1719)</f>
        <v>14.86386215022166</v>
      </c>
      <c r="L1719" s="166"/>
      <c r="M1719" s="41"/>
      <c r="N1719" s="41"/>
      <c r="O1719" s="41"/>
    </row>
    <row r="1720" spans="1:15" x14ac:dyDescent="0.25">
      <c r="A1720" s="165">
        <v>43537.583333333336</v>
      </c>
      <c r="B1720" s="167">
        <f>WEEKNUM(A1720)</f>
        <v>11</v>
      </c>
      <c r="C1720" s="164">
        <f>WEEKDAY(A1720)</f>
        <v>4</v>
      </c>
      <c r="D1720" s="164">
        <v>15</v>
      </c>
      <c r="E1720" s="163">
        <v>10</v>
      </c>
      <c r="F1720" s="163">
        <v>15</v>
      </c>
      <c r="G1720" s="163">
        <v>13.375</v>
      </c>
      <c r="H1720" s="1">
        <v>2485</v>
      </c>
      <c r="I1720" s="161">
        <f>VLOOKUP(B1720,L$2:M$54,2,FALSE)</f>
        <v>1.0478577476363524</v>
      </c>
      <c r="J1720">
        <f>MAX(I1720*F1720,E1720)</f>
        <v>15.717866214545285</v>
      </c>
      <c r="L1720" s="166"/>
      <c r="M1720" s="41"/>
      <c r="N1720" s="41"/>
      <c r="O1720" s="41"/>
    </row>
    <row r="1721" spans="1:15" x14ac:dyDescent="0.25">
      <c r="A1721" s="165">
        <v>43537.625</v>
      </c>
      <c r="B1721" s="167">
        <f>WEEKNUM(A1721)</f>
        <v>11</v>
      </c>
      <c r="C1721" s="164">
        <f>WEEKDAY(A1721)</f>
        <v>4</v>
      </c>
      <c r="D1721" s="164">
        <v>16</v>
      </c>
      <c r="E1721" s="163">
        <v>10</v>
      </c>
      <c r="F1721" s="163">
        <v>14.895</v>
      </c>
      <c r="G1721" s="163">
        <v>12.690000000000001</v>
      </c>
      <c r="H1721" s="1">
        <v>2760</v>
      </c>
      <c r="I1721" s="161">
        <f>VLOOKUP(B1721,L$2:M$54,2,FALSE)</f>
        <v>1.0478577476363524</v>
      </c>
      <c r="J1721">
        <f>MAX(I1721*F1721,E1721)</f>
        <v>15.607841151043468</v>
      </c>
      <c r="L1721" s="166"/>
      <c r="M1721" s="41"/>
      <c r="N1721" s="41"/>
      <c r="O1721" s="41"/>
    </row>
    <row r="1722" spans="1:15" x14ac:dyDescent="0.25">
      <c r="A1722" s="165">
        <v>43537.666666666664</v>
      </c>
      <c r="B1722" s="167">
        <f>WEEKNUM(A1722)</f>
        <v>11</v>
      </c>
      <c r="C1722" s="164">
        <f>WEEKDAY(A1722)</f>
        <v>4</v>
      </c>
      <c r="D1722" s="164">
        <v>17</v>
      </c>
      <c r="E1722" s="163">
        <v>10</v>
      </c>
      <c r="F1722" s="163">
        <v>15.77</v>
      </c>
      <c r="G1722" s="163">
        <v>12.225000000000001</v>
      </c>
      <c r="H1722" s="1">
        <v>3558</v>
      </c>
      <c r="I1722" s="161">
        <f>VLOOKUP(B1722,L$2:M$54,2,FALSE)</f>
        <v>1.0478577476363524</v>
      </c>
      <c r="J1722">
        <f>MAX(I1722*F1722,E1722)</f>
        <v>16.524716680225279</v>
      </c>
      <c r="L1722" s="166"/>
      <c r="M1722" s="41"/>
      <c r="N1722" s="41"/>
      <c r="O1722" s="41"/>
    </row>
    <row r="1723" spans="1:15" x14ac:dyDescent="0.25">
      <c r="A1723" s="165">
        <v>43537.708333333336</v>
      </c>
      <c r="B1723" s="167">
        <f>WEEKNUM(A1723)</f>
        <v>11</v>
      </c>
      <c r="C1723" s="164">
        <f>WEEKDAY(A1723)</f>
        <v>4</v>
      </c>
      <c r="D1723" s="164">
        <v>18</v>
      </c>
      <c r="E1723" s="163">
        <v>10</v>
      </c>
      <c r="F1723" s="163">
        <v>17.549999999999997</v>
      </c>
      <c r="G1723" s="163">
        <v>11.8825</v>
      </c>
      <c r="H1723" s="1">
        <v>3938</v>
      </c>
      <c r="I1723" s="161">
        <f>VLOOKUP(B1723,L$2:M$54,2,FALSE)</f>
        <v>1.0478577476363524</v>
      </c>
      <c r="J1723">
        <f>MAX(I1723*F1723,E1723)</f>
        <v>18.389903471017981</v>
      </c>
      <c r="L1723" s="166"/>
      <c r="M1723" s="41"/>
      <c r="N1723" s="41"/>
      <c r="O1723" s="41"/>
    </row>
    <row r="1724" spans="1:15" x14ac:dyDescent="0.25">
      <c r="A1724" s="165">
        <v>43537.75</v>
      </c>
      <c r="B1724" s="167">
        <f>WEEKNUM(A1724)</f>
        <v>11</v>
      </c>
      <c r="C1724" s="164">
        <f>WEEKDAY(A1724)</f>
        <v>4</v>
      </c>
      <c r="D1724" s="164">
        <v>19</v>
      </c>
      <c r="E1724" s="163">
        <v>10</v>
      </c>
      <c r="F1724" s="163">
        <v>16.234999999999999</v>
      </c>
      <c r="G1724" s="163">
        <v>12.092500000000001</v>
      </c>
      <c r="H1724" s="1">
        <v>2776</v>
      </c>
      <c r="I1724" s="161">
        <f>VLOOKUP(B1724,L$2:M$54,2,FALSE)</f>
        <v>1.0478577476363524</v>
      </c>
      <c r="J1724">
        <f>MAX(I1724*F1724,E1724)</f>
        <v>17.01197053287618</v>
      </c>
      <c r="L1724" s="166"/>
      <c r="M1724" s="41"/>
      <c r="N1724" s="41"/>
      <c r="O1724" s="41"/>
    </row>
    <row r="1725" spans="1:15" x14ac:dyDescent="0.25">
      <c r="A1725" s="165">
        <v>43537.791666666664</v>
      </c>
      <c r="B1725" s="167">
        <f>WEEKNUM(A1725)</f>
        <v>11</v>
      </c>
      <c r="C1725" s="164">
        <f>WEEKDAY(A1725)</f>
        <v>4</v>
      </c>
      <c r="D1725" s="164">
        <v>20</v>
      </c>
      <c r="E1725" s="163">
        <v>10</v>
      </c>
      <c r="F1725" s="163">
        <v>14</v>
      </c>
      <c r="G1725" s="163">
        <v>12.5</v>
      </c>
      <c r="H1725" s="1">
        <v>1807</v>
      </c>
      <c r="I1725" s="161">
        <f>VLOOKUP(B1725,L$2:M$54,2,FALSE)</f>
        <v>1.0478577476363524</v>
      </c>
      <c r="J1725">
        <f>MAX(I1725*F1725,E1725)</f>
        <v>14.670008466908934</v>
      </c>
      <c r="L1725" s="166"/>
      <c r="M1725" s="41"/>
      <c r="N1725" s="41"/>
      <c r="O1725" s="41"/>
    </row>
    <row r="1726" spans="1:15" x14ac:dyDescent="0.25">
      <c r="A1726" s="165">
        <v>43537.833333333336</v>
      </c>
      <c r="B1726" s="167">
        <f>WEEKNUM(A1726)</f>
        <v>11</v>
      </c>
      <c r="C1726" s="164">
        <f>WEEKDAY(A1726)</f>
        <v>4</v>
      </c>
      <c r="D1726" s="164">
        <v>21</v>
      </c>
      <c r="E1726" s="163">
        <v>10</v>
      </c>
      <c r="F1726" s="163">
        <v>12.77</v>
      </c>
      <c r="G1726" s="163">
        <v>12.4475</v>
      </c>
      <c r="H1726" s="1">
        <v>1004</v>
      </c>
      <c r="I1726" s="161">
        <f>VLOOKUP(B1726,L$2:M$54,2,FALSE)</f>
        <v>1.0478577476363524</v>
      </c>
      <c r="J1726">
        <f>MAX(I1726*F1726,E1726)</f>
        <v>13.38114343731622</v>
      </c>
      <c r="L1726" s="166"/>
      <c r="M1726" s="41"/>
      <c r="N1726" s="41"/>
      <c r="O1726" s="41"/>
    </row>
    <row r="1727" spans="1:15" x14ac:dyDescent="0.25">
      <c r="A1727" s="165">
        <v>43537.875</v>
      </c>
      <c r="B1727" s="167">
        <f>WEEKNUM(A1727)</f>
        <v>11</v>
      </c>
      <c r="C1727" s="164">
        <f>WEEKDAY(A1727)</f>
        <v>4</v>
      </c>
      <c r="D1727" s="164">
        <v>22</v>
      </c>
      <c r="E1727" s="163">
        <v>12.48</v>
      </c>
      <c r="F1727" s="163">
        <v>12.48</v>
      </c>
      <c r="G1727" s="163">
        <v>12.885000000000002</v>
      </c>
      <c r="H1727" s="1">
        <v>788</v>
      </c>
      <c r="I1727" s="161">
        <f>VLOOKUP(B1727,L$2:M$54,2,FALSE)</f>
        <v>1.0478577476363524</v>
      </c>
      <c r="J1727">
        <f>MAX(I1727*F1727,E1727)</f>
        <v>13.077264690501679</v>
      </c>
      <c r="L1727" s="166"/>
      <c r="M1727" s="41"/>
      <c r="N1727" s="41"/>
      <c r="O1727" s="41"/>
    </row>
    <row r="1728" spans="1:15" x14ac:dyDescent="0.25">
      <c r="A1728" s="165">
        <v>43537.916666666664</v>
      </c>
      <c r="B1728" s="167">
        <f>WEEKNUM(A1728)</f>
        <v>11</v>
      </c>
      <c r="C1728" s="164">
        <f>WEEKDAY(A1728)</f>
        <v>4</v>
      </c>
      <c r="D1728" s="164">
        <v>23</v>
      </c>
      <c r="E1728" s="163">
        <v>12.59</v>
      </c>
      <c r="F1728" s="163">
        <v>12.59</v>
      </c>
      <c r="G1728" s="163">
        <v>13.774999999999999</v>
      </c>
      <c r="H1728" s="1">
        <v>627</v>
      </c>
      <c r="I1728" s="161">
        <f>VLOOKUP(B1728,L$2:M$54,2,FALSE)</f>
        <v>1.0478577476363524</v>
      </c>
      <c r="J1728">
        <f>MAX(I1728*F1728,E1728)</f>
        <v>13.192529042741677</v>
      </c>
      <c r="L1728" s="166"/>
      <c r="M1728" s="41"/>
      <c r="N1728" s="41"/>
      <c r="O1728" s="41"/>
    </row>
    <row r="1729" spans="1:15" x14ac:dyDescent="0.25">
      <c r="A1729" s="165">
        <v>43537.958333333336</v>
      </c>
      <c r="B1729" s="167">
        <f>WEEKNUM(A1729)</f>
        <v>11</v>
      </c>
      <c r="C1729" s="164">
        <f>WEEKDAY(A1729)</f>
        <v>4</v>
      </c>
      <c r="D1729" s="164">
        <v>24</v>
      </c>
      <c r="E1729" s="163">
        <v>12.375</v>
      </c>
      <c r="F1729" s="163">
        <v>12.375</v>
      </c>
      <c r="G1729" s="163">
        <v>13.1175</v>
      </c>
      <c r="H1729" s="1">
        <v>300</v>
      </c>
      <c r="I1729" s="161">
        <f>VLOOKUP(B1729,L$2:M$54,2,FALSE)</f>
        <v>1.0478577476363524</v>
      </c>
      <c r="J1729">
        <f>MAX(I1729*F1729,E1729)</f>
        <v>12.967239626999861</v>
      </c>
      <c r="L1729" s="166"/>
      <c r="M1729" s="41"/>
      <c r="N1729" s="41"/>
      <c r="O1729" s="41"/>
    </row>
    <row r="1730" spans="1:15" x14ac:dyDescent="0.25">
      <c r="A1730" s="165">
        <v>43538</v>
      </c>
      <c r="B1730" s="167">
        <f>WEEKNUM(A1730)</f>
        <v>11</v>
      </c>
      <c r="C1730" s="164">
        <f>WEEKDAY(A1730)</f>
        <v>5</v>
      </c>
      <c r="D1730" s="164">
        <v>1</v>
      </c>
      <c r="E1730" s="163">
        <v>11.984999999999999</v>
      </c>
      <c r="F1730" s="163">
        <v>11.984999999999999</v>
      </c>
      <c r="G1730" s="163">
        <v>12</v>
      </c>
      <c r="H1730" s="1">
        <v>129</v>
      </c>
      <c r="I1730" s="161">
        <f>VLOOKUP(B1730,L$2:M$54,2,FALSE)</f>
        <v>1.0478577476363524</v>
      </c>
      <c r="J1730">
        <f>MAX(I1730*F1730,E1730)</f>
        <v>12.558575105421683</v>
      </c>
      <c r="L1730" s="166"/>
      <c r="M1730" s="41"/>
      <c r="N1730" s="41"/>
      <c r="O1730" s="41"/>
    </row>
    <row r="1731" spans="1:15" x14ac:dyDescent="0.25">
      <c r="A1731" s="165">
        <v>43538.041666666664</v>
      </c>
      <c r="B1731" s="167">
        <f>WEEKNUM(A1731)</f>
        <v>11</v>
      </c>
      <c r="C1731" s="164">
        <f>WEEKDAY(A1731)</f>
        <v>5</v>
      </c>
      <c r="D1731" s="164">
        <v>2</v>
      </c>
      <c r="E1731" s="163">
        <v>11.719999999999999</v>
      </c>
      <c r="F1731" s="163">
        <v>11.719999999999999</v>
      </c>
      <c r="G1731" s="163">
        <v>11.385</v>
      </c>
      <c r="H1731" s="1">
        <v>72</v>
      </c>
      <c r="I1731" s="161">
        <f>VLOOKUP(B1731,L$2:M$54,2,FALSE)</f>
        <v>1.0478577476363524</v>
      </c>
      <c r="J1731">
        <f>MAX(I1731*F1731,E1731)</f>
        <v>12.28089280229805</v>
      </c>
      <c r="L1731" s="166"/>
      <c r="M1731" s="41"/>
      <c r="N1731" s="41"/>
      <c r="O1731" s="41"/>
    </row>
    <row r="1732" spans="1:15" x14ac:dyDescent="0.25">
      <c r="A1732" s="165">
        <v>43538.083333333336</v>
      </c>
      <c r="B1732" s="167">
        <f>WEEKNUM(A1732)</f>
        <v>11</v>
      </c>
      <c r="C1732" s="164">
        <f>WEEKDAY(A1732)</f>
        <v>5</v>
      </c>
      <c r="D1732" s="164">
        <v>3</v>
      </c>
      <c r="E1732" s="163">
        <v>12.094999999999999</v>
      </c>
      <c r="F1732" s="163">
        <v>12.094999999999999</v>
      </c>
      <c r="G1732" s="163">
        <v>12.48</v>
      </c>
      <c r="H1732" s="1">
        <v>86</v>
      </c>
      <c r="I1732" s="161">
        <f>VLOOKUP(B1732,L$2:M$54,2,FALSE)</f>
        <v>1.0478577476363524</v>
      </c>
      <c r="J1732">
        <f>MAX(I1732*F1732,E1732)</f>
        <v>12.673839457661682</v>
      </c>
      <c r="L1732" s="166"/>
      <c r="M1732" s="41"/>
      <c r="N1732" s="41"/>
      <c r="O1732" s="41"/>
    </row>
    <row r="1733" spans="1:15" x14ac:dyDescent="0.25">
      <c r="A1733" s="165">
        <v>43538.125</v>
      </c>
      <c r="B1733" s="167">
        <f>WEEKNUM(A1733)</f>
        <v>11</v>
      </c>
      <c r="C1733" s="164">
        <f>WEEKDAY(A1733)</f>
        <v>5</v>
      </c>
      <c r="D1733" s="164">
        <v>4</v>
      </c>
      <c r="E1733" s="163">
        <v>11.91</v>
      </c>
      <c r="F1733" s="163">
        <v>11.91</v>
      </c>
      <c r="G1733" s="163">
        <v>12.59</v>
      </c>
      <c r="H1733" s="1">
        <v>104</v>
      </c>
      <c r="I1733" s="161">
        <f>VLOOKUP(B1733,L$2:M$54,2,FALSE)</f>
        <v>1.0478577476363524</v>
      </c>
      <c r="J1733">
        <f>MAX(I1733*F1733,E1733)</f>
        <v>12.479985774348958</v>
      </c>
      <c r="L1733" s="166"/>
      <c r="M1733" s="41"/>
      <c r="N1733" s="41"/>
      <c r="O1733" s="41"/>
    </row>
    <row r="1734" spans="1:15" x14ac:dyDescent="0.25">
      <c r="A1734" s="165">
        <v>43538.166666666664</v>
      </c>
      <c r="B1734" s="167">
        <f>WEEKNUM(A1734)</f>
        <v>11</v>
      </c>
      <c r="C1734" s="164">
        <f>WEEKDAY(A1734)</f>
        <v>5</v>
      </c>
      <c r="D1734" s="164">
        <v>5</v>
      </c>
      <c r="E1734" s="163">
        <v>12.455</v>
      </c>
      <c r="F1734" s="163">
        <v>12.455</v>
      </c>
      <c r="G1734" s="163">
        <v>12.375</v>
      </c>
      <c r="H1734" s="1">
        <v>304</v>
      </c>
      <c r="I1734" s="161">
        <f>VLOOKUP(B1734,L$2:M$54,2,FALSE)</f>
        <v>1.0478577476363524</v>
      </c>
      <c r="J1734">
        <f>MAX(I1734*F1734,E1734)</f>
        <v>13.05106824681077</v>
      </c>
      <c r="L1734" s="166"/>
      <c r="M1734" s="41"/>
      <c r="N1734" s="41"/>
      <c r="O1734" s="41"/>
    </row>
    <row r="1735" spans="1:15" x14ac:dyDescent="0.25">
      <c r="A1735" s="165">
        <v>43538.208333333336</v>
      </c>
      <c r="B1735" s="167">
        <f>WEEKNUM(A1735)</f>
        <v>11</v>
      </c>
      <c r="C1735" s="164">
        <f>WEEKDAY(A1735)</f>
        <v>5</v>
      </c>
      <c r="D1735" s="164">
        <v>6</v>
      </c>
      <c r="E1735" s="163">
        <v>10</v>
      </c>
      <c r="F1735" s="163">
        <v>11.094999999999999</v>
      </c>
      <c r="G1735" s="163">
        <v>11.984999999999999</v>
      </c>
      <c r="H1735" s="1">
        <v>790</v>
      </c>
      <c r="I1735" s="161">
        <f>VLOOKUP(B1735,L$2:M$54,2,FALSE)</f>
        <v>1.0478577476363524</v>
      </c>
      <c r="J1735">
        <f>MAX(I1735*F1735,E1735)</f>
        <v>11.625981710025329</v>
      </c>
      <c r="L1735" s="166"/>
      <c r="M1735" s="41"/>
      <c r="N1735" s="41"/>
      <c r="O1735" s="41"/>
    </row>
    <row r="1736" spans="1:15" x14ac:dyDescent="0.25">
      <c r="A1736" s="165">
        <v>43538.25</v>
      </c>
      <c r="B1736" s="167">
        <f>WEEKNUM(A1736)</f>
        <v>11</v>
      </c>
      <c r="C1736" s="164">
        <f>WEEKDAY(A1736)</f>
        <v>5</v>
      </c>
      <c r="D1736" s="164">
        <v>7</v>
      </c>
      <c r="E1736" s="163">
        <v>10</v>
      </c>
      <c r="F1736" s="163">
        <v>11.745000000000001</v>
      </c>
      <c r="G1736" s="163">
        <v>11.719999999999999</v>
      </c>
      <c r="H1736" s="1">
        <v>3423</v>
      </c>
      <c r="I1736" s="161">
        <f>VLOOKUP(B1736,L$2:M$54,2,FALSE)</f>
        <v>1.0478577476363524</v>
      </c>
      <c r="J1736">
        <f>MAX(I1736*F1736,E1736)</f>
        <v>12.30708924598896</v>
      </c>
      <c r="L1736" s="166"/>
      <c r="M1736" s="41"/>
      <c r="N1736" s="41"/>
      <c r="O1736" s="41"/>
    </row>
    <row r="1737" spans="1:15" x14ac:dyDescent="0.25">
      <c r="A1737" s="165">
        <v>43538.291666666664</v>
      </c>
      <c r="B1737" s="167">
        <f>WEEKNUM(A1737)</f>
        <v>11</v>
      </c>
      <c r="C1737" s="164">
        <f>WEEKDAY(A1737)</f>
        <v>5</v>
      </c>
      <c r="D1737" s="164">
        <v>8</v>
      </c>
      <c r="E1737" s="163">
        <v>10</v>
      </c>
      <c r="F1737" s="163">
        <v>17.755000000000003</v>
      </c>
      <c r="G1737" s="163">
        <v>12.094999999999999</v>
      </c>
      <c r="H1737" s="1">
        <v>4567</v>
      </c>
      <c r="I1737" s="161">
        <f>VLOOKUP(B1737,L$2:M$54,2,FALSE)</f>
        <v>1.0478577476363524</v>
      </c>
      <c r="J1737">
        <f>MAX(I1737*F1737,E1737)</f>
        <v>18.604714309283441</v>
      </c>
      <c r="L1737" s="166"/>
      <c r="M1737" s="41"/>
      <c r="N1737" s="41"/>
      <c r="O1737" s="41"/>
    </row>
    <row r="1738" spans="1:15" x14ac:dyDescent="0.25">
      <c r="A1738" s="165">
        <v>43538.333333333336</v>
      </c>
      <c r="B1738" s="167">
        <f>WEEKNUM(A1738)</f>
        <v>11</v>
      </c>
      <c r="C1738" s="164">
        <f>WEEKDAY(A1738)</f>
        <v>5</v>
      </c>
      <c r="D1738" s="164">
        <v>9</v>
      </c>
      <c r="E1738" s="163">
        <v>10</v>
      </c>
      <c r="F1738" s="163">
        <v>16.395</v>
      </c>
      <c r="G1738" s="163">
        <v>11.91</v>
      </c>
      <c r="H1738" s="1">
        <v>3821</v>
      </c>
      <c r="I1738" s="161">
        <f>VLOOKUP(B1738,L$2:M$54,2,FALSE)</f>
        <v>1.0478577476363524</v>
      </c>
      <c r="J1738">
        <f>MAX(I1738*F1738,E1738)</f>
        <v>17.179627772497998</v>
      </c>
      <c r="L1738" s="166"/>
      <c r="M1738" s="41"/>
      <c r="N1738" s="41"/>
      <c r="O1738" s="41"/>
    </row>
    <row r="1739" spans="1:15" x14ac:dyDescent="0.25">
      <c r="A1739" s="165">
        <v>43538.375</v>
      </c>
      <c r="B1739" s="167">
        <f>WEEKNUM(A1739)</f>
        <v>11</v>
      </c>
      <c r="C1739" s="164">
        <f>WEEKDAY(A1739)</f>
        <v>5</v>
      </c>
      <c r="D1739" s="164">
        <v>10</v>
      </c>
      <c r="E1739" s="163">
        <v>10</v>
      </c>
      <c r="F1739" s="163">
        <v>15.625</v>
      </c>
      <c r="G1739" s="163">
        <v>12.455</v>
      </c>
      <c r="H1739" s="1">
        <v>3206</v>
      </c>
      <c r="I1739" s="161">
        <f>VLOOKUP(B1739,L$2:M$54,2,FALSE)</f>
        <v>1.0478577476363524</v>
      </c>
      <c r="J1739">
        <f>MAX(I1739*F1739,E1739)</f>
        <v>16.372777306818005</v>
      </c>
      <c r="L1739" s="166"/>
      <c r="M1739" s="41"/>
      <c r="N1739" s="41"/>
      <c r="O1739" s="41"/>
    </row>
    <row r="1740" spans="1:15" x14ac:dyDescent="0.25">
      <c r="A1740" s="165">
        <v>43538.416666666664</v>
      </c>
      <c r="B1740" s="167">
        <f>WEEKNUM(A1740)</f>
        <v>11</v>
      </c>
      <c r="C1740" s="164">
        <f>WEEKDAY(A1740)</f>
        <v>5</v>
      </c>
      <c r="D1740" s="164">
        <v>11</v>
      </c>
      <c r="E1740" s="163">
        <v>10</v>
      </c>
      <c r="F1740" s="163">
        <v>13.745000000000001</v>
      </c>
      <c r="G1740" s="163">
        <v>10.547499999999999</v>
      </c>
      <c r="H1740" s="1">
        <v>2525</v>
      </c>
      <c r="I1740" s="161">
        <f>VLOOKUP(B1740,L$2:M$54,2,FALSE)</f>
        <v>1.0478577476363524</v>
      </c>
      <c r="J1740">
        <f>MAX(I1740*F1740,E1740)</f>
        <v>14.402804741261665</v>
      </c>
      <c r="L1740" s="166"/>
      <c r="M1740" s="41"/>
      <c r="N1740" s="41"/>
      <c r="O1740" s="41"/>
    </row>
    <row r="1741" spans="1:15" x14ac:dyDescent="0.25">
      <c r="A1741" s="165">
        <v>43538.458333333336</v>
      </c>
      <c r="B1741" s="167">
        <f>WEEKNUM(A1741)</f>
        <v>11</v>
      </c>
      <c r="C1741" s="164">
        <f>WEEKDAY(A1741)</f>
        <v>5</v>
      </c>
      <c r="D1741" s="164">
        <v>12</v>
      </c>
      <c r="E1741" s="163">
        <v>10</v>
      </c>
      <c r="F1741" s="163">
        <v>15.704999999999998</v>
      </c>
      <c r="G1741" s="163">
        <v>10.872499999999999</v>
      </c>
      <c r="H1741" s="1">
        <v>2478</v>
      </c>
      <c r="I1741" s="161">
        <f>VLOOKUP(B1741,L$2:M$54,2,FALSE)</f>
        <v>1.0478577476363524</v>
      </c>
      <c r="J1741">
        <f>MAX(I1741*F1741,E1741)</f>
        <v>16.456605926628914</v>
      </c>
      <c r="L1741" s="166"/>
      <c r="M1741" s="41"/>
      <c r="N1741" s="41"/>
      <c r="O1741" s="41"/>
    </row>
    <row r="1742" spans="1:15" x14ac:dyDescent="0.25">
      <c r="A1742" s="165">
        <v>43538.5</v>
      </c>
      <c r="B1742" s="167">
        <f>WEEKNUM(A1742)</f>
        <v>11</v>
      </c>
      <c r="C1742" s="164">
        <f>WEEKDAY(A1742)</f>
        <v>5</v>
      </c>
      <c r="D1742" s="164">
        <v>13</v>
      </c>
      <c r="E1742" s="163">
        <v>10</v>
      </c>
      <c r="F1742" s="163">
        <v>14.475</v>
      </c>
      <c r="G1742" s="163">
        <v>13.877500000000001</v>
      </c>
      <c r="H1742" s="1">
        <v>2370</v>
      </c>
      <c r="I1742" s="161">
        <f>VLOOKUP(B1742,L$2:M$54,2,FALSE)</f>
        <v>1.0478577476363524</v>
      </c>
      <c r="J1742">
        <f>MAX(I1742*F1742,E1742)</f>
        <v>15.1677408970362</v>
      </c>
      <c r="L1742" s="166"/>
      <c r="M1742" s="41"/>
      <c r="N1742" s="41"/>
      <c r="O1742" s="41"/>
    </row>
    <row r="1743" spans="1:15" x14ac:dyDescent="0.25">
      <c r="A1743" s="165">
        <v>43538.541666666664</v>
      </c>
      <c r="B1743" s="167">
        <f>WEEKNUM(A1743)</f>
        <v>11</v>
      </c>
      <c r="C1743" s="164">
        <f>WEEKDAY(A1743)</f>
        <v>5</v>
      </c>
      <c r="D1743" s="164">
        <v>14</v>
      </c>
      <c r="E1743" s="163">
        <v>10</v>
      </c>
      <c r="F1743" s="163">
        <v>13.765000000000001</v>
      </c>
      <c r="G1743" s="163">
        <v>13.197500000000002</v>
      </c>
      <c r="H1743" s="1">
        <v>2619</v>
      </c>
      <c r="I1743" s="161">
        <f>VLOOKUP(B1743,L$2:M$54,2,FALSE)</f>
        <v>1.0478577476363524</v>
      </c>
      <c r="J1743">
        <f>MAX(I1743*F1743,E1743)</f>
        <v>14.423761896214392</v>
      </c>
      <c r="L1743" s="166"/>
      <c r="M1743" s="41"/>
      <c r="N1743" s="41"/>
      <c r="O1743" s="41"/>
    </row>
    <row r="1744" spans="1:15" x14ac:dyDescent="0.25">
      <c r="A1744" s="165">
        <v>43538.583333333336</v>
      </c>
      <c r="B1744" s="167">
        <f>WEEKNUM(A1744)</f>
        <v>11</v>
      </c>
      <c r="C1744" s="164">
        <f>WEEKDAY(A1744)</f>
        <v>5</v>
      </c>
      <c r="D1744" s="164">
        <v>15</v>
      </c>
      <c r="E1744" s="163">
        <v>10</v>
      </c>
      <c r="F1744" s="163">
        <v>15.885</v>
      </c>
      <c r="G1744" s="163">
        <v>12.8125</v>
      </c>
      <c r="H1744" s="1">
        <v>2543</v>
      </c>
      <c r="I1744" s="161">
        <f>VLOOKUP(B1744,L$2:M$54,2,FALSE)</f>
        <v>1.0478577476363524</v>
      </c>
      <c r="J1744">
        <f>MAX(I1744*F1744,E1744)</f>
        <v>16.645220321203457</v>
      </c>
      <c r="L1744" s="166"/>
      <c r="M1744" s="41"/>
      <c r="N1744" s="41"/>
      <c r="O1744" s="41"/>
    </row>
    <row r="1745" spans="1:15" x14ac:dyDescent="0.25">
      <c r="A1745" s="165">
        <v>43538.625</v>
      </c>
      <c r="B1745" s="167">
        <f>WEEKNUM(A1745)</f>
        <v>11</v>
      </c>
      <c r="C1745" s="164">
        <f>WEEKDAY(A1745)</f>
        <v>5</v>
      </c>
      <c r="D1745" s="164">
        <v>16</v>
      </c>
      <c r="E1745" s="163">
        <v>10</v>
      </c>
      <c r="F1745" s="163">
        <v>14.73</v>
      </c>
      <c r="G1745" s="163">
        <v>11.8725</v>
      </c>
      <c r="H1745" s="1">
        <v>2738</v>
      </c>
      <c r="I1745" s="161">
        <f>VLOOKUP(B1745,L$2:M$54,2,FALSE)</f>
        <v>1.0478577476363524</v>
      </c>
      <c r="J1745">
        <f>MAX(I1745*F1745,E1745)</f>
        <v>15.434944622683471</v>
      </c>
      <c r="L1745" s="166"/>
      <c r="M1745" s="41"/>
      <c r="N1745" s="41"/>
      <c r="O1745" s="41"/>
    </row>
    <row r="1746" spans="1:15" x14ac:dyDescent="0.25">
      <c r="A1746" s="165">
        <v>43538.666666666664</v>
      </c>
      <c r="B1746" s="167">
        <f>WEEKNUM(A1746)</f>
        <v>11</v>
      </c>
      <c r="C1746" s="164">
        <f>WEEKDAY(A1746)</f>
        <v>5</v>
      </c>
      <c r="D1746" s="164">
        <v>17</v>
      </c>
      <c r="E1746" s="163">
        <v>10</v>
      </c>
      <c r="F1746" s="163">
        <v>15.145</v>
      </c>
      <c r="G1746" s="163">
        <v>12.852499999999999</v>
      </c>
      <c r="H1746" s="1">
        <v>3610</v>
      </c>
      <c r="I1746" s="161">
        <f>VLOOKUP(B1746,L$2:M$54,2,FALSE)</f>
        <v>1.0478577476363524</v>
      </c>
      <c r="J1746">
        <f>MAX(I1746*F1746,E1746)</f>
        <v>15.869805587952557</v>
      </c>
      <c r="L1746" s="166"/>
      <c r="M1746" s="41"/>
      <c r="N1746" s="41"/>
      <c r="O1746" s="41"/>
    </row>
    <row r="1747" spans="1:15" x14ac:dyDescent="0.25">
      <c r="A1747" s="165">
        <v>43538.708333333336</v>
      </c>
      <c r="B1747" s="167">
        <f>WEEKNUM(A1747)</f>
        <v>11</v>
      </c>
      <c r="C1747" s="164">
        <f>WEEKDAY(A1747)</f>
        <v>5</v>
      </c>
      <c r="D1747" s="164">
        <v>18</v>
      </c>
      <c r="E1747" s="163">
        <v>10</v>
      </c>
      <c r="F1747" s="163">
        <v>17.98</v>
      </c>
      <c r="G1747" s="163">
        <v>12.237500000000001</v>
      </c>
      <c r="H1747" s="1">
        <v>3969</v>
      </c>
      <c r="I1747" s="161">
        <f>VLOOKUP(B1747,L$2:M$54,2,FALSE)</f>
        <v>1.0478577476363524</v>
      </c>
      <c r="J1747">
        <f>MAX(I1747*F1747,E1747)</f>
        <v>18.840482302501616</v>
      </c>
      <c r="L1747" s="166"/>
      <c r="M1747" s="41"/>
      <c r="N1747" s="41"/>
      <c r="O1747" s="41"/>
    </row>
    <row r="1748" spans="1:15" x14ac:dyDescent="0.25">
      <c r="A1748" s="165">
        <v>43538.75</v>
      </c>
      <c r="B1748" s="167">
        <f>WEEKNUM(A1748)</f>
        <v>11</v>
      </c>
      <c r="C1748" s="164">
        <f>WEEKDAY(A1748)</f>
        <v>5</v>
      </c>
      <c r="D1748" s="164">
        <v>19</v>
      </c>
      <c r="E1748" s="163">
        <v>10</v>
      </c>
      <c r="F1748" s="163">
        <v>16.450000000000003</v>
      </c>
      <c r="G1748" s="163">
        <v>11.8825</v>
      </c>
      <c r="H1748" s="1">
        <v>3071</v>
      </c>
      <c r="I1748" s="161">
        <f>VLOOKUP(B1748,L$2:M$54,2,FALSE)</f>
        <v>1.0478577476363524</v>
      </c>
      <c r="J1748">
        <f>MAX(I1748*F1748,E1748)</f>
        <v>17.237259948618</v>
      </c>
      <c r="L1748" s="166"/>
      <c r="M1748" s="41"/>
      <c r="N1748" s="41"/>
      <c r="O1748" s="41"/>
    </row>
    <row r="1749" spans="1:15" x14ac:dyDescent="0.25">
      <c r="A1749" s="165">
        <v>43538.791666666664</v>
      </c>
      <c r="B1749" s="167">
        <f>WEEKNUM(A1749)</f>
        <v>11</v>
      </c>
      <c r="C1749" s="164">
        <f>WEEKDAY(A1749)</f>
        <v>5</v>
      </c>
      <c r="D1749" s="164">
        <v>20</v>
      </c>
      <c r="E1749" s="163">
        <v>10</v>
      </c>
      <c r="F1749" s="163">
        <v>13.945</v>
      </c>
      <c r="G1749" s="163">
        <v>12.942499999999999</v>
      </c>
      <c r="H1749" s="1">
        <v>2083</v>
      </c>
      <c r="I1749" s="161">
        <f>VLOOKUP(B1749,L$2:M$54,2,FALSE)</f>
        <v>1.0478577476363524</v>
      </c>
      <c r="J1749">
        <f>MAX(I1749*F1749,E1749)</f>
        <v>14.612376290788935</v>
      </c>
      <c r="L1749" s="166"/>
      <c r="M1749" s="41"/>
      <c r="N1749" s="41"/>
      <c r="O1749" s="41"/>
    </row>
    <row r="1750" spans="1:15" x14ac:dyDescent="0.25">
      <c r="A1750" s="165">
        <v>43538.833333333336</v>
      </c>
      <c r="B1750" s="167">
        <f>WEEKNUM(A1750)</f>
        <v>11</v>
      </c>
      <c r="C1750" s="164">
        <f>WEEKDAY(A1750)</f>
        <v>5</v>
      </c>
      <c r="D1750" s="164">
        <v>21</v>
      </c>
      <c r="E1750" s="163">
        <v>11.754999999999999</v>
      </c>
      <c r="F1750" s="163">
        <v>11.754999999999999</v>
      </c>
      <c r="G1750" s="163">
        <v>12.364999999999998</v>
      </c>
      <c r="H1750" s="1">
        <v>1058</v>
      </c>
      <c r="I1750" s="161">
        <f>VLOOKUP(B1750,L$2:M$54,2,FALSE)</f>
        <v>1.0478577476363524</v>
      </c>
      <c r="J1750">
        <f>MAX(I1750*F1750,E1750)</f>
        <v>12.317567823465321</v>
      </c>
      <c r="L1750" s="166"/>
      <c r="M1750" s="41"/>
      <c r="N1750" s="41"/>
      <c r="O1750" s="41"/>
    </row>
    <row r="1751" spans="1:15" x14ac:dyDescent="0.25">
      <c r="A1751" s="165">
        <v>43538.875</v>
      </c>
      <c r="B1751" s="167">
        <f>WEEKNUM(A1751)</f>
        <v>11</v>
      </c>
      <c r="C1751" s="164">
        <f>WEEKDAY(A1751)</f>
        <v>5</v>
      </c>
      <c r="D1751" s="164">
        <v>22</v>
      </c>
      <c r="E1751" s="163">
        <v>12</v>
      </c>
      <c r="F1751" s="163">
        <v>13.98</v>
      </c>
      <c r="G1751" s="163">
        <v>12.572500000000002</v>
      </c>
      <c r="H1751" s="1">
        <v>772</v>
      </c>
      <c r="I1751" s="161">
        <f>VLOOKUP(B1751,L$2:M$54,2,FALSE)</f>
        <v>1.0478577476363524</v>
      </c>
      <c r="J1751">
        <f>MAX(I1751*F1751,E1751)</f>
        <v>14.649051311956207</v>
      </c>
      <c r="L1751" s="166"/>
      <c r="M1751" s="41"/>
      <c r="N1751" s="41"/>
      <c r="O1751" s="41"/>
    </row>
    <row r="1752" spans="1:15" x14ac:dyDescent="0.25">
      <c r="A1752" s="165">
        <v>43538.916666666664</v>
      </c>
      <c r="B1752" s="167">
        <f>WEEKNUM(A1752)</f>
        <v>11</v>
      </c>
      <c r="C1752" s="164">
        <f>WEEKDAY(A1752)</f>
        <v>5</v>
      </c>
      <c r="D1752" s="164">
        <v>23</v>
      </c>
      <c r="E1752" s="163">
        <v>12</v>
      </c>
      <c r="F1752" s="163">
        <v>13.92</v>
      </c>
      <c r="G1752" s="163">
        <v>13.99</v>
      </c>
      <c r="H1752" s="1">
        <v>739</v>
      </c>
      <c r="I1752" s="161">
        <f>VLOOKUP(B1752,L$2:M$54,2,FALSE)</f>
        <v>1.0478577476363524</v>
      </c>
      <c r="J1752">
        <f>MAX(I1752*F1752,E1752)</f>
        <v>14.586179847098025</v>
      </c>
      <c r="L1752" s="166"/>
      <c r="M1752" s="41"/>
      <c r="N1752" s="41"/>
      <c r="O1752" s="41"/>
    </row>
    <row r="1753" spans="1:15" x14ac:dyDescent="0.25">
      <c r="A1753" s="165">
        <v>43538.958333333336</v>
      </c>
      <c r="B1753" s="167">
        <f>WEEKNUM(A1753)</f>
        <v>11</v>
      </c>
      <c r="C1753" s="164">
        <f>WEEKDAY(A1753)</f>
        <v>5</v>
      </c>
      <c r="D1753" s="164">
        <v>24</v>
      </c>
      <c r="E1753" s="163">
        <v>12</v>
      </c>
      <c r="F1753" s="163">
        <v>13.934999999999999</v>
      </c>
      <c r="G1753" s="163">
        <v>13.225000000000001</v>
      </c>
      <c r="H1753" s="1">
        <v>462</v>
      </c>
      <c r="I1753" s="161">
        <f>VLOOKUP(B1753,L$2:M$54,2,FALSE)</f>
        <v>1.0478577476363524</v>
      </c>
      <c r="J1753">
        <f>MAX(I1753*F1753,E1753)</f>
        <v>14.601897713312569</v>
      </c>
      <c r="L1753" s="166"/>
      <c r="M1753" s="41"/>
      <c r="N1753" s="41"/>
      <c r="O1753" s="41"/>
    </row>
    <row r="1754" spans="1:15" x14ac:dyDescent="0.25">
      <c r="A1754" s="165">
        <v>43539</v>
      </c>
      <c r="B1754" s="167">
        <f>WEEKNUM(A1754)</f>
        <v>11</v>
      </c>
      <c r="C1754" s="164">
        <f>WEEKDAY(A1754)</f>
        <v>6</v>
      </c>
      <c r="D1754" s="164">
        <v>1</v>
      </c>
      <c r="E1754" s="163">
        <v>12</v>
      </c>
      <c r="F1754" s="163">
        <v>13.225</v>
      </c>
      <c r="G1754" s="163">
        <v>11.9725</v>
      </c>
      <c r="H1754" s="1">
        <v>183</v>
      </c>
      <c r="I1754" s="161">
        <f>VLOOKUP(B1754,L$2:M$54,2,FALSE)</f>
        <v>1.0478577476363524</v>
      </c>
      <c r="J1754">
        <f>MAX(I1754*F1754,E1754)</f>
        <v>13.857918712490761</v>
      </c>
      <c r="L1754" s="166"/>
      <c r="M1754" s="41"/>
      <c r="N1754" s="41"/>
      <c r="O1754" s="41"/>
    </row>
    <row r="1755" spans="1:15" x14ac:dyDescent="0.25">
      <c r="A1755" s="165">
        <v>43539.041666666664</v>
      </c>
      <c r="B1755" s="167">
        <f>WEEKNUM(A1755)</f>
        <v>11</v>
      </c>
      <c r="C1755" s="164">
        <f>WEEKDAY(A1755)</f>
        <v>6</v>
      </c>
      <c r="D1755" s="164">
        <v>2</v>
      </c>
      <c r="E1755" s="163">
        <v>10</v>
      </c>
      <c r="F1755" s="163">
        <v>10.495000000000001</v>
      </c>
      <c r="G1755" s="163">
        <v>11.754999999999999</v>
      </c>
      <c r="H1755" s="1">
        <v>92</v>
      </c>
      <c r="I1755" s="161">
        <f>VLOOKUP(B1755,L$2:M$54,2,FALSE)</f>
        <v>1.0478577476363524</v>
      </c>
      <c r="J1755">
        <f>MAX(I1755*F1755,E1755)</f>
        <v>10.99726706144352</v>
      </c>
      <c r="L1755" s="166"/>
      <c r="M1755" s="41"/>
      <c r="N1755" s="41"/>
      <c r="O1755" s="41"/>
    </row>
    <row r="1756" spans="1:15" x14ac:dyDescent="0.25">
      <c r="A1756" s="165">
        <v>43539.083333333336</v>
      </c>
      <c r="B1756" s="167">
        <f>WEEKNUM(A1756)</f>
        <v>11</v>
      </c>
      <c r="C1756" s="164">
        <f>WEEKDAY(A1756)</f>
        <v>6</v>
      </c>
      <c r="D1756" s="164">
        <v>3</v>
      </c>
      <c r="E1756" s="163">
        <v>10</v>
      </c>
      <c r="F1756" s="163">
        <v>10.850000000000001</v>
      </c>
      <c r="G1756" s="163">
        <v>12.99</v>
      </c>
      <c r="H1756" s="1">
        <v>82</v>
      </c>
      <c r="I1756" s="161">
        <f>VLOOKUP(B1756,L$2:M$54,2,FALSE)</f>
        <v>1.0478577476363524</v>
      </c>
      <c r="J1756">
        <f>MAX(I1756*F1756,E1756)</f>
        <v>11.369256561854426</v>
      </c>
      <c r="L1756" s="166"/>
      <c r="M1756" s="41"/>
      <c r="N1756" s="41"/>
      <c r="O1756" s="41"/>
    </row>
    <row r="1757" spans="1:15" x14ac:dyDescent="0.25">
      <c r="A1757" s="165">
        <v>43539.125</v>
      </c>
      <c r="B1757" s="167">
        <f>WEEKNUM(A1757)</f>
        <v>11</v>
      </c>
      <c r="C1757" s="164">
        <f>WEEKDAY(A1757)</f>
        <v>6</v>
      </c>
      <c r="D1757" s="164">
        <v>4</v>
      </c>
      <c r="E1757" s="163">
        <v>10</v>
      </c>
      <c r="F1757" s="163">
        <v>10.475000000000001</v>
      </c>
      <c r="G1757" s="163">
        <v>12.959999999999999</v>
      </c>
      <c r="H1757" s="1">
        <v>124</v>
      </c>
      <c r="I1757" s="161">
        <f>VLOOKUP(B1757,L$2:M$54,2,FALSE)</f>
        <v>1.0478577476363524</v>
      </c>
      <c r="J1757">
        <f>MAX(I1757*F1757,E1757)</f>
        <v>10.976309906490792</v>
      </c>
      <c r="L1757" s="166"/>
      <c r="M1757" s="41"/>
      <c r="N1757" s="41"/>
      <c r="O1757" s="41"/>
    </row>
    <row r="1758" spans="1:15" x14ac:dyDescent="0.25">
      <c r="A1758" s="165">
        <v>43539.166666666664</v>
      </c>
      <c r="B1758" s="167">
        <f>WEEKNUM(A1758)</f>
        <v>11</v>
      </c>
      <c r="C1758" s="164">
        <f>WEEKDAY(A1758)</f>
        <v>6</v>
      </c>
      <c r="D1758" s="164">
        <v>5</v>
      </c>
      <c r="E1758" s="163">
        <v>11.254999999999999</v>
      </c>
      <c r="F1758" s="163">
        <v>11.120000000000001</v>
      </c>
      <c r="G1758" s="163">
        <v>12.967500000000001</v>
      </c>
      <c r="H1758" s="1">
        <v>314</v>
      </c>
      <c r="I1758" s="161">
        <f>VLOOKUP(B1758,L$2:M$54,2,FALSE)</f>
        <v>1.0478577476363524</v>
      </c>
      <c r="J1758">
        <f>MAX(I1758*F1758,E1758)</f>
        <v>11.652178153716241</v>
      </c>
      <c r="L1758" s="166"/>
      <c r="M1758" s="41"/>
      <c r="N1758" s="41"/>
      <c r="O1758" s="41"/>
    </row>
    <row r="1759" spans="1:15" x14ac:dyDescent="0.25">
      <c r="A1759" s="165">
        <v>43539.208333333336</v>
      </c>
      <c r="B1759" s="167">
        <f>WEEKNUM(A1759)</f>
        <v>11</v>
      </c>
      <c r="C1759" s="164">
        <f>WEEKDAY(A1759)</f>
        <v>6</v>
      </c>
      <c r="D1759" s="164">
        <v>6</v>
      </c>
      <c r="E1759" s="163">
        <v>9.5249999999999986</v>
      </c>
      <c r="F1759" s="163">
        <v>9.5249999999999986</v>
      </c>
      <c r="G1759" s="163">
        <v>12.612499999999999</v>
      </c>
      <c r="H1759" s="1">
        <v>775</v>
      </c>
      <c r="I1759" s="161">
        <f>VLOOKUP(B1759,L$2:M$54,2,FALSE)</f>
        <v>1.0478577476363524</v>
      </c>
      <c r="J1759">
        <f>MAX(I1759*F1759,E1759)</f>
        <v>9.9808450462362561</v>
      </c>
      <c r="L1759" s="166"/>
      <c r="M1759" s="41"/>
      <c r="N1759" s="41"/>
      <c r="O1759" s="41"/>
    </row>
    <row r="1760" spans="1:15" x14ac:dyDescent="0.25">
      <c r="A1760" s="165">
        <v>43539.25</v>
      </c>
      <c r="B1760" s="167">
        <f>WEEKNUM(A1760)</f>
        <v>11</v>
      </c>
      <c r="C1760" s="164">
        <f>WEEKDAY(A1760)</f>
        <v>6</v>
      </c>
      <c r="D1760" s="164">
        <v>7</v>
      </c>
      <c r="E1760" s="163">
        <v>10.635</v>
      </c>
      <c r="F1760" s="163">
        <v>12.370000000000001</v>
      </c>
      <c r="G1760" s="163">
        <v>10.2475</v>
      </c>
      <c r="H1760" s="1">
        <v>3357</v>
      </c>
      <c r="I1760" s="161">
        <f>VLOOKUP(B1760,L$2:M$54,2,FALSE)</f>
        <v>1.0478577476363524</v>
      </c>
      <c r="J1760">
        <f>MAX(I1760*F1760,E1760)</f>
        <v>12.96200033826168</v>
      </c>
      <c r="L1760" s="166"/>
      <c r="M1760" s="41"/>
      <c r="N1760" s="41"/>
      <c r="O1760" s="41"/>
    </row>
    <row r="1761" spans="1:15" x14ac:dyDescent="0.25">
      <c r="A1761" s="165">
        <v>43539.291666666664</v>
      </c>
      <c r="B1761" s="167">
        <f>WEEKNUM(A1761)</f>
        <v>11</v>
      </c>
      <c r="C1761" s="164">
        <f>WEEKDAY(A1761)</f>
        <v>6</v>
      </c>
      <c r="D1761" s="164">
        <v>8</v>
      </c>
      <c r="E1761" s="163">
        <v>10</v>
      </c>
      <c r="F1761" s="163">
        <v>16.535</v>
      </c>
      <c r="G1761" s="163">
        <v>10.425000000000001</v>
      </c>
      <c r="H1761" s="1">
        <v>4606</v>
      </c>
      <c r="I1761" s="161">
        <f>VLOOKUP(B1761,L$2:M$54,2,FALSE)</f>
        <v>1.0478577476363524</v>
      </c>
      <c r="J1761">
        <f>MAX(I1761*F1761,E1761)</f>
        <v>17.326327857167087</v>
      </c>
      <c r="L1761" s="166"/>
      <c r="M1761" s="41"/>
      <c r="N1761" s="41"/>
      <c r="O1761" s="41"/>
    </row>
    <row r="1762" spans="1:15" x14ac:dyDescent="0.25">
      <c r="A1762" s="165">
        <v>43539.333333333336</v>
      </c>
      <c r="B1762" s="167">
        <f>WEEKNUM(A1762)</f>
        <v>11</v>
      </c>
      <c r="C1762" s="164">
        <f>WEEKDAY(A1762)</f>
        <v>6</v>
      </c>
      <c r="D1762" s="164">
        <v>9</v>
      </c>
      <c r="E1762" s="163">
        <v>10</v>
      </c>
      <c r="F1762" s="163">
        <v>19.29</v>
      </c>
      <c r="G1762" s="163">
        <v>10.237500000000001</v>
      </c>
      <c r="H1762" s="1">
        <v>3871</v>
      </c>
      <c r="I1762" s="161">
        <f>VLOOKUP(B1762,L$2:M$54,2,FALSE)</f>
        <v>1.0478577476363524</v>
      </c>
      <c r="J1762">
        <f>MAX(I1762*F1762,E1762)</f>
        <v>20.213175951905239</v>
      </c>
      <c r="L1762" s="166"/>
      <c r="M1762" s="41"/>
      <c r="N1762" s="41"/>
      <c r="O1762" s="41"/>
    </row>
    <row r="1763" spans="1:15" x14ac:dyDescent="0.25">
      <c r="A1763" s="165">
        <v>43539.375</v>
      </c>
      <c r="B1763" s="167">
        <f>WEEKNUM(A1763)</f>
        <v>11</v>
      </c>
      <c r="C1763" s="164">
        <f>WEEKDAY(A1763)</f>
        <v>6</v>
      </c>
      <c r="D1763" s="164">
        <v>10</v>
      </c>
      <c r="E1763" s="163">
        <v>10</v>
      </c>
      <c r="F1763" s="163">
        <v>15.025</v>
      </c>
      <c r="G1763" s="163">
        <v>11.1875</v>
      </c>
      <c r="H1763" s="1">
        <v>2858</v>
      </c>
      <c r="I1763" s="161">
        <f>VLOOKUP(B1763,L$2:M$54,2,FALSE)</f>
        <v>1.0478577476363524</v>
      </c>
      <c r="J1763">
        <f>MAX(I1763*F1763,E1763)</f>
        <v>15.744062658236196</v>
      </c>
      <c r="L1763" s="166"/>
      <c r="M1763" s="41"/>
      <c r="N1763" s="41"/>
      <c r="O1763" s="41"/>
    </row>
    <row r="1764" spans="1:15" x14ac:dyDescent="0.25">
      <c r="A1764" s="165">
        <v>43539.416666666664</v>
      </c>
      <c r="B1764" s="167">
        <f>WEEKNUM(A1764)</f>
        <v>11</v>
      </c>
      <c r="C1764" s="164">
        <f>WEEKDAY(A1764)</f>
        <v>6</v>
      </c>
      <c r="D1764" s="164">
        <v>11</v>
      </c>
      <c r="E1764" s="163">
        <v>10</v>
      </c>
      <c r="F1764" s="163">
        <v>13.92</v>
      </c>
      <c r="G1764" s="163">
        <v>9.5249999999999986</v>
      </c>
      <c r="H1764" s="1">
        <v>2566</v>
      </c>
      <c r="I1764" s="161">
        <f>VLOOKUP(B1764,L$2:M$54,2,FALSE)</f>
        <v>1.0478577476363524</v>
      </c>
      <c r="J1764">
        <f>MAX(I1764*F1764,E1764)</f>
        <v>14.586179847098025</v>
      </c>
      <c r="L1764" s="166"/>
      <c r="M1764" s="41"/>
      <c r="N1764" s="41"/>
      <c r="O1764" s="41"/>
    </row>
    <row r="1765" spans="1:15" x14ac:dyDescent="0.25">
      <c r="A1765" s="165">
        <v>43539.458333333336</v>
      </c>
      <c r="B1765" s="167">
        <f>WEEKNUM(A1765)</f>
        <v>11</v>
      </c>
      <c r="C1765" s="164">
        <f>WEEKDAY(A1765)</f>
        <v>6</v>
      </c>
      <c r="D1765" s="164">
        <v>12</v>
      </c>
      <c r="E1765" s="163">
        <v>10</v>
      </c>
      <c r="F1765" s="163">
        <v>14.2</v>
      </c>
      <c r="G1765" s="163">
        <v>11.5025</v>
      </c>
      <c r="H1765" s="1">
        <v>2578</v>
      </c>
      <c r="I1765" s="161">
        <f>VLOOKUP(B1765,L$2:M$54,2,FALSE)</f>
        <v>1.0478577476363524</v>
      </c>
      <c r="J1765">
        <f>MAX(I1765*F1765,E1765)</f>
        <v>14.879580016436204</v>
      </c>
      <c r="L1765" s="166"/>
      <c r="M1765" s="41"/>
      <c r="N1765" s="41"/>
      <c r="O1765" s="41"/>
    </row>
    <row r="1766" spans="1:15" x14ac:dyDescent="0.25">
      <c r="A1766" s="165">
        <v>43539.5</v>
      </c>
      <c r="B1766" s="167">
        <f>WEEKNUM(A1766)</f>
        <v>11</v>
      </c>
      <c r="C1766" s="164">
        <f>WEEKDAY(A1766)</f>
        <v>6</v>
      </c>
      <c r="D1766" s="164">
        <v>13</v>
      </c>
      <c r="E1766" s="163">
        <v>10</v>
      </c>
      <c r="F1766" s="163">
        <v>14.445</v>
      </c>
      <c r="G1766" s="163">
        <v>13.2675</v>
      </c>
      <c r="H1766" s="1">
        <v>2676</v>
      </c>
      <c r="I1766" s="161">
        <f>VLOOKUP(B1766,L$2:M$54,2,FALSE)</f>
        <v>1.0478577476363524</v>
      </c>
      <c r="J1766">
        <f>MAX(I1766*F1766,E1766)</f>
        <v>15.13630516460711</v>
      </c>
      <c r="L1766" s="166"/>
      <c r="M1766" s="41"/>
      <c r="N1766" s="41"/>
      <c r="O1766" s="41"/>
    </row>
    <row r="1767" spans="1:15" x14ac:dyDescent="0.25">
      <c r="A1767" s="165">
        <v>43539.541666666664</v>
      </c>
      <c r="B1767" s="167">
        <f>WEEKNUM(A1767)</f>
        <v>11</v>
      </c>
      <c r="C1767" s="164">
        <f>WEEKDAY(A1767)</f>
        <v>6</v>
      </c>
      <c r="D1767" s="164">
        <v>14</v>
      </c>
      <c r="E1767" s="163">
        <v>10</v>
      </c>
      <c r="F1767" s="163">
        <v>13.79</v>
      </c>
      <c r="G1767" s="163">
        <v>14.645</v>
      </c>
      <c r="H1767" s="1">
        <v>2884</v>
      </c>
      <c r="I1767" s="161">
        <f>VLOOKUP(B1767,L$2:M$54,2,FALSE)</f>
        <v>1.0478577476363524</v>
      </c>
      <c r="J1767">
        <f>MAX(I1767*F1767,E1767)</f>
        <v>14.449958339905299</v>
      </c>
      <c r="L1767" s="166"/>
      <c r="M1767" s="41"/>
      <c r="N1767" s="41"/>
      <c r="O1767" s="41"/>
    </row>
    <row r="1768" spans="1:15" x14ac:dyDescent="0.25">
      <c r="A1768" s="165">
        <v>43539.583333333336</v>
      </c>
      <c r="B1768" s="167">
        <f>WEEKNUM(A1768)</f>
        <v>11</v>
      </c>
      <c r="C1768" s="164">
        <f>WEEKDAY(A1768)</f>
        <v>6</v>
      </c>
      <c r="D1768" s="164">
        <v>15</v>
      </c>
      <c r="E1768" s="163">
        <v>10</v>
      </c>
      <c r="F1768" s="163">
        <v>14.295000000000002</v>
      </c>
      <c r="G1768" s="163">
        <v>12.512499999999999</v>
      </c>
      <c r="H1768" s="1">
        <v>2816</v>
      </c>
      <c r="I1768" s="161">
        <f>VLOOKUP(B1768,L$2:M$54,2,FALSE)</f>
        <v>1.0478577476363524</v>
      </c>
      <c r="J1768">
        <f>MAX(I1768*F1768,E1768)</f>
        <v>14.979126502461659</v>
      </c>
      <c r="L1768" s="166"/>
      <c r="M1768" s="41"/>
      <c r="N1768" s="41"/>
      <c r="O1768" s="41"/>
    </row>
    <row r="1769" spans="1:15" x14ac:dyDescent="0.25">
      <c r="A1769" s="165">
        <v>43539.625</v>
      </c>
      <c r="B1769" s="167">
        <f>WEEKNUM(A1769)</f>
        <v>11</v>
      </c>
      <c r="C1769" s="164">
        <f>WEEKDAY(A1769)</f>
        <v>6</v>
      </c>
      <c r="D1769" s="164">
        <v>16</v>
      </c>
      <c r="E1769" s="163">
        <v>10</v>
      </c>
      <c r="F1769" s="163">
        <v>14.035</v>
      </c>
      <c r="G1769" s="163">
        <v>11.959999999999999</v>
      </c>
      <c r="H1769" s="1">
        <v>2908</v>
      </c>
      <c r="I1769" s="161">
        <f>VLOOKUP(B1769,L$2:M$54,2,FALSE)</f>
        <v>1.0478577476363524</v>
      </c>
      <c r="J1769">
        <f>MAX(I1769*F1769,E1769)</f>
        <v>14.706683488076207</v>
      </c>
      <c r="L1769" s="166"/>
      <c r="M1769" s="41"/>
      <c r="N1769" s="41"/>
      <c r="O1769" s="41"/>
    </row>
    <row r="1770" spans="1:15" x14ac:dyDescent="0.25">
      <c r="A1770" s="165">
        <v>43539.666666666664</v>
      </c>
      <c r="B1770" s="167">
        <f>WEEKNUM(A1770)</f>
        <v>11</v>
      </c>
      <c r="C1770" s="164">
        <f>WEEKDAY(A1770)</f>
        <v>6</v>
      </c>
      <c r="D1770" s="164">
        <v>17</v>
      </c>
      <c r="E1770" s="163">
        <v>10</v>
      </c>
      <c r="F1770" s="163">
        <v>15.855</v>
      </c>
      <c r="G1770" s="163">
        <v>12.1</v>
      </c>
      <c r="H1770" s="1">
        <v>3767</v>
      </c>
      <c r="I1770" s="161">
        <f>VLOOKUP(B1770,L$2:M$54,2,FALSE)</f>
        <v>1.0478577476363524</v>
      </c>
      <c r="J1770">
        <f>MAX(I1770*F1770,E1770)</f>
        <v>16.613784588774369</v>
      </c>
      <c r="L1770" s="166"/>
      <c r="M1770" s="41"/>
      <c r="N1770" s="41"/>
      <c r="O1770" s="41"/>
    </row>
    <row r="1771" spans="1:15" x14ac:dyDescent="0.25">
      <c r="A1771" s="165">
        <v>43539.708333333336</v>
      </c>
      <c r="B1771" s="167">
        <f>WEEKNUM(A1771)</f>
        <v>11</v>
      </c>
      <c r="C1771" s="164">
        <f>WEEKDAY(A1771)</f>
        <v>6</v>
      </c>
      <c r="D1771" s="164">
        <v>18</v>
      </c>
      <c r="E1771" s="163">
        <v>10</v>
      </c>
      <c r="F1771" s="163">
        <v>16.524999999999999</v>
      </c>
      <c r="G1771" s="163">
        <v>12.2225</v>
      </c>
      <c r="H1771" s="1">
        <v>3974</v>
      </c>
      <c r="I1771" s="161">
        <f>VLOOKUP(B1771,L$2:M$54,2,FALSE)</f>
        <v>1.0478577476363524</v>
      </c>
      <c r="J1771">
        <f>MAX(I1771*F1771,E1771)</f>
        <v>17.315849279690724</v>
      </c>
      <c r="L1771" s="166"/>
      <c r="M1771" s="41"/>
      <c r="N1771" s="41"/>
      <c r="O1771" s="41"/>
    </row>
    <row r="1772" spans="1:15" x14ac:dyDescent="0.25">
      <c r="A1772" s="165">
        <v>43539.75</v>
      </c>
      <c r="B1772" s="167">
        <f>WEEKNUM(A1772)</f>
        <v>11</v>
      </c>
      <c r="C1772" s="164">
        <f>WEEKDAY(A1772)</f>
        <v>6</v>
      </c>
      <c r="D1772" s="164">
        <v>19</v>
      </c>
      <c r="E1772" s="163">
        <v>10</v>
      </c>
      <c r="F1772" s="163">
        <v>16.23</v>
      </c>
      <c r="G1772" s="163">
        <v>11.895</v>
      </c>
      <c r="H1772" s="1">
        <v>3043</v>
      </c>
      <c r="I1772" s="161">
        <f>VLOOKUP(B1772,L$2:M$54,2,FALSE)</f>
        <v>1.0478577476363524</v>
      </c>
      <c r="J1772">
        <f>MAX(I1772*F1772,E1772)</f>
        <v>17.006731244137999</v>
      </c>
      <c r="L1772" s="166"/>
      <c r="M1772" s="41"/>
      <c r="N1772" s="41"/>
      <c r="O1772" s="41"/>
    </row>
    <row r="1773" spans="1:15" x14ac:dyDescent="0.25">
      <c r="A1773" s="165">
        <v>43539.791666666664</v>
      </c>
      <c r="B1773" s="167">
        <f>WEEKNUM(A1773)</f>
        <v>11</v>
      </c>
      <c r="C1773" s="164">
        <f>WEEKDAY(A1773)</f>
        <v>6</v>
      </c>
      <c r="D1773" s="164">
        <v>20</v>
      </c>
      <c r="E1773" s="163">
        <v>10</v>
      </c>
      <c r="F1773" s="163">
        <v>14.525</v>
      </c>
      <c r="G1773" s="163">
        <v>12.147500000000001</v>
      </c>
      <c r="H1773" s="1">
        <v>2071</v>
      </c>
      <c r="I1773" s="161">
        <f>VLOOKUP(B1773,L$2:M$54,2,FALSE)</f>
        <v>1.0478577476363524</v>
      </c>
      <c r="J1773">
        <f>MAX(I1773*F1773,E1773)</f>
        <v>15.220133784418019</v>
      </c>
      <c r="L1773" s="166"/>
      <c r="M1773" s="41"/>
      <c r="N1773" s="41"/>
      <c r="O1773" s="41"/>
    </row>
    <row r="1774" spans="1:15" x14ac:dyDescent="0.25">
      <c r="A1774" s="165">
        <v>43539.833333333336</v>
      </c>
      <c r="B1774" s="167">
        <f>WEEKNUM(A1774)</f>
        <v>11</v>
      </c>
      <c r="C1774" s="164">
        <f>WEEKDAY(A1774)</f>
        <v>6</v>
      </c>
      <c r="D1774" s="164">
        <v>21</v>
      </c>
      <c r="E1774" s="163">
        <v>10</v>
      </c>
      <c r="F1774" s="163">
        <v>13.08</v>
      </c>
      <c r="G1774" s="163">
        <v>12.0175</v>
      </c>
      <c r="H1774" s="1">
        <v>1103</v>
      </c>
      <c r="I1774" s="161">
        <f>VLOOKUP(B1774,L$2:M$54,2,FALSE)</f>
        <v>1.0478577476363524</v>
      </c>
      <c r="J1774">
        <f>MAX(I1774*F1774,E1774)</f>
        <v>13.705979339083489</v>
      </c>
      <c r="L1774" s="166"/>
      <c r="M1774" s="41"/>
      <c r="N1774" s="41"/>
      <c r="O1774" s="41"/>
    </row>
    <row r="1775" spans="1:15" x14ac:dyDescent="0.25">
      <c r="A1775" s="165">
        <v>43539.875</v>
      </c>
      <c r="B1775" s="167">
        <f>WEEKNUM(A1775)</f>
        <v>11</v>
      </c>
      <c r="C1775" s="164">
        <f>WEEKDAY(A1775)</f>
        <v>6</v>
      </c>
      <c r="D1775" s="164">
        <v>22</v>
      </c>
      <c r="E1775" s="163">
        <v>11.55</v>
      </c>
      <c r="F1775" s="163">
        <v>11.55</v>
      </c>
      <c r="G1775" s="163">
        <v>12.9275</v>
      </c>
      <c r="H1775" s="1">
        <v>897</v>
      </c>
      <c r="I1775" s="161">
        <f>VLOOKUP(B1775,L$2:M$54,2,FALSE)</f>
        <v>1.0478577476363524</v>
      </c>
      <c r="J1775">
        <f>MAX(I1775*F1775,E1775)</f>
        <v>12.102756985199871</v>
      </c>
      <c r="L1775" s="166"/>
      <c r="M1775" s="41"/>
      <c r="N1775" s="41"/>
      <c r="O1775" s="41"/>
    </row>
    <row r="1776" spans="1:15" x14ac:dyDescent="0.25">
      <c r="A1776" s="165">
        <v>43539.916666666664</v>
      </c>
      <c r="B1776" s="167">
        <f>WEEKNUM(A1776)</f>
        <v>11</v>
      </c>
      <c r="C1776" s="164">
        <f>WEEKDAY(A1776)</f>
        <v>6</v>
      </c>
      <c r="D1776" s="164">
        <v>23</v>
      </c>
      <c r="E1776" s="163">
        <v>11.719999999999999</v>
      </c>
      <c r="F1776" s="163">
        <v>11.719999999999999</v>
      </c>
      <c r="G1776" s="163">
        <v>13.262499999999999</v>
      </c>
      <c r="H1776" s="1">
        <v>754</v>
      </c>
      <c r="I1776" s="161">
        <f>VLOOKUP(B1776,L$2:M$54,2,FALSE)</f>
        <v>1.0478577476363524</v>
      </c>
      <c r="J1776">
        <f>MAX(I1776*F1776,E1776)</f>
        <v>12.28089280229805</v>
      </c>
      <c r="L1776" s="166"/>
      <c r="M1776" s="41"/>
      <c r="N1776" s="41"/>
      <c r="O1776" s="41"/>
    </row>
    <row r="1777" spans="1:15" x14ac:dyDescent="0.25">
      <c r="A1777" s="165">
        <v>43539.958333333336</v>
      </c>
      <c r="B1777" s="167">
        <f>WEEKNUM(A1777)</f>
        <v>11</v>
      </c>
      <c r="C1777" s="164">
        <f>WEEKDAY(A1777)</f>
        <v>6</v>
      </c>
      <c r="D1777" s="164">
        <v>24</v>
      </c>
      <c r="E1777" s="163">
        <v>12.379999999999999</v>
      </c>
      <c r="F1777" s="163">
        <v>12.379999999999999</v>
      </c>
      <c r="G1777" s="163">
        <v>13.115</v>
      </c>
      <c r="H1777" s="1">
        <v>495</v>
      </c>
      <c r="I1777" s="161">
        <f>VLOOKUP(B1777,L$2:M$54,2,FALSE)</f>
        <v>1.0478577476363524</v>
      </c>
      <c r="J1777">
        <f>MAX(I1777*F1777,E1777)</f>
        <v>12.972478915738042</v>
      </c>
      <c r="L1777" s="166"/>
      <c r="M1777" s="41"/>
      <c r="N1777" s="41"/>
      <c r="O1777" s="41"/>
    </row>
    <row r="1778" spans="1:15" x14ac:dyDescent="0.25">
      <c r="A1778" s="165">
        <v>43540</v>
      </c>
      <c r="B1778" s="167">
        <f>WEEKNUM(A1778)</f>
        <v>11</v>
      </c>
      <c r="C1778" s="164">
        <f>WEEKDAY(A1778)</f>
        <v>7</v>
      </c>
      <c r="D1778" s="164">
        <v>1</v>
      </c>
      <c r="E1778" s="163">
        <v>11.855</v>
      </c>
      <c r="F1778" s="163">
        <v>11.855</v>
      </c>
      <c r="G1778" s="163">
        <v>12.262500000000001</v>
      </c>
      <c r="H1778" s="1">
        <v>176</v>
      </c>
      <c r="I1778" s="161">
        <f>VLOOKUP(B1778,L$2:M$54,2,FALSE)</f>
        <v>1.0478577476363524</v>
      </c>
      <c r="J1778">
        <f>MAX(I1778*F1778,E1778)</f>
        <v>12.422353598228959</v>
      </c>
      <c r="L1778" s="166"/>
      <c r="M1778" s="41"/>
      <c r="N1778" s="41"/>
      <c r="O1778" s="41"/>
    </row>
    <row r="1779" spans="1:15" x14ac:dyDescent="0.25">
      <c r="A1779" s="165">
        <v>43540.041666666664</v>
      </c>
      <c r="B1779" s="167">
        <f>WEEKNUM(A1779)</f>
        <v>11</v>
      </c>
      <c r="C1779" s="164">
        <f>WEEKDAY(A1779)</f>
        <v>7</v>
      </c>
      <c r="D1779" s="164">
        <v>2</v>
      </c>
      <c r="E1779" s="163">
        <v>11.925000000000001</v>
      </c>
      <c r="F1779" s="163">
        <v>11.925000000000001</v>
      </c>
      <c r="G1779" s="163">
        <v>11.54</v>
      </c>
      <c r="H1779" s="1">
        <v>100</v>
      </c>
      <c r="I1779" s="161">
        <f>VLOOKUP(B1779,L$2:M$54,2,FALSE)</f>
        <v>1.0478577476363524</v>
      </c>
      <c r="J1779">
        <f>MAX(I1779*F1779,E1779)</f>
        <v>12.495703640563503</v>
      </c>
      <c r="L1779" s="166"/>
      <c r="M1779" s="41"/>
      <c r="N1779" s="41"/>
      <c r="O1779" s="41"/>
    </row>
    <row r="1780" spans="1:15" x14ac:dyDescent="0.25">
      <c r="A1780" s="165">
        <v>43540.083333333336</v>
      </c>
      <c r="B1780" s="167">
        <f>WEEKNUM(A1780)</f>
        <v>11</v>
      </c>
      <c r="C1780" s="164">
        <f>WEEKDAY(A1780)</f>
        <v>7</v>
      </c>
      <c r="D1780" s="164">
        <v>3</v>
      </c>
      <c r="E1780" s="163">
        <v>11</v>
      </c>
      <c r="F1780" s="163">
        <v>11.125</v>
      </c>
      <c r="G1780" s="163">
        <v>11.55</v>
      </c>
      <c r="H1780" s="1">
        <v>81</v>
      </c>
      <c r="I1780" s="161">
        <f>VLOOKUP(B1780,L$2:M$54,2,FALSE)</f>
        <v>1.0478577476363524</v>
      </c>
      <c r="J1780">
        <f>MAX(I1780*F1780,E1780)</f>
        <v>11.65741744245442</v>
      </c>
      <c r="L1780" s="166"/>
      <c r="M1780" s="41"/>
      <c r="N1780" s="41"/>
      <c r="O1780" s="41"/>
    </row>
    <row r="1781" spans="1:15" x14ac:dyDescent="0.25">
      <c r="A1781" s="165">
        <v>43540.125</v>
      </c>
      <c r="B1781" s="167">
        <f>WEEKNUM(A1781)</f>
        <v>11</v>
      </c>
      <c r="C1781" s="164">
        <f>WEEKDAY(A1781)</f>
        <v>7</v>
      </c>
      <c r="D1781" s="164">
        <v>4</v>
      </c>
      <c r="E1781" s="163">
        <v>12</v>
      </c>
      <c r="F1781" s="163">
        <v>12.02</v>
      </c>
      <c r="G1781" s="163">
        <v>11.719999999999999</v>
      </c>
      <c r="H1781" s="1">
        <v>127</v>
      </c>
      <c r="I1781" s="161">
        <f>VLOOKUP(B1781,L$2:M$54,2,FALSE)</f>
        <v>1.0478577476363524</v>
      </c>
      <c r="J1781">
        <f>MAX(I1781*F1781,E1781)</f>
        <v>12.595250126588956</v>
      </c>
      <c r="L1781" s="166"/>
      <c r="M1781" s="41"/>
      <c r="N1781" s="41"/>
      <c r="O1781" s="41"/>
    </row>
    <row r="1782" spans="1:15" x14ac:dyDescent="0.25">
      <c r="A1782" s="165">
        <v>43540.166666666664</v>
      </c>
      <c r="B1782" s="167">
        <f>WEEKNUM(A1782)</f>
        <v>11</v>
      </c>
      <c r="C1782" s="164">
        <f>WEEKDAY(A1782)</f>
        <v>7</v>
      </c>
      <c r="D1782" s="164">
        <v>5</v>
      </c>
      <c r="E1782" s="163">
        <v>10</v>
      </c>
      <c r="F1782" s="163">
        <v>10.565000000000001</v>
      </c>
      <c r="G1782" s="163">
        <v>12.379999999999999</v>
      </c>
      <c r="H1782" s="1">
        <v>326</v>
      </c>
      <c r="I1782" s="161">
        <f>VLOOKUP(B1782,L$2:M$54,2,FALSE)</f>
        <v>1.0478577476363524</v>
      </c>
      <c r="J1782">
        <f>MAX(I1782*F1782,E1782)</f>
        <v>11.070617103778064</v>
      </c>
      <c r="L1782" s="166"/>
      <c r="M1782" s="41"/>
      <c r="N1782" s="41"/>
      <c r="O1782" s="41"/>
    </row>
    <row r="1783" spans="1:15" x14ac:dyDescent="0.25">
      <c r="A1783" s="165">
        <v>43540.208333333336</v>
      </c>
      <c r="B1783" s="167">
        <f>WEEKNUM(A1783)</f>
        <v>11</v>
      </c>
      <c r="C1783" s="164">
        <f>WEEKDAY(A1783)</f>
        <v>7</v>
      </c>
      <c r="D1783" s="164">
        <v>6</v>
      </c>
      <c r="E1783" s="163">
        <v>10</v>
      </c>
      <c r="F1783" s="163">
        <v>9.99</v>
      </c>
      <c r="G1783" s="163">
        <v>11.855</v>
      </c>
      <c r="H1783" s="1">
        <v>818</v>
      </c>
      <c r="I1783" s="161">
        <f>VLOOKUP(B1783,L$2:M$54,2,FALSE)</f>
        <v>1.0478577476363524</v>
      </c>
      <c r="J1783">
        <f>MAX(I1783*F1783,E1783)</f>
        <v>10.468098898887161</v>
      </c>
      <c r="L1783" s="166"/>
      <c r="M1783" s="41"/>
      <c r="N1783" s="41"/>
      <c r="O1783" s="41"/>
    </row>
    <row r="1784" spans="1:15" x14ac:dyDescent="0.25">
      <c r="A1784" s="165">
        <v>43540.25</v>
      </c>
      <c r="B1784" s="167">
        <f>WEEKNUM(A1784)</f>
        <v>11</v>
      </c>
      <c r="C1784" s="164">
        <f>WEEKDAY(A1784)</f>
        <v>7</v>
      </c>
      <c r="D1784" s="164">
        <v>7</v>
      </c>
      <c r="E1784" s="163">
        <v>10</v>
      </c>
      <c r="F1784" s="163">
        <v>11.98</v>
      </c>
      <c r="G1784" s="163">
        <v>11.925000000000001</v>
      </c>
      <c r="H1784" s="1">
        <v>3334</v>
      </c>
      <c r="I1784" s="161">
        <f>VLOOKUP(B1784,L$2:M$54,2,FALSE)</f>
        <v>1.0478577476363524</v>
      </c>
      <c r="J1784">
        <f>MAX(I1784*F1784,E1784)</f>
        <v>12.553335816683502</v>
      </c>
      <c r="L1784" s="166"/>
      <c r="M1784" s="41"/>
      <c r="N1784" s="41"/>
      <c r="O1784" s="41"/>
    </row>
    <row r="1785" spans="1:15" x14ac:dyDescent="0.25">
      <c r="A1785" s="165">
        <v>43540.291666666664</v>
      </c>
      <c r="B1785" s="167">
        <f>WEEKNUM(A1785)</f>
        <v>11</v>
      </c>
      <c r="C1785" s="164">
        <f>WEEKDAY(A1785)</f>
        <v>7</v>
      </c>
      <c r="D1785" s="164">
        <v>8</v>
      </c>
      <c r="E1785" s="163">
        <v>10</v>
      </c>
      <c r="F1785" s="163">
        <v>15.010000000000002</v>
      </c>
      <c r="G1785" s="163">
        <v>11.0625</v>
      </c>
      <c r="H1785" s="1">
        <v>4582</v>
      </c>
      <c r="I1785" s="161">
        <f>VLOOKUP(B1785,L$2:M$54,2,FALSE)</f>
        <v>1.0478577476363524</v>
      </c>
      <c r="J1785">
        <f>MAX(I1785*F1785,E1785)</f>
        <v>15.728344792021652</v>
      </c>
      <c r="L1785" s="166"/>
      <c r="M1785" s="41"/>
      <c r="N1785" s="41"/>
      <c r="O1785" s="41"/>
    </row>
    <row r="1786" spans="1:15" x14ac:dyDescent="0.25">
      <c r="A1786" s="165">
        <v>43540.333333333336</v>
      </c>
      <c r="B1786" s="167">
        <f>WEEKNUM(A1786)</f>
        <v>11</v>
      </c>
      <c r="C1786" s="164">
        <f>WEEKDAY(A1786)</f>
        <v>7</v>
      </c>
      <c r="D1786" s="164">
        <v>9</v>
      </c>
      <c r="E1786" s="163">
        <v>10</v>
      </c>
      <c r="F1786" s="163">
        <v>15.76</v>
      </c>
      <c r="G1786" s="163">
        <v>12.01</v>
      </c>
      <c r="H1786" s="1">
        <v>3945</v>
      </c>
      <c r="I1786" s="161">
        <f>VLOOKUP(B1786,L$2:M$54,2,FALSE)</f>
        <v>1.0478577476363524</v>
      </c>
      <c r="J1786">
        <f>MAX(I1786*F1786,E1786)</f>
        <v>16.514238102748912</v>
      </c>
      <c r="L1786" s="166"/>
      <c r="M1786" s="41"/>
      <c r="N1786" s="41"/>
      <c r="O1786" s="41"/>
    </row>
    <row r="1787" spans="1:15" x14ac:dyDescent="0.25">
      <c r="A1787" s="165">
        <v>43540.375</v>
      </c>
      <c r="B1787" s="167">
        <f>WEEKNUM(A1787)</f>
        <v>11</v>
      </c>
      <c r="C1787" s="164">
        <f>WEEKDAY(A1787)</f>
        <v>7</v>
      </c>
      <c r="D1787" s="164">
        <v>10</v>
      </c>
      <c r="E1787" s="163">
        <v>10</v>
      </c>
      <c r="F1787" s="163">
        <v>14.955000000000002</v>
      </c>
      <c r="G1787" s="163">
        <v>10.282499999999999</v>
      </c>
      <c r="H1787" s="1">
        <v>3060</v>
      </c>
      <c r="I1787" s="161">
        <f>VLOOKUP(B1787,L$2:M$54,2,FALSE)</f>
        <v>1.0478577476363524</v>
      </c>
      <c r="J1787">
        <f>MAX(I1787*F1787,E1787)</f>
        <v>15.670712615901653</v>
      </c>
      <c r="L1787" s="166"/>
      <c r="M1787" s="41"/>
      <c r="N1787" s="41"/>
      <c r="O1787" s="41"/>
    </row>
    <row r="1788" spans="1:15" x14ac:dyDescent="0.25">
      <c r="A1788" s="165">
        <v>43540.416666666664</v>
      </c>
      <c r="B1788" s="167">
        <f>WEEKNUM(A1788)</f>
        <v>11</v>
      </c>
      <c r="C1788" s="164">
        <f>WEEKDAY(A1788)</f>
        <v>7</v>
      </c>
      <c r="D1788" s="164">
        <v>11</v>
      </c>
      <c r="E1788" s="163">
        <v>10</v>
      </c>
      <c r="F1788" s="163">
        <v>15.905000000000001</v>
      </c>
      <c r="G1788" s="163">
        <v>9.995000000000001</v>
      </c>
      <c r="H1788" s="1">
        <v>2694</v>
      </c>
      <c r="I1788" s="161">
        <f>VLOOKUP(B1788,L$2:M$54,2,FALSE)</f>
        <v>1.0478577476363524</v>
      </c>
      <c r="J1788">
        <f>MAX(I1788*F1788,E1788)</f>
        <v>16.666177476156186</v>
      </c>
      <c r="L1788" s="166"/>
      <c r="M1788" s="41"/>
      <c r="N1788" s="41"/>
      <c r="O1788" s="41"/>
    </row>
    <row r="1789" spans="1:15" x14ac:dyDescent="0.25">
      <c r="A1789" s="165">
        <v>43540.458333333336</v>
      </c>
      <c r="B1789" s="167">
        <f>WEEKNUM(A1789)</f>
        <v>11</v>
      </c>
      <c r="C1789" s="164">
        <f>WEEKDAY(A1789)</f>
        <v>7</v>
      </c>
      <c r="D1789" s="164">
        <v>12</v>
      </c>
      <c r="E1789" s="163">
        <v>10</v>
      </c>
      <c r="F1789" s="163">
        <v>14.8</v>
      </c>
      <c r="G1789" s="163">
        <v>10.989999999999998</v>
      </c>
      <c r="H1789" s="1">
        <v>2557</v>
      </c>
      <c r="I1789" s="161">
        <f>VLOOKUP(B1789,L$2:M$54,2,FALSE)</f>
        <v>1.0478577476363524</v>
      </c>
      <c r="J1789">
        <f>MAX(I1789*F1789,E1789)</f>
        <v>15.508294665018017</v>
      </c>
      <c r="L1789" s="166"/>
      <c r="M1789" s="41"/>
      <c r="N1789" s="41"/>
      <c r="O1789" s="41"/>
    </row>
    <row r="1790" spans="1:15" x14ac:dyDescent="0.25">
      <c r="A1790" s="165">
        <v>43540.5</v>
      </c>
      <c r="B1790" s="167">
        <f>WEEKNUM(A1790)</f>
        <v>11</v>
      </c>
      <c r="C1790" s="164">
        <f>WEEKDAY(A1790)</f>
        <v>7</v>
      </c>
      <c r="D1790" s="164">
        <v>13</v>
      </c>
      <c r="E1790" s="163">
        <v>10</v>
      </c>
      <c r="F1790" s="163">
        <v>13.914999999999999</v>
      </c>
      <c r="G1790" s="163">
        <v>12.504999999999999</v>
      </c>
      <c r="H1790" s="1">
        <v>2406</v>
      </c>
      <c r="I1790" s="161">
        <f>VLOOKUP(B1790,L$2:M$54,2,FALSE)</f>
        <v>1.0478577476363524</v>
      </c>
      <c r="J1790">
        <f>MAX(I1790*F1790,E1790)</f>
        <v>14.580940558359844</v>
      </c>
      <c r="L1790" s="166"/>
      <c r="M1790" s="41"/>
      <c r="N1790" s="41"/>
      <c r="O1790" s="41"/>
    </row>
    <row r="1791" spans="1:15" x14ac:dyDescent="0.25">
      <c r="A1791" s="165">
        <v>43540.541666666664</v>
      </c>
      <c r="B1791" s="167">
        <f>WEEKNUM(A1791)</f>
        <v>11</v>
      </c>
      <c r="C1791" s="164">
        <f>WEEKDAY(A1791)</f>
        <v>7</v>
      </c>
      <c r="D1791" s="164">
        <v>14</v>
      </c>
      <c r="E1791" s="163">
        <v>10</v>
      </c>
      <c r="F1791" s="163">
        <v>14.510000000000002</v>
      </c>
      <c r="G1791" s="163">
        <v>12.879999999999999</v>
      </c>
      <c r="H1791" s="1">
        <v>2561</v>
      </c>
      <c r="I1791" s="161">
        <f>VLOOKUP(B1791,L$2:M$54,2,FALSE)</f>
        <v>1.0478577476363524</v>
      </c>
      <c r="J1791">
        <f>MAX(I1791*F1791,E1791)</f>
        <v>15.204415918203475</v>
      </c>
      <c r="L1791" s="166"/>
      <c r="M1791" s="41"/>
      <c r="N1791" s="41"/>
      <c r="O1791" s="41"/>
    </row>
    <row r="1792" spans="1:15" x14ac:dyDescent="0.25">
      <c r="A1792" s="165">
        <v>43540.583333333336</v>
      </c>
      <c r="B1792" s="167">
        <f>WEEKNUM(A1792)</f>
        <v>11</v>
      </c>
      <c r="C1792" s="164">
        <f>WEEKDAY(A1792)</f>
        <v>7</v>
      </c>
      <c r="D1792" s="164">
        <v>15</v>
      </c>
      <c r="E1792" s="163">
        <v>10</v>
      </c>
      <c r="F1792" s="163">
        <v>14.995000000000001</v>
      </c>
      <c r="G1792" s="163">
        <v>12.477500000000001</v>
      </c>
      <c r="H1792" s="1">
        <v>2749</v>
      </c>
      <c r="I1792" s="161">
        <f>VLOOKUP(B1792,L$2:M$54,2,FALSE)</f>
        <v>1.0478577476363524</v>
      </c>
      <c r="J1792">
        <f>MAX(I1792*F1792,E1792)</f>
        <v>15.712626925807106</v>
      </c>
      <c r="L1792" s="166"/>
      <c r="M1792" s="41"/>
      <c r="N1792" s="41"/>
      <c r="O1792" s="41"/>
    </row>
    <row r="1793" spans="1:15" x14ac:dyDescent="0.25">
      <c r="A1793" s="165">
        <v>43540.625</v>
      </c>
      <c r="B1793" s="167">
        <f>WEEKNUM(A1793)</f>
        <v>11</v>
      </c>
      <c r="C1793" s="164">
        <f>WEEKDAY(A1793)</f>
        <v>7</v>
      </c>
      <c r="D1793" s="164">
        <v>16</v>
      </c>
      <c r="E1793" s="163">
        <v>10</v>
      </c>
      <c r="F1793" s="163">
        <v>16.05</v>
      </c>
      <c r="G1793" s="163">
        <v>12.952500000000001</v>
      </c>
      <c r="H1793" s="1">
        <v>2939</v>
      </c>
      <c r="I1793" s="161">
        <f>VLOOKUP(B1793,L$2:M$54,2,FALSE)</f>
        <v>1.0478577476363524</v>
      </c>
      <c r="J1793">
        <f>MAX(I1793*F1793,E1793)</f>
        <v>16.818116849563456</v>
      </c>
      <c r="L1793" s="166"/>
      <c r="M1793" s="41"/>
      <c r="N1793" s="41"/>
      <c r="O1793" s="41"/>
    </row>
    <row r="1794" spans="1:15" x14ac:dyDescent="0.25">
      <c r="A1794" s="165">
        <v>43540.666666666664</v>
      </c>
      <c r="B1794" s="167">
        <f>WEEKNUM(A1794)</f>
        <v>11</v>
      </c>
      <c r="C1794" s="164">
        <f>WEEKDAY(A1794)</f>
        <v>7</v>
      </c>
      <c r="D1794" s="164">
        <v>17</v>
      </c>
      <c r="E1794" s="163">
        <v>10</v>
      </c>
      <c r="F1794" s="163">
        <v>16.064999999999998</v>
      </c>
      <c r="G1794" s="163">
        <v>12.399999999999999</v>
      </c>
      <c r="H1794" s="1">
        <v>3830</v>
      </c>
      <c r="I1794" s="161">
        <f>VLOOKUP(B1794,L$2:M$54,2,FALSE)</f>
        <v>1.0478577476363524</v>
      </c>
      <c r="J1794">
        <f>MAX(I1794*F1794,E1794)</f>
        <v>16.833834715778</v>
      </c>
      <c r="L1794" s="166"/>
      <c r="M1794" s="41"/>
      <c r="N1794" s="41"/>
      <c r="O1794" s="41"/>
    </row>
    <row r="1795" spans="1:15" x14ac:dyDescent="0.25">
      <c r="A1795" s="165">
        <v>43540.708333333336</v>
      </c>
      <c r="B1795" s="167">
        <f>WEEKNUM(A1795)</f>
        <v>11</v>
      </c>
      <c r="C1795" s="164">
        <f>WEEKDAY(A1795)</f>
        <v>7</v>
      </c>
      <c r="D1795" s="164">
        <v>18</v>
      </c>
      <c r="E1795" s="163">
        <v>10</v>
      </c>
      <c r="F1795" s="163">
        <v>18.015000000000001</v>
      </c>
      <c r="G1795" s="163">
        <v>11.9575</v>
      </c>
      <c r="H1795" s="1">
        <v>4074</v>
      </c>
      <c r="I1795" s="161">
        <f>VLOOKUP(B1795,L$2:M$54,2,FALSE)</f>
        <v>1.0478577476363524</v>
      </c>
      <c r="J1795">
        <f>MAX(I1795*F1795,E1795)</f>
        <v>18.877157323668889</v>
      </c>
      <c r="L1795" s="166"/>
      <c r="M1795" s="41"/>
      <c r="N1795" s="41"/>
      <c r="O1795" s="41"/>
    </row>
    <row r="1796" spans="1:15" x14ac:dyDescent="0.25">
      <c r="A1796" s="165">
        <v>43540.75</v>
      </c>
      <c r="B1796" s="167">
        <f>WEEKNUM(A1796)</f>
        <v>11</v>
      </c>
      <c r="C1796" s="164">
        <f>WEEKDAY(A1796)</f>
        <v>7</v>
      </c>
      <c r="D1796" s="164">
        <v>19</v>
      </c>
      <c r="E1796" s="163">
        <v>10</v>
      </c>
      <c r="F1796" s="163">
        <v>15.719999999999999</v>
      </c>
      <c r="G1796" s="163">
        <v>12.254999999999999</v>
      </c>
      <c r="H1796" s="1">
        <v>3165</v>
      </c>
      <c r="I1796" s="161">
        <f>VLOOKUP(B1796,L$2:M$54,2,FALSE)</f>
        <v>1.0478577476363524</v>
      </c>
      <c r="J1796">
        <f>MAX(I1796*F1796,E1796)</f>
        <v>16.472323792843458</v>
      </c>
      <c r="L1796" s="166"/>
      <c r="M1796" s="41"/>
      <c r="N1796" s="41"/>
      <c r="O1796" s="41"/>
    </row>
    <row r="1797" spans="1:15" x14ac:dyDescent="0.25">
      <c r="A1797" s="165">
        <v>43540.791666666664</v>
      </c>
      <c r="B1797" s="167">
        <f>WEEKNUM(A1797)</f>
        <v>11</v>
      </c>
      <c r="C1797" s="164">
        <f>WEEKDAY(A1797)</f>
        <v>7</v>
      </c>
      <c r="D1797" s="164">
        <v>20</v>
      </c>
      <c r="E1797" s="163">
        <v>10</v>
      </c>
      <c r="F1797" s="163">
        <v>14.530000000000001</v>
      </c>
      <c r="G1797" s="163">
        <v>12.4975</v>
      </c>
      <c r="H1797" s="1">
        <v>2143</v>
      </c>
      <c r="I1797" s="161">
        <f>VLOOKUP(B1797,L$2:M$54,2,FALSE)</f>
        <v>1.0478577476363524</v>
      </c>
      <c r="J1797">
        <f>MAX(I1797*F1797,E1797)</f>
        <v>15.225373073156202</v>
      </c>
      <c r="L1797" s="166"/>
      <c r="M1797" s="41"/>
      <c r="N1797" s="41"/>
      <c r="O1797" s="41"/>
    </row>
    <row r="1798" spans="1:15" x14ac:dyDescent="0.25">
      <c r="A1798" s="165">
        <v>43540.833333333336</v>
      </c>
      <c r="B1798" s="167">
        <f>WEEKNUM(A1798)</f>
        <v>11</v>
      </c>
      <c r="C1798" s="164">
        <f>WEEKDAY(A1798)</f>
        <v>7</v>
      </c>
      <c r="D1798" s="164">
        <v>21</v>
      </c>
      <c r="E1798" s="163">
        <v>10</v>
      </c>
      <c r="F1798" s="163">
        <v>12.975</v>
      </c>
      <c r="G1798" s="163">
        <v>13.025</v>
      </c>
      <c r="H1798" s="1">
        <v>1198</v>
      </c>
      <c r="I1798" s="161">
        <f>VLOOKUP(B1798,L$2:M$54,2,FALSE)</f>
        <v>1.0478577476363524</v>
      </c>
      <c r="J1798">
        <f>MAX(I1798*F1798,E1798)</f>
        <v>13.595954275581672</v>
      </c>
      <c r="L1798" s="166"/>
      <c r="M1798" s="41"/>
      <c r="N1798" s="41"/>
      <c r="O1798" s="41"/>
    </row>
    <row r="1799" spans="1:15" x14ac:dyDescent="0.25">
      <c r="A1799" s="165">
        <v>43540.875</v>
      </c>
      <c r="B1799" s="167">
        <f>WEEKNUM(A1799)</f>
        <v>11</v>
      </c>
      <c r="C1799" s="164">
        <f>WEEKDAY(A1799)</f>
        <v>7</v>
      </c>
      <c r="D1799" s="164">
        <v>22</v>
      </c>
      <c r="E1799" s="163">
        <v>12</v>
      </c>
      <c r="F1799" s="163">
        <v>12.2</v>
      </c>
      <c r="G1799" s="163">
        <v>13.032499999999999</v>
      </c>
      <c r="H1799" s="1">
        <v>920</v>
      </c>
      <c r="I1799" s="161">
        <f>VLOOKUP(B1799,L$2:M$54,2,FALSE)</f>
        <v>1.0478577476363524</v>
      </c>
      <c r="J1799">
        <f>MAX(I1799*F1799,E1799)</f>
        <v>12.783864521163499</v>
      </c>
      <c r="L1799" s="166"/>
      <c r="M1799" s="41"/>
      <c r="N1799" s="41"/>
      <c r="O1799" s="41"/>
    </row>
    <row r="1800" spans="1:15" x14ac:dyDescent="0.25">
      <c r="A1800" s="165">
        <v>43540.916666666664</v>
      </c>
      <c r="B1800" s="167">
        <f>WEEKNUM(A1800)</f>
        <v>11</v>
      </c>
      <c r="C1800" s="164">
        <f>WEEKDAY(A1800)</f>
        <v>7</v>
      </c>
      <c r="D1800" s="164">
        <v>23</v>
      </c>
      <c r="E1800" s="163">
        <v>12</v>
      </c>
      <c r="F1800" s="163">
        <v>12.885</v>
      </c>
      <c r="G1800" s="163">
        <v>14.0075</v>
      </c>
      <c r="H1800" s="1">
        <v>850</v>
      </c>
      <c r="I1800" s="161">
        <f>VLOOKUP(B1800,L$2:M$54,2,FALSE)</f>
        <v>1.0478577476363524</v>
      </c>
      <c r="J1800">
        <f>MAX(I1800*F1800,E1800)</f>
        <v>13.5016470782944</v>
      </c>
      <c r="L1800" s="166"/>
      <c r="M1800" s="41"/>
      <c r="N1800" s="41"/>
      <c r="O1800" s="41"/>
    </row>
    <row r="1801" spans="1:15" x14ac:dyDescent="0.25">
      <c r="A1801" s="165">
        <v>43540.958333333336</v>
      </c>
      <c r="B1801" s="167">
        <f>WEEKNUM(A1801)</f>
        <v>11</v>
      </c>
      <c r="C1801" s="164">
        <f>WEEKDAY(A1801)</f>
        <v>7</v>
      </c>
      <c r="D1801" s="164">
        <v>24</v>
      </c>
      <c r="E1801" s="163">
        <v>11.645</v>
      </c>
      <c r="F1801" s="163">
        <v>11.645</v>
      </c>
      <c r="G1801" s="163">
        <v>12.86</v>
      </c>
      <c r="H1801" s="1">
        <v>542</v>
      </c>
      <c r="I1801" s="161">
        <f>VLOOKUP(B1801,L$2:M$54,2,FALSE)</f>
        <v>1.0478577476363524</v>
      </c>
      <c r="J1801">
        <f>MAX(I1801*F1801,E1801)</f>
        <v>12.202303471225324</v>
      </c>
      <c r="L1801" s="166"/>
      <c r="M1801" s="41"/>
      <c r="N1801" s="41"/>
      <c r="O1801" s="41"/>
    </row>
    <row r="1802" spans="1:15" x14ac:dyDescent="0.25">
      <c r="A1802" s="165">
        <v>43541</v>
      </c>
      <c r="B1802" s="167">
        <f>WEEKNUM(A1802)</f>
        <v>12</v>
      </c>
      <c r="C1802" s="164">
        <f>WEEKDAY(A1802)</f>
        <v>1</v>
      </c>
      <c r="D1802" s="164">
        <v>1</v>
      </c>
      <c r="E1802" s="163">
        <v>12.100000000000001</v>
      </c>
      <c r="F1802" s="163">
        <v>12.100000000000001</v>
      </c>
      <c r="G1802" s="163">
        <v>12.265000000000001</v>
      </c>
      <c r="H1802" s="1">
        <v>247</v>
      </c>
      <c r="I1802" s="161">
        <f>VLOOKUP(B1802,L$2:M$54,2,FALSE)</f>
        <v>1.0338200253913457</v>
      </c>
      <c r="J1802">
        <f>MAX(I1802*F1802,E1802)</f>
        <v>12.509222307235284</v>
      </c>
      <c r="L1802" s="166"/>
      <c r="M1802" s="41"/>
      <c r="N1802" s="41"/>
      <c r="O1802" s="41"/>
    </row>
    <row r="1803" spans="1:15" x14ac:dyDescent="0.25">
      <c r="A1803" s="165">
        <v>43541.041666666664</v>
      </c>
      <c r="B1803" s="167">
        <f>WEEKNUM(A1803)</f>
        <v>12</v>
      </c>
      <c r="C1803" s="164">
        <f>WEEKDAY(A1803)</f>
        <v>1</v>
      </c>
      <c r="D1803" s="164">
        <v>2</v>
      </c>
      <c r="E1803" s="163">
        <v>11.620000000000001</v>
      </c>
      <c r="F1803" s="163">
        <v>11.620000000000001</v>
      </c>
      <c r="G1803" s="163">
        <v>11.487500000000001</v>
      </c>
      <c r="H1803" s="1">
        <v>115</v>
      </c>
      <c r="I1803" s="161">
        <f>VLOOKUP(B1803,L$2:M$54,2,FALSE)</f>
        <v>1.0338200253913457</v>
      </c>
      <c r="J1803">
        <f>MAX(I1803*F1803,E1803)</f>
        <v>12.012988695047438</v>
      </c>
      <c r="L1803" s="166"/>
      <c r="M1803" s="41"/>
      <c r="N1803" s="41"/>
      <c r="O1803" s="41"/>
    </row>
    <row r="1804" spans="1:15" x14ac:dyDescent="0.25">
      <c r="A1804" s="165">
        <v>43541.083333333336</v>
      </c>
      <c r="B1804" s="167">
        <f>WEEKNUM(A1804)</f>
        <v>12</v>
      </c>
      <c r="C1804" s="164">
        <f>WEEKDAY(A1804)</f>
        <v>1</v>
      </c>
      <c r="D1804" s="164">
        <v>3</v>
      </c>
      <c r="E1804" s="163">
        <v>10.18</v>
      </c>
      <c r="F1804" s="163">
        <v>10.18</v>
      </c>
      <c r="G1804" s="163">
        <v>12.1</v>
      </c>
      <c r="H1804" s="1">
        <v>85</v>
      </c>
      <c r="I1804" s="161">
        <f>VLOOKUP(B1804,L$2:M$54,2,FALSE)</f>
        <v>1.0338200253913457</v>
      </c>
      <c r="J1804">
        <f>MAX(I1804*F1804,E1804)</f>
        <v>10.524287858483898</v>
      </c>
      <c r="L1804" s="166"/>
      <c r="M1804" s="41"/>
      <c r="N1804" s="41"/>
      <c r="O1804" s="41"/>
    </row>
    <row r="1805" spans="1:15" x14ac:dyDescent="0.25">
      <c r="A1805" s="165">
        <v>43541.125</v>
      </c>
      <c r="B1805" s="167">
        <f>WEEKNUM(A1805)</f>
        <v>12</v>
      </c>
      <c r="C1805" s="164">
        <f>WEEKDAY(A1805)</f>
        <v>1</v>
      </c>
      <c r="D1805" s="164">
        <v>4</v>
      </c>
      <c r="E1805" s="163">
        <v>9.7899999999999991</v>
      </c>
      <c r="F1805" s="163">
        <v>9.7899999999999991</v>
      </c>
      <c r="G1805" s="163">
        <v>12.442499999999999</v>
      </c>
      <c r="H1805" s="1">
        <v>121</v>
      </c>
      <c r="I1805" s="161">
        <f>VLOOKUP(B1805,L$2:M$54,2,FALSE)</f>
        <v>1.0338200253913457</v>
      </c>
      <c r="J1805">
        <f>MAX(I1805*F1805,E1805)</f>
        <v>10.121098048581272</v>
      </c>
      <c r="L1805" s="166"/>
      <c r="M1805" s="41"/>
      <c r="N1805" s="41"/>
      <c r="O1805" s="41"/>
    </row>
    <row r="1806" spans="1:15" x14ac:dyDescent="0.25">
      <c r="A1806" s="165">
        <v>43541.166666666664</v>
      </c>
      <c r="B1806" s="167">
        <f>WEEKNUM(A1806)</f>
        <v>12</v>
      </c>
      <c r="C1806" s="164">
        <f>WEEKDAY(A1806)</f>
        <v>1</v>
      </c>
      <c r="D1806" s="164">
        <v>5</v>
      </c>
      <c r="E1806" s="163">
        <v>10.120000000000001</v>
      </c>
      <c r="F1806" s="163">
        <v>10.120000000000001</v>
      </c>
      <c r="G1806" s="163">
        <v>11.645</v>
      </c>
      <c r="H1806" s="1">
        <v>377</v>
      </c>
      <c r="I1806" s="161">
        <f>VLOOKUP(B1806,L$2:M$54,2,FALSE)</f>
        <v>1.0338200253913457</v>
      </c>
      <c r="J1806">
        <f>MAX(I1806*F1806,E1806)</f>
        <v>10.462258656960419</v>
      </c>
      <c r="L1806" s="166"/>
      <c r="M1806" s="41"/>
      <c r="N1806" s="41"/>
      <c r="O1806" s="41"/>
    </row>
    <row r="1807" spans="1:15" x14ac:dyDescent="0.25">
      <c r="A1807" s="165">
        <v>43541.208333333336</v>
      </c>
      <c r="B1807" s="167">
        <f>WEEKNUM(A1807)</f>
        <v>12</v>
      </c>
      <c r="C1807" s="164">
        <f>WEEKDAY(A1807)</f>
        <v>1</v>
      </c>
      <c r="D1807" s="164">
        <v>6</v>
      </c>
      <c r="E1807" s="163">
        <v>10.14</v>
      </c>
      <c r="F1807" s="163">
        <v>10.14</v>
      </c>
      <c r="G1807" s="163">
        <v>12.100000000000001</v>
      </c>
      <c r="H1807" s="1">
        <v>833</v>
      </c>
      <c r="I1807" s="161">
        <f>VLOOKUP(B1807,L$2:M$54,2,FALSE)</f>
        <v>1.0338200253913457</v>
      </c>
      <c r="J1807">
        <f>MAX(I1807*F1807,E1807)</f>
        <v>10.482935057468245</v>
      </c>
      <c r="L1807" s="166"/>
      <c r="M1807" s="41"/>
      <c r="N1807" s="41"/>
      <c r="O1807" s="41"/>
    </row>
    <row r="1808" spans="1:15" x14ac:dyDescent="0.25">
      <c r="A1808" s="165">
        <v>43541.25</v>
      </c>
      <c r="B1808" s="167">
        <f>WEEKNUM(A1808)</f>
        <v>12</v>
      </c>
      <c r="C1808" s="164">
        <f>WEEKDAY(A1808)</f>
        <v>1</v>
      </c>
      <c r="D1808" s="164">
        <v>7</v>
      </c>
      <c r="E1808" s="163">
        <v>9.8550000000000004</v>
      </c>
      <c r="F1808" s="163">
        <v>9.870000000000001</v>
      </c>
      <c r="G1808" s="163">
        <v>11.620000000000001</v>
      </c>
      <c r="H1808" s="1">
        <v>3117</v>
      </c>
      <c r="I1808" s="161">
        <f>VLOOKUP(B1808,L$2:M$54,2,FALSE)</f>
        <v>1.0338200253913457</v>
      </c>
      <c r="J1808">
        <f>MAX(I1808*F1808,E1808)</f>
        <v>10.203803650612583</v>
      </c>
      <c r="L1808" s="166"/>
      <c r="M1808" s="41"/>
      <c r="N1808" s="41"/>
      <c r="O1808" s="41"/>
    </row>
    <row r="1809" spans="1:15" x14ac:dyDescent="0.25">
      <c r="A1809" s="165">
        <v>43541.291666666664</v>
      </c>
      <c r="B1809" s="167">
        <f>WEEKNUM(A1809)</f>
        <v>12</v>
      </c>
      <c r="C1809" s="164">
        <f>WEEKDAY(A1809)</f>
        <v>1</v>
      </c>
      <c r="D1809" s="164">
        <v>8</v>
      </c>
      <c r="E1809" s="163">
        <v>9.9349999999999987</v>
      </c>
      <c r="F1809" s="163">
        <v>9.7650000000000006</v>
      </c>
      <c r="G1809" s="163">
        <v>10.18</v>
      </c>
      <c r="H1809" s="1">
        <v>4484</v>
      </c>
      <c r="I1809" s="161">
        <f>VLOOKUP(B1809,L$2:M$54,2,FALSE)</f>
        <v>1.0338200253913457</v>
      </c>
      <c r="J1809">
        <f>MAX(I1809*F1809,E1809)</f>
        <v>10.09525254794649</v>
      </c>
      <c r="L1809" s="166"/>
      <c r="M1809" s="41"/>
      <c r="N1809" s="41"/>
      <c r="O1809" s="41"/>
    </row>
    <row r="1810" spans="1:15" x14ac:dyDescent="0.25">
      <c r="A1810" s="165">
        <v>43541.333333333336</v>
      </c>
      <c r="B1810" s="167">
        <f>WEEKNUM(A1810)</f>
        <v>12</v>
      </c>
      <c r="C1810" s="164">
        <f>WEEKDAY(A1810)</f>
        <v>1</v>
      </c>
      <c r="D1810" s="164">
        <v>9</v>
      </c>
      <c r="E1810" s="163">
        <v>9</v>
      </c>
      <c r="F1810" s="163">
        <v>12.815000000000001</v>
      </c>
      <c r="G1810" s="163">
        <v>9.7899999999999991</v>
      </c>
      <c r="H1810" s="1">
        <v>3703</v>
      </c>
      <c r="I1810" s="161">
        <f>VLOOKUP(B1810,L$2:M$54,2,FALSE)</f>
        <v>1.0338200253913457</v>
      </c>
      <c r="J1810">
        <f>MAX(I1810*F1810,E1810)</f>
        <v>13.248403625390097</v>
      </c>
      <c r="L1810" s="166"/>
      <c r="M1810" s="41"/>
      <c r="N1810" s="41"/>
      <c r="O1810" s="41"/>
    </row>
    <row r="1811" spans="1:15" x14ac:dyDescent="0.25">
      <c r="A1811" s="165">
        <v>43541.375</v>
      </c>
      <c r="B1811" s="167">
        <f>WEEKNUM(A1811)</f>
        <v>12</v>
      </c>
      <c r="C1811" s="164">
        <f>WEEKDAY(A1811)</f>
        <v>1</v>
      </c>
      <c r="D1811" s="164">
        <v>10</v>
      </c>
      <c r="E1811" s="163">
        <v>10</v>
      </c>
      <c r="F1811" s="163">
        <v>14.09</v>
      </c>
      <c r="G1811" s="163">
        <v>10.120000000000001</v>
      </c>
      <c r="H1811" s="1">
        <v>2907</v>
      </c>
      <c r="I1811" s="161">
        <f>VLOOKUP(B1811,L$2:M$54,2,FALSE)</f>
        <v>1.0338200253913457</v>
      </c>
      <c r="J1811">
        <f>MAX(I1811*F1811,E1811)</f>
        <v>14.566524157764061</v>
      </c>
      <c r="L1811" s="166"/>
      <c r="M1811" s="41"/>
      <c r="N1811" s="41"/>
      <c r="O1811" s="41"/>
    </row>
    <row r="1812" spans="1:15" x14ac:dyDescent="0.25">
      <c r="A1812" s="165">
        <v>43541.416666666664</v>
      </c>
      <c r="B1812" s="167">
        <f>WEEKNUM(A1812)</f>
        <v>12</v>
      </c>
      <c r="C1812" s="164">
        <f>WEEKDAY(A1812)</f>
        <v>1</v>
      </c>
      <c r="D1812" s="164">
        <v>11</v>
      </c>
      <c r="E1812" s="163">
        <v>10</v>
      </c>
      <c r="F1812" s="163">
        <v>13.98</v>
      </c>
      <c r="G1812" s="163">
        <v>10.14</v>
      </c>
      <c r="H1812" s="1">
        <v>2605</v>
      </c>
      <c r="I1812" s="161">
        <f>VLOOKUP(B1812,L$2:M$54,2,FALSE)</f>
        <v>1.0338200253913457</v>
      </c>
      <c r="J1812">
        <f>MAX(I1812*F1812,E1812)</f>
        <v>14.452803954971012</v>
      </c>
      <c r="L1812" s="166"/>
      <c r="M1812" s="41"/>
      <c r="N1812" s="41"/>
      <c r="O1812" s="41"/>
    </row>
    <row r="1813" spans="1:15" x14ac:dyDescent="0.25">
      <c r="A1813" s="165">
        <v>43541.458333333336</v>
      </c>
      <c r="B1813" s="167">
        <f>WEEKNUM(A1813)</f>
        <v>12</v>
      </c>
      <c r="C1813" s="164">
        <f>WEEKDAY(A1813)</f>
        <v>1</v>
      </c>
      <c r="D1813" s="164">
        <v>12</v>
      </c>
      <c r="E1813" s="163">
        <v>10</v>
      </c>
      <c r="F1813" s="163">
        <v>14.09</v>
      </c>
      <c r="G1813" s="163">
        <v>9.8625000000000007</v>
      </c>
      <c r="H1813" s="1">
        <v>2619</v>
      </c>
      <c r="I1813" s="161">
        <f>VLOOKUP(B1813,L$2:M$54,2,FALSE)</f>
        <v>1.0338200253913457</v>
      </c>
      <c r="J1813">
        <f>MAX(I1813*F1813,E1813)</f>
        <v>14.566524157764061</v>
      </c>
      <c r="L1813" s="166"/>
      <c r="M1813" s="41"/>
      <c r="N1813" s="41"/>
      <c r="O1813" s="41"/>
    </row>
    <row r="1814" spans="1:15" x14ac:dyDescent="0.25">
      <c r="A1814" s="165">
        <v>43541.5</v>
      </c>
      <c r="B1814" s="167">
        <f>WEEKNUM(A1814)</f>
        <v>12</v>
      </c>
      <c r="C1814" s="164">
        <f>WEEKDAY(A1814)</f>
        <v>1</v>
      </c>
      <c r="D1814" s="164">
        <v>13</v>
      </c>
      <c r="E1814" s="163">
        <v>10</v>
      </c>
      <c r="F1814" s="163">
        <v>13.98</v>
      </c>
      <c r="G1814" s="163">
        <v>9.85</v>
      </c>
      <c r="H1814" s="1">
        <v>2516</v>
      </c>
      <c r="I1814" s="161">
        <f>VLOOKUP(B1814,L$2:M$54,2,FALSE)</f>
        <v>1.0338200253913457</v>
      </c>
      <c r="J1814">
        <f>MAX(I1814*F1814,E1814)</f>
        <v>14.452803954971012</v>
      </c>
      <c r="L1814" s="166"/>
      <c r="M1814" s="41"/>
      <c r="N1814" s="41"/>
      <c r="O1814" s="41"/>
    </row>
    <row r="1815" spans="1:15" x14ac:dyDescent="0.25">
      <c r="A1815" s="165">
        <v>43541.541666666664</v>
      </c>
      <c r="B1815" s="167">
        <f>WEEKNUM(A1815)</f>
        <v>12</v>
      </c>
      <c r="C1815" s="164">
        <f>WEEKDAY(A1815)</f>
        <v>1</v>
      </c>
      <c r="D1815" s="164">
        <v>14</v>
      </c>
      <c r="E1815" s="163">
        <v>10</v>
      </c>
      <c r="F1815" s="163">
        <v>14.09</v>
      </c>
      <c r="G1815" s="163">
        <v>10.907500000000001</v>
      </c>
      <c r="H1815" s="1">
        <v>2668</v>
      </c>
      <c r="I1815" s="161">
        <f>VLOOKUP(B1815,L$2:M$54,2,FALSE)</f>
        <v>1.0338200253913457</v>
      </c>
      <c r="J1815">
        <f>MAX(I1815*F1815,E1815)</f>
        <v>14.566524157764061</v>
      </c>
      <c r="L1815" s="166"/>
      <c r="M1815" s="41"/>
      <c r="N1815" s="41"/>
      <c r="O1815" s="41"/>
    </row>
    <row r="1816" spans="1:15" x14ac:dyDescent="0.25">
      <c r="A1816" s="165">
        <v>43541.583333333336</v>
      </c>
      <c r="B1816" s="167">
        <f>WEEKNUM(A1816)</f>
        <v>12</v>
      </c>
      <c r="C1816" s="164">
        <f>WEEKDAY(A1816)</f>
        <v>1</v>
      </c>
      <c r="D1816" s="164">
        <v>15</v>
      </c>
      <c r="E1816" s="163">
        <v>10</v>
      </c>
      <c r="F1816" s="163">
        <v>13.98</v>
      </c>
      <c r="G1816" s="163">
        <v>12.045</v>
      </c>
      <c r="H1816" s="1">
        <v>2741</v>
      </c>
      <c r="I1816" s="161">
        <f>VLOOKUP(B1816,L$2:M$54,2,FALSE)</f>
        <v>1.0338200253913457</v>
      </c>
      <c r="J1816">
        <f>MAX(I1816*F1816,E1816)</f>
        <v>14.452803954971012</v>
      </c>
      <c r="L1816" s="166"/>
      <c r="M1816" s="41"/>
      <c r="N1816" s="41"/>
      <c r="O1816" s="41"/>
    </row>
    <row r="1817" spans="1:15" x14ac:dyDescent="0.25">
      <c r="A1817" s="165">
        <v>43541.625</v>
      </c>
      <c r="B1817" s="167">
        <f>WEEKNUM(A1817)</f>
        <v>12</v>
      </c>
      <c r="C1817" s="164">
        <f>WEEKDAY(A1817)</f>
        <v>1</v>
      </c>
      <c r="D1817" s="164">
        <v>16</v>
      </c>
      <c r="E1817" s="163">
        <v>10</v>
      </c>
      <c r="F1817" s="163">
        <v>13.865</v>
      </c>
      <c r="G1817" s="163">
        <v>11.99</v>
      </c>
      <c r="H1817" s="1">
        <v>3311</v>
      </c>
      <c r="I1817" s="161">
        <f>VLOOKUP(B1817,L$2:M$54,2,FALSE)</f>
        <v>1.0338200253913457</v>
      </c>
      <c r="J1817">
        <f>MAX(I1817*F1817,E1817)</f>
        <v>14.333914652051007</v>
      </c>
      <c r="L1817" s="166"/>
      <c r="M1817" s="41"/>
      <c r="N1817" s="41"/>
      <c r="O1817" s="41"/>
    </row>
    <row r="1818" spans="1:15" x14ac:dyDescent="0.25">
      <c r="A1818" s="165">
        <v>43541.666666666664</v>
      </c>
      <c r="B1818" s="167">
        <f>WEEKNUM(A1818)</f>
        <v>12</v>
      </c>
      <c r="C1818" s="164">
        <f>WEEKDAY(A1818)</f>
        <v>1</v>
      </c>
      <c r="D1818" s="164">
        <v>17</v>
      </c>
      <c r="E1818" s="163">
        <v>10</v>
      </c>
      <c r="F1818" s="163">
        <v>13.684999999999999</v>
      </c>
      <c r="G1818" s="163">
        <v>12.045</v>
      </c>
      <c r="H1818" s="1">
        <v>3997</v>
      </c>
      <c r="I1818" s="161">
        <f>VLOOKUP(B1818,L$2:M$54,2,FALSE)</f>
        <v>1.0338200253913457</v>
      </c>
      <c r="J1818">
        <f>MAX(I1818*F1818,E1818)</f>
        <v>14.147827047480565</v>
      </c>
      <c r="L1818" s="166"/>
      <c r="M1818" s="41"/>
      <c r="N1818" s="41"/>
      <c r="O1818" s="41"/>
    </row>
    <row r="1819" spans="1:15" x14ac:dyDescent="0.25">
      <c r="A1819" s="165">
        <v>43541.708333333336</v>
      </c>
      <c r="B1819" s="167">
        <f>WEEKNUM(A1819)</f>
        <v>12</v>
      </c>
      <c r="C1819" s="164">
        <f>WEEKDAY(A1819)</f>
        <v>1</v>
      </c>
      <c r="D1819" s="164">
        <v>18</v>
      </c>
      <c r="E1819" s="163">
        <v>10</v>
      </c>
      <c r="F1819" s="163">
        <v>14.09</v>
      </c>
      <c r="G1819" s="163">
        <v>11.99</v>
      </c>
      <c r="H1819" s="1">
        <v>3822</v>
      </c>
      <c r="I1819" s="161">
        <f>VLOOKUP(B1819,L$2:M$54,2,FALSE)</f>
        <v>1.0338200253913457</v>
      </c>
      <c r="J1819">
        <f>MAX(I1819*F1819,E1819)</f>
        <v>14.566524157764061</v>
      </c>
      <c r="L1819" s="166"/>
      <c r="M1819" s="41"/>
      <c r="N1819" s="41"/>
      <c r="O1819" s="41"/>
    </row>
    <row r="1820" spans="1:15" x14ac:dyDescent="0.25">
      <c r="A1820" s="165">
        <v>43541.75</v>
      </c>
      <c r="B1820" s="167">
        <f>WEEKNUM(A1820)</f>
        <v>12</v>
      </c>
      <c r="C1820" s="164">
        <f>WEEKDAY(A1820)</f>
        <v>1</v>
      </c>
      <c r="D1820" s="164">
        <v>19</v>
      </c>
      <c r="E1820" s="163">
        <v>10</v>
      </c>
      <c r="F1820" s="163">
        <v>13.99</v>
      </c>
      <c r="G1820" s="163">
        <v>12.045</v>
      </c>
      <c r="H1820" s="1">
        <v>3006</v>
      </c>
      <c r="I1820" s="161">
        <f>VLOOKUP(B1820,L$2:M$54,2,FALSE)</f>
        <v>1.0338200253913457</v>
      </c>
      <c r="J1820">
        <f>MAX(I1820*F1820,E1820)</f>
        <v>14.463142155224926</v>
      </c>
      <c r="L1820" s="166"/>
      <c r="M1820" s="41"/>
      <c r="N1820" s="41"/>
      <c r="O1820" s="41"/>
    </row>
    <row r="1821" spans="1:15" x14ac:dyDescent="0.25">
      <c r="A1821" s="165">
        <v>43541.791666666664</v>
      </c>
      <c r="B1821" s="167">
        <f>WEEKNUM(A1821)</f>
        <v>12</v>
      </c>
      <c r="C1821" s="164">
        <f>WEEKDAY(A1821)</f>
        <v>1</v>
      </c>
      <c r="D1821" s="164">
        <v>20</v>
      </c>
      <c r="E1821" s="163">
        <v>10</v>
      </c>
      <c r="F1821" s="163">
        <v>13.965</v>
      </c>
      <c r="G1821" s="163">
        <v>11.99</v>
      </c>
      <c r="H1821" s="1">
        <v>2271</v>
      </c>
      <c r="I1821" s="161">
        <f>VLOOKUP(B1821,L$2:M$54,2,FALSE)</f>
        <v>1.0338200253913457</v>
      </c>
      <c r="J1821">
        <f>MAX(I1821*F1821,E1821)</f>
        <v>14.437296654590142</v>
      </c>
      <c r="L1821" s="166"/>
      <c r="M1821" s="41"/>
      <c r="N1821" s="41"/>
      <c r="O1821" s="41"/>
    </row>
    <row r="1822" spans="1:15" x14ac:dyDescent="0.25">
      <c r="A1822" s="165">
        <v>43541.833333333336</v>
      </c>
      <c r="B1822" s="167">
        <f>WEEKNUM(A1822)</f>
        <v>12</v>
      </c>
      <c r="C1822" s="164">
        <f>WEEKDAY(A1822)</f>
        <v>1</v>
      </c>
      <c r="D1822" s="164">
        <v>21</v>
      </c>
      <c r="E1822" s="163">
        <v>10</v>
      </c>
      <c r="F1822" s="163">
        <v>12.815</v>
      </c>
      <c r="G1822" s="163">
        <v>11.932500000000001</v>
      </c>
      <c r="H1822" s="1">
        <v>1227</v>
      </c>
      <c r="I1822" s="161">
        <f>VLOOKUP(B1822,L$2:M$54,2,FALSE)</f>
        <v>1.0338200253913457</v>
      </c>
      <c r="J1822">
        <f>MAX(I1822*F1822,E1822)</f>
        <v>13.248403625390093</v>
      </c>
      <c r="L1822" s="166"/>
      <c r="M1822" s="41"/>
      <c r="N1822" s="41"/>
      <c r="O1822" s="41"/>
    </row>
    <row r="1823" spans="1:15" x14ac:dyDescent="0.25">
      <c r="A1823" s="165">
        <v>43541.875</v>
      </c>
      <c r="B1823" s="167">
        <f>WEEKNUM(A1823)</f>
        <v>12</v>
      </c>
      <c r="C1823" s="164">
        <f>WEEKDAY(A1823)</f>
        <v>1</v>
      </c>
      <c r="D1823" s="164">
        <v>22</v>
      </c>
      <c r="E1823" s="163">
        <v>12</v>
      </c>
      <c r="F1823" s="163">
        <v>12.045</v>
      </c>
      <c r="G1823" s="163">
        <v>11.842499999999999</v>
      </c>
      <c r="H1823" s="1">
        <v>870</v>
      </c>
      <c r="I1823" s="161">
        <f>VLOOKUP(B1823,L$2:M$54,2,FALSE)</f>
        <v>1.0338200253913457</v>
      </c>
      <c r="J1823">
        <f>MAX(I1823*F1823,E1823)</f>
        <v>12.452362205838758</v>
      </c>
      <c r="L1823" s="166"/>
      <c r="M1823" s="41"/>
      <c r="N1823" s="41"/>
      <c r="O1823" s="41"/>
    </row>
    <row r="1824" spans="1:15" x14ac:dyDescent="0.25">
      <c r="A1824" s="165">
        <v>43541.916666666664</v>
      </c>
      <c r="B1824" s="167">
        <f>WEEKNUM(A1824)</f>
        <v>12</v>
      </c>
      <c r="C1824" s="164">
        <f>WEEKDAY(A1824)</f>
        <v>1</v>
      </c>
      <c r="D1824" s="164">
        <v>23</v>
      </c>
      <c r="E1824" s="163">
        <v>11</v>
      </c>
      <c r="F1824" s="163">
        <v>11.73</v>
      </c>
      <c r="G1824" s="163">
        <v>12.045</v>
      </c>
      <c r="H1824" s="1">
        <v>921</v>
      </c>
      <c r="I1824" s="161">
        <f>VLOOKUP(B1824,L$2:M$54,2,FALSE)</f>
        <v>1.0338200253913457</v>
      </c>
      <c r="J1824">
        <f>MAX(I1824*F1824,E1824)</f>
        <v>12.126708897840485</v>
      </c>
      <c r="L1824" s="166"/>
      <c r="M1824" s="41"/>
      <c r="N1824" s="41"/>
      <c r="O1824" s="41"/>
    </row>
    <row r="1825" spans="1:15" x14ac:dyDescent="0.25">
      <c r="A1825" s="165">
        <v>43541.958333333336</v>
      </c>
      <c r="B1825" s="167">
        <f>WEEKNUM(A1825)</f>
        <v>12</v>
      </c>
      <c r="C1825" s="164">
        <f>WEEKDAY(A1825)</f>
        <v>1</v>
      </c>
      <c r="D1825" s="164">
        <v>24</v>
      </c>
      <c r="E1825" s="163">
        <v>11.815</v>
      </c>
      <c r="F1825" s="163">
        <v>11.815</v>
      </c>
      <c r="G1825" s="163">
        <v>11.995000000000001</v>
      </c>
      <c r="H1825" s="1">
        <v>828</v>
      </c>
      <c r="I1825" s="161">
        <f>VLOOKUP(B1825,L$2:M$54,2,FALSE)</f>
        <v>1.0338200253913457</v>
      </c>
      <c r="J1825">
        <f>MAX(I1825*F1825,E1825)</f>
        <v>12.214583599998749</v>
      </c>
      <c r="L1825" s="166"/>
      <c r="M1825" s="41"/>
      <c r="N1825" s="41"/>
      <c r="O1825" s="41"/>
    </row>
    <row r="1826" spans="1:15" x14ac:dyDescent="0.25">
      <c r="A1826" s="165">
        <v>43542</v>
      </c>
      <c r="B1826" s="167">
        <f>WEEKNUM(A1826)</f>
        <v>12</v>
      </c>
      <c r="C1826" s="164">
        <f>WEEKDAY(A1826)</f>
        <v>2</v>
      </c>
      <c r="D1826" s="164">
        <v>1</v>
      </c>
      <c r="E1826" s="163">
        <v>11.86</v>
      </c>
      <c r="F1826" s="163">
        <v>11.86</v>
      </c>
      <c r="G1826" s="163">
        <v>11.9825</v>
      </c>
      <c r="H1826" s="1">
        <v>529</v>
      </c>
      <c r="I1826" s="161">
        <f>VLOOKUP(B1826,L$2:M$54,2,FALSE)</f>
        <v>1.0338200253913457</v>
      </c>
      <c r="J1826">
        <f>MAX(I1826*F1826,E1826)</f>
        <v>12.261105501141358</v>
      </c>
      <c r="L1826" s="166"/>
      <c r="M1826" s="41"/>
      <c r="N1826" s="41"/>
      <c r="O1826" s="41"/>
    </row>
    <row r="1827" spans="1:15" x14ac:dyDescent="0.25">
      <c r="A1827" s="165">
        <v>43542.041666666664</v>
      </c>
      <c r="B1827" s="167">
        <f>WEEKNUM(A1827)</f>
        <v>12</v>
      </c>
      <c r="C1827" s="164">
        <f>WEEKDAY(A1827)</f>
        <v>2</v>
      </c>
      <c r="D1827" s="164">
        <v>2</v>
      </c>
      <c r="E1827" s="163">
        <v>12.065</v>
      </c>
      <c r="F1827" s="163">
        <v>12.065</v>
      </c>
      <c r="G1827" s="163">
        <v>11.407499999999999</v>
      </c>
      <c r="H1827" s="1">
        <v>284</v>
      </c>
      <c r="I1827" s="161">
        <f>VLOOKUP(B1827,L$2:M$54,2,FALSE)</f>
        <v>1.0338200253913457</v>
      </c>
      <c r="J1827">
        <f>MAX(I1827*F1827,E1827)</f>
        <v>12.473038606346584</v>
      </c>
      <c r="L1827" s="166"/>
      <c r="M1827" s="41"/>
      <c r="N1827" s="41"/>
      <c r="O1827" s="41"/>
    </row>
    <row r="1828" spans="1:15" x14ac:dyDescent="0.25">
      <c r="A1828" s="165">
        <v>43542.083333333336</v>
      </c>
      <c r="B1828" s="167">
        <f>WEEKNUM(A1828)</f>
        <v>12</v>
      </c>
      <c r="C1828" s="164">
        <f>WEEKDAY(A1828)</f>
        <v>2</v>
      </c>
      <c r="D1828" s="164">
        <v>3</v>
      </c>
      <c r="E1828" s="163">
        <v>12.030000000000001</v>
      </c>
      <c r="F1828" s="163">
        <v>12.030000000000001</v>
      </c>
      <c r="G1828" s="163">
        <v>12.022500000000001</v>
      </c>
      <c r="H1828" s="1">
        <v>193</v>
      </c>
      <c r="I1828" s="161">
        <f>VLOOKUP(B1828,L$2:M$54,2,FALSE)</f>
        <v>1.0338200253913457</v>
      </c>
      <c r="J1828">
        <f>MAX(I1828*F1828,E1828)</f>
        <v>12.436854905457889</v>
      </c>
      <c r="L1828" s="166"/>
      <c r="M1828" s="41"/>
      <c r="N1828" s="41"/>
      <c r="O1828" s="41"/>
    </row>
    <row r="1829" spans="1:15" x14ac:dyDescent="0.25">
      <c r="A1829" s="165">
        <v>43542.125</v>
      </c>
      <c r="B1829" s="167">
        <f>WEEKNUM(A1829)</f>
        <v>12</v>
      </c>
      <c r="C1829" s="164">
        <f>WEEKDAY(A1829)</f>
        <v>2</v>
      </c>
      <c r="D1829" s="164">
        <v>4</v>
      </c>
      <c r="E1829" s="163">
        <v>9.9499999999999993</v>
      </c>
      <c r="F1829" s="163">
        <v>9.9499999999999993</v>
      </c>
      <c r="G1829" s="163">
        <v>11.365</v>
      </c>
      <c r="H1829" s="1">
        <v>192</v>
      </c>
      <c r="I1829" s="161">
        <f>VLOOKUP(B1829,L$2:M$54,2,FALSE)</f>
        <v>1.0338200253913457</v>
      </c>
      <c r="J1829">
        <f>MAX(I1829*F1829,E1829)</f>
        <v>10.286509252643889</v>
      </c>
      <c r="L1829" s="166"/>
      <c r="M1829" s="41"/>
      <c r="N1829" s="41"/>
      <c r="O1829" s="41"/>
    </row>
    <row r="1830" spans="1:15" x14ac:dyDescent="0.25">
      <c r="A1830" s="165">
        <v>43542.166666666664</v>
      </c>
      <c r="B1830" s="167">
        <f>WEEKNUM(A1830)</f>
        <v>12</v>
      </c>
      <c r="C1830" s="164">
        <f>WEEKDAY(A1830)</f>
        <v>2</v>
      </c>
      <c r="D1830" s="164">
        <v>5</v>
      </c>
      <c r="E1830" s="163">
        <v>10.190000000000001</v>
      </c>
      <c r="F1830" s="163">
        <v>10.190000000000001</v>
      </c>
      <c r="G1830" s="163">
        <v>11.815</v>
      </c>
      <c r="H1830" s="1">
        <v>289</v>
      </c>
      <c r="I1830" s="161">
        <f>VLOOKUP(B1830,L$2:M$54,2,FALSE)</f>
        <v>1.0338200253913457</v>
      </c>
      <c r="J1830">
        <f>MAX(I1830*F1830,E1830)</f>
        <v>10.534626058737814</v>
      </c>
      <c r="L1830" s="166"/>
      <c r="M1830" s="41"/>
      <c r="N1830" s="41"/>
      <c r="O1830" s="41"/>
    </row>
    <row r="1831" spans="1:15" x14ac:dyDescent="0.25">
      <c r="A1831" s="165">
        <v>43542.208333333336</v>
      </c>
      <c r="B1831" s="167">
        <f>WEEKNUM(A1831)</f>
        <v>12</v>
      </c>
      <c r="C1831" s="164">
        <f>WEEKDAY(A1831)</f>
        <v>2</v>
      </c>
      <c r="D1831" s="164">
        <v>6</v>
      </c>
      <c r="E1831" s="163">
        <v>10.065000000000001</v>
      </c>
      <c r="F1831" s="163">
        <v>10.065000000000001</v>
      </c>
      <c r="G1831" s="163">
        <v>11.86</v>
      </c>
      <c r="H1831" s="1">
        <v>380</v>
      </c>
      <c r="I1831" s="161">
        <f>VLOOKUP(B1831,L$2:M$54,2,FALSE)</f>
        <v>1.0338200253913457</v>
      </c>
      <c r="J1831">
        <f>MAX(I1831*F1831,E1831)</f>
        <v>10.405398555563895</v>
      </c>
      <c r="L1831" s="166"/>
      <c r="M1831" s="41"/>
      <c r="N1831" s="41"/>
      <c r="O1831" s="41"/>
    </row>
    <row r="1832" spans="1:15" x14ac:dyDescent="0.25">
      <c r="A1832" s="165">
        <v>43542.25</v>
      </c>
      <c r="B1832" s="167">
        <f>WEEKNUM(A1832)</f>
        <v>12</v>
      </c>
      <c r="C1832" s="164">
        <f>WEEKDAY(A1832)</f>
        <v>2</v>
      </c>
      <c r="D1832" s="164">
        <v>7</v>
      </c>
      <c r="E1832" s="163">
        <v>10.09</v>
      </c>
      <c r="F1832" s="163">
        <v>10.09</v>
      </c>
      <c r="G1832" s="163">
        <v>12.065</v>
      </c>
      <c r="H1832" s="1">
        <v>630</v>
      </c>
      <c r="I1832" s="161">
        <f>VLOOKUP(B1832,L$2:M$54,2,FALSE)</f>
        <v>1.0338200253913457</v>
      </c>
      <c r="J1832">
        <f>MAX(I1832*F1832,E1832)</f>
        <v>10.431244056198677</v>
      </c>
      <c r="L1832" s="166"/>
      <c r="M1832" s="41"/>
      <c r="N1832" s="41"/>
      <c r="O1832" s="41"/>
    </row>
    <row r="1833" spans="1:15" x14ac:dyDescent="0.25">
      <c r="A1833" s="165">
        <v>43542.291666666664</v>
      </c>
      <c r="B1833" s="167">
        <f>WEEKNUM(A1833)</f>
        <v>12</v>
      </c>
      <c r="C1833" s="164">
        <f>WEEKDAY(A1833)</f>
        <v>2</v>
      </c>
      <c r="D1833" s="164">
        <v>8</v>
      </c>
      <c r="E1833" s="163">
        <v>9.9499999999999993</v>
      </c>
      <c r="F1833" s="163">
        <v>9.9499999999999993</v>
      </c>
      <c r="G1833" s="163">
        <v>12.030000000000001</v>
      </c>
      <c r="H1833" s="1">
        <v>1602</v>
      </c>
      <c r="I1833" s="161">
        <f>VLOOKUP(B1833,L$2:M$54,2,FALSE)</f>
        <v>1.0338200253913457</v>
      </c>
      <c r="J1833">
        <f>MAX(I1833*F1833,E1833)</f>
        <v>10.286509252643889</v>
      </c>
      <c r="L1833" s="166"/>
      <c r="M1833" s="41"/>
      <c r="N1833" s="41"/>
      <c r="O1833" s="41"/>
    </row>
    <row r="1834" spans="1:15" x14ac:dyDescent="0.25">
      <c r="A1834" s="165">
        <v>43542.333333333336</v>
      </c>
      <c r="B1834" s="167">
        <f>WEEKNUM(A1834)</f>
        <v>12</v>
      </c>
      <c r="C1834" s="164">
        <f>WEEKDAY(A1834)</f>
        <v>2</v>
      </c>
      <c r="D1834" s="164">
        <v>9</v>
      </c>
      <c r="E1834" s="163">
        <v>11.86</v>
      </c>
      <c r="F1834" s="163">
        <v>11.86</v>
      </c>
      <c r="G1834" s="163">
        <v>9.9499999999999993</v>
      </c>
      <c r="H1834" s="1">
        <v>2567</v>
      </c>
      <c r="I1834" s="161">
        <f>VLOOKUP(B1834,L$2:M$54,2,FALSE)</f>
        <v>1.0338200253913457</v>
      </c>
      <c r="J1834">
        <f>MAX(I1834*F1834,E1834)</f>
        <v>12.261105501141358</v>
      </c>
      <c r="L1834" s="166"/>
      <c r="M1834" s="41"/>
      <c r="N1834" s="41"/>
      <c r="O1834" s="41"/>
    </row>
    <row r="1835" spans="1:15" x14ac:dyDescent="0.25">
      <c r="A1835" s="165">
        <v>43542.375</v>
      </c>
      <c r="B1835" s="167">
        <f>WEEKNUM(A1835)</f>
        <v>12</v>
      </c>
      <c r="C1835" s="164">
        <f>WEEKDAY(A1835)</f>
        <v>2</v>
      </c>
      <c r="D1835" s="164">
        <v>10</v>
      </c>
      <c r="E1835" s="163">
        <v>10.5</v>
      </c>
      <c r="F1835" s="163">
        <v>11.885</v>
      </c>
      <c r="G1835" s="163">
        <v>10.190000000000001</v>
      </c>
      <c r="H1835" s="1">
        <v>2646</v>
      </c>
      <c r="I1835" s="161">
        <f>VLOOKUP(B1835,L$2:M$54,2,FALSE)</f>
        <v>1.0338200253913457</v>
      </c>
      <c r="J1835">
        <f>MAX(I1835*F1835,E1835)</f>
        <v>12.286951001776142</v>
      </c>
      <c r="L1835" s="166"/>
      <c r="M1835" s="41"/>
      <c r="N1835" s="41"/>
      <c r="O1835" s="41"/>
    </row>
    <row r="1836" spans="1:15" x14ac:dyDescent="0.25">
      <c r="A1836" s="165">
        <v>43542.416666666664</v>
      </c>
      <c r="B1836" s="167">
        <f>WEEKNUM(A1836)</f>
        <v>12</v>
      </c>
      <c r="C1836" s="164">
        <f>WEEKDAY(A1836)</f>
        <v>2</v>
      </c>
      <c r="D1836" s="164">
        <v>11</v>
      </c>
      <c r="E1836" s="163">
        <v>10.934999999999999</v>
      </c>
      <c r="F1836" s="163">
        <v>11.94</v>
      </c>
      <c r="G1836" s="163">
        <v>10.065000000000001</v>
      </c>
      <c r="H1836" s="1">
        <v>2989</v>
      </c>
      <c r="I1836" s="161">
        <f>VLOOKUP(B1836,L$2:M$54,2,FALSE)</f>
        <v>1.0338200253913457</v>
      </c>
      <c r="J1836">
        <f>MAX(I1836*F1836,E1836)</f>
        <v>12.343811103172667</v>
      </c>
      <c r="L1836" s="166"/>
      <c r="M1836" s="41"/>
      <c r="N1836" s="41"/>
      <c r="O1836" s="41"/>
    </row>
    <row r="1837" spans="1:15" x14ac:dyDescent="0.25">
      <c r="A1837" s="165">
        <v>43542.458333333336</v>
      </c>
      <c r="B1837" s="167">
        <f>WEEKNUM(A1837)</f>
        <v>12</v>
      </c>
      <c r="C1837" s="164">
        <f>WEEKDAY(A1837)</f>
        <v>2</v>
      </c>
      <c r="D1837" s="164">
        <v>12</v>
      </c>
      <c r="E1837" s="163">
        <v>10</v>
      </c>
      <c r="F1837" s="163">
        <v>13.870000000000001</v>
      </c>
      <c r="G1837" s="163">
        <v>10.09</v>
      </c>
      <c r="H1837" s="1">
        <v>2909</v>
      </c>
      <c r="I1837" s="161">
        <f>VLOOKUP(B1837,L$2:M$54,2,FALSE)</f>
        <v>1.0338200253913457</v>
      </c>
      <c r="J1837">
        <f>MAX(I1837*F1837,E1837)</f>
        <v>14.339083752177965</v>
      </c>
      <c r="L1837" s="166"/>
      <c r="M1837" s="41"/>
      <c r="N1837" s="41"/>
      <c r="O1837" s="41"/>
    </row>
    <row r="1838" spans="1:15" x14ac:dyDescent="0.25">
      <c r="A1838" s="165">
        <v>43542.5</v>
      </c>
      <c r="B1838" s="167">
        <f>WEEKNUM(A1838)</f>
        <v>12</v>
      </c>
      <c r="C1838" s="164">
        <f>WEEKDAY(A1838)</f>
        <v>2</v>
      </c>
      <c r="D1838" s="164">
        <v>13</v>
      </c>
      <c r="E1838" s="163">
        <v>10</v>
      </c>
      <c r="F1838" s="163">
        <v>14.15</v>
      </c>
      <c r="G1838" s="163">
        <v>9.9499999999999993</v>
      </c>
      <c r="H1838" s="1">
        <v>2715</v>
      </c>
      <c r="I1838" s="161">
        <f>VLOOKUP(B1838,L$2:M$54,2,FALSE)</f>
        <v>1.0338200253913457</v>
      </c>
      <c r="J1838">
        <f>MAX(I1838*F1838,E1838)</f>
        <v>14.628553359287542</v>
      </c>
      <c r="L1838" s="166"/>
      <c r="M1838" s="41"/>
      <c r="N1838" s="41"/>
      <c r="O1838" s="41"/>
    </row>
    <row r="1839" spans="1:15" x14ac:dyDescent="0.25">
      <c r="A1839" s="165">
        <v>43542.541666666664</v>
      </c>
      <c r="B1839" s="167">
        <f>WEEKNUM(A1839)</f>
        <v>12</v>
      </c>
      <c r="C1839" s="164">
        <f>WEEKDAY(A1839)</f>
        <v>2</v>
      </c>
      <c r="D1839" s="164">
        <v>14</v>
      </c>
      <c r="E1839" s="163">
        <v>10</v>
      </c>
      <c r="F1839" s="163">
        <v>11.9375</v>
      </c>
      <c r="G1839" s="163">
        <v>11.86</v>
      </c>
      <c r="H1839" s="1">
        <v>2605</v>
      </c>
      <c r="I1839" s="161">
        <f>VLOOKUP(B1839,L$2:M$54,2,FALSE)</f>
        <v>1.0338200253913457</v>
      </c>
      <c r="J1839">
        <f>MAX(I1839*F1839,E1839)</f>
        <v>12.341226553109189</v>
      </c>
      <c r="L1839" s="166"/>
      <c r="M1839" s="41"/>
      <c r="N1839" s="41"/>
      <c r="O1839" s="41"/>
    </row>
    <row r="1840" spans="1:15" x14ac:dyDescent="0.25">
      <c r="A1840" s="165">
        <v>43542.583333333336</v>
      </c>
      <c r="B1840" s="167">
        <f>WEEKNUM(A1840)</f>
        <v>12</v>
      </c>
      <c r="C1840" s="164">
        <f>WEEKDAY(A1840)</f>
        <v>2</v>
      </c>
      <c r="D1840" s="164">
        <v>15</v>
      </c>
      <c r="E1840" s="163">
        <v>11</v>
      </c>
      <c r="F1840" s="163">
        <v>12.105</v>
      </c>
      <c r="G1840" s="163">
        <v>11.192499999999999</v>
      </c>
      <c r="H1840" s="1">
        <v>2795</v>
      </c>
      <c r="I1840" s="161">
        <f>VLOOKUP(B1840,L$2:M$54,2,FALSE)</f>
        <v>1.0338200253913457</v>
      </c>
      <c r="J1840">
        <f>MAX(I1840*F1840,E1840)</f>
        <v>12.51439140736224</v>
      </c>
      <c r="L1840" s="166"/>
      <c r="M1840" s="41"/>
      <c r="N1840" s="41"/>
      <c r="O1840" s="41"/>
    </row>
    <row r="1841" spans="1:15" x14ac:dyDescent="0.25">
      <c r="A1841" s="165">
        <v>43542.625</v>
      </c>
      <c r="B1841" s="167">
        <f>WEEKNUM(A1841)</f>
        <v>12</v>
      </c>
      <c r="C1841" s="164">
        <f>WEEKDAY(A1841)</f>
        <v>2</v>
      </c>
      <c r="D1841" s="164">
        <v>16</v>
      </c>
      <c r="E1841" s="163">
        <v>10</v>
      </c>
      <c r="F1841" s="163">
        <v>13.850000000000001</v>
      </c>
      <c r="G1841" s="163">
        <v>11.4375</v>
      </c>
      <c r="H1841" s="1">
        <v>2604</v>
      </c>
      <c r="I1841" s="161">
        <f>VLOOKUP(B1841,L$2:M$54,2,FALSE)</f>
        <v>1.0338200253913457</v>
      </c>
      <c r="J1841">
        <f>MAX(I1841*F1841,E1841)</f>
        <v>14.318407351670139</v>
      </c>
      <c r="L1841" s="166"/>
      <c r="M1841" s="41"/>
      <c r="N1841" s="41"/>
      <c r="O1841" s="41"/>
    </row>
    <row r="1842" spans="1:15" x14ac:dyDescent="0.25">
      <c r="A1842" s="165">
        <v>43542.666666666664</v>
      </c>
      <c r="B1842" s="167">
        <f>WEEKNUM(A1842)</f>
        <v>12</v>
      </c>
      <c r="C1842" s="164">
        <f>WEEKDAY(A1842)</f>
        <v>2</v>
      </c>
      <c r="D1842" s="164">
        <v>17</v>
      </c>
      <c r="E1842" s="163">
        <v>10</v>
      </c>
      <c r="F1842" s="163">
        <v>14.260000000000002</v>
      </c>
      <c r="G1842" s="163">
        <v>11.935</v>
      </c>
      <c r="H1842" s="1">
        <v>2654</v>
      </c>
      <c r="I1842" s="161">
        <f>VLOOKUP(B1842,L$2:M$54,2,FALSE)</f>
        <v>1.0338200253913457</v>
      </c>
      <c r="J1842">
        <f>MAX(I1842*F1842,E1842)</f>
        <v>14.742273562080591</v>
      </c>
      <c r="L1842" s="166"/>
      <c r="M1842" s="41"/>
      <c r="N1842" s="41"/>
      <c r="O1842" s="41"/>
    </row>
    <row r="1843" spans="1:15" x14ac:dyDescent="0.25">
      <c r="A1843" s="165">
        <v>43542.708333333336</v>
      </c>
      <c r="B1843" s="167">
        <f>WEEKNUM(A1843)</f>
        <v>12</v>
      </c>
      <c r="C1843" s="164">
        <f>WEEKDAY(A1843)</f>
        <v>2</v>
      </c>
      <c r="D1843" s="164">
        <v>18</v>
      </c>
      <c r="E1843" s="163">
        <v>10</v>
      </c>
      <c r="F1843" s="163">
        <v>14</v>
      </c>
      <c r="G1843" s="163">
        <v>12.074999999999999</v>
      </c>
      <c r="H1843" s="1">
        <v>2634</v>
      </c>
      <c r="I1843" s="161">
        <f>VLOOKUP(B1843,L$2:M$54,2,FALSE)</f>
        <v>1.0338200253913457</v>
      </c>
      <c r="J1843">
        <f>MAX(I1843*F1843,E1843)</f>
        <v>14.47348035547884</v>
      </c>
      <c r="L1843" s="166"/>
      <c r="M1843" s="41"/>
      <c r="N1843" s="41"/>
      <c r="O1843" s="41"/>
    </row>
    <row r="1844" spans="1:15" x14ac:dyDescent="0.25">
      <c r="A1844" s="165">
        <v>43542.75</v>
      </c>
      <c r="B1844" s="167">
        <f>WEEKNUM(A1844)</f>
        <v>12</v>
      </c>
      <c r="C1844" s="164">
        <f>WEEKDAY(A1844)</f>
        <v>2</v>
      </c>
      <c r="D1844" s="164">
        <v>19</v>
      </c>
      <c r="E1844" s="163">
        <v>10</v>
      </c>
      <c r="F1844" s="163">
        <v>13.850000000000001</v>
      </c>
      <c r="G1844" s="163">
        <v>10.96875</v>
      </c>
      <c r="H1844" s="1">
        <v>2374</v>
      </c>
      <c r="I1844" s="161">
        <f>VLOOKUP(B1844,L$2:M$54,2,FALSE)</f>
        <v>1.0338200253913457</v>
      </c>
      <c r="J1844">
        <f>MAX(I1844*F1844,E1844)</f>
        <v>14.318407351670139</v>
      </c>
      <c r="L1844" s="166"/>
      <c r="M1844" s="41"/>
      <c r="N1844" s="41"/>
      <c r="O1844" s="41"/>
    </row>
    <row r="1845" spans="1:15" x14ac:dyDescent="0.25">
      <c r="A1845" s="165">
        <v>43542.791666666664</v>
      </c>
      <c r="B1845" s="167">
        <f>WEEKNUM(A1845)</f>
        <v>12</v>
      </c>
      <c r="C1845" s="164">
        <f>WEEKDAY(A1845)</f>
        <v>2</v>
      </c>
      <c r="D1845" s="164">
        <v>20</v>
      </c>
      <c r="E1845" s="163">
        <v>10</v>
      </c>
      <c r="F1845" s="163">
        <v>14.260000000000002</v>
      </c>
      <c r="G1845" s="163">
        <v>11.5525</v>
      </c>
      <c r="H1845" s="1">
        <v>1687</v>
      </c>
      <c r="I1845" s="161">
        <f>VLOOKUP(B1845,L$2:M$54,2,FALSE)</f>
        <v>1.0338200253913457</v>
      </c>
      <c r="J1845">
        <f>MAX(I1845*F1845,E1845)</f>
        <v>14.742273562080591</v>
      </c>
      <c r="L1845" s="166"/>
      <c r="M1845" s="41"/>
      <c r="N1845" s="41"/>
      <c r="O1845" s="41"/>
    </row>
    <row r="1846" spans="1:15" x14ac:dyDescent="0.25">
      <c r="A1846" s="165">
        <v>43542.833333333336</v>
      </c>
      <c r="B1846" s="167">
        <f>WEEKNUM(A1846)</f>
        <v>12</v>
      </c>
      <c r="C1846" s="164">
        <f>WEEKDAY(A1846)</f>
        <v>2</v>
      </c>
      <c r="D1846" s="164">
        <v>21</v>
      </c>
      <c r="E1846" s="163">
        <v>10</v>
      </c>
      <c r="F1846" s="163">
        <v>13</v>
      </c>
      <c r="G1846" s="163">
        <v>11.925000000000001</v>
      </c>
      <c r="H1846" s="1">
        <v>1020</v>
      </c>
      <c r="I1846" s="161">
        <f>VLOOKUP(B1846,L$2:M$54,2,FALSE)</f>
        <v>1.0338200253913457</v>
      </c>
      <c r="J1846">
        <f>MAX(I1846*F1846,E1846)</f>
        <v>13.439660330087493</v>
      </c>
      <c r="L1846" s="166"/>
      <c r="M1846" s="41"/>
      <c r="N1846" s="41"/>
      <c r="O1846" s="41"/>
    </row>
    <row r="1847" spans="1:15" x14ac:dyDescent="0.25">
      <c r="A1847" s="165">
        <v>43542.875</v>
      </c>
      <c r="B1847" s="167">
        <f>WEEKNUM(A1847)</f>
        <v>12</v>
      </c>
      <c r="C1847" s="164">
        <f>WEEKDAY(A1847)</f>
        <v>2</v>
      </c>
      <c r="D1847" s="164">
        <v>22</v>
      </c>
      <c r="E1847" s="163">
        <v>12.01</v>
      </c>
      <c r="F1847" s="163">
        <v>12.01</v>
      </c>
      <c r="G1847" s="163">
        <v>12.13</v>
      </c>
      <c r="H1847" s="1">
        <v>773</v>
      </c>
      <c r="I1847" s="161">
        <f>VLOOKUP(B1847,L$2:M$54,2,FALSE)</f>
        <v>1.0338200253913457</v>
      </c>
      <c r="J1847">
        <f>MAX(I1847*F1847,E1847)</f>
        <v>12.416178504950061</v>
      </c>
      <c r="L1847" s="166"/>
      <c r="M1847" s="41"/>
      <c r="N1847" s="41"/>
      <c r="O1847" s="41"/>
    </row>
    <row r="1848" spans="1:15" x14ac:dyDescent="0.25">
      <c r="A1848" s="165">
        <v>43542.916666666664</v>
      </c>
      <c r="B1848" s="167">
        <f>WEEKNUM(A1848)</f>
        <v>12</v>
      </c>
      <c r="C1848" s="164">
        <f>WEEKDAY(A1848)</f>
        <v>2</v>
      </c>
      <c r="D1848" s="164">
        <v>23</v>
      </c>
      <c r="E1848" s="163">
        <v>11.9375</v>
      </c>
      <c r="F1848" s="163">
        <v>11.9375</v>
      </c>
      <c r="G1848" s="163">
        <v>12</v>
      </c>
      <c r="H1848" s="1">
        <v>817</v>
      </c>
      <c r="I1848" s="161">
        <f>VLOOKUP(B1848,L$2:M$54,2,FALSE)</f>
        <v>1.0338200253913457</v>
      </c>
      <c r="J1848">
        <f>MAX(I1848*F1848,E1848)</f>
        <v>12.341226553109189</v>
      </c>
      <c r="L1848" s="166"/>
      <c r="M1848" s="41"/>
      <c r="N1848" s="41"/>
      <c r="O1848" s="41"/>
    </row>
    <row r="1849" spans="1:15" x14ac:dyDescent="0.25">
      <c r="A1849" s="165">
        <v>43542.958333333336</v>
      </c>
      <c r="B1849" s="167">
        <f>WEEKNUM(A1849)</f>
        <v>12</v>
      </c>
      <c r="C1849" s="164">
        <f>WEEKDAY(A1849)</f>
        <v>2</v>
      </c>
      <c r="D1849" s="164">
        <v>24</v>
      </c>
      <c r="E1849" s="163">
        <v>12.105</v>
      </c>
      <c r="F1849" s="163">
        <v>12.105</v>
      </c>
      <c r="G1849" s="163">
        <v>11.925000000000001</v>
      </c>
      <c r="H1849" s="1">
        <v>895</v>
      </c>
      <c r="I1849" s="161">
        <f>VLOOKUP(B1849,L$2:M$54,2,FALSE)</f>
        <v>1.0338200253913457</v>
      </c>
      <c r="J1849">
        <f>MAX(I1849*F1849,E1849)</f>
        <v>12.51439140736224</v>
      </c>
      <c r="L1849" s="166"/>
      <c r="M1849" s="41"/>
      <c r="N1849" s="41"/>
      <c r="O1849" s="41"/>
    </row>
    <row r="1850" spans="1:15" x14ac:dyDescent="0.25">
      <c r="A1850" s="165">
        <v>43543</v>
      </c>
      <c r="B1850" s="167">
        <f>WEEKNUM(A1850)</f>
        <v>12</v>
      </c>
      <c r="C1850" s="164">
        <f>WEEKDAY(A1850)</f>
        <v>3</v>
      </c>
      <c r="D1850" s="164">
        <v>1</v>
      </c>
      <c r="E1850" s="163">
        <v>12.032500000000001</v>
      </c>
      <c r="F1850" s="163">
        <v>12.032500000000001</v>
      </c>
      <c r="G1850" s="163">
        <v>12.13</v>
      </c>
      <c r="H1850" s="1">
        <v>754</v>
      </c>
      <c r="I1850" s="161">
        <f>VLOOKUP(B1850,L$2:M$54,2,FALSE)</f>
        <v>1.0338200253913457</v>
      </c>
      <c r="J1850">
        <f>MAX(I1850*F1850,E1850)</f>
        <v>12.439439455521367</v>
      </c>
      <c r="L1850" s="166"/>
      <c r="M1850" s="41"/>
      <c r="N1850" s="41"/>
      <c r="O1850" s="41"/>
    </row>
    <row r="1851" spans="1:15" x14ac:dyDescent="0.25">
      <c r="A1851" s="165">
        <v>43543.041666666664</v>
      </c>
      <c r="B1851" s="167">
        <f>WEEKNUM(A1851)</f>
        <v>12</v>
      </c>
      <c r="C1851" s="164">
        <f>WEEKDAY(A1851)</f>
        <v>3</v>
      </c>
      <c r="D1851" s="164">
        <v>2</v>
      </c>
      <c r="E1851" s="163">
        <v>10.879999999999999</v>
      </c>
      <c r="F1851" s="163">
        <v>10.879999999999999</v>
      </c>
      <c r="G1851" s="163">
        <v>11.5</v>
      </c>
      <c r="H1851" s="1">
        <v>434</v>
      </c>
      <c r="I1851" s="161">
        <f>VLOOKUP(B1851,L$2:M$54,2,FALSE)</f>
        <v>1.0338200253913457</v>
      </c>
      <c r="J1851">
        <f>MAX(I1851*F1851,E1851)</f>
        <v>11.24796187625784</v>
      </c>
      <c r="L1851" s="166"/>
      <c r="M1851" s="41"/>
      <c r="N1851" s="41"/>
      <c r="O1851" s="41"/>
    </row>
    <row r="1852" spans="1:15" x14ac:dyDescent="0.25">
      <c r="A1852" s="165">
        <v>43543.083333333336</v>
      </c>
      <c r="B1852" s="167">
        <f>WEEKNUM(A1852)</f>
        <v>12</v>
      </c>
      <c r="C1852" s="164">
        <f>WEEKDAY(A1852)</f>
        <v>3</v>
      </c>
      <c r="D1852" s="164">
        <v>3</v>
      </c>
      <c r="E1852" s="163">
        <v>12</v>
      </c>
      <c r="F1852" s="163">
        <v>12</v>
      </c>
      <c r="G1852" s="163">
        <v>12.01</v>
      </c>
      <c r="H1852" s="1">
        <v>257</v>
      </c>
      <c r="I1852" s="161">
        <f>VLOOKUP(B1852,L$2:M$54,2,FALSE)</f>
        <v>1.0338200253913457</v>
      </c>
      <c r="J1852">
        <f>MAX(I1852*F1852,E1852)</f>
        <v>12.405840304696149</v>
      </c>
      <c r="L1852" s="166"/>
      <c r="M1852" s="41"/>
      <c r="N1852" s="41"/>
      <c r="O1852" s="41"/>
    </row>
    <row r="1853" spans="1:15" x14ac:dyDescent="0.25">
      <c r="A1853" s="165">
        <v>43543.125</v>
      </c>
      <c r="B1853" s="167">
        <f>WEEKNUM(A1853)</f>
        <v>12</v>
      </c>
      <c r="C1853" s="164">
        <f>WEEKDAY(A1853)</f>
        <v>3</v>
      </c>
      <c r="D1853" s="164">
        <v>4</v>
      </c>
      <c r="E1853" s="163">
        <v>10.6</v>
      </c>
      <c r="F1853" s="163">
        <v>11.1</v>
      </c>
      <c r="G1853" s="163">
        <v>11.9375</v>
      </c>
      <c r="H1853" s="1">
        <v>186</v>
      </c>
      <c r="I1853" s="161">
        <f>VLOOKUP(B1853,L$2:M$54,2,FALSE)</f>
        <v>1.0338200253913457</v>
      </c>
      <c r="J1853">
        <f>MAX(I1853*F1853,E1853)</f>
        <v>11.475402281843936</v>
      </c>
      <c r="L1853" s="166"/>
      <c r="M1853" s="41"/>
      <c r="N1853" s="41"/>
      <c r="O1853" s="41"/>
    </row>
    <row r="1854" spans="1:15" x14ac:dyDescent="0.25">
      <c r="A1854" s="165">
        <v>43543.166666666664</v>
      </c>
      <c r="B1854" s="167">
        <f>WEEKNUM(A1854)</f>
        <v>12</v>
      </c>
      <c r="C1854" s="164">
        <f>WEEKDAY(A1854)</f>
        <v>3</v>
      </c>
      <c r="D1854" s="164">
        <v>5</v>
      </c>
      <c r="E1854" s="163">
        <v>11.875</v>
      </c>
      <c r="F1854" s="163">
        <v>12</v>
      </c>
      <c r="G1854" s="163">
        <v>12.105</v>
      </c>
      <c r="H1854" s="1">
        <v>222</v>
      </c>
      <c r="I1854" s="161">
        <f>VLOOKUP(B1854,L$2:M$54,2,FALSE)</f>
        <v>1.0338200253913457</v>
      </c>
      <c r="J1854">
        <f>MAX(I1854*F1854,E1854)</f>
        <v>12.405840304696149</v>
      </c>
      <c r="L1854" s="166"/>
      <c r="M1854" s="41"/>
      <c r="N1854" s="41"/>
      <c r="O1854" s="41"/>
    </row>
    <row r="1855" spans="1:15" x14ac:dyDescent="0.25">
      <c r="A1855" s="165">
        <v>43543.208333333336</v>
      </c>
      <c r="B1855" s="167">
        <f>WEEKNUM(A1855)</f>
        <v>12</v>
      </c>
      <c r="C1855" s="164">
        <f>WEEKDAY(A1855)</f>
        <v>3</v>
      </c>
      <c r="D1855" s="164">
        <v>6</v>
      </c>
      <c r="E1855" s="163">
        <v>10.6</v>
      </c>
      <c r="F1855" s="163">
        <v>11.1</v>
      </c>
      <c r="G1855" s="163">
        <v>12.155000000000001</v>
      </c>
      <c r="H1855" s="1">
        <v>242</v>
      </c>
      <c r="I1855" s="161">
        <f>VLOOKUP(B1855,L$2:M$54,2,FALSE)</f>
        <v>1.0338200253913457</v>
      </c>
      <c r="J1855">
        <f>MAX(I1855*F1855,E1855)</f>
        <v>11.475402281843936</v>
      </c>
      <c r="L1855" s="166"/>
      <c r="M1855" s="41"/>
      <c r="N1855" s="41"/>
      <c r="O1855" s="41"/>
    </row>
    <row r="1856" spans="1:15" x14ac:dyDescent="0.25">
      <c r="A1856" s="165">
        <v>43543.25</v>
      </c>
      <c r="B1856" s="167">
        <f>WEEKNUM(A1856)</f>
        <v>12</v>
      </c>
      <c r="C1856" s="164">
        <f>WEEKDAY(A1856)</f>
        <v>3</v>
      </c>
      <c r="D1856" s="164">
        <v>7</v>
      </c>
      <c r="E1856" s="163">
        <v>10.5</v>
      </c>
      <c r="F1856" s="163">
        <v>11</v>
      </c>
      <c r="G1856" s="163">
        <v>11.657500000000001</v>
      </c>
      <c r="H1856" s="1">
        <v>292</v>
      </c>
      <c r="I1856" s="161">
        <f>VLOOKUP(B1856,L$2:M$54,2,FALSE)</f>
        <v>1.0338200253913457</v>
      </c>
      <c r="J1856">
        <f>MAX(I1856*F1856,E1856)</f>
        <v>11.372020279304802</v>
      </c>
      <c r="L1856" s="166"/>
      <c r="M1856" s="41"/>
      <c r="N1856" s="41"/>
      <c r="O1856" s="41"/>
    </row>
    <row r="1857" spans="1:15" x14ac:dyDescent="0.25">
      <c r="A1857" s="165">
        <v>43543.291666666664</v>
      </c>
      <c r="B1857" s="167">
        <f>WEEKNUM(A1857)</f>
        <v>12</v>
      </c>
      <c r="C1857" s="164">
        <f>WEEKDAY(A1857)</f>
        <v>3</v>
      </c>
      <c r="D1857" s="164">
        <v>8</v>
      </c>
      <c r="E1857" s="163">
        <v>10.875</v>
      </c>
      <c r="F1857" s="163">
        <v>12</v>
      </c>
      <c r="G1857" s="163">
        <v>11.8125</v>
      </c>
      <c r="H1857" s="1">
        <v>705</v>
      </c>
      <c r="I1857" s="161">
        <f>VLOOKUP(B1857,L$2:M$54,2,FALSE)</f>
        <v>1.0338200253913457</v>
      </c>
      <c r="J1857">
        <f>MAX(I1857*F1857,E1857)</f>
        <v>12.405840304696149</v>
      </c>
      <c r="L1857" s="166"/>
      <c r="M1857" s="41"/>
      <c r="N1857" s="41"/>
      <c r="O1857" s="41"/>
    </row>
    <row r="1858" spans="1:15" x14ac:dyDescent="0.25">
      <c r="A1858" s="165">
        <v>43543.333333333336</v>
      </c>
      <c r="B1858" s="167">
        <f>WEEKNUM(A1858)</f>
        <v>12</v>
      </c>
      <c r="C1858" s="164">
        <f>WEEKDAY(A1858)</f>
        <v>3</v>
      </c>
      <c r="D1858" s="164">
        <v>9</v>
      </c>
      <c r="E1858" s="163">
        <v>10</v>
      </c>
      <c r="F1858" s="163">
        <v>15.75</v>
      </c>
      <c r="G1858" s="163">
        <v>11.625</v>
      </c>
      <c r="H1858" s="1">
        <v>1299</v>
      </c>
      <c r="I1858" s="161">
        <f>VLOOKUP(B1858,L$2:M$54,2,FALSE)</f>
        <v>1.0338200253913457</v>
      </c>
      <c r="J1858">
        <f>MAX(I1858*F1858,E1858)</f>
        <v>16.282665399913693</v>
      </c>
      <c r="L1858" s="166"/>
      <c r="M1858" s="41"/>
      <c r="N1858" s="41"/>
      <c r="O1858" s="41"/>
    </row>
    <row r="1859" spans="1:15" x14ac:dyDescent="0.25">
      <c r="A1859" s="165">
        <v>43543.375</v>
      </c>
      <c r="B1859" s="167">
        <f>WEEKNUM(A1859)</f>
        <v>12</v>
      </c>
      <c r="C1859" s="164">
        <f>WEEKDAY(A1859)</f>
        <v>3</v>
      </c>
      <c r="D1859" s="164">
        <v>10</v>
      </c>
      <c r="E1859" s="163">
        <v>10</v>
      </c>
      <c r="F1859" s="163">
        <v>17.625</v>
      </c>
      <c r="G1859" s="163">
        <v>11.8125</v>
      </c>
      <c r="H1859" s="1">
        <v>1504</v>
      </c>
      <c r="I1859" s="161">
        <f>VLOOKUP(B1859,L$2:M$54,2,FALSE)</f>
        <v>1.0338200253913457</v>
      </c>
      <c r="J1859">
        <f>MAX(I1859*F1859,E1859)</f>
        <v>18.221077947522467</v>
      </c>
      <c r="L1859" s="166"/>
      <c r="M1859" s="41"/>
      <c r="N1859" s="41"/>
      <c r="O1859" s="41"/>
    </row>
    <row r="1860" spans="1:15" x14ac:dyDescent="0.25">
      <c r="A1860" s="165">
        <v>43543.416666666664</v>
      </c>
      <c r="B1860" s="167">
        <f>WEEKNUM(A1860)</f>
        <v>12</v>
      </c>
      <c r="C1860" s="164">
        <f>WEEKDAY(A1860)</f>
        <v>3</v>
      </c>
      <c r="D1860" s="164">
        <v>11</v>
      </c>
      <c r="E1860" s="163">
        <v>10</v>
      </c>
      <c r="F1860" s="163">
        <v>14.75</v>
      </c>
      <c r="G1860" s="163">
        <v>11.125</v>
      </c>
      <c r="H1860" s="1">
        <v>1914</v>
      </c>
      <c r="I1860" s="161">
        <f>VLOOKUP(B1860,L$2:M$54,2,FALSE)</f>
        <v>1.0338200253913457</v>
      </c>
      <c r="J1860">
        <f>MAX(I1860*F1860,E1860)</f>
        <v>15.248845374522348</v>
      </c>
      <c r="L1860" s="166"/>
      <c r="M1860" s="41"/>
      <c r="N1860" s="41"/>
      <c r="O1860" s="41"/>
    </row>
    <row r="1861" spans="1:15" x14ac:dyDescent="0.25">
      <c r="A1861" s="165">
        <v>43543.458333333336</v>
      </c>
      <c r="B1861" s="167">
        <f>WEEKNUM(A1861)</f>
        <v>12</v>
      </c>
      <c r="C1861" s="164">
        <f>WEEKDAY(A1861)</f>
        <v>3</v>
      </c>
      <c r="D1861" s="164">
        <v>12</v>
      </c>
      <c r="E1861" s="163">
        <v>10</v>
      </c>
      <c r="F1861" s="163">
        <v>14</v>
      </c>
      <c r="G1861" s="163">
        <v>11.875</v>
      </c>
      <c r="H1861" s="1">
        <v>2348</v>
      </c>
      <c r="I1861" s="161">
        <f>VLOOKUP(B1861,L$2:M$54,2,FALSE)</f>
        <v>1.0338200253913457</v>
      </c>
      <c r="J1861">
        <f>MAX(I1861*F1861,E1861)</f>
        <v>14.47348035547884</v>
      </c>
      <c r="L1861" s="166"/>
      <c r="M1861" s="41"/>
      <c r="N1861" s="41"/>
      <c r="O1861" s="41"/>
    </row>
    <row r="1862" spans="1:15" x14ac:dyDescent="0.25">
      <c r="A1862" s="165">
        <v>43543.5</v>
      </c>
      <c r="B1862" s="167">
        <f>WEEKNUM(A1862)</f>
        <v>12</v>
      </c>
      <c r="C1862" s="164">
        <f>WEEKDAY(A1862)</f>
        <v>3</v>
      </c>
      <c r="D1862" s="164">
        <v>13</v>
      </c>
      <c r="E1862" s="163">
        <v>10</v>
      </c>
      <c r="F1862" s="163">
        <v>13.875</v>
      </c>
      <c r="G1862" s="163">
        <v>12.25</v>
      </c>
      <c r="H1862" s="1">
        <v>2188</v>
      </c>
      <c r="I1862" s="161">
        <f>VLOOKUP(B1862,L$2:M$54,2,FALSE)</f>
        <v>1.0338200253913457</v>
      </c>
      <c r="J1862">
        <f>MAX(I1862*F1862,E1862)</f>
        <v>14.344252852304921</v>
      </c>
      <c r="L1862" s="166"/>
      <c r="M1862" s="41"/>
      <c r="N1862" s="41"/>
      <c r="O1862" s="41"/>
    </row>
    <row r="1863" spans="1:15" x14ac:dyDescent="0.25">
      <c r="A1863" s="165">
        <v>43543.541666666664</v>
      </c>
      <c r="B1863" s="167">
        <f>WEEKNUM(A1863)</f>
        <v>12</v>
      </c>
      <c r="C1863" s="164">
        <f>WEEKDAY(A1863)</f>
        <v>3</v>
      </c>
      <c r="D1863" s="164">
        <v>14</v>
      </c>
      <c r="E1863" s="163">
        <v>10</v>
      </c>
      <c r="F1863" s="163">
        <v>14.125</v>
      </c>
      <c r="G1863" s="163">
        <v>13.625</v>
      </c>
      <c r="H1863" s="1">
        <v>2061</v>
      </c>
      <c r="I1863" s="161">
        <f>VLOOKUP(B1863,L$2:M$54,2,FALSE)</f>
        <v>1.0338200253913457</v>
      </c>
      <c r="J1863">
        <f>MAX(I1863*F1863,E1863)</f>
        <v>14.602707858652757</v>
      </c>
      <c r="L1863" s="166"/>
      <c r="M1863" s="41"/>
      <c r="N1863" s="41"/>
      <c r="O1863" s="41"/>
    </row>
    <row r="1864" spans="1:15" x14ac:dyDescent="0.25">
      <c r="A1864" s="165">
        <v>43543.583333333336</v>
      </c>
      <c r="B1864" s="167">
        <f>WEEKNUM(A1864)</f>
        <v>12</v>
      </c>
      <c r="C1864" s="164">
        <f>WEEKDAY(A1864)</f>
        <v>3</v>
      </c>
      <c r="D1864" s="164">
        <v>15</v>
      </c>
      <c r="E1864" s="163">
        <v>10</v>
      </c>
      <c r="F1864" s="163">
        <v>14.074999999999999</v>
      </c>
      <c r="G1864" s="163">
        <v>12.875</v>
      </c>
      <c r="H1864" s="1">
        <v>2333</v>
      </c>
      <c r="I1864" s="161">
        <f>VLOOKUP(B1864,L$2:M$54,2,FALSE)</f>
        <v>1.0338200253913457</v>
      </c>
      <c r="J1864">
        <f>MAX(I1864*F1864,E1864)</f>
        <v>14.551016857383189</v>
      </c>
      <c r="L1864" s="166"/>
      <c r="M1864" s="41"/>
      <c r="N1864" s="41"/>
      <c r="O1864" s="41"/>
    </row>
    <row r="1865" spans="1:15" x14ac:dyDescent="0.25">
      <c r="A1865" s="165">
        <v>43543.625</v>
      </c>
      <c r="B1865" s="167">
        <f>WEEKNUM(A1865)</f>
        <v>12</v>
      </c>
      <c r="C1865" s="164">
        <f>WEEKDAY(A1865)</f>
        <v>3</v>
      </c>
      <c r="D1865" s="164">
        <v>16</v>
      </c>
      <c r="E1865" s="163">
        <v>10</v>
      </c>
      <c r="F1865" s="163">
        <v>13.975000000000001</v>
      </c>
      <c r="G1865" s="163">
        <v>11.9375</v>
      </c>
      <c r="H1865" s="1">
        <v>2884</v>
      </c>
      <c r="I1865" s="161">
        <f>VLOOKUP(B1865,L$2:M$54,2,FALSE)</f>
        <v>1.0338200253913457</v>
      </c>
      <c r="J1865">
        <f>MAX(I1865*F1865,E1865)</f>
        <v>14.447634854844058</v>
      </c>
      <c r="L1865" s="166"/>
      <c r="M1865" s="41"/>
      <c r="N1865" s="41"/>
      <c r="O1865" s="41"/>
    </row>
    <row r="1866" spans="1:15" x14ac:dyDescent="0.25">
      <c r="A1866" s="165">
        <v>43543.666666666664</v>
      </c>
      <c r="B1866" s="167">
        <f>WEEKNUM(A1866)</f>
        <v>12</v>
      </c>
      <c r="C1866" s="164">
        <f>WEEKDAY(A1866)</f>
        <v>3</v>
      </c>
      <c r="D1866" s="164">
        <v>17</v>
      </c>
      <c r="E1866" s="163">
        <v>10</v>
      </c>
      <c r="F1866" s="163">
        <v>14.175000000000001</v>
      </c>
      <c r="G1866" s="163">
        <v>12.1875</v>
      </c>
      <c r="H1866" s="1">
        <v>3244</v>
      </c>
      <c r="I1866" s="161">
        <f>VLOOKUP(B1866,L$2:M$54,2,FALSE)</f>
        <v>1.0338200253913457</v>
      </c>
      <c r="J1866">
        <f>MAX(I1866*F1866,E1866)</f>
        <v>14.654398859922326</v>
      </c>
      <c r="L1866" s="166"/>
      <c r="M1866" s="41"/>
      <c r="N1866" s="41"/>
      <c r="O1866" s="41"/>
    </row>
    <row r="1867" spans="1:15" x14ac:dyDescent="0.25">
      <c r="A1867" s="165">
        <v>43543.708333333336</v>
      </c>
      <c r="B1867" s="167">
        <f>WEEKNUM(A1867)</f>
        <v>12</v>
      </c>
      <c r="C1867" s="164">
        <f>WEEKDAY(A1867)</f>
        <v>3</v>
      </c>
      <c r="D1867" s="164">
        <v>18</v>
      </c>
      <c r="E1867" s="163">
        <v>10</v>
      </c>
      <c r="F1867" s="163">
        <v>14.45</v>
      </c>
      <c r="G1867" s="163">
        <v>11.862500000000001</v>
      </c>
      <c r="H1867" s="1">
        <v>3375</v>
      </c>
      <c r="I1867" s="161">
        <f>VLOOKUP(B1867,L$2:M$54,2,FALSE)</f>
        <v>1.0338200253913457</v>
      </c>
      <c r="J1867">
        <f>MAX(I1867*F1867,E1867)</f>
        <v>14.938699366904943</v>
      </c>
      <c r="L1867" s="166"/>
      <c r="M1867" s="41"/>
      <c r="N1867" s="41"/>
      <c r="O1867" s="41"/>
    </row>
    <row r="1868" spans="1:15" x14ac:dyDescent="0.25">
      <c r="A1868" s="165">
        <v>43543.75</v>
      </c>
      <c r="B1868" s="167">
        <f>WEEKNUM(A1868)</f>
        <v>12</v>
      </c>
      <c r="C1868" s="164">
        <f>WEEKDAY(A1868)</f>
        <v>3</v>
      </c>
      <c r="D1868" s="164">
        <v>19</v>
      </c>
      <c r="E1868" s="163">
        <v>10</v>
      </c>
      <c r="F1868" s="163">
        <v>17.375</v>
      </c>
      <c r="G1868" s="163">
        <v>12.112500000000001</v>
      </c>
      <c r="H1868" s="1">
        <v>3110</v>
      </c>
      <c r="I1868" s="161">
        <f>VLOOKUP(B1868,L$2:M$54,2,FALSE)</f>
        <v>1.0338200253913457</v>
      </c>
      <c r="J1868">
        <f>MAX(I1868*F1868,E1868)</f>
        <v>17.962622941174629</v>
      </c>
      <c r="L1868" s="166"/>
      <c r="M1868" s="41"/>
      <c r="N1868" s="41"/>
      <c r="O1868" s="41"/>
    </row>
    <row r="1869" spans="1:15" x14ac:dyDescent="0.25">
      <c r="A1869" s="165">
        <v>43543.791666666664</v>
      </c>
      <c r="B1869" s="167">
        <f>WEEKNUM(A1869)</f>
        <v>12</v>
      </c>
      <c r="C1869" s="164">
        <f>WEEKDAY(A1869)</f>
        <v>3</v>
      </c>
      <c r="D1869" s="164">
        <v>20</v>
      </c>
      <c r="E1869" s="163">
        <v>10</v>
      </c>
      <c r="F1869" s="163">
        <v>15.925000000000001</v>
      </c>
      <c r="G1869" s="163">
        <v>11.9</v>
      </c>
      <c r="H1869" s="1">
        <v>2191</v>
      </c>
      <c r="I1869" s="161">
        <f>VLOOKUP(B1869,L$2:M$54,2,FALSE)</f>
        <v>1.0338200253913457</v>
      </c>
      <c r="J1869">
        <f>MAX(I1869*F1869,E1869)</f>
        <v>16.463583904357179</v>
      </c>
      <c r="L1869" s="166"/>
      <c r="M1869" s="41"/>
      <c r="N1869" s="41"/>
      <c r="O1869" s="41"/>
    </row>
    <row r="1870" spans="1:15" x14ac:dyDescent="0.25">
      <c r="A1870" s="165">
        <v>43543.833333333336</v>
      </c>
      <c r="B1870" s="167">
        <f>WEEKNUM(A1870)</f>
        <v>12</v>
      </c>
      <c r="C1870" s="164">
        <f>WEEKDAY(A1870)</f>
        <v>3</v>
      </c>
      <c r="D1870" s="164">
        <v>21</v>
      </c>
      <c r="E1870" s="163">
        <v>10</v>
      </c>
      <c r="F1870" s="163">
        <v>13.525</v>
      </c>
      <c r="G1870" s="163">
        <v>12.112500000000001</v>
      </c>
      <c r="H1870" s="1">
        <v>1920</v>
      </c>
      <c r="I1870" s="161">
        <f>VLOOKUP(B1870,L$2:M$54,2,FALSE)</f>
        <v>1.0338200253913457</v>
      </c>
      <c r="J1870">
        <f>MAX(I1870*F1870,E1870)</f>
        <v>13.98241584341795</v>
      </c>
      <c r="L1870" s="166"/>
      <c r="M1870" s="41"/>
      <c r="N1870" s="41"/>
      <c r="O1870" s="41"/>
    </row>
    <row r="1871" spans="1:15" x14ac:dyDescent="0.25">
      <c r="A1871" s="165">
        <v>43543.875</v>
      </c>
      <c r="B1871" s="167">
        <f>WEEKNUM(A1871)</f>
        <v>12</v>
      </c>
      <c r="C1871" s="164">
        <f>WEEKDAY(A1871)</f>
        <v>3</v>
      </c>
      <c r="D1871" s="164">
        <v>22</v>
      </c>
      <c r="E1871" s="163">
        <v>12.45</v>
      </c>
      <c r="F1871" s="163">
        <v>12.45</v>
      </c>
      <c r="G1871" s="163">
        <v>11.875</v>
      </c>
      <c r="H1871" s="1">
        <v>1441</v>
      </c>
      <c r="I1871" s="161">
        <f>VLOOKUP(B1871,L$2:M$54,2,FALSE)</f>
        <v>1.0338200253913457</v>
      </c>
      <c r="J1871">
        <f>MAX(I1871*F1871,E1871)</f>
        <v>12.871059316122253</v>
      </c>
      <c r="L1871" s="166"/>
      <c r="M1871" s="41"/>
      <c r="N1871" s="41"/>
      <c r="O1871" s="41"/>
    </row>
    <row r="1872" spans="1:15" x14ac:dyDescent="0.25">
      <c r="A1872" s="165">
        <v>43543.916666666664</v>
      </c>
      <c r="B1872" s="167">
        <f>WEEKNUM(A1872)</f>
        <v>12</v>
      </c>
      <c r="C1872" s="164">
        <f>WEEKDAY(A1872)</f>
        <v>3</v>
      </c>
      <c r="D1872" s="164">
        <v>23</v>
      </c>
      <c r="E1872" s="163">
        <v>11.95</v>
      </c>
      <c r="F1872" s="163">
        <v>11.95</v>
      </c>
      <c r="G1872" s="163">
        <v>12.8125</v>
      </c>
      <c r="H1872" s="1">
        <v>778</v>
      </c>
      <c r="I1872" s="161">
        <f>VLOOKUP(B1872,L$2:M$54,2,FALSE)</f>
        <v>1.0338200253913457</v>
      </c>
      <c r="J1872">
        <f>MAX(I1872*F1872,E1872)</f>
        <v>12.354149303426579</v>
      </c>
      <c r="L1872" s="166"/>
      <c r="M1872" s="41"/>
      <c r="N1872" s="41"/>
      <c r="O1872" s="41"/>
    </row>
    <row r="1873" spans="1:15" x14ac:dyDescent="0.25">
      <c r="A1873" s="165">
        <v>43543.958333333336</v>
      </c>
      <c r="B1873" s="167">
        <f>WEEKNUM(A1873)</f>
        <v>12</v>
      </c>
      <c r="C1873" s="164">
        <f>WEEKDAY(A1873)</f>
        <v>3</v>
      </c>
      <c r="D1873" s="164">
        <v>24</v>
      </c>
      <c r="E1873" s="163">
        <v>11.725000000000001</v>
      </c>
      <c r="F1873" s="163">
        <v>11.725000000000001</v>
      </c>
      <c r="G1873" s="163">
        <v>13.574999999999999</v>
      </c>
      <c r="H1873" s="1">
        <v>325</v>
      </c>
      <c r="I1873" s="161">
        <f>VLOOKUP(B1873,L$2:M$54,2,FALSE)</f>
        <v>1.0338200253913457</v>
      </c>
      <c r="J1873">
        <f>MAX(I1873*F1873,E1873)</f>
        <v>12.121539797713529</v>
      </c>
      <c r="L1873" s="166"/>
      <c r="M1873" s="41"/>
      <c r="N1873" s="41"/>
      <c r="O1873" s="41"/>
    </row>
    <row r="1874" spans="1:15" x14ac:dyDescent="0.25">
      <c r="A1874" s="165">
        <v>43544</v>
      </c>
      <c r="B1874" s="167">
        <f>WEEKNUM(A1874)</f>
        <v>12</v>
      </c>
      <c r="C1874" s="164">
        <f>WEEKDAY(A1874)</f>
        <v>4</v>
      </c>
      <c r="D1874" s="164">
        <v>1</v>
      </c>
      <c r="E1874" s="163">
        <v>12</v>
      </c>
      <c r="F1874" s="163">
        <v>12</v>
      </c>
      <c r="G1874" s="163">
        <v>12.262499999999999</v>
      </c>
      <c r="H1874" s="1">
        <v>161</v>
      </c>
      <c r="I1874" s="161">
        <f>VLOOKUP(B1874,L$2:M$54,2,FALSE)</f>
        <v>1.0338200253913457</v>
      </c>
      <c r="J1874">
        <f>MAX(I1874*F1874,E1874)</f>
        <v>12.405840304696149</v>
      </c>
      <c r="L1874" s="166"/>
      <c r="M1874" s="41"/>
      <c r="N1874" s="41"/>
      <c r="O1874" s="41"/>
    </row>
    <row r="1875" spans="1:15" x14ac:dyDescent="0.25">
      <c r="A1875" s="165">
        <v>43544.041666666664</v>
      </c>
      <c r="B1875" s="167">
        <f>WEEKNUM(A1875)</f>
        <v>12</v>
      </c>
      <c r="C1875" s="164">
        <f>WEEKDAY(A1875)</f>
        <v>4</v>
      </c>
      <c r="D1875" s="164">
        <v>2</v>
      </c>
      <c r="E1875" s="163">
        <v>11.07</v>
      </c>
      <c r="F1875" s="163">
        <v>11.07</v>
      </c>
      <c r="G1875" s="163">
        <v>11.55</v>
      </c>
      <c r="H1875" s="1">
        <v>89</v>
      </c>
      <c r="I1875" s="161">
        <f>VLOOKUP(B1875,L$2:M$54,2,FALSE)</f>
        <v>1.0338200253913457</v>
      </c>
      <c r="J1875">
        <f>MAX(I1875*F1875,E1875)</f>
        <v>11.444387681082196</v>
      </c>
      <c r="L1875" s="166"/>
      <c r="M1875" s="41"/>
      <c r="N1875" s="41"/>
      <c r="O1875" s="41"/>
    </row>
    <row r="1876" spans="1:15" x14ac:dyDescent="0.25">
      <c r="A1876" s="165">
        <v>43544.083333333336</v>
      </c>
      <c r="B1876" s="167">
        <f>WEEKNUM(A1876)</f>
        <v>12</v>
      </c>
      <c r="C1876" s="164">
        <f>WEEKDAY(A1876)</f>
        <v>4</v>
      </c>
      <c r="D1876" s="164">
        <v>3</v>
      </c>
      <c r="E1876" s="163">
        <v>11.175000000000001</v>
      </c>
      <c r="F1876" s="163">
        <v>11.175000000000001</v>
      </c>
      <c r="G1876" s="163">
        <v>11.824999999999999</v>
      </c>
      <c r="H1876" s="1">
        <v>68</v>
      </c>
      <c r="I1876" s="161">
        <f>VLOOKUP(B1876,L$2:M$54,2,FALSE)</f>
        <v>1.0338200253913457</v>
      </c>
      <c r="J1876">
        <f>MAX(I1876*F1876,E1876)</f>
        <v>11.552938783748289</v>
      </c>
      <c r="L1876" s="166"/>
      <c r="M1876" s="41"/>
      <c r="N1876" s="41"/>
      <c r="O1876" s="41"/>
    </row>
    <row r="1877" spans="1:15" x14ac:dyDescent="0.25">
      <c r="A1877" s="165">
        <v>43544.125</v>
      </c>
      <c r="B1877" s="167">
        <f>WEEKNUM(A1877)</f>
        <v>12</v>
      </c>
      <c r="C1877" s="164">
        <f>WEEKDAY(A1877)</f>
        <v>4</v>
      </c>
      <c r="D1877" s="164">
        <v>4</v>
      </c>
      <c r="E1877" s="163">
        <v>11.745000000000001</v>
      </c>
      <c r="F1877" s="163">
        <v>11.745000000000001</v>
      </c>
      <c r="G1877" s="163">
        <v>12.274999999999999</v>
      </c>
      <c r="H1877" s="1">
        <v>118</v>
      </c>
      <c r="I1877" s="161">
        <f>VLOOKUP(B1877,L$2:M$54,2,FALSE)</f>
        <v>1.0338200253913457</v>
      </c>
      <c r="J1877">
        <f>MAX(I1877*F1877,E1877)</f>
        <v>12.142216198221355</v>
      </c>
      <c r="L1877" s="166"/>
      <c r="M1877" s="41"/>
      <c r="N1877" s="41"/>
      <c r="O1877" s="41"/>
    </row>
    <row r="1878" spans="1:15" x14ac:dyDescent="0.25">
      <c r="A1878" s="165">
        <v>43544.166666666664</v>
      </c>
      <c r="B1878" s="167">
        <f>WEEKNUM(A1878)</f>
        <v>12</v>
      </c>
      <c r="C1878" s="164">
        <f>WEEKDAY(A1878)</f>
        <v>4</v>
      </c>
      <c r="D1878" s="164">
        <v>5</v>
      </c>
      <c r="E1878" s="163">
        <v>12.195</v>
      </c>
      <c r="F1878" s="163">
        <v>12.195</v>
      </c>
      <c r="G1878" s="163">
        <v>12.3</v>
      </c>
      <c r="H1878" s="1">
        <v>353</v>
      </c>
      <c r="I1878" s="161">
        <f>VLOOKUP(B1878,L$2:M$54,2,FALSE)</f>
        <v>1.0338200253913457</v>
      </c>
      <c r="J1878">
        <f>MAX(I1878*F1878,E1878)</f>
        <v>12.607435209647461</v>
      </c>
      <c r="L1878" s="166"/>
      <c r="M1878" s="41"/>
      <c r="N1878" s="41"/>
      <c r="O1878" s="41"/>
    </row>
    <row r="1879" spans="1:15" x14ac:dyDescent="0.25">
      <c r="A1879" s="165">
        <v>43544.208333333336</v>
      </c>
      <c r="B1879" s="167">
        <f>WEEKNUM(A1879)</f>
        <v>12</v>
      </c>
      <c r="C1879" s="164">
        <f>WEEKDAY(A1879)</f>
        <v>4</v>
      </c>
      <c r="D1879" s="164">
        <v>6</v>
      </c>
      <c r="E1879" s="163">
        <v>11.705</v>
      </c>
      <c r="F1879" s="163">
        <v>11.705</v>
      </c>
      <c r="G1879" s="163">
        <v>11.55</v>
      </c>
      <c r="H1879" s="1">
        <v>867</v>
      </c>
      <c r="I1879" s="161">
        <f>VLOOKUP(B1879,L$2:M$54,2,FALSE)</f>
        <v>1.0338200253913457</v>
      </c>
      <c r="J1879">
        <f>MAX(I1879*F1879,E1879)</f>
        <v>12.100863397205702</v>
      </c>
      <c r="L1879" s="166"/>
      <c r="M1879" s="41"/>
      <c r="N1879" s="41"/>
      <c r="O1879" s="41"/>
    </row>
    <row r="1880" spans="1:15" x14ac:dyDescent="0.25">
      <c r="A1880" s="165">
        <v>43544.25</v>
      </c>
      <c r="B1880" s="167">
        <f>WEEKNUM(A1880)</f>
        <v>12</v>
      </c>
      <c r="C1880" s="164">
        <f>WEEKDAY(A1880)</f>
        <v>4</v>
      </c>
      <c r="D1880" s="164">
        <v>7</v>
      </c>
      <c r="E1880" s="163">
        <v>10.620000000000001</v>
      </c>
      <c r="F1880" s="163">
        <v>10.620000000000001</v>
      </c>
      <c r="G1880" s="163">
        <v>10.25</v>
      </c>
      <c r="H1880" s="1">
        <v>3472</v>
      </c>
      <c r="I1880" s="161">
        <f>VLOOKUP(B1880,L$2:M$54,2,FALSE)</f>
        <v>1.0338200253913457</v>
      </c>
      <c r="J1880">
        <f>MAX(I1880*F1880,E1880)</f>
        <v>10.979168669656092</v>
      </c>
      <c r="L1880" s="166"/>
      <c r="M1880" s="41"/>
      <c r="N1880" s="41"/>
      <c r="O1880" s="41"/>
    </row>
    <row r="1881" spans="1:15" x14ac:dyDescent="0.25">
      <c r="A1881" s="165">
        <v>43544.291666666664</v>
      </c>
      <c r="B1881" s="167">
        <f>WEEKNUM(A1881)</f>
        <v>12</v>
      </c>
      <c r="C1881" s="164">
        <f>WEEKDAY(A1881)</f>
        <v>4</v>
      </c>
      <c r="D1881" s="164">
        <v>8</v>
      </c>
      <c r="E1881" s="163">
        <v>11.77</v>
      </c>
      <c r="F1881" s="163">
        <v>11.77</v>
      </c>
      <c r="G1881" s="163">
        <v>11.95</v>
      </c>
      <c r="H1881" s="1">
        <v>4643</v>
      </c>
      <c r="I1881" s="161">
        <f>VLOOKUP(B1881,L$2:M$54,2,FALSE)</f>
        <v>1.0338200253913457</v>
      </c>
      <c r="J1881">
        <f>MAX(I1881*F1881,E1881)</f>
        <v>12.168061698856137</v>
      </c>
      <c r="L1881" s="166"/>
      <c r="M1881" s="41"/>
      <c r="N1881" s="41"/>
      <c r="O1881" s="41"/>
    </row>
    <row r="1882" spans="1:15" x14ac:dyDescent="0.25">
      <c r="A1882" s="165">
        <v>43544.333333333336</v>
      </c>
      <c r="B1882" s="167">
        <f>WEEKNUM(A1882)</f>
        <v>12</v>
      </c>
      <c r="C1882" s="164">
        <f>WEEKDAY(A1882)</f>
        <v>4</v>
      </c>
      <c r="D1882" s="164">
        <v>9</v>
      </c>
      <c r="E1882" s="163">
        <v>10</v>
      </c>
      <c r="F1882" s="163">
        <v>16.5</v>
      </c>
      <c r="G1882" s="163">
        <v>12.3</v>
      </c>
      <c r="H1882" s="1">
        <v>3992</v>
      </c>
      <c r="I1882" s="161">
        <f>VLOOKUP(B1882,L$2:M$54,2,FALSE)</f>
        <v>1.0338200253913457</v>
      </c>
      <c r="J1882">
        <f>MAX(I1882*F1882,E1882)</f>
        <v>17.058030418957202</v>
      </c>
      <c r="L1882" s="166"/>
      <c r="M1882" s="41"/>
      <c r="N1882" s="41"/>
      <c r="O1882" s="41"/>
    </row>
    <row r="1883" spans="1:15" x14ac:dyDescent="0.25">
      <c r="A1883" s="165">
        <v>43544.375</v>
      </c>
      <c r="B1883" s="167">
        <f>WEEKNUM(A1883)</f>
        <v>12</v>
      </c>
      <c r="C1883" s="164">
        <f>WEEKDAY(A1883)</f>
        <v>4</v>
      </c>
      <c r="D1883" s="164">
        <v>10</v>
      </c>
      <c r="E1883" s="163">
        <v>10</v>
      </c>
      <c r="F1883" s="163">
        <v>19</v>
      </c>
      <c r="G1883" s="163">
        <v>11.91</v>
      </c>
      <c r="H1883" s="1">
        <v>2735</v>
      </c>
      <c r="I1883" s="161">
        <f>VLOOKUP(B1883,L$2:M$54,2,FALSE)</f>
        <v>1.0338200253913457</v>
      </c>
      <c r="J1883">
        <f>MAX(I1883*F1883,E1883)</f>
        <v>19.642580482435566</v>
      </c>
      <c r="L1883" s="166"/>
      <c r="M1883" s="41"/>
      <c r="N1883" s="41"/>
      <c r="O1883" s="41"/>
    </row>
    <row r="1884" spans="1:15" x14ac:dyDescent="0.25">
      <c r="A1884" s="165">
        <v>43544.416666666664</v>
      </c>
      <c r="B1884" s="167">
        <f>WEEKNUM(A1884)</f>
        <v>12</v>
      </c>
      <c r="C1884" s="164">
        <f>WEEKDAY(A1884)</f>
        <v>4</v>
      </c>
      <c r="D1884" s="164">
        <v>11</v>
      </c>
      <c r="E1884" s="163">
        <v>10</v>
      </c>
      <c r="F1884" s="163">
        <v>16.75</v>
      </c>
      <c r="G1884" s="163">
        <v>11.780000000000001</v>
      </c>
      <c r="H1884" s="1">
        <v>2403</v>
      </c>
      <c r="I1884" s="161">
        <f>VLOOKUP(B1884,L$2:M$54,2,FALSE)</f>
        <v>1.0338200253913457</v>
      </c>
      <c r="J1884">
        <f>MAX(I1884*F1884,E1884)</f>
        <v>17.316485425305039</v>
      </c>
      <c r="L1884" s="166"/>
      <c r="M1884" s="41"/>
      <c r="N1884" s="41"/>
      <c r="O1884" s="41"/>
    </row>
    <row r="1885" spans="1:15" x14ac:dyDescent="0.25">
      <c r="A1885" s="165">
        <v>43544.458333333336</v>
      </c>
      <c r="B1885" s="167">
        <f>WEEKNUM(A1885)</f>
        <v>12</v>
      </c>
      <c r="C1885" s="164">
        <f>WEEKDAY(A1885)</f>
        <v>4</v>
      </c>
      <c r="D1885" s="164">
        <v>12</v>
      </c>
      <c r="E1885" s="163">
        <v>10</v>
      </c>
      <c r="F1885" s="163">
        <v>15.379999999999999</v>
      </c>
      <c r="G1885" s="163">
        <v>11.404999999999999</v>
      </c>
      <c r="H1885" s="1">
        <v>2411</v>
      </c>
      <c r="I1885" s="161">
        <f>VLOOKUP(B1885,L$2:M$54,2,FALSE)</f>
        <v>1.0338200253913457</v>
      </c>
      <c r="J1885">
        <f>MAX(I1885*F1885,E1885)</f>
        <v>15.900151990518895</v>
      </c>
      <c r="L1885" s="166"/>
      <c r="M1885" s="41"/>
      <c r="N1885" s="41"/>
      <c r="O1885" s="41"/>
    </row>
    <row r="1886" spans="1:15" x14ac:dyDescent="0.25">
      <c r="A1886" s="165">
        <v>43544.5</v>
      </c>
      <c r="B1886" s="167">
        <f>WEEKNUM(A1886)</f>
        <v>12</v>
      </c>
      <c r="C1886" s="164">
        <f>WEEKDAY(A1886)</f>
        <v>4</v>
      </c>
      <c r="D1886" s="164">
        <v>13</v>
      </c>
      <c r="E1886" s="163">
        <v>10</v>
      </c>
      <c r="F1886" s="163">
        <v>14.45</v>
      </c>
      <c r="G1886" s="163">
        <v>12</v>
      </c>
      <c r="H1886" s="1">
        <v>2274</v>
      </c>
      <c r="I1886" s="161">
        <f>VLOOKUP(B1886,L$2:M$54,2,FALSE)</f>
        <v>1.0338200253913457</v>
      </c>
      <c r="J1886">
        <f>MAX(I1886*F1886,E1886)</f>
        <v>14.938699366904943</v>
      </c>
      <c r="L1886" s="166"/>
      <c r="M1886" s="41"/>
      <c r="N1886" s="41"/>
      <c r="O1886" s="41"/>
    </row>
    <row r="1887" spans="1:15" x14ac:dyDescent="0.25">
      <c r="A1887" s="165">
        <v>43544.541666666664</v>
      </c>
      <c r="B1887" s="167">
        <f>WEEKNUM(A1887)</f>
        <v>12</v>
      </c>
      <c r="C1887" s="164">
        <f>WEEKDAY(A1887)</f>
        <v>4</v>
      </c>
      <c r="D1887" s="164">
        <v>14</v>
      </c>
      <c r="E1887" s="163">
        <v>10</v>
      </c>
      <c r="F1887" s="163">
        <v>13.765000000000001</v>
      </c>
      <c r="G1887" s="163">
        <v>14.375</v>
      </c>
      <c r="H1887" s="1">
        <v>2489</v>
      </c>
      <c r="I1887" s="161">
        <f>VLOOKUP(B1887,L$2:M$54,2,FALSE)</f>
        <v>1.0338200253913457</v>
      </c>
      <c r="J1887">
        <f>MAX(I1887*F1887,E1887)</f>
        <v>14.230532649511874</v>
      </c>
      <c r="L1887" s="166"/>
      <c r="M1887" s="41"/>
      <c r="N1887" s="41"/>
      <c r="O1887" s="41"/>
    </row>
    <row r="1888" spans="1:15" x14ac:dyDescent="0.25">
      <c r="A1888" s="165">
        <v>43544.583333333336</v>
      </c>
      <c r="B1888" s="167">
        <f>WEEKNUM(A1888)</f>
        <v>12</v>
      </c>
      <c r="C1888" s="164">
        <f>WEEKDAY(A1888)</f>
        <v>4</v>
      </c>
      <c r="D1888" s="164">
        <v>15</v>
      </c>
      <c r="E1888" s="163">
        <v>10</v>
      </c>
      <c r="F1888" s="163">
        <v>14.185</v>
      </c>
      <c r="G1888" s="163">
        <v>14.375</v>
      </c>
      <c r="H1888" s="1">
        <v>2440</v>
      </c>
      <c r="I1888" s="161">
        <f>VLOOKUP(B1888,L$2:M$54,2,FALSE)</f>
        <v>1.0338200253913457</v>
      </c>
      <c r="J1888">
        <f>MAX(I1888*F1888,E1888)</f>
        <v>14.664737060176238</v>
      </c>
      <c r="L1888" s="166"/>
      <c r="M1888" s="41"/>
      <c r="N1888" s="41"/>
      <c r="O1888" s="41"/>
    </row>
    <row r="1889" spans="1:15" x14ac:dyDescent="0.25">
      <c r="A1889" s="165">
        <v>43544.625</v>
      </c>
      <c r="B1889" s="167">
        <f>WEEKNUM(A1889)</f>
        <v>12</v>
      </c>
      <c r="C1889" s="164">
        <f>WEEKDAY(A1889)</f>
        <v>4</v>
      </c>
      <c r="D1889" s="164">
        <v>16</v>
      </c>
      <c r="E1889" s="163">
        <v>10</v>
      </c>
      <c r="F1889" s="163">
        <v>15</v>
      </c>
      <c r="G1889" s="163">
        <v>12.9375</v>
      </c>
      <c r="H1889" s="1">
        <v>2596</v>
      </c>
      <c r="I1889" s="161">
        <f>VLOOKUP(B1889,L$2:M$54,2,FALSE)</f>
        <v>1.0338200253913457</v>
      </c>
      <c r="J1889">
        <f>MAX(I1889*F1889,E1889)</f>
        <v>15.507300380870184</v>
      </c>
      <c r="L1889" s="166"/>
      <c r="M1889" s="41"/>
      <c r="N1889" s="41"/>
      <c r="O1889" s="41"/>
    </row>
    <row r="1890" spans="1:15" x14ac:dyDescent="0.25">
      <c r="A1890" s="165">
        <v>43544.666666666664</v>
      </c>
      <c r="B1890" s="167">
        <f>WEEKNUM(A1890)</f>
        <v>12</v>
      </c>
      <c r="C1890" s="164">
        <f>WEEKDAY(A1890)</f>
        <v>4</v>
      </c>
      <c r="D1890" s="164">
        <v>17</v>
      </c>
      <c r="E1890" s="163">
        <v>10</v>
      </c>
      <c r="F1890" s="163">
        <v>14.895</v>
      </c>
      <c r="G1890" s="163">
        <v>12.555</v>
      </c>
      <c r="H1890" s="1">
        <v>3624</v>
      </c>
      <c r="I1890" s="161">
        <f>VLOOKUP(B1890,L$2:M$54,2,FALSE)</f>
        <v>1.0338200253913457</v>
      </c>
      <c r="J1890">
        <f>MAX(I1890*F1890,E1890)</f>
        <v>15.398749278204093</v>
      </c>
      <c r="L1890" s="166"/>
      <c r="M1890" s="41"/>
      <c r="N1890" s="41"/>
      <c r="O1890" s="41"/>
    </row>
    <row r="1891" spans="1:15" x14ac:dyDescent="0.25">
      <c r="A1891" s="165">
        <v>43544.708333333336</v>
      </c>
      <c r="B1891" s="167">
        <f>WEEKNUM(A1891)</f>
        <v>12</v>
      </c>
      <c r="C1891" s="164">
        <f>WEEKDAY(A1891)</f>
        <v>4</v>
      </c>
      <c r="D1891" s="164">
        <v>18</v>
      </c>
      <c r="E1891" s="163">
        <v>10</v>
      </c>
      <c r="F1891" s="163">
        <v>15.77</v>
      </c>
      <c r="G1891" s="163">
        <v>11.969999999999999</v>
      </c>
      <c r="H1891" s="1">
        <v>4111</v>
      </c>
      <c r="I1891" s="161">
        <f>VLOOKUP(B1891,L$2:M$54,2,FALSE)</f>
        <v>1.0338200253913457</v>
      </c>
      <c r="J1891">
        <f>MAX(I1891*F1891,E1891)</f>
        <v>16.303341800421521</v>
      </c>
      <c r="L1891" s="166"/>
      <c r="M1891" s="41"/>
      <c r="N1891" s="41"/>
      <c r="O1891" s="41"/>
    </row>
    <row r="1892" spans="1:15" x14ac:dyDescent="0.25">
      <c r="A1892" s="165">
        <v>43544.75</v>
      </c>
      <c r="B1892" s="167">
        <f>WEEKNUM(A1892)</f>
        <v>12</v>
      </c>
      <c r="C1892" s="164">
        <f>WEEKDAY(A1892)</f>
        <v>4</v>
      </c>
      <c r="D1892" s="164">
        <v>19</v>
      </c>
      <c r="E1892" s="163">
        <v>10</v>
      </c>
      <c r="F1892" s="163">
        <v>17.549999999999997</v>
      </c>
      <c r="G1892" s="163">
        <v>12.2225</v>
      </c>
      <c r="H1892" s="1">
        <v>3054</v>
      </c>
      <c r="I1892" s="161">
        <f>VLOOKUP(B1892,L$2:M$54,2,FALSE)</f>
        <v>1.0338200253913457</v>
      </c>
      <c r="J1892">
        <f>MAX(I1892*F1892,E1892)</f>
        <v>18.143541445618112</v>
      </c>
      <c r="L1892" s="166"/>
      <c r="M1892" s="41"/>
      <c r="N1892" s="41"/>
      <c r="O1892" s="41"/>
    </row>
    <row r="1893" spans="1:15" x14ac:dyDescent="0.25">
      <c r="A1893" s="165">
        <v>43544.791666666664</v>
      </c>
      <c r="B1893" s="167">
        <f>WEEKNUM(A1893)</f>
        <v>12</v>
      </c>
      <c r="C1893" s="164">
        <f>WEEKDAY(A1893)</f>
        <v>4</v>
      </c>
      <c r="D1893" s="164">
        <v>20</v>
      </c>
      <c r="E1893" s="163">
        <v>10</v>
      </c>
      <c r="F1893" s="163">
        <v>16.234999999999999</v>
      </c>
      <c r="G1893" s="163">
        <v>11.9625</v>
      </c>
      <c r="H1893" s="1">
        <v>1954</v>
      </c>
      <c r="I1893" s="161">
        <f>VLOOKUP(B1893,L$2:M$54,2,FALSE)</f>
        <v>1.0338200253913457</v>
      </c>
      <c r="J1893">
        <f>MAX(I1893*F1893,E1893)</f>
        <v>16.784068112228496</v>
      </c>
      <c r="L1893" s="166"/>
      <c r="M1893" s="41"/>
      <c r="N1893" s="41"/>
      <c r="O1893" s="41"/>
    </row>
    <row r="1894" spans="1:15" x14ac:dyDescent="0.25">
      <c r="A1894" s="165">
        <v>43544.833333333336</v>
      </c>
      <c r="B1894" s="167">
        <f>WEEKNUM(A1894)</f>
        <v>12</v>
      </c>
      <c r="C1894" s="164">
        <f>WEEKDAY(A1894)</f>
        <v>4</v>
      </c>
      <c r="D1894" s="164">
        <v>21</v>
      </c>
      <c r="E1894" s="163">
        <v>10</v>
      </c>
      <c r="F1894" s="163">
        <v>14</v>
      </c>
      <c r="G1894" s="163">
        <v>12.15</v>
      </c>
      <c r="H1894" s="1">
        <v>911</v>
      </c>
      <c r="I1894" s="161">
        <f>VLOOKUP(B1894,L$2:M$54,2,FALSE)</f>
        <v>1.0338200253913457</v>
      </c>
      <c r="J1894">
        <f>MAX(I1894*F1894,E1894)</f>
        <v>14.47348035547884</v>
      </c>
      <c r="L1894" s="166"/>
      <c r="M1894" s="41"/>
      <c r="N1894" s="41"/>
      <c r="O1894" s="41"/>
    </row>
    <row r="1895" spans="1:15" x14ac:dyDescent="0.25">
      <c r="A1895" s="165">
        <v>43544.875</v>
      </c>
      <c r="B1895" s="167">
        <f>WEEKNUM(A1895)</f>
        <v>12</v>
      </c>
      <c r="C1895" s="164">
        <f>WEEKDAY(A1895)</f>
        <v>4</v>
      </c>
      <c r="D1895" s="164">
        <v>22</v>
      </c>
      <c r="E1895" s="163">
        <v>10</v>
      </c>
      <c r="F1895" s="163">
        <v>12.77</v>
      </c>
      <c r="G1895" s="163">
        <v>12.635000000000002</v>
      </c>
      <c r="H1895" s="1">
        <v>769</v>
      </c>
      <c r="I1895" s="161">
        <f>VLOOKUP(B1895,L$2:M$54,2,FALSE)</f>
        <v>1.0338200253913457</v>
      </c>
      <c r="J1895">
        <f>MAX(I1895*F1895,E1895)</f>
        <v>13.201881724247484</v>
      </c>
      <c r="L1895" s="166"/>
      <c r="M1895" s="41"/>
      <c r="N1895" s="41"/>
      <c r="O1895" s="41"/>
    </row>
    <row r="1896" spans="1:15" x14ac:dyDescent="0.25">
      <c r="A1896" s="165">
        <v>43544.916666666664</v>
      </c>
      <c r="B1896" s="167">
        <f>WEEKNUM(A1896)</f>
        <v>12</v>
      </c>
      <c r="C1896" s="164">
        <f>WEEKDAY(A1896)</f>
        <v>4</v>
      </c>
      <c r="D1896" s="164">
        <v>23</v>
      </c>
      <c r="E1896" s="163">
        <v>12.48</v>
      </c>
      <c r="F1896" s="163">
        <v>12.48</v>
      </c>
      <c r="G1896" s="163">
        <v>13.0975</v>
      </c>
      <c r="H1896" s="1">
        <v>665</v>
      </c>
      <c r="I1896" s="161">
        <f>VLOOKUP(B1896,L$2:M$54,2,FALSE)</f>
        <v>1.0338200253913457</v>
      </c>
      <c r="J1896">
        <f>MAX(I1896*F1896,E1896)</f>
        <v>12.902073916883994</v>
      </c>
      <c r="L1896" s="166"/>
      <c r="M1896" s="41"/>
      <c r="N1896" s="41"/>
      <c r="O1896" s="41"/>
    </row>
    <row r="1897" spans="1:15" x14ac:dyDescent="0.25">
      <c r="A1897" s="165">
        <v>43544.958333333336</v>
      </c>
      <c r="B1897" s="167">
        <f>WEEKNUM(A1897)</f>
        <v>12</v>
      </c>
      <c r="C1897" s="164">
        <f>WEEKDAY(A1897)</f>
        <v>4</v>
      </c>
      <c r="D1897" s="164">
        <v>24</v>
      </c>
      <c r="E1897" s="163">
        <v>12.59</v>
      </c>
      <c r="F1897" s="163">
        <v>12.59</v>
      </c>
      <c r="G1897" s="163">
        <v>14.045</v>
      </c>
      <c r="H1897" s="1">
        <v>325</v>
      </c>
      <c r="I1897" s="161">
        <f>VLOOKUP(B1897,L$2:M$54,2,FALSE)</f>
        <v>1.0338200253913457</v>
      </c>
      <c r="J1897">
        <f>MAX(I1897*F1897,E1897)</f>
        <v>13.015794119677041</v>
      </c>
      <c r="L1897" s="166"/>
      <c r="M1897" s="41"/>
      <c r="N1897" s="41"/>
      <c r="O1897" s="41"/>
    </row>
    <row r="1898" spans="1:15" x14ac:dyDescent="0.25">
      <c r="A1898" s="165">
        <v>43545</v>
      </c>
      <c r="B1898" s="167">
        <f>WEEKNUM(A1898)</f>
        <v>12</v>
      </c>
      <c r="C1898" s="164">
        <f>WEEKDAY(A1898)</f>
        <v>5</v>
      </c>
      <c r="D1898" s="164">
        <v>1</v>
      </c>
      <c r="E1898" s="163">
        <v>12.375</v>
      </c>
      <c r="F1898" s="163">
        <v>12.375</v>
      </c>
      <c r="G1898" s="163">
        <v>12.547499999999999</v>
      </c>
      <c r="H1898" s="1">
        <v>163</v>
      </c>
      <c r="I1898" s="161">
        <f>VLOOKUP(B1898,L$2:M$54,2,FALSE)</f>
        <v>1.0338200253913457</v>
      </c>
      <c r="J1898">
        <f>MAX(I1898*F1898,E1898)</f>
        <v>12.793522814217903</v>
      </c>
      <c r="L1898" s="166"/>
      <c r="M1898" s="41"/>
      <c r="N1898" s="41"/>
      <c r="O1898" s="41"/>
    </row>
    <row r="1899" spans="1:15" x14ac:dyDescent="0.25">
      <c r="A1899" s="165">
        <v>43545.041666666664</v>
      </c>
      <c r="B1899" s="167">
        <f>WEEKNUM(A1899)</f>
        <v>12</v>
      </c>
      <c r="C1899" s="164">
        <f>WEEKDAY(A1899)</f>
        <v>5</v>
      </c>
      <c r="D1899" s="164">
        <v>2</v>
      </c>
      <c r="E1899" s="163">
        <v>11.984999999999999</v>
      </c>
      <c r="F1899" s="163">
        <v>11.984999999999999</v>
      </c>
      <c r="G1899" s="163">
        <v>12.127500000000001</v>
      </c>
      <c r="H1899" s="1">
        <v>80</v>
      </c>
      <c r="I1899" s="161">
        <f>VLOOKUP(B1899,L$2:M$54,2,FALSE)</f>
        <v>1.0338200253913457</v>
      </c>
      <c r="J1899">
        <f>MAX(I1899*F1899,E1899)</f>
        <v>12.390333004315277</v>
      </c>
      <c r="L1899" s="166"/>
      <c r="M1899" s="41"/>
      <c r="N1899" s="41"/>
      <c r="O1899" s="41"/>
    </row>
    <row r="1900" spans="1:15" x14ac:dyDescent="0.25">
      <c r="A1900" s="165">
        <v>43545.083333333336</v>
      </c>
      <c r="B1900" s="167">
        <f>WEEKNUM(A1900)</f>
        <v>12</v>
      </c>
      <c r="C1900" s="164">
        <f>WEEKDAY(A1900)</f>
        <v>5</v>
      </c>
      <c r="D1900" s="164">
        <v>3</v>
      </c>
      <c r="E1900" s="163">
        <v>11.719999999999999</v>
      </c>
      <c r="F1900" s="163">
        <v>11.719999999999999</v>
      </c>
      <c r="G1900" s="163">
        <v>12.61</v>
      </c>
      <c r="H1900" s="1">
        <v>76</v>
      </c>
      <c r="I1900" s="161">
        <f>VLOOKUP(B1900,L$2:M$54,2,FALSE)</f>
        <v>1.0338200253913457</v>
      </c>
      <c r="J1900">
        <f>MAX(I1900*F1900,E1900)</f>
        <v>12.11637069758657</v>
      </c>
      <c r="L1900" s="166"/>
      <c r="M1900" s="41"/>
      <c r="N1900" s="41"/>
      <c r="O1900" s="41"/>
    </row>
    <row r="1901" spans="1:15" x14ac:dyDescent="0.25">
      <c r="A1901" s="165">
        <v>43545.125</v>
      </c>
      <c r="B1901" s="167">
        <f>WEEKNUM(A1901)</f>
        <v>12</v>
      </c>
      <c r="C1901" s="164">
        <f>WEEKDAY(A1901)</f>
        <v>5</v>
      </c>
      <c r="D1901" s="164">
        <v>4</v>
      </c>
      <c r="E1901" s="163">
        <v>12.094999999999999</v>
      </c>
      <c r="F1901" s="163">
        <v>12.094999999999999</v>
      </c>
      <c r="G1901" s="163">
        <v>12.64</v>
      </c>
      <c r="H1901" s="1">
        <v>94</v>
      </c>
      <c r="I1901" s="161">
        <f>VLOOKUP(B1901,L$2:M$54,2,FALSE)</f>
        <v>1.0338200253913457</v>
      </c>
      <c r="J1901">
        <f>MAX(I1901*F1901,E1901)</f>
        <v>12.504053207108324</v>
      </c>
      <c r="L1901" s="166"/>
      <c r="M1901" s="41"/>
      <c r="N1901" s="41"/>
      <c r="O1901" s="41"/>
    </row>
    <row r="1902" spans="1:15" x14ac:dyDescent="0.25">
      <c r="A1902" s="165">
        <v>43545.166666666664</v>
      </c>
      <c r="B1902" s="167">
        <f>WEEKNUM(A1902)</f>
        <v>12</v>
      </c>
      <c r="C1902" s="164">
        <f>WEEKDAY(A1902)</f>
        <v>5</v>
      </c>
      <c r="D1902" s="164">
        <v>5</v>
      </c>
      <c r="E1902" s="163">
        <v>11.91</v>
      </c>
      <c r="F1902" s="163">
        <v>11.91</v>
      </c>
      <c r="G1902" s="163">
        <v>12.39</v>
      </c>
      <c r="H1902" s="1">
        <v>338</v>
      </c>
      <c r="I1902" s="161">
        <f>VLOOKUP(B1902,L$2:M$54,2,FALSE)</f>
        <v>1.0338200253913457</v>
      </c>
      <c r="J1902">
        <f>MAX(I1902*F1902,E1902)</f>
        <v>12.312796502410928</v>
      </c>
      <c r="L1902" s="166"/>
      <c r="M1902" s="41"/>
      <c r="N1902" s="41"/>
      <c r="O1902" s="41"/>
    </row>
    <row r="1903" spans="1:15" x14ac:dyDescent="0.25">
      <c r="A1903" s="165">
        <v>43545.208333333336</v>
      </c>
      <c r="B1903" s="167">
        <f>WEEKNUM(A1903)</f>
        <v>12</v>
      </c>
      <c r="C1903" s="164">
        <f>WEEKDAY(A1903)</f>
        <v>5</v>
      </c>
      <c r="D1903" s="164">
        <v>6</v>
      </c>
      <c r="E1903" s="163">
        <v>12.455</v>
      </c>
      <c r="F1903" s="163">
        <v>12.455</v>
      </c>
      <c r="G1903" s="163">
        <v>11.870000000000001</v>
      </c>
      <c r="H1903" s="1">
        <v>828</v>
      </c>
      <c r="I1903" s="161">
        <f>VLOOKUP(B1903,L$2:M$54,2,FALSE)</f>
        <v>1.0338200253913457</v>
      </c>
      <c r="J1903">
        <f>MAX(I1903*F1903,E1903)</f>
        <v>12.87622841624921</v>
      </c>
      <c r="L1903" s="166"/>
      <c r="M1903" s="41"/>
      <c r="N1903" s="41"/>
      <c r="O1903" s="41"/>
    </row>
    <row r="1904" spans="1:15" x14ac:dyDescent="0.25">
      <c r="A1904" s="165">
        <v>43545.25</v>
      </c>
      <c r="B1904" s="167">
        <f>WEEKNUM(A1904)</f>
        <v>12</v>
      </c>
      <c r="C1904" s="164">
        <f>WEEKDAY(A1904)</f>
        <v>5</v>
      </c>
      <c r="D1904" s="164">
        <v>7</v>
      </c>
      <c r="E1904" s="163">
        <v>10</v>
      </c>
      <c r="F1904" s="163">
        <v>11.094999999999999</v>
      </c>
      <c r="G1904" s="163">
        <v>12.16</v>
      </c>
      <c r="H1904" s="1">
        <v>3372</v>
      </c>
      <c r="I1904" s="161">
        <f>VLOOKUP(B1904,L$2:M$54,2,FALSE)</f>
        <v>1.0338200253913457</v>
      </c>
      <c r="J1904">
        <f>MAX(I1904*F1904,E1904)</f>
        <v>11.47023318171698</v>
      </c>
      <c r="L1904" s="166"/>
      <c r="M1904" s="41"/>
      <c r="N1904" s="41"/>
      <c r="O1904" s="41"/>
    </row>
    <row r="1905" spans="1:15" x14ac:dyDescent="0.25">
      <c r="A1905" s="165">
        <v>43545.291666666664</v>
      </c>
      <c r="B1905" s="167">
        <f>WEEKNUM(A1905)</f>
        <v>12</v>
      </c>
      <c r="C1905" s="164">
        <f>WEEKDAY(A1905)</f>
        <v>5</v>
      </c>
      <c r="D1905" s="164">
        <v>8</v>
      </c>
      <c r="E1905" s="163">
        <v>10</v>
      </c>
      <c r="F1905" s="163">
        <v>11.745000000000001</v>
      </c>
      <c r="G1905" s="163">
        <v>12.04</v>
      </c>
      <c r="H1905" s="1">
        <v>4505</v>
      </c>
      <c r="I1905" s="161">
        <f>VLOOKUP(B1905,L$2:M$54,2,FALSE)</f>
        <v>1.0338200253913457</v>
      </c>
      <c r="J1905">
        <f>MAX(I1905*F1905,E1905)</f>
        <v>12.142216198221355</v>
      </c>
      <c r="L1905" s="166"/>
      <c r="M1905" s="41"/>
      <c r="N1905" s="41"/>
      <c r="O1905" s="41"/>
    </row>
    <row r="1906" spans="1:15" x14ac:dyDescent="0.25">
      <c r="A1906" s="165">
        <v>43545.333333333336</v>
      </c>
      <c r="B1906" s="167">
        <f>WEEKNUM(A1906)</f>
        <v>12</v>
      </c>
      <c r="C1906" s="164">
        <f>WEEKDAY(A1906)</f>
        <v>5</v>
      </c>
      <c r="D1906" s="164">
        <v>9</v>
      </c>
      <c r="E1906" s="163">
        <v>10</v>
      </c>
      <c r="F1906" s="163">
        <v>17.755000000000003</v>
      </c>
      <c r="G1906" s="163">
        <v>11.515000000000001</v>
      </c>
      <c r="H1906" s="1">
        <v>3885</v>
      </c>
      <c r="I1906" s="161">
        <f>VLOOKUP(B1906,L$2:M$54,2,FALSE)</f>
        <v>1.0338200253913457</v>
      </c>
      <c r="J1906">
        <f>MAX(I1906*F1906,E1906)</f>
        <v>18.355474550823345</v>
      </c>
      <c r="L1906" s="166"/>
      <c r="M1906" s="41"/>
      <c r="N1906" s="41"/>
      <c r="O1906" s="41"/>
    </row>
    <row r="1907" spans="1:15" x14ac:dyDescent="0.25">
      <c r="A1907" s="165">
        <v>43545.375</v>
      </c>
      <c r="B1907" s="167">
        <f>WEEKNUM(A1907)</f>
        <v>12</v>
      </c>
      <c r="C1907" s="164">
        <f>WEEKDAY(A1907)</f>
        <v>5</v>
      </c>
      <c r="D1907" s="164">
        <v>10</v>
      </c>
      <c r="E1907" s="163">
        <v>10</v>
      </c>
      <c r="F1907" s="163">
        <v>16.395</v>
      </c>
      <c r="G1907" s="163">
        <v>12.275</v>
      </c>
      <c r="H1907" s="1">
        <v>2909</v>
      </c>
      <c r="I1907" s="161">
        <f>VLOOKUP(B1907,L$2:M$54,2,FALSE)</f>
        <v>1.0338200253913457</v>
      </c>
      <c r="J1907">
        <f>MAX(I1907*F1907,E1907)</f>
        <v>16.949479316291111</v>
      </c>
      <c r="L1907" s="166"/>
      <c r="M1907" s="41"/>
      <c r="N1907" s="41"/>
      <c r="O1907" s="41"/>
    </row>
    <row r="1908" spans="1:15" x14ac:dyDescent="0.25">
      <c r="A1908" s="165">
        <v>43545.416666666664</v>
      </c>
      <c r="B1908" s="167">
        <f>WEEKNUM(A1908)</f>
        <v>12</v>
      </c>
      <c r="C1908" s="164">
        <f>WEEKDAY(A1908)</f>
        <v>5</v>
      </c>
      <c r="D1908" s="164">
        <v>11</v>
      </c>
      <c r="E1908" s="163">
        <v>10</v>
      </c>
      <c r="F1908" s="163">
        <v>15.625</v>
      </c>
      <c r="G1908" s="163">
        <v>12.059999999999999</v>
      </c>
      <c r="H1908" s="1">
        <v>2504</v>
      </c>
      <c r="I1908" s="161">
        <f>VLOOKUP(B1908,L$2:M$54,2,FALSE)</f>
        <v>1.0338200253913457</v>
      </c>
      <c r="J1908">
        <f>MAX(I1908*F1908,E1908)</f>
        <v>16.153437896739774</v>
      </c>
      <c r="L1908" s="166"/>
      <c r="M1908" s="41"/>
      <c r="N1908" s="41"/>
      <c r="O1908" s="41"/>
    </row>
    <row r="1909" spans="1:15" x14ac:dyDescent="0.25">
      <c r="A1909" s="165">
        <v>43545.458333333336</v>
      </c>
      <c r="B1909" s="167">
        <f>WEEKNUM(A1909)</f>
        <v>12</v>
      </c>
      <c r="C1909" s="164">
        <f>WEEKDAY(A1909)</f>
        <v>5</v>
      </c>
      <c r="D1909" s="164">
        <v>12</v>
      </c>
      <c r="E1909" s="163">
        <v>10</v>
      </c>
      <c r="F1909" s="163">
        <v>13.745000000000001</v>
      </c>
      <c r="G1909" s="163">
        <v>10.385</v>
      </c>
      <c r="H1909" s="1">
        <v>2356</v>
      </c>
      <c r="I1909" s="161">
        <f>VLOOKUP(B1909,L$2:M$54,2,FALSE)</f>
        <v>1.0338200253913457</v>
      </c>
      <c r="J1909">
        <f>MAX(I1909*F1909,E1909)</f>
        <v>14.209856249004048</v>
      </c>
      <c r="L1909" s="166"/>
      <c r="M1909" s="41"/>
      <c r="N1909" s="41"/>
      <c r="O1909" s="41"/>
    </row>
    <row r="1910" spans="1:15" x14ac:dyDescent="0.25">
      <c r="A1910" s="165">
        <v>43545.5</v>
      </c>
      <c r="B1910" s="167">
        <f>WEEKNUM(A1910)</f>
        <v>12</v>
      </c>
      <c r="C1910" s="164">
        <f>WEEKDAY(A1910)</f>
        <v>5</v>
      </c>
      <c r="D1910" s="164">
        <v>13</v>
      </c>
      <c r="E1910" s="163">
        <v>10</v>
      </c>
      <c r="F1910" s="163">
        <v>15.704999999999998</v>
      </c>
      <c r="G1910" s="163">
        <v>12.4825</v>
      </c>
      <c r="H1910" s="1">
        <v>2337</v>
      </c>
      <c r="I1910" s="161">
        <f>VLOOKUP(B1910,L$2:M$54,2,FALSE)</f>
        <v>1.0338200253913457</v>
      </c>
      <c r="J1910">
        <f>MAX(I1910*F1910,E1910)</f>
        <v>16.236143498771082</v>
      </c>
      <c r="L1910" s="166"/>
      <c r="M1910" s="41"/>
      <c r="N1910" s="41"/>
      <c r="O1910" s="41"/>
    </row>
    <row r="1911" spans="1:15" x14ac:dyDescent="0.25">
      <c r="A1911" s="165">
        <v>43545.541666666664</v>
      </c>
      <c r="B1911" s="167">
        <f>WEEKNUM(A1911)</f>
        <v>12</v>
      </c>
      <c r="C1911" s="164">
        <f>WEEKDAY(A1911)</f>
        <v>5</v>
      </c>
      <c r="D1911" s="164">
        <v>14</v>
      </c>
      <c r="E1911" s="163">
        <v>10</v>
      </c>
      <c r="F1911" s="163">
        <v>14.475</v>
      </c>
      <c r="G1911" s="163">
        <v>13.89</v>
      </c>
      <c r="H1911" s="1">
        <v>2507</v>
      </c>
      <c r="I1911" s="161">
        <f>VLOOKUP(B1911,L$2:M$54,2,FALSE)</f>
        <v>1.0338200253913457</v>
      </c>
      <c r="J1911">
        <f>MAX(I1911*F1911,E1911)</f>
        <v>14.964544867539727</v>
      </c>
      <c r="L1911" s="166"/>
      <c r="M1911" s="41"/>
      <c r="N1911" s="41"/>
      <c r="O1911" s="41"/>
    </row>
    <row r="1912" spans="1:15" x14ac:dyDescent="0.25">
      <c r="A1912" s="165">
        <v>43545.583333333336</v>
      </c>
      <c r="B1912" s="167">
        <f>WEEKNUM(A1912)</f>
        <v>12</v>
      </c>
      <c r="C1912" s="164">
        <f>WEEKDAY(A1912)</f>
        <v>5</v>
      </c>
      <c r="D1912" s="164">
        <v>15</v>
      </c>
      <c r="E1912" s="163">
        <v>10</v>
      </c>
      <c r="F1912" s="163">
        <v>13.765000000000001</v>
      </c>
      <c r="G1912" s="163">
        <v>12.8025</v>
      </c>
      <c r="H1912" s="1">
        <v>2480</v>
      </c>
      <c r="I1912" s="161">
        <f>VLOOKUP(B1912,L$2:M$54,2,FALSE)</f>
        <v>1.0338200253913457</v>
      </c>
      <c r="J1912">
        <f>MAX(I1912*F1912,E1912)</f>
        <v>14.230532649511874</v>
      </c>
      <c r="L1912" s="166"/>
      <c r="M1912" s="41"/>
      <c r="N1912" s="41"/>
      <c r="O1912" s="41"/>
    </row>
    <row r="1913" spans="1:15" x14ac:dyDescent="0.25">
      <c r="A1913" s="165">
        <v>43545.625</v>
      </c>
      <c r="B1913" s="167">
        <f>WEEKNUM(A1913)</f>
        <v>12</v>
      </c>
      <c r="C1913" s="164">
        <f>WEEKDAY(A1913)</f>
        <v>5</v>
      </c>
      <c r="D1913" s="164">
        <v>16</v>
      </c>
      <c r="E1913" s="163">
        <v>10</v>
      </c>
      <c r="F1913" s="163">
        <v>15.885</v>
      </c>
      <c r="G1913" s="163">
        <v>12.245000000000001</v>
      </c>
      <c r="H1913" s="1">
        <v>2754</v>
      </c>
      <c r="I1913" s="161">
        <f>VLOOKUP(B1913,L$2:M$54,2,FALSE)</f>
        <v>1.0338200253913457</v>
      </c>
      <c r="J1913">
        <f>MAX(I1913*F1913,E1913)</f>
        <v>16.422231103341524</v>
      </c>
      <c r="L1913" s="166"/>
      <c r="M1913" s="41"/>
      <c r="N1913" s="41"/>
      <c r="O1913" s="41"/>
    </row>
    <row r="1914" spans="1:15" x14ac:dyDescent="0.25">
      <c r="A1914" s="165">
        <v>43545.666666666664</v>
      </c>
      <c r="B1914" s="167">
        <f>WEEKNUM(A1914)</f>
        <v>12</v>
      </c>
      <c r="C1914" s="164">
        <f>WEEKDAY(A1914)</f>
        <v>5</v>
      </c>
      <c r="D1914" s="164">
        <v>17</v>
      </c>
      <c r="E1914" s="163">
        <v>10</v>
      </c>
      <c r="F1914" s="163">
        <v>14.73</v>
      </c>
      <c r="G1914" s="163">
        <v>12.524999999999999</v>
      </c>
      <c r="H1914" s="1">
        <v>3670</v>
      </c>
      <c r="I1914" s="161">
        <f>VLOOKUP(B1914,L$2:M$54,2,FALSE)</f>
        <v>1.0338200253913457</v>
      </c>
      <c r="J1914">
        <f>MAX(I1914*F1914,E1914)</f>
        <v>15.228168974014523</v>
      </c>
      <c r="L1914" s="166"/>
      <c r="M1914" s="41"/>
      <c r="N1914" s="41"/>
      <c r="O1914" s="41"/>
    </row>
    <row r="1915" spans="1:15" x14ac:dyDescent="0.25">
      <c r="A1915" s="165">
        <v>43545.708333333336</v>
      </c>
      <c r="B1915" s="167">
        <f>WEEKNUM(A1915)</f>
        <v>12</v>
      </c>
      <c r="C1915" s="164">
        <f>WEEKDAY(A1915)</f>
        <v>5</v>
      </c>
      <c r="D1915" s="164">
        <v>18</v>
      </c>
      <c r="E1915" s="163">
        <v>10</v>
      </c>
      <c r="F1915" s="163">
        <v>15.145</v>
      </c>
      <c r="G1915" s="163">
        <v>12.41</v>
      </c>
      <c r="H1915" s="1">
        <v>3985</v>
      </c>
      <c r="I1915" s="161">
        <f>VLOOKUP(B1915,L$2:M$54,2,FALSE)</f>
        <v>1.0338200253913457</v>
      </c>
      <c r="J1915">
        <f>MAX(I1915*F1915,E1915)</f>
        <v>15.657204284551929</v>
      </c>
      <c r="L1915" s="166"/>
      <c r="M1915" s="41"/>
      <c r="N1915" s="41"/>
      <c r="O1915" s="41"/>
    </row>
    <row r="1916" spans="1:15" x14ac:dyDescent="0.25">
      <c r="A1916" s="165">
        <v>43545.75</v>
      </c>
      <c r="B1916" s="167">
        <f>WEEKNUM(A1916)</f>
        <v>12</v>
      </c>
      <c r="C1916" s="164">
        <f>WEEKDAY(A1916)</f>
        <v>5</v>
      </c>
      <c r="D1916" s="164">
        <v>19</v>
      </c>
      <c r="E1916" s="163">
        <v>10</v>
      </c>
      <c r="F1916" s="163">
        <v>17.98</v>
      </c>
      <c r="G1916" s="163">
        <v>11.952500000000001</v>
      </c>
      <c r="H1916" s="1">
        <v>2990</v>
      </c>
      <c r="I1916" s="161">
        <f>VLOOKUP(B1916,L$2:M$54,2,FALSE)</f>
        <v>1.0338200253913457</v>
      </c>
      <c r="J1916">
        <f>MAX(I1916*F1916,E1916)</f>
        <v>18.588084056536395</v>
      </c>
      <c r="L1916" s="166"/>
      <c r="M1916" s="41"/>
      <c r="N1916" s="41"/>
      <c r="O1916" s="41"/>
    </row>
    <row r="1917" spans="1:15" x14ac:dyDescent="0.25">
      <c r="A1917" s="165">
        <v>43545.791666666664</v>
      </c>
      <c r="B1917" s="167">
        <f>WEEKNUM(A1917)</f>
        <v>12</v>
      </c>
      <c r="C1917" s="164">
        <f>WEEKDAY(A1917)</f>
        <v>5</v>
      </c>
      <c r="D1917" s="164">
        <v>20</v>
      </c>
      <c r="E1917" s="163">
        <v>10</v>
      </c>
      <c r="F1917" s="163">
        <v>16.450000000000003</v>
      </c>
      <c r="G1917" s="163">
        <v>12.835000000000001</v>
      </c>
      <c r="H1917" s="1">
        <v>1985</v>
      </c>
      <c r="I1917" s="161">
        <f>VLOOKUP(B1917,L$2:M$54,2,FALSE)</f>
        <v>1.0338200253913457</v>
      </c>
      <c r="J1917">
        <f>MAX(I1917*F1917,E1917)</f>
        <v>17.006339417687638</v>
      </c>
      <c r="L1917" s="166"/>
      <c r="M1917" s="41"/>
      <c r="N1917" s="41"/>
      <c r="O1917" s="41"/>
    </row>
    <row r="1918" spans="1:15" x14ac:dyDescent="0.25">
      <c r="A1918" s="165">
        <v>43545.833333333336</v>
      </c>
      <c r="B1918" s="167">
        <f>WEEKNUM(A1918)</f>
        <v>12</v>
      </c>
      <c r="C1918" s="164">
        <f>WEEKDAY(A1918)</f>
        <v>5</v>
      </c>
      <c r="D1918" s="164">
        <v>21</v>
      </c>
      <c r="E1918" s="163">
        <v>10</v>
      </c>
      <c r="F1918" s="163">
        <v>13.945</v>
      </c>
      <c r="G1918" s="163">
        <v>12.8825</v>
      </c>
      <c r="H1918" s="1">
        <v>900</v>
      </c>
      <c r="I1918" s="161">
        <f>VLOOKUP(B1918,L$2:M$54,2,FALSE)</f>
        <v>1.0338200253913457</v>
      </c>
      <c r="J1918">
        <f>MAX(I1918*F1918,E1918)</f>
        <v>14.416620254082316</v>
      </c>
      <c r="L1918" s="166"/>
      <c r="M1918" s="41"/>
      <c r="N1918" s="41"/>
      <c r="O1918" s="41"/>
    </row>
    <row r="1919" spans="1:15" x14ac:dyDescent="0.25">
      <c r="A1919" s="165">
        <v>43545.875</v>
      </c>
      <c r="B1919" s="167">
        <f>WEEKNUM(A1919)</f>
        <v>12</v>
      </c>
      <c r="C1919" s="164">
        <f>WEEKDAY(A1919)</f>
        <v>5</v>
      </c>
      <c r="D1919" s="164">
        <v>22</v>
      </c>
      <c r="E1919" s="163">
        <v>11.754999999999999</v>
      </c>
      <c r="F1919" s="163">
        <v>11.754999999999999</v>
      </c>
      <c r="G1919" s="163">
        <v>12.282499999999999</v>
      </c>
      <c r="H1919" s="1">
        <v>754</v>
      </c>
      <c r="I1919" s="161">
        <f>VLOOKUP(B1919,L$2:M$54,2,FALSE)</f>
        <v>1.0338200253913457</v>
      </c>
      <c r="J1919">
        <f>MAX(I1919*F1919,E1919)</f>
        <v>12.152554398475267</v>
      </c>
      <c r="L1919" s="166"/>
      <c r="M1919" s="41"/>
      <c r="N1919" s="41"/>
      <c r="O1919" s="41"/>
    </row>
    <row r="1920" spans="1:15" x14ac:dyDescent="0.25">
      <c r="A1920" s="165">
        <v>43545.916666666664</v>
      </c>
      <c r="B1920" s="167">
        <f>WEEKNUM(A1920)</f>
        <v>12</v>
      </c>
      <c r="C1920" s="164">
        <f>WEEKDAY(A1920)</f>
        <v>5</v>
      </c>
      <c r="D1920" s="164">
        <v>23</v>
      </c>
      <c r="E1920" s="163">
        <v>12</v>
      </c>
      <c r="F1920" s="163">
        <v>13.98</v>
      </c>
      <c r="G1920" s="163">
        <v>13.487500000000001</v>
      </c>
      <c r="H1920" s="1">
        <v>661</v>
      </c>
      <c r="I1920" s="161">
        <f>VLOOKUP(B1920,L$2:M$54,2,FALSE)</f>
        <v>1.0338200253913457</v>
      </c>
      <c r="J1920">
        <f>MAX(I1920*F1920,E1920)</f>
        <v>14.452803954971012</v>
      </c>
      <c r="L1920" s="166"/>
      <c r="M1920" s="41"/>
      <c r="N1920" s="41"/>
      <c r="O1920" s="41"/>
    </row>
    <row r="1921" spans="1:15" x14ac:dyDescent="0.25">
      <c r="A1921" s="165">
        <v>43545.958333333336</v>
      </c>
      <c r="B1921" s="167">
        <f>WEEKNUM(A1921)</f>
        <v>12</v>
      </c>
      <c r="C1921" s="164">
        <f>WEEKDAY(A1921)</f>
        <v>5</v>
      </c>
      <c r="D1921" s="164">
        <v>24</v>
      </c>
      <c r="E1921" s="163">
        <v>12</v>
      </c>
      <c r="F1921" s="163">
        <v>13.92</v>
      </c>
      <c r="G1921" s="163">
        <v>14.024999999999999</v>
      </c>
      <c r="H1921" s="1">
        <v>406</v>
      </c>
      <c r="I1921" s="161">
        <f>VLOOKUP(B1921,L$2:M$54,2,FALSE)</f>
        <v>1.0338200253913457</v>
      </c>
      <c r="J1921">
        <f>MAX(I1921*F1921,E1921)</f>
        <v>14.390774753447531</v>
      </c>
      <c r="L1921" s="166"/>
      <c r="M1921" s="41"/>
      <c r="N1921" s="41"/>
      <c r="O1921" s="41"/>
    </row>
    <row r="1922" spans="1:15" x14ac:dyDescent="0.25">
      <c r="A1922" s="165">
        <v>43546</v>
      </c>
      <c r="B1922" s="167">
        <f>WEEKNUM(A1922)</f>
        <v>12</v>
      </c>
      <c r="C1922" s="164">
        <f>WEEKDAY(A1922)</f>
        <v>6</v>
      </c>
      <c r="D1922" s="164">
        <v>1</v>
      </c>
      <c r="E1922" s="163">
        <v>12</v>
      </c>
      <c r="F1922" s="163">
        <v>13.934999999999999</v>
      </c>
      <c r="G1922" s="163">
        <v>12.495000000000001</v>
      </c>
      <c r="H1922" s="1">
        <v>184</v>
      </c>
      <c r="I1922" s="161">
        <f>VLOOKUP(B1922,L$2:M$54,2,FALSE)</f>
        <v>1.0338200253913457</v>
      </c>
      <c r="J1922">
        <f>MAX(I1922*F1922,E1922)</f>
        <v>14.4062820538284</v>
      </c>
      <c r="L1922" s="166"/>
      <c r="M1922" s="41"/>
      <c r="N1922" s="41"/>
      <c r="O1922" s="41"/>
    </row>
    <row r="1923" spans="1:15" x14ac:dyDescent="0.25">
      <c r="A1923" s="165">
        <v>43546.041666666664</v>
      </c>
      <c r="B1923" s="167">
        <f>WEEKNUM(A1923)</f>
        <v>12</v>
      </c>
      <c r="C1923" s="164">
        <f>WEEKDAY(A1923)</f>
        <v>6</v>
      </c>
      <c r="D1923" s="164">
        <v>2</v>
      </c>
      <c r="E1923" s="163">
        <v>12</v>
      </c>
      <c r="F1923" s="163">
        <v>13.225</v>
      </c>
      <c r="G1923" s="163">
        <v>11.952500000000001</v>
      </c>
      <c r="H1923" s="1">
        <v>113</v>
      </c>
      <c r="I1923" s="161">
        <f>VLOOKUP(B1923,L$2:M$54,2,FALSE)</f>
        <v>1.0338200253913457</v>
      </c>
      <c r="J1923">
        <f>MAX(I1923*F1923,E1923)</f>
        <v>13.672269835800545</v>
      </c>
      <c r="L1923" s="166"/>
      <c r="M1923" s="41"/>
      <c r="N1923" s="41"/>
      <c r="O1923" s="41"/>
    </row>
    <row r="1924" spans="1:15" x14ac:dyDescent="0.25">
      <c r="A1924" s="165">
        <v>43546.083333333336</v>
      </c>
      <c r="B1924" s="167">
        <f>WEEKNUM(A1924)</f>
        <v>12</v>
      </c>
      <c r="C1924" s="164">
        <f>WEEKDAY(A1924)</f>
        <v>6</v>
      </c>
      <c r="D1924" s="164">
        <v>3</v>
      </c>
      <c r="E1924" s="163">
        <v>10</v>
      </c>
      <c r="F1924" s="163">
        <v>10.495000000000001</v>
      </c>
      <c r="G1924" s="163">
        <v>12.977499999999999</v>
      </c>
      <c r="H1924" s="1">
        <v>56</v>
      </c>
      <c r="I1924" s="161">
        <f>VLOOKUP(B1924,L$2:M$54,2,FALSE)</f>
        <v>1.0338200253913457</v>
      </c>
      <c r="J1924">
        <f>MAX(I1924*F1924,E1924)</f>
        <v>10.849941166482173</v>
      </c>
      <c r="L1924" s="166"/>
      <c r="M1924" s="41"/>
      <c r="N1924" s="41"/>
      <c r="O1924" s="41"/>
    </row>
    <row r="1925" spans="1:15" x14ac:dyDescent="0.25">
      <c r="A1925" s="165">
        <v>43546.125</v>
      </c>
      <c r="B1925" s="167">
        <f>WEEKNUM(A1925)</f>
        <v>12</v>
      </c>
      <c r="C1925" s="164">
        <f>WEEKDAY(A1925)</f>
        <v>6</v>
      </c>
      <c r="D1925" s="164">
        <v>4</v>
      </c>
      <c r="E1925" s="163">
        <v>10</v>
      </c>
      <c r="F1925" s="163">
        <v>10.850000000000001</v>
      </c>
      <c r="G1925" s="163">
        <v>12.872499999999999</v>
      </c>
      <c r="H1925" s="1">
        <v>130</v>
      </c>
      <c r="I1925" s="161">
        <f>VLOOKUP(B1925,L$2:M$54,2,FALSE)</f>
        <v>1.0338200253913457</v>
      </c>
      <c r="J1925">
        <f>MAX(I1925*F1925,E1925)</f>
        <v>11.216947275496102</v>
      </c>
      <c r="L1925" s="166"/>
      <c r="M1925" s="41"/>
      <c r="N1925" s="41"/>
      <c r="O1925" s="41"/>
    </row>
    <row r="1926" spans="1:15" x14ac:dyDescent="0.25">
      <c r="A1926" s="165">
        <v>43546.166666666664</v>
      </c>
      <c r="B1926" s="167">
        <f>WEEKNUM(A1926)</f>
        <v>12</v>
      </c>
      <c r="C1926" s="164">
        <f>WEEKDAY(A1926)</f>
        <v>6</v>
      </c>
      <c r="D1926" s="164">
        <v>5</v>
      </c>
      <c r="E1926" s="163">
        <v>10</v>
      </c>
      <c r="F1926" s="163">
        <v>10.475000000000001</v>
      </c>
      <c r="G1926" s="163">
        <v>13.21</v>
      </c>
      <c r="H1926" s="1">
        <v>303</v>
      </c>
      <c r="I1926" s="161">
        <f>VLOOKUP(B1926,L$2:M$54,2,FALSE)</f>
        <v>1.0338200253913457</v>
      </c>
      <c r="J1926">
        <f>MAX(I1926*F1926,E1926)</f>
        <v>10.829264765974347</v>
      </c>
      <c r="L1926" s="166"/>
      <c r="M1926" s="41"/>
      <c r="N1926" s="41"/>
      <c r="O1926" s="41"/>
    </row>
    <row r="1927" spans="1:15" x14ac:dyDescent="0.25">
      <c r="A1927" s="165">
        <v>43546.208333333336</v>
      </c>
      <c r="B1927" s="167">
        <f>WEEKNUM(A1927)</f>
        <v>12</v>
      </c>
      <c r="C1927" s="164">
        <f>WEEKDAY(A1927)</f>
        <v>6</v>
      </c>
      <c r="D1927" s="164">
        <v>6</v>
      </c>
      <c r="E1927" s="163">
        <v>11.254999999999999</v>
      </c>
      <c r="F1927" s="163">
        <v>11.120000000000001</v>
      </c>
      <c r="G1927" s="163">
        <v>13.045</v>
      </c>
      <c r="H1927" s="1">
        <v>779</v>
      </c>
      <c r="I1927" s="161">
        <f>VLOOKUP(B1927,L$2:M$54,2,FALSE)</f>
        <v>1.0338200253913457</v>
      </c>
      <c r="J1927">
        <f>MAX(I1927*F1927,E1927)</f>
        <v>11.496078682351765</v>
      </c>
      <c r="L1927" s="166"/>
      <c r="M1927" s="41"/>
      <c r="N1927" s="41"/>
      <c r="O1927" s="41"/>
    </row>
    <row r="1928" spans="1:15" x14ac:dyDescent="0.25">
      <c r="A1928" s="165">
        <v>43546.25</v>
      </c>
      <c r="B1928" s="167">
        <f>WEEKNUM(A1928)</f>
        <v>12</v>
      </c>
      <c r="C1928" s="164">
        <f>WEEKDAY(A1928)</f>
        <v>6</v>
      </c>
      <c r="D1928" s="164">
        <v>7</v>
      </c>
      <c r="E1928" s="163">
        <v>9.5249999999999986</v>
      </c>
      <c r="F1928" s="163">
        <v>9.5249999999999986</v>
      </c>
      <c r="G1928" s="163">
        <v>12.297499999999999</v>
      </c>
      <c r="H1928" s="1">
        <v>3235</v>
      </c>
      <c r="I1928" s="161">
        <f>VLOOKUP(B1928,L$2:M$54,2,FALSE)</f>
        <v>1.0338200253913457</v>
      </c>
      <c r="J1928">
        <f>MAX(I1928*F1928,E1928)</f>
        <v>9.8471357418525667</v>
      </c>
      <c r="L1928" s="166"/>
      <c r="M1928" s="41"/>
      <c r="N1928" s="41"/>
      <c r="O1928" s="41"/>
    </row>
    <row r="1929" spans="1:15" x14ac:dyDescent="0.25">
      <c r="A1929" s="165">
        <v>43546.291666666664</v>
      </c>
      <c r="B1929" s="167">
        <f>WEEKNUM(A1929)</f>
        <v>12</v>
      </c>
      <c r="C1929" s="164">
        <f>WEEKDAY(A1929)</f>
        <v>6</v>
      </c>
      <c r="D1929" s="164">
        <v>8</v>
      </c>
      <c r="E1929" s="163">
        <v>10.635</v>
      </c>
      <c r="F1929" s="163">
        <v>12.370000000000001</v>
      </c>
      <c r="G1929" s="163">
        <v>11.184999999999999</v>
      </c>
      <c r="H1929" s="1">
        <v>4210</v>
      </c>
      <c r="I1929" s="161">
        <f>VLOOKUP(B1929,L$2:M$54,2,FALSE)</f>
        <v>1.0338200253913457</v>
      </c>
      <c r="J1929">
        <f>MAX(I1929*F1929,E1929)</f>
        <v>12.788353714090947</v>
      </c>
      <c r="L1929" s="166"/>
      <c r="M1929" s="41"/>
      <c r="N1929" s="41"/>
      <c r="O1929" s="41"/>
    </row>
    <row r="1930" spans="1:15" x14ac:dyDescent="0.25">
      <c r="A1930" s="165">
        <v>43546.333333333336</v>
      </c>
      <c r="B1930" s="167">
        <f>WEEKNUM(A1930)</f>
        <v>12</v>
      </c>
      <c r="C1930" s="164">
        <f>WEEKDAY(A1930)</f>
        <v>6</v>
      </c>
      <c r="D1930" s="164">
        <v>9</v>
      </c>
      <c r="E1930" s="163">
        <v>10</v>
      </c>
      <c r="F1930" s="163">
        <v>16.535</v>
      </c>
      <c r="G1930" s="163">
        <v>11.002500000000001</v>
      </c>
      <c r="H1930" s="1">
        <v>3945</v>
      </c>
      <c r="I1930" s="161">
        <f>VLOOKUP(B1930,L$2:M$54,2,FALSE)</f>
        <v>1.0338200253913457</v>
      </c>
      <c r="J1930">
        <f>MAX(I1930*F1930,E1930)</f>
        <v>17.094214119845901</v>
      </c>
      <c r="L1930" s="166"/>
      <c r="M1930" s="41"/>
      <c r="N1930" s="41"/>
      <c r="O1930" s="41"/>
    </row>
    <row r="1931" spans="1:15" x14ac:dyDescent="0.25">
      <c r="A1931" s="165">
        <v>43546.375</v>
      </c>
      <c r="B1931" s="167">
        <f>WEEKNUM(A1931)</f>
        <v>12</v>
      </c>
      <c r="C1931" s="164">
        <f>WEEKDAY(A1931)</f>
        <v>6</v>
      </c>
      <c r="D1931" s="164">
        <v>10</v>
      </c>
      <c r="E1931" s="163">
        <v>10</v>
      </c>
      <c r="F1931" s="163">
        <v>19.29</v>
      </c>
      <c r="G1931" s="163">
        <v>11.712499999999999</v>
      </c>
      <c r="H1931" s="1">
        <v>2934</v>
      </c>
      <c r="I1931" s="161">
        <f>VLOOKUP(B1931,L$2:M$54,2,FALSE)</f>
        <v>1.0338200253913457</v>
      </c>
      <c r="J1931">
        <f>MAX(I1931*F1931,E1931)</f>
        <v>19.942388289799055</v>
      </c>
      <c r="L1931" s="166"/>
      <c r="M1931" s="41"/>
      <c r="N1931" s="41"/>
      <c r="O1931" s="41"/>
    </row>
    <row r="1932" spans="1:15" x14ac:dyDescent="0.25">
      <c r="A1932" s="165">
        <v>43546.416666666664</v>
      </c>
      <c r="B1932" s="167">
        <f>WEEKNUM(A1932)</f>
        <v>12</v>
      </c>
      <c r="C1932" s="164">
        <f>WEEKDAY(A1932)</f>
        <v>6</v>
      </c>
      <c r="D1932" s="164">
        <v>11</v>
      </c>
      <c r="E1932" s="163">
        <v>10</v>
      </c>
      <c r="F1932" s="163">
        <v>15.025</v>
      </c>
      <c r="G1932" s="163">
        <v>10.175000000000001</v>
      </c>
      <c r="H1932" s="1">
        <v>2434</v>
      </c>
      <c r="I1932" s="161">
        <f>VLOOKUP(B1932,L$2:M$54,2,FALSE)</f>
        <v>1.0338200253913457</v>
      </c>
      <c r="J1932">
        <f>MAX(I1932*F1932,E1932)</f>
        <v>15.53314588150497</v>
      </c>
      <c r="L1932" s="166"/>
      <c r="M1932" s="41"/>
      <c r="N1932" s="41"/>
      <c r="O1932" s="41"/>
    </row>
    <row r="1933" spans="1:15" x14ac:dyDescent="0.25">
      <c r="A1933" s="165">
        <v>43546.458333333336</v>
      </c>
      <c r="B1933" s="167">
        <f>WEEKNUM(A1933)</f>
        <v>12</v>
      </c>
      <c r="C1933" s="164">
        <f>WEEKDAY(A1933)</f>
        <v>6</v>
      </c>
      <c r="D1933" s="164">
        <v>12</v>
      </c>
      <c r="E1933" s="163">
        <v>10</v>
      </c>
      <c r="F1933" s="163">
        <v>13.92</v>
      </c>
      <c r="G1933" s="163">
        <v>11</v>
      </c>
      <c r="H1933" s="1">
        <v>2558</v>
      </c>
      <c r="I1933" s="161">
        <f>VLOOKUP(B1933,L$2:M$54,2,FALSE)</f>
        <v>1.0338200253913457</v>
      </c>
      <c r="J1933">
        <f>MAX(I1933*F1933,E1933)</f>
        <v>14.390774753447531</v>
      </c>
      <c r="L1933" s="166"/>
      <c r="M1933" s="41"/>
      <c r="N1933" s="41"/>
      <c r="O1933" s="41"/>
    </row>
    <row r="1934" spans="1:15" x14ac:dyDescent="0.25">
      <c r="A1934" s="165">
        <v>43546.5</v>
      </c>
      <c r="B1934" s="167">
        <f>WEEKNUM(A1934)</f>
        <v>12</v>
      </c>
      <c r="C1934" s="164">
        <f>WEEKDAY(A1934)</f>
        <v>6</v>
      </c>
      <c r="D1934" s="164">
        <v>13</v>
      </c>
      <c r="E1934" s="163">
        <v>10</v>
      </c>
      <c r="F1934" s="163">
        <v>14.2</v>
      </c>
      <c r="G1934" s="163">
        <v>12.37</v>
      </c>
      <c r="H1934" s="1">
        <v>2501</v>
      </c>
      <c r="I1934" s="161">
        <f>VLOOKUP(B1934,L$2:M$54,2,FALSE)</f>
        <v>1.0338200253913457</v>
      </c>
      <c r="J1934">
        <f>MAX(I1934*F1934,E1934)</f>
        <v>14.680244360557108</v>
      </c>
      <c r="L1934" s="166"/>
      <c r="M1934" s="41"/>
      <c r="N1934" s="41"/>
      <c r="O1934" s="41"/>
    </row>
    <row r="1935" spans="1:15" x14ac:dyDescent="0.25">
      <c r="A1935" s="165">
        <v>43546.541666666664</v>
      </c>
      <c r="B1935" s="167">
        <f>WEEKNUM(A1935)</f>
        <v>12</v>
      </c>
      <c r="C1935" s="164">
        <f>WEEKDAY(A1935)</f>
        <v>6</v>
      </c>
      <c r="D1935" s="164">
        <v>14</v>
      </c>
      <c r="E1935" s="163">
        <v>10</v>
      </c>
      <c r="F1935" s="163">
        <v>14.445</v>
      </c>
      <c r="G1935" s="163">
        <v>14.387499999999999</v>
      </c>
      <c r="H1935" s="1">
        <v>2665</v>
      </c>
      <c r="I1935" s="161">
        <f>VLOOKUP(B1935,L$2:M$54,2,FALSE)</f>
        <v>1.0338200253913457</v>
      </c>
      <c r="J1935">
        <f>MAX(I1935*F1935,E1935)</f>
        <v>14.933530266777987</v>
      </c>
      <c r="L1935" s="166"/>
      <c r="M1935" s="41"/>
      <c r="N1935" s="41"/>
      <c r="O1935" s="41"/>
    </row>
    <row r="1936" spans="1:15" x14ac:dyDescent="0.25">
      <c r="A1936" s="165">
        <v>43546.583333333336</v>
      </c>
      <c r="B1936" s="167">
        <f>WEEKNUM(A1936)</f>
        <v>12</v>
      </c>
      <c r="C1936" s="164">
        <f>WEEKDAY(A1936)</f>
        <v>6</v>
      </c>
      <c r="D1936" s="164">
        <v>15</v>
      </c>
      <c r="E1936" s="163">
        <v>10</v>
      </c>
      <c r="F1936" s="163">
        <v>13.79</v>
      </c>
      <c r="G1936" s="163">
        <v>13.649999999999999</v>
      </c>
      <c r="H1936" s="1">
        <v>2871</v>
      </c>
      <c r="I1936" s="161">
        <f>VLOOKUP(B1936,L$2:M$54,2,FALSE)</f>
        <v>1.0338200253913457</v>
      </c>
      <c r="J1936">
        <f>MAX(I1936*F1936,E1936)</f>
        <v>14.256378150146656</v>
      </c>
      <c r="L1936" s="166"/>
      <c r="M1936" s="41"/>
      <c r="N1936" s="41"/>
      <c r="O1936" s="41"/>
    </row>
    <row r="1937" spans="1:15" x14ac:dyDescent="0.25">
      <c r="A1937" s="165">
        <v>43546.625</v>
      </c>
      <c r="B1937" s="167">
        <f>WEEKNUM(A1937)</f>
        <v>12</v>
      </c>
      <c r="C1937" s="164">
        <f>WEEKDAY(A1937)</f>
        <v>6</v>
      </c>
      <c r="D1937" s="164">
        <v>16</v>
      </c>
      <c r="E1937" s="163">
        <v>10</v>
      </c>
      <c r="F1937" s="163">
        <v>14.295000000000002</v>
      </c>
      <c r="G1937" s="163">
        <v>12.5075</v>
      </c>
      <c r="H1937" s="1">
        <v>2857</v>
      </c>
      <c r="I1937" s="161">
        <f>VLOOKUP(B1937,L$2:M$54,2,FALSE)</f>
        <v>1.0338200253913457</v>
      </c>
      <c r="J1937">
        <f>MAX(I1937*F1937,E1937)</f>
        <v>14.778457262969289</v>
      </c>
      <c r="L1937" s="166"/>
      <c r="M1937" s="41"/>
      <c r="N1937" s="41"/>
      <c r="O1937" s="41"/>
    </row>
    <row r="1938" spans="1:15" x14ac:dyDescent="0.25">
      <c r="A1938" s="165">
        <v>43546.666666666664</v>
      </c>
      <c r="B1938" s="167">
        <f>WEEKNUM(A1938)</f>
        <v>12</v>
      </c>
      <c r="C1938" s="164">
        <f>WEEKDAY(A1938)</f>
        <v>6</v>
      </c>
      <c r="D1938" s="164">
        <v>17</v>
      </c>
      <c r="E1938" s="163">
        <v>10</v>
      </c>
      <c r="F1938" s="163">
        <v>14.035</v>
      </c>
      <c r="G1938" s="163">
        <v>11.8325</v>
      </c>
      <c r="H1938" s="1">
        <v>3562</v>
      </c>
      <c r="I1938" s="161">
        <f>VLOOKUP(B1938,L$2:M$54,2,FALSE)</f>
        <v>1.0338200253913457</v>
      </c>
      <c r="J1938">
        <f>MAX(I1938*F1938,E1938)</f>
        <v>14.509664056367537</v>
      </c>
      <c r="L1938" s="166"/>
      <c r="M1938" s="41"/>
      <c r="N1938" s="41"/>
      <c r="O1938" s="41"/>
    </row>
    <row r="1939" spans="1:15" x14ac:dyDescent="0.25">
      <c r="A1939" s="165">
        <v>43546.708333333336</v>
      </c>
      <c r="B1939" s="167">
        <f>WEEKNUM(A1939)</f>
        <v>12</v>
      </c>
      <c r="C1939" s="164">
        <f>WEEKDAY(A1939)</f>
        <v>6</v>
      </c>
      <c r="D1939" s="164">
        <v>18</v>
      </c>
      <c r="E1939" s="163">
        <v>10</v>
      </c>
      <c r="F1939" s="163">
        <v>15.855</v>
      </c>
      <c r="G1939" s="163">
        <v>12.4025</v>
      </c>
      <c r="H1939" s="1">
        <v>4046</v>
      </c>
      <c r="I1939" s="161">
        <f>VLOOKUP(B1939,L$2:M$54,2,FALSE)</f>
        <v>1.0338200253913457</v>
      </c>
      <c r="J1939">
        <f>MAX(I1939*F1939,E1939)</f>
        <v>16.391216502579784</v>
      </c>
      <c r="L1939" s="166"/>
      <c r="M1939" s="41"/>
      <c r="N1939" s="41"/>
      <c r="O1939" s="41"/>
    </row>
    <row r="1940" spans="1:15" x14ac:dyDescent="0.25">
      <c r="A1940" s="165">
        <v>43546.75</v>
      </c>
      <c r="B1940" s="167">
        <f>WEEKNUM(A1940)</f>
        <v>12</v>
      </c>
      <c r="C1940" s="164">
        <f>WEEKDAY(A1940)</f>
        <v>6</v>
      </c>
      <c r="D1940" s="164">
        <v>19</v>
      </c>
      <c r="E1940" s="163">
        <v>10</v>
      </c>
      <c r="F1940" s="163">
        <v>16.524999999999999</v>
      </c>
      <c r="G1940" s="163">
        <v>12.215</v>
      </c>
      <c r="H1940" s="1">
        <v>2985</v>
      </c>
      <c r="I1940" s="161">
        <f>VLOOKUP(B1940,L$2:M$54,2,FALSE)</f>
        <v>1.0338200253913457</v>
      </c>
      <c r="J1940">
        <f>MAX(I1940*F1940,E1940)</f>
        <v>17.083875919591986</v>
      </c>
      <c r="L1940" s="166"/>
      <c r="M1940" s="41"/>
      <c r="N1940" s="41"/>
      <c r="O1940" s="41"/>
    </row>
    <row r="1941" spans="1:15" x14ac:dyDescent="0.25">
      <c r="A1941" s="165">
        <v>43546.791666666664</v>
      </c>
      <c r="B1941" s="167">
        <f>WEEKNUM(A1941)</f>
        <v>12</v>
      </c>
      <c r="C1941" s="164">
        <f>WEEKDAY(A1941)</f>
        <v>6</v>
      </c>
      <c r="D1941" s="164">
        <v>20</v>
      </c>
      <c r="E1941" s="163">
        <v>10</v>
      </c>
      <c r="F1941" s="163">
        <v>16.23</v>
      </c>
      <c r="G1941" s="163">
        <v>12.5725</v>
      </c>
      <c r="H1941" s="1">
        <v>1908</v>
      </c>
      <c r="I1941" s="161">
        <f>VLOOKUP(B1941,L$2:M$54,2,FALSE)</f>
        <v>1.0338200253913457</v>
      </c>
      <c r="J1941">
        <f>MAX(I1941*F1941,E1941)</f>
        <v>16.77889901210154</v>
      </c>
      <c r="L1941" s="166"/>
      <c r="M1941" s="41"/>
      <c r="N1941" s="41"/>
      <c r="O1941" s="41"/>
    </row>
    <row r="1942" spans="1:15" x14ac:dyDescent="0.25">
      <c r="A1942" s="165">
        <v>43546.833333333336</v>
      </c>
      <c r="B1942" s="167">
        <f>WEEKNUM(A1942)</f>
        <v>12</v>
      </c>
      <c r="C1942" s="164">
        <f>WEEKDAY(A1942)</f>
        <v>6</v>
      </c>
      <c r="D1942" s="164">
        <v>21</v>
      </c>
      <c r="E1942" s="163">
        <v>10</v>
      </c>
      <c r="F1942" s="163">
        <v>14.525</v>
      </c>
      <c r="G1942" s="163">
        <v>11.942500000000001</v>
      </c>
      <c r="H1942" s="1">
        <v>1022</v>
      </c>
      <c r="I1942" s="161">
        <f>VLOOKUP(B1942,L$2:M$54,2,FALSE)</f>
        <v>1.0338200253913457</v>
      </c>
      <c r="J1942">
        <f>MAX(I1942*F1942,E1942)</f>
        <v>15.016235868809297</v>
      </c>
      <c r="L1942" s="166"/>
      <c r="M1942" s="41"/>
      <c r="N1942" s="41"/>
      <c r="O1942" s="41"/>
    </row>
    <row r="1943" spans="1:15" x14ac:dyDescent="0.25">
      <c r="A1943" s="165">
        <v>43546.875</v>
      </c>
      <c r="B1943" s="167">
        <f>WEEKNUM(A1943)</f>
        <v>12</v>
      </c>
      <c r="C1943" s="164">
        <f>WEEKDAY(A1943)</f>
        <v>6</v>
      </c>
      <c r="D1943" s="164">
        <v>22</v>
      </c>
      <c r="E1943" s="163">
        <v>10</v>
      </c>
      <c r="F1943" s="163">
        <v>13.08</v>
      </c>
      <c r="G1943" s="163">
        <v>12.1675</v>
      </c>
      <c r="H1943" s="1">
        <v>838</v>
      </c>
      <c r="I1943" s="161">
        <f>VLOOKUP(B1943,L$2:M$54,2,FALSE)</f>
        <v>1.0338200253913457</v>
      </c>
      <c r="J1943">
        <f>MAX(I1943*F1943,E1943)</f>
        <v>13.522365932118801</v>
      </c>
      <c r="L1943" s="166"/>
      <c r="M1943" s="41"/>
      <c r="N1943" s="41"/>
      <c r="O1943" s="41"/>
    </row>
    <row r="1944" spans="1:15" x14ac:dyDescent="0.25">
      <c r="A1944" s="165">
        <v>43546.916666666664</v>
      </c>
      <c r="B1944" s="167">
        <f>WEEKNUM(A1944)</f>
        <v>12</v>
      </c>
      <c r="C1944" s="164">
        <f>WEEKDAY(A1944)</f>
        <v>6</v>
      </c>
      <c r="D1944" s="164">
        <v>23</v>
      </c>
      <c r="E1944" s="163">
        <v>11.55</v>
      </c>
      <c r="F1944" s="163">
        <v>11.55</v>
      </c>
      <c r="G1944" s="163">
        <v>12.997499999999999</v>
      </c>
      <c r="H1944" s="1">
        <v>715</v>
      </c>
      <c r="I1944" s="161">
        <f>VLOOKUP(B1944,L$2:M$54,2,FALSE)</f>
        <v>1.0338200253913457</v>
      </c>
      <c r="J1944">
        <f>MAX(I1944*F1944,E1944)</f>
        <v>11.940621293270043</v>
      </c>
      <c r="L1944" s="166"/>
      <c r="M1944" s="41"/>
      <c r="N1944" s="41"/>
      <c r="O1944" s="41"/>
    </row>
    <row r="1945" spans="1:15" x14ac:dyDescent="0.25">
      <c r="A1945" s="165">
        <v>43546.958333333336</v>
      </c>
      <c r="B1945" s="167">
        <f>WEEKNUM(A1945)</f>
        <v>12</v>
      </c>
      <c r="C1945" s="164">
        <f>WEEKDAY(A1945)</f>
        <v>6</v>
      </c>
      <c r="D1945" s="164">
        <v>24</v>
      </c>
      <c r="E1945" s="163">
        <v>11.719999999999999</v>
      </c>
      <c r="F1945" s="163">
        <v>11.719999999999999</v>
      </c>
      <c r="G1945" s="163">
        <v>13.6975</v>
      </c>
      <c r="H1945" s="1">
        <v>485</v>
      </c>
      <c r="I1945" s="161">
        <f>VLOOKUP(B1945,L$2:M$54,2,FALSE)</f>
        <v>1.0338200253913457</v>
      </c>
      <c r="J1945">
        <f>MAX(I1945*F1945,E1945)</f>
        <v>12.11637069758657</v>
      </c>
      <c r="L1945" s="166"/>
      <c r="M1945" s="41"/>
      <c r="N1945" s="41"/>
      <c r="O1945" s="41"/>
    </row>
    <row r="1946" spans="1:15" x14ac:dyDescent="0.25">
      <c r="A1946" s="165">
        <v>43547</v>
      </c>
      <c r="B1946" s="167">
        <f>WEEKNUM(A1946)</f>
        <v>12</v>
      </c>
      <c r="C1946" s="164">
        <f>WEEKDAY(A1946)</f>
        <v>7</v>
      </c>
      <c r="D1946" s="164">
        <v>1</v>
      </c>
      <c r="E1946" s="163">
        <v>12.379999999999999</v>
      </c>
      <c r="F1946" s="163">
        <v>12.379999999999999</v>
      </c>
      <c r="G1946" s="163">
        <v>13.065000000000001</v>
      </c>
      <c r="H1946" s="1">
        <v>165</v>
      </c>
      <c r="I1946" s="161">
        <f>VLOOKUP(B1946,L$2:M$54,2,FALSE)</f>
        <v>1.0338200253913457</v>
      </c>
      <c r="J1946">
        <f>MAX(I1946*F1946,E1946)</f>
        <v>12.798691914344857</v>
      </c>
      <c r="L1946" s="166"/>
      <c r="M1946" s="41"/>
      <c r="N1946" s="41"/>
      <c r="O1946" s="41"/>
    </row>
    <row r="1947" spans="1:15" x14ac:dyDescent="0.25">
      <c r="A1947" s="165">
        <v>43547.041666666664</v>
      </c>
      <c r="B1947" s="167">
        <f>WEEKNUM(A1947)</f>
        <v>12</v>
      </c>
      <c r="C1947" s="164">
        <f>WEEKDAY(A1947)</f>
        <v>7</v>
      </c>
      <c r="D1947" s="164">
        <v>2</v>
      </c>
      <c r="E1947" s="163">
        <v>11.855</v>
      </c>
      <c r="F1947" s="163">
        <v>11.855</v>
      </c>
      <c r="G1947" s="163">
        <v>12.12</v>
      </c>
      <c r="H1947" s="1">
        <v>96</v>
      </c>
      <c r="I1947" s="161">
        <f>VLOOKUP(B1947,L$2:M$54,2,FALSE)</f>
        <v>1.0338200253913457</v>
      </c>
      <c r="J1947">
        <f>MAX(I1947*F1947,E1947)</f>
        <v>12.255936401014402</v>
      </c>
      <c r="L1947" s="166"/>
      <c r="M1947" s="41"/>
      <c r="N1947" s="41"/>
      <c r="O1947" s="41"/>
    </row>
    <row r="1948" spans="1:15" x14ac:dyDescent="0.25">
      <c r="A1948" s="165">
        <v>43547.083333333336</v>
      </c>
      <c r="B1948" s="167">
        <f>WEEKNUM(A1948)</f>
        <v>12</v>
      </c>
      <c r="C1948" s="164">
        <f>WEEKDAY(A1948)</f>
        <v>7</v>
      </c>
      <c r="D1948" s="164">
        <v>3</v>
      </c>
      <c r="E1948" s="163">
        <v>11.925000000000001</v>
      </c>
      <c r="F1948" s="163">
        <v>11.925000000000001</v>
      </c>
      <c r="G1948" s="163">
        <v>11.837499999999999</v>
      </c>
      <c r="H1948" s="1">
        <v>74</v>
      </c>
      <c r="I1948" s="161">
        <f>VLOOKUP(B1948,L$2:M$54,2,FALSE)</f>
        <v>1.0338200253913457</v>
      </c>
      <c r="J1948">
        <f>MAX(I1948*F1948,E1948)</f>
        <v>12.328303802791797</v>
      </c>
      <c r="L1948" s="166"/>
      <c r="M1948" s="41"/>
      <c r="N1948" s="41"/>
      <c r="O1948" s="41"/>
    </row>
    <row r="1949" spans="1:15" x14ac:dyDescent="0.25">
      <c r="A1949" s="165">
        <v>43547.125</v>
      </c>
      <c r="B1949" s="167">
        <f>WEEKNUM(A1949)</f>
        <v>12</v>
      </c>
      <c r="C1949" s="164">
        <f>WEEKDAY(A1949)</f>
        <v>7</v>
      </c>
      <c r="D1949" s="164">
        <v>4</v>
      </c>
      <c r="E1949" s="163">
        <v>11</v>
      </c>
      <c r="F1949" s="163">
        <v>11.125</v>
      </c>
      <c r="G1949" s="163">
        <v>11.66</v>
      </c>
      <c r="H1949" s="1">
        <v>113</v>
      </c>
      <c r="I1949" s="161">
        <f>VLOOKUP(B1949,L$2:M$54,2,FALSE)</f>
        <v>1.0338200253913457</v>
      </c>
      <c r="J1949">
        <f>MAX(I1949*F1949,E1949)</f>
        <v>11.501247782478721</v>
      </c>
      <c r="L1949" s="166"/>
      <c r="M1949" s="41"/>
      <c r="N1949" s="41"/>
      <c r="O1949" s="41"/>
    </row>
    <row r="1950" spans="1:15" x14ac:dyDescent="0.25">
      <c r="A1950" s="165">
        <v>43547.166666666664</v>
      </c>
      <c r="B1950" s="167">
        <f>WEEKNUM(A1950)</f>
        <v>12</v>
      </c>
      <c r="C1950" s="164">
        <f>WEEKDAY(A1950)</f>
        <v>7</v>
      </c>
      <c r="D1950" s="164">
        <v>5</v>
      </c>
      <c r="E1950" s="163">
        <v>12</v>
      </c>
      <c r="F1950" s="163">
        <v>12.02</v>
      </c>
      <c r="G1950" s="163">
        <v>11.765000000000001</v>
      </c>
      <c r="H1950" s="1">
        <v>344</v>
      </c>
      <c r="I1950" s="161">
        <f>VLOOKUP(B1950,L$2:M$54,2,FALSE)</f>
        <v>1.0338200253913457</v>
      </c>
      <c r="J1950">
        <f>MAX(I1950*F1950,E1950)</f>
        <v>12.426516705203975</v>
      </c>
      <c r="L1950" s="166"/>
      <c r="M1950" s="41"/>
      <c r="N1950" s="41"/>
      <c r="O1950" s="41"/>
    </row>
    <row r="1951" spans="1:15" x14ac:dyDescent="0.25">
      <c r="A1951" s="165">
        <v>43547.208333333336</v>
      </c>
      <c r="B1951" s="167">
        <f>WEEKNUM(A1951)</f>
        <v>12</v>
      </c>
      <c r="C1951" s="164">
        <f>WEEKDAY(A1951)</f>
        <v>7</v>
      </c>
      <c r="D1951" s="164">
        <v>6</v>
      </c>
      <c r="E1951" s="163">
        <v>10</v>
      </c>
      <c r="F1951" s="163">
        <v>10.565000000000001</v>
      </c>
      <c r="G1951" s="163">
        <v>11.91</v>
      </c>
      <c r="H1951" s="1">
        <v>781</v>
      </c>
      <c r="I1951" s="161">
        <f>VLOOKUP(B1951,L$2:M$54,2,FALSE)</f>
        <v>1.0338200253913457</v>
      </c>
      <c r="J1951">
        <f>MAX(I1951*F1951,E1951)</f>
        <v>10.922308568259568</v>
      </c>
      <c r="L1951" s="166"/>
      <c r="M1951" s="41"/>
      <c r="N1951" s="41"/>
      <c r="O1951" s="41"/>
    </row>
    <row r="1952" spans="1:15" x14ac:dyDescent="0.25">
      <c r="A1952" s="165">
        <v>43547.25</v>
      </c>
      <c r="B1952" s="167">
        <f>WEEKNUM(A1952)</f>
        <v>12</v>
      </c>
      <c r="C1952" s="164">
        <f>WEEKDAY(A1952)</f>
        <v>7</v>
      </c>
      <c r="D1952" s="164">
        <v>7</v>
      </c>
      <c r="E1952" s="163">
        <v>10</v>
      </c>
      <c r="F1952" s="163">
        <v>9.99</v>
      </c>
      <c r="G1952" s="163">
        <v>12.065</v>
      </c>
      <c r="H1952" s="1">
        <v>3394</v>
      </c>
      <c r="I1952" s="161">
        <f>VLOOKUP(B1952,L$2:M$54,2,FALSE)</f>
        <v>1.0338200253913457</v>
      </c>
      <c r="J1952">
        <f>MAX(I1952*F1952,E1952)</f>
        <v>10.327862053659544</v>
      </c>
      <c r="L1952" s="166"/>
      <c r="M1952" s="41"/>
      <c r="N1952" s="41"/>
      <c r="O1952" s="41"/>
    </row>
    <row r="1953" spans="1:15" x14ac:dyDescent="0.25">
      <c r="A1953" s="165">
        <v>43547.291666666664</v>
      </c>
      <c r="B1953" s="167">
        <f>WEEKNUM(A1953)</f>
        <v>12</v>
      </c>
      <c r="C1953" s="164">
        <f>WEEKDAY(A1953)</f>
        <v>7</v>
      </c>
      <c r="D1953" s="164">
        <v>8</v>
      </c>
      <c r="E1953" s="163">
        <v>10</v>
      </c>
      <c r="F1953" s="163">
        <v>11.98</v>
      </c>
      <c r="G1953" s="163">
        <v>12.125</v>
      </c>
      <c r="H1953" s="1">
        <v>4616</v>
      </c>
      <c r="I1953" s="161">
        <f>VLOOKUP(B1953,L$2:M$54,2,FALSE)</f>
        <v>1.0338200253913457</v>
      </c>
      <c r="J1953">
        <f>MAX(I1953*F1953,E1953)</f>
        <v>12.385163904188321</v>
      </c>
      <c r="L1953" s="166"/>
      <c r="M1953" s="41"/>
      <c r="N1953" s="41"/>
      <c r="O1953" s="41"/>
    </row>
    <row r="1954" spans="1:15" x14ac:dyDescent="0.25">
      <c r="A1954" s="165">
        <v>43547.333333333336</v>
      </c>
      <c r="B1954" s="167">
        <f>WEEKNUM(A1954)</f>
        <v>12</v>
      </c>
      <c r="C1954" s="164">
        <f>WEEKDAY(A1954)</f>
        <v>7</v>
      </c>
      <c r="D1954" s="164">
        <v>9</v>
      </c>
      <c r="E1954" s="163">
        <v>10</v>
      </c>
      <c r="F1954" s="163">
        <v>15.010000000000002</v>
      </c>
      <c r="G1954" s="163">
        <v>10.209999999999999</v>
      </c>
      <c r="H1954" s="1">
        <v>3940</v>
      </c>
      <c r="I1954" s="161">
        <f>VLOOKUP(B1954,L$2:M$54,2,FALSE)</f>
        <v>1.0338200253913457</v>
      </c>
      <c r="J1954">
        <f>MAX(I1954*F1954,E1954)</f>
        <v>15.5176385811241</v>
      </c>
      <c r="L1954" s="166"/>
      <c r="M1954" s="41"/>
      <c r="N1954" s="41"/>
      <c r="O1954" s="41"/>
    </row>
    <row r="1955" spans="1:15" x14ac:dyDescent="0.25">
      <c r="A1955" s="165">
        <v>43547.375</v>
      </c>
      <c r="B1955" s="167">
        <f>WEEKNUM(A1955)</f>
        <v>12</v>
      </c>
      <c r="C1955" s="164">
        <f>WEEKDAY(A1955)</f>
        <v>7</v>
      </c>
      <c r="D1955" s="164">
        <v>10</v>
      </c>
      <c r="E1955" s="163">
        <v>10</v>
      </c>
      <c r="F1955" s="163">
        <v>15.76</v>
      </c>
      <c r="G1955" s="163">
        <v>12.005000000000001</v>
      </c>
      <c r="H1955" s="1">
        <v>3080</v>
      </c>
      <c r="I1955" s="161">
        <f>VLOOKUP(B1955,L$2:M$54,2,FALSE)</f>
        <v>1.0338200253913457</v>
      </c>
      <c r="J1955">
        <f>MAX(I1955*F1955,E1955)</f>
        <v>16.293003600167609</v>
      </c>
      <c r="L1955" s="166"/>
      <c r="M1955" s="41"/>
      <c r="N1955" s="41"/>
      <c r="O1955" s="41"/>
    </row>
    <row r="1956" spans="1:15" x14ac:dyDescent="0.25">
      <c r="A1956" s="165">
        <v>43547.416666666664</v>
      </c>
      <c r="B1956" s="167">
        <f>WEEKNUM(A1956)</f>
        <v>12</v>
      </c>
      <c r="C1956" s="164">
        <f>WEEKDAY(A1956)</f>
        <v>7</v>
      </c>
      <c r="D1956" s="164">
        <v>11</v>
      </c>
      <c r="E1956" s="163">
        <v>10</v>
      </c>
      <c r="F1956" s="163">
        <v>14.955000000000002</v>
      </c>
      <c r="G1956" s="163">
        <v>10.045</v>
      </c>
      <c r="H1956" s="1">
        <v>2626</v>
      </c>
      <c r="I1956" s="161">
        <f>VLOOKUP(B1956,L$2:M$54,2,FALSE)</f>
        <v>1.0338200253913457</v>
      </c>
      <c r="J1956">
        <f>MAX(I1956*F1956,E1956)</f>
        <v>15.460778479727576</v>
      </c>
      <c r="L1956" s="166"/>
      <c r="M1956" s="41"/>
      <c r="N1956" s="41"/>
      <c r="O1956" s="41"/>
    </row>
    <row r="1957" spans="1:15" x14ac:dyDescent="0.25">
      <c r="A1957" s="165">
        <v>43547.458333333336</v>
      </c>
      <c r="B1957" s="167">
        <f>WEEKNUM(A1957)</f>
        <v>12</v>
      </c>
      <c r="C1957" s="164">
        <f>WEEKDAY(A1957)</f>
        <v>7</v>
      </c>
      <c r="D1957" s="164">
        <v>12</v>
      </c>
      <c r="E1957" s="163">
        <v>10</v>
      </c>
      <c r="F1957" s="163">
        <v>15.905000000000001</v>
      </c>
      <c r="G1957" s="163">
        <v>11.965</v>
      </c>
      <c r="H1957" s="1">
        <v>2503</v>
      </c>
      <c r="I1957" s="161">
        <f>VLOOKUP(B1957,L$2:M$54,2,FALSE)</f>
        <v>1.0338200253913457</v>
      </c>
      <c r="J1957">
        <f>MAX(I1957*F1957,E1957)</f>
        <v>16.442907503849355</v>
      </c>
      <c r="L1957" s="166"/>
      <c r="M1957" s="41"/>
      <c r="N1957" s="41"/>
      <c r="O1957" s="41"/>
    </row>
    <row r="1958" spans="1:15" x14ac:dyDescent="0.25">
      <c r="A1958" s="165">
        <v>43547.5</v>
      </c>
      <c r="B1958" s="167">
        <f>WEEKNUM(A1958)</f>
        <v>12</v>
      </c>
      <c r="C1958" s="164">
        <f>WEEKDAY(A1958)</f>
        <v>7</v>
      </c>
      <c r="D1958" s="164">
        <v>13</v>
      </c>
      <c r="E1958" s="163">
        <v>10</v>
      </c>
      <c r="F1958" s="163">
        <v>14.8</v>
      </c>
      <c r="G1958" s="163">
        <v>11.940000000000001</v>
      </c>
      <c r="H1958" s="1">
        <v>2288</v>
      </c>
      <c r="I1958" s="161">
        <f>VLOOKUP(B1958,L$2:M$54,2,FALSE)</f>
        <v>1.0338200253913457</v>
      </c>
      <c r="J1958">
        <f>MAX(I1958*F1958,E1958)</f>
        <v>15.300536375791916</v>
      </c>
      <c r="L1958" s="166"/>
      <c r="M1958" s="41"/>
      <c r="N1958" s="41"/>
      <c r="O1958" s="41"/>
    </row>
    <row r="1959" spans="1:15" x14ac:dyDescent="0.25">
      <c r="A1959" s="165">
        <v>43547.541666666664</v>
      </c>
      <c r="B1959" s="167">
        <f>WEEKNUM(A1959)</f>
        <v>12</v>
      </c>
      <c r="C1959" s="164">
        <f>WEEKDAY(A1959)</f>
        <v>7</v>
      </c>
      <c r="D1959" s="164">
        <v>14</v>
      </c>
      <c r="E1959" s="163">
        <v>10</v>
      </c>
      <c r="F1959" s="163">
        <v>13.914999999999999</v>
      </c>
      <c r="G1959" s="163">
        <v>12.9275</v>
      </c>
      <c r="H1959" s="1">
        <v>2431</v>
      </c>
      <c r="I1959" s="161">
        <f>VLOOKUP(B1959,L$2:M$54,2,FALSE)</f>
        <v>1.0338200253913457</v>
      </c>
      <c r="J1959">
        <f>MAX(I1959*F1959,E1959)</f>
        <v>14.385605653320575</v>
      </c>
      <c r="L1959" s="166"/>
      <c r="M1959" s="41"/>
      <c r="N1959" s="41"/>
      <c r="O1959" s="41"/>
    </row>
    <row r="1960" spans="1:15" x14ac:dyDescent="0.25">
      <c r="A1960" s="165">
        <v>43547.583333333336</v>
      </c>
      <c r="B1960" s="167">
        <f>WEEKNUM(A1960)</f>
        <v>12</v>
      </c>
      <c r="C1960" s="164">
        <f>WEEKDAY(A1960)</f>
        <v>7</v>
      </c>
      <c r="D1960" s="164">
        <v>15</v>
      </c>
      <c r="E1960" s="163">
        <v>10</v>
      </c>
      <c r="F1960" s="163">
        <v>14.510000000000002</v>
      </c>
      <c r="G1960" s="163">
        <v>13.047499999999999</v>
      </c>
      <c r="H1960" s="1">
        <v>2588</v>
      </c>
      <c r="I1960" s="161">
        <f>VLOOKUP(B1960,L$2:M$54,2,FALSE)</f>
        <v>1.0338200253913457</v>
      </c>
      <c r="J1960">
        <f>MAX(I1960*F1960,E1960)</f>
        <v>15.000728568428427</v>
      </c>
      <c r="L1960" s="166"/>
      <c r="M1960" s="41"/>
      <c r="N1960" s="41"/>
      <c r="O1960" s="41"/>
    </row>
    <row r="1961" spans="1:15" x14ac:dyDescent="0.25">
      <c r="A1961" s="165">
        <v>43547.625</v>
      </c>
      <c r="B1961" s="167">
        <f>WEEKNUM(A1961)</f>
        <v>12</v>
      </c>
      <c r="C1961" s="164">
        <f>WEEKDAY(A1961)</f>
        <v>7</v>
      </c>
      <c r="D1961" s="164">
        <v>16</v>
      </c>
      <c r="E1961" s="163">
        <v>10</v>
      </c>
      <c r="F1961" s="163">
        <v>14.995000000000001</v>
      </c>
      <c r="G1961" s="163">
        <v>12.055</v>
      </c>
      <c r="H1961" s="1">
        <v>2854</v>
      </c>
      <c r="I1961" s="161">
        <f>VLOOKUP(B1961,L$2:M$54,2,FALSE)</f>
        <v>1.0338200253913457</v>
      </c>
      <c r="J1961">
        <f>MAX(I1961*F1961,E1961)</f>
        <v>15.50213128074323</v>
      </c>
      <c r="L1961" s="166"/>
      <c r="M1961" s="41"/>
      <c r="N1961" s="41"/>
      <c r="O1961" s="41"/>
    </row>
    <row r="1962" spans="1:15" x14ac:dyDescent="0.25">
      <c r="A1962" s="165">
        <v>43547.666666666664</v>
      </c>
      <c r="B1962" s="167">
        <f>WEEKNUM(A1962)</f>
        <v>12</v>
      </c>
      <c r="C1962" s="164">
        <f>WEEKDAY(A1962)</f>
        <v>7</v>
      </c>
      <c r="D1962" s="164">
        <v>17</v>
      </c>
      <c r="E1962" s="163">
        <v>10</v>
      </c>
      <c r="F1962" s="163">
        <v>16.05</v>
      </c>
      <c r="G1962" s="163">
        <v>11.975000000000001</v>
      </c>
      <c r="H1962" s="1">
        <v>3766</v>
      </c>
      <c r="I1962" s="161">
        <f>VLOOKUP(B1962,L$2:M$54,2,FALSE)</f>
        <v>1.0338200253913457</v>
      </c>
      <c r="J1962">
        <f>MAX(I1962*F1962,E1962)</f>
        <v>16.592811407531098</v>
      </c>
      <c r="L1962" s="166"/>
      <c r="M1962" s="41"/>
      <c r="N1962" s="41"/>
      <c r="O1962" s="41"/>
    </row>
    <row r="1963" spans="1:15" x14ac:dyDescent="0.25">
      <c r="A1963" s="165">
        <v>43547.708333333336</v>
      </c>
      <c r="B1963" s="167">
        <f>WEEKNUM(A1963)</f>
        <v>12</v>
      </c>
      <c r="C1963" s="164">
        <f>WEEKDAY(A1963)</f>
        <v>7</v>
      </c>
      <c r="D1963" s="164">
        <v>18</v>
      </c>
      <c r="E1963" s="163">
        <v>10</v>
      </c>
      <c r="F1963" s="163">
        <v>16.064999999999998</v>
      </c>
      <c r="G1963" s="163">
        <v>12.09</v>
      </c>
      <c r="H1963" s="1">
        <v>4331</v>
      </c>
      <c r="I1963" s="161">
        <f>VLOOKUP(B1963,L$2:M$54,2,FALSE)</f>
        <v>1.0338200253913457</v>
      </c>
      <c r="J1963">
        <f>MAX(I1963*F1963,E1963)</f>
        <v>16.608318707911966</v>
      </c>
      <c r="L1963" s="166"/>
      <c r="M1963" s="41"/>
      <c r="N1963" s="41"/>
      <c r="O1963" s="41"/>
    </row>
    <row r="1964" spans="1:15" x14ac:dyDescent="0.25">
      <c r="A1964" s="165">
        <v>43547.75</v>
      </c>
      <c r="B1964" s="167">
        <f>WEEKNUM(A1964)</f>
        <v>12</v>
      </c>
      <c r="C1964" s="164">
        <f>WEEKDAY(A1964)</f>
        <v>7</v>
      </c>
      <c r="D1964" s="164">
        <v>19</v>
      </c>
      <c r="E1964" s="163">
        <v>10</v>
      </c>
      <c r="F1964" s="163">
        <v>18.015000000000001</v>
      </c>
      <c r="G1964" s="163">
        <v>12.030000000000001</v>
      </c>
      <c r="H1964" s="1">
        <v>3134</v>
      </c>
      <c r="I1964" s="161">
        <f>VLOOKUP(B1964,L$2:M$54,2,FALSE)</f>
        <v>1.0338200253913457</v>
      </c>
      <c r="J1964">
        <f>MAX(I1964*F1964,E1964)</f>
        <v>18.624267757425091</v>
      </c>
      <c r="L1964" s="166"/>
      <c r="M1964" s="41"/>
      <c r="N1964" s="41"/>
      <c r="O1964" s="41"/>
    </row>
    <row r="1965" spans="1:15" x14ac:dyDescent="0.25">
      <c r="A1965" s="165">
        <v>43547.791666666664</v>
      </c>
      <c r="B1965" s="167">
        <f>WEEKNUM(A1965)</f>
        <v>12</v>
      </c>
      <c r="C1965" s="164">
        <f>WEEKDAY(A1965)</f>
        <v>7</v>
      </c>
      <c r="D1965" s="164">
        <v>20</v>
      </c>
      <c r="E1965" s="163">
        <v>10</v>
      </c>
      <c r="F1965" s="163">
        <v>15.719999999999999</v>
      </c>
      <c r="G1965" s="163">
        <v>12.512499999999999</v>
      </c>
      <c r="H1965" s="1">
        <v>2135</v>
      </c>
      <c r="I1965" s="161">
        <f>VLOOKUP(B1965,L$2:M$54,2,FALSE)</f>
        <v>1.0338200253913457</v>
      </c>
      <c r="J1965">
        <f>MAX(I1965*F1965,E1965)</f>
        <v>16.251650799151953</v>
      </c>
      <c r="L1965" s="166"/>
      <c r="M1965" s="41"/>
      <c r="N1965" s="41"/>
      <c r="O1965" s="41"/>
    </row>
    <row r="1966" spans="1:15" x14ac:dyDescent="0.25">
      <c r="A1966" s="165">
        <v>43547.833333333336</v>
      </c>
      <c r="B1966" s="167">
        <f>WEEKNUM(A1966)</f>
        <v>12</v>
      </c>
      <c r="C1966" s="164">
        <f>WEEKDAY(A1966)</f>
        <v>7</v>
      </c>
      <c r="D1966" s="164">
        <v>21</v>
      </c>
      <c r="E1966" s="163">
        <v>10</v>
      </c>
      <c r="F1966" s="163">
        <v>14.530000000000001</v>
      </c>
      <c r="G1966" s="163">
        <v>13.035</v>
      </c>
      <c r="H1966" s="1">
        <v>1156</v>
      </c>
      <c r="I1966" s="161">
        <f>VLOOKUP(B1966,L$2:M$54,2,FALSE)</f>
        <v>1.0338200253913457</v>
      </c>
      <c r="J1966">
        <f>MAX(I1966*F1966,E1966)</f>
        <v>15.021404968936254</v>
      </c>
      <c r="L1966" s="166"/>
      <c r="M1966" s="41"/>
      <c r="N1966" s="41"/>
      <c r="O1966" s="41"/>
    </row>
    <row r="1967" spans="1:15" x14ac:dyDescent="0.25">
      <c r="A1967" s="165">
        <v>43547.875</v>
      </c>
      <c r="B1967" s="167">
        <f>WEEKNUM(A1967)</f>
        <v>12</v>
      </c>
      <c r="C1967" s="164">
        <f>WEEKDAY(A1967)</f>
        <v>7</v>
      </c>
      <c r="D1967" s="164">
        <v>22</v>
      </c>
      <c r="E1967" s="163">
        <v>10</v>
      </c>
      <c r="F1967" s="163">
        <v>12.975</v>
      </c>
      <c r="G1967" s="163">
        <v>12.969999999999999</v>
      </c>
      <c r="H1967" s="1">
        <v>864</v>
      </c>
      <c r="I1967" s="161">
        <f>VLOOKUP(B1967,L$2:M$54,2,FALSE)</f>
        <v>1.0338200253913457</v>
      </c>
      <c r="J1967">
        <f>MAX(I1967*F1967,E1967)</f>
        <v>13.41381482945271</v>
      </c>
      <c r="L1967" s="166"/>
      <c r="M1967" s="41"/>
      <c r="N1967" s="41"/>
      <c r="O1967" s="41"/>
    </row>
    <row r="1968" spans="1:15" x14ac:dyDescent="0.25">
      <c r="A1968" s="165">
        <v>43547.916666666664</v>
      </c>
      <c r="B1968" s="167">
        <f>WEEKNUM(A1968)</f>
        <v>12</v>
      </c>
      <c r="C1968" s="164">
        <f>WEEKDAY(A1968)</f>
        <v>7</v>
      </c>
      <c r="D1968" s="164">
        <v>23</v>
      </c>
      <c r="E1968" s="163">
        <v>12</v>
      </c>
      <c r="F1968" s="163">
        <v>12.2</v>
      </c>
      <c r="G1968" s="163">
        <v>13.9975</v>
      </c>
      <c r="H1968" s="1">
        <v>901</v>
      </c>
      <c r="I1968" s="161">
        <f>VLOOKUP(B1968,L$2:M$54,2,FALSE)</f>
        <v>1.0338200253913457</v>
      </c>
      <c r="J1968">
        <f>MAX(I1968*F1968,E1968)</f>
        <v>12.612604309774417</v>
      </c>
      <c r="L1968" s="166"/>
      <c r="M1968" s="41"/>
      <c r="N1968" s="41"/>
      <c r="O1968" s="41"/>
    </row>
    <row r="1969" spans="1:15" x14ac:dyDescent="0.25">
      <c r="A1969" s="165">
        <v>43547.958333333336</v>
      </c>
      <c r="B1969" s="167">
        <f>WEEKNUM(A1969)</f>
        <v>12</v>
      </c>
      <c r="C1969" s="164">
        <f>WEEKDAY(A1969)</f>
        <v>7</v>
      </c>
      <c r="D1969" s="164">
        <v>24</v>
      </c>
      <c r="E1969" s="163">
        <v>12</v>
      </c>
      <c r="F1969" s="163">
        <v>12.885</v>
      </c>
      <c r="G1969" s="163">
        <v>13.057500000000001</v>
      </c>
      <c r="H1969" s="1">
        <v>614</v>
      </c>
      <c r="I1969" s="161">
        <f>VLOOKUP(B1969,L$2:M$54,2,FALSE)</f>
        <v>1.0338200253913457</v>
      </c>
      <c r="J1969">
        <f>MAX(I1969*F1969,E1969)</f>
        <v>13.320771027167488</v>
      </c>
      <c r="L1969" s="166"/>
      <c r="M1969" s="41"/>
      <c r="N1969" s="41"/>
      <c r="O1969" s="41"/>
    </row>
    <row r="1970" spans="1:15" x14ac:dyDescent="0.25">
      <c r="A1970" s="165">
        <v>43548</v>
      </c>
      <c r="B1970" s="167">
        <f>WEEKNUM(A1970)</f>
        <v>13</v>
      </c>
      <c r="C1970" s="164">
        <f>WEEKDAY(A1970)</f>
        <v>1</v>
      </c>
      <c r="D1970" s="164">
        <v>1</v>
      </c>
      <c r="E1970" s="163">
        <v>11.645</v>
      </c>
      <c r="F1970" s="163">
        <v>11.645</v>
      </c>
      <c r="G1970" s="163">
        <v>12.75</v>
      </c>
      <c r="H1970" s="1">
        <v>253</v>
      </c>
      <c r="I1970" s="161">
        <f>VLOOKUP(B1970,L$2:M$54,2,FALSE)</f>
        <v>1.0439621624000546</v>
      </c>
      <c r="J1970">
        <f>MAX(I1970*F1970,E1970)</f>
        <v>12.156939381148636</v>
      </c>
      <c r="L1970" s="166"/>
      <c r="M1970" s="41"/>
      <c r="N1970" s="41"/>
      <c r="O1970" s="41"/>
    </row>
    <row r="1971" spans="1:15" x14ac:dyDescent="0.25">
      <c r="A1971" s="165">
        <v>43548.041666666664</v>
      </c>
      <c r="B1971" s="167">
        <f>WEEKNUM(A1971)</f>
        <v>13</v>
      </c>
      <c r="C1971" s="164">
        <f>WEEKDAY(A1971)</f>
        <v>1</v>
      </c>
      <c r="D1971" s="164">
        <v>2</v>
      </c>
      <c r="E1971" s="163">
        <v>12.100000000000001</v>
      </c>
      <c r="F1971" s="163">
        <v>12.100000000000001</v>
      </c>
      <c r="G1971" s="163">
        <v>11.985000000000001</v>
      </c>
      <c r="H1971" s="1">
        <v>132</v>
      </c>
      <c r="I1971" s="161">
        <f>VLOOKUP(B1971,L$2:M$54,2,FALSE)</f>
        <v>1.0439621624000546</v>
      </c>
      <c r="J1971">
        <f>MAX(I1971*F1971,E1971)</f>
        <v>12.631942165040662</v>
      </c>
      <c r="L1971" s="166"/>
      <c r="M1971" s="41"/>
      <c r="N1971" s="41"/>
      <c r="O1971" s="41"/>
    </row>
    <row r="1972" spans="1:15" x14ac:dyDescent="0.25">
      <c r="A1972" s="165">
        <v>43548.083333333336</v>
      </c>
      <c r="B1972" s="167">
        <f>WEEKNUM(A1972)</f>
        <v>13</v>
      </c>
      <c r="C1972" s="164">
        <f>WEEKDAY(A1972)</f>
        <v>1</v>
      </c>
      <c r="D1972" s="164">
        <v>3</v>
      </c>
      <c r="E1972" s="163">
        <v>11.620000000000001</v>
      </c>
      <c r="F1972" s="163">
        <v>11.620000000000001</v>
      </c>
      <c r="G1972" s="163">
        <v>11.399999999999999</v>
      </c>
      <c r="H1972" s="1">
        <v>82</v>
      </c>
      <c r="I1972" s="161">
        <f>VLOOKUP(B1972,L$2:M$54,2,FALSE)</f>
        <v>1.0439621624000546</v>
      </c>
      <c r="J1972">
        <f>MAX(I1972*F1972,E1972)</f>
        <v>12.130840327088634</v>
      </c>
      <c r="L1972" s="166"/>
      <c r="M1972" s="41"/>
      <c r="N1972" s="41"/>
      <c r="O1972" s="41"/>
    </row>
    <row r="1973" spans="1:15" x14ac:dyDescent="0.25">
      <c r="A1973" s="165">
        <v>43548.125</v>
      </c>
      <c r="B1973" s="167">
        <f>WEEKNUM(A1973)</f>
        <v>13</v>
      </c>
      <c r="C1973" s="164">
        <f>WEEKDAY(A1973)</f>
        <v>1</v>
      </c>
      <c r="D1973" s="164">
        <v>4</v>
      </c>
      <c r="E1973" s="163">
        <v>10.18</v>
      </c>
      <c r="F1973" s="163">
        <v>10.18</v>
      </c>
      <c r="G1973" s="163">
        <v>12.030000000000001</v>
      </c>
      <c r="H1973" s="1">
        <v>139</v>
      </c>
      <c r="I1973" s="161">
        <f>VLOOKUP(B1973,L$2:M$54,2,FALSE)</f>
        <v>1.0439621624000546</v>
      </c>
      <c r="J1973">
        <f>MAX(I1973*F1973,E1973)</f>
        <v>10.627534813232556</v>
      </c>
      <c r="L1973" s="166"/>
      <c r="M1973" s="41"/>
      <c r="N1973" s="41"/>
      <c r="O1973" s="41"/>
    </row>
    <row r="1974" spans="1:15" x14ac:dyDescent="0.25">
      <c r="A1974" s="165">
        <v>43548.166666666664</v>
      </c>
      <c r="B1974" s="167">
        <f>WEEKNUM(A1974)</f>
        <v>13</v>
      </c>
      <c r="C1974" s="164">
        <f>WEEKDAY(A1974)</f>
        <v>1</v>
      </c>
      <c r="D1974" s="164">
        <v>5</v>
      </c>
      <c r="E1974" s="163">
        <v>9.7899999999999991</v>
      </c>
      <c r="F1974" s="163">
        <v>9.7899999999999991</v>
      </c>
      <c r="G1974" s="163">
        <v>11.932500000000001</v>
      </c>
      <c r="H1974" s="1">
        <v>356</v>
      </c>
      <c r="I1974" s="161">
        <f>VLOOKUP(B1974,L$2:M$54,2,FALSE)</f>
        <v>1.0439621624000546</v>
      </c>
      <c r="J1974">
        <f>MAX(I1974*F1974,E1974)</f>
        <v>10.220389569896533</v>
      </c>
      <c r="L1974" s="166"/>
      <c r="M1974" s="41"/>
      <c r="N1974" s="41"/>
      <c r="O1974" s="41"/>
    </row>
    <row r="1975" spans="1:15" x14ac:dyDescent="0.25">
      <c r="A1975" s="165">
        <v>43548.208333333336</v>
      </c>
      <c r="B1975" s="167">
        <f>WEEKNUM(A1975)</f>
        <v>13</v>
      </c>
      <c r="C1975" s="164">
        <f>WEEKDAY(A1975)</f>
        <v>1</v>
      </c>
      <c r="D1975" s="164">
        <v>6</v>
      </c>
      <c r="E1975" s="163">
        <v>10.120000000000001</v>
      </c>
      <c r="F1975" s="163">
        <v>10.120000000000001</v>
      </c>
      <c r="G1975" s="163">
        <v>12.120000000000001</v>
      </c>
      <c r="H1975" s="1">
        <v>824</v>
      </c>
      <c r="I1975" s="161">
        <f>VLOOKUP(B1975,L$2:M$54,2,FALSE)</f>
        <v>1.0439621624000546</v>
      </c>
      <c r="J1975">
        <f>MAX(I1975*F1975,E1975)</f>
        <v>10.564897083488553</v>
      </c>
      <c r="L1975" s="166"/>
      <c r="M1975" s="41"/>
      <c r="N1975" s="41"/>
      <c r="O1975" s="41"/>
    </row>
    <row r="1976" spans="1:15" x14ac:dyDescent="0.25">
      <c r="A1976" s="165">
        <v>43548.25</v>
      </c>
      <c r="B1976" s="167">
        <f>WEEKNUM(A1976)</f>
        <v>13</v>
      </c>
      <c r="C1976" s="164">
        <f>WEEKDAY(A1976)</f>
        <v>1</v>
      </c>
      <c r="D1976" s="164">
        <v>7</v>
      </c>
      <c r="E1976" s="163">
        <v>10.14</v>
      </c>
      <c r="F1976" s="163">
        <v>10.14</v>
      </c>
      <c r="G1976" s="163">
        <v>11.905000000000001</v>
      </c>
      <c r="H1976" s="1">
        <v>3235</v>
      </c>
      <c r="I1976" s="161">
        <f>VLOOKUP(B1976,L$2:M$54,2,FALSE)</f>
        <v>1.0439621624000546</v>
      </c>
      <c r="J1976">
        <f>MAX(I1976*F1976,E1976)</f>
        <v>10.585776326736553</v>
      </c>
      <c r="L1976" s="166"/>
      <c r="M1976" s="41"/>
      <c r="N1976" s="41"/>
      <c r="O1976" s="41"/>
    </row>
    <row r="1977" spans="1:15" x14ac:dyDescent="0.25">
      <c r="A1977" s="165">
        <v>43548.291666666664</v>
      </c>
      <c r="B1977" s="167">
        <f>WEEKNUM(A1977)</f>
        <v>13</v>
      </c>
      <c r="C1977" s="164">
        <f>WEEKDAY(A1977)</f>
        <v>1</v>
      </c>
      <c r="D1977" s="164">
        <v>8</v>
      </c>
      <c r="E1977" s="163">
        <v>9.8550000000000004</v>
      </c>
      <c r="F1977" s="163">
        <v>9.870000000000001</v>
      </c>
      <c r="G1977" s="163">
        <v>12.065000000000001</v>
      </c>
      <c r="H1977" s="1">
        <v>4405</v>
      </c>
      <c r="I1977" s="161">
        <f>VLOOKUP(B1977,L$2:M$54,2,FALSE)</f>
        <v>1.0439621624000546</v>
      </c>
      <c r="J1977">
        <f>MAX(I1977*F1977,E1977)</f>
        <v>10.303906542888539</v>
      </c>
      <c r="L1977" s="166"/>
      <c r="M1977" s="41"/>
      <c r="N1977" s="41"/>
      <c r="O1977" s="41"/>
    </row>
    <row r="1978" spans="1:15" x14ac:dyDescent="0.25">
      <c r="A1978" s="165">
        <v>43548.333333333336</v>
      </c>
      <c r="B1978" s="167">
        <f>WEEKNUM(A1978)</f>
        <v>13</v>
      </c>
      <c r="C1978" s="164">
        <f>WEEKDAY(A1978)</f>
        <v>1</v>
      </c>
      <c r="D1978" s="164">
        <v>9</v>
      </c>
      <c r="E1978" s="163">
        <v>9.9349999999999987</v>
      </c>
      <c r="F1978" s="163">
        <v>9.7650000000000006</v>
      </c>
      <c r="G1978" s="163">
        <v>10.215</v>
      </c>
      <c r="H1978" s="1">
        <v>3613</v>
      </c>
      <c r="I1978" s="161">
        <f>VLOOKUP(B1978,L$2:M$54,2,FALSE)</f>
        <v>1.0439621624000546</v>
      </c>
      <c r="J1978">
        <f>MAX(I1978*F1978,E1978)</f>
        <v>10.194290515836533</v>
      </c>
      <c r="L1978" s="166"/>
      <c r="M1978" s="41"/>
      <c r="N1978" s="41"/>
      <c r="O1978" s="41"/>
    </row>
    <row r="1979" spans="1:15" x14ac:dyDescent="0.25">
      <c r="A1979" s="165">
        <v>43548.375</v>
      </c>
      <c r="B1979" s="167">
        <f>WEEKNUM(A1979)</f>
        <v>13</v>
      </c>
      <c r="C1979" s="164">
        <f>WEEKDAY(A1979)</f>
        <v>1</v>
      </c>
      <c r="D1979" s="164">
        <v>10</v>
      </c>
      <c r="E1979" s="163">
        <v>9</v>
      </c>
      <c r="F1979" s="163">
        <v>12.815000000000001</v>
      </c>
      <c r="G1979" s="163">
        <v>10.055</v>
      </c>
      <c r="H1979" s="1">
        <v>2935</v>
      </c>
      <c r="I1979" s="161">
        <f>VLOOKUP(B1979,L$2:M$54,2,FALSE)</f>
        <v>1.0439621624000546</v>
      </c>
      <c r="J1979">
        <f>MAX(I1979*F1979,E1979)</f>
        <v>13.3783751111567</v>
      </c>
      <c r="L1979" s="166"/>
      <c r="M1979" s="41"/>
      <c r="N1979" s="41"/>
      <c r="O1979" s="41"/>
    </row>
    <row r="1980" spans="1:15" x14ac:dyDescent="0.25">
      <c r="A1980" s="165">
        <v>43548.416666666664</v>
      </c>
      <c r="B1980" s="167">
        <f>WEEKNUM(A1980)</f>
        <v>13</v>
      </c>
      <c r="C1980" s="164">
        <f>WEEKDAY(A1980)</f>
        <v>1</v>
      </c>
      <c r="D1980" s="164">
        <v>11</v>
      </c>
      <c r="E1980" s="163">
        <v>10</v>
      </c>
      <c r="F1980" s="163">
        <v>14.09</v>
      </c>
      <c r="G1980" s="163">
        <v>11.02</v>
      </c>
      <c r="H1980" s="1">
        <v>2551</v>
      </c>
      <c r="I1980" s="161">
        <f>VLOOKUP(B1980,L$2:M$54,2,FALSE)</f>
        <v>1.0439621624000546</v>
      </c>
      <c r="J1980">
        <f>MAX(I1980*F1980,E1980)</f>
        <v>14.709426868216768</v>
      </c>
      <c r="L1980" s="166"/>
      <c r="M1980" s="41"/>
      <c r="N1980" s="41"/>
      <c r="O1980" s="41"/>
    </row>
    <row r="1981" spans="1:15" x14ac:dyDescent="0.25">
      <c r="A1981" s="165">
        <v>43548.458333333336</v>
      </c>
      <c r="B1981" s="167">
        <f>WEEKNUM(A1981)</f>
        <v>13</v>
      </c>
      <c r="C1981" s="164">
        <f>WEEKDAY(A1981)</f>
        <v>1</v>
      </c>
      <c r="D1981" s="164">
        <v>12</v>
      </c>
      <c r="E1981" s="163">
        <v>10</v>
      </c>
      <c r="F1981" s="163">
        <v>13.98</v>
      </c>
      <c r="G1981" s="163">
        <v>9.8999999999999986</v>
      </c>
      <c r="H1981" s="1">
        <v>2608</v>
      </c>
      <c r="I1981" s="161">
        <f>VLOOKUP(B1981,L$2:M$54,2,FALSE)</f>
        <v>1.0439621624000546</v>
      </c>
      <c r="J1981">
        <f>MAX(I1981*F1981,E1981)</f>
        <v>14.594591030352763</v>
      </c>
      <c r="L1981" s="166"/>
      <c r="M1981" s="41"/>
      <c r="N1981" s="41"/>
      <c r="O1981" s="41"/>
    </row>
    <row r="1982" spans="1:15" x14ac:dyDescent="0.25">
      <c r="A1982" s="165">
        <v>43548.5</v>
      </c>
      <c r="B1982" s="167">
        <f>WEEKNUM(A1982)</f>
        <v>13</v>
      </c>
      <c r="C1982" s="164">
        <f>WEEKDAY(A1982)</f>
        <v>1</v>
      </c>
      <c r="D1982" s="164">
        <v>13</v>
      </c>
      <c r="E1982" s="163">
        <v>10</v>
      </c>
      <c r="F1982" s="163">
        <v>14.09</v>
      </c>
      <c r="G1982" s="163">
        <v>10.9475</v>
      </c>
      <c r="H1982" s="1">
        <v>2604</v>
      </c>
      <c r="I1982" s="161">
        <f>VLOOKUP(B1982,L$2:M$54,2,FALSE)</f>
        <v>1.0439621624000546</v>
      </c>
      <c r="J1982">
        <f>MAX(I1982*F1982,E1982)</f>
        <v>14.709426868216768</v>
      </c>
      <c r="L1982" s="166"/>
      <c r="M1982" s="41"/>
      <c r="N1982" s="41"/>
      <c r="O1982" s="41"/>
    </row>
    <row r="1983" spans="1:15" x14ac:dyDescent="0.25">
      <c r="A1983" s="165">
        <v>43548.541666666664</v>
      </c>
      <c r="B1983" s="167">
        <f>WEEKNUM(A1983)</f>
        <v>13</v>
      </c>
      <c r="C1983" s="164">
        <f>WEEKDAY(A1983)</f>
        <v>1</v>
      </c>
      <c r="D1983" s="164">
        <v>14</v>
      </c>
      <c r="E1983" s="163">
        <v>10</v>
      </c>
      <c r="F1983" s="163">
        <v>13.98</v>
      </c>
      <c r="G1983" s="163">
        <v>10.465</v>
      </c>
      <c r="H1983" s="1">
        <v>2760</v>
      </c>
      <c r="I1983" s="161">
        <f>VLOOKUP(B1983,L$2:M$54,2,FALSE)</f>
        <v>1.0439621624000546</v>
      </c>
      <c r="J1983">
        <f>MAX(I1983*F1983,E1983)</f>
        <v>14.594591030352763</v>
      </c>
      <c r="L1983" s="166"/>
      <c r="M1983" s="41"/>
      <c r="N1983" s="41"/>
      <c r="O1983" s="41"/>
    </row>
    <row r="1984" spans="1:15" x14ac:dyDescent="0.25">
      <c r="A1984" s="165">
        <v>43548.583333333336</v>
      </c>
      <c r="B1984" s="167">
        <f>WEEKNUM(A1984)</f>
        <v>13</v>
      </c>
      <c r="C1984" s="164">
        <f>WEEKDAY(A1984)</f>
        <v>1</v>
      </c>
      <c r="D1984" s="164">
        <v>15</v>
      </c>
      <c r="E1984" s="163">
        <v>10</v>
      </c>
      <c r="F1984" s="163">
        <v>14.09</v>
      </c>
      <c r="G1984" s="163">
        <v>11.342499999999999</v>
      </c>
      <c r="H1984" s="1">
        <v>2926</v>
      </c>
      <c r="I1984" s="161">
        <f>VLOOKUP(B1984,L$2:M$54,2,FALSE)</f>
        <v>1.0439621624000546</v>
      </c>
      <c r="J1984">
        <f>MAX(I1984*F1984,E1984)</f>
        <v>14.709426868216768</v>
      </c>
      <c r="L1984" s="166"/>
      <c r="M1984" s="41"/>
      <c r="N1984" s="41"/>
      <c r="O1984" s="41"/>
    </row>
    <row r="1985" spans="1:15" x14ac:dyDescent="0.25">
      <c r="A1985" s="165">
        <v>43548.625</v>
      </c>
      <c r="B1985" s="167">
        <f>WEEKNUM(A1985)</f>
        <v>13</v>
      </c>
      <c r="C1985" s="164">
        <f>WEEKDAY(A1985)</f>
        <v>1</v>
      </c>
      <c r="D1985" s="164">
        <v>16</v>
      </c>
      <c r="E1985" s="163">
        <v>10</v>
      </c>
      <c r="F1985" s="163">
        <v>13.98</v>
      </c>
      <c r="G1985" s="163">
        <v>11.899999999999999</v>
      </c>
      <c r="H1985" s="1">
        <v>3318</v>
      </c>
      <c r="I1985" s="161">
        <f>VLOOKUP(B1985,L$2:M$54,2,FALSE)</f>
        <v>1.0439621624000546</v>
      </c>
      <c r="J1985">
        <f>MAX(I1985*F1985,E1985)</f>
        <v>14.594591030352763</v>
      </c>
      <c r="L1985" s="166"/>
      <c r="M1985" s="41"/>
      <c r="N1985" s="41"/>
      <c r="O1985" s="41"/>
    </row>
    <row r="1986" spans="1:15" x14ac:dyDescent="0.25">
      <c r="A1986" s="165">
        <v>43548.666666666664</v>
      </c>
      <c r="B1986" s="167">
        <f>WEEKNUM(A1986)</f>
        <v>13</v>
      </c>
      <c r="C1986" s="164">
        <f>WEEKDAY(A1986)</f>
        <v>1</v>
      </c>
      <c r="D1986" s="164">
        <v>17</v>
      </c>
      <c r="E1986" s="163">
        <v>10</v>
      </c>
      <c r="F1986" s="163">
        <v>13.865</v>
      </c>
      <c r="G1986" s="163">
        <v>11.842499999999999</v>
      </c>
      <c r="H1986" s="1">
        <v>4012</v>
      </c>
      <c r="I1986" s="161">
        <f>VLOOKUP(B1986,L$2:M$54,2,FALSE)</f>
        <v>1.0439621624000546</v>
      </c>
      <c r="J1986">
        <f>MAX(I1986*F1986,E1986)</f>
        <v>14.474535381676757</v>
      </c>
      <c r="L1986" s="166"/>
      <c r="M1986" s="41"/>
      <c r="N1986" s="41"/>
      <c r="O1986" s="41"/>
    </row>
    <row r="1987" spans="1:15" x14ac:dyDescent="0.25">
      <c r="A1987" s="165">
        <v>43548.708333333336</v>
      </c>
      <c r="B1987" s="167">
        <f>WEEKNUM(A1987)</f>
        <v>13</v>
      </c>
      <c r="C1987" s="164">
        <f>WEEKDAY(A1987)</f>
        <v>1</v>
      </c>
      <c r="D1987" s="164">
        <v>18</v>
      </c>
      <c r="E1987" s="163">
        <v>10</v>
      </c>
      <c r="F1987" s="163">
        <v>13.684999999999999</v>
      </c>
      <c r="G1987" s="163">
        <v>11.899999999999999</v>
      </c>
      <c r="H1987" s="1">
        <v>3798</v>
      </c>
      <c r="I1987" s="161">
        <f>VLOOKUP(B1987,L$2:M$54,2,FALSE)</f>
        <v>1.0439621624000546</v>
      </c>
      <c r="J1987">
        <f>MAX(I1987*F1987,E1987)</f>
        <v>14.286622192444746</v>
      </c>
      <c r="L1987" s="166"/>
      <c r="M1987" s="41"/>
      <c r="N1987" s="41"/>
      <c r="O1987" s="41"/>
    </row>
    <row r="1988" spans="1:15" x14ac:dyDescent="0.25">
      <c r="A1988" s="165">
        <v>43548.75</v>
      </c>
      <c r="B1988" s="167">
        <f>WEEKNUM(A1988)</f>
        <v>13</v>
      </c>
      <c r="C1988" s="164">
        <f>WEEKDAY(A1988)</f>
        <v>1</v>
      </c>
      <c r="D1988" s="164">
        <v>19</v>
      </c>
      <c r="E1988" s="163">
        <v>10</v>
      </c>
      <c r="F1988" s="163">
        <v>14.09</v>
      </c>
      <c r="G1988" s="163">
        <v>11.842499999999999</v>
      </c>
      <c r="H1988" s="1">
        <v>2995</v>
      </c>
      <c r="I1988" s="161">
        <f>VLOOKUP(B1988,L$2:M$54,2,FALSE)</f>
        <v>1.0439621624000546</v>
      </c>
      <c r="J1988">
        <f>MAX(I1988*F1988,E1988)</f>
        <v>14.709426868216768</v>
      </c>
      <c r="L1988" s="166"/>
      <c r="M1988" s="41"/>
      <c r="N1988" s="41"/>
      <c r="O1988" s="41"/>
    </row>
    <row r="1989" spans="1:15" x14ac:dyDescent="0.25">
      <c r="A1989" s="165">
        <v>43548.791666666664</v>
      </c>
      <c r="B1989" s="167">
        <f>WEEKNUM(A1989)</f>
        <v>13</v>
      </c>
      <c r="C1989" s="164">
        <f>WEEKDAY(A1989)</f>
        <v>1</v>
      </c>
      <c r="D1989" s="164">
        <v>20</v>
      </c>
      <c r="E1989" s="163">
        <v>10</v>
      </c>
      <c r="F1989" s="163">
        <v>13.99</v>
      </c>
      <c r="G1989" s="163">
        <v>11.899999999999999</v>
      </c>
      <c r="H1989" s="1">
        <v>2251</v>
      </c>
      <c r="I1989" s="161">
        <f>VLOOKUP(B1989,L$2:M$54,2,FALSE)</f>
        <v>1.0439621624000546</v>
      </c>
      <c r="J1989">
        <f>MAX(I1989*F1989,E1989)</f>
        <v>14.605030651976763</v>
      </c>
      <c r="L1989" s="166"/>
      <c r="M1989" s="41"/>
      <c r="N1989" s="41"/>
      <c r="O1989" s="41"/>
    </row>
    <row r="1990" spans="1:15" x14ac:dyDescent="0.25">
      <c r="A1990" s="165">
        <v>43548.833333333336</v>
      </c>
      <c r="B1990" s="167">
        <f>WEEKNUM(A1990)</f>
        <v>13</v>
      </c>
      <c r="C1990" s="164">
        <f>WEEKDAY(A1990)</f>
        <v>1</v>
      </c>
      <c r="D1990" s="164">
        <v>21</v>
      </c>
      <c r="E1990" s="163">
        <v>10</v>
      </c>
      <c r="F1990" s="163">
        <v>13.965</v>
      </c>
      <c r="G1990" s="163">
        <v>11.842499999999999</v>
      </c>
      <c r="H1990" s="1">
        <v>1254</v>
      </c>
      <c r="I1990" s="161">
        <f>VLOOKUP(B1990,L$2:M$54,2,FALSE)</f>
        <v>1.0439621624000546</v>
      </c>
      <c r="J1990">
        <f>MAX(I1990*F1990,E1990)</f>
        <v>14.578931597916762</v>
      </c>
      <c r="L1990" s="166"/>
      <c r="M1990" s="41"/>
      <c r="N1990" s="41"/>
      <c r="O1990" s="41"/>
    </row>
    <row r="1991" spans="1:15" x14ac:dyDescent="0.25">
      <c r="A1991" s="165">
        <v>43548.875</v>
      </c>
      <c r="B1991" s="167">
        <f>WEEKNUM(A1991)</f>
        <v>13</v>
      </c>
      <c r="C1991" s="164">
        <f>WEEKDAY(A1991)</f>
        <v>1</v>
      </c>
      <c r="D1991" s="164">
        <v>22</v>
      </c>
      <c r="E1991" s="163">
        <v>10</v>
      </c>
      <c r="F1991" s="163">
        <v>12.815</v>
      </c>
      <c r="G1991" s="163">
        <v>11.99</v>
      </c>
      <c r="H1991" s="1">
        <v>867</v>
      </c>
      <c r="I1991" s="161">
        <f>VLOOKUP(B1991,L$2:M$54,2,FALSE)</f>
        <v>1.0439621624000546</v>
      </c>
      <c r="J1991">
        <f>MAX(I1991*F1991,E1991)</f>
        <v>13.378375111156698</v>
      </c>
      <c r="L1991" s="166"/>
      <c r="M1991" s="41"/>
      <c r="N1991" s="41"/>
      <c r="O1991" s="41"/>
    </row>
    <row r="1992" spans="1:15" x14ac:dyDescent="0.25">
      <c r="A1992" s="165">
        <v>43548.916666666664</v>
      </c>
      <c r="B1992" s="167">
        <f>WEEKNUM(A1992)</f>
        <v>13</v>
      </c>
      <c r="C1992" s="164">
        <f>WEEKDAY(A1992)</f>
        <v>1</v>
      </c>
      <c r="D1992" s="164">
        <v>23</v>
      </c>
      <c r="E1992" s="163">
        <v>12</v>
      </c>
      <c r="F1992" s="163">
        <v>12.045</v>
      </c>
      <c r="G1992" s="163">
        <v>12.045</v>
      </c>
      <c r="H1992" s="1">
        <v>853</v>
      </c>
      <c r="I1992" s="161">
        <f>VLOOKUP(B1992,L$2:M$54,2,FALSE)</f>
        <v>1.0439621624000546</v>
      </c>
      <c r="J1992">
        <f>MAX(I1992*F1992,E1992)</f>
        <v>12.574524246108657</v>
      </c>
      <c r="L1992" s="166"/>
      <c r="M1992" s="41"/>
      <c r="N1992" s="41"/>
      <c r="O1992" s="41"/>
    </row>
    <row r="1993" spans="1:15" x14ac:dyDescent="0.25">
      <c r="A1993" s="165">
        <v>43548.958333333336</v>
      </c>
      <c r="B1993" s="167">
        <f>WEEKNUM(A1993)</f>
        <v>13</v>
      </c>
      <c r="C1993" s="164">
        <f>WEEKDAY(A1993)</f>
        <v>1</v>
      </c>
      <c r="D1993" s="164">
        <v>24</v>
      </c>
      <c r="E1993" s="163">
        <v>11</v>
      </c>
      <c r="F1993" s="163">
        <v>11.73</v>
      </c>
      <c r="G1993" s="163">
        <v>12.012499999999999</v>
      </c>
      <c r="H1993" s="1">
        <v>804</v>
      </c>
      <c r="I1993" s="161">
        <f>VLOOKUP(B1993,L$2:M$54,2,FALSE)</f>
        <v>1.0439621624000546</v>
      </c>
      <c r="J1993">
        <f>MAX(I1993*F1993,E1993)</f>
        <v>12.245676164952641</v>
      </c>
      <c r="L1993" s="166"/>
      <c r="M1993" s="41"/>
      <c r="N1993" s="41"/>
      <c r="O1993" s="41"/>
    </row>
    <row r="1994" spans="1:15" x14ac:dyDescent="0.25">
      <c r="A1994" s="165">
        <v>43549</v>
      </c>
      <c r="B1994" s="167">
        <f>WEEKNUM(A1994)</f>
        <v>13</v>
      </c>
      <c r="C1994" s="164">
        <f>WEEKDAY(A1994)</f>
        <v>2</v>
      </c>
      <c r="D1994" s="164">
        <v>1</v>
      </c>
      <c r="E1994" s="163">
        <v>11.815</v>
      </c>
      <c r="F1994" s="163">
        <v>11.815</v>
      </c>
      <c r="G1994" s="163">
        <v>11.7875</v>
      </c>
      <c r="H1994" s="1">
        <v>527</v>
      </c>
      <c r="I1994" s="161">
        <f>VLOOKUP(B1994,L$2:M$54,2,FALSE)</f>
        <v>1.0439621624000546</v>
      </c>
      <c r="J1994">
        <f>MAX(I1994*F1994,E1994)</f>
        <v>12.334412948756643</v>
      </c>
      <c r="L1994" s="166"/>
      <c r="M1994" s="41"/>
      <c r="N1994" s="41"/>
      <c r="O1994" s="41"/>
    </row>
    <row r="1995" spans="1:15" x14ac:dyDescent="0.25">
      <c r="A1995" s="165">
        <v>43549.041666666664</v>
      </c>
      <c r="B1995" s="167">
        <f>WEEKNUM(A1995)</f>
        <v>13</v>
      </c>
      <c r="C1995" s="164">
        <f>WEEKDAY(A1995)</f>
        <v>2</v>
      </c>
      <c r="D1995" s="164">
        <v>2</v>
      </c>
      <c r="E1995" s="163">
        <v>11.86</v>
      </c>
      <c r="F1995" s="163">
        <v>11.86</v>
      </c>
      <c r="G1995" s="163">
        <v>11.725</v>
      </c>
      <c r="H1995" s="1">
        <v>293</v>
      </c>
      <c r="I1995" s="161">
        <f>VLOOKUP(B1995,L$2:M$54,2,FALSE)</f>
        <v>1.0439621624000546</v>
      </c>
      <c r="J1995">
        <f>MAX(I1995*F1995,E1995)</f>
        <v>12.381391246064647</v>
      </c>
      <c r="L1995" s="166"/>
      <c r="M1995" s="41"/>
      <c r="N1995" s="41"/>
      <c r="O1995" s="41"/>
    </row>
    <row r="1996" spans="1:15" x14ac:dyDescent="0.25">
      <c r="A1996" s="165">
        <v>43549.083333333336</v>
      </c>
      <c r="B1996" s="167">
        <f>WEEKNUM(A1996)</f>
        <v>13</v>
      </c>
      <c r="C1996" s="164">
        <f>WEEKDAY(A1996)</f>
        <v>2</v>
      </c>
      <c r="D1996" s="164">
        <v>3</v>
      </c>
      <c r="E1996" s="163">
        <v>12.065</v>
      </c>
      <c r="F1996" s="163">
        <v>12.065</v>
      </c>
      <c r="G1996" s="163">
        <v>11.907499999999999</v>
      </c>
      <c r="H1996" s="1">
        <v>181</v>
      </c>
      <c r="I1996" s="161">
        <f>VLOOKUP(B1996,L$2:M$54,2,FALSE)</f>
        <v>1.0439621624000546</v>
      </c>
      <c r="J1996">
        <f>MAX(I1996*F1996,E1996)</f>
        <v>12.595403489356658</v>
      </c>
      <c r="L1996" s="166"/>
      <c r="M1996" s="41"/>
      <c r="N1996" s="41"/>
      <c r="O1996" s="41"/>
    </row>
    <row r="1997" spans="1:15" x14ac:dyDescent="0.25">
      <c r="A1997" s="165">
        <v>43549.125</v>
      </c>
      <c r="B1997" s="167">
        <f>WEEKNUM(A1997)</f>
        <v>13</v>
      </c>
      <c r="C1997" s="164">
        <f>WEEKDAY(A1997)</f>
        <v>2</v>
      </c>
      <c r="D1997" s="164">
        <v>4</v>
      </c>
      <c r="E1997" s="163">
        <v>12.030000000000001</v>
      </c>
      <c r="F1997" s="163">
        <v>12.030000000000001</v>
      </c>
      <c r="G1997" s="163">
        <v>12.022500000000001</v>
      </c>
      <c r="H1997" s="1">
        <v>181</v>
      </c>
      <c r="I1997" s="161">
        <f>VLOOKUP(B1997,L$2:M$54,2,FALSE)</f>
        <v>1.0439621624000546</v>
      </c>
      <c r="J1997">
        <f>MAX(I1997*F1997,E1997)</f>
        <v>12.558864813672658</v>
      </c>
      <c r="L1997" s="166"/>
      <c r="M1997" s="41"/>
      <c r="N1997" s="41"/>
      <c r="O1997" s="41"/>
    </row>
    <row r="1998" spans="1:15" x14ac:dyDescent="0.25">
      <c r="A1998" s="165">
        <v>43549.166666666664</v>
      </c>
      <c r="B1998" s="167">
        <f>WEEKNUM(A1998)</f>
        <v>13</v>
      </c>
      <c r="C1998" s="164">
        <f>WEEKDAY(A1998)</f>
        <v>2</v>
      </c>
      <c r="D1998" s="164">
        <v>5</v>
      </c>
      <c r="E1998" s="163">
        <v>9.9499999999999993</v>
      </c>
      <c r="F1998" s="163">
        <v>9.9499999999999993</v>
      </c>
      <c r="G1998" s="163">
        <v>11.3675</v>
      </c>
      <c r="H1998" s="1">
        <v>276</v>
      </c>
      <c r="I1998" s="161">
        <f>VLOOKUP(B1998,L$2:M$54,2,FALSE)</f>
        <v>1.0439621624000546</v>
      </c>
      <c r="J1998">
        <f>MAX(I1998*F1998,E1998)</f>
        <v>10.387423515880542</v>
      </c>
      <c r="L1998" s="166"/>
      <c r="M1998" s="41"/>
      <c r="N1998" s="41"/>
      <c r="O1998" s="41"/>
    </row>
    <row r="1999" spans="1:15" x14ac:dyDescent="0.25">
      <c r="A1999" s="165">
        <v>43549.208333333336</v>
      </c>
      <c r="B1999" s="167">
        <f>WEEKNUM(A1999)</f>
        <v>13</v>
      </c>
      <c r="C1999" s="164">
        <f>WEEKDAY(A1999)</f>
        <v>2</v>
      </c>
      <c r="D1999" s="164">
        <v>6</v>
      </c>
      <c r="E1999" s="163">
        <v>10.190000000000001</v>
      </c>
      <c r="F1999" s="163">
        <v>10.190000000000001</v>
      </c>
      <c r="G1999" s="163">
        <v>12.045</v>
      </c>
      <c r="H1999" s="1">
        <v>354</v>
      </c>
      <c r="I1999" s="161">
        <f>VLOOKUP(B1999,L$2:M$54,2,FALSE)</f>
        <v>1.0439621624000546</v>
      </c>
      <c r="J1999">
        <f>MAX(I1999*F1999,E1999)</f>
        <v>10.637974434856558</v>
      </c>
      <c r="L1999" s="166"/>
      <c r="M1999" s="41"/>
      <c r="N1999" s="41"/>
      <c r="O1999" s="41"/>
    </row>
    <row r="2000" spans="1:15" x14ac:dyDescent="0.25">
      <c r="A2000" s="165">
        <v>43549.25</v>
      </c>
      <c r="B2000" s="167">
        <f>WEEKNUM(A2000)</f>
        <v>13</v>
      </c>
      <c r="C2000" s="164">
        <f>WEEKDAY(A2000)</f>
        <v>2</v>
      </c>
      <c r="D2000" s="164">
        <v>7</v>
      </c>
      <c r="E2000" s="163">
        <v>10.065000000000001</v>
      </c>
      <c r="F2000" s="163">
        <v>10.065000000000001</v>
      </c>
      <c r="G2000" s="163">
        <v>11.89</v>
      </c>
      <c r="H2000" s="1">
        <v>695</v>
      </c>
      <c r="I2000" s="161">
        <f>VLOOKUP(B2000,L$2:M$54,2,FALSE)</f>
        <v>1.0439621624000546</v>
      </c>
      <c r="J2000">
        <f>MAX(I2000*F2000,E2000)</f>
        <v>10.50747916455655</v>
      </c>
      <c r="L2000" s="166"/>
      <c r="M2000" s="41"/>
      <c r="N2000" s="41"/>
      <c r="O2000" s="41"/>
    </row>
    <row r="2001" spans="1:15" x14ac:dyDescent="0.25">
      <c r="A2001" s="165">
        <v>43549.291666666664</v>
      </c>
      <c r="B2001" s="167">
        <f>WEEKNUM(A2001)</f>
        <v>13</v>
      </c>
      <c r="C2001" s="164">
        <f>WEEKDAY(A2001)</f>
        <v>2</v>
      </c>
      <c r="D2001" s="164">
        <v>8</v>
      </c>
      <c r="E2001" s="163">
        <v>10.09</v>
      </c>
      <c r="F2001" s="163">
        <v>10.09</v>
      </c>
      <c r="G2001" s="163">
        <v>11.705</v>
      </c>
      <c r="H2001" s="1">
        <v>1412</v>
      </c>
      <c r="I2001" s="161">
        <f>VLOOKUP(B2001,L$2:M$54,2,FALSE)</f>
        <v>1.0439621624000546</v>
      </c>
      <c r="J2001">
        <f>MAX(I2001*F2001,E2001)</f>
        <v>10.533578218616551</v>
      </c>
      <c r="L2001" s="166"/>
      <c r="M2001" s="41"/>
      <c r="N2001" s="41"/>
      <c r="O2001" s="41"/>
    </row>
    <row r="2002" spans="1:15" x14ac:dyDescent="0.25">
      <c r="A2002" s="165">
        <v>43549.333333333336</v>
      </c>
      <c r="B2002" s="167">
        <f>WEEKNUM(A2002)</f>
        <v>13</v>
      </c>
      <c r="C2002" s="164">
        <f>WEEKDAY(A2002)</f>
        <v>2</v>
      </c>
      <c r="D2002" s="164">
        <v>9</v>
      </c>
      <c r="E2002" s="163">
        <v>9.9499999999999993</v>
      </c>
      <c r="F2002" s="163">
        <v>9.9499999999999993</v>
      </c>
      <c r="G2002" s="163">
        <v>10.66</v>
      </c>
      <c r="H2002" s="1">
        <v>2132</v>
      </c>
      <c r="I2002" s="161">
        <f>VLOOKUP(B2002,L$2:M$54,2,FALSE)</f>
        <v>1.0439621624000546</v>
      </c>
      <c r="J2002">
        <f>MAX(I2002*F2002,E2002)</f>
        <v>10.387423515880542</v>
      </c>
      <c r="L2002" s="166"/>
      <c r="M2002" s="41"/>
      <c r="N2002" s="41"/>
      <c r="O2002" s="41"/>
    </row>
    <row r="2003" spans="1:15" x14ac:dyDescent="0.25">
      <c r="A2003" s="165">
        <v>43549.375</v>
      </c>
      <c r="B2003" s="167">
        <f>WEEKNUM(A2003)</f>
        <v>13</v>
      </c>
      <c r="C2003" s="164">
        <f>WEEKDAY(A2003)</f>
        <v>2</v>
      </c>
      <c r="D2003" s="164">
        <v>10</v>
      </c>
      <c r="E2003" s="163">
        <v>11.86</v>
      </c>
      <c r="F2003" s="163">
        <v>11.86</v>
      </c>
      <c r="G2003" s="163">
        <v>10.195</v>
      </c>
      <c r="H2003" s="1">
        <v>2720</v>
      </c>
      <c r="I2003" s="161">
        <f>VLOOKUP(B2003,L$2:M$54,2,FALSE)</f>
        <v>1.0439621624000546</v>
      </c>
      <c r="J2003">
        <f>MAX(I2003*F2003,E2003)</f>
        <v>12.381391246064647</v>
      </c>
      <c r="L2003" s="166"/>
      <c r="M2003" s="41"/>
      <c r="N2003" s="41"/>
      <c r="O2003" s="41"/>
    </row>
    <row r="2004" spans="1:15" x14ac:dyDescent="0.25">
      <c r="A2004" s="165">
        <v>43549.416666666664</v>
      </c>
      <c r="B2004" s="167">
        <f>WEEKNUM(A2004)</f>
        <v>13</v>
      </c>
      <c r="C2004" s="164">
        <f>WEEKDAY(A2004)</f>
        <v>2</v>
      </c>
      <c r="D2004" s="164">
        <v>11</v>
      </c>
      <c r="E2004" s="163">
        <v>10.5</v>
      </c>
      <c r="F2004" s="163">
        <v>11.885</v>
      </c>
      <c r="G2004" s="163">
        <v>10.09</v>
      </c>
      <c r="H2004" s="1">
        <v>2978</v>
      </c>
      <c r="I2004" s="161">
        <f>VLOOKUP(B2004,L$2:M$54,2,FALSE)</f>
        <v>1.0439621624000546</v>
      </c>
      <c r="J2004">
        <f>MAX(I2004*F2004,E2004)</f>
        <v>12.407490300124648</v>
      </c>
      <c r="L2004" s="166"/>
      <c r="M2004" s="41"/>
      <c r="N2004" s="41"/>
      <c r="O2004" s="41"/>
    </row>
    <row r="2005" spans="1:15" x14ac:dyDescent="0.25">
      <c r="A2005" s="165">
        <v>43549.458333333336</v>
      </c>
      <c r="B2005" s="167">
        <f>WEEKNUM(A2005)</f>
        <v>13</v>
      </c>
      <c r="C2005" s="164">
        <f>WEEKDAY(A2005)</f>
        <v>2</v>
      </c>
      <c r="D2005" s="164">
        <v>12</v>
      </c>
      <c r="E2005" s="163">
        <v>10.934999999999999</v>
      </c>
      <c r="F2005" s="163">
        <v>11.94</v>
      </c>
      <c r="G2005" s="163">
        <v>10.190000000000001</v>
      </c>
      <c r="H2005" s="1">
        <v>2992</v>
      </c>
      <c r="I2005" s="161">
        <f>VLOOKUP(B2005,L$2:M$54,2,FALSE)</f>
        <v>1.0439621624000546</v>
      </c>
      <c r="J2005">
        <f>MAX(I2005*F2005,E2005)</f>
        <v>12.464908219056651</v>
      </c>
      <c r="L2005" s="166"/>
      <c r="M2005" s="41"/>
      <c r="N2005" s="41"/>
      <c r="O2005" s="41"/>
    </row>
    <row r="2006" spans="1:15" x14ac:dyDescent="0.25">
      <c r="A2006" s="165">
        <v>43549.5</v>
      </c>
      <c r="B2006" s="167">
        <f>WEEKNUM(A2006)</f>
        <v>13</v>
      </c>
      <c r="C2006" s="164">
        <f>WEEKDAY(A2006)</f>
        <v>2</v>
      </c>
      <c r="D2006" s="164">
        <v>13</v>
      </c>
      <c r="E2006" s="163">
        <v>10</v>
      </c>
      <c r="F2006" s="163">
        <v>13.870000000000001</v>
      </c>
      <c r="G2006" s="163">
        <v>9.81</v>
      </c>
      <c r="H2006" s="1">
        <v>2702</v>
      </c>
      <c r="I2006" s="161">
        <f>VLOOKUP(B2006,L$2:M$54,2,FALSE)</f>
        <v>1.0439621624000546</v>
      </c>
      <c r="J2006">
        <f>MAX(I2006*F2006,E2006)</f>
        <v>14.479755192488758</v>
      </c>
      <c r="L2006" s="166"/>
      <c r="M2006" s="41"/>
      <c r="N2006" s="41"/>
      <c r="O2006" s="41"/>
    </row>
    <row r="2007" spans="1:15" x14ac:dyDescent="0.25">
      <c r="A2007" s="165">
        <v>43549.541666666664</v>
      </c>
      <c r="B2007" s="167">
        <f>WEEKNUM(A2007)</f>
        <v>13</v>
      </c>
      <c r="C2007" s="164">
        <f>WEEKDAY(A2007)</f>
        <v>2</v>
      </c>
      <c r="D2007" s="164">
        <v>14</v>
      </c>
      <c r="E2007" s="163">
        <v>10</v>
      </c>
      <c r="F2007" s="163">
        <v>14.15</v>
      </c>
      <c r="G2007" s="163">
        <v>10.08</v>
      </c>
      <c r="H2007" s="1">
        <v>2735</v>
      </c>
      <c r="I2007" s="161">
        <f>VLOOKUP(B2007,L$2:M$54,2,FALSE)</f>
        <v>1.0439621624000546</v>
      </c>
      <c r="J2007">
        <f>MAX(I2007*F2007,E2007)</f>
        <v>14.772064597960773</v>
      </c>
      <c r="L2007" s="166"/>
      <c r="M2007" s="41"/>
      <c r="N2007" s="41"/>
      <c r="O2007" s="41"/>
    </row>
    <row r="2008" spans="1:15" x14ac:dyDescent="0.25">
      <c r="A2008" s="165">
        <v>43549.583333333336</v>
      </c>
      <c r="B2008" s="167">
        <f>WEEKNUM(A2008)</f>
        <v>13</v>
      </c>
      <c r="C2008" s="164">
        <f>WEEKDAY(A2008)</f>
        <v>2</v>
      </c>
      <c r="D2008" s="164">
        <v>15</v>
      </c>
      <c r="E2008" s="163">
        <v>10</v>
      </c>
      <c r="F2008" s="163">
        <v>11.9375</v>
      </c>
      <c r="G2008" s="163">
        <v>11.86</v>
      </c>
      <c r="H2008" s="1">
        <v>2975</v>
      </c>
      <c r="I2008" s="161">
        <f>VLOOKUP(B2008,L$2:M$54,2,FALSE)</f>
        <v>1.0439621624000546</v>
      </c>
      <c r="J2008">
        <f>MAX(I2008*F2008,E2008)</f>
        <v>12.462298313650651</v>
      </c>
      <c r="L2008" s="166"/>
      <c r="M2008" s="41"/>
      <c r="N2008" s="41"/>
      <c r="O2008" s="41"/>
    </row>
    <row r="2009" spans="1:15" x14ac:dyDescent="0.25">
      <c r="A2009" s="165">
        <v>43549.625</v>
      </c>
      <c r="B2009" s="167">
        <f>WEEKNUM(A2009)</f>
        <v>13</v>
      </c>
      <c r="C2009" s="164">
        <f>WEEKDAY(A2009)</f>
        <v>2</v>
      </c>
      <c r="D2009" s="164">
        <v>16</v>
      </c>
      <c r="E2009" s="163">
        <v>11</v>
      </c>
      <c r="F2009" s="163">
        <v>12.105</v>
      </c>
      <c r="G2009" s="163">
        <v>11.0725</v>
      </c>
      <c r="H2009" s="1">
        <v>3131</v>
      </c>
      <c r="I2009" s="161">
        <f>VLOOKUP(B2009,L$2:M$54,2,FALSE)</f>
        <v>1.0439621624000546</v>
      </c>
      <c r="J2009">
        <f>MAX(I2009*F2009,E2009)</f>
        <v>12.637161975852662</v>
      </c>
      <c r="L2009" s="166"/>
      <c r="M2009" s="41"/>
      <c r="N2009" s="41"/>
      <c r="O2009" s="41"/>
    </row>
    <row r="2010" spans="1:15" x14ac:dyDescent="0.25">
      <c r="A2010" s="165">
        <v>43549.666666666664</v>
      </c>
      <c r="B2010" s="167">
        <f>WEEKNUM(A2010)</f>
        <v>13</v>
      </c>
      <c r="C2010" s="164">
        <f>WEEKDAY(A2010)</f>
        <v>2</v>
      </c>
      <c r="D2010" s="164">
        <v>17</v>
      </c>
      <c r="E2010" s="163">
        <v>10</v>
      </c>
      <c r="F2010" s="163">
        <v>13.850000000000001</v>
      </c>
      <c r="G2010" s="163">
        <v>11.442500000000001</v>
      </c>
      <c r="H2010" s="1">
        <v>3119</v>
      </c>
      <c r="I2010" s="161">
        <f>VLOOKUP(B2010,L$2:M$54,2,FALSE)</f>
        <v>1.0439621624000546</v>
      </c>
      <c r="J2010">
        <f>MAX(I2010*F2010,E2010)</f>
        <v>14.458875949240758</v>
      </c>
      <c r="L2010" s="166"/>
      <c r="M2010" s="41"/>
      <c r="N2010" s="41"/>
      <c r="O2010" s="41"/>
    </row>
    <row r="2011" spans="1:15" x14ac:dyDescent="0.25">
      <c r="A2011" s="165">
        <v>43549.708333333336</v>
      </c>
      <c r="B2011" s="167">
        <f>WEEKNUM(A2011)</f>
        <v>13</v>
      </c>
      <c r="C2011" s="164">
        <f>WEEKDAY(A2011)</f>
        <v>2</v>
      </c>
      <c r="D2011" s="164">
        <v>18</v>
      </c>
      <c r="E2011" s="163">
        <v>10</v>
      </c>
      <c r="F2011" s="163">
        <v>14.260000000000002</v>
      </c>
      <c r="G2011" s="163">
        <v>12.105</v>
      </c>
      <c r="H2011" s="1">
        <v>3146</v>
      </c>
      <c r="I2011" s="161">
        <f>VLOOKUP(B2011,L$2:M$54,2,FALSE)</f>
        <v>1.0439621624000546</v>
      </c>
      <c r="J2011">
        <f>MAX(I2011*F2011,E2011)</f>
        <v>14.88690043582478</v>
      </c>
      <c r="L2011" s="166"/>
      <c r="M2011" s="41"/>
      <c r="N2011" s="41"/>
      <c r="O2011" s="41"/>
    </row>
    <row r="2012" spans="1:15" x14ac:dyDescent="0.25">
      <c r="A2012" s="165">
        <v>43549.75</v>
      </c>
      <c r="B2012" s="167">
        <f>WEEKNUM(A2012)</f>
        <v>13</v>
      </c>
      <c r="C2012" s="164">
        <f>WEEKDAY(A2012)</f>
        <v>2</v>
      </c>
      <c r="D2012" s="164">
        <v>19</v>
      </c>
      <c r="E2012" s="163">
        <v>10</v>
      </c>
      <c r="F2012" s="163">
        <v>14</v>
      </c>
      <c r="G2012" s="163">
        <v>12.0375</v>
      </c>
      <c r="H2012" s="1">
        <v>2935</v>
      </c>
      <c r="I2012" s="161">
        <f>VLOOKUP(B2012,L$2:M$54,2,FALSE)</f>
        <v>1.0439621624000546</v>
      </c>
      <c r="J2012">
        <f>MAX(I2012*F2012,E2012)</f>
        <v>14.615470273600764</v>
      </c>
      <c r="L2012" s="166"/>
      <c r="M2012" s="41"/>
      <c r="N2012" s="41"/>
      <c r="O2012" s="41"/>
    </row>
    <row r="2013" spans="1:15" x14ac:dyDescent="0.25">
      <c r="A2013" s="165">
        <v>43549.791666666664</v>
      </c>
      <c r="B2013" s="167">
        <f>WEEKNUM(A2013)</f>
        <v>13</v>
      </c>
      <c r="C2013" s="164">
        <f>WEEKDAY(A2013)</f>
        <v>2</v>
      </c>
      <c r="D2013" s="164">
        <v>20</v>
      </c>
      <c r="E2013" s="163">
        <v>10</v>
      </c>
      <c r="F2013" s="163">
        <v>13.850000000000001</v>
      </c>
      <c r="G2013" s="163">
        <v>11.475</v>
      </c>
      <c r="H2013" s="1">
        <v>1945</v>
      </c>
      <c r="I2013" s="161">
        <f>VLOOKUP(B2013,L$2:M$54,2,FALSE)</f>
        <v>1.0439621624000546</v>
      </c>
      <c r="J2013">
        <f>MAX(I2013*F2013,E2013)</f>
        <v>14.458875949240758</v>
      </c>
      <c r="L2013" s="166"/>
      <c r="M2013" s="41"/>
      <c r="N2013" s="41"/>
      <c r="O2013" s="41"/>
    </row>
    <row r="2014" spans="1:15" x14ac:dyDescent="0.25">
      <c r="A2014" s="165">
        <v>43549.833333333336</v>
      </c>
      <c r="B2014" s="167">
        <f>WEEKNUM(A2014)</f>
        <v>13</v>
      </c>
      <c r="C2014" s="164">
        <f>WEEKDAY(A2014)</f>
        <v>2</v>
      </c>
      <c r="D2014" s="164">
        <v>21</v>
      </c>
      <c r="E2014" s="163">
        <v>10</v>
      </c>
      <c r="F2014" s="163">
        <v>14.260000000000002</v>
      </c>
      <c r="G2014" s="163">
        <v>11.516249999999999</v>
      </c>
      <c r="H2014" s="1">
        <v>1073</v>
      </c>
      <c r="I2014" s="161">
        <f>VLOOKUP(B2014,L$2:M$54,2,FALSE)</f>
        <v>1.0439621624000546</v>
      </c>
      <c r="J2014">
        <f>MAX(I2014*F2014,E2014)</f>
        <v>14.88690043582478</v>
      </c>
      <c r="L2014" s="166"/>
      <c r="M2014" s="41"/>
      <c r="N2014" s="41"/>
      <c r="O2014" s="41"/>
    </row>
    <row r="2015" spans="1:15" x14ac:dyDescent="0.25">
      <c r="A2015" s="165">
        <v>43549.875</v>
      </c>
      <c r="B2015" s="167">
        <f>WEEKNUM(A2015)</f>
        <v>13</v>
      </c>
      <c r="C2015" s="164">
        <f>WEEKDAY(A2015)</f>
        <v>2</v>
      </c>
      <c r="D2015" s="164">
        <v>22</v>
      </c>
      <c r="E2015" s="163">
        <v>10</v>
      </c>
      <c r="F2015" s="163">
        <v>13</v>
      </c>
      <c r="G2015" s="163">
        <v>12.01</v>
      </c>
      <c r="H2015" s="1">
        <v>882</v>
      </c>
      <c r="I2015" s="161">
        <f>VLOOKUP(B2015,L$2:M$54,2,FALSE)</f>
        <v>1.0439621624000546</v>
      </c>
      <c r="J2015">
        <f>MAX(I2015*F2015,E2015)</f>
        <v>13.571508111200709</v>
      </c>
      <c r="L2015" s="166"/>
      <c r="M2015" s="41"/>
      <c r="N2015" s="41"/>
      <c r="O2015" s="41"/>
    </row>
    <row r="2016" spans="1:15" x14ac:dyDescent="0.25">
      <c r="A2016" s="165">
        <v>43549.916666666664</v>
      </c>
      <c r="B2016" s="167">
        <f>WEEKNUM(A2016)</f>
        <v>13</v>
      </c>
      <c r="C2016" s="164">
        <f>WEEKDAY(A2016)</f>
        <v>2</v>
      </c>
      <c r="D2016" s="164">
        <v>23</v>
      </c>
      <c r="E2016" s="163">
        <v>12.01</v>
      </c>
      <c r="F2016" s="163">
        <v>12.01</v>
      </c>
      <c r="G2016" s="163">
        <v>12.0425</v>
      </c>
      <c r="H2016" s="1">
        <v>917</v>
      </c>
      <c r="I2016" s="161">
        <f>VLOOKUP(B2016,L$2:M$54,2,FALSE)</f>
        <v>1.0439621624000546</v>
      </c>
      <c r="J2016">
        <f>MAX(I2016*F2016,E2016)</f>
        <v>12.537985570424656</v>
      </c>
      <c r="L2016" s="166"/>
      <c r="M2016" s="41"/>
      <c r="N2016" s="41"/>
      <c r="O2016" s="41"/>
    </row>
    <row r="2017" spans="1:15" x14ac:dyDescent="0.25">
      <c r="A2017" s="165">
        <v>43549.958333333336</v>
      </c>
      <c r="B2017" s="167">
        <f>WEEKNUM(A2017)</f>
        <v>13</v>
      </c>
      <c r="C2017" s="164">
        <f>WEEKDAY(A2017)</f>
        <v>2</v>
      </c>
      <c r="D2017" s="164">
        <v>24</v>
      </c>
      <c r="E2017" s="163">
        <v>11.9375</v>
      </c>
      <c r="F2017" s="163">
        <v>11.9375</v>
      </c>
      <c r="G2017" s="163">
        <v>12.525</v>
      </c>
      <c r="H2017" s="1">
        <v>1012</v>
      </c>
      <c r="I2017" s="161">
        <f>VLOOKUP(B2017,L$2:M$54,2,FALSE)</f>
        <v>1.0439621624000546</v>
      </c>
      <c r="J2017">
        <f>MAX(I2017*F2017,E2017)</f>
        <v>12.462298313650651</v>
      </c>
      <c r="L2017" s="166"/>
      <c r="M2017" s="41"/>
      <c r="N2017" s="41"/>
      <c r="O2017" s="41"/>
    </row>
    <row r="2018" spans="1:15" x14ac:dyDescent="0.25">
      <c r="A2018" s="165">
        <v>43550</v>
      </c>
      <c r="B2018" s="167">
        <f>WEEKNUM(A2018)</f>
        <v>13</v>
      </c>
      <c r="C2018" s="164">
        <f>WEEKDAY(A2018)</f>
        <v>3</v>
      </c>
      <c r="D2018" s="164">
        <v>1</v>
      </c>
      <c r="E2018" s="163">
        <v>10.879999999999999</v>
      </c>
      <c r="F2018" s="163">
        <v>10.879999999999999</v>
      </c>
      <c r="G2018" s="163">
        <v>12.01</v>
      </c>
      <c r="H2018" s="1">
        <v>732</v>
      </c>
      <c r="I2018" s="161">
        <f>VLOOKUP(B2018,L$2:M$54,2,FALSE)</f>
        <v>1.0439621624000546</v>
      </c>
      <c r="J2018">
        <f>MAX(I2018*F2018,E2018)</f>
        <v>11.358308326912592</v>
      </c>
      <c r="L2018" s="166"/>
      <c r="M2018" s="41"/>
      <c r="N2018" s="41"/>
      <c r="O2018" s="41"/>
    </row>
    <row r="2019" spans="1:15" x14ac:dyDescent="0.25">
      <c r="A2019" s="165">
        <v>43550.041666666664</v>
      </c>
      <c r="B2019" s="167">
        <f>WEEKNUM(A2019)</f>
        <v>13</v>
      </c>
      <c r="C2019" s="164">
        <f>WEEKDAY(A2019)</f>
        <v>3</v>
      </c>
      <c r="D2019" s="164">
        <v>2</v>
      </c>
      <c r="E2019" s="163">
        <v>12</v>
      </c>
      <c r="F2019" s="163">
        <v>12</v>
      </c>
      <c r="G2019" s="163">
        <v>12.0425</v>
      </c>
      <c r="H2019" s="1">
        <v>402</v>
      </c>
      <c r="I2019" s="161">
        <f>VLOOKUP(B2019,L$2:M$54,2,FALSE)</f>
        <v>1.0439621624000546</v>
      </c>
      <c r="J2019">
        <f>MAX(I2019*F2019,E2019)</f>
        <v>12.527545948800654</v>
      </c>
      <c r="L2019" s="166"/>
      <c r="M2019" s="41"/>
      <c r="N2019" s="41"/>
      <c r="O2019" s="41"/>
    </row>
    <row r="2020" spans="1:15" x14ac:dyDescent="0.25">
      <c r="A2020" s="165">
        <v>43550.083333333336</v>
      </c>
      <c r="B2020" s="167">
        <f>WEEKNUM(A2020)</f>
        <v>13</v>
      </c>
      <c r="C2020" s="164">
        <f>WEEKDAY(A2020)</f>
        <v>3</v>
      </c>
      <c r="D2020" s="164">
        <v>3</v>
      </c>
      <c r="E2020" s="163">
        <v>10.6</v>
      </c>
      <c r="F2020" s="163">
        <v>11.1</v>
      </c>
      <c r="G2020" s="163">
        <v>11.925000000000001</v>
      </c>
      <c r="H2020" s="1" t="s">
        <v>193</v>
      </c>
      <c r="I2020" s="161">
        <f>VLOOKUP(B2020,L$2:M$54,2,FALSE)</f>
        <v>1.0439621624000546</v>
      </c>
      <c r="J2020">
        <f>MAX(I2020*F2020,E2020)</f>
        <v>11.587980002640606</v>
      </c>
      <c r="L2020" s="166"/>
      <c r="M2020" s="41"/>
      <c r="N2020" s="41"/>
      <c r="O2020" s="41"/>
    </row>
    <row r="2021" spans="1:15" x14ac:dyDescent="0.25">
      <c r="A2021" s="165">
        <v>43550.125</v>
      </c>
      <c r="B2021" s="167">
        <f>WEEKNUM(A2021)</f>
        <v>13</v>
      </c>
      <c r="C2021" s="164">
        <f>WEEKDAY(A2021)</f>
        <v>3</v>
      </c>
      <c r="D2021" s="164">
        <v>4</v>
      </c>
      <c r="E2021" s="163">
        <v>11.875</v>
      </c>
      <c r="F2021" s="163">
        <v>12</v>
      </c>
      <c r="G2021" s="163">
        <v>12.13</v>
      </c>
      <c r="H2021" s="1">
        <v>307</v>
      </c>
      <c r="I2021" s="161">
        <f>VLOOKUP(B2021,L$2:M$54,2,FALSE)</f>
        <v>1.0439621624000546</v>
      </c>
      <c r="J2021">
        <f>MAX(I2021*F2021,E2021)</f>
        <v>12.527545948800654</v>
      </c>
      <c r="L2021" s="166"/>
      <c r="M2021" s="41"/>
      <c r="N2021" s="41"/>
      <c r="O2021" s="41"/>
    </row>
    <row r="2022" spans="1:15" x14ac:dyDescent="0.25">
      <c r="A2022" s="165">
        <v>43550.166666666664</v>
      </c>
      <c r="B2022" s="167">
        <f>WEEKNUM(A2022)</f>
        <v>13</v>
      </c>
      <c r="C2022" s="164">
        <f>WEEKDAY(A2022)</f>
        <v>3</v>
      </c>
      <c r="D2022" s="164">
        <v>5</v>
      </c>
      <c r="E2022" s="163">
        <v>10.6</v>
      </c>
      <c r="F2022" s="163">
        <v>11.1</v>
      </c>
      <c r="G2022" s="163">
        <v>11.935</v>
      </c>
      <c r="H2022" s="1">
        <v>286</v>
      </c>
      <c r="I2022" s="161">
        <f>VLOOKUP(B2022,L$2:M$54,2,FALSE)</f>
        <v>1.0439621624000546</v>
      </c>
      <c r="J2022">
        <f>MAX(I2022*F2022,E2022)</f>
        <v>11.587980002640606</v>
      </c>
      <c r="L2022" s="166"/>
      <c r="M2022" s="41"/>
      <c r="N2022" s="41"/>
      <c r="O2022" s="41"/>
    </row>
    <row r="2023" spans="1:15" x14ac:dyDescent="0.25">
      <c r="A2023" s="165">
        <v>43550.208333333336</v>
      </c>
      <c r="B2023" s="167">
        <f>WEEKNUM(A2023)</f>
        <v>13</v>
      </c>
      <c r="C2023" s="164">
        <f>WEEKDAY(A2023)</f>
        <v>3</v>
      </c>
      <c r="D2023" s="164">
        <v>6</v>
      </c>
      <c r="E2023" s="163">
        <v>10.5</v>
      </c>
      <c r="F2023" s="163">
        <v>11</v>
      </c>
      <c r="G2023" s="163">
        <v>12.032500000000001</v>
      </c>
      <c r="H2023" s="1">
        <v>203</v>
      </c>
      <c r="I2023" s="161">
        <f>VLOOKUP(B2023,L$2:M$54,2,FALSE)</f>
        <v>1.0439621624000546</v>
      </c>
      <c r="J2023">
        <f>MAX(I2023*F2023,E2023)</f>
        <v>11.483583786400601</v>
      </c>
      <c r="L2023" s="166"/>
      <c r="M2023" s="41"/>
      <c r="N2023" s="41"/>
      <c r="O2023" s="41"/>
    </row>
    <row r="2024" spans="1:15" x14ac:dyDescent="0.25">
      <c r="A2024" s="165">
        <v>43550.25</v>
      </c>
      <c r="B2024" s="167">
        <f>WEEKNUM(A2024)</f>
        <v>13</v>
      </c>
      <c r="C2024" s="164">
        <f>WEEKDAY(A2024)</f>
        <v>3</v>
      </c>
      <c r="D2024" s="164">
        <v>7</v>
      </c>
      <c r="E2024" s="163">
        <v>10.875</v>
      </c>
      <c r="F2024" s="163">
        <v>12</v>
      </c>
      <c r="G2024" s="163">
        <v>10.879999999999999</v>
      </c>
      <c r="H2024" s="1">
        <v>306</v>
      </c>
      <c r="I2024" s="161">
        <f>VLOOKUP(B2024,L$2:M$54,2,FALSE)</f>
        <v>1.0439621624000546</v>
      </c>
      <c r="J2024">
        <f>MAX(I2024*F2024,E2024)</f>
        <v>12.527545948800654</v>
      </c>
      <c r="L2024" s="166"/>
      <c r="M2024" s="41"/>
      <c r="N2024" s="41"/>
      <c r="O2024" s="41"/>
    </row>
    <row r="2025" spans="1:15" x14ac:dyDescent="0.25">
      <c r="A2025" s="165">
        <v>43550.291666666664</v>
      </c>
      <c r="B2025" s="167">
        <f>WEEKNUM(A2025)</f>
        <v>13</v>
      </c>
      <c r="C2025" s="164">
        <f>WEEKDAY(A2025)</f>
        <v>3</v>
      </c>
      <c r="D2025" s="164">
        <v>8</v>
      </c>
      <c r="E2025" s="163">
        <v>10</v>
      </c>
      <c r="F2025" s="163">
        <v>15.75</v>
      </c>
      <c r="G2025" s="163">
        <v>12</v>
      </c>
      <c r="H2025" s="1">
        <v>474</v>
      </c>
      <c r="I2025" s="161">
        <f>VLOOKUP(B2025,L$2:M$54,2,FALSE)</f>
        <v>1.0439621624000546</v>
      </c>
      <c r="J2025">
        <f>MAX(I2025*F2025,E2025)</f>
        <v>16.442404057800861</v>
      </c>
      <c r="L2025" s="166"/>
      <c r="M2025" s="41"/>
      <c r="N2025" s="41"/>
      <c r="O2025" s="41"/>
    </row>
    <row r="2026" spans="1:15" x14ac:dyDescent="0.25">
      <c r="A2026" s="165">
        <v>43550.333333333336</v>
      </c>
      <c r="B2026" s="167">
        <f>WEEKNUM(A2026)</f>
        <v>13</v>
      </c>
      <c r="C2026" s="164">
        <f>WEEKDAY(A2026)</f>
        <v>3</v>
      </c>
      <c r="D2026" s="164">
        <v>9</v>
      </c>
      <c r="E2026" s="163">
        <v>10</v>
      </c>
      <c r="F2026" s="163">
        <v>17.625</v>
      </c>
      <c r="G2026" s="163">
        <v>10.85</v>
      </c>
      <c r="H2026" s="1">
        <v>743</v>
      </c>
      <c r="I2026" s="161">
        <f>VLOOKUP(B2026,L$2:M$54,2,FALSE)</f>
        <v>1.0439621624000546</v>
      </c>
      <c r="J2026">
        <f>MAX(I2026*F2026,E2026)</f>
        <v>18.399833112300961</v>
      </c>
      <c r="L2026" s="166"/>
      <c r="M2026" s="41"/>
      <c r="N2026" s="41"/>
      <c r="O2026" s="41"/>
    </row>
    <row r="2027" spans="1:15" x14ac:dyDescent="0.25">
      <c r="A2027" s="165">
        <v>43550.375</v>
      </c>
      <c r="B2027" s="167">
        <f>WEEKNUM(A2027)</f>
        <v>13</v>
      </c>
      <c r="C2027" s="164">
        <f>WEEKDAY(A2027)</f>
        <v>3</v>
      </c>
      <c r="D2027" s="164">
        <v>10</v>
      </c>
      <c r="E2027" s="163">
        <v>10</v>
      </c>
      <c r="F2027" s="163">
        <v>14.75</v>
      </c>
      <c r="G2027" s="163">
        <v>11.9375</v>
      </c>
      <c r="H2027" s="1">
        <v>1124</v>
      </c>
      <c r="I2027" s="161">
        <f>VLOOKUP(B2027,L$2:M$54,2,FALSE)</f>
        <v>1.0439621624000546</v>
      </c>
      <c r="J2027">
        <f>MAX(I2027*F2027,E2027)</f>
        <v>15.398441895400804</v>
      </c>
      <c r="L2027" s="166"/>
      <c r="M2027" s="41"/>
      <c r="N2027" s="41"/>
      <c r="O2027" s="41"/>
    </row>
    <row r="2028" spans="1:15" x14ac:dyDescent="0.25">
      <c r="A2028" s="165">
        <v>43550.416666666664</v>
      </c>
      <c r="B2028" s="167">
        <f>WEEKNUM(A2028)</f>
        <v>13</v>
      </c>
      <c r="C2028" s="164">
        <f>WEEKDAY(A2028)</f>
        <v>3</v>
      </c>
      <c r="D2028" s="164">
        <v>11</v>
      </c>
      <c r="E2028" s="163">
        <v>10</v>
      </c>
      <c r="F2028" s="163">
        <v>14</v>
      </c>
      <c r="G2028" s="163">
        <v>10.85</v>
      </c>
      <c r="H2028" s="1">
        <v>1628</v>
      </c>
      <c r="I2028" s="161">
        <f>VLOOKUP(B2028,L$2:M$54,2,FALSE)</f>
        <v>1.0439621624000546</v>
      </c>
      <c r="J2028">
        <f>MAX(I2028*F2028,E2028)</f>
        <v>14.615470273600764</v>
      </c>
      <c r="L2028" s="166"/>
      <c r="M2028" s="41"/>
      <c r="N2028" s="41"/>
      <c r="O2028" s="41"/>
    </row>
    <row r="2029" spans="1:15" x14ac:dyDescent="0.25">
      <c r="A2029" s="165">
        <v>43550.458333333336</v>
      </c>
      <c r="B2029" s="167">
        <f>WEEKNUM(A2029)</f>
        <v>13</v>
      </c>
      <c r="C2029" s="164">
        <f>WEEKDAY(A2029)</f>
        <v>3</v>
      </c>
      <c r="D2029" s="164">
        <v>12</v>
      </c>
      <c r="E2029" s="163">
        <v>10</v>
      </c>
      <c r="F2029" s="163">
        <v>13.875</v>
      </c>
      <c r="G2029" s="163">
        <v>10.75</v>
      </c>
      <c r="H2029" s="1">
        <v>2328</v>
      </c>
      <c r="I2029" s="161">
        <f>VLOOKUP(B2029,L$2:M$54,2,FALSE)</f>
        <v>1.0439621624000546</v>
      </c>
      <c r="J2029">
        <f>MAX(I2029*F2029,E2029)</f>
        <v>14.484975003300757</v>
      </c>
      <c r="L2029" s="166"/>
      <c r="M2029" s="41"/>
      <c r="N2029" s="41"/>
      <c r="O2029" s="41"/>
    </row>
    <row r="2030" spans="1:15" x14ac:dyDescent="0.25">
      <c r="A2030" s="165">
        <v>43550.5</v>
      </c>
      <c r="B2030" s="167">
        <f>WEEKNUM(A2030)</f>
        <v>13</v>
      </c>
      <c r="C2030" s="164">
        <f>WEEKDAY(A2030)</f>
        <v>3</v>
      </c>
      <c r="D2030" s="164">
        <v>13</v>
      </c>
      <c r="E2030" s="163">
        <v>10</v>
      </c>
      <c r="F2030" s="163">
        <v>14.125</v>
      </c>
      <c r="G2030" s="163">
        <v>11.4375</v>
      </c>
      <c r="H2030" s="1">
        <v>2365</v>
      </c>
      <c r="I2030" s="161">
        <f>VLOOKUP(B2030,L$2:M$54,2,FALSE)</f>
        <v>1.0439621624000546</v>
      </c>
      <c r="J2030">
        <f>MAX(I2030*F2030,E2030)</f>
        <v>14.745965543900772</v>
      </c>
      <c r="L2030" s="166"/>
      <c r="M2030" s="41"/>
      <c r="N2030" s="41"/>
      <c r="O2030" s="41"/>
    </row>
    <row r="2031" spans="1:15" x14ac:dyDescent="0.25">
      <c r="A2031" s="165">
        <v>43550.541666666664</v>
      </c>
      <c r="B2031" s="167">
        <f>WEEKNUM(A2031)</f>
        <v>13</v>
      </c>
      <c r="C2031" s="164">
        <f>WEEKDAY(A2031)</f>
        <v>3</v>
      </c>
      <c r="D2031" s="164">
        <v>14</v>
      </c>
      <c r="E2031" s="163">
        <v>10</v>
      </c>
      <c r="F2031" s="163">
        <v>14.074999999999999</v>
      </c>
      <c r="G2031" s="163">
        <v>12.875</v>
      </c>
      <c r="H2031" s="1">
        <v>2237</v>
      </c>
      <c r="I2031" s="161">
        <f>VLOOKUP(B2031,L$2:M$54,2,FALSE)</f>
        <v>1.0439621624000546</v>
      </c>
      <c r="J2031">
        <f>MAX(I2031*F2031,E2031)</f>
        <v>14.693767435780767</v>
      </c>
      <c r="L2031" s="166"/>
      <c r="M2031" s="41"/>
      <c r="N2031" s="41"/>
      <c r="O2031" s="41"/>
    </row>
    <row r="2032" spans="1:15" x14ac:dyDescent="0.25">
      <c r="A2032" s="165">
        <v>43550.583333333336</v>
      </c>
      <c r="B2032" s="167">
        <f>WEEKNUM(A2032)</f>
        <v>13</v>
      </c>
      <c r="C2032" s="164">
        <f>WEEKDAY(A2032)</f>
        <v>3</v>
      </c>
      <c r="D2032" s="164">
        <v>15</v>
      </c>
      <c r="E2032" s="163">
        <v>10</v>
      </c>
      <c r="F2032" s="163">
        <v>13.975000000000001</v>
      </c>
      <c r="G2032" s="163">
        <v>13.8125</v>
      </c>
      <c r="H2032" s="1">
        <v>2703</v>
      </c>
      <c r="I2032" s="161">
        <f>VLOOKUP(B2032,L$2:M$54,2,FALSE)</f>
        <v>1.0439621624000546</v>
      </c>
      <c r="J2032">
        <f>MAX(I2032*F2032,E2032)</f>
        <v>14.589371219540764</v>
      </c>
      <c r="L2032" s="166"/>
      <c r="M2032" s="41"/>
      <c r="N2032" s="41"/>
      <c r="O2032" s="41"/>
    </row>
    <row r="2033" spans="1:15" x14ac:dyDescent="0.25">
      <c r="A2033" s="165">
        <v>43550.625</v>
      </c>
      <c r="B2033" s="167">
        <f>WEEKNUM(A2033)</f>
        <v>13</v>
      </c>
      <c r="C2033" s="164">
        <f>WEEKDAY(A2033)</f>
        <v>3</v>
      </c>
      <c r="D2033" s="164">
        <v>16</v>
      </c>
      <c r="E2033" s="163">
        <v>10</v>
      </c>
      <c r="F2033" s="163">
        <v>14.175000000000001</v>
      </c>
      <c r="G2033" s="163">
        <v>12.375</v>
      </c>
      <c r="H2033" s="1">
        <v>3136</v>
      </c>
      <c r="I2033" s="161">
        <f>VLOOKUP(B2033,L$2:M$54,2,FALSE)</f>
        <v>1.0439621624000546</v>
      </c>
      <c r="J2033">
        <f>MAX(I2033*F2033,E2033)</f>
        <v>14.798163652020774</v>
      </c>
      <c r="L2033" s="166"/>
      <c r="M2033" s="41"/>
      <c r="N2033" s="41"/>
      <c r="O2033" s="41"/>
    </row>
    <row r="2034" spans="1:15" x14ac:dyDescent="0.25">
      <c r="A2034" s="165">
        <v>43550.666666666664</v>
      </c>
      <c r="B2034" s="167">
        <f>WEEKNUM(A2034)</f>
        <v>13</v>
      </c>
      <c r="C2034" s="164">
        <f>WEEKDAY(A2034)</f>
        <v>3</v>
      </c>
      <c r="D2034" s="164">
        <v>17</v>
      </c>
      <c r="E2034" s="163">
        <v>10</v>
      </c>
      <c r="F2034" s="163">
        <v>14.45</v>
      </c>
      <c r="G2034" s="163">
        <v>12</v>
      </c>
      <c r="H2034" s="1">
        <v>3399</v>
      </c>
      <c r="I2034" s="161">
        <f>VLOOKUP(B2034,L$2:M$54,2,FALSE)</f>
        <v>1.0439621624000546</v>
      </c>
      <c r="J2034">
        <f>MAX(I2034*F2034,E2034)</f>
        <v>15.085253246680788</v>
      </c>
      <c r="L2034" s="166"/>
      <c r="M2034" s="41"/>
      <c r="N2034" s="41"/>
      <c r="O2034" s="41"/>
    </row>
    <row r="2035" spans="1:15" x14ac:dyDescent="0.25">
      <c r="A2035" s="165">
        <v>43550.708333333336</v>
      </c>
      <c r="B2035" s="167">
        <f>WEEKNUM(A2035)</f>
        <v>13</v>
      </c>
      <c r="C2035" s="164">
        <f>WEEKDAY(A2035)</f>
        <v>3</v>
      </c>
      <c r="D2035" s="164">
        <v>18</v>
      </c>
      <c r="E2035" s="163">
        <v>10</v>
      </c>
      <c r="F2035" s="163">
        <v>17.375</v>
      </c>
      <c r="G2035" s="163">
        <v>11.9375</v>
      </c>
      <c r="H2035" s="1">
        <v>3451</v>
      </c>
      <c r="I2035" s="161">
        <f>VLOOKUP(B2035,L$2:M$54,2,FALSE)</f>
        <v>1.0439621624000546</v>
      </c>
      <c r="J2035">
        <f>MAX(I2035*F2035,E2035)</f>
        <v>18.138842571700948</v>
      </c>
      <c r="L2035" s="166"/>
      <c r="M2035" s="41"/>
      <c r="N2035" s="41"/>
      <c r="O2035" s="41"/>
    </row>
    <row r="2036" spans="1:15" x14ac:dyDescent="0.25">
      <c r="A2036" s="165">
        <v>43550.75</v>
      </c>
      <c r="B2036" s="167">
        <f>WEEKNUM(A2036)</f>
        <v>13</v>
      </c>
      <c r="C2036" s="164">
        <f>WEEKDAY(A2036)</f>
        <v>3</v>
      </c>
      <c r="D2036" s="164">
        <v>19</v>
      </c>
      <c r="E2036" s="163">
        <v>10</v>
      </c>
      <c r="F2036" s="163">
        <v>15.925000000000001</v>
      </c>
      <c r="G2036" s="163">
        <v>12.0625</v>
      </c>
      <c r="H2036" s="1">
        <v>2911</v>
      </c>
      <c r="I2036" s="161">
        <f>VLOOKUP(B2036,L$2:M$54,2,FALSE)</f>
        <v>1.0439621624000546</v>
      </c>
      <c r="J2036">
        <f>MAX(I2036*F2036,E2036)</f>
        <v>16.625097436220869</v>
      </c>
      <c r="L2036" s="166"/>
      <c r="M2036" s="41"/>
      <c r="N2036" s="41"/>
      <c r="O2036" s="41"/>
    </row>
    <row r="2037" spans="1:15" x14ac:dyDescent="0.25">
      <c r="A2037" s="165">
        <v>43550.791666666664</v>
      </c>
      <c r="B2037" s="167">
        <f>WEEKNUM(A2037)</f>
        <v>13</v>
      </c>
      <c r="C2037" s="164">
        <f>WEEKDAY(A2037)</f>
        <v>3</v>
      </c>
      <c r="D2037" s="164">
        <v>20</v>
      </c>
      <c r="E2037" s="163">
        <v>10</v>
      </c>
      <c r="F2037" s="163">
        <v>13.525</v>
      </c>
      <c r="G2037" s="163">
        <v>12.037500000000001</v>
      </c>
      <c r="H2037" s="1">
        <v>2036</v>
      </c>
      <c r="I2037" s="161">
        <f>VLOOKUP(B2037,L$2:M$54,2,FALSE)</f>
        <v>1.0439621624000546</v>
      </c>
      <c r="J2037">
        <f>MAX(I2037*F2037,E2037)</f>
        <v>14.119588246460738</v>
      </c>
      <c r="L2037" s="166"/>
      <c r="M2037" s="41"/>
      <c r="N2037" s="41"/>
      <c r="O2037" s="41"/>
    </row>
    <row r="2038" spans="1:15" x14ac:dyDescent="0.25">
      <c r="A2038" s="165">
        <v>43550.833333333336</v>
      </c>
      <c r="B2038" s="167">
        <f>WEEKNUM(A2038)</f>
        <v>13</v>
      </c>
      <c r="C2038" s="164">
        <f>WEEKDAY(A2038)</f>
        <v>3</v>
      </c>
      <c r="D2038" s="164">
        <v>21</v>
      </c>
      <c r="E2038" s="163">
        <v>12.45</v>
      </c>
      <c r="F2038" s="163">
        <v>12.45</v>
      </c>
      <c r="G2038" s="163">
        <v>11.987500000000001</v>
      </c>
      <c r="H2038" s="1">
        <v>1652</v>
      </c>
      <c r="I2038" s="161">
        <f>VLOOKUP(B2038,L$2:M$54,2,FALSE)</f>
        <v>1.0439621624000546</v>
      </c>
      <c r="J2038">
        <f>MAX(I2038*F2038,E2038)</f>
        <v>12.997328921880678</v>
      </c>
      <c r="L2038" s="166"/>
      <c r="M2038" s="41"/>
      <c r="N2038" s="41"/>
      <c r="O2038" s="41"/>
    </row>
    <row r="2039" spans="1:15" x14ac:dyDescent="0.25">
      <c r="A2039" s="165">
        <v>43550.875</v>
      </c>
      <c r="B2039" s="167">
        <f>WEEKNUM(A2039)</f>
        <v>13</v>
      </c>
      <c r="C2039" s="164">
        <f>WEEKDAY(A2039)</f>
        <v>3</v>
      </c>
      <c r="D2039" s="164">
        <v>22</v>
      </c>
      <c r="E2039" s="163">
        <v>11.95</v>
      </c>
      <c r="F2039" s="163">
        <v>11.95</v>
      </c>
      <c r="G2039" s="163">
        <v>12.0875</v>
      </c>
      <c r="H2039" s="1">
        <v>1383</v>
      </c>
      <c r="I2039" s="161">
        <f>VLOOKUP(B2039,L$2:M$54,2,FALSE)</f>
        <v>1.0439621624000546</v>
      </c>
      <c r="J2039">
        <f>MAX(I2039*F2039,E2039)</f>
        <v>12.475347840680652</v>
      </c>
      <c r="L2039" s="166"/>
      <c r="M2039" s="41"/>
      <c r="N2039" s="41"/>
      <c r="O2039" s="41"/>
    </row>
    <row r="2040" spans="1:15" x14ac:dyDescent="0.25">
      <c r="A2040" s="165">
        <v>43550.916666666664</v>
      </c>
      <c r="B2040" s="167">
        <f>WEEKNUM(A2040)</f>
        <v>13</v>
      </c>
      <c r="C2040" s="164">
        <f>WEEKDAY(A2040)</f>
        <v>3</v>
      </c>
      <c r="D2040" s="164">
        <v>23</v>
      </c>
      <c r="E2040" s="163">
        <v>11.725000000000001</v>
      </c>
      <c r="F2040" s="163">
        <v>11.725000000000001</v>
      </c>
      <c r="G2040" s="163">
        <v>12.225</v>
      </c>
      <c r="H2040" s="1">
        <v>867</v>
      </c>
      <c r="I2040" s="161">
        <f>VLOOKUP(B2040,L$2:M$54,2,FALSE)</f>
        <v>1.0439621624000546</v>
      </c>
      <c r="J2040">
        <f>MAX(I2040*F2040,E2040)</f>
        <v>12.240456354140642</v>
      </c>
      <c r="L2040" s="166"/>
      <c r="M2040" s="41"/>
      <c r="N2040" s="41"/>
      <c r="O2040" s="41"/>
    </row>
    <row r="2041" spans="1:15" x14ac:dyDescent="0.25">
      <c r="A2041" s="165">
        <v>43550.958333333336</v>
      </c>
      <c r="B2041" s="167">
        <f>WEEKNUM(A2041)</f>
        <v>13</v>
      </c>
      <c r="C2041" s="164">
        <f>WEEKDAY(A2041)</f>
        <v>3</v>
      </c>
      <c r="D2041" s="164">
        <v>24</v>
      </c>
      <c r="E2041" s="163">
        <v>12</v>
      </c>
      <c r="F2041" s="163">
        <v>12</v>
      </c>
      <c r="G2041" s="163">
        <v>13.6875</v>
      </c>
      <c r="H2041" s="1">
        <v>403</v>
      </c>
      <c r="I2041" s="161">
        <f>VLOOKUP(B2041,L$2:M$54,2,FALSE)</f>
        <v>1.0439621624000546</v>
      </c>
      <c r="J2041">
        <f>MAX(I2041*F2041,E2041)</f>
        <v>12.527545948800654</v>
      </c>
      <c r="L2041" s="166"/>
      <c r="M2041" s="41"/>
      <c r="N2041" s="41"/>
      <c r="O2041" s="41"/>
    </row>
    <row r="2042" spans="1:15" x14ac:dyDescent="0.25">
      <c r="A2042" s="165">
        <v>43551</v>
      </c>
      <c r="B2042" s="167">
        <f>WEEKNUM(A2042)</f>
        <v>13</v>
      </c>
      <c r="C2042" s="164">
        <f>WEEKDAY(A2042)</f>
        <v>4</v>
      </c>
      <c r="D2042" s="164">
        <v>1</v>
      </c>
      <c r="E2042" s="163">
        <v>11.07</v>
      </c>
      <c r="F2042" s="163">
        <v>11.07</v>
      </c>
      <c r="G2042" s="163">
        <v>12.9625</v>
      </c>
      <c r="H2042" s="1">
        <v>195</v>
      </c>
      <c r="I2042" s="161">
        <f>VLOOKUP(B2042,L$2:M$54,2,FALSE)</f>
        <v>1.0439621624000546</v>
      </c>
      <c r="J2042">
        <f>MAX(I2042*F2042,E2042)</f>
        <v>11.556661137768604</v>
      </c>
      <c r="L2042" s="166"/>
      <c r="M2042" s="41"/>
      <c r="N2042" s="41"/>
      <c r="O2042" s="41"/>
    </row>
    <row r="2043" spans="1:15" x14ac:dyDescent="0.25">
      <c r="A2043" s="165">
        <v>43551.041666666664</v>
      </c>
      <c r="B2043" s="167">
        <f>WEEKNUM(A2043)</f>
        <v>13</v>
      </c>
      <c r="C2043" s="164">
        <f>WEEKDAY(A2043)</f>
        <v>4</v>
      </c>
      <c r="D2043" s="164">
        <v>2</v>
      </c>
      <c r="E2043" s="163">
        <v>11.175000000000001</v>
      </c>
      <c r="F2043" s="163">
        <v>11.175000000000001</v>
      </c>
      <c r="G2043" s="163">
        <v>11.762499999999999</v>
      </c>
      <c r="H2043" s="1">
        <v>111</v>
      </c>
      <c r="I2043" s="161">
        <f>VLOOKUP(B2043,L$2:M$54,2,FALSE)</f>
        <v>1.0439621624000546</v>
      </c>
      <c r="J2043">
        <f>MAX(I2043*F2043,E2043)</f>
        <v>11.666277164820611</v>
      </c>
      <c r="L2043" s="166"/>
      <c r="M2043" s="41"/>
      <c r="N2043" s="41"/>
      <c r="O2043" s="41"/>
    </row>
    <row r="2044" spans="1:15" x14ac:dyDescent="0.25">
      <c r="A2044" s="165">
        <v>43551.083333333336</v>
      </c>
      <c r="B2044" s="167">
        <f>WEEKNUM(A2044)</f>
        <v>13</v>
      </c>
      <c r="C2044" s="164">
        <f>WEEKDAY(A2044)</f>
        <v>4</v>
      </c>
      <c r="D2044" s="164">
        <v>3</v>
      </c>
      <c r="E2044" s="163">
        <v>11.745000000000001</v>
      </c>
      <c r="F2044" s="163">
        <v>11.745000000000001</v>
      </c>
      <c r="G2044" s="163">
        <v>12.45</v>
      </c>
      <c r="H2044" s="1">
        <v>73</v>
      </c>
      <c r="I2044" s="161">
        <f>VLOOKUP(B2044,L$2:M$54,2,FALSE)</f>
        <v>1.0439621624000546</v>
      </c>
      <c r="J2044">
        <f>MAX(I2044*F2044,E2044)</f>
        <v>12.261335597388642</v>
      </c>
      <c r="L2044" s="166"/>
      <c r="M2044" s="41"/>
      <c r="N2044" s="41"/>
      <c r="O2044" s="41"/>
    </row>
    <row r="2045" spans="1:15" x14ac:dyDescent="0.25">
      <c r="A2045" s="165">
        <v>43551.125</v>
      </c>
      <c r="B2045" s="167">
        <f>WEEKNUM(A2045)</f>
        <v>13</v>
      </c>
      <c r="C2045" s="164">
        <f>WEEKDAY(A2045)</f>
        <v>4</v>
      </c>
      <c r="D2045" s="164">
        <v>4</v>
      </c>
      <c r="E2045" s="163">
        <v>12.195</v>
      </c>
      <c r="F2045" s="163">
        <v>12.195</v>
      </c>
      <c r="G2045" s="163">
        <v>11.95</v>
      </c>
      <c r="H2045" s="1">
        <v>132</v>
      </c>
      <c r="I2045" s="161">
        <f>VLOOKUP(B2045,L$2:M$54,2,FALSE)</f>
        <v>1.0439621624000546</v>
      </c>
      <c r="J2045">
        <f>MAX(I2045*F2045,E2045)</f>
        <v>12.731118570468666</v>
      </c>
      <c r="L2045" s="166"/>
      <c r="M2045" s="41"/>
      <c r="N2045" s="41"/>
      <c r="O2045" s="41"/>
    </row>
    <row r="2046" spans="1:15" x14ac:dyDescent="0.25">
      <c r="A2046" s="165">
        <v>43551.166666666664</v>
      </c>
      <c r="B2046" s="167">
        <f>WEEKNUM(A2046)</f>
        <v>13</v>
      </c>
      <c r="C2046" s="164">
        <f>WEEKDAY(A2046)</f>
        <v>4</v>
      </c>
      <c r="D2046" s="164">
        <v>5</v>
      </c>
      <c r="E2046" s="163">
        <v>11.705</v>
      </c>
      <c r="F2046" s="163">
        <v>11.705</v>
      </c>
      <c r="G2046" s="163">
        <v>11.725000000000001</v>
      </c>
      <c r="H2046" s="1">
        <v>354</v>
      </c>
      <c r="I2046" s="161">
        <f>VLOOKUP(B2046,L$2:M$54,2,FALSE)</f>
        <v>1.0439621624000546</v>
      </c>
      <c r="J2046">
        <f>MAX(I2046*F2046,E2046)</f>
        <v>12.219577110892638</v>
      </c>
      <c r="L2046" s="166"/>
      <c r="M2046" s="41"/>
      <c r="N2046" s="41"/>
      <c r="O2046" s="41"/>
    </row>
    <row r="2047" spans="1:15" x14ac:dyDescent="0.25">
      <c r="A2047" s="165">
        <v>43551.208333333336</v>
      </c>
      <c r="B2047" s="167">
        <f>WEEKNUM(A2047)</f>
        <v>13</v>
      </c>
      <c r="C2047" s="164">
        <f>WEEKDAY(A2047)</f>
        <v>4</v>
      </c>
      <c r="D2047" s="164">
        <v>6</v>
      </c>
      <c r="E2047" s="163">
        <v>10.620000000000001</v>
      </c>
      <c r="F2047" s="163">
        <v>10.620000000000001</v>
      </c>
      <c r="G2047" s="163">
        <v>12</v>
      </c>
      <c r="H2047" s="1">
        <v>863</v>
      </c>
      <c r="I2047" s="161">
        <f>VLOOKUP(B2047,L$2:M$54,2,FALSE)</f>
        <v>1.0439621624000546</v>
      </c>
      <c r="J2047">
        <f>MAX(I2047*F2047,E2047)</f>
        <v>11.086878164688581</v>
      </c>
      <c r="L2047" s="166"/>
      <c r="M2047" s="41"/>
      <c r="N2047" s="41"/>
      <c r="O2047" s="41"/>
    </row>
    <row r="2048" spans="1:15" x14ac:dyDescent="0.25">
      <c r="A2048" s="165">
        <v>43551.25</v>
      </c>
      <c r="B2048" s="167">
        <f>WEEKNUM(A2048)</f>
        <v>13</v>
      </c>
      <c r="C2048" s="164">
        <f>WEEKDAY(A2048)</f>
        <v>4</v>
      </c>
      <c r="D2048" s="164">
        <v>7</v>
      </c>
      <c r="E2048" s="163">
        <v>11.77</v>
      </c>
      <c r="F2048" s="163">
        <v>11.77</v>
      </c>
      <c r="G2048" s="163">
        <v>11.07</v>
      </c>
      <c r="H2048" s="1">
        <v>3397</v>
      </c>
      <c r="I2048" s="161">
        <f>VLOOKUP(B2048,L$2:M$54,2,FALSE)</f>
        <v>1.0439621624000546</v>
      </c>
      <c r="J2048">
        <f>MAX(I2048*F2048,E2048)</f>
        <v>12.287434651448642</v>
      </c>
      <c r="L2048" s="166"/>
      <c r="M2048" s="41"/>
      <c r="N2048" s="41"/>
      <c r="O2048" s="41"/>
    </row>
    <row r="2049" spans="1:15" x14ac:dyDescent="0.25">
      <c r="A2049" s="165">
        <v>43551.291666666664</v>
      </c>
      <c r="B2049" s="167">
        <f>WEEKNUM(A2049)</f>
        <v>13</v>
      </c>
      <c r="C2049" s="164">
        <f>WEEKDAY(A2049)</f>
        <v>4</v>
      </c>
      <c r="D2049" s="164">
        <v>8</v>
      </c>
      <c r="E2049" s="163">
        <v>10</v>
      </c>
      <c r="F2049" s="163">
        <v>16.5</v>
      </c>
      <c r="G2049" s="163">
        <v>11.175000000000001</v>
      </c>
      <c r="H2049" s="1">
        <v>4278</v>
      </c>
      <c r="I2049" s="161">
        <f>VLOOKUP(B2049,L$2:M$54,2,FALSE)</f>
        <v>1.0439621624000546</v>
      </c>
      <c r="J2049">
        <f>MAX(I2049*F2049,E2049)</f>
        <v>17.225375679600901</v>
      </c>
      <c r="L2049" s="166"/>
      <c r="M2049" s="41"/>
      <c r="N2049" s="41"/>
      <c r="O2049" s="41"/>
    </row>
    <row r="2050" spans="1:15" x14ac:dyDescent="0.25">
      <c r="A2050" s="165">
        <v>43551.333333333336</v>
      </c>
      <c r="B2050" s="167">
        <f>WEEKNUM(A2050)</f>
        <v>13</v>
      </c>
      <c r="C2050" s="164">
        <f>WEEKDAY(A2050)</f>
        <v>4</v>
      </c>
      <c r="D2050" s="164">
        <v>9</v>
      </c>
      <c r="E2050" s="163">
        <v>10</v>
      </c>
      <c r="F2050" s="163">
        <v>19</v>
      </c>
      <c r="G2050" s="163">
        <v>11.745000000000001</v>
      </c>
      <c r="H2050" s="1">
        <v>3953</v>
      </c>
      <c r="I2050" s="161">
        <f>VLOOKUP(B2050,L$2:M$54,2,FALSE)</f>
        <v>1.0439621624000546</v>
      </c>
      <c r="J2050">
        <f>MAX(I2050*F2050,E2050)</f>
        <v>19.835281085601036</v>
      </c>
      <c r="L2050" s="166"/>
      <c r="M2050" s="41"/>
      <c r="N2050" s="41"/>
      <c r="O2050" s="41"/>
    </row>
    <row r="2051" spans="1:15" x14ac:dyDescent="0.25">
      <c r="A2051" s="165">
        <v>43551.375</v>
      </c>
      <c r="B2051" s="167">
        <f>WEEKNUM(A2051)</f>
        <v>13</v>
      </c>
      <c r="C2051" s="164">
        <f>WEEKDAY(A2051)</f>
        <v>4</v>
      </c>
      <c r="D2051" s="164">
        <v>10</v>
      </c>
      <c r="E2051" s="163">
        <v>10</v>
      </c>
      <c r="F2051" s="163">
        <v>16.75</v>
      </c>
      <c r="G2051" s="163">
        <v>12.195</v>
      </c>
      <c r="H2051" s="1">
        <v>2996</v>
      </c>
      <c r="I2051" s="161">
        <f>VLOOKUP(B2051,L$2:M$54,2,FALSE)</f>
        <v>1.0439621624000546</v>
      </c>
      <c r="J2051">
        <f>MAX(I2051*F2051,E2051)</f>
        <v>17.486366220200914</v>
      </c>
      <c r="L2051" s="166"/>
      <c r="M2051" s="41"/>
      <c r="N2051" s="41"/>
      <c r="O2051" s="41"/>
    </row>
    <row r="2052" spans="1:15" x14ac:dyDescent="0.25">
      <c r="A2052" s="165">
        <v>43551.416666666664</v>
      </c>
      <c r="B2052" s="167">
        <f>WEEKNUM(A2052)</f>
        <v>13</v>
      </c>
      <c r="C2052" s="164">
        <f>WEEKDAY(A2052)</f>
        <v>4</v>
      </c>
      <c r="D2052" s="164">
        <v>11</v>
      </c>
      <c r="E2052" s="163">
        <v>10</v>
      </c>
      <c r="F2052" s="163">
        <v>15.379999999999999</v>
      </c>
      <c r="G2052" s="163">
        <v>11.705</v>
      </c>
      <c r="H2052" s="1">
        <v>2481</v>
      </c>
      <c r="I2052" s="161">
        <f>VLOOKUP(B2052,L$2:M$54,2,FALSE)</f>
        <v>1.0439621624000546</v>
      </c>
      <c r="J2052">
        <f>MAX(I2052*F2052,E2052)</f>
        <v>16.05613805771284</v>
      </c>
      <c r="L2052" s="166"/>
      <c r="M2052" s="41"/>
      <c r="N2052" s="41"/>
      <c r="O2052" s="41"/>
    </row>
    <row r="2053" spans="1:15" x14ac:dyDescent="0.25">
      <c r="A2053" s="165">
        <v>43551.458333333336</v>
      </c>
      <c r="B2053" s="167">
        <f>WEEKNUM(A2053)</f>
        <v>13</v>
      </c>
      <c r="C2053" s="164">
        <f>WEEKDAY(A2053)</f>
        <v>4</v>
      </c>
      <c r="D2053" s="164">
        <v>12</v>
      </c>
      <c r="E2053" s="163">
        <v>10</v>
      </c>
      <c r="F2053" s="163">
        <v>14.45</v>
      </c>
      <c r="G2053" s="163">
        <v>10.620000000000001</v>
      </c>
      <c r="H2053" s="1">
        <v>2377</v>
      </c>
      <c r="I2053" s="161">
        <f>VLOOKUP(B2053,L$2:M$54,2,FALSE)</f>
        <v>1.0439621624000546</v>
      </c>
      <c r="J2053">
        <f>MAX(I2053*F2053,E2053)</f>
        <v>15.085253246680788</v>
      </c>
      <c r="L2053" s="166"/>
      <c r="M2053" s="41"/>
      <c r="N2053" s="41"/>
      <c r="O2053" s="41"/>
    </row>
    <row r="2054" spans="1:15" x14ac:dyDescent="0.25">
      <c r="A2054" s="165">
        <v>43551.5</v>
      </c>
      <c r="B2054" s="167">
        <f>WEEKNUM(A2054)</f>
        <v>13</v>
      </c>
      <c r="C2054" s="164">
        <f>WEEKDAY(A2054)</f>
        <v>4</v>
      </c>
      <c r="D2054" s="164">
        <v>13</v>
      </c>
      <c r="E2054" s="163">
        <v>10</v>
      </c>
      <c r="F2054" s="163">
        <v>13.765000000000001</v>
      </c>
      <c r="G2054" s="163">
        <v>11.77</v>
      </c>
      <c r="H2054" s="1">
        <v>2233</v>
      </c>
      <c r="I2054" s="161">
        <f>VLOOKUP(B2054,L$2:M$54,2,FALSE)</f>
        <v>1.0439621624000546</v>
      </c>
      <c r="J2054">
        <f>MAX(I2054*F2054,E2054)</f>
        <v>14.370139165436752</v>
      </c>
      <c r="L2054" s="166"/>
      <c r="M2054" s="41"/>
      <c r="N2054" s="41"/>
      <c r="O2054" s="41"/>
    </row>
    <row r="2055" spans="1:15" x14ac:dyDescent="0.25">
      <c r="A2055" s="165">
        <v>43551.541666666664</v>
      </c>
      <c r="B2055" s="167">
        <f>WEEKNUM(A2055)</f>
        <v>13</v>
      </c>
      <c r="C2055" s="164">
        <f>WEEKDAY(A2055)</f>
        <v>4</v>
      </c>
      <c r="D2055" s="164">
        <v>14</v>
      </c>
      <c r="E2055" s="163">
        <v>10</v>
      </c>
      <c r="F2055" s="163">
        <v>14.185</v>
      </c>
      <c r="G2055" s="163">
        <v>13.25</v>
      </c>
      <c r="H2055" s="1">
        <v>2392</v>
      </c>
      <c r="I2055" s="161">
        <f>VLOOKUP(B2055,L$2:M$54,2,FALSE)</f>
        <v>1.0439621624000546</v>
      </c>
      <c r="J2055">
        <f>MAX(I2055*F2055,E2055)</f>
        <v>14.808603273644774</v>
      </c>
      <c r="L2055" s="166"/>
      <c r="M2055" s="41"/>
      <c r="N2055" s="41"/>
      <c r="O2055" s="41"/>
    </row>
    <row r="2056" spans="1:15" x14ac:dyDescent="0.25">
      <c r="A2056" s="165">
        <v>43551.583333333336</v>
      </c>
      <c r="B2056" s="167">
        <f>WEEKNUM(A2056)</f>
        <v>13</v>
      </c>
      <c r="C2056" s="164">
        <f>WEEKDAY(A2056)</f>
        <v>4</v>
      </c>
      <c r="D2056" s="164">
        <v>15</v>
      </c>
      <c r="E2056" s="163">
        <v>10</v>
      </c>
      <c r="F2056" s="163">
        <v>15</v>
      </c>
      <c r="G2056" s="163">
        <v>14.5</v>
      </c>
      <c r="H2056" s="1">
        <v>2601</v>
      </c>
      <c r="I2056" s="161">
        <f>VLOOKUP(B2056,L$2:M$54,2,FALSE)</f>
        <v>1.0439621624000546</v>
      </c>
      <c r="J2056">
        <f>MAX(I2056*F2056,E2056)</f>
        <v>15.659432436000818</v>
      </c>
      <c r="L2056" s="166"/>
      <c r="M2056" s="41"/>
      <c r="N2056" s="41"/>
      <c r="O2056" s="41"/>
    </row>
    <row r="2057" spans="1:15" x14ac:dyDescent="0.25">
      <c r="A2057" s="165">
        <v>43551.625</v>
      </c>
      <c r="B2057" s="167">
        <f>WEEKNUM(A2057)</f>
        <v>13</v>
      </c>
      <c r="C2057" s="164">
        <f>WEEKDAY(A2057)</f>
        <v>4</v>
      </c>
      <c r="D2057" s="164">
        <v>16</v>
      </c>
      <c r="E2057" s="163">
        <v>10</v>
      </c>
      <c r="F2057" s="163">
        <v>14.895</v>
      </c>
      <c r="G2057" s="163">
        <v>13.375</v>
      </c>
      <c r="H2057" s="1">
        <v>2671</v>
      </c>
      <c r="I2057" s="161">
        <f>VLOOKUP(B2057,L$2:M$54,2,FALSE)</f>
        <v>1.0439621624000546</v>
      </c>
      <c r="J2057">
        <f>MAX(I2057*F2057,E2057)</f>
        <v>15.549816408948812</v>
      </c>
      <c r="L2057" s="166"/>
      <c r="M2057" s="41"/>
      <c r="N2057" s="41"/>
      <c r="O2057" s="41"/>
    </row>
    <row r="2058" spans="1:15" x14ac:dyDescent="0.25">
      <c r="A2058" s="165">
        <v>43551.666666666664</v>
      </c>
      <c r="B2058" s="167">
        <f>WEEKNUM(A2058)</f>
        <v>13</v>
      </c>
      <c r="C2058" s="164">
        <f>WEEKDAY(A2058)</f>
        <v>4</v>
      </c>
      <c r="D2058" s="164">
        <v>17</v>
      </c>
      <c r="E2058" s="163">
        <v>10</v>
      </c>
      <c r="F2058" s="163">
        <v>15.77</v>
      </c>
      <c r="G2058" s="163">
        <v>12.690000000000001</v>
      </c>
      <c r="H2058" s="1">
        <v>3492</v>
      </c>
      <c r="I2058" s="161">
        <f>VLOOKUP(B2058,L$2:M$54,2,FALSE)</f>
        <v>1.0439621624000546</v>
      </c>
      <c r="J2058">
        <f>MAX(I2058*F2058,E2058)</f>
        <v>16.463283301048861</v>
      </c>
      <c r="L2058" s="166"/>
      <c r="M2058" s="41"/>
      <c r="N2058" s="41"/>
      <c r="O2058" s="41"/>
    </row>
    <row r="2059" spans="1:15" x14ac:dyDescent="0.25">
      <c r="A2059" s="165">
        <v>43551.708333333336</v>
      </c>
      <c r="B2059" s="167">
        <f>WEEKNUM(A2059)</f>
        <v>13</v>
      </c>
      <c r="C2059" s="164">
        <f>WEEKDAY(A2059)</f>
        <v>4</v>
      </c>
      <c r="D2059" s="164">
        <v>18</v>
      </c>
      <c r="E2059" s="163">
        <v>10</v>
      </c>
      <c r="F2059" s="163">
        <v>17.549999999999997</v>
      </c>
      <c r="G2059" s="163">
        <v>12.225000000000001</v>
      </c>
      <c r="H2059" s="1">
        <v>4087</v>
      </c>
      <c r="I2059" s="161">
        <f>VLOOKUP(B2059,L$2:M$54,2,FALSE)</f>
        <v>1.0439621624000546</v>
      </c>
      <c r="J2059">
        <f>MAX(I2059*F2059,E2059)</f>
        <v>18.321535950120953</v>
      </c>
      <c r="L2059" s="166"/>
      <c r="M2059" s="41"/>
      <c r="N2059" s="41"/>
      <c r="O2059" s="41"/>
    </row>
    <row r="2060" spans="1:15" x14ac:dyDescent="0.25">
      <c r="A2060" s="165">
        <v>43551.75</v>
      </c>
      <c r="B2060" s="167">
        <f>WEEKNUM(A2060)</f>
        <v>13</v>
      </c>
      <c r="C2060" s="164">
        <f>WEEKDAY(A2060)</f>
        <v>4</v>
      </c>
      <c r="D2060" s="164">
        <v>19</v>
      </c>
      <c r="E2060" s="163">
        <v>10</v>
      </c>
      <c r="F2060" s="163">
        <v>16.234999999999999</v>
      </c>
      <c r="G2060" s="163">
        <v>11.8825</v>
      </c>
      <c r="H2060" s="1">
        <v>2888</v>
      </c>
      <c r="I2060" s="161">
        <f>VLOOKUP(B2060,L$2:M$54,2,FALSE)</f>
        <v>1.0439621624000546</v>
      </c>
      <c r="J2060">
        <f>MAX(I2060*F2060,E2060)</f>
        <v>16.948725706564886</v>
      </c>
      <c r="L2060" s="166"/>
      <c r="M2060" s="41"/>
      <c r="N2060" s="41"/>
      <c r="O2060" s="41"/>
    </row>
    <row r="2061" spans="1:15" x14ac:dyDescent="0.25">
      <c r="A2061" s="165">
        <v>43551.791666666664</v>
      </c>
      <c r="B2061" s="167">
        <f>WEEKNUM(A2061)</f>
        <v>13</v>
      </c>
      <c r="C2061" s="164">
        <f>WEEKDAY(A2061)</f>
        <v>4</v>
      </c>
      <c r="D2061" s="164">
        <v>20</v>
      </c>
      <c r="E2061" s="163">
        <v>10</v>
      </c>
      <c r="F2061" s="163">
        <v>14</v>
      </c>
      <c r="G2061" s="163">
        <v>12.092500000000001</v>
      </c>
      <c r="H2061" s="1">
        <v>1931</v>
      </c>
      <c r="I2061" s="161">
        <f>VLOOKUP(B2061,L$2:M$54,2,FALSE)</f>
        <v>1.0439621624000546</v>
      </c>
      <c r="J2061">
        <f>MAX(I2061*F2061,E2061)</f>
        <v>14.615470273600764</v>
      </c>
      <c r="L2061" s="166"/>
      <c r="M2061" s="41"/>
      <c r="N2061" s="41"/>
      <c r="O2061" s="41"/>
    </row>
    <row r="2062" spans="1:15" x14ac:dyDescent="0.25">
      <c r="A2062" s="165">
        <v>43551.833333333336</v>
      </c>
      <c r="B2062" s="167">
        <f>WEEKNUM(A2062)</f>
        <v>13</v>
      </c>
      <c r="C2062" s="164">
        <f>WEEKDAY(A2062)</f>
        <v>4</v>
      </c>
      <c r="D2062" s="164">
        <v>21</v>
      </c>
      <c r="E2062" s="163">
        <v>10</v>
      </c>
      <c r="F2062" s="163">
        <v>12.77</v>
      </c>
      <c r="G2062" s="163">
        <v>12.5</v>
      </c>
      <c r="H2062" s="1">
        <v>1077</v>
      </c>
      <c r="I2062" s="161">
        <f>VLOOKUP(B2062,L$2:M$54,2,FALSE)</f>
        <v>1.0439621624000546</v>
      </c>
      <c r="J2062">
        <f>MAX(I2062*F2062,E2062)</f>
        <v>13.331396813848697</v>
      </c>
      <c r="L2062" s="166"/>
      <c r="M2062" s="41"/>
      <c r="N2062" s="41"/>
      <c r="O2062" s="41"/>
    </row>
    <row r="2063" spans="1:15" x14ac:dyDescent="0.25">
      <c r="A2063" s="165">
        <v>43551.875</v>
      </c>
      <c r="B2063" s="167">
        <f>WEEKNUM(A2063)</f>
        <v>13</v>
      </c>
      <c r="C2063" s="164">
        <f>WEEKDAY(A2063)</f>
        <v>4</v>
      </c>
      <c r="D2063" s="164">
        <v>22</v>
      </c>
      <c r="E2063" s="163">
        <v>12.48</v>
      </c>
      <c r="F2063" s="163">
        <v>12.48</v>
      </c>
      <c r="G2063" s="163">
        <v>12.4475</v>
      </c>
      <c r="H2063" s="1">
        <v>842</v>
      </c>
      <c r="I2063" s="161">
        <f>VLOOKUP(B2063,L$2:M$54,2,FALSE)</f>
        <v>1.0439621624000546</v>
      </c>
      <c r="J2063">
        <f>MAX(I2063*F2063,E2063)</f>
        <v>13.028647786752682</v>
      </c>
      <c r="L2063" s="166"/>
      <c r="M2063" s="41"/>
      <c r="N2063" s="41"/>
      <c r="O2063" s="41"/>
    </row>
    <row r="2064" spans="1:15" x14ac:dyDescent="0.25">
      <c r="A2064" s="165">
        <v>43551.916666666664</v>
      </c>
      <c r="B2064" s="167">
        <f>WEEKNUM(A2064)</f>
        <v>13</v>
      </c>
      <c r="C2064" s="164">
        <f>WEEKDAY(A2064)</f>
        <v>4</v>
      </c>
      <c r="D2064" s="164">
        <v>23</v>
      </c>
      <c r="E2064" s="163">
        <v>12.59</v>
      </c>
      <c r="F2064" s="163">
        <v>12.59</v>
      </c>
      <c r="G2064" s="163">
        <v>12.885000000000002</v>
      </c>
      <c r="H2064" s="1">
        <v>702</v>
      </c>
      <c r="I2064" s="161">
        <f>VLOOKUP(B2064,L$2:M$54,2,FALSE)</f>
        <v>1.0439621624000546</v>
      </c>
      <c r="J2064">
        <f>MAX(I2064*F2064,E2064)</f>
        <v>13.143483624616687</v>
      </c>
      <c r="L2064" s="166"/>
      <c r="M2064" s="41"/>
      <c r="N2064" s="41"/>
      <c r="O2064" s="41"/>
    </row>
    <row r="2065" spans="1:15" x14ac:dyDescent="0.25">
      <c r="A2065" s="165">
        <v>43551.958333333336</v>
      </c>
      <c r="B2065" s="167">
        <f>WEEKNUM(A2065)</f>
        <v>13</v>
      </c>
      <c r="C2065" s="164">
        <f>WEEKDAY(A2065)</f>
        <v>4</v>
      </c>
      <c r="D2065" s="164">
        <v>24</v>
      </c>
      <c r="E2065" s="163">
        <v>12.375</v>
      </c>
      <c r="F2065" s="163">
        <v>12.375</v>
      </c>
      <c r="G2065" s="163">
        <v>13.774999999999999</v>
      </c>
      <c r="H2065" s="1">
        <v>362</v>
      </c>
      <c r="I2065" s="161">
        <f>VLOOKUP(B2065,L$2:M$54,2,FALSE)</f>
        <v>1.0439621624000546</v>
      </c>
      <c r="J2065">
        <f>MAX(I2065*F2065,E2065)</f>
        <v>12.919031759700676</v>
      </c>
      <c r="L2065" s="166"/>
      <c r="M2065" s="41"/>
      <c r="N2065" s="41"/>
      <c r="O2065" s="41"/>
    </row>
    <row r="2066" spans="1:15" x14ac:dyDescent="0.25">
      <c r="A2066" s="165">
        <v>43552</v>
      </c>
      <c r="B2066" s="167">
        <f>WEEKNUM(A2066)</f>
        <v>13</v>
      </c>
      <c r="C2066" s="164">
        <f>WEEKDAY(A2066)</f>
        <v>5</v>
      </c>
      <c r="D2066" s="164">
        <v>1</v>
      </c>
      <c r="E2066" s="163">
        <v>11.984999999999999</v>
      </c>
      <c r="F2066" s="163">
        <v>11.984999999999999</v>
      </c>
      <c r="G2066" s="163">
        <v>13.1175</v>
      </c>
      <c r="H2066" s="1">
        <v>157</v>
      </c>
      <c r="I2066" s="161">
        <f>VLOOKUP(B2066,L$2:M$54,2,FALSE)</f>
        <v>1.0439621624000546</v>
      </c>
      <c r="J2066">
        <f>MAX(I2066*F2066,E2066)</f>
        <v>12.511886516364653</v>
      </c>
      <c r="L2066" s="166"/>
      <c r="M2066" s="41"/>
      <c r="N2066" s="41"/>
      <c r="O2066" s="41"/>
    </row>
    <row r="2067" spans="1:15" x14ac:dyDescent="0.25">
      <c r="A2067" s="165">
        <v>43552.041666666664</v>
      </c>
      <c r="B2067" s="167">
        <f>WEEKNUM(A2067)</f>
        <v>13</v>
      </c>
      <c r="C2067" s="164">
        <f>WEEKDAY(A2067)</f>
        <v>5</v>
      </c>
      <c r="D2067" s="164">
        <v>2</v>
      </c>
      <c r="E2067" s="163">
        <v>11.719999999999999</v>
      </c>
      <c r="F2067" s="163">
        <v>11.719999999999999</v>
      </c>
      <c r="G2067" s="163">
        <v>12</v>
      </c>
      <c r="H2067" s="1">
        <v>110</v>
      </c>
      <c r="I2067" s="161">
        <f>VLOOKUP(B2067,L$2:M$54,2,FALSE)</f>
        <v>1.0439621624000546</v>
      </c>
      <c r="J2067">
        <f>MAX(I2067*F2067,E2067)</f>
        <v>12.235236543328638</v>
      </c>
      <c r="L2067" s="166"/>
      <c r="M2067" s="41"/>
      <c r="N2067" s="41"/>
      <c r="O2067" s="41"/>
    </row>
    <row r="2068" spans="1:15" x14ac:dyDescent="0.25">
      <c r="A2068" s="165">
        <v>43552.083333333336</v>
      </c>
      <c r="B2068" s="167">
        <f>WEEKNUM(A2068)</f>
        <v>13</v>
      </c>
      <c r="C2068" s="164">
        <f>WEEKDAY(A2068)</f>
        <v>5</v>
      </c>
      <c r="D2068" s="164">
        <v>3</v>
      </c>
      <c r="E2068" s="163">
        <v>12.094999999999999</v>
      </c>
      <c r="F2068" s="163">
        <v>12.094999999999999</v>
      </c>
      <c r="G2068" s="163">
        <v>11.385</v>
      </c>
      <c r="H2068" s="1">
        <v>65</v>
      </c>
      <c r="I2068" s="161">
        <f>VLOOKUP(B2068,L$2:M$54,2,FALSE)</f>
        <v>1.0439621624000546</v>
      </c>
      <c r="J2068">
        <f>MAX(I2068*F2068,E2068)</f>
        <v>12.62672235422866</v>
      </c>
      <c r="L2068" s="166"/>
      <c r="M2068" s="41"/>
      <c r="N2068" s="41"/>
      <c r="O2068" s="41"/>
    </row>
    <row r="2069" spans="1:15" x14ac:dyDescent="0.25">
      <c r="A2069" s="165">
        <v>43552.125</v>
      </c>
      <c r="B2069" s="167">
        <f>WEEKNUM(A2069)</f>
        <v>13</v>
      </c>
      <c r="C2069" s="164">
        <f>WEEKDAY(A2069)</f>
        <v>5</v>
      </c>
      <c r="D2069" s="164">
        <v>4</v>
      </c>
      <c r="E2069" s="163">
        <v>11.91</v>
      </c>
      <c r="F2069" s="163">
        <v>11.91</v>
      </c>
      <c r="G2069" s="163">
        <v>12.48</v>
      </c>
      <c r="H2069" s="1">
        <v>124</v>
      </c>
      <c r="I2069" s="161">
        <f>VLOOKUP(B2069,L$2:M$54,2,FALSE)</f>
        <v>1.0439621624000546</v>
      </c>
      <c r="J2069">
        <f>MAX(I2069*F2069,E2069)</f>
        <v>12.433589354184651</v>
      </c>
      <c r="L2069" s="166"/>
      <c r="M2069" s="41"/>
      <c r="N2069" s="41"/>
      <c r="O2069" s="41"/>
    </row>
    <row r="2070" spans="1:15" x14ac:dyDescent="0.25">
      <c r="A2070" s="165">
        <v>43552.166666666664</v>
      </c>
      <c r="B2070" s="167">
        <f>WEEKNUM(A2070)</f>
        <v>13</v>
      </c>
      <c r="C2070" s="164">
        <f>WEEKDAY(A2070)</f>
        <v>5</v>
      </c>
      <c r="D2070" s="164">
        <v>5</v>
      </c>
      <c r="E2070" s="163">
        <v>12.455</v>
      </c>
      <c r="F2070" s="163">
        <v>12.455</v>
      </c>
      <c r="G2070" s="163">
        <v>12.59</v>
      </c>
      <c r="H2070" s="1">
        <v>306</v>
      </c>
      <c r="I2070" s="161">
        <f>VLOOKUP(B2070,L$2:M$54,2,FALSE)</f>
        <v>1.0439621624000546</v>
      </c>
      <c r="J2070">
        <f>MAX(I2070*F2070,E2070)</f>
        <v>13.002548732692679</v>
      </c>
      <c r="L2070" s="166"/>
      <c r="M2070" s="41"/>
      <c r="N2070" s="41"/>
      <c r="O2070" s="41"/>
    </row>
    <row r="2071" spans="1:15" x14ac:dyDescent="0.25">
      <c r="A2071" s="165">
        <v>43552.208333333336</v>
      </c>
      <c r="B2071" s="167">
        <f>WEEKNUM(A2071)</f>
        <v>13</v>
      </c>
      <c r="C2071" s="164">
        <f>WEEKDAY(A2071)</f>
        <v>5</v>
      </c>
      <c r="D2071" s="164">
        <v>6</v>
      </c>
      <c r="E2071" s="163">
        <v>10</v>
      </c>
      <c r="F2071" s="163">
        <v>11.094999999999999</v>
      </c>
      <c r="G2071" s="163">
        <v>12.375</v>
      </c>
      <c r="H2071" s="1">
        <v>803</v>
      </c>
      <c r="I2071" s="161">
        <f>VLOOKUP(B2071,L$2:M$54,2,FALSE)</f>
        <v>1.0439621624000546</v>
      </c>
      <c r="J2071">
        <f>MAX(I2071*F2071,E2071)</f>
        <v>11.582760191828605</v>
      </c>
      <c r="L2071" s="166"/>
      <c r="M2071" s="41"/>
      <c r="N2071" s="41"/>
      <c r="O2071" s="41"/>
    </row>
    <row r="2072" spans="1:15" x14ac:dyDescent="0.25">
      <c r="A2072" s="165">
        <v>43552.25</v>
      </c>
      <c r="B2072" s="167">
        <f>WEEKNUM(A2072)</f>
        <v>13</v>
      </c>
      <c r="C2072" s="164">
        <f>WEEKDAY(A2072)</f>
        <v>5</v>
      </c>
      <c r="D2072" s="164">
        <v>7</v>
      </c>
      <c r="E2072" s="163">
        <v>10</v>
      </c>
      <c r="F2072" s="163">
        <v>11.745000000000001</v>
      </c>
      <c r="G2072" s="163">
        <v>11.984999999999999</v>
      </c>
      <c r="H2072" s="1">
        <v>3299</v>
      </c>
      <c r="I2072" s="161">
        <f>VLOOKUP(B2072,L$2:M$54,2,FALSE)</f>
        <v>1.0439621624000546</v>
      </c>
      <c r="J2072">
        <f>MAX(I2072*F2072,E2072)</f>
        <v>12.261335597388642</v>
      </c>
      <c r="L2072" s="166"/>
      <c r="M2072" s="41"/>
      <c r="N2072" s="41"/>
      <c r="O2072" s="41"/>
    </row>
    <row r="2073" spans="1:15" x14ac:dyDescent="0.25">
      <c r="A2073" s="165">
        <v>43552.291666666664</v>
      </c>
      <c r="B2073" s="167">
        <f>WEEKNUM(A2073)</f>
        <v>13</v>
      </c>
      <c r="C2073" s="164">
        <f>WEEKDAY(A2073)</f>
        <v>5</v>
      </c>
      <c r="D2073" s="164">
        <v>8</v>
      </c>
      <c r="E2073" s="163">
        <v>10</v>
      </c>
      <c r="F2073" s="163">
        <v>17.755000000000003</v>
      </c>
      <c r="G2073" s="163">
        <v>11.719999999999999</v>
      </c>
      <c r="H2073" s="1">
        <v>4354</v>
      </c>
      <c r="I2073" s="161">
        <f>VLOOKUP(B2073,L$2:M$54,2,FALSE)</f>
        <v>1.0439621624000546</v>
      </c>
      <c r="J2073">
        <f>MAX(I2073*F2073,E2073)</f>
        <v>18.535548193412971</v>
      </c>
      <c r="L2073" s="166"/>
      <c r="M2073" s="41"/>
      <c r="N2073" s="41"/>
      <c r="O2073" s="41"/>
    </row>
    <row r="2074" spans="1:15" x14ac:dyDescent="0.25">
      <c r="A2074" s="165">
        <v>43552.333333333336</v>
      </c>
      <c r="B2074" s="167">
        <f>WEEKNUM(A2074)</f>
        <v>13</v>
      </c>
      <c r="C2074" s="164">
        <f>WEEKDAY(A2074)</f>
        <v>5</v>
      </c>
      <c r="D2074" s="164">
        <v>9</v>
      </c>
      <c r="E2074" s="163">
        <v>10</v>
      </c>
      <c r="F2074" s="163">
        <v>16.395</v>
      </c>
      <c r="G2074" s="163">
        <v>12.094999999999999</v>
      </c>
      <c r="H2074" s="1">
        <v>3946</v>
      </c>
      <c r="I2074" s="161">
        <f>VLOOKUP(B2074,L$2:M$54,2,FALSE)</f>
        <v>1.0439621624000546</v>
      </c>
      <c r="J2074">
        <f>MAX(I2074*F2074,E2074)</f>
        <v>17.115759652548896</v>
      </c>
      <c r="L2074" s="166"/>
      <c r="M2074" s="41"/>
      <c r="N2074" s="41"/>
      <c r="O2074" s="41"/>
    </row>
    <row r="2075" spans="1:15" x14ac:dyDescent="0.25">
      <c r="A2075" s="165">
        <v>43552.375</v>
      </c>
      <c r="B2075" s="167">
        <f>WEEKNUM(A2075)</f>
        <v>13</v>
      </c>
      <c r="C2075" s="164">
        <f>WEEKDAY(A2075)</f>
        <v>5</v>
      </c>
      <c r="D2075" s="164">
        <v>10</v>
      </c>
      <c r="E2075" s="163">
        <v>10</v>
      </c>
      <c r="F2075" s="163">
        <v>15.625</v>
      </c>
      <c r="G2075" s="163">
        <v>11.91</v>
      </c>
      <c r="H2075" s="1">
        <v>3092</v>
      </c>
      <c r="I2075" s="161">
        <f>VLOOKUP(B2075,L$2:M$54,2,FALSE)</f>
        <v>1.0439621624000546</v>
      </c>
      <c r="J2075">
        <f>MAX(I2075*F2075,E2075)</f>
        <v>16.311908787500851</v>
      </c>
      <c r="L2075" s="166"/>
      <c r="M2075" s="41"/>
      <c r="N2075" s="41"/>
      <c r="O2075" s="41"/>
    </row>
    <row r="2076" spans="1:15" x14ac:dyDescent="0.25">
      <c r="A2076" s="165">
        <v>43552.416666666664</v>
      </c>
      <c r="B2076" s="167">
        <f>WEEKNUM(A2076)</f>
        <v>13</v>
      </c>
      <c r="C2076" s="164">
        <f>WEEKDAY(A2076)</f>
        <v>5</v>
      </c>
      <c r="D2076" s="164">
        <v>11</v>
      </c>
      <c r="E2076" s="163">
        <v>10</v>
      </c>
      <c r="F2076" s="163">
        <v>13.745000000000001</v>
      </c>
      <c r="G2076" s="163">
        <v>12.455</v>
      </c>
      <c r="H2076" s="1">
        <v>2515</v>
      </c>
      <c r="I2076" s="161">
        <f>VLOOKUP(B2076,L$2:M$54,2,FALSE)</f>
        <v>1.0439621624000546</v>
      </c>
      <c r="J2076">
        <f>MAX(I2076*F2076,E2076)</f>
        <v>14.349259922188752</v>
      </c>
      <c r="L2076" s="166"/>
      <c r="M2076" s="41"/>
      <c r="N2076" s="41"/>
      <c r="O2076" s="41"/>
    </row>
    <row r="2077" spans="1:15" x14ac:dyDescent="0.25">
      <c r="A2077" s="165">
        <v>43552.458333333336</v>
      </c>
      <c r="B2077" s="167">
        <f>WEEKNUM(A2077)</f>
        <v>13</v>
      </c>
      <c r="C2077" s="164">
        <f>WEEKDAY(A2077)</f>
        <v>5</v>
      </c>
      <c r="D2077" s="164">
        <v>12</v>
      </c>
      <c r="E2077" s="163">
        <v>10</v>
      </c>
      <c r="F2077" s="163">
        <v>15.704999999999998</v>
      </c>
      <c r="G2077" s="163">
        <v>10.547499999999999</v>
      </c>
      <c r="H2077" s="1">
        <v>2511</v>
      </c>
      <c r="I2077" s="161">
        <f>VLOOKUP(B2077,L$2:M$54,2,FALSE)</f>
        <v>1.0439621624000546</v>
      </c>
      <c r="J2077">
        <f>MAX(I2077*F2077,E2077)</f>
        <v>16.395425760492856</v>
      </c>
      <c r="L2077" s="166"/>
      <c r="M2077" s="41"/>
      <c r="N2077" s="41"/>
      <c r="O2077" s="41"/>
    </row>
    <row r="2078" spans="1:15" x14ac:dyDescent="0.25">
      <c r="A2078" s="165">
        <v>43552.5</v>
      </c>
      <c r="B2078" s="167">
        <f>WEEKNUM(A2078)</f>
        <v>13</v>
      </c>
      <c r="C2078" s="164">
        <f>WEEKDAY(A2078)</f>
        <v>5</v>
      </c>
      <c r="D2078" s="164">
        <v>13</v>
      </c>
      <c r="E2078" s="163">
        <v>10</v>
      </c>
      <c r="F2078" s="163">
        <v>14.475</v>
      </c>
      <c r="G2078" s="163">
        <v>10.872499999999999</v>
      </c>
      <c r="H2078" s="1">
        <v>2320</v>
      </c>
      <c r="I2078" s="161">
        <f>VLOOKUP(B2078,L$2:M$54,2,FALSE)</f>
        <v>1.0439621624000546</v>
      </c>
      <c r="J2078">
        <f>MAX(I2078*F2078,E2078)</f>
        <v>15.111352300740789</v>
      </c>
      <c r="L2078" s="166"/>
      <c r="M2078" s="41"/>
      <c r="N2078" s="41"/>
      <c r="O2078" s="41"/>
    </row>
    <row r="2079" spans="1:15" x14ac:dyDescent="0.25">
      <c r="A2079" s="165">
        <v>43552.541666666664</v>
      </c>
      <c r="B2079" s="167">
        <f>WEEKNUM(A2079)</f>
        <v>13</v>
      </c>
      <c r="C2079" s="164">
        <f>WEEKDAY(A2079)</f>
        <v>5</v>
      </c>
      <c r="D2079" s="164">
        <v>14</v>
      </c>
      <c r="E2079" s="163">
        <v>10</v>
      </c>
      <c r="F2079" s="163">
        <v>13.765000000000001</v>
      </c>
      <c r="G2079" s="163">
        <v>13.877500000000001</v>
      </c>
      <c r="H2079" s="1">
        <v>2499</v>
      </c>
      <c r="I2079" s="161">
        <f>VLOOKUP(B2079,L$2:M$54,2,FALSE)</f>
        <v>1.0439621624000546</v>
      </c>
      <c r="J2079">
        <f>MAX(I2079*F2079,E2079)</f>
        <v>14.370139165436752</v>
      </c>
      <c r="L2079" s="166"/>
      <c r="M2079" s="41"/>
      <c r="N2079" s="41"/>
      <c r="O2079" s="41"/>
    </row>
    <row r="2080" spans="1:15" x14ac:dyDescent="0.25">
      <c r="A2080" s="165">
        <v>43552.583333333336</v>
      </c>
      <c r="B2080" s="167">
        <f>WEEKNUM(A2080)</f>
        <v>13</v>
      </c>
      <c r="C2080" s="164">
        <f>WEEKDAY(A2080)</f>
        <v>5</v>
      </c>
      <c r="D2080" s="164">
        <v>15</v>
      </c>
      <c r="E2080" s="163">
        <v>10</v>
      </c>
      <c r="F2080" s="163">
        <v>15.885</v>
      </c>
      <c r="G2080" s="163">
        <v>13.197500000000002</v>
      </c>
      <c r="H2080" s="1">
        <v>2489</v>
      </c>
      <c r="I2080" s="161">
        <f>VLOOKUP(B2080,L$2:M$54,2,FALSE)</f>
        <v>1.0439621624000546</v>
      </c>
      <c r="J2080">
        <f>MAX(I2080*F2080,E2080)</f>
        <v>16.583338949724865</v>
      </c>
      <c r="L2080" s="166"/>
      <c r="M2080" s="41"/>
      <c r="N2080" s="41"/>
      <c r="O2080" s="41"/>
    </row>
    <row r="2081" spans="1:15" x14ac:dyDescent="0.25">
      <c r="A2081" s="165">
        <v>43552.625</v>
      </c>
      <c r="B2081" s="167">
        <f>WEEKNUM(A2081)</f>
        <v>13</v>
      </c>
      <c r="C2081" s="164">
        <f>WEEKDAY(A2081)</f>
        <v>5</v>
      </c>
      <c r="D2081" s="164">
        <v>16</v>
      </c>
      <c r="E2081" s="163">
        <v>10</v>
      </c>
      <c r="F2081" s="163">
        <v>14.73</v>
      </c>
      <c r="G2081" s="163">
        <v>12.8125</v>
      </c>
      <c r="H2081" s="1">
        <v>2744</v>
      </c>
      <c r="I2081" s="161">
        <f>VLOOKUP(B2081,L$2:M$54,2,FALSE)</f>
        <v>1.0439621624000546</v>
      </c>
      <c r="J2081">
        <f>MAX(I2081*F2081,E2081)</f>
        <v>15.377562652152804</v>
      </c>
      <c r="L2081" s="166"/>
      <c r="M2081" s="41"/>
      <c r="N2081" s="41"/>
      <c r="O2081" s="41"/>
    </row>
    <row r="2082" spans="1:15" x14ac:dyDescent="0.25">
      <c r="A2082" s="165">
        <v>43552.666666666664</v>
      </c>
      <c r="B2082" s="167">
        <f>WEEKNUM(A2082)</f>
        <v>13</v>
      </c>
      <c r="C2082" s="164">
        <f>WEEKDAY(A2082)</f>
        <v>5</v>
      </c>
      <c r="D2082" s="164">
        <v>17</v>
      </c>
      <c r="E2082" s="163">
        <v>10</v>
      </c>
      <c r="F2082" s="163">
        <v>15.145</v>
      </c>
      <c r="G2082" s="163">
        <v>11.8725</v>
      </c>
      <c r="H2082" s="1">
        <v>3693</v>
      </c>
      <c r="I2082" s="161">
        <f>VLOOKUP(B2082,L$2:M$54,2,FALSE)</f>
        <v>1.0439621624000546</v>
      </c>
      <c r="J2082">
        <f>MAX(I2082*F2082,E2082)</f>
        <v>15.810806949548827</v>
      </c>
      <c r="L2082" s="166"/>
      <c r="M2082" s="41"/>
      <c r="N2082" s="41"/>
      <c r="O2082" s="41"/>
    </row>
    <row r="2083" spans="1:15" x14ac:dyDescent="0.25">
      <c r="A2083" s="165">
        <v>43552.708333333336</v>
      </c>
      <c r="B2083" s="167">
        <f>WEEKNUM(A2083)</f>
        <v>13</v>
      </c>
      <c r="C2083" s="164">
        <f>WEEKDAY(A2083)</f>
        <v>5</v>
      </c>
      <c r="D2083" s="164">
        <v>18</v>
      </c>
      <c r="E2083" s="163">
        <v>10</v>
      </c>
      <c r="F2083" s="163">
        <v>17.98</v>
      </c>
      <c r="G2083" s="163">
        <v>12.852499999999999</v>
      </c>
      <c r="H2083" s="1">
        <v>4095</v>
      </c>
      <c r="I2083" s="161">
        <f>VLOOKUP(B2083,L$2:M$54,2,FALSE)</f>
        <v>1.0439621624000546</v>
      </c>
      <c r="J2083">
        <f>MAX(I2083*F2083,E2083)</f>
        <v>18.770439679952982</v>
      </c>
      <c r="L2083" s="166"/>
      <c r="M2083" s="41"/>
      <c r="N2083" s="41"/>
      <c r="O2083" s="41"/>
    </row>
    <row r="2084" spans="1:15" x14ac:dyDescent="0.25">
      <c r="A2084" s="165">
        <v>43552.75</v>
      </c>
      <c r="B2084" s="167">
        <f>WEEKNUM(A2084)</f>
        <v>13</v>
      </c>
      <c r="C2084" s="164">
        <f>WEEKDAY(A2084)</f>
        <v>5</v>
      </c>
      <c r="D2084" s="164">
        <v>19</v>
      </c>
      <c r="E2084" s="163">
        <v>10</v>
      </c>
      <c r="F2084" s="163">
        <v>16.450000000000003</v>
      </c>
      <c r="G2084" s="163">
        <v>12.237500000000001</v>
      </c>
      <c r="H2084" s="1">
        <v>2939</v>
      </c>
      <c r="I2084" s="161">
        <f>VLOOKUP(B2084,L$2:M$54,2,FALSE)</f>
        <v>1.0439621624000546</v>
      </c>
      <c r="J2084">
        <f>MAX(I2084*F2084,E2084)</f>
        <v>17.173177571480899</v>
      </c>
      <c r="L2084" s="166"/>
      <c r="M2084" s="41"/>
      <c r="N2084" s="41"/>
      <c r="O2084" s="41"/>
    </row>
    <row r="2085" spans="1:15" x14ac:dyDescent="0.25">
      <c r="A2085" s="165">
        <v>43552.791666666664</v>
      </c>
      <c r="B2085" s="167">
        <f>WEEKNUM(A2085)</f>
        <v>13</v>
      </c>
      <c r="C2085" s="164">
        <f>WEEKDAY(A2085)</f>
        <v>5</v>
      </c>
      <c r="D2085" s="164">
        <v>20</v>
      </c>
      <c r="E2085" s="163">
        <v>10</v>
      </c>
      <c r="F2085" s="163">
        <v>13.945</v>
      </c>
      <c r="G2085" s="163">
        <v>11.8825</v>
      </c>
      <c r="H2085" s="1">
        <v>2144</v>
      </c>
      <c r="I2085" s="161">
        <f>VLOOKUP(B2085,L$2:M$54,2,FALSE)</f>
        <v>1.0439621624000546</v>
      </c>
      <c r="J2085">
        <f>MAX(I2085*F2085,E2085)</f>
        <v>14.558052354668762</v>
      </c>
      <c r="L2085" s="166"/>
      <c r="M2085" s="41"/>
      <c r="N2085" s="41"/>
      <c r="O2085" s="41"/>
    </row>
    <row r="2086" spans="1:15" x14ac:dyDescent="0.25">
      <c r="A2086" s="165">
        <v>43552.833333333336</v>
      </c>
      <c r="B2086" s="167">
        <f>WEEKNUM(A2086)</f>
        <v>13</v>
      </c>
      <c r="C2086" s="164">
        <f>WEEKDAY(A2086)</f>
        <v>5</v>
      </c>
      <c r="D2086" s="164">
        <v>21</v>
      </c>
      <c r="E2086" s="163">
        <v>11.754999999999999</v>
      </c>
      <c r="F2086" s="163">
        <v>11.754999999999999</v>
      </c>
      <c r="G2086" s="163">
        <v>12.942499999999999</v>
      </c>
      <c r="H2086" s="1">
        <v>1139</v>
      </c>
      <c r="I2086" s="161">
        <f>VLOOKUP(B2086,L$2:M$54,2,FALSE)</f>
        <v>1.0439621624000546</v>
      </c>
      <c r="J2086">
        <f>MAX(I2086*F2086,E2086)</f>
        <v>12.271775219012641</v>
      </c>
      <c r="L2086" s="166"/>
      <c r="M2086" s="41"/>
      <c r="N2086" s="41"/>
      <c r="O2086" s="41"/>
    </row>
    <row r="2087" spans="1:15" x14ac:dyDescent="0.25">
      <c r="A2087" s="165">
        <v>43552.875</v>
      </c>
      <c r="B2087" s="167">
        <f>WEEKNUM(A2087)</f>
        <v>13</v>
      </c>
      <c r="C2087" s="164">
        <f>WEEKDAY(A2087)</f>
        <v>5</v>
      </c>
      <c r="D2087" s="164">
        <v>22</v>
      </c>
      <c r="E2087" s="163">
        <v>12</v>
      </c>
      <c r="F2087" s="163">
        <v>13.98</v>
      </c>
      <c r="G2087" s="163">
        <v>12.364999999999998</v>
      </c>
      <c r="H2087" s="1">
        <v>881</v>
      </c>
      <c r="I2087" s="161">
        <f>VLOOKUP(B2087,L$2:M$54,2,FALSE)</f>
        <v>1.0439621624000546</v>
      </c>
      <c r="J2087">
        <f>MAX(I2087*F2087,E2087)</f>
        <v>14.594591030352763</v>
      </c>
      <c r="L2087" s="166"/>
      <c r="M2087" s="41"/>
      <c r="N2087" s="41"/>
      <c r="O2087" s="41"/>
    </row>
    <row r="2088" spans="1:15" x14ac:dyDescent="0.25">
      <c r="A2088" s="165">
        <v>43552.916666666664</v>
      </c>
      <c r="B2088" s="167">
        <f>WEEKNUM(A2088)</f>
        <v>13</v>
      </c>
      <c r="C2088" s="164">
        <f>WEEKDAY(A2088)</f>
        <v>5</v>
      </c>
      <c r="D2088" s="164">
        <v>23</v>
      </c>
      <c r="E2088" s="163">
        <v>12</v>
      </c>
      <c r="F2088" s="163">
        <v>13.92</v>
      </c>
      <c r="G2088" s="163">
        <v>12.572500000000002</v>
      </c>
      <c r="H2088" s="1">
        <v>775</v>
      </c>
      <c r="I2088" s="161">
        <f>VLOOKUP(B2088,L$2:M$54,2,FALSE)</f>
        <v>1.0439621624000546</v>
      </c>
      <c r="J2088">
        <f>MAX(I2088*F2088,E2088)</f>
        <v>14.531953300608759</v>
      </c>
      <c r="L2088" s="166"/>
      <c r="M2088" s="41"/>
      <c r="N2088" s="41"/>
      <c r="O2088" s="41"/>
    </row>
    <row r="2089" spans="1:15" x14ac:dyDescent="0.25">
      <c r="A2089" s="165">
        <v>43552.958333333336</v>
      </c>
      <c r="B2089" s="167">
        <f>WEEKNUM(A2089)</f>
        <v>13</v>
      </c>
      <c r="C2089" s="164">
        <f>WEEKDAY(A2089)</f>
        <v>5</v>
      </c>
      <c r="D2089" s="164">
        <v>24</v>
      </c>
      <c r="E2089" s="163">
        <v>12</v>
      </c>
      <c r="F2089" s="163">
        <v>13.934999999999999</v>
      </c>
      <c r="G2089" s="163">
        <v>13.99</v>
      </c>
      <c r="H2089" s="1">
        <v>450</v>
      </c>
      <c r="I2089" s="161">
        <f>VLOOKUP(B2089,L$2:M$54,2,FALSE)</f>
        <v>1.0439621624000546</v>
      </c>
      <c r="J2089">
        <f>MAX(I2089*F2089,E2089)</f>
        <v>14.54761273304476</v>
      </c>
      <c r="L2089" s="166"/>
      <c r="M2089" s="41"/>
      <c r="N2089" s="41"/>
      <c r="O2089" s="41"/>
    </row>
    <row r="2090" spans="1:15" x14ac:dyDescent="0.25">
      <c r="A2090" s="165">
        <v>43553</v>
      </c>
      <c r="B2090" s="167">
        <f>WEEKNUM(A2090)</f>
        <v>13</v>
      </c>
      <c r="C2090" s="164">
        <f>WEEKDAY(A2090)</f>
        <v>6</v>
      </c>
      <c r="D2090" s="164">
        <v>1</v>
      </c>
      <c r="E2090" s="163">
        <v>12</v>
      </c>
      <c r="F2090" s="163">
        <v>13.225</v>
      </c>
      <c r="G2090" s="163">
        <v>13.225000000000001</v>
      </c>
      <c r="H2090" s="1">
        <v>204</v>
      </c>
      <c r="I2090" s="161">
        <f>VLOOKUP(B2090,L$2:M$54,2,FALSE)</f>
        <v>1.0439621624000546</v>
      </c>
      <c r="J2090">
        <f>MAX(I2090*F2090,E2090)</f>
        <v>13.806399597740722</v>
      </c>
      <c r="L2090" s="166"/>
      <c r="M2090" s="41"/>
      <c r="N2090" s="41"/>
      <c r="O2090" s="41"/>
    </row>
    <row r="2091" spans="1:15" x14ac:dyDescent="0.25">
      <c r="A2091" s="165">
        <v>43553.041666666664</v>
      </c>
      <c r="B2091" s="167">
        <f>WEEKNUM(A2091)</f>
        <v>13</v>
      </c>
      <c r="C2091" s="164">
        <f>WEEKDAY(A2091)</f>
        <v>6</v>
      </c>
      <c r="D2091" s="164">
        <v>2</v>
      </c>
      <c r="E2091" s="163">
        <v>10</v>
      </c>
      <c r="F2091" s="163">
        <v>10.495000000000001</v>
      </c>
      <c r="G2091" s="163">
        <v>11.9725</v>
      </c>
      <c r="H2091" s="1">
        <v>147</v>
      </c>
      <c r="I2091" s="161">
        <f>VLOOKUP(B2091,L$2:M$54,2,FALSE)</f>
        <v>1.0439621624000546</v>
      </c>
      <c r="J2091">
        <f>MAX(I2091*F2091,E2091)</f>
        <v>10.956382894388573</v>
      </c>
      <c r="L2091" s="166"/>
      <c r="M2091" s="41"/>
      <c r="N2091" s="41"/>
      <c r="O2091" s="41"/>
    </row>
    <row r="2092" spans="1:15" x14ac:dyDescent="0.25">
      <c r="A2092" s="165">
        <v>43553.083333333336</v>
      </c>
      <c r="B2092" s="167">
        <f>WEEKNUM(A2092)</f>
        <v>13</v>
      </c>
      <c r="C2092" s="164">
        <f>WEEKDAY(A2092)</f>
        <v>6</v>
      </c>
      <c r="D2092" s="164">
        <v>3</v>
      </c>
      <c r="E2092" s="163">
        <v>10</v>
      </c>
      <c r="F2092" s="163">
        <v>10.850000000000001</v>
      </c>
      <c r="G2092" s="163">
        <v>11.754999999999999</v>
      </c>
      <c r="H2092" s="1">
        <v>82</v>
      </c>
      <c r="I2092" s="161">
        <f>VLOOKUP(B2092,L$2:M$54,2,FALSE)</f>
        <v>1.0439621624000546</v>
      </c>
      <c r="J2092">
        <f>MAX(I2092*F2092,E2092)</f>
        <v>11.326989462040594</v>
      </c>
      <c r="L2092" s="166"/>
      <c r="M2092" s="41"/>
      <c r="N2092" s="41"/>
      <c r="O2092" s="41"/>
    </row>
    <row r="2093" spans="1:15" x14ac:dyDescent="0.25">
      <c r="A2093" s="165">
        <v>43553.125</v>
      </c>
      <c r="B2093" s="167">
        <f>WEEKNUM(A2093)</f>
        <v>13</v>
      </c>
      <c r="C2093" s="164">
        <f>WEEKDAY(A2093)</f>
        <v>6</v>
      </c>
      <c r="D2093" s="164">
        <v>4</v>
      </c>
      <c r="E2093" s="163">
        <v>10</v>
      </c>
      <c r="F2093" s="163">
        <v>10.475000000000001</v>
      </c>
      <c r="G2093" s="163">
        <v>12.99</v>
      </c>
      <c r="H2093" s="1">
        <v>136</v>
      </c>
      <c r="I2093" s="161">
        <f>VLOOKUP(B2093,L$2:M$54,2,FALSE)</f>
        <v>1.0439621624000546</v>
      </c>
      <c r="J2093">
        <f>MAX(I2093*F2093,E2093)</f>
        <v>10.935503651140573</v>
      </c>
      <c r="L2093" s="166"/>
      <c r="M2093" s="41"/>
      <c r="N2093" s="41"/>
      <c r="O2093" s="41"/>
    </row>
    <row r="2094" spans="1:15" x14ac:dyDescent="0.25">
      <c r="A2094" s="165">
        <v>43553.166666666664</v>
      </c>
      <c r="B2094" s="167">
        <f>WEEKNUM(A2094)</f>
        <v>13</v>
      </c>
      <c r="C2094" s="164">
        <f>WEEKDAY(A2094)</f>
        <v>6</v>
      </c>
      <c r="D2094" s="164">
        <v>5</v>
      </c>
      <c r="E2094" s="163">
        <v>11.254999999999999</v>
      </c>
      <c r="F2094" s="163">
        <v>11.120000000000001</v>
      </c>
      <c r="G2094" s="163">
        <v>12.959999999999999</v>
      </c>
      <c r="H2094" s="1">
        <v>327</v>
      </c>
      <c r="I2094" s="161">
        <f>VLOOKUP(B2094,L$2:M$54,2,FALSE)</f>
        <v>1.0439621624000546</v>
      </c>
      <c r="J2094">
        <f>MAX(I2094*F2094,E2094)</f>
        <v>11.608859245888608</v>
      </c>
      <c r="L2094" s="166"/>
      <c r="M2094" s="41"/>
      <c r="N2094" s="41"/>
      <c r="O2094" s="41"/>
    </row>
    <row r="2095" spans="1:15" x14ac:dyDescent="0.25">
      <c r="A2095" s="165">
        <v>43553.208333333336</v>
      </c>
      <c r="B2095" s="167">
        <f>WEEKNUM(A2095)</f>
        <v>13</v>
      </c>
      <c r="C2095" s="164">
        <f>WEEKDAY(A2095)</f>
        <v>6</v>
      </c>
      <c r="D2095" s="164">
        <v>6</v>
      </c>
      <c r="E2095" s="163">
        <v>9.5249999999999986</v>
      </c>
      <c r="F2095" s="163">
        <v>9.5249999999999986</v>
      </c>
      <c r="G2095" s="163">
        <v>12.967500000000001</v>
      </c>
      <c r="H2095" s="1">
        <v>844</v>
      </c>
      <c r="I2095" s="161">
        <f>VLOOKUP(B2095,L$2:M$54,2,FALSE)</f>
        <v>1.0439621624000546</v>
      </c>
      <c r="J2095">
        <f>MAX(I2095*F2095,E2095)</f>
        <v>9.9437395968605191</v>
      </c>
      <c r="L2095" s="166"/>
      <c r="M2095" s="41"/>
      <c r="N2095" s="41"/>
      <c r="O2095" s="41"/>
    </row>
    <row r="2096" spans="1:15" x14ac:dyDescent="0.25">
      <c r="A2096" s="165">
        <v>43553.25</v>
      </c>
      <c r="B2096" s="167">
        <f>WEEKNUM(A2096)</f>
        <v>13</v>
      </c>
      <c r="C2096" s="164">
        <f>WEEKDAY(A2096)</f>
        <v>6</v>
      </c>
      <c r="D2096" s="164">
        <v>7</v>
      </c>
      <c r="E2096" s="163">
        <v>10.635</v>
      </c>
      <c r="F2096" s="163">
        <v>12.370000000000001</v>
      </c>
      <c r="G2096" s="163">
        <v>12.612499999999999</v>
      </c>
      <c r="H2096" s="1">
        <v>3161</v>
      </c>
      <c r="I2096" s="161">
        <f>VLOOKUP(B2096,L$2:M$54,2,FALSE)</f>
        <v>1.0439621624000546</v>
      </c>
      <c r="J2096">
        <f>MAX(I2096*F2096,E2096)</f>
        <v>12.913811948888677</v>
      </c>
      <c r="L2096" s="166"/>
      <c r="M2096" s="41"/>
      <c r="N2096" s="41"/>
      <c r="O2096" s="41"/>
    </row>
    <row r="2097" spans="1:15" x14ac:dyDescent="0.25">
      <c r="A2097" s="165">
        <v>43553.291666666664</v>
      </c>
      <c r="B2097" s="167">
        <f>WEEKNUM(A2097)</f>
        <v>13</v>
      </c>
      <c r="C2097" s="164">
        <f>WEEKDAY(A2097)</f>
        <v>6</v>
      </c>
      <c r="D2097" s="164">
        <v>8</v>
      </c>
      <c r="E2097" s="163">
        <v>10</v>
      </c>
      <c r="F2097" s="163">
        <v>16.535</v>
      </c>
      <c r="G2097" s="163">
        <v>10.2475</v>
      </c>
      <c r="H2097" s="1">
        <v>4272</v>
      </c>
      <c r="I2097" s="161">
        <f>VLOOKUP(B2097,L$2:M$54,2,FALSE)</f>
        <v>1.0439621624000546</v>
      </c>
      <c r="J2097">
        <f>MAX(I2097*F2097,E2097)</f>
        <v>17.261914355284901</v>
      </c>
      <c r="L2097" s="166"/>
      <c r="M2097" s="41"/>
      <c r="N2097" s="41"/>
      <c r="O2097" s="41"/>
    </row>
    <row r="2098" spans="1:15" x14ac:dyDescent="0.25">
      <c r="A2098" s="165">
        <v>43553.333333333336</v>
      </c>
      <c r="B2098" s="167">
        <f>WEEKNUM(A2098)</f>
        <v>13</v>
      </c>
      <c r="C2098" s="164">
        <f>WEEKDAY(A2098)</f>
        <v>6</v>
      </c>
      <c r="D2098" s="164">
        <v>9</v>
      </c>
      <c r="E2098" s="163">
        <v>10</v>
      </c>
      <c r="F2098" s="163">
        <v>19.29</v>
      </c>
      <c r="G2098" s="163">
        <v>10.425000000000001</v>
      </c>
      <c r="H2098" s="1">
        <v>3883</v>
      </c>
      <c r="I2098" s="161">
        <f>VLOOKUP(B2098,L$2:M$54,2,FALSE)</f>
        <v>1.0439621624000546</v>
      </c>
      <c r="J2098">
        <f>MAX(I2098*F2098,E2098)</f>
        <v>20.138030112697052</v>
      </c>
      <c r="L2098" s="166"/>
      <c r="M2098" s="41"/>
      <c r="N2098" s="41"/>
      <c r="O2098" s="41"/>
    </row>
    <row r="2099" spans="1:15" x14ac:dyDescent="0.25">
      <c r="A2099" s="165">
        <v>43553.375</v>
      </c>
      <c r="B2099" s="167">
        <f>WEEKNUM(A2099)</f>
        <v>13</v>
      </c>
      <c r="C2099" s="164">
        <f>WEEKDAY(A2099)</f>
        <v>6</v>
      </c>
      <c r="D2099" s="164">
        <v>10</v>
      </c>
      <c r="E2099" s="163">
        <v>10</v>
      </c>
      <c r="F2099" s="163">
        <v>15.025</v>
      </c>
      <c r="G2099" s="163">
        <v>10.237500000000001</v>
      </c>
      <c r="H2099" s="1">
        <v>2787</v>
      </c>
      <c r="I2099" s="161">
        <f>VLOOKUP(B2099,L$2:M$54,2,FALSE)</f>
        <v>1.0439621624000546</v>
      </c>
      <c r="J2099">
        <f>MAX(I2099*F2099,E2099)</f>
        <v>15.68553149006082</v>
      </c>
      <c r="L2099" s="166"/>
      <c r="M2099" s="41"/>
      <c r="N2099" s="41"/>
      <c r="O2099" s="41"/>
    </row>
    <row r="2100" spans="1:15" x14ac:dyDescent="0.25">
      <c r="A2100" s="165">
        <v>43553.416666666664</v>
      </c>
      <c r="B2100" s="167">
        <f>WEEKNUM(A2100)</f>
        <v>13</v>
      </c>
      <c r="C2100" s="164">
        <f>WEEKDAY(A2100)</f>
        <v>6</v>
      </c>
      <c r="D2100" s="164">
        <v>11</v>
      </c>
      <c r="E2100" s="163">
        <v>10</v>
      </c>
      <c r="F2100" s="163">
        <v>13.92</v>
      </c>
      <c r="G2100" s="163">
        <v>11.1875</v>
      </c>
      <c r="H2100" s="1">
        <v>2644</v>
      </c>
      <c r="I2100" s="161">
        <f>VLOOKUP(B2100,L$2:M$54,2,FALSE)</f>
        <v>1.0439621624000546</v>
      </c>
      <c r="J2100">
        <f>MAX(I2100*F2100,E2100)</f>
        <v>14.531953300608759</v>
      </c>
      <c r="L2100" s="166"/>
      <c r="M2100" s="41"/>
      <c r="N2100" s="41"/>
      <c r="O2100" s="41"/>
    </row>
    <row r="2101" spans="1:15" x14ac:dyDescent="0.25">
      <c r="A2101" s="165">
        <v>43553.458333333336</v>
      </c>
      <c r="B2101" s="167">
        <f>WEEKNUM(A2101)</f>
        <v>13</v>
      </c>
      <c r="C2101" s="164">
        <f>WEEKDAY(A2101)</f>
        <v>6</v>
      </c>
      <c r="D2101" s="164">
        <v>12</v>
      </c>
      <c r="E2101" s="163">
        <v>10</v>
      </c>
      <c r="F2101" s="163">
        <v>14.2</v>
      </c>
      <c r="G2101" s="163">
        <v>9.5249999999999986</v>
      </c>
      <c r="H2101" s="1">
        <v>2567</v>
      </c>
      <c r="I2101" s="161">
        <f>VLOOKUP(B2101,L$2:M$54,2,FALSE)</f>
        <v>1.0439621624000546</v>
      </c>
      <c r="J2101">
        <f>MAX(I2101*F2101,E2101)</f>
        <v>14.824262706080773</v>
      </c>
      <c r="L2101" s="166"/>
      <c r="M2101" s="41"/>
      <c r="N2101" s="41"/>
      <c r="O2101" s="41"/>
    </row>
    <row r="2102" spans="1:15" x14ac:dyDescent="0.25">
      <c r="A2102" s="165">
        <v>43553.5</v>
      </c>
      <c r="B2102" s="167">
        <f>WEEKNUM(A2102)</f>
        <v>13</v>
      </c>
      <c r="C2102" s="164">
        <f>WEEKDAY(A2102)</f>
        <v>6</v>
      </c>
      <c r="D2102" s="164">
        <v>13</v>
      </c>
      <c r="E2102" s="163">
        <v>10</v>
      </c>
      <c r="F2102" s="163">
        <v>14.445</v>
      </c>
      <c r="G2102" s="163">
        <v>11.5025</v>
      </c>
      <c r="H2102" s="1">
        <v>2592</v>
      </c>
      <c r="I2102" s="161">
        <f>VLOOKUP(B2102,L$2:M$54,2,FALSE)</f>
        <v>1.0439621624000546</v>
      </c>
      <c r="J2102">
        <f>MAX(I2102*F2102,E2102)</f>
        <v>15.080033435868788</v>
      </c>
      <c r="L2102" s="166"/>
      <c r="M2102" s="41"/>
      <c r="N2102" s="41"/>
      <c r="O2102" s="41"/>
    </row>
    <row r="2103" spans="1:15" x14ac:dyDescent="0.25">
      <c r="A2103" s="165">
        <v>43553.541666666664</v>
      </c>
      <c r="B2103" s="167">
        <f>WEEKNUM(A2103)</f>
        <v>13</v>
      </c>
      <c r="C2103" s="164">
        <f>WEEKDAY(A2103)</f>
        <v>6</v>
      </c>
      <c r="D2103" s="164">
        <v>14</v>
      </c>
      <c r="E2103" s="163">
        <v>10</v>
      </c>
      <c r="F2103" s="163">
        <v>13.79</v>
      </c>
      <c r="G2103" s="163">
        <v>13.2675</v>
      </c>
      <c r="H2103" s="1">
        <v>2699</v>
      </c>
      <c r="I2103" s="161">
        <f>VLOOKUP(B2103,L$2:M$54,2,FALSE)</f>
        <v>1.0439621624000546</v>
      </c>
      <c r="J2103">
        <f>MAX(I2103*F2103,E2103)</f>
        <v>14.396238219496752</v>
      </c>
      <c r="L2103" s="166"/>
      <c r="M2103" s="41"/>
      <c r="N2103" s="41"/>
      <c r="O2103" s="41"/>
    </row>
    <row r="2104" spans="1:15" x14ac:dyDescent="0.25">
      <c r="A2104" s="165">
        <v>43553.583333333336</v>
      </c>
      <c r="B2104" s="167">
        <f>WEEKNUM(A2104)</f>
        <v>13</v>
      </c>
      <c r="C2104" s="164">
        <f>WEEKDAY(A2104)</f>
        <v>6</v>
      </c>
      <c r="D2104" s="164">
        <v>15</v>
      </c>
      <c r="E2104" s="163">
        <v>10</v>
      </c>
      <c r="F2104" s="163">
        <v>14.295000000000002</v>
      </c>
      <c r="G2104" s="163">
        <v>14.645</v>
      </c>
      <c r="H2104" s="1">
        <v>2659</v>
      </c>
      <c r="I2104" s="161">
        <f>VLOOKUP(B2104,L$2:M$54,2,FALSE)</f>
        <v>1.0439621624000546</v>
      </c>
      <c r="J2104">
        <f>MAX(I2104*F2104,E2104)</f>
        <v>14.923439111508783</v>
      </c>
      <c r="L2104" s="166"/>
      <c r="M2104" s="41"/>
      <c r="N2104" s="41"/>
      <c r="O2104" s="41"/>
    </row>
    <row r="2105" spans="1:15" x14ac:dyDescent="0.25">
      <c r="A2105" s="165">
        <v>43553.625</v>
      </c>
      <c r="B2105" s="167">
        <f>WEEKNUM(A2105)</f>
        <v>13</v>
      </c>
      <c r="C2105" s="164">
        <f>WEEKDAY(A2105)</f>
        <v>6</v>
      </c>
      <c r="D2105" s="164">
        <v>16</v>
      </c>
      <c r="E2105" s="163">
        <v>10</v>
      </c>
      <c r="F2105" s="163">
        <v>14.035</v>
      </c>
      <c r="G2105" s="163">
        <v>12.512499999999999</v>
      </c>
      <c r="H2105" s="1">
        <v>2838</v>
      </c>
      <c r="I2105" s="161">
        <f>VLOOKUP(B2105,L$2:M$54,2,FALSE)</f>
        <v>1.0439621624000546</v>
      </c>
      <c r="J2105">
        <f>MAX(I2105*F2105,E2105)</f>
        <v>14.652008949284767</v>
      </c>
      <c r="L2105" s="166"/>
      <c r="M2105" s="41"/>
      <c r="N2105" s="41"/>
      <c r="O2105" s="41"/>
    </row>
    <row r="2106" spans="1:15" x14ac:dyDescent="0.25">
      <c r="A2106" s="165">
        <v>43553.666666666664</v>
      </c>
      <c r="B2106" s="167">
        <f>WEEKNUM(A2106)</f>
        <v>13</v>
      </c>
      <c r="C2106" s="164">
        <f>WEEKDAY(A2106)</f>
        <v>6</v>
      </c>
      <c r="D2106" s="164">
        <v>17</v>
      </c>
      <c r="E2106" s="163">
        <v>10</v>
      </c>
      <c r="F2106" s="163">
        <v>15.855</v>
      </c>
      <c r="G2106" s="163">
        <v>11.959999999999999</v>
      </c>
      <c r="H2106" s="1">
        <v>3573</v>
      </c>
      <c r="I2106" s="161">
        <f>VLOOKUP(B2106,L$2:M$54,2,FALSE)</f>
        <v>1.0439621624000546</v>
      </c>
      <c r="J2106">
        <f>MAX(I2106*F2106,E2106)</f>
        <v>16.552020084852867</v>
      </c>
      <c r="L2106" s="166"/>
      <c r="M2106" s="41"/>
      <c r="N2106" s="41"/>
      <c r="O2106" s="41"/>
    </row>
    <row r="2107" spans="1:15" x14ac:dyDescent="0.25">
      <c r="A2107" s="165">
        <v>43553.708333333336</v>
      </c>
      <c r="B2107" s="167">
        <f>WEEKNUM(A2107)</f>
        <v>13</v>
      </c>
      <c r="C2107" s="164">
        <f>WEEKDAY(A2107)</f>
        <v>6</v>
      </c>
      <c r="D2107" s="164">
        <v>18</v>
      </c>
      <c r="E2107" s="163">
        <v>10</v>
      </c>
      <c r="F2107" s="163">
        <v>16.524999999999999</v>
      </c>
      <c r="G2107" s="163">
        <v>12.1</v>
      </c>
      <c r="H2107" s="1">
        <v>4052</v>
      </c>
      <c r="I2107" s="161">
        <f>VLOOKUP(B2107,L$2:M$54,2,FALSE)</f>
        <v>1.0439621624000546</v>
      </c>
      <c r="J2107">
        <f>MAX(I2107*F2107,E2107)</f>
        <v>17.251474733660899</v>
      </c>
      <c r="L2107" s="166"/>
      <c r="M2107" s="41"/>
      <c r="N2107" s="41"/>
      <c r="O2107" s="41"/>
    </row>
    <row r="2108" spans="1:15" x14ac:dyDescent="0.25">
      <c r="A2108" s="165">
        <v>43553.75</v>
      </c>
      <c r="B2108" s="167">
        <f>WEEKNUM(A2108)</f>
        <v>13</v>
      </c>
      <c r="C2108" s="164">
        <f>WEEKDAY(A2108)</f>
        <v>6</v>
      </c>
      <c r="D2108" s="164">
        <v>19</v>
      </c>
      <c r="E2108" s="163">
        <v>10</v>
      </c>
      <c r="F2108" s="163">
        <v>16.23</v>
      </c>
      <c r="G2108" s="163">
        <v>12.2225</v>
      </c>
      <c r="H2108" s="1">
        <v>3034</v>
      </c>
      <c r="I2108" s="161">
        <f>VLOOKUP(B2108,L$2:M$54,2,FALSE)</f>
        <v>1.0439621624000546</v>
      </c>
      <c r="J2108">
        <f>MAX(I2108*F2108,E2108)</f>
        <v>16.943505895752885</v>
      </c>
      <c r="L2108" s="166"/>
      <c r="M2108" s="41"/>
      <c r="N2108" s="41"/>
      <c r="O2108" s="41"/>
    </row>
    <row r="2109" spans="1:15" x14ac:dyDescent="0.25">
      <c r="A2109" s="165">
        <v>43553.791666666664</v>
      </c>
      <c r="B2109" s="167">
        <f>WEEKNUM(A2109)</f>
        <v>13</v>
      </c>
      <c r="C2109" s="164">
        <f>WEEKDAY(A2109)</f>
        <v>6</v>
      </c>
      <c r="D2109" s="164">
        <v>20</v>
      </c>
      <c r="E2109" s="163">
        <v>10</v>
      </c>
      <c r="F2109" s="163">
        <v>14.525</v>
      </c>
      <c r="G2109" s="163">
        <v>11.895</v>
      </c>
      <c r="H2109" s="1">
        <v>2158</v>
      </c>
      <c r="I2109" s="161">
        <f>VLOOKUP(B2109,L$2:M$54,2,FALSE)</f>
        <v>1.0439621624000546</v>
      </c>
      <c r="J2109">
        <f>MAX(I2109*F2109,E2109)</f>
        <v>15.163550408860793</v>
      </c>
      <c r="L2109" s="166"/>
      <c r="M2109" s="41"/>
      <c r="N2109" s="41"/>
      <c r="O2109" s="41"/>
    </row>
    <row r="2110" spans="1:15" x14ac:dyDescent="0.25">
      <c r="A2110" s="165">
        <v>43553.833333333336</v>
      </c>
      <c r="B2110" s="167">
        <f>WEEKNUM(A2110)</f>
        <v>13</v>
      </c>
      <c r="C2110" s="164">
        <f>WEEKDAY(A2110)</f>
        <v>6</v>
      </c>
      <c r="D2110" s="164">
        <v>21</v>
      </c>
      <c r="E2110" s="163">
        <v>10</v>
      </c>
      <c r="F2110" s="163">
        <v>13.08</v>
      </c>
      <c r="G2110" s="163">
        <v>12.147500000000001</v>
      </c>
      <c r="H2110" s="1">
        <v>1221</v>
      </c>
      <c r="I2110" s="161">
        <f>VLOOKUP(B2110,L$2:M$54,2,FALSE)</f>
        <v>1.0439621624000546</v>
      </c>
      <c r="J2110">
        <f>MAX(I2110*F2110,E2110)</f>
        <v>13.655025084192713</v>
      </c>
      <c r="L2110" s="166"/>
      <c r="M2110" s="41"/>
      <c r="N2110" s="41"/>
      <c r="O2110" s="41"/>
    </row>
    <row r="2111" spans="1:15" x14ac:dyDescent="0.25">
      <c r="A2111" s="165">
        <v>43553.875</v>
      </c>
      <c r="B2111" s="167">
        <f>WEEKNUM(A2111)</f>
        <v>13</v>
      </c>
      <c r="C2111" s="164">
        <f>WEEKDAY(A2111)</f>
        <v>6</v>
      </c>
      <c r="D2111" s="164">
        <v>22</v>
      </c>
      <c r="E2111" s="163">
        <v>11.55</v>
      </c>
      <c r="F2111" s="163">
        <v>11.55</v>
      </c>
      <c r="G2111" s="163">
        <v>12.0175</v>
      </c>
      <c r="H2111" s="1">
        <v>935</v>
      </c>
      <c r="I2111" s="161">
        <f>VLOOKUP(B2111,L$2:M$54,2,FALSE)</f>
        <v>1.0439621624000546</v>
      </c>
      <c r="J2111">
        <f>MAX(I2111*F2111,E2111)</f>
        <v>12.057762975720632</v>
      </c>
      <c r="L2111" s="166"/>
      <c r="M2111" s="41"/>
      <c r="N2111" s="41"/>
      <c r="O2111" s="41"/>
    </row>
    <row r="2112" spans="1:15" x14ac:dyDescent="0.25">
      <c r="A2112" s="165">
        <v>43553.916666666664</v>
      </c>
      <c r="B2112" s="167">
        <f>WEEKNUM(A2112)</f>
        <v>13</v>
      </c>
      <c r="C2112" s="164">
        <f>WEEKDAY(A2112)</f>
        <v>6</v>
      </c>
      <c r="D2112" s="164">
        <v>23</v>
      </c>
      <c r="E2112" s="163">
        <v>11.719999999999999</v>
      </c>
      <c r="F2112" s="163">
        <v>11.719999999999999</v>
      </c>
      <c r="G2112" s="163">
        <v>12.9275</v>
      </c>
      <c r="H2112" s="1">
        <v>832</v>
      </c>
      <c r="I2112" s="161">
        <f>VLOOKUP(B2112,L$2:M$54,2,FALSE)</f>
        <v>1.0439621624000546</v>
      </c>
      <c r="J2112">
        <f>MAX(I2112*F2112,E2112)</f>
        <v>12.235236543328638</v>
      </c>
      <c r="L2112" s="166"/>
      <c r="M2112" s="41"/>
      <c r="N2112" s="41"/>
      <c r="O2112" s="41"/>
    </row>
    <row r="2113" spans="1:15" x14ac:dyDescent="0.25">
      <c r="A2113" s="165">
        <v>43553.958333333336</v>
      </c>
      <c r="B2113" s="167">
        <f>WEEKNUM(A2113)</f>
        <v>13</v>
      </c>
      <c r="C2113" s="164">
        <f>WEEKDAY(A2113)</f>
        <v>6</v>
      </c>
      <c r="D2113" s="164">
        <v>24</v>
      </c>
      <c r="E2113" s="163">
        <v>12.379999999999999</v>
      </c>
      <c r="F2113" s="163">
        <v>12.379999999999999</v>
      </c>
      <c r="G2113" s="163">
        <v>13.262499999999999</v>
      </c>
      <c r="H2113" s="1">
        <v>584</v>
      </c>
      <c r="I2113" s="161">
        <f>VLOOKUP(B2113,L$2:M$54,2,FALSE)</f>
        <v>1.0439621624000546</v>
      </c>
      <c r="J2113">
        <f>MAX(I2113*F2113,E2113)</f>
        <v>12.924251570512675</v>
      </c>
      <c r="L2113" s="166"/>
      <c r="M2113" s="41"/>
      <c r="N2113" s="41"/>
      <c r="O2113" s="41"/>
    </row>
    <row r="2114" spans="1:15" x14ac:dyDescent="0.25">
      <c r="A2114" s="165">
        <v>43554</v>
      </c>
      <c r="B2114" s="167">
        <f>WEEKNUM(A2114)</f>
        <v>13</v>
      </c>
      <c r="C2114" s="164">
        <f>WEEKDAY(A2114)</f>
        <v>7</v>
      </c>
      <c r="D2114" s="164">
        <v>1</v>
      </c>
      <c r="E2114" s="163">
        <v>11.855</v>
      </c>
      <c r="F2114" s="163">
        <v>11.855</v>
      </c>
      <c r="G2114" s="163">
        <v>13.115</v>
      </c>
      <c r="H2114" s="1">
        <v>220</v>
      </c>
      <c r="I2114" s="161">
        <f>VLOOKUP(B2114,L$2:M$54,2,FALSE)</f>
        <v>1.0439621624000546</v>
      </c>
      <c r="J2114">
        <f>MAX(I2114*F2114,E2114)</f>
        <v>12.376171435252648</v>
      </c>
      <c r="L2114" s="166"/>
      <c r="M2114" s="41"/>
      <c r="N2114" s="41"/>
      <c r="O2114" s="41"/>
    </row>
    <row r="2115" spans="1:15" x14ac:dyDescent="0.25">
      <c r="A2115" s="165">
        <v>43554.041666666664</v>
      </c>
      <c r="B2115" s="167">
        <f>WEEKNUM(A2115)</f>
        <v>13</v>
      </c>
      <c r="C2115" s="164">
        <f>WEEKDAY(A2115)</f>
        <v>7</v>
      </c>
      <c r="D2115" s="164">
        <v>2</v>
      </c>
      <c r="E2115" s="163">
        <v>11.925000000000001</v>
      </c>
      <c r="F2115" s="163">
        <v>11.925000000000001</v>
      </c>
      <c r="G2115" s="163">
        <v>12.262500000000001</v>
      </c>
      <c r="H2115" s="1">
        <v>118</v>
      </c>
      <c r="I2115" s="161">
        <f>VLOOKUP(B2115,L$2:M$54,2,FALSE)</f>
        <v>1.0439621624000546</v>
      </c>
      <c r="J2115">
        <f>MAX(I2115*F2115,E2115)</f>
        <v>12.449248786620652</v>
      </c>
      <c r="L2115" s="166"/>
      <c r="M2115" s="41"/>
      <c r="N2115" s="41"/>
      <c r="O2115" s="41"/>
    </row>
    <row r="2116" spans="1:15" x14ac:dyDescent="0.25">
      <c r="A2116" s="165">
        <v>43554.083333333336</v>
      </c>
      <c r="B2116" s="167">
        <f>WEEKNUM(A2116)</f>
        <v>13</v>
      </c>
      <c r="C2116" s="164">
        <f>WEEKDAY(A2116)</f>
        <v>7</v>
      </c>
      <c r="D2116" s="164">
        <v>3</v>
      </c>
      <c r="E2116" s="163">
        <v>11</v>
      </c>
      <c r="F2116" s="163">
        <v>11.125</v>
      </c>
      <c r="G2116" s="163">
        <v>11.54</v>
      </c>
      <c r="H2116" s="1">
        <v>73</v>
      </c>
      <c r="I2116" s="161">
        <f>VLOOKUP(B2116,L$2:M$54,2,FALSE)</f>
        <v>1.0439621624000546</v>
      </c>
      <c r="J2116">
        <f>MAX(I2116*F2116,E2116)</f>
        <v>11.614079056700607</v>
      </c>
      <c r="L2116" s="166"/>
      <c r="M2116" s="41"/>
      <c r="N2116" s="41"/>
      <c r="O2116" s="41"/>
    </row>
    <row r="2117" spans="1:15" x14ac:dyDescent="0.25">
      <c r="A2117" s="165">
        <v>43554.125</v>
      </c>
      <c r="B2117" s="167">
        <f>WEEKNUM(A2117)</f>
        <v>13</v>
      </c>
      <c r="C2117" s="164">
        <f>WEEKDAY(A2117)</f>
        <v>7</v>
      </c>
      <c r="D2117" s="164">
        <v>4</v>
      </c>
      <c r="E2117" s="163">
        <v>12</v>
      </c>
      <c r="F2117" s="163">
        <v>12.02</v>
      </c>
      <c r="G2117" s="163">
        <v>11.55</v>
      </c>
      <c r="H2117" s="1">
        <v>153</v>
      </c>
      <c r="I2117" s="161">
        <f>VLOOKUP(B2117,L$2:M$54,2,FALSE)</f>
        <v>1.0439621624000546</v>
      </c>
      <c r="J2117">
        <f>MAX(I2117*F2117,E2117)</f>
        <v>12.548425192048656</v>
      </c>
      <c r="L2117" s="166"/>
      <c r="M2117" s="41"/>
      <c r="N2117" s="41"/>
      <c r="O2117" s="41"/>
    </row>
    <row r="2118" spans="1:15" x14ac:dyDescent="0.25">
      <c r="A2118" s="165">
        <v>43554.166666666664</v>
      </c>
      <c r="B2118" s="167">
        <f>WEEKNUM(A2118)</f>
        <v>13</v>
      </c>
      <c r="C2118" s="164">
        <f>WEEKDAY(A2118)</f>
        <v>7</v>
      </c>
      <c r="D2118" s="164">
        <v>5</v>
      </c>
      <c r="E2118" s="163">
        <v>10</v>
      </c>
      <c r="F2118" s="163">
        <v>10.565000000000001</v>
      </c>
      <c r="G2118" s="163">
        <v>11.719999999999999</v>
      </c>
      <c r="H2118" s="1">
        <v>340</v>
      </c>
      <c r="I2118" s="161">
        <f>VLOOKUP(B2118,L$2:M$54,2,FALSE)</f>
        <v>1.0439621624000546</v>
      </c>
      <c r="J2118">
        <f>MAX(I2118*F2118,E2118)</f>
        <v>11.029460245756578</v>
      </c>
      <c r="L2118" s="166"/>
      <c r="M2118" s="41"/>
      <c r="N2118" s="41"/>
      <c r="O2118" s="41"/>
    </row>
    <row r="2119" spans="1:15" x14ac:dyDescent="0.25">
      <c r="A2119" s="165">
        <v>43554.208333333336</v>
      </c>
      <c r="B2119" s="167">
        <f>WEEKNUM(A2119)</f>
        <v>13</v>
      </c>
      <c r="C2119" s="164">
        <f>WEEKDAY(A2119)</f>
        <v>7</v>
      </c>
      <c r="D2119" s="164">
        <v>6</v>
      </c>
      <c r="E2119" s="163">
        <v>10</v>
      </c>
      <c r="F2119" s="163">
        <v>9.99</v>
      </c>
      <c r="G2119" s="163">
        <v>12.379999999999999</v>
      </c>
      <c r="H2119" s="1">
        <v>817</v>
      </c>
      <c r="I2119" s="161">
        <f>VLOOKUP(B2119,L$2:M$54,2,FALSE)</f>
        <v>1.0439621624000546</v>
      </c>
      <c r="J2119">
        <f>MAX(I2119*F2119,E2119)</f>
        <v>10.429182002376546</v>
      </c>
      <c r="L2119" s="166"/>
      <c r="M2119" s="41"/>
      <c r="N2119" s="41"/>
      <c r="O2119" s="41"/>
    </row>
    <row r="2120" spans="1:15" x14ac:dyDescent="0.25">
      <c r="A2120" s="165">
        <v>43554.25</v>
      </c>
      <c r="B2120" s="167">
        <f>WEEKNUM(A2120)</f>
        <v>13</v>
      </c>
      <c r="C2120" s="164">
        <f>WEEKDAY(A2120)</f>
        <v>7</v>
      </c>
      <c r="D2120" s="164">
        <v>7</v>
      </c>
      <c r="E2120" s="163">
        <v>10</v>
      </c>
      <c r="F2120" s="163">
        <v>11.98</v>
      </c>
      <c r="G2120" s="163">
        <v>11.855</v>
      </c>
      <c r="H2120" s="1">
        <v>3237</v>
      </c>
      <c r="I2120" s="161">
        <f>VLOOKUP(B2120,L$2:M$54,2,FALSE)</f>
        <v>1.0439621624000546</v>
      </c>
      <c r="J2120">
        <f>MAX(I2120*F2120,E2120)</f>
        <v>12.506666705552654</v>
      </c>
      <c r="L2120" s="166"/>
      <c r="M2120" s="41"/>
      <c r="N2120" s="41"/>
      <c r="O2120" s="41"/>
    </row>
    <row r="2121" spans="1:15" x14ac:dyDescent="0.25">
      <c r="A2121" s="165">
        <v>43554.291666666664</v>
      </c>
      <c r="B2121" s="167">
        <f>WEEKNUM(A2121)</f>
        <v>13</v>
      </c>
      <c r="C2121" s="164">
        <f>WEEKDAY(A2121)</f>
        <v>7</v>
      </c>
      <c r="D2121" s="164">
        <v>8</v>
      </c>
      <c r="E2121" s="163">
        <v>10</v>
      </c>
      <c r="F2121" s="163">
        <v>15.010000000000002</v>
      </c>
      <c r="G2121" s="163">
        <v>11.925000000000001</v>
      </c>
      <c r="H2121" s="1">
        <v>4055</v>
      </c>
      <c r="I2121" s="161">
        <f>VLOOKUP(B2121,L$2:M$54,2,FALSE)</f>
        <v>1.0439621624000546</v>
      </c>
      <c r="J2121">
        <f>MAX(I2121*F2121,E2121)</f>
        <v>15.66987205762482</v>
      </c>
      <c r="L2121" s="166"/>
      <c r="M2121" s="41"/>
      <c r="N2121" s="41"/>
      <c r="O2121" s="41"/>
    </row>
    <row r="2122" spans="1:15" x14ac:dyDescent="0.25">
      <c r="A2122" s="165">
        <v>43554.333333333336</v>
      </c>
      <c r="B2122" s="167">
        <f>WEEKNUM(A2122)</f>
        <v>13</v>
      </c>
      <c r="C2122" s="164">
        <f>WEEKDAY(A2122)</f>
        <v>7</v>
      </c>
      <c r="D2122" s="164">
        <v>9</v>
      </c>
      <c r="E2122" s="163">
        <v>10</v>
      </c>
      <c r="F2122" s="163">
        <v>15.76</v>
      </c>
      <c r="G2122" s="163">
        <v>11.0625</v>
      </c>
      <c r="H2122" s="1">
        <v>3695</v>
      </c>
      <c r="I2122" s="161">
        <f>VLOOKUP(B2122,L$2:M$54,2,FALSE)</f>
        <v>1.0439621624000546</v>
      </c>
      <c r="J2122">
        <f>MAX(I2122*F2122,E2122)</f>
        <v>16.452843679424859</v>
      </c>
      <c r="L2122" s="166"/>
      <c r="M2122" s="41"/>
      <c r="N2122" s="41"/>
      <c r="O2122" s="41"/>
    </row>
    <row r="2123" spans="1:15" x14ac:dyDescent="0.25">
      <c r="A2123" s="165">
        <v>43554.375</v>
      </c>
      <c r="B2123" s="167">
        <f>WEEKNUM(A2123)</f>
        <v>13</v>
      </c>
      <c r="C2123" s="164">
        <f>WEEKDAY(A2123)</f>
        <v>7</v>
      </c>
      <c r="D2123" s="164">
        <v>10</v>
      </c>
      <c r="E2123" s="163">
        <v>10</v>
      </c>
      <c r="F2123" s="163">
        <v>14.955000000000002</v>
      </c>
      <c r="G2123" s="163">
        <v>12.01</v>
      </c>
      <c r="H2123" s="1">
        <v>2973</v>
      </c>
      <c r="I2123" s="161">
        <f>VLOOKUP(B2123,L$2:M$54,2,FALSE)</f>
        <v>1.0439621624000546</v>
      </c>
      <c r="J2123">
        <f>MAX(I2123*F2123,E2123)</f>
        <v>15.612454138692819</v>
      </c>
      <c r="L2123" s="166"/>
      <c r="M2123" s="41"/>
      <c r="N2123" s="41"/>
      <c r="O2123" s="41"/>
    </row>
    <row r="2124" spans="1:15" x14ac:dyDescent="0.25">
      <c r="A2124" s="165">
        <v>43554.416666666664</v>
      </c>
      <c r="B2124" s="167">
        <f>WEEKNUM(A2124)</f>
        <v>13</v>
      </c>
      <c r="C2124" s="164">
        <f>WEEKDAY(A2124)</f>
        <v>7</v>
      </c>
      <c r="D2124" s="164">
        <v>11</v>
      </c>
      <c r="E2124" s="163">
        <v>10</v>
      </c>
      <c r="F2124" s="163">
        <v>15.905000000000001</v>
      </c>
      <c r="G2124" s="163">
        <v>10.282499999999999</v>
      </c>
      <c r="H2124" s="1">
        <v>2721</v>
      </c>
      <c r="I2124" s="161">
        <f>VLOOKUP(B2124,L$2:M$54,2,FALSE)</f>
        <v>1.0439621624000546</v>
      </c>
      <c r="J2124">
        <f>MAX(I2124*F2124,E2124)</f>
        <v>16.604218192972869</v>
      </c>
      <c r="L2124" s="166"/>
      <c r="M2124" s="41"/>
      <c r="N2124" s="41"/>
      <c r="O2124" s="41"/>
    </row>
    <row r="2125" spans="1:15" x14ac:dyDescent="0.25">
      <c r="A2125" s="165">
        <v>43554.458333333336</v>
      </c>
      <c r="B2125" s="167">
        <f>WEEKNUM(A2125)</f>
        <v>13</v>
      </c>
      <c r="C2125" s="164">
        <f>WEEKDAY(A2125)</f>
        <v>7</v>
      </c>
      <c r="D2125" s="164">
        <v>12</v>
      </c>
      <c r="E2125" s="163">
        <v>10</v>
      </c>
      <c r="F2125" s="163">
        <v>14.8</v>
      </c>
      <c r="G2125" s="163">
        <v>9.995000000000001</v>
      </c>
      <c r="H2125" s="1">
        <v>2557</v>
      </c>
      <c r="I2125" s="161">
        <f>VLOOKUP(B2125,L$2:M$54,2,FALSE)</f>
        <v>1.0439621624000546</v>
      </c>
      <c r="J2125">
        <f>MAX(I2125*F2125,E2125)</f>
        <v>15.450640003520808</v>
      </c>
      <c r="L2125" s="166"/>
      <c r="M2125" s="41"/>
      <c r="N2125" s="41"/>
      <c r="O2125" s="41"/>
    </row>
    <row r="2126" spans="1:15" x14ac:dyDescent="0.25">
      <c r="A2126" s="165">
        <v>43554.5</v>
      </c>
      <c r="B2126" s="167">
        <f>WEEKNUM(A2126)</f>
        <v>13</v>
      </c>
      <c r="C2126" s="164">
        <f>WEEKDAY(A2126)</f>
        <v>7</v>
      </c>
      <c r="D2126" s="164">
        <v>13</v>
      </c>
      <c r="E2126" s="163">
        <v>10</v>
      </c>
      <c r="F2126" s="163">
        <v>13.914999999999999</v>
      </c>
      <c r="G2126" s="163">
        <v>10.989999999999998</v>
      </c>
      <c r="H2126" s="1">
        <v>2447</v>
      </c>
      <c r="I2126" s="161">
        <f>VLOOKUP(B2126,L$2:M$54,2,FALSE)</f>
        <v>1.0439621624000546</v>
      </c>
      <c r="J2126">
        <f>MAX(I2126*F2126,E2126)</f>
        <v>14.526733489796758</v>
      </c>
      <c r="L2126" s="166"/>
      <c r="M2126" s="41"/>
      <c r="N2126" s="41"/>
      <c r="O2126" s="41"/>
    </row>
    <row r="2127" spans="1:15" x14ac:dyDescent="0.25">
      <c r="A2127" s="165">
        <v>43554.541666666664</v>
      </c>
      <c r="B2127" s="167">
        <f>WEEKNUM(A2127)</f>
        <v>13</v>
      </c>
      <c r="C2127" s="164">
        <f>WEEKDAY(A2127)</f>
        <v>7</v>
      </c>
      <c r="D2127" s="164">
        <v>14</v>
      </c>
      <c r="E2127" s="163">
        <v>10</v>
      </c>
      <c r="F2127" s="163">
        <v>14.510000000000002</v>
      </c>
      <c r="G2127" s="163">
        <v>12.504999999999999</v>
      </c>
      <c r="H2127" s="1">
        <v>2590</v>
      </c>
      <c r="I2127" s="161">
        <f>VLOOKUP(B2127,L$2:M$54,2,FALSE)</f>
        <v>1.0439621624000546</v>
      </c>
      <c r="J2127">
        <f>MAX(I2127*F2127,E2127)</f>
        <v>15.147890976424794</v>
      </c>
      <c r="L2127" s="166"/>
      <c r="M2127" s="41"/>
      <c r="N2127" s="41"/>
      <c r="O2127" s="41"/>
    </row>
    <row r="2128" spans="1:15" x14ac:dyDescent="0.25">
      <c r="A2128" s="165">
        <v>43554.583333333336</v>
      </c>
      <c r="B2128" s="167">
        <f>WEEKNUM(A2128)</f>
        <v>13</v>
      </c>
      <c r="C2128" s="164">
        <f>WEEKDAY(A2128)</f>
        <v>7</v>
      </c>
      <c r="D2128" s="164">
        <v>15</v>
      </c>
      <c r="E2128" s="163">
        <v>10</v>
      </c>
      <c r="F2128" s="163">
        <v>14.995000000000001</v>
      </c>
      <c r="G2128" s="163">
        <v>12.879999999999999</v>
      </c>
      <c r="H2128" s="1">
        <v>2683</v>
      </c>
      <c r="I2128" s="161">
        <f>VLOOKUP(B2128,L$2:M$54,2,FALSE)</f>
        <v>1.0439621624000546</v>
      </c>
      <c r="J2128">
        <f>MAX(I2128*F2128,E2128)</f>
        <v>15.654212625188819</v>
      </c>
      <c r="L2128" s="166"/>
      <c r="M2128" s="41"/>
      <c r="N2128" s="41"/>
      <c r="O2128" s="41"/>
    </row>
    <row r="2129" spans="1:15" x14ac:dyDescent="0.25">
      <c r="A2129" s="165">
        <v>43554.625</v>
      </c>
      <c r="B2129" s="167">
        <f>WEEKNUM(A2129)</f>
        <v>13</v>
      </c>
      <c r="C2129" s="164">
        <f>WEEKDAY(A2129)</f>
        <v>7</v>
      </c>
      <c r="D2129" s="164">
        <v>16</v>
      </c>
      <c r="E2129" s="163">
        <v>10</v>
      </c>
      <c r="F2129" s="163">
        <v>16.05</v>
      </c>
      <c r="G2129" s="163">
        <v>12.477500000000001</v>
      </c>
      <c r="H2129" s="1">
        <v>2926</v>
      </c>
      <c r="I2129" s="161">
        <f>VLOOKUP(B2129,L$2:M$54,2,FALSE)</f>
        <v>1.0439621624000546</v>
      </c>
      <c r="J2129">
        <f>MAX(I2129*F2129,E2129)</f>
        <v>16.755592706520876</v>
      </c>
      <c r="L2129" s="166"/>
      <c r="M2129" s="41"/>
      <c r="N2129" s="41"/>
      <c r="O2129" s="41"/>
    </row>
    <row r="2130" spans="1:15" x14ac:dyDescent="0.25">
      <c r="A2130" s="165">
        <v>43554.666666666664</v>
      </c>
      <c r="B2130" s="167">
        <f>WEEKNUM(A2130)</f>
        <v>13</v>
      </c>
      <c r="C2130" s="164">
        <f>WEEKDAY(A2130)</f>
        <v>7</v>
      </c>
      <c r="D2130" s="164">
        <v>17</v>
      </c>
      <c r="E2130" s="163">
        <v>10</v>
      </c>
      <c r="F2130" s="163">
        <v>16.064999999999998</v>
      </c>
      <c r="G2130" s="163">
        <v>12.952500000000001</v>
      </c>
      <c r="H2130" s="1">
        <v>3729</v>
      </c>
      <c r="I2130" s="161">
        <f>VLOOKUP(B2130,L$2:M$54,2,FALSE)</f>
        <v>1.0439621624000546</v>
      </c>
      <c r="J2130">
        <f>MAX(I2130*F2130,E2130)</f>
        <v>16.771252138956875</v>
      </c>
      <c r="L2130" s="166"/>
      <c r="M2130" s="41"/>
      <c r="N2130" s="41"/>
      <c r="O2130" s="41"/>
    </row>
    <row r="2131" spans="1:15" x14ac:dyDescent="0.25">
      <c r="A2131" s="165">
        <v>43554.708333333336</v>
      </c>
      <c r="B2131" s="167">
        <f>WEEKNUM(A2131)</f>
        <v>13</v>
      </c>
      <c r="C2131" s="164">
        <f>WEEKDAY(A2131)</f>
        <v>7</v>
      </c>
      <c r="D2131" s="164">
        <v>18</v>
      </c>
      <c r="E2131" s="163">
        <v>10</v>
      </c>
      <c r="F2131" s="163">
        <v>18.015000000000001</v>
      </c>
      <c r="G2131" s="163">
        <v>12.399999999999999</v>
      </c>
      <c r="H2131" s="1">
        <v>4165</v>
      </c>
      <c r="I2131" s="161">
        <f>VLOOKUP(B2131,L$2:M$54,2,FALSE)</f>
        <v>1.0439621624000546</v>
      </c>
      <c r="J2131">
        <f>MAX(I2131*F2131,E2131)</f>
        <v>18.806978355636982</v>
      </c>
      <c r="L2131" s="166"/>
      <c r="M2131" s="41"/>
      <c r="N2131" s="41"/>
      <c r="O2131" s="41"/>
    </row>
    <row r="2132" spans="1:15" x14ac:dyDescent="0.25">
      <c r="A2132" s="165">
        <v>43554.75</v>
      </c>
      <c r="B2132" s="167">
        <f>WEEKNUM(A2132)</f>
        <v>13</v>
      </c>
      <c r="C2132" s="164">
        <f>WEEKDAY(A2132)</f>
        <v>7</v>
      </c>
      <c r="D2132" s="164">
        <v>19</v>
      </c>
      <c r="E2132" s="163">
        <v>10</v>
      </c>
      <c r="F2132" s="163">
        <v>15.719999999999999</v>
      </c>
      <c r="G2132" s="163">
        <v>11.9575</v>
      </c>
      <c r="H2132" s="1">
        <v>3360</v>
      </c>
      <c r="I2132" s="161">
        <f>VLOOKUP(B2132,L$2:M$54,2,FALSE)</f>
        <v>1.0439621624000546</v>
      </c>
      <c r="J2132">
        <f>MAX(I2132*F2132,E2132)</f>
        <v>16.411085192928855</v>
      </c>
      <c r="L2132" s="166"/>
      <c r="M2132" s="41"/>
      <c r="N2132" s="41"/>
      <c r="O2132" s="41"/>
    </row>
    <row r="2133" spans="1:15" x14ac:dyDescent="0.25">
      <c r="A2133" s="165">
        <v>43554.791666666664</v>
      </c>
      <c r="B2133" s="167">
        <f>WEEKNUM(A2133)</f>
        <v>13</v>
      </c>
      <c r="C2133" s="164">
        <f>WEEKDAY(A2133)</f>
        <v>7</v>
      </c>
      <c r="D2133" s="164">
        <v>20</v>
      </c>
      <c r="E2133" s="163">
        <v>10</v>
      </c>
      <c r="F2133" s="163">
        <v>14.530000000000001</v>
      </c>
      <c r="G2133" s="163">
        <v>12.254999999999999</v>
      </c>
      <c r="H2133" s="1">
        <v>2328</v>
      </c>
      <c r="I2133" s="161">
        <f>VLOOKUP(B2133,L$2:M$54,2,FALSE)</f>
        <v>1.0439621624000546</v>
      </c>
      <c r="J2133">
        <f>MAX(I2133*F2133,E2133)</f>
        <v>15.168770219672794</v>
      </c>
      <c r="L2133" s="166"/>
      <c r="M2133" s="41"/>
      <c r="N2133" s="41"/>
      <c r="O2133" s="41"/>
    </row>
    <row r="2134" spans="1:15" x14ac:dyDescent="0.25">
      <c r="A2134" s="165">
        <v>43554.833333333336</v>
      </c>
      <c r="B2134" s="167">
        <f>WEEKNUM(A2134)</f>
        <v>13</v>
      </c>
      <c r="C2134" s="164">
        <f>WEEKDAY(A2134)</f>
        <v>7</v>
      </c>
      <c r="D2134" s="164">
        <v>21</v>
      </c>
      <c r="E2134" s="163">
        <v>10</v>
      </c>
      <c r="F2134" s="163">
        <v>12.975</v>
      </c>
      <c r="G2134" s="163">
        <v>12.4975</v>
      </c>
      <c r="H2134" s="1">
        <v>1270</v>
      </c>
      <c r="I2134" s="161">
        <f>VLOOKUP(B2134,L$2:M$54,2,FALSE)</f>
        <v>1.0439621624000546</v>
      </c>
      <c r="J2134">
        <f>MAX(I2134*F2134,E2134)</f>
        <v>13.545409057140708</v>
      </c>
      <c r="L2134" s="166"/>
      <c r="M2134" s="41"/>
      <c r="N2134" s="41"/>
      <c r="O2134" s="41"/>
    </row>
    <row r="2135" spans="1:15" x14ac:dyDescent="0.25">
      <c r="A2135" s="165">
        <v>43554.875</v>
      </c>
      <c r="B2135" s="167">
        <f>WEEKNUM(A2135)</f>
        <v>13</v>
      </c>
      <c r="C2135" s="164">
        <f>WEEKDAY(A2135)</f>
        <v>7</v>
      </c>
      <c r="D2135" s="164">
        <v>22</v>
      </c>
      <c r="E2135" s="163">
        <v>12</v>
      </c>
      <c r="F2135" s="163">
        <v>12.2</v>
      </c>
      <c r="G2135" s="163">
        <v>13.025</v>
      </c>
      <c r="H2135" s="1">
        <v>934</v>
      </c>
      <c r="I2135" s="161">
        <f>VLOOKUP(B2135,L$2:M$54,2,FALSE)</f>
        <v>1.0439621624000546</v>
      </c>
      <c r="J2135">
        <f>MAX(I2135*F2135,E2135)</f>
        <v>12.736338381280666</v>
      </c>
      <c r="L2135" s="166"/>
      <c r="M2135" s="41"/>
      <c r="N2135" s="41"/>
      <c r="O2135" s="41"/>
    </row>
    <row r="2136" spans="1:15" x14ac:dyDescent="0.25">
      <c r="A2136" s="165">
        <v>43554.916666666664</v>
      </c>
      <c r="B2136" s="167">
        <f>WEEKNUM(A2136)</f>
        <v>13</v>
      </c>
      <c r="C2136" s="164">
        <f>WEEKDAY(A2136)</f>
        <v>7</v>
      </c>
      <c r="D2136" s="164">
        <v>23</v>
      </c>
      <c r="E2136" s="163">
        <v>12</v>
      </c>
      <c r="F2136" s="163">
        <v>12.885</v>
      </c>
      <c r="G2136" s="163">
        <v>13.032499999999999</v>
      </c>
      <c r="H2136" s="1">
        <v>960</v>
      </c>
      <c r="I2136" s="161">
        <f>VLOOKUP(B2136,L$2:M$54,2,FALSE)</f>
        <v>1.0439621624000546</v>
      </c>
      <c r="J2136">
        <f>MAX(I2136*F2136,E2136)</f>
        <v>13.451452462524703</v>
      </c>
      <c r="L2136" s="166"/>
      <c r="M2136" s="41"/>
      <c r="N2136" s="41"/>
      <c r="O2136" s="41"/>
    </row>
    <row r="2137" spans="1:15" x14ac:dyDescent="0.25">
      <c r="A2137" s="165">
        <v>43554.958333333336</v>
      </c>
      <c r="B2137" s="167">
        <f>WEEKNUM(A2137)</f>
        <v>13</v>
      </c>
      <c r="C2137" s="164">
        <f>WEEKDAY(A2137)</f>
        <v>7</v>
      </c>
      <c r="D2137" s="164">
        <v>24</v>
      </c>
      <c r="E2137" s="163">
        <v>11.645</v>
      </c>
      <c r="F2137" s="163">
        <v>11.645</v>
      </c>
      <c r="G2137" s="163">
        <v>14.0075</v>
      </c>
      <c r="H2137" s="1">
        <v>629</v>
      </c>
      <c r="I2137" s="161">
        <f>VLOOKUP(B2137,L$2:M$54,2,FALSE)</f>
        <v>1.0439621624000546</v>
      </c>
      <c r="J2137">
        <f>MAX(I2137*F2137,E2137)</f>
        <v>12.156939381148636</v>
      </c>
      <c r="L2137" s="166"/>
      <c r="M2137" s="41"/>
      <c r="N2137" s="41"/>
      <c r="O2137" s="41"/>
    </row>
    <row r="2138" spans="1:15" x14ac:dyDescent="0.25">
      <c r="A2138" s="165">
        <v>43555</v>
      </c>
      <c r="B2138" s="167">
        <f>WEEKNUM(A2138)</f>
        <v>14</v>
      </c>
      <c r="C2138" s="164">
        <f>WEEKDAY(A2138)</f>
        <v>1</v>
      </c>
      <c r="D2138" s="164">
        <v>1</v>
      </c>
      <c r="E2138" s="163">
        <v>12.100000000000001</v>
      </c>
      <c r="F2138" s="163">
        <v>12.100000000000001</v>
      </c>
      <c r="G2138" s="163">
        <v>12.86</v>
      </c>
      <c r="H2138" s="1">
        <v>269</v>
      </c>
      <c r="I2138" s="161">
        <f>VLOOKUP(B2138,L$2:M$54,2,FALSE)</f>
        <v>1.0537972871510151</v>
      </c>
      <c r="J2138">
        <f>MAX(I2138*F2138,E2138)</f>
        <v>12.750947174527283</v>
      </c>
      <c r="L2138" s="166"/>
      <c r="M2138" s="41"/>
      <c r="N2138" s="41"/>
      <c r="O2138" s="41"/>
    </row>
    <row r="2139" spans="1:15" x14ac:dyDescent="0.25">
      <c r="A2139" s="165">
        <v>43555.041666666664</v>
      </c>
      <c r="B2139" s="167">
        <f>WEEKNUM(A2139)</f>
        <v>14</v>
      </c>
      <c r="C2139" s="164">
        <f>WEEKDAY(A2139)</f>
        <v>1</v>
      </c>
      <c r="D2139" s="164">
        <v>2</v>
      </c>
      <c r="E2139" s="163">
        <v>11.620000000000001</v>
      </c>
      <c r="F2139" s="163">
        <v>11.620000000000001</v>
      </c>
      <c r="G2139" s="163">
        <v>12.265000000000001</v>
      </c>
      <c r="H2139" s="1">
        <v>138</v>
      </c>
      <c r="I2139" s="161">
        <f>VLOOKUP(B2139,L$2:M$54,2,FALSE)</f>
        <v>1.0537972871510151</v>
      </c>
      <c r="J2139">
        <f>MAX(I2139*F2139,E2139)</f>
        <v>12.245124476694796</v>
      </c>
      <c r="L2139" s="166"/>
      <c r="M2139" s="41"/>
      <c r="N2139" s="41"/>
      <c r="O2139" s="41"/>
    </row>
    <row r="2140" spans="1:15" x14ac:dyDescent="0.25">
      <c r="A2140" s="165">
        <v>43555.083333333336</v>
      </c>
      <c r="B2140" s="167">
        <f>WEEKNUM(A2140)</f>
        <v>14</v>
      </c>
      <c r="C2140" s="164">
        <f>WEEKDAY(A2140)</f>
        <v>1</v>
      </c>
      <c r="D2140" s="164">
        <v>3</v>
      </c>
      <c r="E2140" s="163">
        <v>10.18</v>
      </c>
      <c r="F2140" s="163">
        <v>10.18</v>
      </c>
      <c r="G2140" s="163">
        <v>11.487500000000001</v>
      </c>
      <c r="H2140" s="1">
        <v>96</v>
      </c>
      <c r="I2140" s="161">
        <f>VLOOKUP(B2140,L$2:M$54,2,FALSE)</f>
        <v>1.0537972871510151</v>
      </c>
      <c r="J2140">
        <f>MAX(I2140*F2140,E2140)</f>
        <v>10.727656383197333</v>
      </c>
      <c r="L2140" s="166"/>
      <c r="M2140" s="41"/>
      <c r="N2140" s="41"/>
      <c r="O2140" s="41"/>
    </row>
    <row r="2141" spans="1:15" x14ac:dyDescent="0.25">
      <c r="A2141" s="165">
        <v>43555.125</v>
      </c>
      <c r="B2141" s="167">
        <f>WEEKNUM(A2141)</f>
        <v>14</v>
      </c>
      <c r="C2141" s="164">
        <f>WEEKDAY(A2141)</f>
        <v>1</v>
      </c>
      <c r="D2141" s="164">
        <v>4</v>
      </c>
      <c r="E2141" s="163">
        <v>9.7899999999999991</v>
      </c>
      <c r="F2141" s="163">
        <v>9.7899999999999991</v>
      </c>
      <c r="G2141" s="163">
        <v>12.1</v>
      </c>
      <c r="H2141" s="1">
        <v>138</v>
      </c>
      <c r="I2141" s="161">
        <f>VLOOKUP(B2141,L$2:M$54,2,FALSE)</f>
        <v>1.0537972871510151</v>
      </c>
      <c r="J2141">
        <f>MAX(I2141*F2141,E2141)</f>
        <v>10.316675441208437</v>
      </c>
      <c r="L2141" s="166"/>
      <c r="M2141" s="41"/>
      <c r="N2141" s="41"/>
      <c r="O2141" s="41"/>
    </row>
    <row r="2142" spans="1:15" x14ac:dyDescent="0.25">
      <c r="A2142" s="165">
        <v>43555.166666666664</v>
      </c>
      <c r="B2142" s="167">
        <f>WEEKNUM(A2142)</f>
        <v>14</v>
      </c>
      <c r="C2142" s="164">
        <f>WEEKDAY(A2142)</f>
        <v>1</v>
      </c>
      <c r="D2142" s="164">
        <v>5</v>
      </c>
      <c r="E2142" s="163">
        <v>10.120000000000001</v>
      </c>
      <c r="F2142" s="163">
        <v>10.120000000000001</v>
      </c>
      <c r="G2142" s="163">
        <v>12.442499999999999</v>
      </c>
      <c r="H2142" s="1">
        <v>361</v>
      </c>
      <c r="I2142" s="161">
        <f>VLOOKUP(B2142,L$2:M$54,2,FALSE)</f>
        <v>1.0537972871510151</v>
      </c>
      <c r="J2142">
        <f>MAX(I2142*F2142,E2142)</f>
        <v>10.664428545968274</v>
      </c>
      <c r="L2142" s="166"/>
      <c r="M2142" s="41"/>
      <c r="N2142" s="41"/>
      <c r="O2142" s="41"/>
    </row>
    <row r="2143" spans="1:15" x14ac:dyDescent="0.25">
      <c r="A2143" s="165">
        <v>43555.208333333336</v>
      </c>
      <c r="B2143" s="167">
        <f>WEEKNUM(A2143)</f>
        <v>14</v>
      </c>
      <c r="C2143" s="164">
        <f>WEEKDAY(A2143)</f>
        <v>1</v>
      </c>
      <c r="D2143" s="164">
        <v>6</v>
      </c>
      <c r="E2143" s="163">
        <v>10.14</v>
      </c>
      <c r="F2143" s="163">
        <v>10.14</v>
      </c>
      <c r="G2143" s="163">
        <v>11.645</v>
      </c>
      <c r="H2143" s="1">
        <v>814</v>
      </c>
      <c r="I2143" s="161">
        <f>VLOOKUP(B2143,L$2:M$54,2,FALSE)</f>
        <v>1.0537972871510151</v>
      </c>
      <c r="J2143">
        <f>MAX(I2143*F2143,E2143)</f>
        <v>10.685504491711294</v>
      </c>
      <c r="L2143" s="166"/>
      <c r="M2143" s="41"/>
      <c r="N2143" s="41"/>
      <c r="O2143" s="41"/>
    </row>
    <row r="2144" spans="1:15" x14ac:dyDescent="0.25">
      <c r="A2144" s="165">
        <v>43555.25</v>
      </c>
      <c r="B2144" s="167">
        <f>WEEKNUM(A2144)</f>
        <v>14</v>
      </c>
      <c r="C2144" s="164">
        <f>WEEKDAY(A2144)</f>
        <v>1</v>
      </c>
      <c r="D2144" s="164">
        <v>7</v>
      </c>
      <c r="E2144" s="163">
        <v>9.8550000000000004</v>
      </c>
      <c r="F2144" s="163">
        <v>9.870000000000001</v>
      </c>
      <c r="G2144" s="163">
        <v>12.100000000000001</v>
      </c>
      <c r="H2144" s="1">
        <v>3163</v>
      </c>
      <c r="I2144" s="161">
        <f>VLOOKUP(B2144,L$2:M$54,2,FALSE)</f>
        <v>1.0537972871510151</v>
      </c>
      <c r="J2144">
        <f>MAX(I2144*F2144,E2144)</f>
        <v>10.400979224180519</v>
      </c>
      <c r="L2144" s="166"/>
      <c r="M2144" s="41"/>
      <c r="N2144" s="41"/>
      <c r="O2144" s="41"/>
    </row>
    <row r="2145" spans="1:15" x14ac:dyDescent="0.25">
      <c r="A2145" s="165">
        <v>43555.291666666664</v>
      </c>
      <c r="B2145" s="167">
        <f>WEEKNUM(A2145)</f>
        <v>14</v>
      </c>
      <c r="C2145" s="164">
        <f>WEEKDAY(A2145)</f>
        <v>1</v>
      </c>
      <c r="D2145" s="164">
        <v>8</v>
      </c>
      <c r="E2145" s="163">
        <v>9.9349999999999987</v>
      </c>
      <c r="F2145" s="163">
        <v>9.7650000000000006</v>
      </c>
      <c r="G2145" s="163">
        <v>11.620000000000001</v>
      </c>
      <c r="H2145" s="1">
        <v>4174</v>
      </c>
      <c r="I2145" s="161">
        <f>VLOOKUP(B2145,L$2:M$54,2,FALSE)</f>
        <v>1.0537972871510151</v>
      </c>
      <c r="J2145">
        <f>MAX(I2145*F2145,E2145)</f>
        <v>10.290330509029662</v>
      </c>
      <c r="L2145" s="166"/>
      <c r="M2145" s="41"/>
      <c r="N2145" s="41"/>
      <c r="O2145" s="41"/>
    </row>
    <row r="2146" spans="1:15" x14ac:dyDescent="0.25">
      <c r="A2146" s="165">
        <v>43555.333333333336</v>
      </c>
      <c r="B2146" s="167">
        <f>WEEKNUM(A2146)</f>
        <v>14</v>
      </c>
      <c r="C2146" s="164">
        <f>WEEKDAY(A2146)</f>
        <v>1</v>
      </c>
      <c r="D2146" s="164">
        <v>9</v>
      </c>
      <c r="E2146" s="163">
        <v>9</v>
      </c>
      <c r="F2146" s="163">
        <v>12.815000000000001</v>
      </c>
      <c r="G2146" s="163">
        <v>10.18</v>
      </c>
      <c r="H2146" s="1">
        <v>3600</v>
      </c>
      <c r="I2146" s="161">
        <f>VLOOKUP(B2146,L$2:M$54,2,FALSE)</f>
        <v>1.0537972871510151</v>
      </c>
      <c r="J2146">
        <f>MAX(I2146*F2146,E2146)</f>
        <v>13.50441223484026</v>
      </c>
      <c r="L2146" s="166"/>
      <c r="M2146" s="41"/>
      <c r="N2146" s="41"/>
      <c r="O2146" s="41"/>
    </row>
    <row r="2147" spans="1:15" x14ac:dyDescent="0.25">
      <c r="A2147" s="165">
        <v>43555.375</v>
      </c>
      <c r="B2147" s="167">
        <f>WEEKNUM(A2147)</f>
        <v>14</v>
      </c>
      <c r="C2147" s="164">
        <f>WEEKDAY(A2147)</f>
        <v>1</v>
      </c>
      <c r="D2147" s="164">
        <v>10</v>
      </c>
      <c r="E2147" s="163">
        <v>10</v>
      </c>
      <c r="F2147" s="163">
        <v>14.09</v>
      </c>
      <c r="G2147" s="163">
        <v>9.7899999999999991</v>
      </c>
      <c r="H2147" s="1">
        <v>2764</v>
      </c>
      <c r="I2147" s="161">
        <f>VLOOKUP(B2147,L$2:M$54,2,FALSE)</f>
        <v>1.0537972871510151</v>
      </c>
      <c r="J2147">
        <f>MAX(I2147*F2147,E2147)</f>
        <v>14.848003775957801</v>
      </c>
      <c r="L2147" s="166"/>
      <c r="M2147" s="41"/>
      <c r="N2147" s="41"/>
      <c r="O2147" s="41"/>
    </row>
    <row r="2148" spans="1:15" x14ac:dyDescent="0.25">
      <c r="A2148" s="165">
        <v>43555.416666666664</v>
      </c>
      <c r="B2148" s="167">
        <f>WEEKNUM(A2148)</f>
        <v>14</v>
      </c>
      <c r="C2148" s="164">
        <f>WEEKDAY(A2148)</f>
        <v>1</v>
      </c>
      <c r="D2148" s="164">
        <v>11</v>
      </c>
      <c r="E2148" s="163">
        <v>10</v>
      </c>
      <c r="F2148" s="163">
        <v>13.98</v>
      </c>
      <c r="G2148" s="163">
        <v>10.120000000000001</v>
      </c>
      <c r="H2148" s="1">
        <v>2679</v>
      </c>
      <c r="I2148" s="161">
        <f>VLOOKUP(B2148,L$2:M$54,2,FALSE)</f>
        <v>1.0537972871510151</v>
      </c>
      <c r="J2148">
        <f>MAX(I2148*F2148,E2148)</f>
        <v>14.732086074371191</v>
      </c>
      <c r="L2148" s="166"/>
      <c r="M2148" s="41"/>
      <c r="N2148" s="41"/>
      <c r="O2148" s="41"/>
    </row>
    <row r="2149" spans="1:15" x14ac:dyDescent="0.25">
      <c r="A2149" s="165">
        <v>43555.458333333336</v>
      </c>
      <c r="B2149" s="167">
        <f>WEEKNUM(A2149)</f>
        <v>14</v>
      </c>
      <c r="C2149" s="164">
        <f>WEEKDAY(A2149)</f>
        <v>1</v>
      </c>
      <c r="D2149" s="164">
        <v>12</v>
      </c>
      <c r="E2149" s="163">
        <v>10</v>
      </c>
      <c r="F2149" s="163">
        <v>14.09</v>
      </c>
      <c r="G2149" s="163">
        <v>10.14</v>
      </c>
      <c r="H2149" s="1">
        <v>2747</v>
      </c>
      <c r="I2149" s="161">
        <f>VLOOKUP(B2149,L$2:M$54,2,FALSE)</f>
        <v>1.0537972871510151</v>
      </c>
      <c r="J2149">
        <f>MAX(I2149*F2149,E2149)</f>
        <v>14.848003775957801</v>
      </c>
      <c r="L2149" s="166"/>
      <c r="M2149" s="41"/>
      <c r="N2149" s="41"/>
      <c r="O2149" s="41"/>
    </row>
    <row r="2150" spans="1:15" x14ac:dyDescent="0.25">
      <c r="A2150" s="165">
        <v>43555.5</v>
      </c>
      <c r="B2150" s="167">
        <f>WEEKNUM(A2150)</f>
        <v>14</v>
      </c>
      <c r="C2150" s="164">
        <f>WEEKDAY(A2150)</f>
        <v>1</v>
      </c>
      <c r="D2150" s="164">
        <v>13</v>
      </c>
      <c r="E2150" s="163">
        <v>10</v>
      </c>
      <c r="F2150" s="163">
        <v>13.98</v>
      </c>
      <c r="G2150" s="163">
        <v>9.8625000000000007</v>
      </c>
      <c r="H2150" s="1">
        <v>2441</v>
      </c>
      <c r="I2150" s="161">
        <f>VLOOKUP(B2150,L$2:M$54,2,FALSE)</f>
        <v>1.0537972871510151</v>
      </c>
      <c r="J2150">
        <f>MAX(I2150*F2150,E2150)</f>
        <v>14.732086074371191</v>
      </c>
      <c r="L2150" s="166"/>
      <c r="M2150" s="41"/>
      <c r="N2150" s="41"/>
      <c r="O2150" s="41"/>
    </row>
    <row r="2151" spans="1:15" x14ac:dyDescent="0.25">
      <c r="A2151" s="165">
        <v>43555.541666666664</v>
      </c>
      <c r="B2151" s="167">
        <f>WEEKNUM(A2151)</f>
        <v>14</v>
      </c>
      <c r="C2151" s="164">
        <f>WEEKDAY(A2151)</f>
        <v>1</v>
      </c>
      <c r="D2151" s="164">
        <v>14</v>
      </c>
      <c r="E2151" s="163">
        <v>10</v>
      </c>
      <c r="F2151" s="163">
        <v>14.09</v>
      </c>
      <c r="G2151" s="163">
        <v>9.85</v>
      </c>
      <c r="H2151" s="1">
        <v>2713</v>
      </c>
      <c r="I2151" s="161">
        <f>VLOOKUP(B2151,L$2:M$54,2,FALSE)</f>
        <v>1.0537972871510151</v>
      </c>
      <c r="J2151">
        <f>MAX(I2151*F2151,E2151)</f>
        <v>14.848003775957801</v>
      </c>
      <c r="L2151" s="166"/>
      <c r="M2151" s="41"/>
      <c r="N2151" s="41"/>
      <c r="O2151" s="41"/>
    </row>
    <row r="2152" spans="1:15" x14ac:dyDescent="0.25">
      <c r="A2152" s="165">
        <v>43555.583333333336</v>
      </c>
      <c r="B2152" s="167">
        <f>WEEKNUM(A2152)</f>
        <v>14</v>
      </c>
      <c r="C2152" s="164">
        <f>WEEKDAY(A2152)</f>
        <v>1</v>
      </c>
      <c r="D2152" s="164">
        <v>15</v>
      </c>
      <c r="E2152" s="163">
        <v>10</v>
      </c>
      <c r="F2152" s="163">
        <v>13.98</v>
      </c>
      <c r="G2152" s="163">
        <v>10.907500000000001</v>
      </c>
      <c r="H2152" s="1">
        <v>2958</v>
      </c>
      <c r="I2152" s="161">
        <f>VLOOKUP(B2152,L$2:M$54,2,FALSE)</f>
        <v>1.0537972871510151</v>
      </c>
      <c r="J2152">
        <f>MAX(I2152*F2152,E2152)</f>
        <v>14.732086074371191</v>
      </c>
      <c r="L2152" s="166"/>
      <c r="M2152" s="41"/>
      <c r="N2152" s="41"/>
      <c r="O2152" s="41"/>
    </row>
    <row r="2153" spans="1:15" x14ac:dyDescent="0.25">
      <c r="A2153" s="165">
        <v>43555.625</v>
      </c>
      <c r="B2153" s="167">
        <f>WEEKNUM(A2153)</f>
        <v>14</v>
      </c>
      <c r="C2153" s="164">
        <f>WEEKDAY(A2153)</f>
        <v>1</v>
      </c>
      <c r="D2153" s="164">
        <v>16</v>
      </c>
      <c r="E2153" s="163">
        <v>10</v>
      </c>
      <c r="F2153" s="163">
        <v>13.865</v>
      </c>
      <c r="G2153" s="163">
        <v>12.045</v>
      </c>
      <c r="H2153" s="1">
        <v>3321</v>
      </c>
      <c r="I2153" s="161">
        <f>VLOOKUP(B2153,L$2:M$54,2,FALSE)</f>
        <v>1.0537972871510151</v>
      </c>
      <c r="J2153">
        <f>MAX(I2153*F2153,E2153)</f>
        <v>14.610899386348825</v>
      </c>
      <c r="L2153" s="166"/>
      <c r="M2153" s="41"/>
      <c r="N2153" s="41"/>
      <c r="O2153" s="41"/>
    </row>
    <row r="2154" spans="1:15" x14ac:dyDescent="0.25">
      <c r="A2154" s="165">
        <v>43555.666666666664</v>
      </c>
      <c r="B2154" s="167">
        <f>WEEKNUM(A2154)</f>
        <v>14</v>
      </c>
      <c r="C2154" s="164">
        <f>WEEKDAY(A2154)</f>
        <v>1</v>
      </c>
      <c r="D2154" s="164">
        <v>17</v>
      </c>
      <c r="E2154" s="163">
        <v>10</v>
      </c>
      <c r="F2154" s="163">
        <v>13.684999999999999</v>
      </c>
      <c r="G2154" s="163">
        <v>11.99</v>
      </c>
      <c r="H2154" s="1">
        <v>3952</v>
      </c>
      <c r="I2154" s="161">
        <f>VLOOKUP(B2154,L$2:M$54,2,FALSE)</f>
        <v>1.0537972871510151</v>
      </c>
      <c r="J2154">
        <f>MAX(I2154*F2154,E2154)</f>
        <v>14.421215874661639</v>
      </c>
      <c r="L2154" s="166"/>
      <c r="M2154" s="41"/>
      <c r="N2154" s="41"/>
      <c r="O2154" s="41"/>
    </row>
    <row r="2155" spans="1:15" x14ac:dyDescent="0.25">
      <c r="A2155" s="165">
        <v>43555.708333333336</v>
      </c>
      <c r="B2155" s="167">
        <f>WEEKNUM(A2155)</f>
        <v>14</v>
      </c>
      <c r="C2155" s="164">
        <f>WEEKDAY(A2155)</f>
        <v>1</v>
      </c>
      <c r="D2155" s="164">
        <v>18</v>
      </c>
      <c r="E2155" s="163">
        <v>10</v>
      </c>
      <c r="F2155" s="163">
        <v>14.09</v>
      </c>
      <c r="G2155" s="163">
        <v>12.045</v>
      </c>
      <c r="H2155" s="1">
        <v>4004</v>
      </c>
      <c r="I2155" s="161">
        <f>VLOOKUP(B2155,L$2:M$54,2,FALSE)</f>
        <v>1.0537972871510151</v>
      </c>
      <c r="J2155">
        <f>MAX(I2155*F2155,E2155)</f>
        <v>14.848003775957801</v>
      </c>
      <c r="L2155" s="166"/>
      <c r="M2155" s="41"/>
      <c r="N2155" s="41"/>
      <c r="O2155" s="41"/>
    </row>
    <row r="2156" spans="1:15" x14ac:dyDescent="0.25">
      <c r="A2156" s="165">
        <v>43555.75</v>
      </c>
      <c r="B2156" s="167">
        <f>WEEKNUM(A2156)</f>
        <v>14</v>
      </c>
      <c r="C2156" s="164">
        <f>WEEKDAY(A2156)</f>
        <v>1</v>
      </c>
      <c r="D2156" s="164">
        <v>19</v>
      </c>
      <c r="E2156" s="163">
        <v>10</v>
      </c>
      <c r="F2156" s="163">
        <v>13.99</v>
      </c>
      <c r="G2156" s="163">
        <v>11.99</v>
      </c>
      <c r="H2156" s="1">
        <v>3381</v>
      </c>
      <c r="I2156" s="161">
        <f>VLOOKUP(B2156,L$2:M$54,2,FALSE)</f>
        <v>1.0537972871510151</v>
      </c>
      <c r="J2156">
        <f>MAX(I2156*F2156,E2156)</f>
        <v>14.742624047242701</v>
      </c>
      <c r="L2156" s="166"/>
      <c r="M2156" s="41"/>
      <c r="N2156" s="41"/>
      <c r="O2156" s="41"/>
    </row>
    <row r="2157" spans="1:15" x14ac:dyDescent="0.25">
      <c r="A2157" s="165">
        <v>43555.791666666664</v>
      </c>
      <c r="B2157" s="167">
        <f>WEEKNUM(A2157)</f>
        <v>14</v>
      </c>
      <c r="C2157" s="164">
        <f>WEEKDAY(A2157)</f>
        <v>1</v>
      </c>
      <c r="D2157" s="164">
        <v>20</v>
      </c>
      <c r="E2157" s="163">
        <v>10</v>
      </c>
      <c r="F2157" s="163">
        <v>13.965</v>
      </c>
      <c r="G2157" s="163">
        <v>12.045</v>
      </c>
      <c r="H2157" s="1">
        <v>2539</v>
      </c>
      <c r="I2157" s="161">
        <f>VLOOKUP(B2157,L$2:M$54,2,FALSE)</f>
        <v>1.0537972871510151</v>
      </c>
      <c r="J2157">
        <f>MAX(I2157*F2157,E2157)</f>
        <v>14.716279115063925</v>
      </c>
      <c r="L2157" s="166"/>
      <c r="M2157" s="41"/>
      <c r="N2157" s="41"/>
      <c r="O2157" s="41"/>
    </row>
    <row r="2158" spans="1:15" x14ac:dyDescent="0.25">
      <c r="A2158" s="165">
        <v>43555.833333333336</v>
      </c>
      <c r="B2158" s="167">
        <f>WEEKNUM(A2158)</f>
        <v>14</v>
      </c>
      <c r="C2158" s="164">
        <f>WEEKDAY(A2158)</f>
        <v>1</v>
      </c>
      <c r="D2158" s="164">
        <v>21</v>
      </c>
      <c r="E2158" s="163">
        <v>10</v>
      </c>
      <c r="F2158" s="163">
        <v>12.815</v>
      </c>
      <c r="G2158" s="163">
        <v>11.99</v>
      </c>
      <c r="H2158" s="1">
        <v>1502</v>
      </c>
      <c r="I2158" s="161">
        <f>VLOOKUP(B2158,L$2:M$54,2,FALSE)</f>
        <v>1.0537972871510151</v>
      </c>
      <c r="J2158">
        <f>MAX(I2158*F2158,E2158)</f>
        <v>13.504412234840258</v>
      </c>
      <c r="L2158" s="166"/>
      <c r="M2158" s="41"/>
      <c r="N2158" s="41"/>
      <c r="O2158" s="41"/>
    </row>
    <row r="2159" spans="1:15" x14ac:dyDescent="0.25">
      <c r="A2159" s="165">
        <v>43555.875</v>
      </c>
      <c r="B2159" s="167">
        <f>WEEKNUM(A2159)</f>
        <v>14</v>
      </c>
      <c r="C2159" s="164">
        <f>WEEKDAY(A2159)</f>
        <v>1</v>
      </c>
      <c r="D2159" s="164">
        <v>22</v>
      </c>
      <c r="E2159" s="163">
        <v>12</v>
      </c>
      <c r="F2159" s="163">
        <v>12.045</v>
      </c>
      <c r="G2159" s="163">
        <v>11.932500000000001</v>
      </c>
      <c r="H2159" s="1">
        <v>978</v>
      </c>
      <c r="I2159" s="161">
        <f>VLOOKUP(B2159,L$2:M$54,2,FALSE)</f>
        <v>1.0537972871510151</v>
      </c>
      <c r="J2159">
        <f>MAX(I2159*F2159,E2159)</f>
        <v>12.692988323733976</v>
      </c>
      <c r="L2159" s="166"/>
      <c r="M2159" s="41"/>
      <c r="N2159" s="41"/>
      <c r="O2159" s="41"/>
    </row>
    <row r="2160" spans="1:15" x14ac:dyDescent="0.25">
      <c r="A2160" s="165">
        <v>43555.916666666664</v>
      </c>
      <c r="B2160" s="167">
        <f>WEEKNUM(A2160)</f>
        <v>14</v>
      </c>
      <c r="C2160" s="164">
        <f>WEEKDAY(A2160)</f>
        <v>1</v>
      </c>
      <c r="D2160" s="164">
        <v>23</v>
      </c>
      <c r="E2160" s="163">
        <v>11</v>
      </c>
      <c r="F2160" s="163">
        <v>11.73</v>
      </c>
      <c r="G2160" s="163">
        <v>11.842499999999999</v>
      </c>
      <c r="H2160" s="1">
        <v>902</v>
      </c>
      <c r="I2160" s="161">
        <f>VLOOKUP(B2160,L$2:M$54,2,FALSE)</f>
        <v>1.0537972871510151</v>
      </c>
      <c r="J2160">
        <f>MAX(I2160*F2160,E2160)</f>
        <v>12.361042178281407</v>
      </c>
      <c r="L2160" s="166"/>
      <c r="M2160" s="41"/>
      <c r="N2160" s="41"/>
      <c r="O2160" s="41"/>
    </row>
    <row r="2161" spans="1:15" x14ac:dyDescent="0.25">
      <c r="A2161" s="165">
        <v>43555.958333333336</v>
      </c>
      <c r="B2161" s="167">
        <f>WEEKNUM(A2161)</f>
        <v>14</v>
      </c>
      <c r="C2161" s="164">
        <f>WEEKDAY(A2161)</f>
        <v>1</v>
      </c>
      <c r="D2161" s="164">
        <v>24</v>
      </c>
      <c r="E2161" s="163">
        <v>11.815</v>
      </c>
      <c r="F2161" s="163">
        <v>11.815</v>
      </c>
      <c r="G2161" s="163">
        <v>12.045</v>
      </c>
      <c r="H2161" s="1">
        <v>862</v>
      </c>
      <c r="I2161" s="161">
        <f>VLOOKUP(B2161,L$2:M$54,2,FALSE)</f>
        <v>1.0537972871510151</v>
      </c>
      <c r="J2161">
        <f>MAX(I2161*F2161,E2161)</f>
        <v>12.450614947689242</v>
      </c>
      <c r="L2161" s="166"/>
      <c r="M2161" s="41"/>
      <c r="N2161" s="41"/>
      <c r="O2161" s="41"/>
    </row>
    <row r="2162" spans="1:15" x14ac:dyDescent="0.25">
      <c r="A2162" s="165">
        <v>43556</v>
      </c>
      <c r="B2162" s="167">
        <f>WEEKNUM(A2162)</f>
        <v>14</v>
      </c>
      <c r="C2162" s="164">
        <f>WEEKDAY(A2162)</f>
        <v>2</v>
      </c>
      <c r="D2162" s="164">
        <v>1</v>
      </c>
      <c r="E2162" s="163">
        <v>11.86</v>
      </c>
      <c r="F2162" s="163">
        <v>11.86</v>
      </c>
      <c r="G2162" s="163">
        <v>11.995000000000001</v>
      </c>
      <c r="H2162" s="1">
        <v>625</v>
      </c>
      <c r="I2162" s="161">
        <f>VLOOKUP(B2162,L$2:M$54,2,FALSE)</f>
        <v>1.0537972871510151</v>
      </c>
      <c r="J2162">
        <f>MAX(I2162*F2162,E2162)</f>
        <v>12.498035825611039</v>
      </c>
      <c r="L2162" s="166"/>
      <c r="M2162" s="41"/>
      <c r="N2162" s="41"/>
      <c r="O2162" s="41"/>
    </row>
    <row r="2163" spans="1:15" x14ac:dyDescent="0.25">
      <c r="A2163" s="165">
        <v>43556.041666666664</v>
      </c>
      <c r="B2163" s="167">
        <f>WEEKNUM(A2163)</f>
        <v>14</v>
      </c>
      <c r="C2163" s="164">
        <f>WEEKDAY(A2163)</f>
        <v>2</v>
      </c>
      <c r="D2163" s="164">
        <v>2</v>
      </c>
      <c r="E2163" s="163">
        <v>12.065</v>
      </c>
      <c r="F2163" s="163">
        <v>12.065</v>
      </c>
      <c r="G2163" s="163">
        <v>11.9825</v>
      </c>
      <c r="H2163" s="1">
        <v>348</v>
      </c>
      <c r="I2163" s="161">
        <f>VLOOKUP(B2163,L$2:M$54,2,FALSE)</f>
        <v>1.0537972871510151</v>
      </c>
      <c r="J2163">
        <f>MAX(I2163*F2163,E2163)</f>
        <v>12.714064269476996</v>
      </c>
      <c r="L2163" s="166"/>
      <c r="M2163" s="41"/>
      <c r="N2163" s="41"/>
      <c r="O2163" s="41"/>
    </row>
    <row r="2164" spans="1:15" x14ac:dyDescent="0.25">
      <c r="A2164" s="165">
        <v>43556.083333333336</v>
      </c>
      <c r="B2164" s="167">
        <f>WEEKNUM(A2164)</f>
        <v>14</v>
      </c>
      <c r="C2164" s="164">
        <f>WEEKDAY(A2164)</f>
        <v>2</v>
      </c>
      <c r="D2164" s="164">
        <v>3</v>
      </c>
      <c r="E2164" s="163">
        <v>12.030000000000001</v>
      </c>
      <c r="F2164" s="163">
        <v>12.030000000000001</v>
      </c>
      <c r="G2164" s="163">
        <v>11.407499999999999</v>
      </c>
      <c r="H2164" s="1">
        <v>202</v>
      </c>
      <c r="I2164" s="161">
        <f>VLOOKUP(B2164,L$2:M$54,2,FALSE)</f>
        <v>1.0537972871510151</v>
      </c>
      <c r="J2164">
        <f>MAX(I2164*F2164,E2164)</f>
        <v>12.677181364426712</v>
      </c>
      <c r="L2164" s="166"/>
      <c r="M2164" s="41"/>
      <c r="N2164" s="41"/>
      <c r="O2164" s="41"/>
    </row>
    <row r="2165" spans="1:15" x14ac:dyDescent="0.25">
      <c r="A2165" s="165">
        <v>43556.125</v>
      </c>
      <c r="B2165" s="167">
        <f>WEEKNUM(A2165)</f>
        <v>14</v>
      </c>
      <c r="C2165" s="164">
        <f>WEEKDAY(A2165)</f>
        <v>2</v>
      </c>
      <c r="D2165" s="164">
        <v>4</v>
      </c>
      <c r="E2165" s="163">
        <v>9.9499999999999993</v>
      </c>
      <c r="F2165" s="163">
        <v>9.9499999999999993</v>
      </c>
      <c r="G2165" s="163">
        <v>12.022500000000001</v>
      </c>
      <c r="H2165" s="1">
        <v>220</v>
      </c>
      <c r="I2165" s="161">
        <f>VLOOKUP(B2165,L$2:M$54,2,FALSE)</f>
        <v>1.0537972871510151</v>
      </c>
      <c r="J2165">
        <f>MAX(I2165*F2165,E2165)</f>
        <v>10.485283007152599</v>
      </c>
      <c r="L2165" s="166"/>
      <c r="M2165" s="41"/>
      <c r="N2165" s="41"/>
      <c r="O2165" s="41"/>
    </row>
    <row r="2166" spans="1:15" x14ac:dyDescent="0.25">
      <c r="A2166" s="165">
        <v>43556.166666666664</v>
      </c>
      <c r="B2166" s="167">
        <f>WEEKNUM(A2166)</f>
        <v>14</v>
      </c>
      <c r="C2166" s="164">
        <f>WEEKDAY(A2166)</f>
        <v>2</v>
      </c>
      <c r="D2166" s="164">
        <v>5</v>
      </c>
      <c r="E2166" s="163">
        <v>10.190000000000001</v>
      </c>
      <c r="F2166" s="163">
        <v>10.190000000000001</v>
      </c>
      <c r="G2166" s="163">
        <v>11.365</v>
      </c>
      <c r="H2166" s="1">
        <v>316</v>
      </c>
      <c r="I2166" s="161">
        <f>VLOOKUP(B2166,L$2:M$54,2,FALSE)</f>
        <v>1.0537972871510151</v>
      </c>
      <c r="J2166">
        <f>MAX(I2166*F2166,E2166)</f>
        <v>10.738194356068846</v>
      </c>
      <c r="L2166" s="166"/>
      <c r="M2166" s="41"/>
      <c r="N2166" s="41"/>
      <c r="O2166" s="41"/>
    </row>
    <row r="2167" spans="1:15" x14ac:dyDescent="0.25">
      <c r="A2167" s="165">
        <v>43556.208333333336</v>
      </c>
      <c r="B2167" s="167">
        <f>WEEKNUM(A2167)</f>
        <v>14</v>
      </c>
      <c r="C2167" s="164">
        <f>WEEKDAY(A2167)</f>
        <v>2</v>
      </c>
      <c r="D2167" s="164">
        <v>6</v>
      </c>
      <c r="E2167" s="163">
        <v>10.065000000000001</v>
      </c>
      <c r="F2167" s="163">
        <v>10.065000000000001</v>
      </c>
      <c r="G2167" s="163">
        <v>11.815</v>
      </c>
      <c r="H2167" s="1">
        <v>328</v>
      </c>
      <c r="I2167" s="161">
        <f>VLOOKUP(B2167,L$2:M$54,2,FALSE)</f>
        <v>1.0537972871510151</v>
      </c>
      <c r="J2167">
        <f>MAX(I2167*F2167,E2167)</f>
        <v>10.606469695174967</v>
      </c>
      <c r="L2167" s="166"/>
      <c r="M2167" s="41"/>
      <c r="N2167" s="41"/>
      <c r="O2167" s="41"/>
    </row>
    <row r="2168" spans="1:15" x14ac:dyDescent="0.25">
      <c r="A2168" s="165">
        <v>43556.25</v>
      </c>
      <c r="B2168" s="167">
        <f>WEEKNUM(A2168)</f>
        <v>14</v>
      </c>
      <c r="C2168" s="164">
        <f>WEEKDAY(A2168)</f>
        <v>2</v>
      </c>
      <c r="D2168" s="164">
        <v>7</v>
      </c>
      <c r="E2168" s="163">
        <v>10.09</v>
      </c>
      <c r="F2168" s="163">
        <v>10.09</v>
      </c>
      <c r="G2168" s="163">
        <v>11.86</v>
      </c>
      <c r="H2168" s="1">
        <v>598</v>
      </c>
      <c r="I2168" s="161">
        <f>VLOOKUP(B2168,L$2:M$54,2,FALSE)</f>
        <v>1.0537972871510151</v>
      </c>
      <c r="J2168">
        <f>MAX(I2168*F2168,E2168)</f>
        <v>10.632814627353742</v>
      </c>
      <c r="L2168" s="166"/>
      <c r="M2168" s="41"/>
      <c r="N2168" s="41"/>
      <c r="O2168" s="41"/>
    </row>
    <row r="2169" spans="1:15" x14ac:dyDescent="0.25">
      <c r="A2169" s="165">
        <v>43556.291666666664</v>
      </c>
      <c r="B2169" s="167">
        <f>WEEKNUM(A2169)</f>
        <v>14</v>
      </c>
      <c r="C2169" s="164">
        <f>WEEKDAY(A2169)</f>
        <v>2</v>
      </c>
      <c r="D2169" s="164">
        <v>8</v>
      </c>
      <c r="E2169" s="163">
        <v>9.9499999999999993</v>
      </c>
      <c r="F2169" s="163">
        <v>9.9499999999999993</v>
      </c>
      <c r="G2169" s="163">
        <v>12.065</v>
      </c>
      <c r="H2169" s="1">
        <v>1333</v>
      </c>
      <c r="I2169" s="161">
        <f>VLOOKUP(B2169,L$2:M$54,2,FALSE)</f>
        <v>1.0537972871510151</v>
      </c>
      <c r="J2169">
        <f>MAX(I2169*F2169,E2169)</f>
        <v>10.485283007152599</v>
      </c>
      <c r="L2169" s="166"/>
      <c r="M2169" s="41"/>
      <c r="N2169" s="41"/>
      <c r="O2169" s="41"/>
    </row>
    <row r="2170" spans="1:15" x14ac:dyDescent="0.25">
      <c r="A2170" s="165">
        <v>43556.333333333336</v>
      </c>
      <c r="B2170" s="167">
        <f>WEEKNUM(A2170)</f>
        <v>14</v>
      </c>
      <c r="C2170" s="164">
        <f>WEEKDAY(A2170)</f>
        <v>2</v>
      </c>
      <c r="D2170" s="164">
        <v>9</v>
      </c>
      <c r="E2170" s="163">
        <v>11.86</v>
      </c>
      <c r="F2170" s="163">
        <v>11.86</v>
      </c>
      <c r="G2170" s="163">
        <v>12.030000000000001</v>
      </c>
      <c r="H2170" s="1">
        <v>2056</v>
      </c>
      <c r="I2170" s="161">
        <f>VLOOKUP(B2170,L$2:M$54,2,FALSE)</f>
        <v>1.0537972871510151</v>
      </c>
      <c r="J2170">
        <f>MAX(I2170*F2170,E2170)</f>
        <v>12.498035825611039</v>
      </c>
      <c r="L2170" s="166"/>
      <c r="M2170" s="41"/>
      <c r="N2170" s="41"/>
      <c r="O2170" s="41"/>
    </row>
    <row r="2171" spans="1:15" x14ac:dyDescent="0.25">
      <c r="A2171" s="165">
        <v>43556.375</v>
      </c>
      <c r="B2171" s="167">
        <f>WEEKNUM(A2171)</f>
        <v>14</v>
      </c>
      <c r="C2171" s="164">
        <f>WEEKDAY(A2171)</f>
        <v>2</v>
      </c>
      <c r="D2171" s="164">
        <v>10</v>
      </c>
      <c r="E2171" s="163">
        <v>10.5</v>
      </c>
      <c r="F2171" s="163">
        <v>11.885</v>
      </c>
      <c r="G2171" s="163">
        <v>9.9499999999999993</v>
      </c>
      <c r="H2171" s="1">
        <v>2616</v>
      </c>
      <c r="I2171" s="161">
        <f>VLOOKUP(B2171,L$2:M$54,2,FALSE)</f>
        <v>1.0537972871510151</v>
      </c>
      <c r="J2171">
        <f>MAX(I2171*F2171,E2171)</f>
        <v>12.524380757789814</v>
      </c>
      <c r="L2171" s="166"/>
      <c r="M2171" s="41"/>
      <c r="N2171" s="41"/>
      <c r="O2171" s="41"/>
    </row>
    <row r="2172" spans="1:15" x14ac:dyDescent="0.25">
      <c r="A2172" s="165">
        <v>43556.416666666664</v>
      </c>
      <c r="B2172" s="167">
        <f>WEEKNUM(A2172)</f>
        <v>14</v>
      </c>
      <c r="C2172" s="164">
        <f>WEEKDAY(A2172)</f>
        <v>2</v>
      </c>
      <c r="D2172" s="164">
        <v>11</v>
      </c>
      <c r="E2172" s="163">
        <v>10.934999999999999</v>
      </c>
      <c r="F2172" s="163">
        <v>11.94</v>
      </c>
      <c r="G2172" s="163">
        <v>10.190000000000001</v>
      </c>
      <c r="H2172" s="1">
        <v>3045</v>
      </c>
      <c r="I2172" s="161">
        <f>VLOOKUP(B2172,L$2:M$54,2,FALSE)</f>
        <v>1.0537972871510151</v>
      </c>
      <c r="J2172">
        <f>MAX(I2172*F2172,E2172)</f>
        <v>12.582339608583119</v>
      </c>
      <c r="L2172" s="166"/>
      <c r="M2172" s="41"/>
      <c r="N2172" s="41"/>
      <c r="O2172" s="41"/>
    </row>
    <row r="2173" spans="1:15" x14ac:dyDescent="0.25">
      <c r="A2173" s="165">
        <v>43556.458333333336</v>
      </c>
      <c r="B2173" s="167">
        <f>WEEKNUM(A2173)</f>
        <v>14</v>
      </c>
      <c r="C2173" s="164">
        <f>WEEKDAY(A2173)</f>
        <v>2</v>
      </c>
      <c r="D2173" s="164">
        <v>12</v>
      </c>
      <c r="E2173" s="163">
        <v>10</v>
      </c>
      <c r="F2173" s="163">
        <v>13.870000000000001</v>
      </c>
      <c r="G2173" s="163">
        <v>10.065000000000001</v>
      </c>
      <c r="H2173" s="1">
        <v>3033</v>
      </c>
      <c r="I2173" s="161">
        <f>VLOOKUP(B2173,L$2:M$54,2,FALSE)</f>
        <v>1.0537972871510151</v>
      </c>
      <c r="J2173">
        <f>MAX(I2173*F2173,E2173)</f>
        <v>14.61616837278458</v>
      </c>
      <c r="L2173" s="166"/>
      <c r="M2173" s="41"/>
      <c r="N2173" s="41"/>
      <c r="O2173" s="41"/>
    </row>
    <row r="2174" spans="1:15" x14ac:dyDescent="0.25">
      <c r="A2174" s="165">
        <v>43556.5</v>
      </c>
      <c r="B2174" s="167">
        <f>WEEKNUM(A2174)</f>
        <v>14</v>
      </c>
      <c r="C2174" s="164">
        <f>WEEKDAY(A2174)</f>
        <v>2</v>
      </c>
      <c r="D2174" s="164">
        <v>13</v>
      </c>
      <c r="E2174" s="163">
        <v>10</v>
      </c>
      <c r="F2174" s="163">
        <v>14.15</v>
      </c>
      <c r="G2174" s="163">
        <v>10.09</v>
      </c>
      <c r="H2174" s="1">
        <v>2768</v>
      </c>
      <c r="I2174" s="161">
        <f>VLOOKUP(B2174,L$2:M$54,2,FALSE)</f>
        <v>1.0537972871510151</v>
      </c>
      <c r="J2174">
        <f>MAX(I2174*F2174,E2174)</f>
        <v>14.911231613186864</v>
      </c>
      <c r="L2174" s="166"/>
      <c r="M2174" s="41"/>
      <c r="N2174" s="41"/>
      <c r="O2174" s="41"/>
    </row>
    <row r="2175" spans="1:15" x14ac:dyDescent="0.25">
      <c r="A2175" s="165">
        <v>43556.541666666664</v>
      </c>
      <c r="B2175" s="167">
        <f>WEEKNUM(A2175)</f>
        <v>14</v>
      </c>
      <c r="C2175" s="164">
        <f>WEEKDAY(A2175)</f>
        <v>2</v>
      </c>
      <c r="D2175" s="164">
        <v>14</v>
      </c>
      <c r="E2175" s="163">
        <v>10</v>
      </c>
      <c r="F2175" s="163">
        <v>11.9375</v>
      </c>
      <c r="G2175" s="163">
        <v>9.9499999999999993</v>
      </c>
      <c r="H2175" s="1">
        <v>2581</v>
      </c>
      <c r="I2175" s="161">
        <f>VLOOKUP(B2175,L$2:M$54,2,FALSE)</f>
        <v>1.0537972871510151</v>
      </c>
      <c r="J2175">
        <f>MAX(I2175*F2175,E2175)</f>
        <v>12.579705115365241</v>
      </c>
      <c r="L2175" s="166"/>
      <c r="M2175" s="41"/>
      <c r="N2175" s="41"/>
      <c r="O2175" s="41"/>
    </row>
    <row r="2176" spans="1:15" x14ac:dyDescent="0.25">
      <c r="A2176" s="165">
        <v>43556.583333333336</v>
      </c>
      <c r="B2176" s="167">
        <f>WEEKNUM(A2176)</f>
        <v>14</v>
      </c>
      <c r="C2176" s="164">
        <f>WEEKDAY(A2176)</f>
        <v>2</v>
      </c>
      <c r="D2176" s="164">
        <v>15</v>
      </c>
      <c r="E2176" s="163">
        <v>11</v>
      </c>
      <c r="F2176" s="163">
        <v>12.105</v>
      </c>
      <c r="G2176" s="163">
        <v>11.86</v>
      </c>
      <c r="H2176" s="1">
        <v>2989</v>
      </c>
      <c r="I2176" s="161">
        <f>VLOOKUP(B2176,L$2:M$54,2,FALSE)</f>
        <v>1.0537972871510151</v>
      </c>
      <c r="J2176">
        <f>MAX(I2176*F2176,E2176)</f>
        <v>12.756216160963037</v>
      </c>
      <c r="L2176" s="166"/>
      <c r="M2176" s="41"/>
      <c r="N2176" s="41"/>
      <c r="O2176" s="41"/>
    </row>
    <row r="2177" spans="1:15" x14ac:dyDescent="0.25">
      <c r="A2177" s="165">
        <v>43556.625</v>
      </c>
      <c r="B2177" s="167">
        <f>WEEKNUM(A2177)</f>
        <v>14</v>
      </c>
      <c r="C2177" s="164">
        <f>WEEKDAY(A2177)</f>
        <v>2</v>
      </c>
      <c r="D2177" s="164">
        <v>16</v>
      </c>
      <c r="E2177" s="163">
        <v>10</v>
      </c>
      <c r="F2177" s="163">
        <v>13.850000000000001</v>
      </c>
      <c r="G2177" s="163">
        <v>11.192499999999999</v>
      </c>
      <c r="H2177" s="1">
        <v>2843</v>
      </c>
      <c r="I2177" s="161">
        <f>VLOOKUP(B2177,L$2:M$54,2,FALSE)</f>
        <v>1.0537972871510151</v>
      </c>
      <c r="J2177">
        <f>MAX(I2177*F2177,E2177)</f>
        <v>14.595092427041561</v>
      </c>
      <c r="L2177" s="166"/>
      <c r="M2177" s="41"/>
      <c r="N2177" s="41"/>
      <c r="O2177" s="41"/>
    </row>
    <row r="2178" spans="1:15" x14ac:dyDescent="0.25">
      <c r="A2178" s="165">
        <v>43556.666666666664</v>
      </c>
      <c r="B2178" s="167">
        <f>WEEKNUM(A2178)</f>
        <v>14</v>
      </c>
      <c r="C2178" s="164">
        <f>WEEKDAY(A2178)</f>
        <v>2</v>
      </c>
      <c r="D2178" s="164">
        <v>17</v>
      </c>
      <c r="E2178" s="163">
        <v>10</v>
      </c>
      <c r="F2178" s="163">
        <v>14.260000000000002</v>
      </c>
      <c r="G2178" s="163">
        <v>11.4375</v>
      </c>
      <c r="H2178" s="1">
        <v>2888</v>
      </c>
      <c r="I2178" s="161">
        <f>VLOOKUP(B2178,L$2:M$54,2,FALSE)</f>
        <v>1.0537972871510151</v>
      </c>
      <c r="J2178">
        <f>MAX(I2178*F2178,E2178)</f>
        <v>15.027149314773476</v>
      </c>
      <c r="L2178" s="166"/>
      <c r="M2178" s="41"/>
      <c r="N2178" s="41"/>
      <c r="O2178" s="41"/>
    </row>
    <row r="2179" spans="1:15" x14ac:dyDescent="0.25">
      <c r="A2179" s="165">
        <v>43556.708333333336</v>
      </c>
      <c r="B2179" s="167">
        <f>WEEKNUM(A2179)</f>
        <v>14</v>
      </c>
      <c r="C2179" s="164">
        <f>WEEKDAY(A2179)</f>
        <v>2</v>
      </c>
      <c r="D2179" s="164">
        <v>18</v>
      </c>
      <c r="E2179" s="163">
        <v>10</v>
      </c>
      <c r="F2179" s="163">
        <v>14</v>
      </c>
      <c r="G2179" s="163">
        <v>11.935</v>
      </c>
      <c r="H2179" s="1">
        <v>2991</v>
      </c>
      <c r="I2179" s="161">
        <f>VLOOKUP(B2179,L$2:M$54,2,FALSE)</f>
        <v>1.0537972871510151</v>
      </c>
      <c r="J2179">
        <f>MAX(I2179*F2179,E2179)</f>
        <v>14.75316202011421</v>
      </c>
      <c r="L2179" s="166"/>
      <c r="M2179" s="41"/>
      <c r="N2179" s="41"/>
      <c r="O2179" s="41"/>
    </row>
    <row r="2180" spans="1:15" x14ac:dyDescent="0.25">
      <c r="A2180" s="165">
        <v>43556.75</v>
      </c>
      <c r="B2180" s="167">
        <f>WEEKNUM(A2180)</f>
        <v>14</v>
      </c>
      <c r="C2180" s="164">
        <f>WEEKDAY(A2180)</f>
        <v>2</v>
      </c>
      <c r="D2180" s="164">
        <v>19</v>
      </c>
      <c r="E2180" s="163">
        <v>10</v>
      </c>
      <c r="F2180" s="163">
        <v>13.850000000000001</v>
      </c>
      <c r="G2180" s="163">
        <v>12.074999999999999</v>
      </c>
      <c r="H2180" s="1">
        <v>2764</v>
      </c>
      <c r="I2180" s="161">
        <f>VLOOKUP(B2180,L$2:M$54,2,FALSE)</f>
        <v>1.0537972871510151</v>
      </c>
      <c r="J2180">
        <f>MAX(I2180*F2180,E2180)</f>
        <v>14.595092427041561</v>
      </c>
      <c r="L2180" s="166"/>
      <c r="M2180" s="41"/>
      <c r="N2180" s="41"/>
      <c r="O2180" s="41"/>
    </row>
    <row r="2181" spans="1:15" x14ac:dyDescent="0.25">
      <c r="A2181" s="165">
        <v>43556.791666666664</v>
      </c>
      <c r="B2181" s="167">
        <f>WEEKNUM(A2181)</f>
        <v>14</v>
      </c>
      <c r="C2181" s="164">
        <f>WEEKDAY(A2181)</f>
        <v>2</v>
      </c>
      <c r="D2181" s="164">
        <v>20</v>
      </c>
      <c r="E2181" s="163">
        <v>10</v>
      </c>
      <c r="F2181" s="163">
        <v>14.260000000000002</v>
      </c>
      <c r="G2181" s="163">
        <v>10.96875</v>
      </c>
      <c r="H2181" s="1">
        <v>2037</v>
      </c>
      <c r="I2181" s="161">
        <f>VLOOKUP(B2181,L$2:M$54,2,FALSE)</f>
        <v>1.0537972871510151</v>
      </c>
      <c r="J2181">
        <f>MAX(I2181*F2181,E2181)</f>
        <v>15.027149314773476</v>
      </c>
      <c r="L2181" s="166"/>
      <c r="M2181" s="41"/>
      <c r="N2181" s="41"/>
      <c r="O2181" s="41"/>
    </row>
    <row r="2182" spans="1:15" x14ac:dyDescent="0.25">
      <c r="A2182" s="165">
        <v>43556.833333333336</v>
      </c>
      <c r="B2182" s="167">
        <f>WEEKNUM(A2182)</f>
        <v>14</v>
      </c>
      <c r="C2182" s="164">
        <f>WEEKDAY(A2182)</f>
        <v>2</v>
      </c>
      <c r="D2182" s="164">
        <v>21</v>
      </c>
      <c r="E2182" s="163">
        <v>10</v>
      </c>
      <c r="F2182" s="163">
        <v>13</v>
      </c>
      <c r="G2182" s="163">
        <v>11.5525</v>
      </c>
      <c r="H2182" s="1">
        <v>1088</v>
      </c>
      <c r="I2182" s="161">
        <f>VLOOKUP(B2182,L$2:M$54,2,FALSE)</f>
        <v>1.0537972871510151</v>
      </c>
      <c r="J2182">
        <f>MAX(I2182*F2182,E2182)</f>
        <v>13.699364732963195</v>
      </c>
      <c r="L2182" s="166"/>
      <c r="M2182" s="41"/>
      <c r="N2182" s="41"/>
      <c r="O2182" s="41"/>
    </row>
    <row r="2183" spans="1:15" x14ac:dyDescent="0.25">
      <c r="A2183" s="165">
        <v>43556.875</v>
      </c>
      <c r="B2183" s="167">
        <f>WEEKNUM(A2183)</f>
        <v>14</v>
      </c>
      <c r="C2183" s="164">
        <f>WEEKDAY(A2183)</f>
        <v>2</v>
      </c>
      <c r="D2183" s="164">
        <v>22</v>
      </c>
      <c r="E2183" s="163">
        <v>12.01</v>
      </c>
      <c r="F2183" s="163">
        <v>12.01</v>
      </c>
      <c r="G2183" s="163">
        <v>11.925000000000001</v>
      </c>
      <c r="H2183" s="1">
        <v>910</v>
      </c>
      <c r="I2183" s="161">
        <f>VLOOKUP(B2183,L$2:M$54,2,FALSE)</f>
        <v>1.0537972871510151</v>
      </c>
      <c r="J2183">
        <f>MAX(I2183*F2183,E2183)</f>
        <v>12.656105418683691</v>
      </c>
      <c r="L2183" s="166"/>
      <c r="M2183" s="41"/>
      <c r="N2183" s="41"/>
      <c r="O2183" s="41"/>
    </row>
    <row r="2184" spans="1:15" x14ac:dyDescent="0.25">
      <c r="A2184" s="165">
        <v>43556.916666666664</v>
      </c>
      <c r="B2184" s="167">
        <f>WEEKNUM(A2184)</f>
        <v>14</v>
      </c>
      <c r="C2184" s="164">
        <f>WEEKDAY(A2184)</f>
        <v>2</v>
      </c>
      <c r="D2184" s="164">
        <v>23</v>
      </c>
      <c r="E2184" s="163">
        <v>11.9375</v>
      </c>
      <c r="F2184" s="163">
        <v>11.9375</v>
      </c>
      <c r="G2184" s="163">
        <v>12.13</v>
      </c>
      <c r="H2184" s="1">
        <v>996</v>
      </c>
      <c r="I2184" s="161">
        <f>VLOOKUP(B2184,L$2:M$54,2,FALSE)</f>
        <v>1.0537972871510151</v>
      </c>
      <c r="J2184">
        <f>MAX(I2184*F2184,E2184)</f>
        <v>12.579705115365241</v>
      </c>
      <c r="L2184" s="166"/>
      <c r="M2184" s="41"/>
      <c r="N2184" s="41"/>
      <c r="O2184" s="41"/>
    </row>
    <row r="2185" spans="1:15" x14ac:dyDescent="0.25">
      <c r="A2185" s="165">
        <v>43556.958333333336</v>
      </c>
      <c r="B2185" s="167">
        <f>WEEKNUM(A2185)</f>
        <v>14</v>
      </c>
      <c r="C2185" s="164">
        <f>WEEKDAY(A2185)</f>
        <v>2</v>
      </c>
      <c r="D2185" s="164">
        <v>24</v>
      </c>
      <c r="E2185" s="163">
        <v>12.105</v>
      </c>
      <c r="F2185" s="163">
        <v>12.105</v>
      </c>
      <c r="G2185" s="163">
        <v>12</v>
      </c>
      <c r="H2185" s="1">
        <v>993</v>
      </c>
      <c r="I2185" s="161">
        <f>VLOOKUP(B2185,L$2:M$54,2,FALSE)</f>
        <v>1.0537972871510151</v>
      </c>
      <c r="J2185">
        <f>MAX(I2185*F2185,E2185)</f>
        <v>12.756216160963037</v>
      </c>
      <c r="L2185" s="166"/>
      <c r="M2185" s="41"/>
      <c r="N2185" s="41"/>
      <c r="O2185" s="41"/>
    </row>
    <row r="2186" spans="1:15" x14ac:dyDescent="0.25">
      <c r="A2186" s="165">
        <v>43557</v>
      </c>
      <c r="B2186" s="167">
        <f>WEEKNUM(A2186)</f>
        <v>14</v>
      </c>
      <c r="C2186" s="164">
        <f>WEEKDAY(A2186)</f>
        <v>3</v>
      </c>
      <c r="D2186" s="164">
        <v>1</v>
      </c>
      <c r="E2186" s="163">
        <v>10.879999999999999</v>
      </c>
      <c r="F2186" s="163">
        <v>10.879999999999999</v>
      </c>
      <c r="G2186" s="163">
        <v>11.925000000000001</v>
      </c>
      <c r="H2186" s="1">
        <v>883</v>
      </c>
      <c r="I2186" s="161">
        <f>VLOOKUP(B2186,L$2:M$54,2,FALSE)</f>
        <v>1.0537972871510151</v>
      </c>
      <c r="J2186">
        <f>MAX(I2186*F2186,E2186)</f>
        <v>11.465314484203043</v>
      </c>
      <c r="L2186" s="166"/>
      <c r="M2186" s="41"/>
      <c r="N2186" s="41"/>
      <c r="O2186" s="41"/>
    </row>
    <row r="2187" spans="1:15" x14ac:dyDescent="0.25">
      <c r="A2187" s="165">
        <v>43557.041666666664</v>
      </c>
      <c r="B2187" s="167">
        <f>WEEKNUM(A2187)</f>
        <v>14</v>
      </c>
      <c r="C2187" s="164">
        <f>WEEKDAY(A2187)</f>
        <v>3</v>
      </c>
      <c r="D2187" s="164">
        <v>2</v>
      </c>
      <c r="E2187" s="163">
        <v>12</v>
      </c>
      <c r="F2187" s="163">
        <v>12</v>
      </c>
      <c r="G2187" s="163">
        <v>12.13</v>
      </c>
      <c r="H2187" s="1">
        <v>500</v>
      </c>
      <c r="I2187" s="161">
        <f>VLOOKUP(B2187,L$2:M$54,2,FALSE)</f>
        <v>1.0537972871510151</v>
      </c>
      <c r="J2187">
        <f>MAX(I2187*F2187,E2187)</f>
        <v>12.64556744581218</v>
      </c>
      <c r="L2187" s="166"/>
      <c r="M2187" s="41"/>
      <c r="N2187" s="41"/>
      <c r="O2187" s="41"/>
    </row>
    <row r="2188" spans="1:15" x14ac:dyDescent="0.25">
      <c r="A2188" s="165">
        <v>43557.083333333336</v>
      </c>
      <c r="B2188" s="167">
        <f>WEEKNUM(A2188)</f>
        <v>14</v>
      </c>
      <c r="C2188" s="164">
        <f>WEEKDAY(A2188)</f>
        <v>3</v>
      </c>
      <c r="D2188" s="164">
        <v>3</v>
      </c>
      <c r="E2188" s="163">
        <v>10.6</v>
      </c>
      <c r="F2188" s="163">
        <v>11.1</v>
      </c>
      <c r="G2188" s="163">
        <v>11.5</v>
      </c>
      <c r="H2188" s="1">
        <v>337</v>
      </c>
      <c r="I2188" s="161">
        <f>VLOOKUP(B2188,L$2:M$54,2,FALSE)</f>
        <v>1.0537972871510151</v>
      </c>
      <c r="J2188">
        <f>MAX(I2188*F2188,E2188)</f>
        <v>11.697149887376266</v>
      </c>
      <c r="L2188" s="166"/>
      <c r="M2188" s="41"/>
      <c r="N2188" s="41"/>
      <c r="O2188" s="41"/>
    </row>
    <row r="2189" spans="1:15" x14ac:dyDescent="0.25">
      <c r="A2189" s="165">
        <v>43557.125</v>
      </c>
      <c r="B2189" s="167">
        <f>WEEKNUM(A2189)</f>
        <v>14</v>
      </c>
      <c r="C2189" s="164">
        <f>WEEKDAY(A2189)</f>
        <v>3</v>
      </c>
      <c r="D2189" s="164">
        <v>4</v>
      </c>
      <c r="E2189" s="163">
        <v>11.875</v>
      </c>
      <c r="F2189" s="163">
        <v>12</v>
      </c>
      <c r="G2189" s="163">
        <v>12.01</v>
      </c>
      <c r="H2189" s="1">
        <v>214</v>
      </c>
      <c r="I2189" s="161">
        <f>VLOOKUP(B2189,L$2:M$54,2,FALSE)</f>
        <v>1.0537972871510151</v>
      </c>
      <c r="J2189">
        <f>MAX(I2189*F2189,E2189)</f>
        <v>12.64556744581218</v>
      </c>
      <c r="L2189" s="166"/>
      <c r="M2189" s="41"/>
      <c r="N2189" s="41"/>
      <c r="O2189" s="41"/>
    </row>
    <row r="2190" spans="1:15" x14ac:dyDescent="0.25">
      <c r="A2190" s="165">
        <v>43557.166666666664</v>
      </c>
      <c r="B2190" s="167">
        <f>WEEKNUM(A2190)</f>
        <v>14</v>
      </c>
      <c r="C2190" s="164">
        <f>WEEKDAY(A2190)</f>
        <v>3</v>
      </c>
      <c r="D2190" s="164">
        <v>5</v>
      </c>
      <c r="E2190" s="163">
        <v>10.6</v>
      </c>
      <c r="F2190" s="163">
        <v>11.1</v>
      </c>
      <c r="G2190" s="163">
        <v>11.9375</v>
      </c>
      <c r="H2190" s="1">
        <v>234</v>
      </c>
      <c r="I2190" s="161">
        <f>VLOOKUP(B2190,L$2:M$54,2,FALSE)</f>
        <v>1.0537972871510151</v>
      </c>
      <c r="J2190">
        <f>MAX(I2190*F2190,E2190)</f>
        <v>11.697149887376266</v>
      </c>
      <c r="L2190" s="166"/>
      <c r="M2190" s="41"/>
      <c r="N2190" s="41"/>
      <c r="O2190" s="41"/>
    </row>
    <row r="2191" spans="1:15" x14ac:dyDescent="0.25">
      <c r="A2191" s="165">
        <v>43557.208333333336</v>
      </c>
      <c r="B2191" s="167">
        <f>WEEKNUM(A2191)</f>
        <v>14</v>
      </c>
      <c r="C2191" s="164">
        <f>WEEKDAY(A2191)</f>
        <v>3</v>
      </c>
      <c r="D2191" s="164">
        <v>6</v>
      </c>
      <c r="E2191" s="163">
        <v>10.5</v>
      </c>
      <c r="F2191" s="163">
        <v>11</v>
      </c>
      <c r="G2191" s="163">
        <v>12.105</v>
      </c>
      <c r="H2191" s="1">
        <v>208</v>
      </c>
      <c r="I2191" s="161">
        <f>VLOOKUP(B2191,L$2:M$54,2,FALSE)</f>
        <v>1.0537972871510151</v>
      </c>
      <c r="J2191">
        <f>MAX(I2191*F2191,E2191)</f>
        <v>11.591770158661166</v>
      </c>
      <c r="L2191" s="166"/>
      <c r="M2191" s="41"/>
      <c r="N2191" s="41"/>
      <c r="O2191" s="41"/>
    </row>
    <row r="2192" spans="1:15" x14ac:dyDescent="0.25">
      <c r="A2192" s="165">
        <v>43557.25</v>
      </c>
      <c r="B2192" s="167">
        <f>WEEKNUM(A2192)</f>
        <v>14</v>
      </c>
      <c r="C2192" s="164">
        <f>WEEKDAY(A2192)</f>
        <v>3</v>
      </c>
      <c r="D2192" s="164">
        <v>7</v>
      </c>
      <c r="E2192" s="163">
        <v>10.875</v>
      </c>
      <c r="F2192" s="163">
        <v>12</v>
      </c>
      <c r="G2192" s="163">
        <v>12.155000000000001</v>
      </c>
      <c r="H2192" s="1">
        <v>301</v>
      </c>
      <c r="I2192" s="161">
        <f>VLOOKUP(B2192,L$2:M$54,2,FALSE)</f>
        <v>1.0537972871510151</v>
      </c>
      <c r="J2192">
        <f>MAX(I2192*F2192,E2192)</f>
        <v>12.64556744581218</v>
      </c>
      <c r="L2192" s="166"/>
      <c r="M2192" s="41"/>
      <c r="N2192" s="41"/>
      <c r="O2192" s="41"/>
    </row>
    <row r="2193" spans="1:15" x14ac:dyDescent="0.25">
      <c r="A2193" s="165">
        <v>43557.291666666664</v>
      </c>
      <c r="B2193" s="167">
        <f>WEEKNUM(A2193)</f>
        <v>14</v>
      </c>
      <c r="C2193" s="164">
        <f>WEEKDAY(A2193)</f>
        <v>3</v>
      </c>
      <c r="D2193" s="164">
        <v>8</v>
      </c>
      <c r="E2193" s="163">
        <v>10</v>
      </c>
      <c r="F2193" s="163">
        <v>15.75</v>
      </c>
      <c r="G2193" s="163">
        <v>11.657500000000001</v>
      </c>
      <c r="H2193" s="1">
        <v>443</v>
      </c>
      <c r="I2193" s="161">
        <f>VLOOKUP(B2193,L$2:M$54,2,FALSE)</f>
        <v>1.0537972871510151</v>
      </c>
      <c r="J2193">
        <f>MAX(I2193*F2193,E2193)</f>
        <v>16.597307272628488</v>
      </c>
      <c r="L2193" s="166"/>
      <c r="M2193" s="41"/>
      <c r="N2193" s="41"/>
      <c r="O2193" s="41"/>
    </row>
    <row r="2194" spans="1:15" x14ac:dyDescent="0.25">
      <c r="A2194" s="165">
        <v>43557.333333333336</v>
      </c>
      <c r="B2194" s="167">
        <f>WEEKNUM(A2194)</f>
        <v>14</v>
      </c>
      <c r="C2194" s="164">
        <f>WEEKDAY(A2194)</f>
        <v>3</v>
      </c>
      <c r="D2194" s="164">
        <v>9</v>
      </c>
      <c r="E2194" s="163">
        <v>10</v>
      </c>
      <c r="F2194" s="163">
        <v>17.625</v>
      </c>
      <c r="G2194" s="163">
        <v>11.8125</v>
      </c>
      <c r="H2194" s="1">
        <v>838</v>
      </c>
      <c r="I2194" s="161">
        <f>VLOOKUP(B2194,L$2:M$54,2,FALSE)</f>
        <v>1.0537972871510151</v>
      </c>
      <c r="J2194">
        <f>MAX(I2194*F2194,E2194)</f>
        <v>18.573177186036641</v>
      </c>
      <c r="L2194" s="166"/>
      <c r="M2194" s="41"/>
      <c r="N2194" s="41"/>
      <c r="O2194" s="41"/>
    </row>
    <row r="2195" spans="1:15" x14ac:dyDescent="0.25">
      <c r="A2195" s="165">
        <v>43557.375</v>
      </c>
      <c r="B2195" s="167">
        <f>WEEKNUM(A2195)</f>
        <v>14</v>
      </c>
      <c r="C2195" s="164">
        <f>WEEKDAY(A2195)</f>
        <v>3</v>
      </c>
      <c r="D2195" s="164">
        <v>10</v>
      </c>
      <c r="E2195" s="163">
        <v>10</v>
      </c>
      <c r="F2195" s="163">
        <v>14.75</v>
      </c>
      <c r="G2195" s="163">
        <v>11.625</v>
      </c>
      <c r="H2195" s="1">
        <v>1239</v>
      </c>
      <c r="I2195" s="161">
        <f>VLOOKUP(B2195,L$2:M$54,2,FALSE)</f>
        <v>1.0537972871510151</v>
      </c>
      <c r="J2195">
        <f>MAX(I2195*F2195,E2195)</f>
        <v>15.543509985477472</v>
      </c>
      <c r="L2195" s="166"/>
      <c r="M2195" s="41"/>
      <c r="N2195" s="41"/>
      <c r="O2195" s="41"/>
    </row>
    <row r="2196" spans="1:15" x14ac:dyDescent="0.25">
      <c r="A2196" s="165">
        <v>43557.416666666664</v>
      </c>
      <c r="B2196" s="167">
        <f>WEEKNUM(A2196)</f>
        <v>14</v>
      </c>
      <c r="C2196" s="164">
        <f>WEEKDAY(A2196)</f>
        <v>3</v>
      </c>
      <c r="D2196" s="164">
        <v>11</v>
      </c>
      <c r="E2196" s="163">
        <v>10</v>
      </c>
      <c r="F2196" s="163">
        <v>14</v>
      </c>
      <c r="G2196" s="163">
        <v>11.8125</v>
      </c>
      <c r="H2196" s="1">
        <v>1817</v>
      </c>
      <c r="I2196" s="161">
        <f>VLOOKUP(B2196,L$2:M$54,2,FALSE)</f>
        <v>1.0537972871510151</v>
      </c>
      <c r="J2196">
        <f>MAX(I2196*F2196,E2196)</f>
        <v>14.75316202011421</v>
      </c>
      <c r="L2196" s="166"/>
      <c r="M2196" s="41"/>
      <c r="N2196" s="41"/>
      <c r="O2196" s="41"/>
    </row>
    <row r="2197" spans="1:15" x14ac:dyDescent="0.25">
      <c r="A2197" s="165">
        <v>43557.458333333336</v>
      </c>
      <c r="B2197" s="167">
        <f>WEEKNUM(A2197)</f>
        <v>14</v>
      </c>
      <c r="C2197" s="164">
        <f>WEEKDAY(A2197)</f>
        <v>3</v>
      </c>
      <c r="D2197" s="164">
        <v>12</v>
      </c>
      <c r="E2197" s="163">
        <v>10</v>
      </c>
      <c r="F2197" s="163">
        <v>13.875</v>
      </c>
      <c r="G2197" s="163">
        <v>11.125</v>
      </c>
      <c r="H2197" s="1">
        <v>2347</v>
      </c>
      <c r="I2197" s="161">
        <f>VLOOKUP(B2197,L$2:M$54,2,FALSE)</f>
        <v>1.0537972871510151</v>
      </c>
      <c r="J2197">
        <f>MAX(I2197*F2197,E2197)</f>
        <v>14.621437359220334</v>
      </c>
      <c r="L2197" s="166"/>
      <c r="M2197" s="41"/>
      <c r="N2197" s="41"/>
      <c r="O2197" s="41"/>
    </row>
    <row r="2198" spans="1:15" x14ac:dyDescent="0.25">
      <c r="A2198" s="165">
        <v>43557.5</v>
      </c>
      <c r="B2198" s="167">
        <f>WEEKNUM(A2198)</f>
        <v>14</v>
      </c>
      <c r="C2198" s="164">
        <f>WEEKDAY(A2198)</f>
        <v>3</v>
      </c>
      <c r="D2198" s="164">
        <v>13</v>
      </c>
      <c r="E2198" s="163">
        <v>10</v>
      </c>
      <c r="F2198" s="163">
        <v>14.125</v>
      </c>
      <c r="G2198" s="163">
        <v>11.875</v>
      </c>
      <c r="H2198" s="1">
        <v>2277</v>
      </c>
      <c r="I2198" s="161">
        <f>VLOOKUP(B2198,L$2:M$54,2,FALSE)</f>
        <v>1.0537972871510151</v>
      </c>
      <c r="J2198">
        <f>MAX(I2198*F2198,E2198)</f>
        <v>14.884886681008087</v>
      </c>
      <c r="L2198" s="166"/>
      <c r="M2198" s="41"/>
      <c r="N2198" s="41"/>
      <c r="O2198" s="41"/>
    </row>
    <row r="2199" spans="1:15" x14ac:dyDescent="0.25">
      <c r="A2199" s="165">
        <v>43557.541666666664</v>
      </c>
      <c r="B2199" s="167">
        <f>WEEKNUM(A2199)</f>
        <v>14</v>
      </c>
      <c r="C2199" s="164">
        <f>WEEKDAY(A2199)</f>
        <v>3</v>
      </c>
      <c r="D2199" s="164">
        <v>14</v>
      </c>
      <c r="E2199" s="163">
        <v>10</v>
      </c>
      <c r="F2199" s="163">
        <v>14.074999999999999</v>
      </c>
      <c r="G2199" s="163">
        <v>12.25</v>
      </c>
      <c r="H2199" s="1">
        <v>2146</v>
      </c>
      <c r="I2199" s="161">
        <f>VLOOKUP(B2199,L$2:M$54,2,FALSE)</f>
        <v>1.0537972871510151</v>
      </c>
      <c r="J2199">
        <f>MAX(I2199*F2199,E2199)</f>
        <v>14.832196816650535</v>
      </c>
      <c r="L2199" s="166"/>
      <c r="M2199" s="41"/>
      <c r="N2199" s="41"/>
      <c r="O2199" s="41"/>
    </row>
    <row r="2200" spans="1:15" x14ac:dyDescent="0.25">
      <c r="A2200" s="165">
        <v>43557.583333333336</v>
      </c>
      <c r="B2200" s="167">
        <f>WEEKNUM(A2200)</f>
        <v>14</v>
      </c>
      <c r="C2200" s="164">
        <f>WEEKDAY(A2200)</f>
        <v>3</v>
      </c>
      <c r="D2200" s="164">
        <v>15</v>
      </c>
      <c r="E2200" s="163">
        <v>10</v>
      </c>
      <c r="F2200" s="163">
        <v>13.975000000000001</v>
      </c>
      <c r="G2200" s="163">
        <v>13.625</v>
      </c>
      <c r="H2200" s="1">
        <v>2498</v>
      </c>
      <c r="I2200" s="161">
        <f>VLOOKUP(B2200,L$2:M$54,2,FALSE)</f>
        <v>1.0537972871510151</v>
      </c>
      <c r="J2200">
        <f>MAX(I2200*F2200,E2200)</f>
        <v>14.726817087935437</v>
      </c>
      <c r="L2200" s="166"/>
      <c r="M2200" s="41"/>
      <c r="N2200" s="41"/>
      <c r="O2200" s="41"/>
    </row>
    <row r="2201" spans="1:15" x14ac:dyDescent="0.25">
      <c r="A2201" s="165">
        <v>43557.625</v>
      </c>
      <c r="B2201" s="167">
        <f>WEEKNUM(A2201)</f>
        <v>14</v>
      </c>
      <c r="C2201" s="164">
        <f>WEEKDAY(A2201)</f>
        <v>3</v>
      </c>
      <c r="D2201" s="164">
        <v>16</v>
      </c>
      <c r="E2201" s="163">
        <v>10</v>
      </c>
      <c r="F2201" s="163">
        <v>14.175000000000001</v>
      </c>
      <c r="G2201" s="163">
        <v>12.875</v>
      </c>
      <c r="H2201" s="1">
        <v>2968</v>
      </c>
      <c r="I2201" s="161">
        <f>VLOOKUP(B2201,L$2:M$54,2,FALSE)</f>
        <v>1.0537972871510151</v>
      </c>
      <c r="J2201">
        <f>MAX(I2201*F2201,E2201)</f>
        <v>14.937576545365639</v>
      </c>
      <c r="L2201" s="166"/>
      <c r="M2201" s="41"/>
      <c r="N2201" s="41"/>
      <c r="O2201" s="41"/>
    </row>
    <row r="2202" spans="1:15" x14ac:dyDescent="0.25">
      <c r="A2202" s="165">
        <v>43557.666666666664</v>
      </c>
      <c r="B2202" s="167">
        <f>WEEKNUM(A2202)</f>
        <v>14</v>
      </c>
      <c r="C2202" s="164">
        <f>WEEKDAY(A2202)</f>
        <v>3</v>
      </c>
      <c r="D2202" s="164">
        <v>17</v>
      </c>
      <c r="E2202" s="163">
        <v>10</v>
      </c>
      <c r="F2202" s="163">
        <v>14.45</v>
      </c>
      <c r="G2202" s="163">
        <v>11.9375</v>
      </c>
      <c r="H2202" s="1">
        <v>3264</v>
      </c>
      <c r="I2202" s="161">
        <f>VLOOKUP(B2202,L$2:M$54,2,FALSE)</f>
        <v>1.0537972871510151</v>
      </c>
      <c r="J2202">
        <f>MAX(I2202*F2202,E2202)</f>
        <v>15.227370799332167</v>
      </c>
      <c r="L2202" s="166"/>
      <c r="M2202" s="41"/>
      <c r="N2202" s="41"/>
      <c r="O2202" s="41"/>
    </row>
    <row r="2203" spans="1:15" x14ac:dyDescent="0.25">
      <c r="A2203" s="165">
        <v>43557.708333333336</v>
      </c>
      <c r="B2203" s="167">
        <f>WEEKNUM(A2203)</f>
        <v>14</v>
      </c>
      <c r="C2203" s="164">
        <f>WEEKDAY(A2203)</f>
        <v>3</v>
      </c>
      <c r="D2203" s="164">
        <v>18</v>
      </c>
      <c r="E2203" s="163">
        <v>10</v>
      </c>
      <c r="F2203" s="163">
        <v>17.375</v>
      </c>
      <c r="G2203" s="163">
        <v>12.1875</v>
      </c>
      <c r="H2203" s="1">
        <v>3348</v>
      </c>
      <c r="I2203" s="161">
        <f>VLOOKUP(B2203,L$2:M$54,2,FALSE)</f>
        <v>1.0537972871510151</v>
      </c>
      <c r="J2203">
        <f>MAX(I2203*F2203,E2203)</f>
        <v>18.309727864248888</v>
      </c>
      <c r="L2203" s="166"/>
      <c r="M2203" s="41"/>
      <c r="N2203" s="41"/>
      <c r="O2203" s="41"/>
    </row>
    <row r="2204" spans="1:15" x14ac:dyDescent="0.25">
      <c r="A2204" s="165">
        <v>43557.75</v>
      </c>
      <c r="B2204" s="167">
        <f>WEEKNUM(A2204)</f>
        <v>14</v>
      </c>
      <c r="C2204" s="164">
        <f>WEEKDAY(A2204)</f>
        <v>3</v>
      </c>
      <c r="D2204" s="164">
        <v>19</v>
      </c>
      <c r="E2204" s="163">
        <v>10</v>
      </c>
      <c r="F2204" s="163">
        <v>15.925000000000001</v>
      </c>
      <c r="G2204" s="163">
        <v>11.862500000000001</v>
      </c>
      <c r="H2204" s="1">
        <v>2959</v>
      </c>
      <c r="I2204" s="161">
        <f>VLOOKUP(B2204,L$2:M$54,2,FALSE)</f>
        <v>1.0537972871510151</v>
      </c>
      <c r="J2204">
        <f>MAX(I2204*F2204,E2204)</f>
        <v>16.781721797879914</v>
      </c>
      <c r="L2204" s="166"/>
      <c r="M2204" s="41"/>
      <c r="N2204" s="41"/>
      <c r="O2204" s="41"/>
    </row>
    <row r="2205" spans="1:15" x14ac:dyDescent="0.25">
      <c r="A2205" s="165">
        <v>43557.791666666664</v>
      </c>
      <c r="B2205" s="167">
        <f>WEEKNUM(A2205)</f>
        <v>14</v>
      </c>
      <c r="C2205" s="164">
        <f>WEEKDAY(A2205)</f>
        <v>3</v>
      </c>
      <c r="D2205" s="164">
        <v>20</v>
      </c>
      <c r="E2205" s="163">
        <v>10</v>
      </c>
      <c r="F2205" s="163">
        <v>13.525</v>
      </c>
      <c r="G2205" s="163">
        <v>12.112500000000001</v>
      </c>
      <c r="H2205" s="1">
        <v>2211</v>
      </c>
      <c r="I2205" s="161">
        <f>VLOOKUP(B2205,L$2:M$54,2,FALSE)</f>
        <v>1.0537972871510151</v>
      </c>
      <c r="J2205">
        <f>MAX(I2205*F2205,E2205)</f>
        <v>14.252608308717479</v>
      </c>
      <c r="L2205" s="166"/>
      <c r="M2205" s="41"/>
      <c r="N2205" s="41"/>
      <c r="O2205" s="41"/>
    </row>
    <row r="2206" spans="1:15" x14ac:dyDescent="0.25">
      <c r="A2206" s="165">
        <v>43557.833333333336</v>
      </c>
      <c r="B2206" s="167">
        <f>WEEKNUM(A2206)</f>
        <v>14</v>
      </c>
      <c r="C2206" s="164">
        <f>WEEKDAY(A2206)</f>
        <v>3</v>
      </c>
      <c r="D2206" s="164">
        <v>21</v>
      </c>
      <c r="E2206" s="163">
        <v>12.45</v>
      </c>
      <c r="F2206" s="163">
        <v>12.45</v>
      </c>
      <c r="G2206" s="163">
        <v>11.9</v>
      </c>
      <c r="H2206" s="1">
        <v>1583</v>
      </c>
      <c r="I2206" s="161">
        <f>VLOOKUP(B2206,L$2:M$54,2,FALSE)</f>
        <v>1.0537972871510151</v>
      </c>
      <c r="J2206">
        <f>MAX(I2206*F2206,E2206)</f>
        <v>13.119776225030137</v>
      </c>
      <c r="L2206" s="166"/>
      <c r="M2206" s="41"/>
      <c r="N2206" s="41"/>
      <c r="O2206" s="41"/>
    </row>
    <row r="2207" spans="1:15" x14ac:dyDescent="0.25">
      <c r="A2207" s="165">
        <v>43557.875</v>
      </c>
      <c r="B2207" s="167">
        <f>WEEKNUM(A2207)</f>
        <v>14</v>
      </c>
      <c r="C2207" s="164">
        <f>WEEKDAY(A2207)</f>
        <v>3</v>
      </c>
      <c r="D2207" s="164">
        <v>22</v>
      </c>
      <c r="E2207" s="163">
        <v>11.95</v>
      </c>
      <c r="F2207" s="163">
        <v>11.95</v>
      </c>
      <c r="G2207" s="163">
        <v>12.112500000000001</v>
      </c>
      <c r="H2207" s="1">
        <v>1372</v>
      </c>
      <c r="I2207" s="161">
        <f>VLOOKUP(B2207,L$2:M$54,2,FALSE)</f>
        <v>1.0537972871510151</v>
      </c>
      <c r="J2207">
        <f>MAX(I2207*F2207,E2207)</f>
        <v>12.59287758145463</v>
      </c>
      <c r="L2207" s="166"/>
      <c r="M2207" s="41"/>
      <c r="N2207" s="41"/>
      <c r="O2207" s="41"/>
    </row>
    <row r="2208" spans="1:15" x14ac:dyDescent="0.25">
      <c r="A2208" s="165">
        <v>43557.916666666664</v>
      </c>
      <c r="B2208" s="167">
        <f>WEEKNUM(A2208)</f>
        <v>14</v>
      </c>
      <c r="C2208" s="164">
        <f>WEEKDAY(A2208)</f>
        <v>3</v>
      </c>
      <c r="D2208" s="164">
        <v>23</v>
      </c>
      <c r="E2208" s="163">
        <v>11.725000000000001</v>
      </c>
      <c r="F2208" s="163">
        <v>11.725000000000001</v>
      </c>
      <c r="G2208" s="163">
        <v>11.875</v>
      </c>
      <c r="H2208" s="1">
        <v>824</v>
      </c>
      <c r="I2208" s="161">
        <f>VLOOKUP(B2208,L$2:M$54,2,FALSE)</f>
        <v>1.0537972871510151</v>
      </c>
      <c r="J2208">
        <f>MAX(I2208*F2208,E2208)</f>
        <v>12.355773191845653</v>
      </c>
      <c r="L2208" s="166"/>
      <c r="M2208" s="41"/>
      <c r="N2208" s="41"/>
      <c r="O2208" s="41"/>
    </row>
    <row r="2209" spans="1:15" x14ac:dyDescent="0.25">
      <c r="A2209" s="165">
        <v>43557.958333333336</v>
      </c>
      <c r="B2209" s="167">
        <f>WEEKNUM(A2209)</f>
        <v>14</v>
      </c>
      <c r="C2209" s="164">
        <f>WEEKDAY(A2209)</f>
        <v>3</v>
      </c>
      <c r="D2209" s="164">
        <v>24</v>
      </c>
      <c r="E2209" s="163">
        <v>12</v>
      </c>
      <c r="F2209" s="163">
        <v>12</v>
      </c>
      <c r="G2209" s="163">
        <v>12.8125</v>
      </c>
      <c r="H2209" s="1">
        <v>418</v>
      </c>
      <c r="I2209" s="161">
        <f>VLOOKUP(B2209,L$2:M$54,2,FALSE)</f>
        <v>1.0537972871510151</v>
      </c>
      <c r="J2209">
        <f>MAX(I2209*F2209,E2209)</f>
        <v>12.64556744581218</v>
      </c>
      <c r="L2209" s="166"/>
      <c r="M2209" s="41"/>
      <c r="N2209" s="41"/>
      <c r="O2209" s="41"/>
    </row>
    <row r="2210" spans="1:15" x14ac:dyDescent="0.25">
      <c r="A2210" s="165">
        <v>43558</v>
      </c>
      <c r="B2210" s="167">
        <f>WEEKNUM(A2210)</f>
        <v>14</v>
      </c>
      <c r="C2210" s="164">
        <f>WEEKDAY(A2210)</f>
        <v>4</v>
      </c>
      <c r="D2210" s="164">
        <v>1</v>
      </c>
      <c r="E2210" s="163">
        <v>11.07</v>
      </c>
      <c r="F2210" s="163">
        <v>11.07</v>
      </c>
      <c r="G2210" s="163">
        <v>13.574999999999999</v>
      </c>
      <c r="H2210" s="1">
        <v>163</v>
      </c>
      <c r="I2210" s="161">
        <f>VLOOKUP(B2210,L$2:M$54,2,FALSE)</f>
        <v>1.0537972871510151</v>
      </c>
      <c r="J2210">
        <f>MAX(I2210*F2210,E2210)</f>
        <v>11.665535968761738</v>
      </c>
      <c r="L2210" s="166"/>
      <c r="M2210" s="41"/>
      <c r="N2210" s="41"/>
      <c r="O2210" s="41"/>
    </row>
    <row r="2211" spans="1:15" x14ac:dyDescent="0.25">
      <c r="A2211" s="165">
        <v>43558.041666666664</v>
      </c>
      <c r="B2211" s="167">
        <f>WEEKNUM(A2211)</f>
        <v>14</v>
      </c>
      <c r="C2211" s="164">
        <f>WEEKDAY(A2211)</f>
        <v>4</v>
      </c>
      <c r="D2211" s="164">
        <v>2</v>
      </c>
      <c r="E2211" s="163">
        <v>11.175000000000001</v>
      </c>
      <c r="F2211" s="163">
        <v>11.175000000000001</v>
      </c>
      <c r="G2211" s="163">
        <v>12.262499999999999</v>
      </c>
      <c r="H2211" s="1">
        <v>112</v>
      </c>
      <c r="I2211" s="161">
        <f>VLOOKUP(B2211,L$2:M$54,2,FALSE)</f>
        <v>1.0537972871510151</v>
      </c>
      <c r="J2211">
        <f>MAX(I2211*F2211,E2211)</f>
        <v>11.776184683912595</v>
      </c>
      <c r="L2211" s="166"/>
      <c r="M2211" s="41"/>
      <c r="N2211" s="41"/>
      <c r="O2211" s="41"/>
    </row>
    <row r="2212" spans="1:15" x14ac:dyDescent="0.25">
      <c r="A2212" s="165">
        <v>43558.083333333336</v>
      </c>
      <c r="B2212" s="167">
        <f>WEEKNUM(A2212)</f>
        <v>14</v>
      </c>
      <c r="C2212" s="164">
        <f>WEEKDAY(A2212)</f>
        <v>4</v>
      </c>
      <c r="D2212" s="164">
        <v>3</v>
      </c>
      <c r="E2212" s="163">
        <v>11.745000000000001</v>
      </c>
      <c r="F2212" s="163">
        <v>11.745000000000001</v>
      </c>
      <c r="G2212" s="163">
        <v>11.55</v>
      </c>
      <c r="H2212" s="1">
        <v>75</v>
      </c>
      <c r="I2212" s="161">
        <f>VLOOKUP(B2212,L$2:M$54,2,FALSE)</f>
        <v>1.0537972871510151</v>
      </c>
      <c r="J2212">
        <f>MAX(I2212*F2212,E2212)</f>
        <v>12.376849137588673</v>
      </c>
      <c r="L2212" s="166"/>
      <c r="M2212" s="41"/>
      <c r="N2212" s="41"/>
      <c r="O2212" s="41"/>
    </row>
    <row r="2213" spans="1:15" x14ac:dyDescent="0.25">
      <c r="A2213" s="165">
        <v>43558.125</v>
      </c>
      <c r="B2213" s="167">
        <f>WEEKNUM(A2213)</f>
        <v>14</v>
      </c>
      <c r="C2213" s="164">
        <f>WEEKDAY(A2213)</f>
        <v>4</v>
      </c>
      <c r="D2213" s="164">
        <v>4</v>
      </c>
      <c r="E2213" s="163">
        <v>12.195</v>
      </c>
      <c r="F2213" s="163">
        <v>12.195</v>
      </c>
      <c r="G2213" s="163">
        <v>11.824999999999999</v>
      </c>
      <c r="H2213" s="1">
        <v>112</v>
      </c>
      <c r="I2213" s="161">
        <f>VLOOKUP(B2213,L$2:M$54,2,FALSE)</f>
        <v>1.0537972871510151</v>
      </c>
      <c r="J2213">
        <f>MAX(I2213*F2213,E2213)</f>
        <v>12.85105791680663</v>
      </c>
      <c r="L2213" s="166"/>
      <c r="M2213" s="41"/>
      <c r="N2213" s="41"/>
      <c r="O2213" s="41"/>
    </row>
    <row r="2214" spans="1:15" x14ac:dyDescent="0.25">
      <c r="A2214" s="165">
        <v>43558.166666666664</v>
      </c>
      <c r="B2214" s="167">
        <f>WEEKNUM(A2214)</f>
        <v>14</v>
      </c>
      <c r="C2214" s="164">
        <f>WEEKDAY(A2214)</f>
        <v>4</v>
      </c>
      <c r="D2214" s="164">
        <v>5</v>
      </c>
      <c r="E2214" s="163">
        <v>11.705</v>
      </c>
      <c r="F2214" s="163">
        <v>11.705</v>
      </c>
      <c r="G2214" s="163">
        <v>12.274999999999999</v>
      </c>
      <c r="H2214" s="1">
        <v>333</v>
      </c>
      <c r="I2214" s="161">
        <f>VLOOKUP(B2214,L$2:M$54,2,FALSE)</f>
        <v>1.0537972871510151</v>
      </c>
      <c r="J2214">
        <f>MAX(I2214*F2214,E2214)</f>
        <v>12.334697246102632</v>
      </c>
      <c r="L2214" s="166"/>
      <c r="M2214" s="41"/>
      <c r="N2214" s="41"/>
      <c r="O2214" s="41"/>
    </row>
    <row r="2215" spans="1:15" x14ac:dyDescent="0.25">
      <c r="A2215" s="165">
        <v>43558.208333333336</v>
      </c>
      <c r="B2215" s="167">
        <f>WEEKNUM(A2215)</f>
        <v>14</v>
      </c>
      <c r="C2215" s="164">
        <f>WEEKDAY(A2215)</f>
        <v>4</v>
      </c>
      <c r="D2215" s="164">
        <v>6</v>
      </c>
      <c r="E2215" s="163">
        <v>10.620000000000001</v>
      </c>
      <c r="F2215" s="163">
        <v>10.620000000000001</v>
      </c>
      <c r="G2215" s="163">
        <v>12.3</v>
      </c>
      <c r="H2215" s="1">
        <v>904</v>
      </c>
      <c r="I2215" s="161">
        <f>VLOOKUP(B2215,L$2:M$54,2,FALSE)</f>
        <v>1.0537972871510151</v>
      </c>
      <c r="J2215">
        <f>MAX(I2215*F2215,E2215)</f>
        <v>11.191327189543781</v>
      </c>
      <c r="L2215" s="166"/>
      <c r="M2215" s="41"/>
      <c r="N2215" s="41"/>
      <c r="O2215" s="41"/>
    </row>
    <row r="2216" spans="1:15" x14ac:dyDescent="0.25">
      <c r="A2216" s="165">
        <v>43558.25</v>
      </c>
      <c r="B2216" s="167">
        <f>WEEKNUM(A2216)</f>
        <v>14</v>
      </c>
      <c r="C2216" s="164">
        <f>WEEKDAY(A2216)</f>
        <v>4</v>
      </c>
      <c r="D2216" s="164">
        <v>7</v>
      </c>
      <c r="E2216" s="163">
        <v>11.77</v>
      </c>
      <c r="F2216" s="163">
        <v>11.77</v>
      </c>
      <c r="G2216" s="163">
        <v>11.55</v>
      </c>
      <c r="H2216" s="1">
        <v>3467</v>
      </c>
      <c r="I2216" s="161">
        <f>VLOOKUP(B2216,L$2:M$54,2,FALSE)</f>
        <v>1.0537972871510151</v>
      </c>
      <c r="J2216">
        <f>MAX(I2216*F2216,E2216)</f>
        <v>12.403194069767446</v>
      </c>
      <c r="L2216" s="166"/>
      <c r="M2216" s="41"/>
      <c r="N2216" s="41"/>
      <c r="O2216" s="41"/>
    </row>
    <row r="2217" spans="1:15" x14ac:dyDescent="0.25">
      <c r="A2217" s="165">
        <v>43558.291666666664</v>
      </c>
      <c r="B2217" s="167">
        <f>WEEKNUM(A2217)</f>
        <v>14</v>
      </c>
      <c r="C2217" s="164">
        <f>WEEKDAY(A2217)</f>
        <v>4</v>
      </c>
      <c r="D2217" s="164">
        <v>8</v>
      </c>
      <c r="E2217" s="163">
        <v>10</v>
      </c>
      <c r="F2217" s="163">
        <v>16.5</v>
      </c>
      <c r="G2217" s="163">
        <v>10.25</v>
      </c>
      <c r="H2217" s="1">
        <v>4276</v>
      </c>
      <c r="I2217" s="161">
        <f>VLOOKUP(B2217,L$2:M$54,2,FALSE)</f>
        <v>1.0537972871510151</v>
      </c>
      <c r="J2217">
        <f>MAX(I2217*F2217,E2217)</f>
        <v>17.387655237991748</v>
      </c>
      <c r="L2217" s="166"/>
      <c r="M2217" s="41"/>
      <c r="N2217" s="41"/>
      <c r="O2217" s="41"/>
    </row>
    <row r="2218" spans="1:15" x14ac:dyDescent="0.25">
      <c r="A2218" s="165">
        <v>43558.333333333336</v>
      </c>
      <c r="B2218" s="167">
        <f>WEEKNUM(A2218)</f>
        <v>14</v>
      </c>
      <c r="C2218" s="164">
        <f>WEEKDAY(A2218)</f>
        <v>4</v>
      </c>
      <c r="D2218" s="164">
        <v>9</v>
      </c>
      <c r="E2218" s="163">
        <v>10</v>
      </c>
      <c r="F2218" s="163">
        <v>19</v>
      </c>
      <c r="G2218" s="163">
        <v>11.95</v>
      </c>
      <c r="H2218" s="1">
        <v>3948</v>
      </c>
      <c r="I2218" s="161">
        <f>VLOOKUP(B2218,L$2:M$54,2,FALSE)</f>
        <v>1.0537972871510151</v>
      </c>
      <c r="J2218">
        <f>MAX(I2218*F2218,E2218)</f>
        <v>20.022148455869285</v>
      </c>
      <c r="L2218" s="166"/>
      <c r="M2218" s="41"/>
      <c r="N2218" s="41"/>
      <c r="O2218" s="41"/>
    </row>
    <row r="2219" spans="1:15" x14ac:dyDescent="0.25">
      <c r="A2219" s="165">
        <v>43558.375</v>
      </c>
      <c r="B2219" s="167">
        <f>WEEKNUM(A2219)</f>
        <v>14</v>
      </c>
      <c r="C2219" s="164">
        <f>WEEKDAY(A2219)</f>
        <v>4</v>
      </c>
      <c r="D2219" s="164">
        <v>10</v>
      </c>
      <c r="E2219" s="163">
        <v>10</v>
      </c>
      <c r="F2219" s="163">
        <v>16.75</v>
      </c>
      <c r="G2219" s="163">
        <v>12.3</v>
      </c>
      <c r="H2219" s="1">
        <v>2818</v>
      </c>
      <c r="I2219" s="161">
        <f>VLOOKUP(B2219,L$2:M$54,2,FALSE)</f>
        <v>1.0537972871510151</v>
      </c>
      <c r="J2219">
        <f>MAX(I2219*F2219,E2219)</f>
        <v>17.651104559779501</v>
      </c>
      <c r="L2219" s="166"/>
      <c r="M2219" s="41"/>
      <c r="N2219" s="41"/>
      <c r="O2219" s="41"/>
    </row>
    <row r="2220" spans="1:15" x14ac:dyDescent="0.25">
      <c r="A2220" s="165">
        <v>43558.416666666664</v>
      </c>
      <c r="B2220" s="167">
        <f>WEEKNUM(A2220)</f>
        <v>14</v>
      </c>
      <c r="C2220" s="164">
        <f>WEEKDAY(A2220)</f>
        <v>4</v>
      </c>
      <c r="D2220" s="164">
        <v>11</v>
      </c>
      <c r="E2220" s="163">
        <v>10</v>
      </c>
      <c r="F2220" s="163">
        <v>15.379999999999999</v>
      </c>
      <c r="G2220" s="163">
        <v>11.91</v>
      </c>
      <c r="H2220" s="1">
        <v>2609</v>
      </c>
      <c r="I2220" s="161">
        <f>VLOOKUP(B2220,L$2:M$54,2,FALSE)</f>
        <v>1.0537972871510151</v>
      </c>
      <c r="J2220">
        <f>MAX(I2220*F2220,E2220)</f>
        <v>16.207402276382609</v>
      </c>
      <c r="L2220" s="166"/>
      <c r="M2220" s="41"/>
      <c r="N2220" s="41"/>
      <c r="O2220" s="41"/>
    </row>
    <row r="2221" spans="1:15" x14ac:dyDescent="0.25">
      <c r="A2221" s="165">
        <v>43558.458333333336</v>
      </c>
      <c r="B2221" s="167">
        <f>WEEKNUM(A2221)</f>
        <v>14</v>
      </c>
      <c r="C2221" s="164">
        <f>WEEKDAY(A2221)</f>
        <v>4</v>
      </c>
      <c r="D2221" s="164">
        <v>12</v>
      </c>
      <c r="E2221" s="163">
        <v>10</v>
      </c>
      <c r="F2221" s="163">
        <v>14.45</v>
      </c>
      <c r="G2221" s="163">
        <v>11.780000000000001</v>
      </c>
      <c r="H2221" s="1">
        <v>2477</v>
      </c>
      <c r="I2221" s="161">
        <f>VLOOKUP(B2221,L$2:M$54,2,FALSE)</f>
        <v>1.0537972871510151</v>
      </c>
      <c r="J2221">
        <f>MAX(I2221*F2221,E2221)</f>
        <v>15.227370799332167</v>
      </c>
      <c r="L2221" s="166"/>
      <c r="M2221" s="41"/>
      <c r="N2221" s="41"/>
      <c r="O2221" s="41"/>
    </row>
    <row r="2222" spans="1:15" x14ac:dyDescent="0.25">
      <c r="A2222" s="165">
        <v>43558.5</v>
      </c>
      <c r="B2222" s="167">
        <f>WEEKNUM(A2222)</f>
        <v>14</v>
      </c>
      <c r="C2222" s="164">
        <f>WEEKDAY(A2222)</f>
        <v>4</v>
      </c>
      <c r="D2222" s="164">
        <v>13</v>
      </c>
      <c r="E2222" s="163">
        <v>10</v>
      </c>
      <c r="F2222" s="163">
        <v>13.765000000000001</v>
      </c>
      <c r="G2222" s="163">
        <v>11.404999999999999</v>
      </c>
      <c r="H2222" s="1">
        <v>2289</v>
      </c>
      <c r="I2222" s="161">
        <f>VLOOKUP(B2222,L$2:M$54,2,FALSE)</f>
        <v>1.0537972871510151</v>
      </c>
      <c r="J2222">
        <f>MAX(I2222*F2222,E2222)</f>
        <v>14.505519657633723</v>
      </c>
      <c r="L2222" s="166"/>
      <c r="M2222" s="41"/>
      <c r="N2222" s="41"/>
      <c r="O2222" s="41"/>
    </row>
    <row r="2223" spans="1:15" x14ac:dyDescent="0.25">
      <c r="A2223" s="165">
        <v>43558.541666666664</v>
      </c>
      <c r="B2223" s="167">
        <f>WEEKNUM(A2223)</f>
        <v>14</v>
      </c>
      <c r="C2223" s="164">
        <f>WEEKDAY(A2223)</f>
        <v>4</v>
      </c>
      <c r="D2223" s="164">
        <v>14</v>
      </c>
      <c r="E2223" s="163">
        <v>10</v>
      </c>
      <c r="F2223" s="163">
        <v>14.185</v>
      </c>
      <c r="G2223" s="163">
        <v>12</v>
      </c>
      <c r="H2223" s="1">
        <v>2376</v>
      </c>
      <c r="I2223" s="161">
        <f>VLOOKUP(B2223,L$2:M$54,2,FALSE)</f>
        <v>1.0537972871510151</v>
      </c>
      <c r="J2223">
        <f>MAX(I2223*F2223,E2223)</f>
        <v>14.94811451823715</v>
      </c>
      <c r="L2223" s="166"/>
      <c r="M2223" s="41"/>
      <c r="N2223" s="41"/>
      <c r="O2223" s="41"/>
    </row>
    <row r="2224" spans="1:15" x14ac:dyDescent="0.25">
      <c r="A2224" s="165">
        <v>43558.583333333336</v>
      </c>
      <c r="B2224" s="167">
        <f>WEEKNUM(A2224)</f>
        <v>14</v>
      </c>
      <c r="C2224" s="164">
        <f>WEEKDAY(A2224)</f>
        <v>4</v>
      </c>
      <c r="D2224" s="164">
        <v>15</v>
      </c>
      <c r="E2224" s="163">
        <v>10</v>
      </c>
      <c r="F2224" s="163">
        <v>15</v>
      </c>
      <c r="G2224" s="163">
        <v>14.375</v>
      </c>
      <c r="H2224" s="1">
        <v>2463</v>
      </c>
      <c r="I2224" s="161">
        <f>VLOOKUP(B2224,L$2:M$54,2,FALSE)</f>
        <v>1.0537972871510151</v>
      </c>
      <c r="J2224">
        <f>MAX(I2224*F2224,E2224)</f>
        <v>15.806959307265226</v>
      </c>
      <c r="L2224" s="166"/>
      <c r="M2224" s="41"/>
      <c r="N2224" s="41"/>
      <c r="O2224" s="41"/>
    </row>
    <row r="2225" spans="1:15" x14ac:dyDescent="0.25">
      <c r="A2225" s="165">
        <v>43558.625</v>
      </c>
      <c r="B2225" s="167">
        <f>WEEKNUM(A2225)</f>
        <v>14</v>
      </c>
      <c r="C2225" s="164">
        <f>WEEKDAY(A2225)</f>
        <v>4</v>
      </c>
      <c r="D2225" s="164">
        <v>16</v>
      </c>
      <c r="E2225" s="163">
        <v>10</v>
      </c>
      <c r="F2225" s="163">
        <v>14.895</v>
      </c>
      <c r="G2225" s="163">
        <v>14.375</v>
      </c>
      <c r="H2225" s="1">
        <v>2626</v>
      </c>
      <c r="I2225" s="161">
        <f>VLOOKUP(B2225,L$2:M$54,2,FALSE)</f>
        <v>1.0537972871510151</v>
      </c>
      <c r="J2225">
        <f>MAX(I2225*F2225,E2225)</f>
        <v>15.696310592114369</v>
      </c>
      <c r="L2225" s="166"/>
      <c r="M2225" s="41"/>
      <c r="N2225" s="41"/>
      <c r="O2225" s="41"/>
    </row>
    <row r="2226" spans="1:15" x14ac:dyDescent="0.25">
      <c r="A2226" s="165">
        <v>43558.666666666664</v>
      </c>
      <c r="B2226" s="167">
        <f>WEEKNUM(A2226)</f>
        <v>14</v>
      </c>
      <c r="C2226" s="164">
        <f>WEEKDAY(A2226)</f>
        <v>4</v>
      </c>
      <c r="D2226" s="164">
        <v>17</v>
      </c>
      <c r="E2226" s="163">
        <v>10</v>
      </c>
      <c r="F2226" s="163">
        <v>15.77</v>
      </c>
      <c r="G2226" s="163">
        <v>12.9375</v>
      </c>
      <c r="H2226" s="1">
        <v>3511</v>
      </c>
      <c r="I2226" s="161">
        <f>VLOOKUP(B2226,L$2:M$54,2,FALSE)</f>
        <v>1.0537972871510151</v>
      </c>
      <c r="J2226">
        <f>MAX(I2226*F2226,E2226)</f>
        <v>16.618383218371505</v>
      </c>
      <c r="L2226" s="166"/>
      <c r="M2226" s="41"/>
      <c r="N2226" s="41"/>
      <c r="O2226" s="41"/>
    </row>
    <row r="2227" spans="1:15" x14ac:dyDescent="0.25">
      <c r="A2227" s="165">
        <v>43558.708333333336</v>
      </c>
      <c r="B2227" s="167">
        <f>WEEKNUM(A2227)</f>
        <v>14</v>
      </c>
      <c r="C2227" s="164">
        <f>WEEKDAY(A2227)</f>
        <v>4</v>
      </c>
      <c r="D2227" s="164">
        <v>18</v>
      </c>
      <c r="E2227" s="163">
        <v>10</v>
      </c>
      <c r="F2227" s="163">
        <v>17.549999999999997</v>
      </c>
      <c r="G2227" s="163">
        <v>12.555</v>
      </c>
      <c r="H2227" s="1">
        <v>4051</v>
      </c>
      <c r="I2227" s="161">
        <f>VLOOKUP(B2227,L$2:M$54,2,FALSE)</f>
        <v>1.0537972871510151</v>
      </c>
      <c r="J2227">
        <f>MAX(I2227*F2227,E2227)</f>
        <v>18.494142389500311</v>
      </c>
      <c r="L2227" s="166"/>
      <c r="M2227" s="41"/>
      <c r="N2227" s="41"/>
      <c r="O2227" s="41"/>
    </row>
    <row r="2228" spans="1:15" x14ac:dyDescent="0.25">
      <c r="A2228" s="165">
        <v>43558.75</v>
      </c>
      <c r="B2228" s="167">
        <f>WEEKNUM(A2228)</f>
        <v>14</v>
      </c>
      <c r="C2228" s="164">
        <f>WEEKDAY(A2228)</f>
        <v>4</v>
      </c>
      <c r="D2228" s="164">
        <v>19</v>
      </c>
      <c r="E2228" s="163">
        <v>10</v>
      </c>
      <c r="F2228" s="163">
        <v>16.234999999999999</v>
      </c>
      <c r="G2228" s="163">
        <v>11.969999999999999</v>
      </c>
      <c r="H2228" s="1">
        <v>2974</v>
      </c>
      <c r="I2228" s="161">
        <f>VLOOKUP(B2228,L$2:M$54,2,FALSE)</f>
        <v>1.0537972871510151</v>
      </c>
      <c r="J2228">
        <f>MAX(I2228*F2228,E2228)</f>
        <v>17.108398956896728</v>
      </c>
      <c r="L2228" s="166"/>
      <c r="M2228" s="41"/>
      <c r="N2228" s="41"/>
      <c r="O2228" s="41"/>
    </row>
    <row r="2229" spans="1:15" x14ac:dyDescent="0.25">
      <c r="A2229" s="165">
        <v>43558.791666666664</v>
      </c>
      <c r="B2229" s="167">
        <f>WEEKNUM(A2229)</f>
        <v>14</v>
      </c>
      <c r="C2229" s="164">
        <f>WEEKDAY(A2229)</f>
        <v>4</v>
      </c>
      <c r="D2229" s="164">
        <v>20</v>
      </c>
      <c r="E2229" s="163">
        <v>10</v>
      </c>
      <c r="F2229" s="163">
        <v>14</v>
      </c>
      <c r="G2229" s="163">
        <v>12.2225</v>
      </c>
      <c r="H2229" s="1">
        <v>1912</v>
      </c>
      <c r="I2229" s="161">
        <f>VLOOKUP(B2229,L$2:M$54,2,FALSE)</f>
        <v>1.0537972871510151</v>
      </c>
      <c r="J2229">
        <f>MAX(I2229*F2229,E2229)</f>
        <v>14.75316202011421</v>
      </c>
      <c r="L2229" s="166"/>
      <c r="M2229" s="41"/>
      <c r="N2229" s="41"/>
      <c r="O2229" s="41"/>
    </row>
    <row r="2230" spans="1:15" x14ac:dyDescent="0.25">
      <c r="A2230" s="165">
        <v>43558.833333333336</v>
      </c>
      <c r="B2230" s="167">
        <f>WEEKNUM(A2230)</f>
        <v>14</v>
      </c>
      <c r="C2230" s="164">
        <f>WEEKDAY(A2230)</f>
        <v>4</v>
      </c>
      <c r="D2230" s="164">
        <v>21</v>
      </c>
      <c r="E2230" s="163">
        <v>10</v>
      </c>
      <c r="F2230" s="163">
        <v>12.77</v>
      </c>
      <c r="G2230" s="163">
        <v>11.9625</v>
      </c>
      <c r="H2230" s="1">
        <v>1155</v>
      </c>
      <c r="I2230" s="161">
        <f>VLOOKUP(B2230,L$2:M$54,2,FALSE)</f>
        <v>1.0537972871510151</v>
      </c>
      <c r="J2230">
        <f>MAX(I2230*F2230,E2230)</f>
        <v>13.456991356918461</v>
      </c>
      <c r="L2230" s="166"/>
      <c r="M2230" s="41"/>
      <c r="N2230" s="41"/>
      <c r="O2230" s="41"/>
    </row>
    <row r="2231" spans="1:15" x14ac:dyDescent="0.25">
      <c r="A2231" s="165">
        <v>43558.875</v>
      </c>
      <c r="B2231" s="167">
        <f>WEEKNUM(A2231)</f>
        <v>14</v>
      </c>
      <c r="C2231" s="164">
        <f>WEEKDAY(A2231)</f>
        <v>4</v>
      </c>
      <c r="D2231" s="164">
        <v>22</v>
      </c>
      <c r="E2231" s="163">
        <v>12.48</v>
      </c>
      <c r="F2231" s="163">
        <v>12.48</v>
      </c>
      <c r="G2231" s="163">
        <v>12.15</v>
      </c>
      <c r="H2231" s="1">
        <v>825</v>
      </c>
      <c r="I2231" s="161">
        <f>VLOOKUP(B2231,L$2:M$54,2,FALSE)</f>
        <v>1.0537972871510151</v>
      </c>
      <c r="J2231">
        <f>MAX(I2231*F2231,E2231)</f>
        <v>13.151390143644669</v>
      </c>
      <c r="L2231" s="166"/>
      <c r="M2231" s="41"/>
      <c r="N2231" s="41"/>
      <c r="O2231" s="41"/>
    </row>
    <row r="2232" spans="1:15" x14ac:dyDescent="0.25">
      <c r="A2232" s="165">
        <v>43558.916666666664</v>
      </c>
      <c r="B2232" s="167">
        <f>WEEKNUM(A2232)</f>
        <v>14</v>
      </c>
      <c r="C2232" s="164">
        <f>WEEKDAY(A2232)</f>
        <v>4</v>
      </c>
      <c r="D2232" s="164">
        <v>23</v>
      </c>
      <c r="E2232" s="163">
        <v>12.59</v>
      </c>
      <c r="F2232" s="163">
        <v>12.59</v>
      </c>
      <c r="G2232" s="163">
        <v>12.635000000000002</v>
      </c>
      <c r="H2232" s="1">
        <v>696</v>
      </c>
      <c r="I2232" s="161">
        <f>VLOOKUP(B2232,L$2:M$54,2,FALSE)</f>
        <v>1.0537972871510151</v>
      </c>
      <c r="J2232">
        <f>MAX(I2232*F2232,E2232)</f>
        <v>13.267307845231279</v>
      </c>
      <c r="L2232" s="166"/>
      <c r="M2232" s="41"/>
      <c r="N2232" s="41"/>
      <c r="O2232" s="41"/>
    </row>
    <row r="2233" spans="1:15" x14ac:dyDescent="0.25">
      <c r="A2233" s="165">
        <v>43558.958333333336</v>
      </c>
      <c r="B2233" s="167">
        <f>WEEKNUM(A2233)</f>
        <v>14</v>
      </c>
      <c r="C2233" s="164">
        <f>WEEKDAY(A2233)</f>
        <v>4</v>
      </c>
      <c r="D2233" s="164">
        <v>24</v>
      </c>
      <c r="E2233" s="163">
        <v>12.375</v>
      </c>
      <c r="F2233" s="163">
        <v>12.375</v>
      </c>
      <c r="G2233" s="163">
        <v>13.0975</v>
      </c>
      <c r="H2233" s="1">
        <v>375</v>
      </c>
      <c r="I2233" s="161">
        <f>VLOOKUP(B2233,L$2:M$54,2,FALSE)</f>
        <v>1.0537972871510151</v>
      </c>
      <c r="J2233">
        <f>MAX(I2233*F2233,E2233)</f>
        <v>13.040741428493812</v>
      </c>
      <c r="L2233" s="166"/>
      <c r="M2233" s="41"/>
      <c r="N2233" s="41"/>
      <c r="O2233" s="41"/>
    </row>
    <row r="2234" spans="1:15" x14ac:dyDescent="0.25">
      <c r="A2234" s="165">
        <v>43559</v>
      </c>
      <c r="B2234" s="167">
        <f>WEEKNUM(A2234)</f>
        <v>14</v>
      </c>
      <c r="C2234" s="164">
        <f>WEEKDAY(A2234)</f>
        <v>5</v>
      </c>
      <c r="D2234" s="164">
        <v>1</v>
      </c>
      <c r="E2234" s="163">
        <v>11.984999999999999</v>
      </c>
      <c r="F2234" s="163">
        <v>11.984999999999999</v>
      </c>
      <c r="G2234" s="163">
        <v>14.045</v>
      </c>
      <c r="H2234" s="1">
        <v>224</v>
      </c>
      <c r="I2234" s="161">
        <f>VLOOKUP(B2234,L$2:M$54,2,FALSE)</f>
        <v>1.0537972871510151</v>
      </c>
      <c r="J2234">
        <f>MAX(I2234*F2234,E2234)</f>
        <v>12.629760486504916</v>
      </c>
      <c r="L2234" s="166"/>
      <c r="M2234" s="41"/>
      <c r="N2234" s="41"/>
      <c r="O2234" s="41"/>
    </row>
    <row r="2235" spans="1:15" x14ac:dyDescent="0.25">
      <c r="A2235" s="165">
        <v>43559.041666666664</v>
      </c>
      <c r="B2235" s="167">
        <f>WEEKNUM(A2235)</f>
        <v>14</v>
      </c>
      <c r="C2235" s="164">
        <f>WEEKDAY(A2235)</f>
        <v>5</v>
      </c>
      <c r="D2235" s="164">
        <v>2</v>
      </c>
      <c r="E2235" s="163">
        <v>11.719999999999999</v>
      </c>
      <c r="F2235" s="163">
        <v>11.719999999999999</v>
      </c>
      <c r="G2235" s="163">
        <v>12.547499999999999</v>
      </c>
      <c r="H2235" s="1">
        <v>108</v>
      </c>
      <c r="I2235" s="161">
        <f>VLOOKUP(B2235,L$2:M$54,2,FALSE)</f>
        <v>1.0537972871510151</v>
      </c>
      <c r="J2235">
        <f>MAX(I2235*F2235,E2235)</f>
        <v>12.350504205409896</v>
      </c>
      <c r="L2235" s="166"/>
      <c r="M2235" s="41"/>
      <c r="N2235" s="41"/>
      <c r="O2235" s="41"/>
    </row>
    <row r="2236" spans="1:15" x14ac:dyDescent="0.25">
      <c r="A2236" s="165">
        <v>43559.083333333336</v>
      </c>
      <c r="B2236" s="167">
        <f>WEEKNUM(A2236)</f>
        <v>14</v>
      </c>
      <c r="C2236" s="164">
        <f>WEEKDAY(A2236)</f>
        <v>5</v>
      </c>
      <c r="D2236" s="164">
        <v>3</v>
      </c>
      <c r="E2236" s="163">
        <v>12.094999999999999</v>
      </c>
      <c r="F2236" s="163">
        <v>12.094999999999999</v>
      </c>
      <c r="G2236" s="163">
        <v>12.127500000000001</v>
      </c>
      <c r="H2236" s="1">
        <v>99</v>
      </c>
      <c r="I2236" s="161">
        <f>VLOOKUP(B2236,L$2:M$54,2,FALSE)</f>
        <v>1.0537972871510151</v>
      </c>
      <c r="J2236">
        <f>MAX(I2236*F2236,E2236)</f>
        <v>12.745678188091526</v>
      </c>
      <c r="L2236" s="166"/>
      <c r="M2236" s="41"/>
      <c r="N2236" s="41"/>
      <c r="O2236" s="41"/>
    </row>
    <row r="2237" spans="1:15" x14ac:dyDescent="0.25">
      <c r="A2237" s="165">
        <v>43559.125</v>
      </c>
      <c r="B2237" s="167">
        <f>WEEKNUM(A2237)</f>
        <v>14</v>
      </c>
      <c r="C2237" s="164">
        <f>WEEKDAY(A2237)</f>
        <v>5</v>
      </c>
      <c r="D2237" s="164">
        <v>4</v>
      </c>
      <c r="E2237" s="163">
        <v>11.91</v>
      </c>
      <c r="F2237" s="163">
        <v>11.91</v>
      </c>
      <c r="G2237" s="163">
        <v>12.61</v>
      </c>
      <c r="H2237" s="1">
        <v>124</v>
      </c>
      <c r="I2237" s="161">
        <f>VLOOKUP(B2237,L$2:M$54,2,FALSE)</f>
        <v>1.0537972871510151</v>
      </c>
      <c r="J2237">
        <f>MAX(I2237*F2237,E2237)</f>
        <v>12.550725689968589</v>
      </c>
      <c r="L2237" s="166"/>
      <c r="M2237" s="41"/>
      <c r="N2237" s="41"/>
      <c r="O2237" s="41"/>
    </row>
    <row r="2238" spans="1:15" x14ac:dyDescent="0.25">
      <c r="A2238" s="165">
        <v>43559.166666666664</v>
      </c>
      <c r="B2238" s="167">
        <f>WEEKNUM(A2238)</f>
        <v>14</v>
      </c>
      <c r="C2238" s="164">
        <f>WEEKDAY(A2238)</f>
        <v>5</v>
      </c>
      <c r="D2238" s="164">
        <v>5</v>
      </c>
      <c r="E2238" s="163">
        <v>12.455</v>
      </c>
      <c r="F2238" s="163">
        <v>12.455</v>
      </c>
      <c r="G2238" s="163">
        <v>12.64</v>
      </c>
      <c r="H2238" s="1">
        <v>300</v>
      </c>
      <c r="I2238" s="161">
        <f>VLOOKUP(B2238,L$2:M$54,2,FALSE)</f>
        <v>1.0537972871510151</v>
      </c>
      <c r="J2238">
        <f>MAX(I2238*F2238,E2238)</f>
        <v>13.125045211465892</v>
      </c>
      <c r="L2238" s="166"/>
      <c r="M2238" s="41"/>
      <c r="N2238" s="41"/>
      <c r="O2238" s="41"/>
    </row>
    <row r="2239" spans="1:15" x14ac:dyDescent="0.25">
      <c r="A2239" s="165">
        <v>43559.208333333336</v>
      </c>
      <c r="B2239" s="167">
        <f>WEEKNUM(A2239)</f>
        <v>14</v>
      </c>
      <c r="C2239" s="164">
        <f>WEEKDAY(A2239)</f>
        <v>5</v>
      </c>
      <c r="D2239" s="164">
        <v>6</v>
      </c>
      <c r="E2239" s="163">
        <v>10</v>
      </c>
      <c r="F2239" s="163">
        <v>11.094999999999999</v>
      </c>
      <c r="G2239" s="163">
        <v>12.39</v>
      </c>
      <c r="H2239" s="1">
        <v>858</v>
      </c>
      <c r="I2239" s="161">
        <f>VLOOKUP(B2239,L$2:M$54,2,FALSE)</f>
        <v>1.0537972871510151</v>
      </c>
      <c r="J2239">
        <f>MAX(I2239*F2239,E2239)</f>
        <v>11.691880900940511</v>
      </c>
      <c r="L2239" s="166"/>
      <c r="M2239" s="41"/>
      <c r="N2239" s="41"/>
      <c r="O2239" s="41"/>
    </row>
    <row r="2240" spans="1:15" x14ac:dyDescent="0.25">
      <c r="A2240" s="165">
        <v>43559.25</v>
      </c>
      <c r="B2240" s="167">
        <f>WEEKNUM(A2240)</f>
        <v>14</v>
      </c>
      <c r="C2240" s="164">
        <f>WEEKDAY(A2240)</f>
        <v>5</v>
      </c>
      <c r="D2240" s="164">
        <v>7</v>
      </c>
      <c r="E2240" s="163">
        <v>10</v>
      </c>
      <c r="F2240" s="163">
        <v>11.745000000000001</v>
      </c>
      <c r="G2240" s="163">
        <v>11.870000000000001</v>
      </c>
      <c r="H2240" s="1">
        <v>3381</v>
      </c>
      <c r="I2240" s="161">
        <f>VLOOKUP(B2240,L$2:M$54,2,FALSE)</f>
        <v>1.0537972871510151</v>
      </c>
      <c r="J2240">
        <f>MAX(I2240*F2240,E2240)</f>
        <v>12.376849137588673</v>
      </c>
      <c r="L2240" s="166"/>
      <c r="M2240" s="41"/>
      <c r="N2240" s="41"/>
      <c r="O2240" s="41"/>
    </row>
    <row r="2241" spans="1:15" x14ac:dyDescent="0.25">
      <c r="A2241" s="165">
        <v>43559.291666666664</v>
      </c>
      <c r="B2241" s="167">
        <f>WEEKNUM(A2241)</f>
        <v>14</v>
      </c>
      <c r="C2241" s="164">
        <f>WEEKDAY(A2241)</f>
        <v>5</v>
      </c>
      <c r="D2241" s="164">
        <v>8</v>
      </c>
      <c r="E2241" s="163">
        <v>10</v>
      </c>
      <c r="F2241" s="163">
        <v>17.755000000000003</v>
      </c>
      <c r="G2241" s="163">
        <v>12.16</v>
      </c>
      <c r="H2241" s="1">
        <v>4215</v>
      </c>
      <c r="I2241" s="161">
        <f>VLOOKUP(B2241,L$2:M$54,2,FALSE)</f>
        <v>1.0537972871510151</v>
      </c>
      <c r="J2241">
        <f>MAX(I2241*F2241,E2241)</f>
        <v>18.710170833366274</v>
      </c>
      <c r="L2241" s="166"/>
      <c r="M2241" s="41"/>
      <c r="N2241" s="41"/>
      <c r="O2241" s="41"/>
    </row>
    <row r="2242" spans="1:15" x14ac:dyDescent="0.25">
      <c r="A2242" s="165">
        <v>43559.333333333336</v>
      </c>
      <c r="B2242" s="167">
        <f>WEEKNUM(A2242)</f>
        <v>14</v>
      </c>
      <c r="C2242" s="164">
        <f>WEEKDAY(A2242)</f>
        <v>5</v>
      </c>
      <c r="D2242" s="164">
        <v>9</v>
      </c>
      <c r="E2242" s="163">
        <v>10</v>
      </c>
      <c r="F2242" s="163">
        <v>16.395</v>
      </c>
      <c r="G2242" s="163">
        <v>12.04</v>
      </c>
      <c r="H2242" s="1">
        <v>3939</v>
      </c>
      <c r="I2242" s="161">
        <f>VLOOKUP(B2242,L$2:M$54,2,FALSE)</f>
        <v>1.0537972871510151</v>
      </c>
      <c r="J2242">
        <f>MAX(I2242*F2242,E2242)</f>
        <v>17.277006522840892</v>
      </c>
      <c r="L2242" s="166"/>
      <c r="M2242" s="41"/>
      <c r="N2242" s="41"/>
      <c r="O2242" s="41"/>
    </row>
    <row r="2243" spans="1:15" x14ac:dyDescent="0.25">
      <c r="A2243" s="165">
        <v>43559.375</v>
      </c>
      <c r="B2243" s="167">
        <f>WEEKNUM(A2243)</f>
        <v>14</v>
      </c>
      <c r="C2243" s="164">
        <f>WEEKDAY(A2243)</f>
        <v>5</v>
      </c>
      <c r="D2243" s="164">
        <v>10</v>
      </c>
      <c r="E2243" s="163">
        <v>10</v>
      </c>
      <c r="F2243" s="163">
        <v>15.625</v>
      </c>
      <c r="G2243" s="163">
        <v>11.515000000000001</v>
      </c>
      <c r="H2243" s="1">
        <v>3153</v>
      </c>
      <c r="I2243" s="161">
        <f>VLOOKUP(B2243,L$2:M$54,2,FALSE)</f>
        <v>1.0537972871510151</v>
      </c>
      <c r="J2243">
        <f>MAX(I2243*F2243,E2243)</f>
        <v>16.465582611734611</v>
      </c>
      <c r="L2243" s="166"/>
      <c r="M2243" s="41"/>
      <c r="N2243" s="41"/>
      <c r="O2243" s="41"/>
    </row>
    <row r="2244" spans="1:15" x14ac:dyDescent="0.25">
      <c r="A2244" s="165">
        <v>43559.416666666664</v>
      </c>
      <c r="B2244" s="167">
        <f>WEEKNUM(A2244)</f>
        <v>14</v>
      </c>
      <c r="C2244" s="164">
        <f>WEEKDAY(A2244)</f>
        <v>5</v>
      </c>
      <c r="D2244" s="164">
        <v>11</v>
      </c>
      <c r="E2244" s="163">
        <v>10</v>
      </c>
      <c r="F2244" s="163">
        <v>13.745000000000001</v>
      </c>
      <c r="G2244" s="163">
        <v>12.275</v>
      </c>
      <c r="H2244" s="1">
        <v>2580</v>
      </c>
      <c r="I2244" s="161">
        <f>VLOOKUP(B2244,L$2:M$54,2,FALSE)</f>
        <v>1.0537972871510151</v>
      </c>
      <c r="J2244">
        <f>MAX(I2244*F2244,E2244)</f>
        <v>14.484443711890703</v>
      </c>
      <c r="L2244" s="166"/>
      <c r="M2244" s="41"/>
      <c r="N2244" s="41"/>
      <c r="O2244" s="41"/>
    </row>
    <row r="2245" spans="1:15" x14ac:dyDescent="0.25">
      <c r="A2245" s="165">
        <v>43559.458333333336</v>
      </c>
      <c r="B2245" s="167">
        <f>WEEKNUM(A2245)</f>
        <v>14</v>
      </c>
      <c r="C2245" s="164">
        <f>WEEKDAY(A2245)</f>
        <v>5</v>
      </c>
      <c r="D2245" s="164">
        <v>12</v>
      </c>
      <c r="E2245" s="163">
        <v>10</v>
      </c>
      <c r="F2245" s="163">
        <v>15.704999999999998</v>
      </c>
      <c r="G2245" s="163">
        <v>12.059999999999999</v>
      </c>
      <c r="H2245" s="1">
        <v>2545</v>
      </c>
      <c r="I2245" s="161">
        <f>VLOOKUP(B2245,L$2:M$54,2,FALSE)</f>
        <v>1.0537972871510151</v>
      </c>
      <c r="J2245">
        <f>MAX(I2245*F2245,E2245)</f>
        <v>16.549886394706689</v>
      </c>
      <c r="L2245" s="166"/>
      <c r="M2245" s="41"/>
      <c r="N2245" s="41"/>
      <c r="O2245" s="41"/>
    </row>
    <row r="2246" spans="1:15" x14ac:dyDescent="0.25">
      <c r="A2246" s="165">
        <v>43559.5</v>
      </c>
      <c r="B2246" s="167">
        <f>WEEKNUM(A2246)</f>
        <v>14</v>
      </c>
      <c r="C2246" s="164">
        <f>WEEKDAY(A2246)</f>
        <v>5</v>
      </c>
      <c r="D2246" s="164">
        <v>13</v>
      </c>
      <c r="E2246" s="163">
        <v>10</v>
      </c>
      <c r="F2246" s="163">
        <v>14.475</v>
      </c>
      <c r="G2246" s="163">
        <v>10.385</v>
      </c>
      <c r="H2246" s="1">
        <v>2463</v>
      </c>
      <c r="I2246" s="161">
        <f>VLOOKUP(B2246,L$2:M$54,2,FALSE)</f>
        <v>1.0537972871510151</v>
      </c>
      <c r="J2246">
        <f>MAX(I2246*F2246,E2246)</f>
        <v>15.253715731510942</v>
      </c>
      <c r="L2246" s="166"/>
      <c r="M2246" s="41"/>
      <c r="N2246" s="41"/>
      <c r="O2246" s="41"/>
    </row>
    <row r="2247" spans="1:15" x14ac:dyDescent="0.25">
      <c r="A2247" s="165">
        <v>43559.541666666664</v>
      </c>
      <c r="B2247" s="167">
        <f>WEEKNUM(A2247)</f>
        <v>14</v>
      </c>
      <c r="C2247" s="164">
        <f>WEEKDAY(A2247)</f>
        <v>5</v>
      </c>
      <c r="D2247" s="164">
        <v>14</v>
      </c>
      <c r="E2247" s="163">
        <v>10</v>
      </c>
      <c r="F2247" s="163">
        <v>13.765000000000001</v>
      </c>
      <c r="G2247" s="163">
        <v>12.4825</v>
      </c>
      <c r="H2247" s="1">
        <v>2591</v>
      </c>
      <c r="I2247" s="161">
        <f>VLOOKUP(B2247,L$2:M$54,2,FALSE)</f>
        <v>1.0537972871510151</v>
      </c>
      <c r="J2247">
        <f>MAX(I2247*F2247,E2247)</f>
        <v>14.505519657633723</v>
      </c>
      <c r="L2247" s="166"/>
      <c r="M2247" s="41"/>
      <c r="N2247" s="41"/>
      <c r="O2247" s="41"/>
    </row>
    <row r="2248" spans="1:15" x14ac:dyDescent="0.25">
      <c r="A2248" s="165">
        <v>43559.583333333336</v>
      </c>
      <c r="B2248" s="167">
        <f>WEEKNUM(A2248)</f>
        <v>14</v>
      </c>
      <c r="C2248" s="164">
        <f>WEEKDAY(A2248)</f>
        <v>5</v>
      </c>
      <c r="D2248" s="164">
        <v>15</v>
      </c>
      <c r="E2248" s="163">
        <v>10</v>
      </c>
      <c r="F2248" s="163">
        <v>15.885</v>
      </c>
      <c r="G2248" s="163">
        <v>13.89</v>
      </c>
      <c r="H2248" s="1">
        <v>2522</v>
      </c>
      <c r="I2248" s="161">
        <f>VLOOKUP(B2248,L$2:M$54,2,FALSE)</f>
        <v>1.0537972871510151</v>
      </c>
      <c r="J2248">
        <f>MAX(I2248*F2248,E2248)</f>
        <v>16.739569906393875</v>
      </c>
      <c r="L2248" s="166"/>
      <c r="M2248" s="41"/>
      <c r="N2248" s="41"/>
      <c r="O2248" s="41"/>
    </row>
    <row r="2249" spans="1:15" x14ac:dyDescent="0.25">
      <c r="A2249" s="165">
        <v>43559.625</v>
      </c>
      <c r="B2249" s="167">
        <f>WEEKNUM(A2249)</f>
        <v>14</v>
      </c>
      <c r="C2249" s="164">
        <f>WEEKDAY(A2249)</f>
        <v>5</v>
      </c>
      <c r="D2249" s="164">
        <v>16</v>
      </c>
      <c r="E2249" s="163">
        <v>10</v>
      </c>
      <c r="F2249" s="163">
        <v>14.73</v>
      </c>
      <c r="G2249" s="163">
        <v>12.8025</v>
      </c>
      <c r="H2249" s="1">
        <v>2628</v>
      </c>
      <c r="I2249" s="161">
        <f>VLOOKUP(B2249,L$2:M$54,2,FALSE)</f>
        <v>1.0537972871510151</v>
      </c>
      <c r="J2249">
        <f>MAX(I2249*F2249,E2249)</f>
        <v>15.522434039734453</v>
      </c>
      <c r="L2249" s="166"/>
      <c r="M2249" s="41"/>
      <c r="N2249" s="41"/>
      <c r="O2249" s="41"/>
    </row>
    <row r="2250" spans="1:15" x14ac:dyDescent="0.25">
      <c r="A2250" s="165">
        <v>43559.666666666664</v>
      </c>
      <c r="B2250" s="167">
        <f>WEEKNUM(A2250)</f>
        <v>14</v>
      </c>
      <c r="C2250" s="164">
        <f>WEEKDAY(A2250)</f>
        <v>5</v>
      </c>
      <c r="D2250" s="164">
        <v>17</v>
      </c>
      <c r="E2250" s="163">
        <v>10</v>
      </c>
      <c r="F2250" s="163">
        <v>15.145</v>
      </c>
      <c r="G2250" s="163">
        <v>12.245000000000001</v>
      </c>
      <c r="H2250" s="1">
        <v>3611</v>
      </c>
      <c r="I2250" s="161">
        <f>VLOOKUP(B2250,L$2:M$54,2,FALSE)</f>
        <v>1.0537972871510151</v>
      </c>
      <c r="J2250">
        <f>MAX(I2250*F2250,E2250)</f>
        <v>15.959759913902122</v>
      </c>
      <c r="L2250" s="166"/>
      <c r="M2250" s="41"/>
      <c r="N2250" s="41"/>
      <c r="O2250" s="41"/>
    </row>
    <row r="2251" spans="1:15" x14ac:dyDescent="0.25">
      <c r="A2251" s="165">
        <v>43559.708333333336</v>
      </c>
      <c r="B2251" s="167">
        <f>WEEKNUM(A2251)</f>
        <v>14</v>
      </c>
      <c r="C2251" s="164">
        <f>WEEKDAY(A2251)</f>
        <v>5</v>
      </c>
      <c r="D2251" s="164">
        <v>18</v>
      </c>
      <c r="E2251" s="163">
        <v>10</v>
      </c>
      <c r="F2251" s="163">
        <v>17.98</v>
      </c>
      <c r="G2251" s="163">
        <v>12.524999999999999</v>
      </c>
      <c r="H2251" s="1">
        <v>4081</v>
      </c>
      <c r="I2251" s="161">
        <f>VLOOKUP(B2251,L$2:M$54,2,FALSE)</f>
        <v>1.0537972871510151</v>
      </c>
      <c r="J2251">
        <f>MAX(I2251*F2251,E2251)</f>
        <v>18.94727522297525</v>
      </c>
      <c r="L2251" s="166"/>
      <c r="M2251" s="41"/>
      <c r="N2251" s="41"/>
      <c r="O2251" s="41"/>
    </row>
    <row r="2252" spans="1:15" x14ac:dyDescent="0.25">
      <c r="A2252" s="165">
        <v>43559.75</v>
      </c>
      <c r="B2252" s="167">
        <f>WEEKNUM(A2252)</f>
        <v>14</v>
      </c>
      <c r="C2252" s="164">
        <f>WEEKDAY(A2252)</f>
        <v>5</v>
      </c>
      <c r="D2252" s="164">
        <v>19</v>
      </c>
      <c r="E2252" s="163">
        <v>10</v>
      </c>
      <c r="F2252" s="163">
        <v>16.450000000000003</v>
      </c>
      <c r="G2252" s="163">
        <v>12.41</v>
      </c>
      <c r="H2252" s="1">
        <v>3128</v>
      </c>
      <c r="I2252" s="161">
        <f>VLOOKUP(B2252,L$2:M$54,2,FALSE)</f>
        <v>1.0537972871510151</v>
      </c>
      <c r="J2252">
        <f>MAX(I2252*F2252,E2252)</f>
        <v>17.334965373634201</v>
      </c>
      <c r="L2252" s="166"/>
      <c r="M2252" s="41"/>
      <c r="N2252" s="41"/>
      <c r="O2252" s="41"/>
    </row>
    <row r="2253" spans="1:15" x14ac:dyDescent="0.25">
      <c r="A2253" s="165">
        <v>43559.791666666664</v>
      </c>
      <c r="B2253" s="167">
        <f>WEEKNUM(A2253)</f>
        <v>14</v>
      </c>
      <c r="C2253" s="164">
        <f>WEEKDAY(A2253)</f>
        <v>5</v>
      </c>
      <c r="D2253" s="164">
        <v>20</v>
      </c>
      <c r="E2253" s="163">
        <v>10</v>
      </c>
      <c r="F2253" s="163">
        <v>13.945</v>
      </c>
      <c r="G2253" s="163">
        <v>11.952500000000001</v>
      </c>
      <c r="H2253" s="1">
        <v>2007</v>
      </c>
      <c r="I2253" s="161">
        <f>VLOOKUP(B2253,L$2:M$54,2,FALSE)</f>
        <v>1.0537972871510151</v>
      </c>
      <c r="J2253">
        <f>MAX(I2253*F2253,E2253)</f>
        <v>14.695203169320905</v>
      </c>
      <c r="L2253" s="166"/>
      <c r="M2253" s="41"/>
      <c r="N2253" s="41"/>
      <c r="O2253" s="41"/>
    </row>
    <row r="2254" spans="1:15" x14ac:dyDescent="0.25">
      <c r="A2254" s="165">
        <v>43559.833333333336</v>
      </c>
      <c r="B2254" s="167">
        <f>WEEKNUM(A2254)</f>
        <v>14</v>
      </c>
      <c r="C2254" s="164">
        <f>WEEKDAY(A2254)</f>
        <v>5</v>
      </c>
      <c r="D2254" s="164">
        <v>21</v>
      </c>
      <c r="E2254" s="163">
        <v>11.754999999999999</v>
      </c>
      <c r="F2254" s="163">
        <v>11.754999999999999</v>
      </c>
      <c r="G2254" s="163">
        <v>12.835000000000001</v>
      </c>
      <c r="H2254" s="1">
        <v>1106</v>
      </c>
      <c r="I2254" s="161">
        <f>VLOOKUP(B2254,L$2:M$54,2,FALSE)</f>
        <v>1.0537972871510151</v>
      </c>
      <c r="J2254">
        <f>MAX(I2254*F2254,E2254)</f>
        <v>12.387387110460182</v>
      </c>
      <c r="L2254" s="166"/>
      <c r="M2254" s="41"/>
      <c r="N2254" s="41"/>
      <c r="O2254" s="41"/>
    </row>
    <row r="2255" spans="1:15" x14ac:dyDescent="0.25">
      <c r="A2255" s="165">
        <v>43559.875</v>
      </c>
      <c r="B2255" s="167">
        <f>WEEKNUM(A2255)</f>
        <v>14</v>
      </c>
      <c r="C2255" s="164">
        <f>WEEKDAY(A2255)</f>
        <v>5</v>
      </c>
      <c r="D2255" s="164">
        <v>22</v>
      </c>
      <c r="E2255" s="163">
        <v>12</v>
      </c>
      <c r="F2255" s="163">
        <v>13.98</v>
      </c>
      <c r="G2255" s="163">
        <v>12.8825</v>
      </c>
      <c r="H2255" s="1">
        <v>1002</v>
      </c>
      <c r="I2255" s="161">
        <f>VLOOKUP(B2255,L$2:M$54,2,FALSE)</f>
        <v>1.0537972871510151</v>
      </c>
      <c r="J2255">
        <f>MAX(I2255*F2255,E2255)</f>
        <v>14.732086074371191</v>
      </c>
      <c r="L2255" s="166"/>
      <c r="M2255" s="41"/>
      <c r="N2255" s="41"/>
      <c r="O2255" s="41"/>
    </row>
    <row r="2256" spans="1:15" x14ac:dyDescent="0.25">
      <c r="A2256" s="165">
        <v>43559.916666666664</v>
      </c>
      <c r="B2256" s="167">
        <f>WEEKNUM(A2256)</f>
        <v>14</v>
      </c>
      <c r="C2256" s="164">
        <f>WEEKDAY(A2256)</f>
        <v>5</v>
      </c>
      <c r="D2256" s="164">
        <v>23</v>
      </c>
      <c r="E2256" s="163">
        <v>12</v>
      </c>
      <c r="F2256" s="163">
        <v>13.92</v>
      </c>
      <c r="G2256" s="163">
        <v>12.282499999999999</v>
      </c>
      <c r="H2256" s="1">
        <v>768</v>
      </c>
      <c r="I2256" s="161">
        <f>VLOOKUP(B2256,L$2:M$54,2,FALSE)</f>
        <v>1.0537972871510151</v>
      </c>
      <c r="J2256">
        <f>MAX(I2256*F2256,E2256)</f>
        <v>14.66885823714213</v>
      </c>
      <c r="L2256" s="166"/>
      <c r="M2256" s="41"/>
      <c r="N2256" s="41"/>
      <c r="O2256" s="41"/>
    </row>
    <row r="2257" spans="1:15" x14ac:dyDescent="0.25">
      <c r="A2257" s="165">
        <v>43559.958333333336</v>
      </c>
      <c r="B2257" s="167">
        <f>WEEKNUM(A2257)</f>
        <v>14</v>
      </c>
      <c r="C2257" s="164">
        <f>WEEKDAY(A2257)</f>
        <v>5</v>
      </c>
      <c r="D2257" s="164">
        <v>24</v>
      </c>
      <c r="E2257" s="163">
        <v>12</v>
      </c>
      <c r="F2257" s="163">
        <v>13.934999999999999</v>
      </c>
      <c r="G2257" s="163">
        <v>13.487500000000001</v>
      </c>
      <c r="H2257" s="1">
        <v>469</v>
      </c>
      <c r="I2257" s="161">
        <f>VLOOKUP(B2257,L$2:M$54,2,FALSE)</f>
        <v>1.0537972871510151</v>
      </c>
      <c r="J2257">
        <f>MAX(I2257*F2257,E2257)</f>
        <v>14.684665196449394</v>
      </c>
      <c r="L2257" s="166"/>
      <c r="M2257" s="41"/>
      <c r="N2257" s="41"/>
      <c r="O2257" s="41"/>
    </row>
    <row r="2258" spans="1:15" x14ac:dyDescent="0.25">
      <c r="A2258" s="165">
        <v>43560</v>
      </c>
      <c r="B2258" s="167">
        <f>WEEKNUM(A2258)</f>
        <v>14</v>
      </c>
      <c r="C2258" s="164">
        <f>WEEKDAY(A2258)</f>
        <v>6</v>
      </c>
      <c r="D2258" s="164">
        <v>1</v>
      </c>
      <c r="E2258" s="163">
        <v>12</v>
      </c>
      <c r="F2258" s="163">
        <v>13.225</v>
      </c>
      <c r="G2258" s="163">
        <v>14.024999999999999</v>
      </c>
      <c r="H2258" s="1">
        <v>243</v>
      </c>
      <c r="I2258" s="161">
        <f>VLOOKUP(B2258,L$2:M$54,2,FALSE)</f>
        <v>1.0537972871510151</v>
      </c>
      <c r="J2258">
        <f>MAX(I2258*F2258,E2258)</f>
        <v>13.936469122572174</v>
      </c>
      <c r="L2258" s="166"/>
      <c r="M2258" s="41"/>
      <c r="N2258" s="41"/>
      <c r="O2258" s="41"/>
    </row>
    <row r="2259" spans="1:15" x14ac:dyDescent="0.25">
      <c r="A2259" s="165">
        <v>43560.041666666664</v>
      </c>
      <c r="B2259" s="167">
        <f>WEEKNUM(A2259)</f>
        <v>14</v>
      </c>
      <c r="C2259" s="164">
        <f>WEEKDAY(A2259)</f>
        <v>6</v>
      </c>
      <c r="D2259" s="164">
        <v>2</v>
      </c>
      <c r="E2259" s="163">
        <v>10</v>
      </c>
      <c r="F2259" s="163">
        <v>10.495000000000001</v>
      </c>
      <c r="G2259" s="163">
        <v>12.495000000000001</v>
      </c>
      <c r="H2259" s="1">
        <v>104</v>
      </c>
      <c r="I2259" s="161">
        <f>VLOOKUP(B2259,L$2:M$54,2,FALSE)</f>
        <v>1.0537972871510151</v>
      </c>
      <c r="J2259">
        <f>MAX(I2259*F2259,E2259)</f>
        <v>11.059602528649904</v>
      </c>
      <c r="L2259" s="166"/>
      <c r="M2259" s="41"/>
      <c r="N2259" s="41"/>
      <c r="O2259" s="41"/>
    </row>
    <row r="2260" spans="1:15" x14ac:dyDescent="0.25">
      <c r="A2260" s="165">
        <v>43560.083333333336</v>
      </c>
      <c r="B2260" s="167">
        <f>WEEKNUM(A2260)</f>
        <v>14</v>
      </c>
      <c r="C2260" s="164">
        <f>WEEKDAY(A2260)</f>
        <v>6</v>
      </c>
      <c r="D2260" s="164">
        <v>3</v>
      </c>
      <c r="E2260" s="163">
        <v>10</v>
      </c>
      <c r="F2260" s="163">
        <v>10.850000000000001</v>
      </c>
      <c r="G2260" s="163">
        <v>11.952500000000001</v>
      </c>
      <c r="H2260" s="1">
        <v>82</v>
      </c>
      <c r="I2260" s="161">
        <f>VLOOKUP(B2260,L$2:M$54,2,FALSE)</f>
        <v>1.0537972871510151</v>
      </c>
      <c r="J2260">
        <f>MAX(I2260*F2260,E2260)</f>
        <v>11.433700565588515</v>
      </c>
      <c r="L2260" s="166"/>
      <c r="M2260" s="41"/>
      <c r="N2260" s="41"/>
      <c r="O2260" s="41"/>
    </row>
    <row r="2261" spans="1:15" x14ac:dyDescent="0.25">
      <c r="A2261" s="165">
        <v>43560.125</v>
      </c>
      <c r="B2261" s="167">
        <f>WEEKNUM(A2261)</f>
        <v>14</v>
      </c>
      <c r="C2261" s="164">
        <f>WEEKDAY(A2261)</f>
        <v>6</v>
      </c>
      <c r="D2261" s="164">
        <v>4</v>
      </c>
      <c r="E2261" s="163">
        <v>10</v>
      </c>
      <c r="F2261" s="163">
        <v>10.475000000000001</v>
      </c>
      <c r="G2261" s="163">
        <v>12.977499999999999</v>
      </c>
      <c r="H2261" s="1">
        <v>135</v>
      </c>
      <c r="I2261" s="161">
        <f>VLOOKUP(B2261,L$2:M$54,2,FALSE)</f>
        <v>1.0537972871510151</v>
      </c>
      <c r="J2261">
        <f>MAX(I2261*F2261,E2261)</f>
        <v>11.038526582906885</v>
      </c>
      <c r="L2261" s="166"/>
      <c r="M2261" s="41"/>
      <c r="N2261" s="41"/>
      <c r="O2261" s="41"/>
    </row>
    <row r="2262" spans="1:15" x14ac:dyDescent="0.25">
      <c r="A2262" s="165">
        <v>43560.166666666664</v>
      </c>
      <c r="B2262" s="167">
        <f>WEEKNUM(A2262)</f>
        <v>14</v>
      </c>
      <c r="C2262" s="164">
        <f>WEEKDAY(A2262)</f>
        <v>6</v>
      </c>
      <c r="D2262" s="164">
        <v>5</v>
      </c>
      <c r="E2262" s="163">
        <v>11.254999999999999</v>
      </c>
      <c r="F2262" s="163">
        <v>11.120000000000001</v>
      </c>
      <c r="G2262" s="163">
        <v>12.872499999999999</v>
      </c>
      <c r="H2262" s="1">
        <v>306</v>
      </c>
      <c r="I2262" s="161">
        <f>VLOOKUP(B2262,L$2:M$54,2,FALSE)</f>
        <v>1.0537972871510151</v>
      </c>
      <c r="J2262">
        <f>MAX(I2262*F2262,E2262)</f>
        <v>11.718225833119288</v>
      </c>
      <c r="L2262" s="166"/>
      <c r="M2262" s="41"/>
      <c r="N2262" s="41"/>
      <c r="O2262" s="41"/>
    </row>
    <row r="2263" spans="1:15" x14ac:dyDescent="0.25">
      <c r="A2263" s="165">
        <v>43560.208333333336</v>
      </c>
      <c r="B2263" s="167">
        <f>WEEKNUM(A2263)</f>
        <v>14</v>
      </c>
      <c r="C2263" s="164">
        <f>WEEKDAY(A2263)</f>
        <v>6</v>
      </c>
      <c r="D2263" s="164">
        <v>6</v>
      </c>
      <c r="E2263" s="163">
        <v>9.5249999999999986</v>
      </c>
      <c r="F2263" s="163">
        <v>9.5249999999999986</v>
      </c>
      <c r="G2263" s="163">
        <v>13.21</v>
      </c>
      <c r="H2263" s="1">
        <v>863</v>
      </c>
      <c r="I2263" s="161">
        <f>VLOOKUP(B2263,L$2:M$54,2,FALSE)</f>
        <v>1.0537972871510151</v>
      </c>
      <c r="J2263">
        <f>MAX(I2263*F2263,E2263)</f>
        <v>10.037419160113418</v>
      </c>
      <c r="L2263" s="166"/>
      <c r="M2263" s="41"/>
      <c r="N2263" s="41"/>
      <c r="O2263" s="41"/>
    </row>
    <row r="2264" spans="1:15" x14ac:dyDescent="0.25">
      <c r="A2264" s="165">
        <v>43560.25</v>
      </c>
      <c r="B2264" s="167">
        <f>WEEKNUM(A2264)</f>
        <v>14</v>
      </c>
      <c r="C2264" s="164">
        <f>WEEKDAY(A2264)</f>
        <v>6</v>
      </c>
      <c r="D2264" s="164">
        <v>7</v>
      </c>
      <c r="E2264" s="163">
        <v>10.635</v>
      </c>
      <c r="F2264" s="163">
        <v>12.370000000000001</v>
      </c>
      <c r="G2264" s="163">
        <v>13.045</v>
      </c>
      <c r="H2264" s="1">
        <v>3301</v>
      </c>
      <c r="I2264" s="161">
        <f>VLOOKUP(B2264,L$2:M$54,2,FALSE)</f>
        <v>1.0537972871510151</v>
      </c>
      <c r="J2264">
        <f>MAX(I2264*F2264,E2264)</f>
        <v>13.035472442058058</v>
      </c>
      <c r="L2264" s="166"/>
      <c r="M2264" s="41"/>
      <c r="N2264" s="41"/>
      <c r="O2264" s="41"/>
    </row>
    <row r="2265" spans="1:15" x14ac:dyDescent="0.25">
      <c r="A2265" s="165">
        <v>43560.291666666664</v>
      </c>
      <c r="B2265" s="167">
        <f>WEEKNUM(A2265)</f>
        <v>14</v>
      </c>
      <c r="C2265" s="164">
        <f>WEEKDAY(A2265)</f>
        <v>6</v>
      </c>
      <c r="D2265" s="164">
        <v>8</v>
      </c>
      <c r="E2265" s="163">
        <v>10</v>
      </c>
      <c r="F2265" s="163">
        <v>16.535</v>
      </c>
      <c r="G2265" s="163">
        <v>12.297499999999999</v>
      </c>
      <c r="H2265" s="1">
        <v>4360</v>
      </c>
      <c r="I2265" s="161">
        <f>VLOOKUP(B2265,L$2:M$54,2,FALSE)</f>
        <v>1.0537972871510151</v>
      </c>
      <c r="J2265">
        <f>MAX(I2265*F2265,E2265)</f>
        <v>17.424538143042035</v>
      </c>
      <c r="L2265" s="166"/>
      <c r="M2265" s="41"/>
      <c r="N2265" s="41"/>
      <c r="O2265" s="41"/>
    </row>
    <row r="2266" spans="1:15" x14ac:dyDescent="0.25">
      <c r="A2266" s="165">
        <v>43560.333333333336</v>
      </c>
      <c r="B2266" s="167">
        <f>WEEKNUM(A2266)</f>
        <v>14</v>
      </c>
      <c r="C2266" s="164">
        <f>WEEKDAY(A2266)</f>
        <v>6</v>
      </c>
      <c r="D2266" s="164">
        <v>9</v>
      </c>
      <c r="E2266" s="163">
        <v>10</v>
      </c>
      <c r="F2266" s="163">
        <v>19.29</v>
      </c>
      <c r="G2266" s="163">
        <v>11.184999999999999</v>
      </c>
      <c r="H2266" s="1">
        <v>3984</v>
      </c>
      <c r="I2266" s="161">
        <f>VLOOKUP(B2266,L$2:M$54,2,FALSE)</f>
        <v>1.0537972871510151</v>
      </c>
      <c r="J2266">
        <f>MAX(I2266*F2266,E2266)</f>
        <v>20.327749669143081</v>
      </c>
      <c r="L2266" s="166"/>
      <c r="M2266" s="41"/>
      <c r="N2266" s="41"/>
      <c r="O2266" s="41"/>
    </row>
    <row r="2267" spans="1:15" x14ac:dyDescent="0.25">
      <c r="A2267" s="165">
        <v>43560.375</v>
      </c>
      <c r="B2267" s="167">
        <f>WEEKNUM(A2267)</f>
        <v>14</v>
      </c>
      <c r="C2267" s="164">
        <f>WEEKDAY(A2267)</f>
        <v>6</v>
      </c>
      <c r="D2267" s="164">
        <v>10</v>
      </c>
      <c r="E2267" s="163">
        <v>10</v>
      </c>
      <c r="F2267" s="163">
        <v>15.025</v>
      </c>
      <c r="G2267" s="163">
        <v>11.002500000000001</v>
      </c>
      <c r="H2267" s="1">
        <v>2914</v>
      </c>
      <c r="I2267" s="161">
        <f>VLOOKUP(B2267,L$2:M$54,2,FALSE)</f>
        <v>1.0537972871510151</v>
      </c>
      <c r="J2267">
        <f>MAX(I2267*F2267,E2267)</f>
        <v>15.833304239444002</v>
      </c>
      <c r="L2267" s="166"/>
      <c r="M2267" s="41"/>
      <c r="N2267" s="41"/>
      <c r="O2267" s="41"/>
    </row>
    <row r="2268" spans="1:15" x14ac:dyDescent="0.25">
      <c r="A2268" s="165">
        <v>43560.416666666664</v>
      </c>
      <c r="B2268" s="167">
        <f>WEEKNUM(A2268)</f>
        <v>14</v>
      </c>
      <c r="C2268" s="164">
        <f>WEEKDAY(A2268)</f>
        <v>6</v>
      </c>
      <c r="D2268" s="164">
        <v>11</v>
      </c>
      <c r="E2268" s="163">
        <v>10</v>
      </c>
      <c r="F2268" s="163">
        <v>13.92</v>
      </c>
      <c r="G2268" s="163">
        <v>11.712499999999999</v>
      </c>
      <c r="H2268" s="1">
        <v>2681</v>
      </c>
      <c r="I2268" s="161">
        <f>VLOOKUP(B2268,L$2:M$54,2,FALSE)</f>
        <v>1.0537972871510151</v>
      </c>
      <c r="J2268">
        <f>MAX(I2268*F2268,E2268)</f>
        <v>14.66885823714213</v>
      </c>
      <c r="L2268" s="166"/>
      <c r="M2268" s="41"/>
      <c r="N2268" s="41"/>
      <c r="O2268" s="41"/>
    </row>
    <row r="2269" spans="1:15" x14ac:dyDescent="0.25">
      <c r="A2269" s="165">
        <v>43560.458333333336</v>
      </c>
      <c r="B2269" s="167">
        <f>WEEKNUM(A2269)</f>
        <v>14</v>
      </c>
      <c r="C2269" s="164">
        <f>WEEKDAY(A2269)</f>
        <v>6</v>
      </c>
      <c r="D2269" s="164">
        <v>12</v>
      </c>
      <c r="E2269" s="163">
        <v>10</v>
      </c>
      <c r="F2269" s="163">
        <v>14.2</v>
      </c>
      <c r="G2269" s="163">
        <v>10.175000000000001</v>
      </c>
      <c r="H2269" s="1">
        <v>2695</v>
      </c>
      <c r="I2269" s="161">
        <f>VLOOKUP(B2269,L$2:M$54,2,FALSE)</f>
        <v>1.0537972871510151</v>
      </c>
      <c r="J2269">
        <f>MAX(I2269*F2269,E2269)</f>
        <v>14.963921477544414</v>
      </c>
      <c r="L2269" s="166"/>
      <c r="M2269" s="41"/>
      <c r="N2269" s="41"/>
      <c r="O2269" s="41"/>
    </row>
    <row r="2270" spans="1:15" x14ac:dyDescent="0.25">
      <c r="A2270" s="165">
        <v>43560.5</v>
      </c>
      <c r="B2270" s="167">
        <f>WEEKNUM(A2270)</f>
        <v>14</v>
      </c>
      <c r="C2270" s="164">
        <f>WEEKDAY(A2270)</f>
        <v>6</v>
      </c>
      <c r="D2270" s="164">
        <v>13</v>
      </c>
      <c r="E2270" s="163">
        <v>10</v>
      </c>
      <c r="F2270" s="163">
        <v>14.445</v>
      </c>
      <c r="G2270" s="163">
        <v>11</v>
      </c>
      <c r="H2270" s="1">
        <v>2513</v>
      </c>
      <c r="I2270" s="161">
        <f>VLOOKUP(B2270,L$2:M$54,2,FALSE)</f>
        <v>1.0537972871510151</v>
      </c>
      <c r="J2270">
        <f>MAX(I2270*F2270,E2270)</f>
        <v>15.222101812896414</v>
      </c>
      <c r="L2270" s="166"/>
      <c r="M2270" s="41"/>
      <c r="N2270" s="41"/>
      <c r="O2270" s="41"/>
    </row>
    <row r="2271" spans="1:15" x14ac:dyDescent="0.25">
      <c r="A2271" s="165">
        <v>43560.541666666664</v>
      </c>
      <c r="B2271" s="167">
        <f>WEEKNUM(A2271)</f>
        <v>14</v>
      </c>
      <c r="C2271" s="164">
        <f>WEEKDAY(A2271)</f>
        <v>6</v>
      </c>
      <c r="D2271" s="164">
        <v>14</v>
      </c>
      <c r="E2271" s="163">
        <v>10</v>
      </c>
      <c r="F2271" s="163">
        <v>13.79</v>
      </c>
      <c r="G2271" s="163">
        <v>12.37</v>
      </c>
      <c r="H2271" s="1">
        <v>2716</v>
      </c>
      <c r="I2271" s="161">
        <f>VLOOKUP(B2271,L$2:M$54,2,FALSE)</f>
        <v>1.0537972871510151</v>
      </c>
      <c r="J2271">
        <f>MAX(I2271*F2271,E2271)</f>
        <v>14.531864589812496</v>
      </c>
      <c r="L2271" s="166"/>
      <c r="M2271" s="41"/>
      <c r="N2271" s="41"/>
      <c r="O2271" s="41"/>
    </row>
    <row r="2272" spans="1:15" x14ac:dyDescent="0.25">
      <c r="A2272" s="165">
        <v>43560.583333333336</v>
      </c>
      <c r="B2272" s="167">
        <f>WEEKNUM(A2272)</f>
        <v>14</v>
      </c>
      <c r="C2272" s="164">
        <f>WEEKDAY(A2272)</f>
        <v>6</v>
      </c>
      <c r="D2272" s="164">
        <v>15</v>
      </c>
      <c r="E2272" s="163">
        <v>10</v>
      </c>
      <c r="F2272" s="163">
        <v>14.295000000000002</v>
      </c>
      <c r="G2272" s="163">
        <v>14.387499999999999</v>
      </c>
      <c r="H2272" s="1">
        <v>2703</v>
      </c>
      <c r="I2272" s="161">
        <f>VLOOKUP(B2272,L$2:M$54,2,FALSE)</f>
        <v>1.0537972871510151</v>
      </c>
      <c r="J2272">
        <f>MAX(I2272*F2272,E2272)</f>
        <v>15.064032219823762</v>
      </c>
      <c r="L2272" s="166"/>
      <c r="M2272" s="41"/>
      <c r="N2272" s="41"/>
      <c r="O2272" s="41"/>
    </row>
    <row r="2273" spans="1:15" x14ac:dyDescent="0.25">
      <c r="A2273" s="165">
        <v>43560.625</v>
      </c>
      <c r="B2273" s="167">
        <f>WEEKNUM(A2273)</f>
        <v>14</v>
      </c>
      <c r="C2273" s="164">
        <f>WEEKDAY(A2273)</f>
        <v>6</v>
      </c>
      <c r="D2273" s="164">
        <v>16</v>
      </c>
      <c r="E2273" s="163">
        <v>10</v>
      </c>
      <c r="F2273" s="163">
        <v>14.035</v>
      </c>
      <c r="G2273" s="163">
        <v>13.649999999999999</v>
      </c>
      <c r="H2273" s="1">
        <v>2798</v>
      </c>
      <c r="I2273" s="161">
        <f>VLOOKUP(B2273,L$2:M$54,2,FALSE)</f>
        <v>1.0537972871510151</v>
      </c>
      <c r="J2273">
        <f>MAX(I2273*F2273,E2273)</f>
        <v>14.790044925164496</v>
      </c>
      <c r="L2273" s="166"/>
      <c r="M2273" s="41"/>
      <c r="N2273" s="41"/>
      <c r="O2273" s="41"/>
    </row>
    <row r="2274" spans="1:15" x14ac:dyDescent="0.25">
      <c r="A2274" s="165">
        <v>43560.666666666664</v>
      </c>
      <c r="B2274" s="167">
        <f>WEEKNUM(A2274)</f>
        <v>14</v>
      </c>
      <c r="C2274" s="164">
        <f>WEEKDAY(A2274)</f>
        <v>6</v>
      </c>
      <c r="D2274" s="164">
        <v>17</v>
      </c>
      <c r="E2274" s="163">
        <v>10</v>
      </c>
      <c r="F2274" s="163">
        <v>15.855</v>
      </c>
      <c r="G2274" s="163">
        <v>12.5075</v>
      </c>
      <c r="H2274" s="1">
        <v>3655</v>
      </c>
      <c r="I2274" s="161">
        <f>VLOOKUP(B2274,L$2:M$54,2,FALSE)</f>
        <v>1.0537972871510151</v>
      </c>
      <c r="J2274">
        <f>MAX(I2274*F2274,E2274)</f>
        <v>16.707955987779343</v>
      </c>
      <c r="L2274" s="166"/>
      <c r="M2274" s="41"/>
      <c r="N2274" s="41"/>
      <c r="O2274" s="41"/>
    </row>
    <row r="2275" spans="1:15" x14ac:dyDescent="0.25">
      <c r="A2275" s="165">
        <v>43560.708333333336</v>
      </c>
      <c r="B2275" s="167">
        <f>WEEKNUM(A2275)</f>
        <v>14</v>
      </c>
      <c r="C2275" s="164">
        <f>WEEKDAY(A2275)</f>
        <v>6</v>
      </c>
      <c r="D2275" s="164">
        <v>18</v>
      </c>
      <c r="E2275" s="163">
        <v>10</v>
      </c>
      <c r="F2275" s="163">
        <v>16.524999999999999</v>
      </c>
      <c r="G2275" s="163">
        <v>11.8325</v>
      </c>
      <c r="H2275" s="1">
        <v>4013</v>
      </c>
      <c r="I2275" s="161">
        <f>VLOOKUP(B2275,L$2:M$54,2,FALSE)</f>
        <v>1.0537972871510151</v>
      </c>
      <c r="J2275">
        <f>MAX(I2275*F2275,E2275)</f>
        <v>17.414000170170521</v>
      </c>
      <c r="L2275" s="166"/>
      <c r="M2275" s="41"/>
      <c r="N2275" s="41"/>
      <c r="O2275" s="41"/>
    </row>
    <row r="2276" spans="1:15" x14ac:dyDescent="0.25">
      <c r="A2276" s="165">
        <v>43560.75</v>
      </c>
      <c r="B2276" s="167">
        <f>WEEKNUM(A2276)</f>
        <v>14</v>
      </c>
      <c r="C2276" s="164">
        <f>WEEKDAY(A2276)</f>
        <v>6</v>
      </c>
      <c r="D2276" s="164">
        <v>19</v>
      </c>
      <c r="E2276" s="163">
        <v>10</v>
      </c>
      <c r="F2276" s="163">
        <v>16.23</v>
      </c>
      <c r="G2276" s="163">
        <v>12.4025</v>
      </c>
      <c r="H2276" s="1">
        <v>3090</v>
      </c>
      <c r="I2276" s="161">
        <f>VLOOKUP(B2276,L$2:M$54,2,FALSE)</f>
        <v>1.0537972871510151</v>
      </c>
      <c r="J2276">
        <f>MAX(I2276*F2276,E2276)</f>
        <v>17.103129970460976</v>
      </c>
      <c r="L2276" s="166"/>
      <c r="M2276" s="41"/>
      <c r="N2276" s="41"/>
      <c r="O2276" s="41"/>
    </row>
    <row r="2277" spans="1:15" x14ac:dyDescent="0.25">
      <c r="A2277" s="165">
        <v>43560.791666666664</v>
      </c>
      <c r="B2277" s="167">
        <f>WEEKNUM(A2277)</f>
        <v>14</v>
      </c>
      <c r="C2277" s="164">
        <f>WEEKDAY(A2277)</f>
        <v>6</v>
      </c>
      <c r="D2277" s="164">
        <v>20</v>
      </c>
      <c r="E2277" s="163">
        <v>10</v>
      </c>
      <c r="F2277" s="163">
        <v>14.525</v>
      </c>
      <c r="G2277" s="163">
        <v>12.215</v>
      </c>
      <c r="H2277" s="1">
        <v>2077</v>
      </c>
      <c r="I2277" s="161">
        <f>VLOOKUP(B2277,L$2:M$54,2,FALSE)</f>
        <v>1.0537972871510151</v>
      </c>
      <c r="J2277">
        <f>MAX(I2277*F2277,E2277)</f>
        <v>15.306405595868494</v>
      </c>
      <c r="L2277" s="166"/>
      <c r="M2277" s="41"/>
      <c r="N2277" s="41"/>
      <c r="O2277" s="41"/>
    </row>
    <row r="2278" spans="1:15" x14ac:dyDescent="0.25">
      <c r="A2278" s="165">
        <v>43560.833333333336</v>
      </c>
      <c r="B2278" s="167">
        <f>WEEKNUM(A2278)</f>
        <v>14</v>
      </c>
      <c r="C2278" s="164">
        <f>WEEKDAY(A2278)</f>
        <v>6</v>
      </c>
      <c r="D2278" s="164">
        <v>21</v>
      </c>
      <c r="E2278" s="163">
        <v>10</v>
      </c>
      <c r="F2278" s="163">
        <v>13.08</v>
      </c>
      <c r="G2278" s="163">
        <v>12.5725</v>
      </c>
      <c r="H2278" s="1">
        <v>1224</v>
      </c>
      <c r="I2278" s="161">
        <f>VLOOKUP(B2278,L$2:M$54,2,FALSE)</f>
        <v>1.0537972871510151</v>
      </c>
      <c r="J2278">
        <f>MAX(I2278*F2278,E2278)</f>
        <v>13.783668515935277</v>
      </c>
      <c r="L2278" s="166"/>
      <c r="M2278" s="41"/>
      <c r="N2278" s="41"/>
      <c r="O2278" s="41"/>
    </row>
    <row r="2279" spans="1:15" x14ac:dyDescent="0.25">
      <c r="A2279" s="165">
        <v>43560.875</v>
      </c>
      <c r="B2279" s="167">
        <f>WEEKNUM(A2279)</f>
        <v>14</v>
      </c>
      <c r="C2279" s="164">
        <f>WEEKDAY(A2279)</f>
        <v>6</v>
      </c>
      <c r="D2279" s="164">
        <v>22</v>
      </c>
      <c r="E2279" s="163">
        <v>11.55</v>
      </c>
      <c r="F2279" s="163">
        <v>11.55</v>
      </c>
      <c r="G2279" s="163">
        <v>11.942500000000001</v>
      </c>
      <c r="H2279" s="1">
        <v>975</v>
      </c>
      <c r="I2279" s="161">
        <f>VLOOKUP(B2279,L$2:M$54,2,FALSE)</f>
        <v>1.0537972871510151</v>
      </c>
      <c r="J2279">
        <f>MAX(I2279*F2279,E2279)</f>
        <v>12.171358666594225</v>
      </c>
      <c r="L2279" s="166"/>
      <c r="M2279" s="41"/>
      <c r="N2279" s="41"/>
      <c r="O2279" s="41"/>
    </row>
    <row r="2280" spans="1:15" x14ac:dyDescent="0.25">
      <c r="A2280" s="165">
        <v>43560.916666666664</v>
      </c>
      <c r="B2280" s="167">
        <f>WEEKNUM(A2280)</f>
        <v>14</v>
      </c>
      <c r="C2280" s="164">
        <f>WEEKDAY(A2280)</f>
        <v>6</v>
      </c>
      <c r="D2280" s="164">
        <v>23</v>
      </c>
      <c r="E2280" s="163">
        <v>11.719999999999999</v>
      </c>
      <c r="F2280" s="163">
        <v>11.719999999999999</v>
      </c>
      <c r="G2280" s="163">
        <v>12.1675</v>
      </c>
      <c r="H2280" s="1">
        <v>890</v>
      </c>
      <c r="I2280" s="161">
        <f>VLOOKUP(B2280,L$2:M$54,2,FALSE)</f>
        <v>1.0537972871510151</v>
      </c>
      <c r="J2280">
        <f>MAX(I2280*F2280,E2280)</f>
        <v>12.350504205409896</v>
      </c>
      <c r="L2280" s="166"/>
      <c r="M2280" s="41"/>
      <c r="N2280" s="41"/>
      <c r="O2280" s="41"/>
    </row>
    <row r="2281" spans="1:15" x14ac:dyDescent="0.25">
      <c r="A2281" s="165">
        <v>43560.958333333336</v>
      </c>
      <c r="B2281" s="167">
        <f>WEEKNUM(A2281)</f>
        <v>14</v>
      </c>
      <c r="C2281" s="164">
        <f>WEEKDAY(A2281)</f>
        <v>6</v>
      </c>
      <c r="D2281" s="164">
        <v>24</v>
      </c>
      <c r="E2281" s="163">
        <v>12.379999999999999</v>
      </c>
      <c r="F2281" s="163">
        <v>12.379999999999999</v>
      </c>
      <c r="G2281" s="163">
        <v>12.997499999999999</v>
      </c>
      <c r="H2281" s="1">
        <v>519</v>
      </c>
      <c r="I2281" s="161">
        <f>VLOOKUP(B2281,L$2:M$54,2,FALSE)</f>
        <v>1.0537972871510151</v>
      </c>
      <c r="J2281">
        <f>MAX(I2281*F2281,E2281)</f>
        <v>13.046010414929565</v>
      </c>
      <c r="L2281" s="166"/>
      <c r="M2281" s="41"/>
      <c r="N2281" s="41"/>
      <c r="O2281" s="41"/>
    </row>
    <row r="2282" spans="1:15" x14ac:dyDescent="0.25">
      <c r="A2282" s="165">
        <v>43561</v>
      </c>
      <c r="B2282" s="167">
        <f>WEEKNUM(A2282)</f>
        <v>14</v>
      </c>
      <c r="C2282" s="164">
        <f>WEEKDAY(A2282)</f>
        <v>7</v>
      </c>
      <c r="D2282" s="164">
        <v>1</v>
      </c>
      <c r="E2282" s="163">
        <v>11.855</v>
      </c>
      <c r="F2282" s="163">
        <v>11.855</v>
      </c>
      <c r="G2282" s="163">
        <v>13.6975</v>
      </c>
      <c r="H2282" s="1">
        <v>299</v>
      </c>
      <c r="I2282" s="161">
        <f>VLOOKUP(B2282,L$2:M$54,2,FALSE)</f>
        <v>1.0537972871510151</v>
      </c>
      <c r="J2282">
        <f>MAX(I2282*F2282,E2282)</f>
        <v>12.492766839175284</v>
      </c>
      <c r="L2282" s="166"/>
      <c r="M2282" s="41"/>
      <c r="N2282" s="41"/>
      <c r="O2282" s="41"/>
    </row>
    <row r="2283" spans="1:15" x14ac:dyDescent="0.25">
      <c r="A2283" s="165">
        <v>43561.041666666664</v>
      </c>
      <c r="B2283" s="167">
        <f>WEEKNUM(A2283)</f>
        <v>14</v>
      </c>
      <c r="C2283" s="164">
        <f>WEEKDAY(A2283)</f>
        <v>7</v>
      </c>
      <c r="D2283" s="164">
        <v>2</v>
      </c>
      <c r="E2283" s="163">
        <v>11.925000000000001</v>
      </c>
      <c r="F2283" s="163">
        <v>11.925000000000001</v>
      </c>
      <c r="G2283" s="163">
        <v>13.065000000000001</v>
      </c>
      <c r="H2283" s="1">
        <v>169</v>
      </c>
      <c r="I2283" s="161">
        <f>VLOOKUP(B2283,L$2:M$54,2,FALSE)</f>
        <v>1.0537972871510151</v>
      </c>
      <c r="J2283">
        <f>MAX(I2283*F2283,E2283)</f>
        <v>12.566532649275855</v>
      </c>
      <c r="L2283" s="166"/>
      <c r="M2283" s="41"/>
      <c r="N2283" s="41"/>
      <c r="O2283" s="41"/>
    </row>
    <row r="2284" spans="1:15" x14ac:dyDescent="0.25">
      <c r="A2284" s="165">
        <v>43561.083333333336</v>
      </c>
      <c r="B2284" s="167">
        <f>WEEKNUM(A2284)</f>
        <v>14</v>
      </c>
      <c r="C2284" s="164">
        <f>WEEKDAY(A2284)</f>
        <v>7</v>
      </c>
      <c r="D2284" s="164">
        <v>3</v>
      </c>
      <c r="E2284" s="163">
        <v>11</v>
      </c>
      <c r="F2284" s="163">
        <v>11.125</v>
      </c>
      <c r="G2284" s="163">
        <v>12.12</v>
      </c>
      <c r="H2284" s="1">
        <v>88</v>
      </c>
      <c r="I2284" s="161">
        <f>VLOOKUP(B2284,L$2:M$54,2,FALSE)</f>
        <v>1.0537972871510151</v>
      </c>
      <c r="J2284">
        <f>MAX(I2284*F2284,E2284)</f>
        <v>11.723494819555043</v>
      </c>
      <c r="L2284" s="166"/>
      <c r="M2284" s="41"/>
      <c r="N2284" s="41"/>
      <c r="O2284" s="41"/>
    </row>
    <row r="2285" spans="1:15" x14ac:dyDescent="0.25">
      <c r="A2285" s="165">
        <v>43561.125</v>
      </c>
      <c r="B2285" s="167">
        <f>WEEKNUM(A2285)</f>
        <v>14</v>
      </c>
      <c r="C2285" s="164">
        <f>WEEKDAY(A2285)</f>
        <v>7</v>
      </c>
      <c r="D2285" s="164">
        <v>4</v>
      </c>
      <c r="E2285" s="163">
        <v>12</v>
      </c>
      <c r="F2285" s="163">
        <v>12.02</v>
      </c>
      <c r="G2285" s="163">
        <v>11.837499999999999</v>
      </c>
      <c r="H2285" s="1">
        <v>165</v>
      </c>
      <c r="I2285" s="161">
        <f>VLOOKUP(B2285,L$2:M$54,2,FALSE)</f>
        <v>1.0537972871510151</v>
      </c>
      <c r="J2285">
        <f>MAX(I2285*F2285,E2285)</f>
        <v>12.666643391555201</v>
      </c>
      <c r="L2285" s="166"/>
      <c r="M2285" s="41"/>
      <c r="N2285" s="41"/>
      <c r="O2285" s="41"/>
    </row>
    <row r="2286" spans="1:15" x14ac:dyDescent="0.25">
      <c r="A2286" s="165">
        <v>43561.166666666664</v>
      </c>
      <c r="B2286" s="167">
        <f>WEEKNUM(A2286)</f>
        <v>14</v>
      </c>
      <c r="C2286" s="164">
        <f>WEEKDAY(A2286)</f>
        <v>7</v>
      </c>
      <c r="D2286" s="164">
        <v>5</v>
      </c>
      <c r="E2286" s="163">
        <v>10</v>
      </c>
      <c r="F2286" s="163">
        <v>10.565000000000001</v>
      </c>
      <c r="G2286" s="163">
        <v>11.66</v>
      </c>
      <c r="H2286" s="1">
        <v>362</v>
      </c>
      <c r="I2286" s="161">
        <f>VLOOKUP(B2286,L$2:M$54,2,FALSE)</f>
        <v>1.0537972871510151</v>
      </c>
      <c r="J2286">
        <f>MAX(I2286*F2286,E2286)</f>
        <v>11.133368338750476</v>
      </c>
      <c r="L2286" s="166"/>
      <c r="M2286" s="41"/>
      <c r="N2286" s="41"/>
      <c r="O2286" s="41"/>
    </row>
    <row r="2287" spans="1:15" x14ac:dyDescent="0.25">
      <c r="A2287" s="165">
        <v>43561.208333333336</v>
      </c>
      <c r="B2287" s="167">
        <f>WEEKNUM(A2287)</f>
        <v>14</v>
      </c>
      <c r="C2287" s="164">
        <f>WEEKDAY(A2287)</f>
        <v>7</v>
      </c>
      <c r="D2287" s="164">
        <v>6</v>
      </c>
      <c r="E2287" s="163">
        <v>10</v>
      </c>
      <c r="F2287" s="163">
        <v>9.99</v>
      </c>
      <c r="G2287" s="163">
        <v>11.765000000000001</v>
      </c>
      <c r="H2287" s="1">
        <v>859</v>
      </c>
      <c r="I2287" s="161">
        <f>VLOOKUP(B2287,L$2:M$54,2,FALSE)</f>
        <v>1.0537972871510151</v>
      </c>
      <c r="J2287">
        <f>MAX(I2287*F2287,E2287)</f>
        <v>10.52743489863864</v>
      </c>
      <c r="L2287" s="166"/>
      <c r="M2287" s="41"/>
      <c r="N2287" s="41"/>
      <c r="O2287" s="41"/>
    </row>
    <row r="2288" spans="1:15" x14ac:dyDescent="0.25">
      <c r="A2288" s="165">
        <v>43561.25</v>
      </c>
      <c r="B2288" s="167">
        <f>WEEKNUM(A2288)</f>
        <v>14</v>
      </c>
      <c r="C2288" s="164">
        <f>WEEKDAY(A2288)</f>
        <v>7</v>
      </c>
      <c r="D2288" s="164">
        <v>7</v>
      </c>
      <c r="E2288" s="163">
        <v>10</v>
      </c>
      <c r="F2288" s="163">
        <v>11.98</v>
      </c>
      <c r="G2288" s="163">
        <v>11.91</v>
      </c>
      <c r="H2288" s="1">
        <v>3467</v>
      </c>
      <c r="I2288" s="161">
        <f>VLOOKUP(B2288,L$2:M$54,2,FALSE)</f>
        <v>1.0537972871510151</v>
      </c>
      <c r="J2288">
        <f>MAX(I2288*F2288,E2288)</f>
        <v>12.62449150006916</v>
      </c>
      <c r="L2288" s="166"/>
      <c r="M2288" s="41"/>
      <c r="N2288" s="41"/>
      <c r="O2288" s="41"/>
    </row>
    <row r="2289" spans="1:15" x14ac:dyDescent="0.25">
      <c r="A2289" s="165">
        <v>43561.291666666664</v>
      </c>
      <c r="B2289" s="167">
        <f>WEEKNUM(A2289)</f>
        <v>14</v>
      </c>
      <c r="C2289" s="164">
        <f>WEEKDAY(A2289)</f>
        <v>7</v>
      </c>
      <c r="D2289" s="164">
        <v>8</v>
      </c>
      <c r="E2289" s="163">
        <v>10</v>
      </c>
      <c r="F2289" s="163">
        <v>15.010000000000002</v>
      </c>
      <c r="G2289" s="163">
        <v>12.065</v>
      </c>
      <c r="H2289" s="1">
        <v>4510</v>
      </c>
      <c r="I2289" s="161">
        <f>VLOOKUP(B2289,L$2:M$54,2,FALSE)</f>
        <v>1.0537972871510151</v>
      </c>
      <c r="J2289">
        <f>MAX(I2289*F2289,E2289)</f>
        <v>15.817497280136738</v>
      </c>
      <c r="L2289" s="166"/>
      <c r="M2289" s="41"/>
      <c r="N2289" s="41"/>
      <c r="O2289" s="41"/>
    </row>
    <row r="2290" spans="1:15" x14ac:dyDescent="0.25">
      <c r="A2290" s="165">
        <v>43561.333333333336</v>
      </c>
      <c r="B2290" s="167">
        <f>WEEKNUM(A2290)</f>
        <v>14</v>
      </c>
      <c r="C2290" s="164">
        <f>WEEKDAY(A2290)</f>
        <v>7</v>
      </c>
      <c r="D2290" s="164">
        <v>9</v>
      </c>
      <c r="E2290" s="163">
        <v>10</v>
      </c>
      <c r="F2290" s="163">
        <v>15.76</v>
      </c>
      <c r="G2290" s="163">
        <v>12.125</v>
      </c>
      <c r="H2290" s="1">
        <v>4022</v>
      </c>
      <c r="I2290" s="161">
        <f>VLOOKUP(B2290,L$2:M$54,2,FALSE)</f>
        <v>1.0537972871510151</v>
      </c>
      <c r="J2290">
        <f>MAX(I2290*F2290,E2290)</f>
        <v>16.607845245499998</v>
      </c>
      <c r="L2290" s="166"/>
      <c r="M2290" s="41"/>
      <c r="N2290" s="41"/>
      <c r="O2290" s="41"/>
    </row>
    <row r="2291" spans="1:15" x14ac:dyDescent="0.25">
      <c r="A2291" s="165">
        <v>43561.375</v>
      </c>
      <c r="B2291" s="167">
        <f>WEEKNUM(A2291)</f>
        <v>14</v>
      </c>
      <c r="C2291" s="164">
        <f>WEEKDAY(A2291)</f>
        <v>7</v>
      </c>
      <c r="D2291" s="164">
        <v>10</v>
      </c>
      <c r="E2291" s="163">
        <v>10</v>
      </c>
      <c r="F2291" s="163">
        <v>14.955000000000002</v>
      </c>
      <c r="G2291" s="163">
        <v>10.209999999999999</v>
      </c>
      <c r="H2291" s="1">
        <v>3048</v>
      </c>
      <c r="I2291" s="161">
        <f>VLOOKUP(B2291,L$2:M$54,2,FALSE)</f>
        <v>1.0537972871510151</v>
      </c>
      <c r="J2291">
        <f>MAX(I2291*F2291,E2291)</f>
        <v>15.759538429343433</v>
      </c>
      <c r="L2291" s="166"/>
      <c r="M2291" s="41"/>
      <c r="N2291" s="41"/>
      <c r="O2291" s="41"/>
    </row>
    <row r="2292" spans="1:15" x14ac:dyDescent="0.25">
      <c r="A2292" s="165">
        <v>43561.416666666664</v>
      </c>
      <c r="B2292" s="167">
        <f>WEEKNUM(A2292)</f>
        <v>14</v>
      </c>
      <c r="C2292" s="164">
        <f>WEEKDAY(A2292)</f>
        <v>7</v>
      </c>
      <c r="D2292" s="164">
        <v>11</v>
      </c>
      <c r="E2292" s="163">
        <v>10</v>
      </c>
      <c r="F2292" s="163">
        <v>15.905000000000001</v>
      </c>
      <c r="G2292" s="163">
        <v>12.005000000000001</v>
      </c>
      <c r="H2292" s="1">
        <v>2713</v>
      </c>
      <c r="I2292" s="161">
        <f>VLOOKUP(B2292,L$2:M$54,2,FALSE)</f>
        <v>1.0537972871510151</v>
      </c>
      <c r="J2292">
        <f>MAX(I2292*F2292,E2292)</f>
        <v>16.760645852136896</v>
      </c>
      <c r="L2292" s="166"/>
      <c r="M2292" s="41"/>
      <c r="N2292" s="41"/>
      <c r="O2292" s="41"/>
    </row>
    <row r="2293" spans="1:15" x14ac:dyDescent="0.25">
      <c r="A2293" s="165">
        <v>43561.458333333336</v>
      </c>
      <c r="B2293" s="167">
        <f>WEEKNUM(A2293)</f>
        <v>14</v>
      </c>
      <c r="C2293" s="164">
        <f>WEEKDAY(A2293)</f>
        <v>7</v>
      </c>
      <c r="D2293" s="164">
        <v>12</v>
      </c>
      <c r="E2293" s="163">
        <v>10</v>
      </c>
      <c r="F2293" s="163">
        <v>14.8</v>
      </c>
      <c r="G2293" s="163">
        <v>10.045</v>
      </c>
      <c r="H2293" s="1">
        <v>2691</v>
      </c>
      <c r="I2293" s="161">
        <f>VLOOKUP(B2293,L$2:M$54,2,FALSE)</f>
        <v>1.0537972871510151</v>
      </c>
      <c r="J2293">
        <f>MAX(I2293*F2293,E2293)</f>
        <v>15.596199849835024</v>
      </c>
      <c r="L2293" s="166"/>
      <c r="M2293" s="41"/>
      <c r="N2293" s="41"/>
      <c r="O2293" s="41"/>
    </row>
    <row r="2294" spans="1:15" x14ac:dyDescent="0.25">
      <c r="A2294" s="165">
        <v>43561.5</v>
      </c>
      <c r="B2294" s="167">
        <f>WEEKNUM(A2294)</f>
        <v>14</v>
      </c>
      <c r="C2294" s="164">
        <f>WEEKDAY(A2294)</f>
        <v>7</v>
      </c>
      <c r="D2294" s="164">
        <v>13</v>
      </c>
      <c r="E2294" s="163">
        <v>10</v>
      </c>
      <c r="F2294" s="163">
        <v>13.914999999999999</v>
      </c>
      <c r="G2294" s="163">
        <v>11.965</v>
      </c>
      <c r="H2294" s="1">
        <v>2444</v>
      </c>
      <c r="I2294" s="161">
        <f>VLOOKUP(B2294,L$2:M$54,2,FALSE)</f>
        <v>1.0537972871510151</v>
      </c>
      <c r="J2294">
        <f>MAX(I2294*F2294,E2294)</f>
        <v>14.663589250706373</v>
      </c>
      <c r="L2294" s="166"/>
      <c r="M2294" s="41"/>
      <c r="N2294" s="41"/>
      <c r="O2294" s="41"/>
    </row>
    <row r="2295" spans="1:15" x14ac:dyDescent="0.25">
      <c r="A2295" s="165">
        <v>43561.541666666664</v>
      </c>
      <c r="B2295" s="167">
        <f>WEEKNUM(A2295)</f>
        <v>14</v>
      </c>
      <c r="C2295" s="164">
        <f>WEEKDAY(A2295)</f>
        <v>7</v>
      </c>
      <c r="D2295" s="164">
        <v>14</v>
      </c>
      <c r="E2295" s="163">
        <v>10</v>
      </c>
      <c r="F2295" s="163">
        <v>14.510000000000002</v>
      </c>
      <c r="G2295" s="163">
        <v>11.940000000000001</v>
      </c>
      <c r="H2295" s="1">
        <v>2542</v>
      </c>
      <c r="I2295" s="161">
        <f>VLOOKUP(B2295,L$2:M$54,2,FALSE)</f>
        <v>1.0537972871510151</v>
      </c>
      <c r="J2295">
        <f>MAX(I2295*F2295,E2295)</f>
        <v>15.29059863656123</v>
      </c>
      <c r="L2295" s="166"/>
      <c r="M2295" s="41"/>
      <c r="N2295" s="41"/>
      <c r="O2295" s="41"/>
    </row>
    <row r="2296" spans="1:15" x14ac:dyDescent="0.25">
      <c r="A2296" s="165">
        <v>43561.583333333336</v>
      </c>
      <c r="B2296" s="167">
        <f>WEEKNUM(A2296)</f>
        <v>14</v>
      </c>
      <c r="C2296" s="164">
        <f>WEEKDAY(A2296)</f>
        <v>7</v>
      </c>
      <c r="D2296" s="164">
        <v>15</v>
      </c>
      <c r="E2296" s="163">
        <v>10</v>
      </c>
      <c r="F2296" s="163">
        <v>14.995000000000001</v>
      </c>
      <c r="G2296" s="163">
        <v>12.9275</v>
      </c>
      <c r="H2296" s="1">
        <v>2663</v>
      </c>
      <c r="I2296" s="161">
        <f>VLOOKUP(B2296,L$2:M$54,2,FALSE)</f>
        <v>1.0537972871510151</v>
      </c>
      <c r="J2296">
        <f>MAX(I2296*F2296,E2296)</f>
        <v>15.801690320829472</v>
      </c>
      <c r="L2296" s="166"/>
      <c r="M2296" s="41"/>
      <c r="N2296" s="41"/>
      <c r="O2296" s="41"/>
    </row>
    <row r="2297" spans="1:15" x14ac:dyDescent="0.25">
      <c r="A2297" s="165">
        <v>43561.625</v>
      </c>
      <c r="B2297" s="167">
        <f>WEEKNUM(A2297)</f>
        <v>14</v>
      </c>
      <c r="C2297" s="164">
        <f>WEEKDAY(A2297)</f>
        <v>7</v>
      </c>
      <c r="D2297" s="164">
        <v>16</v>
      </c>
      <c r="E2297" s="163">
        <v>10</v>
      </c>
      <c r="F2297" s="163">
        <v>16.05</v>
      </c>
      <c r="G2297" s="163">
        <v>13.047499999999999</v>
      </c>
      <c r="H2297" s="1">
        <v>2951</v>
      </c>
      <c r="I2297" s="161">
        <f>VLOOKUP(B2297,L$2:M$54,2,FALSE)</f>
        <v>1.0537972871510151</v>
      </c>
      <c r="J2297">
        <f>MAX(I2297*F2297,E2297)</f>
        <v>16.913446458773791</v>
      </c>
      <c r="L2297" s="166"/>
      <c r="M2297" s="41"/>
      <c r="N2297" s="41"/>
      <c r="O2297" s="41"/>
    </row>
    <row r="2298" spans="1:15" x14ac:dyDescent="0.25">
      <c r="A2298" s="165">
        <v>43561.666666666664</v>
      </c>
      <c r="B2298" s="167">
        <f>WEEKNUM(A2298)</f>
        <v>14</v>
      </c>
      <c r="C2298" s="164">
        <f>WEEKDAY(A2298)</f>
        <v>7</v>
      </c>
      <c r="D2298" s="164">
        <v>17</v>
      </c>
      <c r="E2298" s="163">
        <v>10</v>
      </c>
      <c r="F2298" s="163">
        <v>16.064999999999998</v>
      </c>
      <c r="G2298" s="163">
        <v>12.055</v>
      </c>
      <c r="H2298" s="1">
        <v>3964</v>
      </c>
      <c r="I2298" s="161">
        <f>VLOOKUP(B2298,L$2:M$54,2,FALSE)</f>
        <v>1.0537972871510151</v>
      </c>
      <c r="J2298">
        <f>MAX(I2298*F2298,E2298)</f>
        <v>16.929253418081053</v>
      </c>
      <c r="L2298" s="166"/>
      <c r="M2298" s="41"/>
      <c r="N2298" s="41"/>
      <c r="O2298" s="41"/>
    </row>
    <row r="2299" spans="1:15" x14ac:dyDescent="0.25">
      <c r="A2299" s="165">
        <v>43561.708333333336</v>
      </c>
      <c r="B2299" s="167">
        <f>WEEKNUM(A2299)</f>
        <v>14</v>
      </c>
      <c r="C2299" s="164">
        <f>WEEKDAY(A2299)</f>
        <v>7</v>
      </c>
      <c r="D2299" s="164">
        <v>18</v>
      </c>
      <c r="E2299" s="163">
        <v>10</v>
      </c>
      <c r="F2299" s="163">
        <v>18.015000000000001</v>
      </c>
      <c r="G2299" s="163">
        <v>11.975000000000001</v>
      </c>
      <c r="H2299" s="1">
        <v>4213</v>
      </c>
      <c r="I2299" s="161">
        <f>VLOOKUP(B2299,L$2:M$54,2,FALSE)</f>
        <v>1.0537972871510151</v>
      </c>
      <c r="J2299">
        <f>MAX(I2299*F2299,E2299)</f>
        <v>18.984158128025538</v>
      </c>
      <c r="L2299" s="166"/>
      <c r="M2299" s="41"/>
      <c r="N2299" s="41"/>
      <c r="O2299" s="41"/>
    </row>
    <row r="2300" spans="1:15" x14ac:dyDescent="0.25">
      <c r="A2300" s="165">
        <v>43561.75</v>
      </c>
      <c r="B2300" s="167">
        <f>WEEKNUM(A2300)</f>
        <v>14</v>
      </c>
      <c r="C2300" s="164">
        <f>WEEKDAY(A2300)</f>
        <v>7</v>
      </c>
      <c r="D2300" s="164">
        <v>19</v>
      </c>
      <c r="E2300" s="163">
        <v>10</v>
      </c>
      <c r="F2300" s="163">
        <v>15.719999999999999</v>
      </c>
      <c r="G2300" s="163">
        <v>12.09</v>
      </c>
      <c r="H2300" s="1">
        <v>3238</v>
      </c>
      <c r="I2300" s="161">
        <f>VLOOKUP(B2300,L$2:M$54,2,FALSE)</f>
        <v>1.0537972871510151</v>
      </c>
      <c r="J2300">
        <f>MAX(I2300*F2300,E2300)</f>
        <v>16.565693354013955</v>
      </c>
      <c r="L2300" s="166"/>
      <c r="M2300" s="41"/>
      <c r="N2300" s="41"/>
      <c r="O2300" s="41"/>
    </row>
    <row r="2301" spans="1:15" x14ac:dyDescent="0.25">
      <c r="A2301" s="165">
        <v>43561.791666666664</v>
      </c>
      <c r="B2301" s="167">
        <f>WEEKNUM(A2301)</f>
        <v>14</v>
      </c>
      <c r="C2301" s="164">
        <f>WEEKDAY(A2301)</f>
        <v>7</v>
      </c>
      <c r="D2301" s="164">
        <v>20</v>
      </c>
      <c r="E2301" s="163">
        <v>10</v>
      </c>
      <c r="F2301" s="163">
        <v>14.530000000000001</v>
      </c>
      <c r="G2301" s="163">
        <v>12.030000000000001</v>
      </c>
      <c r="H2301" s="1">
        <v>2456</v>
      </c>
      <c r="I2301" s="161">
        <f>VLOOKUP(B2301,L$2:M$54,2,FALSE)</f>
        <v>1.0537972871510151</v>
      </c>
      <c r="J2301">
        <f>MAX(I2301*F2301,E2301)</f>
        <v>15.311674582304249</v>
      </c>
      <c r="L2301" s="166"/>
      <c r="M2301" s="41"/>
      <c r="N2301" s="41"/>
      <c r="O2301" s="41"/>
    </row>
    <row r="2302" spans="1:15" x14ac:dyDescent="0.25">
      <c r="A2302" s="165">
        <v>43561.833333333336</v>
      </c>
      <c r="B2302" s="167">
        <f>WEEKNUM(A2302)</f>
        <v>14</v>
      </c>
      <c r="C2302" s="164">
        <f>WEEKDAY(A2302)</f>
        <v>7</v>
      </c>
      <c r="D2302" s="164">
        <v>21</v>
      </c>
      <c r="E2302" s="163">
        <v>10</v>
      </c>
      <c r="F2302" s="163">
        <v>12.975</v>
      </c>
      <c r="G2302" s="163">
        <v>12.512499999999999</v>
      </c>
      <c r="H2302" s="1">
        <v>1298</v>
      </c>
      <c r="I2302" s="161">
        <f>VLOOKUP(B2302,L$2:M$54,2,FALSE)</f>
        <v>1.0537972871510151</v>
      </c>
      <c r="J2302">
        <f>MAX(I2302*F2302,E2302)</f>
        <v>13.67301980078442</v>
      </c>
      <c r="L2302" s="166"/>
      <c r="M2302" s="41"/>
      <c r="N2302" s="41"/>
      <c r="O2302" s="41"/>
    </row>
    <row r="2303" spans="1:15" x14ac:dyDescent="0.25">
      <c r="A2303" s="165">
        <v>43561.875</v>
      </c>
      <c r="B2303" s="167">
        <f>WEEKNUM(A2303)</f>
        <v>14</v>
      </c>
      <c r="C2303" s="164">
        <f>WEEKDAY(A2303)</f>
        <v>7</v>
      </c>
      <c r="D2303" s="164">
        <v>22</v>
      </c>
      <c r="E2303" s="163">
        <v>12</v>
      </c>
      <c r="F2303" s="163">
        <v>12.2</v>
      </c>
      <c r="G2303" s="163">
        <v>13.035</v>
      </c>
      <c r="H2303" s="1">
        <v>1023</v>
      </c>
      <c r="I2303" s="161">
        <f>VLOOKUP(B2303,L$2:M$54,2,FALSE)</f>
        <v>1.0537972871510151</v>
      </c>
      <c r="J2303">
        <f>MAX(I2303*F2303,E2303)</f>
        <v>12.856326903242383</v>
      </c>
      <c r="L2303" s="166"/>
      <c r="M2303" s="41"/>
      <c r="N2303" s="41"/>
      <c r="O2303" s="41"/>
    </row>
    <row r="2304" spans="1:15" x14ac:dyDescent="0.25">
      <c r="A2304" s="165">
        <v>43561.916666666664</v>
      </c>
      <c r="B2304" s="167">
        <f>WEEKNUM(A2304)</f>
        <v>14</v>
      </c>
      <c r="C2304" s="164">
        <f>WEEKDAY(A2304)</f>
        <v>7</v>
      </c>
      <c r="D2304" s="164">
        <v>23</v>
      </c>
      <c r="E2304" s="163">
        <v>12</v>
      </c>
      <c r="F2304" s="163">
        <v>12.885</v>
      </c>
      <c r="G2304" s="163">
        <v>12.969999999999999</v>
      </c>
      <c r="H2304" s="1">
        <v>1015</v>
      </c>
      <c r="I2304" s="161">
        <f>VLOOKUP(B2304,L$2:M$54,2,FALSE)</f>
        <v>1.0537972871510151</v>
      </c>
      <c r="J2304">
        <f>MAX(I2304*F2304,E2304)</f>
        <v>13.578178044940829</v>
      </c>
      <c r="L2304" s="166"/>
      <c r="M2304" s="41"/>
      <c r="N2304" s="41"/>
      <c r="O2304" s="41"/>
    </row>
    <row r="2305" spans="1:15" x14ac:dyDescent="0.25">
      <c r="A2305" s="165">
        <v>43561.958333333336</v>
      </c>
      <c r="B2305" s="167">
        <f>WEEKNUM(A2305)</f>
        <v>14</v>
      </c>
      <c r="C2305" s="164">
        <f>WEEKDAY(A2305)</f>
        <v>7</v>
      </c>
      <c r="D2305" s="164">
        <v>24</v>
      </c>
      <c r="E2305" s="163">
        <v>11.645</v>
      </c>
      <c r="F2305" s="163">
        <v>11.645</v>
      </c>
      <c r="G2305" s="163">
        <v>13.9975</v>
      </c>
      <c r="H2305" s="1">
        <v>625</v>
      </c>
      <c r="I2305" s="161">
        <f>VLOOKUP(B2305,L$2:M$54,2,FALSE)</f>
        <v>1.0537972871510151</v>
      </c>
      <c r="J2305">
        <f>MAX(I2305*F2305,E2305)</f>
        <v>12.271469408873569</v>
      </c>
      <c r="L2305" s="166"/>
      <c r="M2305" s="41"/>
      <c r="N2305" s="41"/>
      <c r="O2305" s="41"/>
    </row>
    <row r="2306" spans="1:15" x14ac:dyDescent="0.25">
      <c r="A2306" s="165">
        <v>43562</v>
      </c>
      <c r="B2306" s="167">
        <f>WEEKNUM(A2306)</f>
        <v>15</v>
      </c>
      <c r="C2306" s="164">
        <f>WEEKDAY(A2306)</f>
        <v>1</v>
      </c>
      <c r="D2306" s="164">
        <v>1</v>
      </c>
      <c r="E2306" s="163">
        <v>12.100000000000001</v>
      </c>
      <c r="F2306" s="163">
        <v>12.100000000000001</v>
      </c>
      <c r="G2306" s="163">
        <v>13.057500000000001</v>
      </c>
      <c r="H2306" s="1">
        <v>326</v>
      </c>
      <c r="I2306" s="161">
        <f>VLOOKUP(B2306,L$2:M$54,2,FALSE)</f>
        <v>0.9565209742407198</v>
      </c>
      <c r="J2306">
        <f>MAX(I2306*F2306,E2306)</f>
        <v>12.100000000000001</v>
      </c>
      <c r="L2306" s="166"/>
      <c r="M2306" s="41"/>
      <c r="N2306" s="41"/>
      <c r="O2306" s="41"/>
    </row>
    <row r="2307" spans="1:15" x14ac:dyDescent="0.25">
      <c r="A2307" s="165">
        <v>43562.041666666664</v>
      </c>
      <c r="B2307" s="167">
        <f>WEEKNUM(A2307)</f>
        <v>15</v>
      </c>
      <c r="C2307" s="164">
        <f>WEEKDAY(A2307)</f>
        <v>1</v>
      </c>
      <c r="D2307" s="164">
        <v>2</v>
      </c>
      <c r="E2307" s="163">
        <v>11.620000000000001</v>
      </c>
      <c r="F2307" s="163">
        <v>11.620000000000001</v>
      </c>
      <c r="G2307" s="163">
        <v>12.75</v>
      </c>
      <c r="H2307" s="1">
        <v>163</v>
      </c>
      <c r="I2307" s="161">
        <f>VLOOKUP(B2307,L$2:M$54,2,FALSE)</f>
        <v>0.9565209742407198</v>
      </c>
      <c r="J2307">
        <f>MAX(I2307*F2307,E2307)</f>
        <v>11.620000000000001</v>
      </c>
      <c r="L2307" s="166"/>
      <c r="M2307" s="41"/>
      <c r="N2307" s="41"/>
      <c r="O2307" s="41"/>
    </row>
    <row r="2308" spans="1:15" x14ac:dyDescent="0.25">
      <c r="A2308" s="165">
        <v>43562.083333333336</v>
      </c>
      <c r="B2308" s="167">
        <f>WEEKNUM(A2308)</f>
        <v>15</v>
      </c>
      <c r="C2308" s="164">
        <f>WEEKDAY(A2308)</f>
        <v>1</v>
      </c>
      <c r="D2308" s="164">
        <v>3</v>
      </c>
      <c r="E2308" s="163">
        <v>10.18</v>
      </c>
      <c r="F2308" s="163">
        <v>10.18</v>
      </c>
      <c r="G2308" s="163">
        <v>11.985000000000001</v>
      </c>
      <c r="H2308" s="1">
        <v>120</v>
      </c>
      <c r="I2308" s="161">
        <f>VLOOKUP(B2308,L$2:M$54,2,FALSE)</f>
        <v>0.9565209742407198</v>
      </c>
      <c r="J2308">
        <f>MAX(I2308*F2308,E2308)</f>
        <v>10.18</v>
      </c>
      <c r="L2308" s="166"/>
      <c r="M2308" s="41"/>
      <c r="N2308" s="41"/>
      <c r="O2308" s="41"/>
    </row>
    <row r="2309" spans="1:15" x14ac:dyDescent="0.25">
      <c r="A2309" s="165">
        <v>43562.125</v>
      </c>
      <c r="B2309" s="167">
        <f>WEEKNUM(A2309)</f>
        <v>15</v>
      </c>
      <c r="C2309" s="164">
        <f>WEEKDAY(A2309)</f>
        <v>1</v>
      </c>
      <c r="D2309" s="164">
        <v>4</v>
      </c>
      <c r="E2309" s="163">
        <v>9.7899999999999991</v>
      </c>
      <c r="F2309" s="163">
        <v>9.7899999999999991</v>
      </c>
      <c r="G2309" s="163">
        <v>11.399999999999999</v>
      </c>
      <c r="H2309" s="1">
        <v>169</v>
      </c>
      <c r="I2309" s="161">
        <f>VLOOKUP(B2309,L$2:M$54,2,FALSE)</f>
        <v>0.9565209742407198</v>
      </c>
      <c r="J2309">
        <f>MAX(I2309*F2309,E2309)</f>
        <v>9.7899999999999991</v>
      </c>
      <c r="L2309" s="166"/>
      <c r="M2309" s="41"/>
      <c r="N2309" s="41"/>
      <c r="O2309" s="41"/>
    </row>
    <row r="2310" spans="1:15" x14ac:dyDescent="0.25">
      <c r="A2310" s="165">
        <v>43562.166666666664</v>
      </c>
      <c r="B2310" s="167">
        <f>WEEKNUM(A2310)</f>
        <v>15</v>
      </c>
      <c r="C2310" s="164">
        <f>WEEKDAY(A2310)</f>
        <v>1</v>
      </c>
      <c r="D2310" s="164">
        <v>5</v>
      </c>
      <c r="E2310" s="163">
        <v>10.120000000000001</v>
      </c>
      <c r="F2310" s="163">
        <v>10.120000000000001</v>
      </c>
      <c r="G2310" s="163">
        <v>12.030000000000001</v>
      </c>
      <c r="H2310" s="1">
        <v>356</v>
      </c>
      <c r="I2310" s="161">
        <f>VLOOKUP(B2310,L$2:M$54,2,FALSE)</f>
        <v>0.9565209742407198</v>
      </c>
      <c r="J2310">
        <f>MAX(I2310*F2310,E2310)</f>
        <v>10.120000000000001</v>
      </c>
      <c r="L2310" s="166"/>
      <c r="M2310" s="41"/>
      <c r="N2310" s="41"/>
      <c r="O2310" s="41"/>
    </row>
    <row r="2311" spans="1:15" x14ac:dyDescent="0.25">
      <c r="A2311" s="165">
        <v>43562.208333333336</v>
      </c>
      <c r="B2311" s="167">
        <f>WEEKNUM(A2311)</f>
        <v>15</v>
      </c>
      <c r="C2311" s="164">
        <f>WEEKDAY(A2311)</f>
        <v>1</v>
      </c>
      <c r="D2311" s="164">
        <v>6</v>
      </c>
      <c r="E2311" s="163">
        <v>10.14</v>
      </c>
      <c r="F2311" s="163">
        <v>10.14</v>
      </c>
      <c r="G2311" s="163">
        <v>11.932500000000001</v>
      </c>
      <c r="H2311" s="1">
        <v>891</v>
      </c>
      <c r="I2311" s="161">
        <f>VLOOKUP(B2311,L$2:M$54,2,FALSE)</f>
        <v>0.9565209742407198</v>
      </c>
      <c r="J2311">
        <f>MAX(I2311*F2311,E2311)</f>
        <v>10.14</v>
      </c>
      <c r="L2311" s="166"/>
      <c r="M2311" s="41"/>
      <c r="N2311" s="41"/>
      <c r="O2311" s="41"/>
    </row>
    <row r="2312" spans="1:15" x14ac:dyDescent="0.25">
      <c r="A2312" s="165">
        <v>43562.25</v>
      </c>
      <c r="B2312" s="167">
        <f>WEEKNUM(A2312)</f>
        <v>15</v>
      </c>
      <c r="C2312" s="164">
        <f>WEEKDAY(A2312)</f>
        <v>1</v>
      </c>
      <c r="D2312" s="164">
        <v>7</v>
      </c>
      <c r="E2312" s="163">
        <v>9.8550000000000004</v>
      </c>
      <c r="F2312" s="163">
        <v>9.870000000000001</v>
      </c>
      <c r="G2312" s="163">
        <v>12.120000000000001</v>
      </c>
      <c r="H2312" s="1">
        <v>3188</v>
      </c>
      <c r="I2312" s="161">
        <f>VLOOKUP(B2312,L$2:M$54,2,FALSE)</f>
        <v>0.9565209742407198</v>
      </c>
      <c r="J2312">
        <f>MAX(I2312*F2312,E2312)</f>
        <v>9.8550000000000004</v>
      </c>
      <c r="L2312" s="166"/>
      <c r="M2312" s="41"/>
      <c r="N2312" s="41"/>
      <c r="O2312" s="41"/>
    </row>
    <row r="2313" spans="1:15" x14ac:dyDescent="0.25">
      <c r="A2313" s="165">
        <v>43562.291666666664</v>
      </c>
      <c r="B2313" s="167">
        <f>WEEKNUM(A2313)</f>
        <v>15</v>
      </c>
      <c r="C2313" s="164">
        <f>WEEKDAY(A2313)</f>
        <v>1</v>
      </c>
      <c r="D2313" s="164">
        <v>8</v>
      </c>
      <c r="E2313" s="163">
        <v>9.9349999999999987</v>
      </c>
      <c r="F2313" s="163">
        <v>9.7650000000000006</v>
      </c>
      <c r="G2313" s="163">
        <v>11.905000000000001</v>
      </c>
      <c r="H2313" s="1">
        <v>4324</v>
      </c>
      <c r="I2313" s="161">
        <f>VLOOKUP(B2313,L$2:M$54,2,FALSE)</f>
        <v>0.9565209742407198</v>
      </c>
      <c r="J2313">
        <f>MAX(I2313*F2313,E2313)</f>
        <v>9.9349999999999987</v>
      </c>
      <c r="L2313" s="166"/>
      <c r="M2313" s="41"/>
      <c r="N2313" s="41"/>
      <c r="O2313" s="41"/>
    </row>
    <row r="2314" spans="1:15" x14ac:dyDescent="0.25">
      <c r="A2314" s="165">
        <v>43562.333333333336</v>
      </c>
      <c r="B2314" s="167">
        <f>WEEKNUM(A2314)</f>
        <v>15</v>
      </c>
      <c r="C2314" s="164">
        <f>WEEKDAY(A2314)</f>
        <v>1</v>
      </c>
      <c r="D2314" s="164">
        <v>9</v>
      </c>
      <c r="E2314" s="163">
        <v>9</v>
      </c>
      <c r="F2314" s="163">
        <v>12.815000000000001</v>
      </c>
      <c r="G2314" s="163">
        <v>12.065000000000001</v>
      </c>
      <c r="H2314" s="1">
        <v>3765</v>
      </c>
      <c r="I2314" s="161">
        <f>VLOOKUP(B2314,L$2:M$54,2,FALSE)</f>
        <v>0.9565209742407198</v>
      </c>
      <c r="J2314">
        <f>MAX(I2314*F2314,E2314)</f>
        <v>12.257816284894826</v>
      </c>
      <c r="L2314" s="166"/>
      <c r="M2314" s="41"/>
      <c r="N2314" s="41"/>
      <c r="O2314" s="41"/>
    </row>
    <row r="2315" spans="1:15" x14ac:dyDescent="0.25">
      <c r="A2315" s="165">
        <v>43562.375</v>
      </c>
      <c r="B2315" s="167">
        <f>WEEKNUM(A2315)</f>
        <v>15</v>
      </c>
      <c r="C2315" s="164">
        <f>WEEKDAY(A2315)</f>
        <v>1</v>
      </c>
      <c r="D2315" s="164">
        <v>10</v>
      </c>
      <c r="E2315" s="163">
        <v>10</v>
      </c>
      <c r="F2315" s="163">
        <v>14.09</v>
      </c>
      <c r="G2315" s="163">
        <v>10.215</v>
      </c>
      <c r="H2315" s="1">
        <v>2890</v>
      </c>
      <c r="I2315" s="161">
        <f>VLOOKUP(B2315,L$2:M$54,2,FALSE)</f>
        <v>0.9565209742407198</v>
      </c>
      <c r="J2315">
        <f>MAX(I2315*F2315,E2315)</f>
        <v>13.477380527051741</v>
      </c>
      <c r="L2315" s="166"/>
      <c r="M2315" s="41"/>
      <c r="N2315" s="41"/>
      <c r="O2315" s="41"/>
    </row>
    <row r="2316" spans="1:15" x14ac:dyDescent="0.25">
      <c r="A2316" s="165">
        <v>43562.416666666664</v>
      </c>
      <c r="B2316" s="167">
        <f>WEEKNUM(A2316)</f>
        <v>15</v>
      </c>
      <c r="C2316" s="164">
        <f>WEEKDAY(A2316)</f>
        <v>1</v>
      </c>
      <c r="D2316" s="164">
        <v>11</v>
      </c>
      <c r="E2316" s="163">
        <v>10</v>
      </c>
      <c r="F2316" s="163">
        <v>13.98</v>
      </c>
      <c r="G2316" s="163">
        <v>10.055</v>
      </c>
      <c r="H2316" s="1">
        <v>2752</v>
      </c>
      <c r="I2316" s="161">
        <f>VLOOKUP(B2316,L$2:M$54,2,FALSE)</f>
        <v>0.9565209742407198</v>
      </c>
      <c r="J2316">
        <f>MAX(I2316*F2316,E2316)</f>
        <v>13.372163219885262</v>
      </c>
      <c r="L2316" s="166"/>
      <c r="M2316" s="41"/>
      <c r="N2316" s="41"/>
      <c r="O2316" s="41"/>
    </row>
    <row r="2317" spans="1:15" x14ac:dyDescent="0.25">
      <c r="A2317" s="165">
        <v>43562.458333333336</v>
      </c>
      <c r="B2317" s="167">
        <f>WEEKNUM(A2317)</f>
        <v>15</v>
      </c>
      <c r="C2317" s="164">
        <f>WEEKDAY(A2317)</f>
        <v>1</v>
      </c>
      <c r="D2317" s="164">
        <v>12</v>
      </c>
      <c r="E2317" s="163">
        <v>10</v>
      </c>
      <c r="F2317" s="163">
        <v>14.09</v>
      </c>
      <c r="G2317" s="163">
        <v>11.02</v>
      </c>
      <c r="H2317" s="1">
        <v>2809</v>
      </c>
      <c r="I2317" s="161">
        <f>VLOOKUP(B2317,L$2:M$54,2,FALSE)</f>
        <v>0.9565209742407198</v>
      </c>
      <c r="J2317">
        <f>MAX(I2317*F2317,E2317)</f>
        <v>13.477380527051741</v>
      </c>
      <c r="L2317" s="166"/>
      <c r="M2317" s="41"/>
      <c r="N2317" s="41"/>
      <c r="O2317" s="41"/>
    </row>
    <row r="2318" spans="1:15" x14ac:dyDescent="0.25">
      <c r="A2318" s="165">
        <v>43562.5</v>
      </c>
      <c r="B2318" s="167">
        <f>WEEKNUM(A2318)</f>
        <v>15</v>
      </c>
      <c r="C2318" s="164">
        <f>WEEKDAY(A2318)</f>
        <v>1</v>
      </c>
      <c r="D2318" s="164">
        <v>13</v>
      </c>
      <c r="E2318" s="163">
        <v>10</v>
      </c>
      <c r="F2318" s="163">
        <v>13.98</v>
      </c>
      <c r="G2318" s="163">
        <v>9.8999999999999986</v>
      </c>
      <c r="H2318" s="1">
        <v>2633</v>
      </c>
      <c r="I2318" s="161">
        <f>VLOOKUP(B2318,L$2:M$54,2,FALSE)</f>
        <v>0.9565209742407198</v>
      </c>
      <c r="J2318">
        <f>MAX(I2318*F2318,E2318)</f>
        <v>13.372163219885262</v>
      </c>
      <c r="L2318" s="166"/>
      <c r="M2318" s="41"/>
      <c r="N2318" s="41"/>
      <c r="O2318" s="41"/>
    </row>
    <row r="2319" spans="1:15" x14ac:dyDescent="0.25">
      <c r="A2319" s="165">
        <v>43562.541666666664</v>
      </c>
      <c r="B2319" s="167">
        <f>WEEKNUM(A2319)</f>
        <v>15</v>
      </c>
      <c r="C2319" s="164">
        <f>WEEKDAY(A2319)</f>
        <v>1</v>
      </c>
      <c r="D2319" s="164">
        <v>14</v>
      </c>
      <c r="E2319" s="163">
        <v>10</v>
      </c>
      <c r="F2319" s="163">
        <v>14.09</v>
      </c>
      <c r="G2319" s="163">
        <v>10.9475</v>
      </c>
      <c r="H2319" s="1">
        <v>2723</v>
      </c>
      <c r="I2319" s="161">
        <f>VLOOKUP(B2319,L$2:M$54,2,FALSE)</f>
        <v>0.9565209742407198</v>
      </c>
      <c r="J2319">
        <f>MAX(I2319*F2319,E2319)</f>
        <v>13.477380527051741</v>
      </c>
      <c r="L2319" s="166"/>
      <c r="M2319" s="41"/>
      <c r="N2319" s="41"/>
      <c r="O2319" s="41"/>
    </row>
    <row r="2320" spans="1:15" x14ac:dyDescent="0.25">
      <c r="A2320" s="165">
        <v>43562.583333333336</v>
      </c>
      <c r="B2320" s="167">
        <f>WEEKNUM(A2320)</f>
        <v>15</v>
      </c>
      <c r="C2320" s="164">
        <f>WEEKDAY(A2320)</f>
        <v>1</v>
      </c>
      <c r="D2320" s="164">
        <v>15</v>
      </c>
      <c r="E2320" s="163">
        <v>10</v>
      </c>
      <c r="F2320" s="163">
        <v>13.98</v>
      </c>
      <c r="G2320" s="163">
        <v>10.465</v>
      </c>
      <c r="H2320" s="1">
        <v>2983</v>
      </c>
      <c r="I2320" s="161">
        <f>VLOOKUP(B2320,L$2:M$54,2,FALSE)</f>
        <v>0.9565209742407198</v>
      </c>
      <c r="J2320">
        <f>MAX(I2320*F2320,E2320)</f>
        <v>13.372163219885262</v>
      </c>
      <c r="L2320" s="166"/>
      <c r="M2320" s="41"/>
      <c r="N2320" s="41"/>
      <c r="O2320" s="41"/>
    </row>
    <row r="2321" spans="1:15" x14ac:dyDescent="0.25">
      <c r="A2321" s="165">
        <v>43562.625</v>
      </c>
      <c r="B2321" s="167">
        <f>WEEKNUM(A2321)</f>
        <v>15</v>
      </c>
      <c r="C2321" s="164">
        <f>WEEKDAY(A2321)</f>
        <v>1</v>
      </c>
      <c r="D2321" s="164">
        <v>16</v>
      </c>
      <c r="E2321" s="163">
        <v>10</v>
      </c>
      <c r="F2321" s="163">
        <v>13.865</v>
      </c>
      <c r="G2321" s="163">
        <v>11.342499999999999</v>
      </c>
      <c r="H2321" s="1">
        <v>3331</v>
      </c>
      <c r="I2321" s="161">
        <f>VLOOKUP(B2321,L$2:M$54,2,FALSE)</f>
        <v>0.9565209742407198</v>
      </c>
      <c r="J2321">
        <f>MAX(I2321*F2321,E2321)</f>
        <v>13.26216330784758</v>
      </c>
      <c r="L2321" s="166"/>
      <c r="M2321" s="41"/>
      <c r="N2321" s="41"/>
      <c r="O2321" s="41"/>
    </row>
    <row r="2322" spans="1:15" x14ac:dyDescent="0.25">
      <c r="A2322" s="165">
        <v>43562.666666666664</v>
      </c>
      <c r="B2322" s="167">
        <f>WEEKNUM(A2322)</f>
        <v>15</v>
      </c>
      <c r="C2322" s="164">
        <f>WEEKDAY(A2322)</f>
        <v>1</v>
      </c>
      <c r="D2322" s="164">
        <v>17</v>
      </c>
      <c r="E2322" s="163">
        <v>10</v>
      </c>
      <c r="F2322" s="163">
        <v>13.684999999999999</v>
      </c>
      <c r="G2322" s="163">
        <v>11.899999999999999</v>
      </c>
      <c r="H2322" s="1">
        <v>4182</v>
      </c>
      <c r="I2322" s="161">
        <f>VLOOKUP(B2322,L$2:M$54,2,FALSE)</f>
        <v>0.9565209742407198</v>
      </c>
      <c r="J2322">
        <f>MAX(I2322*F2322,E2322)</f>
        <v>13.08998953248425</v>
      </c>
      <c r="L2322" s="166"/>
      <c r="M2322" s="41"/>
      <c r="N2322" s="41"/>
      <c r="O2322" s="41"/>
    </row>
    <row r="2323" spans="1:15" x14ac:dyDescent="0.25">
      <c r="A2323" s="165">
        <v>43562.708333333336</v>
      </c>
      <c r="B2323" s="167">
        <f>WEEKNUM(A2323)</f>
        <v>15</v>
      </c>
      <c r="C2323" s="164">
        <f>WEEKDAY(A2323)</f>
        <v>1</v>
      </c>
      <c r="D2323" s="164">
        <v>18</v>
      </c>
      <c r="E2323" s="163">
        <v>10</v>
      </c>
      <c r="F2323" s="163">
        <v>14.09</v>
      </c>
      <c r="G2323" s="163">
        <v>11.842499999999999</v>
      </c>
      <c r="H2323" s="1">
        <v>3812</v>
      </c>
      <c r="I2323" s="161">
        <f>VLOOKUP(B2323,L$2:M$54,2,FALSE)</f>
        <v>0.9565209742407198</v>
      </c>
      <c r="J2323">
        <f>MAX(I2323*F2323,E2323)</f>
        <v>13.477380527051741</v>
      </c>
      <c r="L2323" s="166"/>
      <c r="M2323" s="41"/>
      <c r="N2323" s="41"/>
      <c r="O2323" s="41"/>
    </row>
    <row r="2324" spans="1:15" x14ac:dyDescent="0.25">
      <c r="A2324" s="165">
        <v>43562.75</v>
      </c>
      <c r="B2324" s="167">
        <f>WEEKNUM(A2324)</f>
        <v>15</v>
      </c>
      <c r="C2324" s="164">
        <f>WEEKDAY(A2324)</f>
        <v>1</v>
      </c>
      <c r="D2324" s="164">
        <v>19</v>
      </c>
      <c r="E2324" s="163">
        <v>10</v>
      </c>
      <c r="F2324" s="163">
        <v>13.99</v>
      </c>
      <c r="G2324" s="163">
        <v>11.899999999999999</v>
      </c>
      <c r="H2324" s="1">
        <v>3153</v>
      </c>
      <c r="I2324" s="161">
        <f>VLOOKUP(B2324,L$2:M$54,2,FALSE)</f>
        <v>0.9565209742407198</v>
      </c>
      <c r="J2324">
        <f>MAX(I2324*F2324,E2324)</f>
        <v>13.381728429627671</v>
      </c>
      <c r="L2324" s="166"/>
      <c r="M2324" s="41"/>
      <c r="N2324" s="41"/>
      <c r="O2324" s="41"/>
    </row>
    <row r="2325" spans="1:15" x14ac:dyDescent="0.25">
      <c r="A2325" s="165">
        <v>43562.791666666664</v>
      </c>
      <c r="B2325" s="167">
        <f>WEEKNUM(A2325)</f>
        <v>15</v>
      </c>
      <c r="C2325" s="164">
        <f>WEEKDAY(A2325)</f>
        <v>1</v>
      </c>
      <c r="D2325" s="164">
        <v>20</v>
      </c>
      <c r="E2325" s="163">
        <v>10</v>
      </c>
      <c r="F2325" s="163">
        <v>13.965</v>
      </c>
      <c r="G2325" s="163">
        <v>11.842499999999999</v>
      </c>
      <c r="H2325" s="1">
        <v>2381</v>
      </c>
      <c r="I2325" s="161">
        <f>VLOOKUP(B2325,L$2:M$54,2,FALSE)</f>
        <v>0.9565209742407198</v>
      </c>
      <c r="J2325">
        <f>MAX(I2325*F2325,E2325)</f>
        <v>13.357815405271651</v>
      </c>
      <c r="L2325" s="166"/>
      <c r="M2325" s="41"/>
      <c r="N2325" s="41"/>
      <c r="O2325" s="41"/>
    </row>
    <row r="2326" spans="1:15" x14ac:dyDescent="0.25">
      <c r="A2326" s="165">
        <v>43562.833333333336</v>
      </c>
      <c r="B2326" s="167">
        <f>WEEKNUM(A2326)</f>
        <v>15</v>
      </c>
      <c r="C2326" s="164">
        <f>WEEKDAY(A2326)</f>
        <v>1</v>
      </c>
      <c r="D2326" s="164">
        <v>21</v>
      </c>
      <c r="E2326" s="163">
        <v>10</v>
      </c>
      <c r="F2326" s="163">
        <v>12.815</v>
      </c>
      <c r="G2326" s="163">
        <v>11.899999999999999</v>
      </c>
      <c r="H2326" s="1">
        <v>1435</v>
      </c>
      <c r="I2326" s="161">
        <f>VLOOKUP(B2326,L$2:M$54,2,FALSE)</f>
        <v>0.9565209742407198</v>
      </c>
      <c r="J2326">
        <f>MAX(I2326*F2326,E2326)</f>
        <v>12.257816284894824</v>
      </c>
      <c r="L2326" s="166"/>
      <c r="M2326" s="41"/>
      <c r="N2326" s="41"/>
      <c r="O2326" s="41"/>
    </row>
    <row r="2327" spans="1:15" x14ac:dyDescent="0.25">
      <c r="A2327" s="165">
        <v>43562.875</v>
      </c>
      <c r="B2327" s="167">
        <f>WEEKNUM(A2327)</f>
        <v>15</v>
      </c>
      <c r="C2327" s="164">
        <f>WEEKDAY(A2327)</f>
        <v>1</v>
      </c>
      <c r="D2327" s="164">
        <v>22</v>
      </c>
      <c r="E2327" s="163">
        <v>12</v>
      </c>
      <c r="F2327" s="163">
        <v>12.045</v>
      </c>
      <c r="G2327" s="163">
        <v>11.842499999999999</v>
      </c>
      <c r="H2327" s="1">
        <v>1006</v>
      </c>
      <c r="I2327" s="161">
        <f>VLOOKUP(B2327,L$2:M$54,2,FALSE)</f>
        <v>0.9565209742407198</v>
      </c>
      <c r="J2327">
        <f>MAX(I2327*F2327,E2327)</f>
        <v>12</v>
      </c>
      <c r="L2327" s="166"/>
      <c r="M2327" s="41"/>
      <c r="N2327" s="41"/>
      <c r="O2327" s="41"/>
    </row>
    <row r="2328" spans="1:15" x14ac:dyDescent="0.25">
      <c r="A2328" s="165">
        <v>43562.916666666664</v>
      </c>
      <c r="B2328" s="167">
        <f>WEEKNUM(A2328)</f>
        <v>15</v>
      </c>
      <c r="C2328" s="164">
        <f>WEEKDAY(A2328)</f>
        <v>1</v>
      </c>
      <c r="D2328" s="164">
        <v>23</v>
      </c>
      <c r="E2328" s="163">
        <v>11</v>
      </c>
      <c r="F2328" s="163">
        <v>11.73</v>
      </c>
      <c r="G2328" s="163">
        <v>11.99</v>
      </c>
      <c r="H2328" s="1">
        <v>964</v>
      </c>
      <c r="I2328" s="161">
        <f>VLOOKUP(B2328,L$2:M$54,2,FALSE)</f>
        <v>0.9565209742407198</v>
      </c>
      <c r="J2328">
        <f>MAX(I2328*F2328,E2328)</f>
        <v>11.219991027843644</v>
      </c>
      <c r="L2328" s="166"/>
      <c r="M2328" s="41"/>
      <c r="N2328" s="41"/>
      <c r="O2328" s="41"/>
    </row>
    <row r="2329" spans="1:15" x14ac:dyDescent="0.25">
      <c r="A2329" s="165">
        <v>43562.958333333336</v>
      </c>
      <c r="B2329" s="167">
        <f>WEEKNUM(A2329)</f>
        <v>15</v>
      </c>
      <c r="C2329" s="164">
        <f>WEEKDAY(A2329)</f>
        <v>1</v>
      </c>
      <c r="D2329" s="164">
        <v>24</v>
      </c>
      <c r="E2329" s="163">
        <v>11.815</v>
      </c>
      <c r="F2329" s="163">
        <v>11.815</v>
      </c>
      <c r="G2329" s="163">
        <v>12.045</v>
      </c>
      <c r="H2329" s="1">
        <v>887</v>
      </c>
      <c r="I2329" s="161">
        <f>VLOOKUP(B2329,L$2:M$54,2,FALSE)</f>
        <v>0.9565209742407198</v>
      </c>
      <c r="J2329">
        <f>MAX(I2329*F2329,E2329)</f>
        <v>11.815</v>
      </c>
      <c r="L2329" s="166"/>
      <c r="M2329" s="41"/>
      <c r="N2329" s="41"/>
      <c r="O2329" s="41"/>
    </row>
    <row r="2330" spans="1:15" x14ac:dyDescent="0.25">
      <c r="A2330" s="165">
        <v>43563</v>
      </c>
      <c r="B2330" s="167">
        <f>WEEKNUM(A2330)</f>
        <v>15</v>
      </c>
      <c r="C2330" s="164">
        <f>WEEKDAY(A2330)</f>
        <v>2</v>
      </c>
      <c r="D2330" s="164">
        <v>1</v>
      </c>
      <c r="E2330" s="163">
        <v>11.86</v>
      </c>
      <c r="F2330" s="163">
        <v>11.86</v>
      </c>
      <c r="G2330" s="163">
        <v>12.012499999999999</v>
      </c>
      <c r="H2330" s="1">
        <v>586</v>
      </c>
      <c r="I2330" s="161">
        <f>VLOOKUP(B2330,L$2:M$54,2,FALSE)</f>
        <v>0.9565209742407198</v>
      </c>
      <c r="J2330">
        <f>MAX(I2330*F2330,E2330)</f>
        <v>11.86</v>
      </c>
      <c r="L2330" s="166"/>
      <c r="M2330" s="41"/>
      <c r="N2330" s="41"/>
      <c r="O2330" s="41"/>
    </row>
    <row r="2331" spans="1:15" x14ac:dyDescent="0.25">
      <c r="A2331" s="165">
        <v>43563.041666666664</v>
      </c>
      <c r="B2331" s="167">
        <f>WEEKNUM(A2331)</f>
        <v>15</v>
      </c>
      <c r="C2331" s="164">
        <f>WEEKDAY(A2331)</f>
        <v>2</v>
      </c>
      <c r="D2331" s="164">
        <v>2</v>
      </c>
      <c r="E2331" s="163">
        <v>12.065</v>
      </c>
      <c r="F2331" s="163">
        <v>12.065</v>
      </c>
      <c r="G2331" s="163">
        <v>11.7875</v>
      </c>
      <c r="H2331" s="1">
        <v>371</v>
      </c>
      <c r="I2331" s="161">
        <f>VLOOKUP(B2331,L$2:M$54,2,FALSE)</f>
        <v>0.9565209742407198</v>
      </c>
      <c r="J2331">
        <f>MAX(I2331*F2331,E2331)</f>
        <v>12.065</v>
      </c>
      <c r="L2331" s="166"/>
      <c r="M2331" s="41"/>
      <c r="N2331" s="41"/>
      <c r="O2331" s="41"/>
    </row>
    <row r="2332" spans="1:15" x14ac:dyDescent="0.25">
      <c r="A2332" s="165">
        <v>43563.083333333336</v>
      </c>
      <c r="B2332" s="167">
        <f>WEEKNUM(A2332)</f>
        <v>15</v>
      </c>
      <c r="C2332" s="164">
        <f>WEEKDAY(A2332)</f>
        <v>2</v>
      </c>
      <c r="D2332" s="164">
        <v>3</v>
      </c>
      <c r="E2332" s="163">
        <v>12.030000000000001</v>
      </c>
      <c r="F2332" s="163">
        <v>12.030000000000001</v>
      </c>
      <c r="G2332" s="163">
        <v>11.725</v>
      </c>
      <c r="H2332" s="1">
        <v>239</v>
      </c>
      <c r="I2332" s="161">
        <f>VLOOKUP(B2332,L$2:M$54,2,FALSE)</f>
        <v>0.9565209742407198</v>
      </c>
      <c r="J2332">
        <f>MAX(I2332*F2332,E2332)</f>
        <v>12.030000000000001</v>
      </c>
      <c r="L2332" s="166"/>
      <c r="M2332" s="41"/>
      <c r="N2332" s="41"/>
      <c r="O2332" s="41"/>
    </row>
    <row r="2333" spans="1:15" x14ac:dyDescent="0.25">
      <c r="A2333" s="165">
        <v>43563.125</v>
      </c>
      <c r="B2333" s="167">
        <f>WEEKNUM(A2333)</f>
        <v>15</v>
      </c>
      <c r="C2333" s="164">
        <f>WEEKDAY(A2333)</f>
        <v>2</v>
      </c>
      <c r="D2333" s="164">
        <v>4</v>
      </c>
      <c r="E2333" s="163">
        <v>9.9499999999999993</v>
      </c>
      <c r="F2333" s="163">
        <v>9.9499999999999993</v>
      </c>
      <c r="G2333" s="163">
        <v>11.907499999999999</v>
      </c>
      <c r="H2333" s="1">
        <v>290</v>
      </c>
      <c r="I2333" s="161">
        <f>VLOOKUP(B2333,L$2:M$54,2,FALSE)</f>
        <v>0.9565209742407198</v>
      </c>
      <c r="J2333">
        <f>MAX(I2333*F2333,E2333)</f>
        <v>9.9499999999999993</v>
      </c>
      <c r="L2333" s="166"/>
      <c r="M2333" s="41"/>
      <c r="N2333" s="41"/>
      <c r="O2333" s="41"/>
    </row>
    <row r="2334" spans="1:15" x14ac:dyDescent="0.25">
      <c r="A2334" s="165">
        <v>43563.166666666664</v>
      </c>
      <c r="B2334" s="167">
        <f>WEEKNUM(A2334)</f>
        <v>15</v>
      </c>
      <c r="C2334" s="164">
        <f>WEEKDAY(A2334)</f>
        <v>2</v>
      </c>
      <c r="D2334" s="164">
        <v>5</v>
      </c>
      <c r="E2334" s="163">
        <v>10.190000000000001</v>
      </c>
      <c r="F2334" s="163">
        <v>10.190000000000001</v>
      </c>
      <c r="G2334" s="163">
        <v>12.022500000000001</v>
      </c>
      <c r="H2334" s="1">
        <v>352</v>
      </c>
      <c r="I2334" s="161">
        <f>VLOOKUP(B2334,L$2:M$54,2,FALSE)</f>
        <v>0.9565209742407198</v>
      </c>
      <c r="J2334">
        <f>MAX(I2334*F2334,E2334)</f>
        <v>10.190000000000001</v>
      </c>
      <c r="L2334" s="166"/>
      <c r="M2334" s="41"/>
      <c r="N2334" s="41"/>
      <c r="O2334" s="41"/>
    </row>
    <row r="2335" spans="1:15" x14ac:dyDescent="0.25">
      <c r="A2335" s="165">
        <v>43563.208333333336</v>
      </c>
      <c r="B2335" s="167">
        <f>WEEKNUM(A2335)</f>
        <v>15</v>
      </c>
      <c r="C2335" s="164">
        <f>WEEKDAY(A2335)</f>
        <v>2</v>
      </c>
      <c r="D2335" s="164">
        <v>6</v>
      </c>
      <c r="E2335" s="163">
        <v>10.065000000000001</v>
      </c>
      <c r="F2335" s="163">
        <v>10.065000000000001</v>
      </c>
      <c r="G2335" s="163">
        <v>11.3675</v>
      </c>
      <c r="H2335" s="1">
        <v>451</v>
      </c>
      <c r="I2335" s="161">
        <f>VLOOKUP(B2335,L$2:M$54,2,FALSE)</f>
        <v>0.9565209742407198</v>
      </c>
      <c r="J2335">
        <f>MAX(I2335*F2335,E2335)</f>
        <v>10.065000000000001</v>
      </c>
      <c r="L2335" s="166"/>
      <c r="M2335" s="41"/>
      <c r="N2335" s="41"/>
      <c r="O2335" s="41"/>
    </row>
    <row r="2336" spans="1:15" x14ac:dyDescent="0.25">
      <c r="A2336" s="165">
        <v>43563.25</v>
      </c>
      <c r="B2336" s="167">
        <f>WEEKNUM(A2336)</f>
        <v>15</v>
      </c>
      <c r="C2336" s="164">
        <f>WEEKDAY(A2336)</f>
        <v>2</v>
      </c>
      <c r="D2336" s="164">
        <v>7</v>
      </c>
      <c r="E2336" s="163">
        <v>10.09</v>
      </c>
      <c r="F2336" s="163">
        <v>10.09</v>
      </c>
      <c r="G2336" s="163">
        <v>12.045</v>
      </c>
      <c r="H2336" s="1">
        <v>767</v>
      </c>
      <c r="I2336" s="161">
        <f>VLOOKUP(B2336,L$2:M$54,2,FALSE)</f>
        <v>0.9565209742407198</v>
      </c>
      <c r="J2336">
        <f>MAX(I2336*F2336,E2336)</f>
        <v>10.09</v>
      </c>
      <c r="L2336" s="166"/>
      <c r="M2336" s="41"/>
      <c r="N2336" s="41"/>
      <c r="O2336" s="41"/>
    </row>
    <row r="2337" spans="1:15" x14ac:dyDescent="0.25">
      <c r="A2337" s="165">
        <v>43563.291666666664</v>
      </c>
      <c r="B2337" s="167">
        <f>WEEKNUM(A2337)</f>
        <v>15</v>
      </c>
      <c r="C2337" s="164">
        <f>WEEKDAY(A2337)</f>
        <v>2</v>
      </c>
      <c r="D2337" s="164">
        <v>8</v>
      </c>
      <c r="E2337" s="163">
        <v>9.9499999999999993</v>
      </c>
      <c r="F2337" s="163">
        <v>9.9499999999999993</v>
      </c>
      <c r="G2337" s="163">
        <v>11.89</v>
      </c>
      <c r="H2337" s="1">
        <v>1445</v>
      </c>
      <c r="I2337" s="161">
        <f>VLOOKUP(B2337,L$2:M$54,2,FALSE)</f>
        <v>0.9565209742407198</v>
      </c>
      <c r="J2337">
        <f>MAX(I2337*F2337,E2337)</f>
        <v>9.9499999999999993</v>
      </c>
      <c r="L2337" s="166"/>
      <c r="M2337" s="41"/>
      <c r="N2337" s="41"/>
      <c r="O2337" s="41"/>
    </row>
    <row r="2338" spans="1:15" x14ac:dyDescent="0.25">
      <c r="A2338" s="165">
        <v>43563.333333333336</v>
      </c>
      <c r="B2338" s="167">
        <f>WEEKNUM(A2338)</f>
        <v>15</v>
      </c>
      <c r="C2338" s="164">
        <f>WEEKDAY(A2338)</f>
        <v>2</v>
      </c>
      <c r="D2338" s="164">
        <v>9</v>
      </c>
      <c r="E2338" s="163">
        <v>11.86</v>
      </c>
      <c r="F2338" s="163">
        <v>11.86</v>
      </c>
      <c r="G2338" s="163">
        <v>11.705</v>
      </c>
      <c r="H2338" s="1">
        <v>2308</v>
      </c>
      <c r="I2338" s="161">
        <f>VLOOKUP(B2338,L$2:M$54,2,FALSE)</f>
        <v>0.9565209742407198</v>
      </c>
      <c r="J2338">
        <f>MAX(I2338*F2338,E2338)</f>
        <v>11.86</v>
      </c>
      <c r="L2338" s="166"/>
      <c r="M2338" s="41"/>
      <c r="N2338" s="41"/>
      <c r="O2338" s="41"/>
    </row>
    <row r="2339" spans="1:15" x14ac:dyDescent="0.25">
      <c r="A2339" s="165">
        <v>43563.375</v>
      </c>
      <c r="B2339" s="167">
        <f>WEEKNUM(A2339)</f>
        <v>15</v>
      </c>
      <c r="C2339" s="164">
        <f>WEEKDAY(A2339)</f>
        <v>2</v>
      </c>
      <c r="D2339" s="164">
        <v>10</v>
      </c>
      <c r="E2339" s="163">
        <v>10.5</v>
      </c>
      <c r="F2339" s="163">
        <v>11.885</v>
      </c>
      <c r="G2339" s="163">
        <v>10.66</v>
      </c>
      <c r="H2339" s="1">
        <v>2755</v>
      </c>
      <c r="I2339" s="161">
        <f>VLOOKUP(B2339,L$2:M$54,2,FALSE)</f>
        <v>0.9565209742407198</v>
      </c>
      <c r="J2339">
        <f>MAX(I2339*F2339,E2339)</f>
        <v>11.368251778850954</v>
      </c>
      <c r="L2339" s="166"/>
      <c r="M2339" s="41"/>
      <c r="N2339" s="41"/>
      <c r="O2339" s="41"/>
    </row>
    <row r="2340" spans="1:15" x14ac:dyDescent="0.25">
      <c r="A2340" s="165">
        <v>43563.416666666664</v>
      </c>
      <c r="B2340" s="167">
        <f>WEEKNUM(A2340)</f>
        <v>15</v>
      </c>
      <c r="C2340" s="164">
        <f>WEEKDAY(A2340)</f>
        <v>2</v>
      </c>
      <c r="D2340" s="164">
        <v>11</v>
      </c>
      <c r="E2340" s="163">
        <v>10.934999999999999</v>
      </c>
      <c r="F2340" s="163">
        <v>11.94</v>
      </c>
      <c r="G2340" s="163">
        <v>10.195</v>
      </c>
      <c r="H2340" s="1">
        <v>3335</v>
      </c>
      <c r="I2340" s="161">
        <f>VLOOKUP(B2340,L$2:M$54,2,FALSE)</f>
        <v>0.9565209742407198</v>
      </c>
      <c r="J2340">
        <f>MAX(I2340*F2340,E2340)</f>
        <v>11.420860432434194</v>
      </c>
      <c r="L2340" s="166"/>
      <c r="M2340" s="41"/>
      <c r="N2340" s="41"/>
      <c r="O2340" s="41"/>
    </row>
    <row r="2341" spans="1:15" x14ac:dyDescent="0.25">
      <c r="A2341" s="165">
        <v>43563.458333333336</v>
      </c>
      <c r="B2341" s="167">
        <f>WEEKNUM(A2341)</f>
        <v>15</v>
      </c>
      <c r="C2341" s="164">
        <f>WEEKDAY(A2341)</f>
        <v>2</v>
      </c>
      <c r="D2341" s="164">
        <v>12</v>
      </c>
      <c r="E2341" s="163">
        <v>10</v>
      </c>
      <c r="F2341" s="163">
        <v>13.870000000000001</v>
      </c>
      <c r="G2341" s="163">
        <v>10.09</v>
      </c>
      <c r="H2341" s="1">
        <v>3287</v>
      </c>
      <c r="I2341" s="161">
        <f>VLOOKUP(B2341,L$2:M$54,2,FALSE)</f>
        <v>0.9565209742407198</v>
      </c>
      <c r="J2341">
        <f>MAX(I2341*F2341,E2341)</f>
        <v>13.266945912718784</v>
      </c>
      <c r="L2341" s="166"/>
      <c r="M2341" s="41"/>
      <c r="N2341" s="41"/>
      <c r="O2341" s="41"/>
    </row>
    <row r="2342" spans="1:15" x14ac:dyDescent="0.25">
      <c r="A2342" s="165">
        <v>43563.5</v>
      </c>
      <c r="B2342" s="167">
        <f>WEEKNUM(A2342)</f>
        <v>15</v>
      </c>
      <c r="C2342" s="164">
        <f>WEEKDAY(A2342)</f>
        <v>2</v>
      </c>
      <c r="D2342" s="164">
        <v>13</v>
      </c>
      <c r="E2342" s="163">
        <v>10</v>
      </c>
      <c r="F2342" s="163">
        <v>14.15</v>
      </c>
      <c r="G2342" s="163">
        <v>10.190000000000001</v>
      </c>
      <c r="H2342" s="1">
        <v>2827</v>
      </c>
      <c r="I2342" s="161">
        <f>VLOOKUP(B2342,L$2:M$54,2,FALSE)</f>
        <v>0.9565209742407198</v>
      </c>
      <c r="J2342">
        <f>MAX(I2342*F2342,E2342)</f>
        <v>13.534771785506186</v>
      </c>
      <c r="L2342" s="166"/>
      <c r="M2342" s="41"/>
      <c r="N2342" s="41"/>
      <c r="O2342" s="41"/>
    </row>
    <row r="2343" spans="1:15" x14ac:dyDescent="0.25">
      <c r="A2343" s="165">
        <v>43563.541666666664</v>
      </c>
      <c r="B2343" s="167">
        <f>WEEKNUM(A2343)</f>
        <v>15</v>
      </c>
      <c r="C2343" s="164">
        <f>WEEKDAY(A2343)</f>
        <v>2</v>
      </c>
      <c r="D2343" s="164">
        <v>14</v>
      </c>
      <c r="E2343" s="163">
        <v>10</v>
      </c>
      <c r="F2343" s="163">
        <v>11.9375</v>
      </c>
      <c r="G2343" s="163">
        <v>9.81</v>
      </c>
      <c r="H2343" s="1">
        <v>2607</v>
      </c>
      <c r="I2343" s="161">
        <f>VLOOKUP(B2343,L$2:M$54,2,FALSE)</f>
        <v>0.9565209742407198</v>
      </c>
      <c r="J2343">
        <f>MAX(I2343*F2343,E2343)</f>
        <v>11.418469129998593</v>
      </c>
      <c r="L2343" s="166"/>
      <c r="M2343" s="41"/>
      <c r="N2343" s="41"/>
      <c r="O2343" s="41"/>
    </row>
    <row r="2344" spans="1:15" x14ac:dyDescent="0.25">
      <c r="A2344" s="165">
        <v>43563.583333333336</v>
      </c>
      <c r="B2344" s="167">
        <f>WEEKNUM(A2344)</f>
        <v>15</v>
      </c>
      <c r="C2344" s="164">
        <f>WEEKDAY(A2344)</f>
        <v>2</v>
      </c>
      <c r="D2344" s="164">
        <v>15</v>
      </c>
      <c r="E2344" s="163">
        <v>11</v>
      </c>
      <c r="F2344" s="163">
        <v>12.105</v>
      </c>
      <c r="G2344" s="163">
        <v>10.08</v>
      </c>
      <c r="H2344" s="1">
        <v>2840</v>
      </c>
      <c r="I2344" s="161">
        <f>VLOOKUP(B2344,L$2:M$54,2,FALSE)</f>
        <v>0.9565209742407198</v>
      </c>
      <c r="J2344">
        <f>MAX(I2344*F2344,E2344)</f>
        <v>11.578686393183913</v>
      </c>
      <c r="L2344" s="166"/>
      <c r="M2344" s="41"/>
      <c r="N2344" s="41"/>
      <c r="O2344" s="41"/>
    </row>
    <row r="2345" spans="1:15" x14ac:dyDescent="0.25">
      <c r="A2345" s="165">
        <v>43563.625</v>
      </c>
      <c r="B2345" s="167">
        <f>WEEKNUM(A2345)</f>
        <v>15</v>
      </c>
      <c r="C2345" s="164">
        <f>WEEKDAY(A2345)</f>
        <v>2</v>
      </c>
      <c r="D2345" s="164">
        <v>16</v>
      </c>
      <c r="E2345" s="163">
        <v>10</v>
      </c>
      <c r="F2345" s="163">
        <v>13.850000000000001</v>
      </c>
      <c r="G2345" s="163">
        <v>11.86</v>
      </c>
      <c r="H2345" s="1">
        <v>2739</v>
      </c>
      <c r="I2345" s="161">
        <f>VLOOKUP(B2345,L$2:M$54,2,FALSE)</f>
        <v>0.9565209742407198</v>
      </c>
      <c r="J2345">
        <f>MAX(I2345*F2345,E2345)</f>
        <v>13.24781549323397</v>
      </c>
      <c r="L2345" s="166"/>
      <c r="M2345" s="41"/>
      <c r="N2345" s="41"/>
      <c r="O2345" s="41"/>
    </row>
    <row r="2346" spans="1:15" x14ac:dyDescent="0.25">
      <c r="A2346" s="165">
        <v>43563.666666666664</v>
      </c>
      <c r="B2346" s="167">
        <f>WEEKNUM(A2346)</f>
        <v>15</v>
      </c>
      <c r="C2346" s="164">
        <f>WEEKDAY(A2346)</f>
        <v>2</v>
      </c>
      <c r="D2346" s="164">
        <v>17</v>
      </c>
      <c r="E2346" s="163">
        <v>10</v>
      </c>
      <c r="F2346" s="163">
        <v>14.260000000000002</v>
      </c>
      <c r="G2346" s="163">
        <v>11.0725</v>
      </c>
      <c r="H2346" s="1">
        <v>2480</v>
      </c>
      <c r="I2346" s="161">
        <f>VLOOKUP(B2346,L$2:M$54,2,FALSE)</f>
        <v>0.9565209742407198</v>
      </c>
      <c r="J2346">
        <f>MAX(I2346*F2346,E2346)</f>
        <v>13.639989092672666</v>
      </c>
      <c r="L2346" s="166"/>
      <c r="M2346" s="41"/>
      <c r="N2346" s="41"/>
      <c r="O2346" s="41"/>
    </row>
    <row r="2347" spans="1:15" x14ac:dyDescent="0.25">
      <c r="A2347" s="165">
        <v>43563.708333333336</v>
      </c>
      <c r="B2347" s="167">
        <f>WEEKNUM(A2347)</f>
        <v>15</v>
      </c>
      <c r="C2347" s="164">
        <f>WEEKDAY(A2347)</f>
        <v>2</v>
      </c>
      <c r="D2347" s="164">
        <v>18</v>
      </c>
      <c r="E2347" s="163">
        <v>10</v>
      </c>
      <c r="F2347" s="163">
        <v>14</v>
      </c>
      <c r="G2347" s="163">
        <v>11.442500000000001</v>
      </c>
      <c r="H2347" s="1">
        <v>2634</v>
      </c>
      <c r="I2347" s="161">
        <f>VLOOKUP(B2347,L$2:M$54,2,FALSE)</f>
        <v>0.9565209742407198</v>
      </c>
      <c r="J2347">
        <f>MAX(I2347*F2347,E2347)</f>
        <v>13.391293639370078</v>
      </c>
      <c r="L2347" s="166"/>
      <c r="M2347" s="41"/>
      <c r="N2347" s="41"/>
      <c r="O2347" s="41"/>
    </row>
    <row r="2348" spans="1:15" x14ac:dyDescent="0.25">
      <c r="A2348" s="165">
        <v>43563.75</v>
      </c>
      <c r="B2348" s="167">
        <f>WEEKNUM(A2348)</f>
        <v>15</v>
      </c>
      <c r="C2348" s="164">
        <f>WEEKDAY(A2348)</f>
        <v>2</v>
      </c>
      <c r="D2348" s="164">
        <v>19</v>
      </c>
      <c r="E2348" s="163">
        <v>10</v>
      </c>
      <c r="F2348" s="163">
        <v>13.850000000000001</v>
      </c>
      <c r="G2348" s="163">
        <v>12.105</v>
      </c>
      <c r="H2348" s="1">
        <v>3060</v>
      </c>
      <c r="I2348" s="161">
        <f>VLOOKUP(B2348,L$2:M$54,2,FALSE)</f>
        <v>0.9565209742407198</v>
      </c>
      <c r="J2348">
        <f>MAX(I2348*F2348,E2348)</f>
        <v>13.24781549323397</v>
      </c>
      <c r="L2348" s="166"/>
      <c r="M2348" s="41"/>
      <c r="N2348" s="41"/>
      <c r="O2348" s="41"/>
    </row>
    <row r="2349" spans="1:15" x14ac:dyDescent="0.25">
      <c r="A2349" s="165">
        <v>43563.791666666664</v>
      </c>
      <c r="B2349" s="167">
        <f>WEEKNUM(A2349)</f>
        <v>15</v>
      </c>
      <c r="C2349" s="164">
        <f>WEEKDAY(A2349)</f>
        <v>2</v>
      </c>
      <c r="D2349" s="164">
        <v>20</v>
      </c>
      <c r="E2349" s="163">
        <v>10</v>
      </c>
      <c r="F2349" s="163">
        <v>14.260000000000002</v>
      </c>
      <c r="G2349" s="163">
        <v>12.0375</v>
      </c>
      <c r="H2349" s="1">
        <v>1995</v>
      </c>
      <c r="I2349" s="161">
        <f>VLOOKUP(B2349,L$2:M$54,2,FALSE)</f>
        <v>0.9565209742407198</v>
      </c>
      <c r="J2349">
        <f>MAX(I2349*F2349,E2349)</f>
        <v>13.639989092672666</v>
      </c>
      <c r="L2349" s="166"/>
      <c r="M2349" s="41"/>
      <c r="N2349" s="41"/>
      <c r="O2349" s="41"/>
    </row>
    <row r="2350" spans="1:15" x14ac:dyDescent="0.25">
      <c r="A2350" s="165">
        <v>43563.833333333336</v>
      </c>
      <c r="B2350" s="167">
        <f>WEEKNUM(A2350)</f>
        <v>15</v>
      </c>
      <c r="C2350" s="164">
        <f>WEEKDAY(A2350)</f>
        <v>2</v>
      </c>
      <c r="D2350" s="164">
        <v>21</v>
      </c>
      <c r="E2350" s="163">
        <v>10</v>
      </c>
      <c r="F2350" s="163">
        <v>13</v>
      </c>
      <c r="G2350" s="163">
        <v>11.475</v>
      </c>
      <c r="H2350" s="1">
        <v>1240</v>
      </c>
      <c r="I2350" s="161">
        <f>VLOOKUP(B2350,L$2:M$54,2,FALSE)</f>
        <v>0.9565209742407198</v>
      </c>
      <c r="J2350">
        <f>MAX(I2350*F2350,E2350)</f>
        <v>12.434772665129357</v>
      </c>
      <c r="L2350" s="166"/>
      <c r="M2350" s="41"/>
      <c r="N2350" s="41"/>
      <c r="O2350" s="41"/>
    </row>
    <row r="2351" spans="1:15" x14ac:dyDescent="0.25">
      <c r="A2351" s="165">
        <v>43563.875</v>
      </c>
      <c r="B2351" s="167">
        <f>WEEKNUM(A2351)</f>
        <v>15</v>
      </c>
      <c r="C2351" s="164">
        <f>WEEKDAY(A2351)</f>
        <v>2</v>
      </c>
      <c r="D2351" s="164">
        <v>22</v>
      </c>
      <c r="E2351" s="163">
        <v>12.01</v>
      </c>
      <c r="F2351" s="163">
        <v>12.01</v>
      </c>
      <c r="G2351" s="163">
        <v>11.516249999999999</v>
      </c>
      <c r="H2351" s="1">
        <v>970</v>
      </c>
      <c r="I2351" s="161">
        <f>VLOOKUP(B2351,L$2:M$54,2,FALSE)</f>
        <v>0.9565209742407198</v>
      </c>
      <c r="J2351">
        <f>MAX(I2351*F2351,E2351)</f>
        <v>12.01</v>
      </c>
      <c r="L2351" s="166"/>
      <c r="M2351" s="41"/>
      <c r="N2351" s="41"/>
      <c r="O2351" s="41"/>
    </row>
    <row r="2352" spans="1:15" x14ac:dyDescent="0.25">
      <c r="A2352" s="165">
        <v>43563.916666666664</v>
      </c>
      <c r="B2352" s="167">
        <f>WEEKNUM(A2352)</f>
        <v>15</v>
      </c>
      <c r="C2352" s="164">
        <f>WEEKDAY(A2352)</f>
        <v>2</v>
      </c>
      <c r="D2352" s="164">
        <v>23</v>
      </c>
      <c r="E2352" s="163">
        <v>11.9375</v>
      </c>
      <c r="F2352" s="163">
        <v>11.9375</v>
      </c>
      <c r="G2352" s="163">
        <v>12.01</v>
      </c>
      <c r="H2352" s="1">
        <v>1040</v>
      </c>
      <c r="I2352" s="161">
        <f>VLOOKUP(B2352,L$2:M$54,2,FALSE)</f>
        <v>0.9565209742407198</v>
      </c>
      <c r="J2352">
        <f>MAX(I2352*F2352,E2352)</f>
        <v>11.9375</v>
      </c>
      <c r="L2352" s="166"/>
      <c r="M2352" s="41"/>
      <c r="N2352" s="41"/>
      <c r="O2352" s="41"/>
    </row>
    <row r="2353" spans="1:15" x14ac:dyDescent="0.25">
      <c r="A2353" s="165">
        <v>43563.958333333336</v>
      </c>
      <c r="B2353" s="167">
        <f>WEEKNUM(A2353)</f>
        <v>15</v>
      </c>
      <c r="C2353" s="164">
        <f>WEEKDAY(A2353)</f>
        <v>2</v>
      </c>
      <c r="D2353" s="164">
        <v>24</v>
      </c>
      <c r="E2353" s="163">
        <v>12.105</v>
      </c>
      <c r="F2353" s="163">
        <v>12.105</v>
      </c>
      <c r="G2353" s="163">
        <v>12.0425</v>
      </c>
      <c r="H2353" s="1">
        <v>991</v>
      </c>
      <c r="I2353" s="161">
        <f>VLOOKUP(B2353,L$2:M$54,2,FALSE)</f>
        <v>0.9565209742407198</v>
      </c>
      <c r="J2353">
        <f>MAX(I2353*F2353,E2353)</f>
        <v>12.105</v>
      </c>
      <c r="L2353" s="166"/>
      <c r="M2353" s="41"/>
      <c r="N2353" s="41"/>
      <c r="O2353" s="41"/>
    </row>
    <row r="2354" spans="1:15" x14ac:dyDescent="0.25">
      <c r="A2354" s="165">
        <v>43564</v>
      </c>
      <c r="B2354" s="167">
        <f>WEEKNUM(A2354)</f>
        <v>15</v>
      </c>
      <c r="C2354" s="164">
        <f>WEEKDAY(A2354)</f>
        <v>3</v>
      </c>
      <c r="D2354" s="164">
        <v>1</v>
      </c>
      <c r="E2354" s="163">
        <v>12.032500000000001</v>
      </c>
      <c r="F2354" s="163">
        <v>12.032500000000001</v>
      </c>
      <c r="G2354" s="163">
        <v>12.525</v>
      </c>
      <c r="H2354" s="1">
        <v>848</v>
      </c>
      <c r="I2354" s="161">
        <f>VLOOKUP(B2354,L$2:M$54,2,FALSE)</f>
        <v>0.9565209742407198</v>
      </c>
      <c r="J2354">
        <f>MAX(I2354*F2354,E2354)</f>
        <v>12.032500000000001</v>
      </c>
      <c r="L2354" s="166"/>
      <c r="M2354" s="41"/>
      <c r="N2354" s="41"/>
      <c r="O2354" s="41"/>
    </row>
    <row r="2355" spans="1:15" x14ac:dyDescent="0.25">
      <c r="A2355" s="165">
        <v>43564.041666666664</v>
      </c>
      <c r="B2355" s="167">
        <f>WEEKNUM(A2355)</f>
        <v>15</v>
      </c>
      <c r="C2355" s="164">
        <f>WEEKDAY(A2355)</f>
        <v>3</v>
      </c>
      <c r="D2355" s="164">
        <v>2</v>
      </c>
      <c r="E2355" s="163">
        <v>10.879999999999999</v>
      </c>
      <c r="F2355" s="163">
        <v>10.879999999999999</v>
      </c>
      <c r="G2355" s="163">
        <v>12.01</v>
      </c>
      <c r="H2355" s="1">
        <v>525</v>
      </c>
      <c r="I2355" s="161">
        <f>VLOOKUP(B2355,L$2:M$54,2,FALSE)</f>
        <v>0.9565209742407198</v>
      </c>
      <c r="J2355">
        <f>MAX(I2355*F2355,E2355)</f>
        <v>10.879999999999999</v>
      </c>
      <c r="L2355" s="166"/>
      <c r="M2355" s="41"/>
      <c r="N2355" s="41"/>
      <c r="O2355" s="41"/>
    </row>
    <row r="2356" spans="1:15" x14ac:dyDescent="0.25">
      <c r="A2356" s="165">
        <v>43564.083333333336</v>
      </c>
      <c r="B2356" s="167">
        <f>WEEKNUM(A2356)</f>
        <v>15</v>
      </c>
      <c r="C2356" s="164">
        <f>WEEKDAY(A2356)</f>
        <v>3</v>
      </c>
      <c r="D2356" s="164">
        <v>3</v>
      </c>
      <c r="E2356" s="163">
        <v>12</v>
      </c>
      <c r="F2356" s="163">
        <v>12</v>
      </c>
      <c r="G2356" s="163">
        <v>12.0425</v>
      </c>
      <c r="H2356" s="1">
        <v>290</v>
      </c>
      <c r="I2356" s="161">
        <f>VLOOKUP(B2356,L$2:M$54,2,FALSE)</f>
        <v>0.9565209742407198</v>
      </c>
      <c r="J2356">
        <f>MAX(I2356*F2356,E2356)</f>
        <v>12</v>
      </c>
      <c r="L2356" s="166"/>
      <c r="M2356" s="41"/>
      <c r="N2356" s="41"/>
      <c r="O2356" s="41"/>
    </row>
    <row r="2357" spans="1:15" x14ac:dyDescent="0.25">
      <c r="A2357" s="165">
        <v>43564.125</v>
      </c>
      <c r="B2357" s="167">
        <f>WEEKNUM(A2357)</f>
        <v>15</v>
      </c>
      <c r="C2357" s="164">
        <f>WEEKDAY(A2357)</f>
        <v>3</v>
      </c>
      <c r="D2357" s="164">
        <v>4</v>
      </c>
      <c r="E2357" s="163">
        <v>10.6</v>
      </c>
      <c r="F2357" s="163">
        <v>11.1</v>
      </c>
      <c r="G2357" s="163">
        <v>11.925000000000001</v>
      </c>
      <c r="H2357" s="1">
        <v>267</v>
      </c>
      <c r="I2357" s="161">
        <f>VLOOKUP(B2357,L$2:M$54,2,FALSE)</f>
        <v>0.9565209742407198</v>
      </c>
      <c r="J2357">
        <f>MAX(I2357*F2357,E2357)</f>
        <v>10.617382814071989</v>
      </c>
      <c r="L2357" s="166"/>
      <c r="M2357" s="41"/>
      <c r="N2357" s="41"/>
      <c r="O2357" s="41"/>
    </row>
    <row r="2358" spans="1:15" x14ac:dyDescent="0.25">
      <c r="A2358" s="165">
        <v>43564.166666666664</v>
      </c>
      <c r="B2358" s="167">
        <f>WEEKNUM(A2358)</f>
        <v>15</v>
      </c>
      <c r="C2358" s="164">
        <f>WEEKDAY(A2358)</f>
        <v>3</v>
      </c>
      <c r="D2358" s="164">
        <v>5</v>
      </c>
      <c r="E2358" s="163">
        <v>11.875</v>
      </c>
      <c r="F2358" s="163">
        <v>12</v>
      </c>
      <c r="G2358" s="163">
        <v>12.13</v>
      </c>
      <c r="H2358" s="1">
        <v>295</v>
      </c>
      <c r="I2358" s="161">
        <f>VLOOKUP(B2358,L$2:M$54,2,FALSE)</f>
        <v>0.9565209742407198</v>
      </c>
      <c r="J2358">
        <f>MAX(I2358*F2358,E2358)</f>
        <v>11.875</v>
      </c>
      <c r="L2358" s="166"/>
      <c r="M2358" s="41"/>
      <c r="N2358" s="41"/>
      <c r="O2358" s="41"/>
    </row>
    <row r="2359" spans="1:15" x14ac:dyDescent="0.25">
      <c r="A2359" s="165">
        <v>43564.208333333336</v>
      </c>
      <c r="B2359" s="167">
        <f>WEEKNUM(A2359)</f>
        <v>15</v>
      </c>
      <c r="C2359" s="164">
        <f>WEEKDAY(A2359)</f>
        <v>3</v>
      </c>
      <c r="D2359" s="164">
        <v>6</v>
      </c>
      <c r="E2359" s="163">
        <v>10.6</v>
      </c>
      <c r="F2359" s="163">
        <v>11.1</v>
      </c>
      <c r="G2359" s="163">
        <v>11.935</v>
      </c>
      <c r="H2359" s="1">
        <v>266</v>
      </c>
      <c r="I2359" s="161">
        <f>VLOOKUP(B2359,L$2:M$54,2,FALSE)</f>
        <v>0.9565209742407198</v>
      </c>
      <c r="J2359">
        <f>MAX(I2359*F2359,E2359)</f>
        <v>10.617382814071989</v>
      </c>
      <c r="L2359" s="166"/>
      <c r="M2359" s="41"/>
      <c r="N2359" s="41"/>
      <c r="O2359" s="41"/>
    </row>
    <row r="2360" spans="1:15" x14ac:dyDescent="0.25">
      <c r="A2360" s="165">
        <v>43564.25</v>
      </c>
      <c r="B2360" s="167">
        <f>WEEKNUM(A2360)</f>
        <v>15</v>
      </c>
      <c r="C2360" s="164">
        <f>WEEKDAY(A2360)</f>
        <v>3</v>
      </c>
      <c r="D2360" s="164">
        <v>7</v>
      </c>
      <c r="E2360" s="163">
        <v>10.5</v>
      </c>
      <c r="F2360" s="163">
        <v>11</v>
      </c>
      <c r="G2360" s="163">
        <v>12.032500000000001</v>
      </c>
      <c r="H2360" s="1">
        <v>338</v>
      </c>
      <c r="I2360" s="161">
        <f>VLOOKUP(B2360,L$2:M$54,2,FALSE)</f>
        <v>0.9565209742407198</v>
      </c>
      <c r="J2360">
        <f>MAX(I2360*F2360,E2360)</f>
        <v>10.521730716647918</v>
      </c>
      <c r="L2360" s="166"/>
      <c r="M2360" s="41"/>
      <c r="N2360" s="41"/>
      <c r="O2360" s="41"/>
    </row>
    <row r="2361" spans="1:15" x14ac:dyDescent="0.25">
      <c r="A2361" s="165">
        <v>43564.291666666664</v>
      </c>
      <c r="B2361" s="167">
        <f>WEEKNUM(A2361)</f>
        <v>15</v>
      </c>
      <c r="C2361" s="164">
        <f>WEEKDAY(A2361)</f>
        <v>3</v>
      </c>
      <c r="D2361" s="164">
        <v>8</v>
      </c>
      <c r="E2361" s="163">
        <v>10.875</v>
      </c>
      <c r="F2361" s="163">
        <v>12</v>
      </c>
      <c r="G2361" s="163">
        <v>10.879999999999999</v>
      </c>
      <c r="H2361" s="1">
        <v>567</v>
      </c>
      <c r="I2361" s="161">
        <f>VLOOKUP(B2361,L$2:M$54,2,FALSE)</f>
        <v>0.9565209742407198</v>
      </c>
      <c r="J2361">
        <f>MAX(I2361*F2361,E2361)</f>
        <v>11.478251690888637</v>
      </c>
      <c r="L2361" s="166"/>
      <c r="M2361" s="41"/>
      <c r="N2361" s="41"/>
      <c r="O2361" s="41"/>
    </row>
    <row r="2362" spans="1:15" x14ac:dyDescent="0.25">
      <c r="A2362" s="165">
        <v>43564.333333333336</v>
      </c>
      <c r="B2362" s="167">
        <f>WEEKNUM(A2362)</f>
        <v>15</v>
      </c>
      <c r="C2362" s="164">
        <f>WEEKDAY(A2362)</f>
        <v>3</v>
      </c>
      <c r="D2362" s="164">
        <v>9</v>
      </c>
      <c r="E2362" s="163">
        <v>10</v>
      </c>
      <c r="F2362" s="163">
        <v>15.75</v>
      </c>
      <c r="G2362" s="163">
        <v>12</v>
      </c>
      <c r="H2362" s="1">
        <v>1000</v>
      </c>
      <c r="I2362" s="161">
        <f>VLOOKUP(B2362,L$2:M$54,2,FALSE)</f>
        <v>0.9565209742407198</v>
      </c>
      <c r="J2362">
        <f>MAX(I2362*F2362,E2362)</f>
        <v>15.065205344291337</v>
      </c>
      <c r="L2362" s="166"/>
      <c r="M2362" s="41"/>
      <c r="N2362" s="41"/>
      <c r="O2362" s="41"/>
    </row>
    <row r="2363" spans="1:15" x14ac:dyDescent="0.25">
      <c r="A2363" s="165">
        <v>43564.375</v>
      </c>
      <c r="B2363" s="167">
        <f>WEEKNUM(A2363)</f>
        <v>15</v>
      </c>
      <c r="C2363" s="164">
        <f>WEEKDAY(A2363)</f>
        <v>3</v>
      </c>
      <c r="D2363" s="164">
        <v>10</v>
      </c>
      <c r="E2363" s="163">
        <v>10</v>
      </c>
      <c r="F2363" s="163">
        <v>17.625</v>
      </c>
      <c r="G2363" s="163">
        <v>10.85</v>
      </c>
      <c r="H2363" s="1">
        <v>1732</v>
      </c>
      <c r="I2363" s="161">
        <f>VLOOKUP(B2363,L$2:M$54,2,FALSE)</f>
        <v>0.9565209742407198</v>
      </c>
      <c r="J2363">
        <f>MAX(I2363*F2363,E2363)</f>
        <v>16.858682170992687</v>
      </c>
      <c r="L2363" s="166"/>
      <c r="M2363" s="41"/>
      <c r="N2363" s="41"/>
      <c r="O2363" s="41"/>
    </row>
    <row r="2364" spans="1:15" x14ac:dyDescent="0.25">
      <c r="A2364" s="165">
        <v>43564.416666666664</v>
      </c>
      <c r="B2364" s="167">
        <f>WEEKNUM(A2364)</f>
        <v>15</v>
      </c>
      <c r="C2364" s="164">
        <f>WEEKDAY(A2364)</f>
        <v>3</v>
      </c>
      <c r="D2364" s="164">
        <v>11</v>
      </c>
      <c r="E2364" s="163">
        <v>10</v>
      </c>
      <c r="F2364" s="163">
        <v>14.75</v>
      </c>
      <c r="G2364" s="163">
        <v>11.9375</v>
      </c>
      <c r="H2364" s="1">
        <v>2086</v>
      </c>
      <c r="I2364" s="161">
        <f>VLOOKUP(B2364,L$2:M$54,2,FALSE)</f>
        <v>0.9565209742407198</v>
      </c>
      <c r="J2364">
        <f>MAX(I2364*F2364,E2364)</f>
        <v>14.108684370050618</v>
      </c>
      <c r="L2364" s="166"/>
      <c r="M2364" s="41"/>
      <c r="N2364" s="41"/>
      <c r="O2364" s="41"/>
    </row>
    <row r="2365" spans="1:15" x14ac:dyDescent="0.25">
      <c r="A2365" s="165">
        <v>43564.458333333336</v>
      </c>
      <c r="B2365" s="167">
        <f>WEEKNUM(A2365)</f>
        <v>15</v>
      </c>
      <c r="C2365" s="164">
        <f>WEEKDAY(A2365)</f>
        <v>3</v>
      </c>
      <c r="D2365" s="164">
        <v>12</v>
      </c>
      <c r="E2365" s="163">
        <v>10</v>
      </c>
      <c r="F2365" s="163">
        <v>14</v>
      </c>
      <c r="G2365" s="163">
        <v>10.85</v>
      </c>
      <c r="H2365" s="1">
        <v>2657</v>
      </c>
      <c r="I2365" s="161">
        <f>VLOOKUP(B2365,L$2:M$54,2,FALSE)</f>
        <v>0.9565209742407198</v>
      </c>
      <c r="J2365">
        <f>MAX(I2365*F2365,E2365)</f>
        <v>13.391293639370078</v>
      </c>
      <c r="L2365" s="166"/>
      <c r="M2365" s="41"/>
      <c r="N2365" s="41"/>
      <c r="O2365" s="41"/>
    </row>
    <row r="2366" spans="1:15" x14ac:dyDescent="0.25">
      <c r="A2366" s="165">
        <v>43564.5</v>
      </c>
      <c r="B2366" s="167">
        <f>WEEKNUM(A2366)</f>
        <v>15</v>
      </c>
      <c r="C2366" s="164">
        <f>WEEKDAY(A2366)</f>
        <v>3</v>
      </c>
      <c r="D2366" s="164">
        <v>13</v>
      </c>
      <c r="E2366" s="163">
        <v>10</v>
      </c>
      <c r="F2366" s="163">
        <v>13.875</v>
      </c>
      <c r="G2366" s="163">
        <v>10.75</v>
      </c>
      <c r="H2366" s="1">
        <v>2323</v>
      </c>
      <c r="I2366" s="161">
        <f>VLOOKUP(B2366,L$2:M$54,2,FALSE)</f>
        <v>0.9565209742407198</v>
      </c>
      <c r="J2366">
        <f>MAX(I2366*F2366,E2366)</f>
        <v>13.271728517589986</v>
      </c>
      <c r="L2366" s="166"/>
      <c r="M2366" s="41"/>
      <c r="N2366" s="41"/>
      <c r="O2366" s="41"/>
    </row>
    <row r="2367" spans="1:15" x14ac:dyDescent="0.25">
      <c r="A2367" s="165">
        <v>43564.541666666664</v>
      </c>
      <c r="B2367" s="167">
        <f>WEEKNUM(A2367)</f>
        <v>15</v>
      </c>
      <c r="C2367" s="164">
        <f>WEEKDAY(A2367)</f>
        <v>3</v>
      </c>
      <c r="D2367" s="164">
        <v>14</v>
      </c>
      <c r="E2367" s="163">
        <v>10</v>
      </c>
      <c r="F2367" s="163">
        <v>14.125</v>
      </c>
      <c r="G2367" s="163">
        <v>11.4375</v>
      </c>
      <c r="H2367" s="1">
        <v>2043</v>
      </c>
      <c r="I2367" s="161">
        <f>VLOOKUP(B2367,L$2:M$54,2,FALSE)</f>
        <v>0.9565209742407198</v>
      </c>
      <c r="J2367">
        <f>MAX(I2367*F2367,E2367)</f>
        <v>13.510858761150168</v>
      </c>
      <c r="L2367" s="166"/>
      <c r="M2367" s="41"/>
      <c r="N2367" s="41"/>
      <c r="O2367" s="41"/>
    </row>
    <row r="2368" spans="1:15" x14ac:dyDescent="0.25">
      <c r="A2368" s="165">
        <v>43564.583333333336</v>
      </c>
      <c r="B2368" s="167">
        <f>WEEKNUM(A2368)</f>
        <v>15</v>
      </c>
      <c r="C2368" s="164">
        <f>WEEKDAY(A2368)</f>
        <v>3</v>
      </c>
      <c r="D2368" s="164">
        <v>15</v>
      </c>
      <c r="E2368" s="163">
        <v>10</v>
      </c>
      <c r="F2368" s="163">
        <v>14.074999999999999</v>
      </c>
      <c r="G2368" s="163">
        <v>12.875</v>
      </c>
      <c r="H2368" s="1">
        <v>2504</v>
      </c>
      <c r="I2368" s="161">
        <f>VLOOKUP(B2368,L$2:M$54,2,FALSE)</f>
        <v>0.9565209742407198</v>
      </c>
      <c r="J2368">
        <f>MAX(I2368*F2368,E2368)</f>
        <v>13.46303271243813</v>
      </c>
      <c r="L2368" s="166"/>
      <c r="M2368" s="41"/>
      <c r="N2368" s="41"/>
      <c r="O2368" s="41"/>
    </row>
    <row r="2369" spans="1:15" x14ac:dyDescent="0.25">
      <c r="A2369" s="165">
        <v>43564.625</v>
      </c>
      <c r="B2369" s="167">
        <f>WEEKNUM(A2369)</f>
        <v>15</v>
      </c>
      <c r="C2369" s="164">
        <f>WEEKDAY(A2369)</f>
        <v>3</v>
      </c>
      <c r="D2369" s="164">
        <v>16</v>
      </c>
      <c r="E2369" s="163">
        <v>10</v>
      </c>
      <c r="F2369" s="163">
        <v>13.975000000000001</v>
      </c>
      <c r="G2369" s="163">
        <v>13.8125</v>
      </c>
      <c r="H2369" s="1">
        <v>2756</v>
      </c>
      <c r="I2369" s="161">
        <f>VLOOKUP(B2369,L$2:M$54,2,FALSE)</f>
        <v>0.9565209742407198</v>
      </c>
      <c r="J2369">
        <f>MAX(I2369*F2369,E2369)</f>
        <v>13.36738061501406</v>
      </c>
      <c r="L2369" s="166"/>
      <c r="M2369" s="41"/>
      <c r="N2369" s="41"/>
      <c r="O2369" s="41"/>
    </row>
    <row r="2370" spans="1:15" x14ac:dyDescent="0.25">
      <c r="A2370" s="165">
        <v>43564.666666666664</v>
      </c>
      <c r="B2370" s="167">
        <f>WEEKNUM(A2370)</f>
        <v>15</v>
      </c>
      <c r="C2370" s="164">
        <f>WEEKDAY(A2370)</f>
        <v>3</v>
      </c>
      <c r="D2370" s="164">
        <v>17</v>
      </c>
      <c r="E2370" s="163">
        <v>10</v>
      </c>
      <c r="F2370" s="163">
        <v>14.175000000000001</v>
      </c>
      <c r="G2370" s="163">
        <v>12.375</v>
      </c>
      <c r="H2370" s="1">
        <v>3037</v>
      </c>
      <c r="I2370" s="161">
        <f>VLOOKUP(B2370,L$2:M$54,2,FALSE)</f>
        <v>0.9565209742407198</v>
      </c>
      <c r="J2370">
        <f>MAX(I2370*F2370,E2370)</f>
        <v>13.558684809862203</v>
      </c>
      <c r="L2370" s="166"/>
      <c r="M2370" s="41"/>
      <c r="N2370" s="41"/>
      <c r="O2370" s="41"/>
    </row>
    <row r="2371" spans="1:15" x14ac:dyDescent="0.25">
      <c r="A2371" s="165">
        <v>43564.708333333336</v>
      </c>
      <c r="B2371" s="167">
        <f>WEEKNUM(A2371)</f>
        <v>15</v>
      </c>
      <c r="C2371" s="164">
        <f>WEEKDAY(A2371)</f>
        <v>3</v>
      </c>
      <c r="D2371" s="164">
        <v>18</v>
      </c>
      <c r="E2371" s="163">
        <v>10</v>
      </c>
      <c r="F2371" s="163">
        <v>14.45</v>
      </c>
      <c r="G2371" s="163">
        <v>12</v>
      </c>
      <c r="H2371" s="1">
        <v>3235</v>
      </c>
      <c r="I2371" s="161">
        <f>VLOOKUP(B2371,L$2:M$54,2,FALSE)</f>
        <v>0.9565209742407198</v>
      </c>
      <c r="J2371">
        <f>MAX(I2371*F2371,E2371)</f>
        <v>13.821728077778401</v>
      </c>
      <c r="L2371" s="166"/>
      <c r="M2371" s="41"/>
      <c r="N2371" s="41"/>
      <c r="O2371" s="41"/>
    </row>
    <row r="2372" spans="1:15" x14ac:dyDescent="0.25">
      <c r="A2372" s="165">
        <v>43564.75</v>
      </c>
      <c r="B2372" s="167">
        <f>WEEKNUM(A2372)</f>
        <v>15</v>
      </c>
      <c r="C2372" s="164">
        <f>WEEKDAY(A2372)</f>
        <v>3</v>
      </c>
      <c r="D2372" s="164">
        <v>19</v>
      </c>
      <c r="E2372" s="163">
        <v>10</v>
      </c>
      <c r="F2372" s="163">
        <v>17.375</v>
      </c>
      <c r="G2372" s="163">
        <v>11.9375</v>
      </c>
      <c r="H2372" s="1">
        <v>3167</v>
      </c>
      <c r="I2372" s="161">
        <f>VLOOKUP(B2372,L$2:M$54,2,FALSE)</f>
        <v>0.9565209742407198</v>
      </c>
      <c r="J2372">
        <f>MAX(I2372*F2372,E2372)</f>
        <v>16.619551927432507</v>
      </c>
      <c r="L2372" s="166"/>
      <c r="M2372" s="41"/>
      <c r="N2372" s="41"/>
      <c r="O2372" s="41"/>
    </row>
    <row r="2373" spans="1:15" x14ac:dyDescent="0.25">
      <c r="A2373" s="165">
        <v>43564.791666666664</v>
      </c>
      <c r="B2373" s="167">
        <f>WEEKNUM(A2373)</f>
        <v>15</v>
      </c>
      <c r="C2373" s="164">
        <f>WEEKDAY(A2373)</f>
        <v>3</v>
      </c>
      <c r="D2373" s="164">
        <v>20</v>
      </c>
      <c r="E2373" s="163">
        <v>10</v>
      </c>
      <c r="F2373" s="163">
        <v>15.925000000000001</v>
      </c>
      <c r="G2373" s="163">
        <v>12.0625</v>
      </c>
      <c r="H2373" s="1">
        <v>1692</v>
      </c>
      <c r="I2373" s="161">
        <f>VLOOKUP(B2373,L$2:M$54,2,FALSE)</f>
        <v>0.9565209742407198</v>
      </c>
      <c r="J2373">
        <f>MAX(I2373*F2373,E2373)</f>
        <v>15.232596514783463</v>
      </c>
      <c r="L2373" s="166"/>
      <c r="M2373" s="41"/>
      <c r="N2373" s="41"/>
      <c r="O2373" s="41"/>
    </row>
    <row r="2374" spans="1:15" x14ac:dyDescent="0.25">
      <c r="A2374" s="165">
        <v>43564.833333333336</v>
      </c>
      <c r="B2374" s="167">
        <f>WEEKNUM(A2374)</f>
        <v>15</v>
      </c>
      <c r="C2374" s="164">
        <f>WEEKDAY(A2374)</f>
        <v>3</v>
      </c>
      <c r="D2374" s="164">
        <v>21</v>
      </c>
      <c r="E2374" s="163">
        <v>10</v>
      </c>
      <c r="F2374" s="163">
        <v>13.525</v>
      </c>
      <c r="G2374" s="163">
        <v>12.037500000000001</v>
      </c>
      <c r="H2374" s="1">
        <v>2040</v>
      </c>
      <c r="I2374" s="161">
        <f>VLOOKUP(B2374,L$2:M$54,2,FALSE)</f>
        <v>0.9565209742407198</v>
      </c>
      <c r="J2374">
        <f>MAX(I2374*F2374,E2374)</f>
        <v>12.936946176605735</v>
      </c>
      <c r="L2374" s="166"/>
      <c r="M2374" s="41"/>
      <c r="N2374" s="41"/>
      <c r="O2374" s="41"/>
    </row>
    <row r="2375" spans="1:15" x14ac:dyDescent="0.25">
      <c r="A2375" s="165">
        <v>43564.875</v>
      </c>
      <c r="B2375" s="167">
        <f>WEEKNUM(A2375)</f>
        <v>15</v>
      </c>
      <c r="C2375" s="164">
        <f>WEEKDAY(A2375)</f>
        <v>3</v>
      </c>
      <c r="D2375" s="164">
        <v>22</v>
      </c>
      <c r="E2375" s="163">
        <v>12.45</v>
      </c>
      <c r="F2375" s="163">
        <v>12.45</v>
      </c>
      <c r="G2375" s="163">
        <v>11.987500000000001</v>
      </c>
      <c r="H2375" s="1">
        <v>1440</v>
      </c>
      <c r="I2375" s="161">
        <f>VLOOKUP(B2375,L$2:M$54,2,FALSE)</f>
        <v>0.9565209742407198</v>
      </c>
      <c r="J2375">
        <f>MAX(I2375*F2375,E2375)</f>
        <v>12.45</v>
      </c>
      <c r="L2375" s="166"/>
      <c r="M2375" s="41"/>
      <c r="N2375" s="41"/>
      <c r="O2375" s="41"/>
    </row>
    <row r="2376" spans="1:15" x14ac:dyDescent="0.25">
      <c r="A2376" s="165">
        <v>43564.916666666664</v>
      </c>
      <c r="B2376" s="167">
        <f>WEEKNUM(A2376)</f>
        <v>15</v>
      </c>
      <c r="C2376" s="164">
        <f>WEEKDAY(A2376)</f>
        <v>3</v>
      </c>
      <c r="D2376" s="164">
        <v>23</v>
      </c>
      <c r="E2376" s="163">
        <v>11.95</v>
      </c>
      <c r="F2376" s="163">
        <v>11.95</v>
      </c>
      <c r="G2376" s="163">
        <v>12.0875</v>
      </c>
      <c r="H2376" s="1">
        <v>944</v>
      </c>
      <c r="I2376" s="161">
        <f>VLOOKUP(B2376,L$2:M$54,2,FALSE)</f>
        <v>0.9565209742407198</v>
      </c>
      <c r="J2376">
        <f>MAX(I2376*F2376,E2376)</f>
        <v>11.95</v>
      </c>
      <c r="L2376" s="166"/>
      <c r="M2376" s="41"/>
      <c r="N2376" s="41"/>
      <c r="O2376" s="41"/>
    </row>
    <row r="2377" spans="1:15" x14ac:dyDescent="0.25">
      <c r="A2377" s="165">
        <v>43564.958333333336</v>
      </c>
      <c r="B2377" s="167">
        <f>WEEKNUM(A2377)</f>
        <v>15</v>
      </c>
      <c r="C2377" s="164">
        <f>WEEKDAY(A2377)</f>
        <v>3</v>
      </c>
      <c r="D2377" s="164">
        <v>24</v>
      </c>
      <c r="E2377" s="163">
        <v>11.725000000000001</v>
      </c>
      <c r="F2377" s="163">
        <v>11.725000000000001</v>
      </c>
      <c r="G2377" s="163">
        <v>12.225</v>
      </c>
      <c r="H2377" s="1">
        <v>431</v>
      </c>
      <c r="I2377" s="161">
        <f>VLOOKUP(B2377,L$2:M$54,2,FALSE)</f>
        <v>0.9565209742407198</v>
      </c>
      <c r="J2377">
        <f>MAX(I2377*F2377,E2377)</f>
        <v>11.725000000000001</v>
      </c>
      <c r="L2377" s="166"/>
      <c r="M2377" s="41"/>
      <c r="N2377" s="41"/>
      <c r="O2377" s="41"/>
    </row>
    <row r="2378" spans="1:15" x14ac:dyDescent="0.25">
      <c r="A2378" s="165">
        <v>43565</v>
      </c>
      <c r="B2378" s="167">
        <f>WEEKNUM(A2378)</f>
        <v>15</v>
      </c>
      <c r="C2378" s="164">
        <f>WEEKDAY(A2378)</f>
        <v>4</v>
      </c>
      <c r="D2378" s="164">
        <v>1</v>
      </c>
      <c r="E2378" s="163">
        <v>12</v>
      </c>
      <c r="F2378" s="163">
        <v>12</v>
      </c>
      <c r="G2378" s="163">
        <v>13.6875</v>
      </c>
      <c r="H2378" s="1">
        <v>184</v>
      </c>
      <c r="I2378" s="161">
        <f>VLOOKUP(B2378,L$2:M$54,2,FALSE)</f>
        <v>0.9565209742407198</v>
      </c>
      <c r="J2378">
        <f>MAX(I2378*F2378,E2378)</f>
        <v>12</v>
      </c>
      <c r="L2378" s="166"/>
      <c r="M2378" s="41"/>
      <c r="N2378" s="41"/>
      <c r="O2378" s="41"/>
    </row>
    <row r="2379" spans="1:15" x14ac:dyDescent="0.25">
      <c r="A2379" s="165">
        <v>43565.041666666664</v>
      </c>
      <c r="B2379" s="167">
        <f>WEEKNUM(A2379)</f>
        <v>15</v>
      </c>
      <c r="C2379" s="164">
        <f>WEEKDAY(A2379)</f>
        <v>4</v>
      </c>
      <c r="D2379" s="164">
        <v>2</v>
      </c>
      <c r="E2379" s="163">
        <v>11.07</v>
      </c>
      <c r="F2379" s="163">
        <v>11.07</v>
      </c>
      <c r="G2379" s="163">
        <v>12.9625</v>
      </c>
      <c r="H2379" s="1">
        <v>103</v>
      </c>
      <c r="I2379" s="161">
        <f>VLOOKUP(B2379,L$2:M$54,2,FALSE)</f>
        <v>0.9565209742407198</v>
      </c>
      <c r="J2379">
        <f>MAX(I2379*F2379,E2379)</f>
        <v>11.07</v>
      </c>
      <c r="L2379" s="166"/>
      <c r="M2379" s="41"/>
      <c r="N2379" s="41"/>
      <c r="O2379" s="41"/>
    </row>
    <row r="2380" spans="1:15" x14ac:dyDescent="0.25">
      <c r="A2380" s="165">
        <v>43565.083333333336</v>
      </c>
      <c r="B2380" s="167">
        <f>WEEKNUM(A2380)</f>
        <v>15</v>
      </c>
      <c r="C2380" s="164">
        <f>WEEKDAY(A2380)</f>
        <v>4</v>
      </c>
      <c r="D2380" s="164">
        <v>3</v>
      </c>
      <c r="E2380" s="163">
        <v>11.175000000000001</v>
      </c>
      <c r="F2380" s="163">
        <v>11.175000000000001</v>
      </c>
      <c r="G2380" s="163">
        <v>11.762499999999999</v>
      </c>
      <c r="H2380" s="1">
        <v>65</v>
      </c>
      <c r="I2380" s="161">
        <f>VLOOKUP(B2380,L$2:M$54,2,FALSE)</f>
        <v>0.9565209742407198</v>
      </c>
      <c r="J2380">
        <f>MAX(I2380*F2380,E2380)</f>
        <v>11.175000000000001</v>
      </c>
      <c r="L2380" s="166"/>
      <c r="M2380" s="41"/>
      <c r="N2380" s="41"/>
      <c r="O2380" s="41"/>
    </row>
    <row r="2381" spans="1:15" x14ac:dyDescent="0.25">
      <c r="A2381" s="165">
        <v>43565.125</v>
      </c>
      <c r="B2381" s="167">
        <f>WEEKNUM(A2381)</f>
        <v>15</v>
      </c>
      <c r="C2381" s="164">
        <f>WEEKDAY(A2381)</f>
        <v>4</v>
      </c>
      <c r="D2381" s="164">
        <v>4</v>
      </c>
      <c r="E2381" s="163">
        <v>11.745000000000001</v>
      </c>
      <c r="F2381" s="163">
        <v>11.745000000000001</v>
      </c>
      <c r="G2381" s="163">
        <v>12.45</v>
      </c>
      <c r="H2381" s="1">
        <v>149</v>
      </c>
      <c r="I2381" s="161">
        <f>VLOOKUP(B2381,L$2:M$54,2,FALSE)</f>
        <v>0.9565209742407198</v>
      </c>
      <c r="J2381">
        <f>MAX(I2381*F2381,E2381)</f>
        <v>11.745000000000001</v>
      </c>
      <c r="L2381" s="166"/>
      <c r="M2381" s="41"/>
      <c r="N2381" s="41"/>
      <c r="O2381" s="41"/>
    </row>
    <row r="2382" spans="1:15" x14ac:dyDescent="0.25">
      <c r="A2382" s="165">
        <v>43565.166666666664</v>
      </c>
      <c r="B2382" s="167">
        <f>WEEKNUM(A2382)</f>
        <v>15</v>
      </c>
      <c r="C2382" s="164">
        <f>WEEKDAY(A2382)</f>
        <v>4</v>
      </c>
      <c r="D2382" s="164">
        <v>5</v>
      </c>
      <c r="E2382" s="163">
        <v>12.195</v>
      </c>
      <c r="F2382" s="163">
        <v>12.195</v>
      </c>
      <c r="G2382" s="163">
        <v>11.95</v>
      </c>
      <c r="H2382" s="1">
        <v>405</v>
      </c>
      <c r="I2382" s="161">
        <f>VLOOKUP(B2382,L$2:M$54,2,FALSE)</f>
        <v>0.9565209742407198</v>
      </c>
      <c r="J2382">
        <f>MAX(I2382*F2382,E2382)</f>
        <v>12.195</v>
      </c>
      <c r="L2382" s="166"/>
      <c r="M2382" s="41"/>
      <c r="N2382" s="41"/>
      <c r="O2382" s="41"/>
    </row>
    <row r="2383" spans="1:15" x14ac:dyDescent="0.25">
      <c r="A2383" s="165">
        <v>43565.208333333336</v>
      </c>
      <c r="B2383" s="167">
        <f>WEEKNUM(A2383)</f>
        <v>15</v>
      </c>
      <c r="C2383" s="164">
        <f>WEEKDAY(A2383)</f>
        <v>4</v>
      </c>
      <c r="D2383" s="164">
        <v>6</v>
      </c>
      <c r="E2383" s="163">
        <v>11.705</v>
      </c>
      <c r="F2383" s="163">
        <v>11.705</v>
      </c>
      <c r="G2383" s="163">
        <v>11.725000000000001</v>
      </c>
      <c r="H2383" s="1">
        <v>924</v>
      </c>
      <c r="I2383" s="161">
        <f>VLOOKUP(B2383,L$2:M$54,2,FALSE)</f>
        <v>0.9565209742407198</v>
      </c>
      <c r="J2383">
        <f>MAX(I2383*F2383,E2383)</f>
        <v>11.705</v>
      </c>
      <c r="L2383" s="166"/>
      <c r="M2383" s="41"/>
      <c r="N2383" s="41"/>
      <c r="O2383" s="41"/>
    </row>
    <row r="2384" spans="1:15" x14ac:dyDescent="0.25">
      <c r="A2384" s="165">
        <v>43565.25</v>
      </c>
      <c r="B2384" s="167">
        <f>WEEKNUM(A2384)</f>
        <v>15</v>
      </c>
      <c r="C2384" s="164">
        <f>WEEKDAY(A2384)</f>
        <v>4</v>
      </c>
      <c r="D2384" s="164">
        <v>7</v>
      </c>
      <c r="E2384" s="163">
        <v>10.620000000000001</v>
      </c>
      <c r="F2384" s="163">
        <v>10.620000000000001</v>
      </c>
      <c r="G2384" s="163">
        <v>12</v>
      </c>
      <c r="H2384" s="1">
        <v>3382</v>
      </c>
      <c r="I2384" s="161">
        <f>VLOOKUP(B2384,L$2:M$54,2,FALSE)</f>
        <v>0.9565209742407198</v>
      </c>
      <c r="J2384">
        <f>MAX(I2384*F2384,E2384)</f>
        <v>10.620000000000001</v>
      </c>
      <c r="L2384" s="166"/>
      <c r="M2384" s="41"/>
      <c r="N2384" s="41"/>
      <c r="O2384" s="41"/>
    </row>
    <row r="2385" spans="1:15" x14ac:dyDescent="0.25">
      <c r="A2385" s="165">
        <v>43565.291666666664</v>
      </c>
      <c r="B2385" s="167">
        <f>WEEKNUM(A2385)</f>
        <v>15</v>
      </c>
      <c r="C2385" s="164">
        <f>WEEKDAY(A2385)</f>
        <v>4</v>
      </c>
      <c r="D2385" s="164">
        <v>8</v>
      </c>
      <c r="E2385" s="163">
        <v>11.77</v>
      </c>
      <c r="F2385" s="163">
        <v>11.77</v>
      </c>
      <c r="G2385" s="163">
        <v>11.07</v>
      </c>
      <c r="H2385" s="1">
        <v>4291</v>
      </c>
      <c r="I2385" s="161">
        <f>VLOOKUP(B2385,L$2:M$54,2,FALSE)</f>
        <v>0.9565209742407198</v>
      </c>
      <c r="J2385">
        <f>MAX(I2385*F2385,E2385)</f>
        <v>11.77</v>
      </c>
      <c r="L2385" s="166"/>
      <c r="M2385" s="41"/>
      <c r="N2385" s="41"/>
      <c r="O2385" s="41"/>
    </row>
    <row r="2386" spans="1:15" x14ac:dyDescent="0.25">
      <c r="A2386" s="165">
        <v>43565.333333333336</v>
      </c>
      <c r="B2386" s="167">
        <f>WEEKNUM(A2386)</f>
        <v>15</v>
      </c>
      <c r="C2386" s="164">
        <f>WEEKDAY(A2386)</f>
        <v>4</v>
      </c>
      <c r="D2386" s="164">
        <v>9</v>
      </c>
      <c r="E2386" s="163">
        <v>10</v>
      </c>
      <c r="F2386" s="163">
        <v>16.5</v>
      </c>
      <c r="G2386" s="163">
        <v>11.175000000000001</v>
      </c>
      <c r="H2386" s="1">
        <v>3432</v>
      </c>
      <c r="I2386" s="161">
        <f>VLOOKUP(B2386,L$2:M$54,2,FALSE)</f>
        <v>0.9565209742407198</v>
      </c>
      <c r="J2386">
        <f>MAX(I2386*F2386,E2386)</f>
        <v>15.782596074971877</v>
      </c>
      <c r="L2386" s="166"/>
      <c r="M2386" s="41"/>
      <c r="N2386" s="41"/>
      <c r="O2386" s="41"/>
    </row>
    <row r="2387" spans="1:15" x14ac:dyDescent="0.25">
      <c r="A2387" s="165">
        <v>43565.375</v>
      </c>
      <c r="B2387" s="167">
        <f>WEEKNUM(A2387)</f>
        <v>15</v>
      </c>
      <c r="C2387" s="164">
        <f>WEEKDAY(A2387)</f>
        <v>4</v>
      </c>
      <c r="D2387" s="164">
        <v>10</v>
      </c>
      <c r="E2387" s="163">
        <v>10</v>
      </c>
      <c r="F2387" s="163">
        <v>19</v>
      </c>
      <c r="G2387" s="163">
        <v>11.745000000000001</v>
      </c>
      <c r="H2387" s="1">
        <v>2967</v>
      </c>
      <c r="I2387" s="161">
        <f>VLOOKUP(B2387,L$2:M$54,2,FALSE)</f>
        <v>0.9565209742407198</v>
      </c>
      <c r="J2387">
        <f>MAX(I2387*F2387,E2387)</f>
        <v>18.173898510573675</v>
      </c>
      <c r="L2387" s="166"/>
      <c r="M2387" s="41"/>
      <c r="N2387" s="41"/>
      <c r="O2387" s="41"/>
    </row>
    <row r="2388" spans="1:15" x14ac:dyDescent="0.25">
      <c r="A2388" s="165">
        <v>43565.416666666664</v>
      </c>
      <c r="B2388" s="167">
        <f>WEEKNUM(A2388)</f>
        <v>15</v>
      </c>
      <c r="C2388" s="164">
        <f>WEEKDAY(A2388)</f>
        <v>4</v>
      </c>
      <c r="D2388" s="164">
        <v>11</v>
      </c>
      <c r="E2388" s="163">
        <v>10</v>
      </c>
      <c r="F2388" s="163">
        <v>16.75</v>
      </c>
      <c r="G2388" s="163">
        <v>12.195</v>
      </c>
      <c r="H2388" s="1">
        <v>2705</v>
      </c>
      <c r="I2388" s="161">
        <f>VLOOKUP(B2388,L$2:M$54,2,FALSE)</f>
        <v>0.9565209742407198</v>
      </c>
      <c r="J2388">
        <f>MAX(I2388*F2388,E2388)</f>
        <v>16.021726318532057</v>
      </c>
      <c r="L2388" s="166"/>
      <c r="M2388" s="41"/>
      <c r="N2388" s="41"/>
      <c r="O2388" s="41"/>
    </row>
    <row r="2389" spans="1:15" x14ac:dyDescent="0.25">
      <c r="A2389" s="165">
        <v>43565.458333333336</v>
      </c>
      <c r="B2389" s="167">
        <f>WEEKNUM(A2389)</f>
        <v>15</v>
      </c>
      <c r="C2389" s="164">
        <f>WEEKDAY(A2389)</f>
        <v>4</v>
      </c>
      <c r="D2389" s="164">
        <v>12</v>
      </c>
      <c r="E2389" s="163">
        <v>10</v>
      </c>
      <c r="F2389" s="163">
        <v>15.379999999999999</v>
      </c>
      <c r="G2389" s="163">
        <v>11.705</v>
      </c>
      <c r="H2389" s="1">
        <v>2622</v>
      </c>
      <c r="I2389" s="161">
        <f>VLOOKUP(B2389,L$2:M$54,2,FALSE)</f>
        <v>0.9565209742407198</v>
      </c>
      <c r="J2389">
        <f>MAX(I2389*F2389,E2389)</f>
        <v>14.711292583822269</v>
      </c>
      <c r="L2389" s="166"/>
      <c r="M2389" s="41"/>
      <c r="N2389" s="41"/>
      <c r="O2389" s="41"/>
    </row>
    <row r="2390" spans="1:15" x14ac:dyDescent="0.25">
      <c r="A2390" s="165">
        <v>43565.5</v>
      </c>
      <c r="B2390" s="167">
        <f>WEEKNUM(A2390)</f>
        <v>15</v>
      </c>
      <c r="C2390" s="164">
        <f>WEEKDAY(A2390)</f>
        <v>4</v>
      </c>
      <c r="D2390" s="164">
        <v>13</v>
      </c>
      <c r="E2390" s="163">
        <v>10</v>
      </c>
      <c r="F2390" s="163">
        <v>14.45</v>
      </c>
      <c r="G2390" s="163">
        <v>10.620000000000001</v>
      </c>
      <c r="H2390" s="1">
        <v>2344</v>
      </c>
      <c r="I2390" s="161">
        <f>VLOOKUP(B2390,L$2:M$54,2,FALSE)</f>
        <v>0.9565209742407198</v>
      </c>
      <c r="J2390">
        <f>MAX(I2390*F2390,E2390)</f>
        <v>13.821728077778401</v>
      </c>
      <c r="L2390" s="166"/>
      <c r="M2390" s="41"/>
      <c r="N2390" s="41"/>
      <c r="O2390" s="41"/>
    </row>
    <row r="2391" spans="1:15" x14ac:dyDescent="0.25">
      <c r="A2391" s="165">
        <v>43565.541666666664</v>
      </c>
      <c r="B2391" s="167">
        <f>WEEKNUM(A2391)</f>
        <v>15</v>
      </c>
      <c r="C2391" s="164">
        <f>WEEKDAY(A2391)</f>
        <v>4</v>
      </c>
      <c r="D2391" s="164">
        <v>14</v>
      </c>
      <c r="E2391" s="163">
        <v>10</v>
      </c>
      <c r="F2391" s="163">
        <v>13.765000000000001</v>
      </c>
      <c r="G2391" s="163">
        <v>11.77</v>
      </c>
      <c r="H2391" s="1">
        <v>2547</v>
      </c>
      <c r="I2391" s="161">
        <f>VLOOKUP(B2391,L$2:M$54,2,FALSE)</f>
        <v>0.9565209742407198</v>
      </c>
      <c r="J2391">
        <f>MAX(I2391*F2391,E2391)</f>
        <v>13.166511210423508</v>
      </c>
      <c r="L2391" s="166"/>
      <c r="M2391" s="41"/>
      <c r="N2391" s="41"/>
      <c r="O2391" s="41"/>
    </row>
    <row r="2392" spans="1:15" x14ac:dyDescent="0.25">
      <c r="A2392" s="165">
        <v>43565.583333333336</v>
      </c>
      <c r="B2392" s="167">
        <f>WEEKNUM(A2392)</f>
        <v>15</v>
      </c>
      <c r="C2392" s="164">
        <f>WEEKDAY(A2392)</f>
        <v>4</v>
      </c>
      <c r="D2392" s="164">
        <v>15</v>
      </c>
      <c r="E2392" s="163">
        <v>10</v>
      </c>
      <c r="F2392" s="163">
        <v>14.185</v>
      </c>
      <c r="G2392" s="163">
        <v>13.25</v>
      </c>
      <c r="H2392" s="1">
        <v>2710</v>
      </c>
      <c r="I2392" s="161">
        <f>VLOOKUP(B2392,L$2:M$54,2,FALSE)</f>
        <v>0.9565209742407198</v>
      </c>
      <c r="J2392">
        <f>MAX(I2392*F2392,E2392)</f>
        <v>13.56825001960461</v>
      </c>
      <c r="L2392" s="166"/>
      <c r="M2392" s="41"/>
      <c r="N2392" s="41"/>
      <c r="O2392" s="41"/>
    </row>
    <row r="2393" spans="1:15" x14ac:dyDescent="0.25">
      <c r="A2393" s="165">
        <v>43565.625</v>
      </c>
      <c r="B2393" s="167">
        <f>WEEKNUM(A2393)</f>
        <v>15</v>
      </c>
      <c r="C2393" s="164">
        <f>WEEKDAY(A2393)</f>
        <v>4</v>
      </c>
      <c r="D2393" s="164">
        <v>16</v>
      </c>
      <c r="E2393" s="163">
        <v>10</v>
      </c>
      <c r="F2393" s="163">
        <v>15</v>
      </c>
      <c r="G2393" s="163">
        <v>14.5</v>
      </c>
      <c r="H2393" s="1">
        <v>2800</v>
      </c>
      <c r="I2393" s="161">
        <f>VLOOKUP(B2393,L$2:M$54,2,FALSE)</f>
        <v>0.9565209742407198</v>
      </c>
      <c r="J2393">
        <f>MAX(I2393*F2393,E2393)</f>
        <v>14.347814613610797</v>
      </c>
      <c r="L2393" s="166"/>
      <c r="M2393" s="41"/>
      <c r="N2393" s="41"/>
      <c r="O2393" s="41"/>
    </row>
    <row r="2394" spans="1:15" x14ac:dyDescent="0.25">
      <c r="A2394" s="165">
        <v>43565.666666666664</v>
      </c>
      <c r="B2394" s="167">
        <f>WEEKNUM(A2394)</f>
        <v>15</v>
      </c>
      <c r="C2394" s="164">
        <f>WEEKDAY(A2394)</f>
        <v>4</v>
      </c>
      <c r="D2394" s="164">
        <v>17</v>
      </c>
      <c r="E2394" s="163">
        <v>10</v>
      </c>
      <c r="F2394" s="163">
        <v>14.895</v>
      </c>
      <c r="G2394" s="163">
        <v>13.375</v>
      </c>
      <c r="H2394" s="1">
        <v>3483</v>
      </c>
      <c r="I2394" s="161">
        <f>VLOOKUP(B2394,L$2:M$54,2,FALSE)</f>
        <v>0.9565209742407198</v>
      </c>
      <c r="J2394">
        <f>MAX(I2394*F2394,E2394)</f>
        <v>14.247379911315521</v>
      </c>
      <c r="L2394" s="166"/>
      <c r="M2394" s="41"/>
      <c r="N2394" s="41"/>
      <c r="O2394" s="41"/>
    </row>
    <row r="2395" spans="1:15" x14ac:dyDescent="0.25">
      <c r="A2395" s="165">
        <v>43565.708333333336</v>
      </c>
      <c r="B2395" s="167">
        <f>WEEKNUM(A2395)</f>
        <v>15</v>
      </c>
      <c r="C2395" s="164">
        <f>WEEKDAY(A2395)</f>
        <v>4</v>
      </c>
      <c r="D2395" s="164">
        <v>18</v>
      </c>
      <c r="E2395" s="163">
        <v>10</v>
      </c>
      <c r="F2395" s="163">
        <v>15.77</v>
      </c>
      <c r="G2395" s="163">
        <v>12.690000000000001</v>
      </c>
      <c r="H2395" s="1">
        <v>3963</v>
      </c>
      <c r="I2395" s="161">
        <f>VLOOKUP(B2395,L$2:M$54,2,FALSE)</f>
        <v>0.9565209742407198</v>
      </c>
      <c r="J2395">
        <f>MAX(I2395*F2395,E2395)</f>
        <v>15.084335763776151</v>
      </c>
      <c r="L2395" s="166"/>
      <c r="M2395" s="41"/>
      <c r="N2395" s="41"/>
      <c r="O2395" s="41"/>
    </row>
    <row r="2396" spans="1:15" x14ac:dyDescent="0.25">
      <c r="A2396" s="165">
        <v>43565.75</v>
      </c>
      <c r="B2396" s="167">
        <f>WEEKNUM(A2396)</f>
        <v>15</v>
      </c>
      <c r="C2396" s="164">
        <f>WEEKDAY(A2396)</f>
        <v>4</v>
      </c>
      <c r="D2396" s="164">
        <v>19</v>
      </c>
      <c r="E2396" s="163">
        <v>10</v>
      </c>
      <c r="F2396" s="163">
        <v>17.549999999999997</v>
      </c>
      <c r="G2396" s="163">
        <v>12.225000000000001</v>
      </c>
      <c r="H2396" s="1">
        <v>2938</v>
      </c>
      <c r="I2396" s="161">
        <f>VLOOKUP(B2396,L$2:M$54,2,FALSE)</f>
        <v>0.9565209742407198</v>
      </c>
      <c r="J2396">
        <f>MAX(I2396*F2396,E2396)</f>
        <v>16.786943097924631</v>
      </c>
      <c r="L2396" s="166"/>
      <c r="M2396" s="41"/>
      <c r="N2396" s="41"/>
      <c r="O2396" s="41"/>
    </row>
    <row r="2397" spans="1:15" x14ac:dyDescent="0.25">
      <c r="A2397" s="165">
        <v>43565.791666666664</v>
      </c>
      <c r="B2397" s="167">
        <f>WEEKNUM(A2397)</f>
        <v>15</v>
      </c>
      <c r="C2397" s="164">
        <f>WEEKDAY(A2397)</f>
        <v>4</v>
      </c>
      <c r="D2397" s="164">
        <v>20</v>
      </c>
      <c r="E2397" s="163">
        <v>10</v>
      </c>
      <c r="F2397" s="163">
        <v>16.234999999999999</v>
      </c>
      <c r="G2397" s="163">
        <v>11.8825</v>
      </c>
      <c r="H2397" s="1">
        <v>1866</v>
      </c>
      <c r="I2397" s="161">
        <f>VLOOKUP(B2397,L$2:M$54,2,FALSE)</f>
        <v>0.9565209742407198</v>
      </c>
      <c r="J2397">
        <f>MAX(I2397*F2397,E2397)</f>
        <v>15.529118016798085</v>
      </c>
      <c r="L2397" s="166"/>
      <c r="M2397" s="41"/>
      <c r="N2397" s="41"/>
      <c r="O2397" s="41"/>
    </row>
    <row r="2398" spans="1:15" x14ac:dyDescent="0.25">
      <c r="A2398" s="165">
        <v>43565.833333333336</v>
      </c>
      <c r="B2398" s="167">
        <f>WEEKNUM(A2398)</f>
        <v>15</v>
      </c>
      <c r="C2398" s="164">
        <f>WEEKDAY(A2398)</f>
        <v>4</v>
      </c>
      <c r="D2398" s="164">
        <v>21</v>
      </c>
      <c r="E2398" s="163">
        <v>10</v>
      </c>
      <c r="F2398" s="163">
        <v>14</v>
      </c>
      <c r="G2398" s="163">
        <v>12.092500000000001</v>
      </c>
      <c r="H2398" s="1">
        <v>1041</v>
      </c>
      <c r="I2398" s="161">
        <f>VLOOKUP(B2398,L$2:M$54,2,FALSE)</f>
        <v>0.9565209742407198</v>
      </c>
      <c r="J2398">
        <f>MAX(I2398*F2398,E2398)</f>
        <v>13.391293639370078</v>
      </c>
      <c r="L2398" s="166"/>
      <c r="M2398" s="41"/>
      <c r="N2398" s="41"/>
      <c r="O2398" s="41"/>
    </row>
    <row r="2399" spans="1:15" x14ac:dyDescent="0.25">
      <c r="A2399" s="165">
        <v>43565.875</v>
      </c>
      <c r="B2399" s="167">
        <f>WEEKNUM(A2399)</f>
        <v>15</v>
      </c>
      <c r="C2399" s="164">
        <f>WEEKDAY(A2399)</f>
        <v>4</v>
      </c>
      <c r="D2399" s="164">
        <v>22</v>
      </c>
      <c r="E2399" s="163">
        <v>10</v>
      </c>
      <c r="F2399" s="163">
        <v>12.77</v>
      </c>
      <c r="G2399" s="163">
        <v>12.5</v>
      </c>
      <c r="H2399" s="1">
        <v>782</v>
      </c>
      <c r="I2399" s="161">
        <f>VLOOKUP(B2399,L$2:M$54,2,FALSE)</f>
        <v>0.9565209742407198</v>
      </c>
      <c r="J2399">
        <f>MAX(I2399*F2399,E2399)</f>
        <v>12.214772841053991</v>
      </c>
      <c r="L2399" s="166"/>
      <c r="M2399" s="41"/>
      <c r="N2399" s="41"/>
      <c r="O2399" s="41"/>
    </row>
    <row r="2400" spans="1:15" x14ac:dyDescent="0.25">
      <c r="A2400" s="165">
        <v>43565.916666666664</v>
      </c>
      <c r="B2400" s="167">
        <f>WEEKNUM(A2400)</f>
        <v>15</v>
      </c>
      <c r="C2400" s="164">
        <f>WEEKDAY(A2400)</f>
        <v>4</v>
      </c>
      <c r="D2400" s="164">
        <v>23</v>
      </c>
      <c r="E2400" s="163">
        <v>12.48</v>
      </c>
      <c r="F2400" s="163">
        <v>12.48</v>
      </c>
      <c r="G2400" s="163">
        <v>12.4475</v>
      </c>
      <c r="H2400" s="1">
        <v>378</v>
      </c>
      <c r="I2400" s="161">
        <f>VLOOKUP(B2400,L$2:M$54,2,FALSE)</f>
        <v>0.9565209742407198</v>
      </c>
      <c r="J2400">
        <f>MAX(I2400*F2400,E2400)</f>
        <v>12.48</v>
      </c>
      <c r="L2400" s="166"/>
      <c r="M2400" s="41"/>
      <c r="N2400" s="41"/>
      <c r="O2400" s="41"/>
    </row>
    <row r="2401" spans="1:15" x14ac:dyDescent="0.25">
      <c r="A2401" s="165">
        <v>43565.958333333336</v>
      </c>
      <c r="B2401" s="167">
        <f>WEEKNUM(A2401)</f>
        <v>15</v>
      </c>
      <c r="C2401" s="164">
        <f>WEEKDAY(A2401)</f>
        <v>4</v>
      </c>
      <c r="D2401" s="164">
        <v>24</v>
      </c>
      <c r="E2401" s="163">
        <v>12.59</v>
      </c>
      <c r="F2401" s="163">
        <v>12.59</v>
      </c>
      <c r="G2401" s="163">
        <v>12.885000000000002</v>
      </c>
      <c r="H2401" s="1">
        <v>299</v>
      </c>
      <c r="I2401" s="161">
        <f>VLOOKUP(B2401,L$2:M$54,2,FALSE)</f>
        <v>0.9565209742407198</v>
      </c>
      <c r="J2401">
        <f>MAX(I2401*F2401,E2401)</f>
        <v>12.59</v>
      </c>
      <c r="L2401" s="166"/>
      <c r="M2401" s="41"/>
      <c r="N2401" s="41"/>
      <c r="O2401" s="41"/>
    </row>
    <row r="2402" spans="1:15" x14ac:dyDescent="0.25">
      <c r="A2402" s="165">
        <v>43566</v>
      </c>
      <c r="B2402" s="167">
        <f>WEEKNUM(A2402)</f>
        <v>15</v>
      </c>
      <c r="C2402" s="164">
        <f>WEEKDAY(A2402)</f>
        <v>5</v>
      </c>
      <c r="D2402" s="164">
        <v>1</v>
      </c>
      <c r="E2402" s="163">
        <v>12.375</v>
      </c>
      <c r="F2402" s="163">
        <v>12.375</v>
      </c>
      <c r="G2402" s="163">
        <v>13.774999999999999</v>
      </c>
      <c r="H2402" s="1">
        <v>130</v>
      </c>
      <c r="I2402" s="161">
        <f>VLOOKUP(B2402,L$2:M$54,2,FALSE)</f>
        <v>0.9565209742407198</v>
      </c>
      <c r="J2402">
        <f>MAX(I2402*F2402,E2402)</f>
        <v>12.375</v>
      </c>
      <c r="L2402" s="166"/>
      <c r="M2402" s="41"/>
      <c r="N2402" s="41"/>
      <c r="O2402" s="41"/>
    </row>
    <row r="2403" spans="1:15" x14ac:dyDescent="0.25">
      <c r="A2403" s="165">
        <v>43566.041666666664</v>
      </c>
      <c r="B2403" s="167">
        <f>WEEKNUM(A2403)</f>
        <v>15</v>
      </c>
      <c r="C2403" s="164">
        <f>WEEKDAY(A2403)</f>
        <v>5</v>
      </c>
      <c r="D2403" s="164">
        <v>2</v>
      </c>
      <c r="E2403" s="163">
        <v>11.984999999999999</v>
      </c>
      <c r="F2403" s="163">
        <v>11.984999999999999</v>
      </c>
      <c r="G2403" s="163">
        <v>13.1175</v>
      </c>
      <c r="H2403" s="1">
        <v>79</v>
      </c>
      <c r="I2403" s="161">
        <f>VLOOKUP(B2403,L$2:M$54,2,FALSE)</f>
        <v>0.9565209742407198</v>
      </c>
      <c r="J2403">
        <f>MAX(I2403*F2403,E2403)</f>
        <v>11.984999999999999</v>
      </c>
      <c r="L2403" s="166"/>
      <c r="M2403" s="41"/>
      <c r="N2403" s="41"/>
      <c r="O2403" s="41"/>
    </row>
    <row r="2404" spans="1:15" x14ac:dyDescent="0.25">
      <c r="A2404" s="165">
        <v>43566.083333333336</v>
      </c>
      <c r="B2404" s="167">
        <f>WEEKNUM(A2404)</f>
        <v>15</v>
      </c>
      <c r="C2404" s="164">
        <f>WEEKDAY(A2404)</f>
        <v>5</v>
      </c>
      <c r="D2404" s="164">
        <v>3</v>
      </c>
      <c r="E2404" s="163">
        <v>11.719999999999999</v>
      </c>
      <c r="F2404" s="163">
        <v>11.719999999999999</v>
      </c>
      <c r="G2404" s="163">
        <v>12</v>
      </c>
      <c r="H2404" s="1">
        <v>66</v>
      </c>
      <c r="I2404" s="161">
        <f>VLOOKUP(B2404,L$2:M$54,2,FALSE)</f>
        <v>0.9565209742407198</v>
      </c>
      <c r="J2404">
        <f>MAX(I2404*F2404,E2404)</f>
        <v>11.719999999999999</v>
      </c>
      <c r="L2404" s="166"/>
      <c r="M2404" s="41"/>
      <c r="N2404" s="41"/>
      <c r="O2404" s="41"/>
    </row>
    <row r="2405" spans="1:15" x14ac:dyDescent="0.25">
      <c r="A2405" s="165">
        <v>43566.125</v>
      </c>
      <c r="B2405" s="167">
        <f>WEEKNUM(A2405)</f>
        <v>15</v>
      </c>
      <c r="C2405" s="164">
        <f>WEEKDAY(A2405)</f>
        <v>5</v>
      </c>
      <c r="D2405" s="164">
        <v>4</v>
      </c>
      <c r="E2405" s="163">
        <v>12.094999999999999</v>
      </c>
      <c r="F2405" s="163">
        <v>12.094999999999999</v>
      </c>
      <c r="G2405" s="163">
        <v>11.385</v>
      </c>
      <c r="H2405" s="1">
        <v>141</v>
      </c>
      <c r="I2405" s="161">
        <f>VLOOKUP(B2405,L$2:M$54,2,FALSE)</f>
        <v>0.9565209742407198</v>
      </c>
      <c r="J2405">
        <f>MAX(I2405*F2405,E2405)</f>
        <v>12.094999999999999</v>
      </c>
      <c r="L2405" s="166"/>
      <c r="M2405" s="41"/>
      <c r="N2405" s="41"/>
      <c r="O2405" s="41"/>
    </row>
    <row r="2406" spans="1:15" x14ac:dyDescent="0.25">
      <c r="A2406" s="165">
        <v>43566.166666666664</v>
      </c>
      <c r="B2406" s="167">
        <f>WEEKNUM(A2406)</f>
        <v>15</v>
      </c>
      <c r="C2406" s="164">
        <f>WEEKDAY(A2406)</f>
        <v>5</v>
      </c>
      <c r="D2406" s="164">
        <v>5</v>
      </c>
      <c r="E2406" s="163">
        <v>11.91</v>
      </c>
      <c r="F2406" s="163">
        <v>11.91</v>
      </c>
      <c r="G2406" s="163">
        <v>12.48</v>
      </c>
      <c r="H2406" s="1">
        <v>333</v>
      </c>
      <c r="I2406" s="161">
        <f>VLOOKUP(B2406,L$2:M$54,2,FALSE)</f>
        <v>0.9565209742407198</v>
      </c>
      <c r="J2406">
        <f>MAX(I2406*F2406,E2406)</f>
        <v>11.91</v>
      </c>
      <c r="L2406" s="166"/>
      <c r="M2406" s="41"/>
      <c r="N2406" s="41"/>
      <c r="O2406" s="41"/>
    </row>
    <row r="2407" spans="1:15" x14ac:dyDescent="0.25">
      <c r="A2407" s="165">
        <v>43566.208333333336</v>
      </c>
      <c r="B2407" s="167">
        <f>WEEKNUM(A2407)</f>
        <v>15</v>
      </c>
      <c r="C2407" s="164">
        <f>WEEKDAY(A2407)</f>
        <v>5</v>
      </c>
      <c r="D2407" s="164">
        <v>6</v>
      </c>
      <c r="E2407" s="163">
        <v>12.455</v>
      </c>
      <c r="F2407" s="163">
        <v>12.455</v>
      </c>
      <c r="G2407" s="163">
        <v>12.59</v>
      </c>
      <c r="H2407" s="1">
        <v>868</v>
      </c>
      <c r="I2407" s="161">
        <f>VLOOKUP(B2407,L$2:M$54,2,FALSE)</f>
        <v>0.9565209742407198</v>
      </c>
      <c r="J2407">
        <f>MAX(I2407*F2407,E2407)</f>
        <v>12.455</v>
      </c>
      <c r="L2407" s="166"/>
      <c r="M2407" s="41"/>
      <c r="N2407" s="41"/>
      <c r="O2407" s="41"/>
    </row>
    <row r="2408" spans="1:15" x14ac:dyDescent="0.25">
      <c r="A2408" s="165">
        <v>43566.25</v>
      </c>
      <c r="B2408" s="167">
        <f>WEEKNUM(A2408)</f>
        <v>15</v>
      </c>
      <c r="C2408" s="164">
        <f>WEEKDAY(A2408)</f>
        <v>5</v>
      </c>
      <c r="D2408" s="164">
        <v>7</v>
      </c>
      <c r="E2408" s="163">
        <v>10</v>
      </c>
      <c r="F2408" s="163">
        <v>11.094999999999999</v>
      </c>
      <c r="G2408" s="163">
        <v>12.375</v>
      </c>
      <c r="H2408" s="1">
        <v>3287</v>
      </c>
      <c r="I2408" s="161">
        <f>VLOOKUP(B2408,L$2:M$54,2,FALSE)</f>
        <v>0.9565209742407198</v>
      </c>
      <c r="J2408">
        <f>MAX(I2408*F2408,E2408)</f>
        <v>10.612600209200785</v>
      </c>
      <c r="L2408" s="166"/>
      <c r="M2408" s="41"/>
      <c r="N2408" s="41"/>
      <c r="O2408" s="41"/>
    </row>
    <row r="2409" spans="1:15" x14ac:dyDescent="0.25">
      <c r="A2409" s="165">
        <v>43566.291666666664</v>
      </c>
      <c r="B2409" s="167">
        <f>WEEKNUM(A2409)</f>
        <v>15</v>
      </c>
      <c r="C2409" s="164">
        <f>WEEKDAY(A2409)</f>
        <v>5</v>
      </c>
      <c r="D2409" s="164">
        <v>8</v>
      </c>
      <c r="E2409" s="163">
        <v>10</v>
      </c>
      <c r="F2409" s="163">
        <v>11.745000000000001</v>
      </c>
      <c r="G2409" s="163">
        <v>11.984999999999999</v>
      </c>
      <c r="H2409" s="1">
        <v>4185</v>
      </c>
      <c r="I2409" s="161">
        <f>VLOOKUP(B2409,L$2:M$54,2,FALSE)</f>
        <v>0.9565209742407198</v>
      </c>
      <c r="J2409">
        <f>MAX(I2409*F2409,E2409)</f>
        <v>11.234338842457255</v>
      </c>
      <c r="L2409" s="166"/>
      <c r="M2409" s="41"/>
      <c r="N2409" s="41"/>
      <c r="O2409" s="41"/>
    </row>
    <row r="2410" spans="1:15" x14ac:dyDescent="0.25">
      <c r="A2410" s="165">
        <v>43566.333333333336</v>
      </c>
      <c r="B2410" s="167">
        <f>WEEKNUM(A2410)</f>
        <v>15</v>
      </c>
      <c r="C2410" s="164">
        <f>WEEKDAY(A2410)</f>
        <v>5</v>
      </c>
      <c r="D2410" s="164">
        <v>9</v>
      </c>
      <c r="E2410" s="163">
        <v>10</v>
      </c>
      <c r="F2410" s="163">
        <v>17.755000000000003</v>
      </c>
      <c r="G2410" s="163">
        <v>11.719999999999999</v>
      </c>
      <c r="H2410" s="1">
        <v>3560</v>
      </c>
      <c r="I2410" s="161">
        <f>VLOOKUP(B2410,L$2:M$54,2,FALSE)</f>
        <v>0.9565209742407198</v>
      </c>
      <c r="J2410">
        <f>MAX(I2410*F2410,E2410)</f>
        <v>16.983029897643984</v>
      </c>
      <c r="L2410" s="166"/>
      <c r="M2410" s="41"/>
      <c r="N2410" s="41"/>
      <c r="O2410" s="41"/>
    </row>
    <row r="2411" spans="1:15" x14ac:dyDescent="0.25">
      <c r="A2411" s="165">
        <v>43566.375</v>
      </c>
      <c r="B2411" s="167">
        <f>WEEKNUM(A2411)</f>
        <v>15</v>
      </c>
      <c r="C2411" s="164">
        <f>WEEKDAY(A2411)</f>
        <v>5</v>
      </c>
      <c r="D2411" s="164">
        <v>10</v>
      </c>
      <c r="E2411" s="163">
        <v>10</v>
      </c>
      <c r="F2411" s="163">
        <v>16.395</v>
      </c>
      <c r="G2411" s="163">
        <v>12.094999999999999</v>
      </c>
      <c r="H2411" s="1">
        <v>2849</v>
      </c>
      <c r="I2411" s="161">
        <f>VLOOKUP(B2411,L$2:M$54,2,FALSE)</f>
        <v>0.9565209742407198</v>
      </c>
      <c r="J2411">
        <f>MAX(I2411*F2411,E2411)</f>
        <v>15.682161372676601</v>
      </c>
      <c r="L2411" s="166"/>
      <c r="M2411" s="41"/>
      <c r="N2411" s="41"/>
      <c r="O2411" s="41"/>
    </row>
    <row r="2412" spans="1:15" x14ac:dyDescent="0.25">
      <c r="A2412" s="165">
        <v>43566.416666666664</v>
      </c>
      <c r="B2412" s="167">
        <f>WEEKNUM(A2412)</f>
        <v>15</v>
      </c>
      <c r="C2412" s="164">
        <f>WEEKDAY(A2412)</f>
        <v>5</v>
      </c>
      <c r="D2412" s="164">
        <v>11</v>
      </c>
      <c r="E2412" s="163">
        <v>10</v>
      </c>
      <c r="F2412" s="163">
        <v>15.625</v>
      </c>
      <c r="G2412" s="163">
        <v>11.91</v>
      </c>
      <c r="H2412" s="1">
        <v>2679</v>
      </c>
      <c r="I2412" s="161">
        <f>VLOOKUP(B2412,L$2:M$54,2,FALSE)</f>
        <v>0.9565209742407198</v>
      </c>
      <c r="J2412">
        <f>MAX(I2412*F2412,E2412)</f>
        <v>14.945640222511248</v>
      </c>
      <c r="L2412" s="166"/>
      <c r="M2412" s="41"/>
      <c r="N2412" s="41"/>
      <c r="O2412" s="41"/>
    </row>
    <row r="2413" spans="1:15" x14ac:dyDescent="0.25">
      <c r="A2413" s="165">
        <v>43566.458333333336</v>
      </c>
      <c r="B2413" s="167">
        <f>WEEKNUM(A2413)</f>
        <v>15</v>
      </c>
      <c r="C2413" s="164">
        <f>WEEKDAY(A2413)</f>
        <v>5</v>
      </c>
      <c r="D2413" s="164">
        <v>12</v>
      </c>
      <c r="E2413" s="163">
        <v>10</v>
      </c>
      <c r="F2413" s="163">
        <v>13.745000000000001</v>
      </c>
      <c r="G2413" s="163">
        <v>12.455</v>
      </c>
      <c r="H2413" s="1">
        <v>2652</v>
      </c>
      <c r="I2413" s="161">
        <f>VLOOKUP(B2413,L$2:M$54,2,FALSE)</f>
        <v>0.9565209742407198</v>
      </c>
      <c r="J2413">
        <f>MAX(I2413*F2413,E2413)</f>
        <v>13.147380790938694</v>
      </c>
      <c r="L2413" s="166"/>
      <c r="M2413" s="41"/>
      <c r="N2413" s="41"/>
      <c r="O2413" s="41"/>
    </row>
    <row r="2414" spans="1:15" x14ac:dyDescent="0.25">
      <c r="A2414" s="165">
        <v>43566.5</v>
      </c>
      <c r="B2414" s="167">
        <f>WEEKNUM(A2414)</f>
        <v>15</v>
      </c>
      <c r="C2414" s="164">
        <f>WEEKDAY(A2414)</f>
        <v>5</v>
      </c>
      <c r="D2414" s="164">
        <v>13</v>
      </c>
      <c r="E2414" s="163">
        <v>10</v>
      </c>
      <c r="F2414" s="163">
        <v>15.704999999999998</v>
      </c>
      <c r="G2414" s="163">
        <v>10.547499999999999</v>
      </c>
      <c r="H2414" s="1">
        <v>2329</v>
      </c>
      <c r="I2414" s="161">
        <f>VLOOKUP(B2414,L$2:M$54,2,FALSE)</f>
        <v>0.9565209742407198</v>
      </c>
      <c r="J2414">
        <f>MAX(I2414*F2414,E2414)</f>
        <v>15.022161900450502</v>
      </c>
      <c r="L2414" s="166"/>
      <c r="M2414" s="41"/>
      <c r="N2414" s="41"/>
      <c r="O2414" s="41"/>
    </row>
    <row r="2415" spans="1:15" x14ac:dyDescent="0.25">
      <c r="A2415" s="165">
        <v>43566.541666666664</v>
      </c>
      <c r="B2415" s="167">
        <f>WEEKNUM(A2415)</f>
        <v>15</v>
      </c>
      <c r="C2415" s="164">
        <f>WEEKDAY(A2415)</f>
        <v>5</v>
      </c>
      <c r="D2415" s="164">
        <v>14</v>
      </c>
      <c r="E2415" s="163">
        <v>10</v>
      </c>
      <c r="F2415" s="163">
        <v>14.475</v>
      </c>
      <c r="G2415" s="163">
        <v>10.872499999999999</v>
      </c>
      <c r="H2415" s="1">
        <v>2564</v>
      </c>
      <c r="I2415" s="161">
        <f>VLOOKUP(B2415,L$2:M$54,2,FALSE)</f>
        <v>0.9565209742407198</v>
      </c>
      <c r="J2415">
        <f>MAX(I2415*F2415,E2415)</f>
        <v>13.845641102134419</v>
      </c>
      <c r="L2415" s="166"/>
      <c r="M2415" s="41"/>
      <c r="N2415" s="41"/>
      <c r="O2415" s="41"/>
    </row>
    <row r="2416" spans="1:15" x14ac:dyDescent="0.25">
      <c r="A2416" s="165">
        <v>43566.583333333336</v>
      </c>
      <c r="B2416" s="167">
        <f>WEEKNUM(A2416)</f>
        <v>15</v>
      </c>
      <c r="C2416" s="164">
        <f>WEEKDAY(A2416)</f>
        <v>5</v>
      </c>
      <c r="D2416" s="164">
        <v>15</v>
      </c>
      <c r="E2416" s="163">
        <v>10</v>
      </c>
      <c r="F2416" s="163">
        <v>13.765000000000001</v>
      </c>
      <c r="G2416" s="163">
        <v>13.877500000000001</v>
      </c>
      <c r="H2416" s="1">
        <v>2653</v>
      </c>
      <c r="I2416" s="161">
        <f>VLOOKUP(B2416,L$2:M$54,2,FALSE)</f>
        <v>0.9565209742407198</v>
      </c>
      <c r="J2416">
        <f>MAX(I2416*F2416,E2416)</f>
        <v>13.166511210423508</v>
      </c>
      <c r="L2416" s="166"/>
      <c r="M2416" s="41"/>
      <c r="N2416" s="41"/>
      <c r="O2416" s="41"/>
    </row>
    <row r="2417" spans="1:15" x14ac:dyDescent="0.25">
      <c r="A2417" s="165">
        <v>43566.625</v>
      </c>
      <c r="B2417" s="167">
        <f>WEEKNUM(A2417)</f>
        <v>15</v>
      </c>
      <c r="C2417" s="164">
        <f>WEEKDAY(A2417)</f>
        <v>5</v>
      </c>
      <c r="D2417" s="164">
        <v>16</v>
      </c>
      <c r="E2417" s="163">
        <v>10</v>
      </c>
      <c r="F2417" s="163">
        <v>15.885</v>
      </c>
      <c r="G2417" s="163">
        <v>13.197500000000002</v>
      </c>
      <c r="H2417" s="1">
        <v>2749</v>
      </c>
      <c r="I2417" s="161">
        <f>VLOOKUP(B2417,L$2:M$54,2,FALSE)</f>
        <v>0.9565209742407198</v>
      </c>
      <c r="J2417">
        <f>MAX(I2417*F2417,E2417)</f>
        <v>15.194335675813834</v>
      </c>
      <c r="L2417" s="166"/>
      <c r="M2417" s="41"/>
      <c r="N2417" s="41"/>
      <c r="O2417" s="41"/>
    </row>
    <row r="2418" spans="1:15" x14ac:dyDescent="0.25">
      <c r="A2418" s="165">
        <v>43566.666666666664</v>
      </c>
      <c r="B2418" s="167">
        <f>WEEKNUM(A2418)</f>
        <v>15</v>
      </c>
      <c r="C2418" s="164">
        <f>WEEKDAY(A2418)</f>
        <v>5</v>
      </c>
      <c r="D2418" s="164">
        <v>17</v>
      </c>
      <c r="E2418" s="163">
        <v>10</v>
      </c>
      <c r="F2418" s="163">
        <v>14.73</v>
      </c>
      <c r="G2418" s="163">
        <v>12.8125</v>
      </c>
      <c r="H2418" s="1">
        <v>3344</v>
      </c>
      <c r="I2418" s="161">
        <f>VLOOKUP(B2418,L$2:M$54,2,FALSE)</f>
        <v>0.9565209742407198</v>
      </c>
      <c r="J2418">
        <f>MAX(I2418*F2418,E2418)</f>
        <v>14.089553950565803</v>
      </c>
      <c r="L2418" s="166"/>
      <c r="M2418" s="41"/>
      <c r="N2418" s="41"/>
      <c r="O2418" s="41"/>
    </row>
    <row r="2419" spans="1:15" x14ac:dyDescent="0.25">
      <c r="A2419" s="165">
        <v>43566.708333333336</v>
      </c>
      <c r="B2419" s="167">
        <f>WEEKNUM(A2419)</f>
        <v>15</v>
      </c>
      <c r="C2419" s="164">
        <f>WEEKDAY(A2419)</f>
        <v>5</v>
      </c>
      <c r="D2419" s="164">
        <v>18</v>
      </c>
      <c r="E2419" s="163">
        <v>10</v>
      </c>
      <c r="F2419" s="163">
        <v>15.145</v>
      </c>
      <c r="G2419" s="163">
        <v>11.8725</v>
      </c>
      <c r="H2419" s="1">
        <v>3484</v>
      </c>
      <c r="I2419" s="161">
        <f>VLOOKUP(B2419,L$2:M$54,2,FALSE)</f>
        <v>0.9565209742407198</v>
      </c>
      <c r="J2419">
        <f>MAX(I2419*F2419,E2419)</f>
        <v>14.486510154875701</v>
      </c>
      <c r="L2419" s="166"/>
      <c r="M2419" s="41"/>
      <c r="N2419" s="41"/>
      <c r="O2419" s="41"/>
    </row>
    <row r="2420" spans="1:15" x14ac:dyDescent="0.25">
      <c r="A2420" s="165">
        <v>43566.75</v>
      </c>
      <c r="B2420" s="167">
        <f>WEEKNUM(A2420)</f>
        <v>15</v>
      </c>
      <c r="C2420" s="164">
        <f>WEEKDAY(A2420)</f>
        <v>5</v>
      </c>
      <c r="D2420" s="164">
        <v>19</v>
      </c>
      <c r="E2420" s="163">
        <v>10</v>
      </c>
      <c r="F2420" s="163">
        <v>17.98</v>
      </c>
      <c r="G2420" s="163">
        <v>12.852499999999999</v>
      </c>
      <c r="H2420" s="1">
        <v>2933</v>
      </c>
      <c r="I2420" s="161">
        <f>VLOOKUP(B2420,L$2:M$54,2,FALSE)</f>
        <v>0.9565209742407198</v>
      </c>
      <c r="J2420">
        <f>MAX(I2420*F2420,E2420)</f>
        <v>17.198247116848144</v>
      </c>
      <c r="L2420" s="166"/>
      <c r="M2420" s="41"/>
      <c r="N2420" s="41"/>
      <c r="O2420" s="41"/>
    </row>
    <row r="2421" spans="1:15" x14ac:dyDescent="0.25">
      <c r="A2421" s="165">
        <v>43566.791666666664</v>
      </c>
      <c r="B2421" s="167">
        <f>WEEKNUM(A2421)</f>
        <v>15</v>
      </c>
      <c r="C2421" s="164">
        <f>WEEKDAY(A2421)</f>
        <v>5</v>
      </c>
      <c r="D2421" s="164">
        <v>20</v>
      </c>
      <c r="E2421" s="163">
        <v>10</v>
      </c>
      <c r="F2421" s="163">
        <v>16.450000000000003</v>
      </c>
      <c r="G2421" s="163">
        <v>12.237500000000001</v>
      </c>
      <c r="H2421" s="1">
        <v>1867</v>
      </c>
      <c r="I2421" s="161">
        <f>VLOOKUP(B2421,L$2:M$54,2,FALSE)</f>
        <v>0.9565209742407198</v>
      </c>
      <c r="J2421">
        <f>MAX(I2421*F2421,E2421)</f>
        <v>15.734770026259843</v>
      </c>
      <c r="L2421" s="166"/>
      <c r="M2421" s="41"/>
      <c r="N2421" s="41"/>
      <c r="O2421" s="41"/>
    </row>
    <row r="2422" spans="1:15" x14ac:dyDescent="0.25">
      <c r="A2422" s="165">
        <v>43566.833333333336</v>
      </c>
      <c r="B2422" s="167">
        <f>WEEKNUM(A2422)</f>
        <v>15</v>
      </c>
      <c r="C2422" s="164">
        <f>WEEKDAY(A2422)</f>
        <v>5</v>
      </c>
      <c r="D2422" s="164">
        <v>21</v>
      </c>
      <c r="E2422" s="163">
        <v>10</v>
      </c>
      <c r="F2422" s="163">
        <v>13.945</v>
      </c>
      <c r="G2422" s="163">
        <v>11.8825</v>
      </c>
      <c r="H2422" s="1">
        <v>1117</v>
      </c>
      <c r="I2422" s="161">
        <f>VLOOKUP(B2422,L$2:M$54,2,FALSE)</f>
        <v>0.9565209742407198</v>
      </c>
      <c r="J2422">
        <f>MAX(I2422*F2422,E2422)</f>
        <v>13.338684985786838</v>
      </c>
      <c r="L2422" s="166"/>
      <c r="M2422" s="41"/>
      <c r="N2422" s="41"/>
      <c r="O2422" s="41"/>
    </row>
    <row r="2423" spans="1:15" x14ac:dyDescent="0.25">
      <c r="A2423" s="165">
        <v>43566.875</v>
      </c>
      <c r="B2423" s="167">
        <f>WEEKNUM(A2423)</f>
        <v>15</v>
      </c>
      <c r="C2423" s="164">
        <f>WEEKDAY(A2423)</f>
        <v>5</v>
      </c>
      <c r="D2423" s="164">
        <v>22</v>
      </c>
      <c r="E2423" s="163">
        <v>11.754999999999999</v>
      </c>
      <c r="F2423" s="163">
        <v>11.754999999999999</v>
      </c>
      <c r="G2423" s="163">
        <v>12.942499999999999</v>
      </c>
      <c r="H2423" s="1">
        <v>789</v>
      </c>
      <c r="I2423" s="161">
        <f>VLOOKUP(B2423,L$2:M$54,2,FALSE)</f>
        <v>0.9565209742407198</v>
      </c>
      <c r="J2423">
        <f>MAX(I2423*F2423,E2423)</f>
        <v>11.754999999999999</v>
      </c>
      <c r="L2423" s="166"/>
      <c r="M2423" s="41"/>
      <c r="N2423" s="41"/>
      <c r="O2423" s="41"/>
    </row>
    <row r="2424" spans="1:15" x14ac:dyDescent="0.25">
      <c r="A2424" s="165">
        <v>43566.916666666664</v>
      </c>
      <c r="B2424" s="167">
        <f>WEEKNUM(A2424)</f>
        <v>15</v>
      </c>
      <c r="C2424" s="164">
        <f>WEEKDAY(A2424)</f>
        <v>5</v>
      </c>
      <c r="D2424" s="164">
        <v>23</v>
      </c>
      <c r="E2424" s="163">
        <v>12</v>
      </c>
      <c r="F2424" s="163">
        <v>13.98</v>
      </c>
      <c r="G2424" s="163">
        <v>12.364999999999998</v>
      </c>
      <c r="H2424" s="1">
        <v>660</v>
      </c>
      <c r="I2424" s="161">
        <f>VLOOKUP(B2424,L$2:M$54,2,FALSE)</f>
        <v>0.9565209742407198</v>
      </c>
      <c r="J2424">
        <f>MAX(I2424*F2424,E2424)</f>
        <v>13.372163219885262</v>
      </c>
      <c r="L2424" s="166"/>
      <c r="M2424" s="41"/>
      <c r="N2424" s="41"/>
      <c r="O2424" s="41"/>
    </row>
    <row r="2425" spans="1:15" x14ac:dyDescent="0.25">
      <c r="A2425" s="165">
        <v>43566.958333333336</v>
      </c>
      <c r="B2425" s="167">
        <f>WEEKNUM(A2425)</f>
        <v>15</v>
      </c>
      <c r="C2425" s="164">
        <f>WEEKDAY(A2425)</f>
        <v>5</v>
      </c>
      <c r="D2425" s="164">
        <v>24</v>
      </c>
      <c r="E2425" s="163">
        <v>12</v>
      </c>
      <c r="F2425" s="163">
        <v>13.92</v>
      </c>
      <c r="G2425" s="163">
        <v>12.572500000000002</v>
      </c>
      <c r="H2425" s="1">
        <v>455</v>
      </c>
      <c r="I2425" s="161">
        <f>VLOOKUP(B2425,L$2:M$54,2,FALSE)</f>
        <v>0.9565209742407198</v>
      </c>
      <c r="J2425">
        <f>MAX(I2425*F2425,E2425)</f>
        <v>13.31477196143082</v>
      </c>
      <c r="L2425" s="166"/>
      <c r="M2425" s="41"/>
      <c r="N2425" s="41"/>
      <c r="O2425" s="41"/>
    </row>
    <row r="2426" spans="1:15" x14ac:dyDescent="0.25">
      <c r="A2426" s="165">
        <v>43567</v>
      </c>
      <c r="B2426" s="167">
        <f>WEEKNUM(A2426)</f>
        <v>15</v>
      </c>
      <c r="C2426" s="164">
        <f>WEEKDAY(A2426)</f>
        <v>6</v>
      </c>
      <c r="D2426" s="164">
        <v>1</v>
      </c>
      <c r="E2426" s="163">
        <v>12</v>
      </c>
      <c r="F2426" s="163">
        <v>13.934999999999999</v>
      </c>
      <c r="G2426" s="163">
        <v>13.99</v>
      </c>
      <c r="H2426" s="1">
        <v>188</v>
      </c>
      <c r="I2426" s="161">
        <f>VLOOKUP(B2426,L$2:M$54,2,FALSE)</f>
        <v>0.9565209742407198</v>
      </c>
      <c r="J2426">
        <f>MAX(I2426*F2426,E2426)</f>
        <v>13.329119776044429</v>
      </c>
      <c r="L2426" s="166"/>
      <c r="M2426" s="41"/>
      <c r="N2426" s="41"/>
      <c r="O2426" s="41"/>
    </row>
    <row r="2427" spans="1:15" x14ac:dyDescent="0.25">
      <c r="A2427" s="165">
        <v>43567.041666666664</v>
      </c>
      <c r="B2427" s="167">
        <f>WEEKNUM(A2427)</f>
        <v>15</v>
      </c>
      <c r="C2427" s="164">
        <f>WEEKDAY(A2427)</f>
        <v>6</v>
      </c>
      <c r="D2427" s="164">
        <v>2</v>
      </c>
      <c r="E2427" s="163">
        <v>12</v>
      </c>
      <c r="F2427" s="163">
        <v>13.225</v>
      </c>
      <c r="G2427" s="163">
        <v>13.225000000000001</v>
      </c>
      <c r="H2427" s="1">
        <v>111</v>
      </c>
      <c r="I2427" s="161">
        <f>VLOOKUP(B2427,L$2:M$54,2,FALSE)</f>
        <v>0.9565209742407198</v>
      </c>
      <c r="J2427">
        <f>MAX(I2427*F2427,E2427)</f>
        <v>12.64998988433352</v>
      </c>
      <c r="L2427" s="166"/>
      <c r="M2427" s="41"/>
      <c r="N2427" s="41"/>
      <c r="O2427" s="41"/>
    </row>
    <row r="2428" spans="1:15" x14ac:dyDescent="0.25">
      <c r="A2428" s="165">
        <v>43567.083333333336</v>
      </c>
      <c r="B2428" s="167">
        <f>WEEKNUM(A2428)</f>
        <v>15</v>
      </c>
      <c r="C2428" s="164">
        <f>WEEKDAY(A2428)</f>
        <v>6</v>
      </c>
      <c r="D2428" s="164">
        <v>3</v>
      </c>
      <c r="E2428" s="163">
        <v>10</v>
      </c>
      <c r="F2428" s="163">
        <v>10.495000000000001</v>
      </c>
      <c r="G2428" s="163">
        <v>11.9725</v>
      </c>
      <c r="H2428" s="1">
        <v>102</v>
      </c>
      <c r="I2428" s="161">
        <f>VLOOKUP(B2428,L$2:M$54,2,FALSE)</f>
        <v>0.9565209742407198</v>
      </c>
      <c r="J2428">
        <f>MAX(I2428*F2428,E2428)</f>
        <v>10.038687624656355</v>
      </c>
      <c r="L2428" s="166"/>
      <c r="M2428" s="41"/>
      <c r="N2428" s="41"/>
      <c r="O2428" s="41"/>
    </row>
    <row r="2429" spans="1:15" x14ac:dyDescent="0.25">
      <c r="A2429" s="165">
        <v>43567.125</v>
      </c>
      <c r="B2429" s="167">
        <f>WEEKNUM(A2429)</f>
        <v>15</v>
      </c>
      <c r="C2429" s="164">
        <f>WEEKDAY(A2429)</f>
        <v>6</v>
      </c>
      <c r="D2429" s="164">
        <v>4</v>
      </c>
      <c r="E2429" s="163">
        <v>10</v>
      </c>
      <c r="F2429" s="163">
        <v>10.850000000000001</v>
      </c>
      <c r="G2429" s="163">
        <v>11.754999999999999</v>
      </c>
      <c r="H2429" s="1">
        <v>146</v>
      </c>
      <c r="I2429" s="161">
        <f>VLOOKUP(B2429,L$2:M$54,2,FALSE)</f>
        <v>0.9565209742407198</v>
      </c>
      <c r="J2429">
        <f>MAX(I2429*F2429,E2429)</f>
        <v>10.378252570511812</v>
      </c>
      <c r="L2429" s="166"/>
      <c r="M2429" s="41"/>
      <c r="N2429" s="41"/>
      <c r="O2429" s="41"/>
    </row>
    <row r="2430" spans="1:15" x14ac:dyDescent="0.25">
      <c r="A2430" s="165">
        <v>43567.166666666664</v>
      </c>
      <c r="B2430" s="167">
        <f>WEEKNUM(A2430)</f>
        <v>15</v>
      </c>
      <c r="C2430" s="164">
        <f>WEEKDAY(A2430)</f>
        <v>6</v>
      </c>
      <c r="D2430" s="164">
        <v>5</v>
      </c>
      <c r="E2430" s="163">
        <v>10</v>
      </c>
      <c r="F2430" s="163">
        <v>10.475000000000001</v>
      </c>
      <c r="G2430" s="163">
        <v>12.99</v>
      </c>
      <c r="H2430" s="1">
        <v>368</v>
      </c>
      <c r="I2430" s="161">
        <f>VLOOKUP(B2430,L$2:M$54,2,FALSE)</f>
        <v>0.9565209742407198</v>
      </c>
      <c r="J2430">
        <f>MAX(I2430*F2430,E2430)</f>
        <v>10.019557205171541</v>
      </c>
      <c r="L2430" s="166"/>
      <c r="M2430" s="41"/>
      <c r="N2430" s="41"/>
      <c r="O2430" s="41"/>
    </row>
    <row r="2431" spans="1:15" x14ac:dyDescent="0.25">
      <c r="A2431" s="165">
        <v>43567.208333333336</v>
      </c>
      <c r="B2431" s="167">
        <f>WEEKNUM(A2431)</f>
        <v>15</v>
      </c>
      <c r="C2431" s="164">
        <f>WEEKDAY(A2431)</f>
        <v>6</v>
      </c>
      <c r="D2431" s="164">
        <v>6</v>
      </c>
      <c r="E2431" s="163">
        <v>11.254999999999999</v>
      </c>
      <c r="F2431" s="163">
        <v>11.120000000000001</v>
      </c>
      <c r="G2431" s="163">
        <v>12.959999999999999</v>
      </c>
      <c r="H2431" s="1">
        <v>912</v>
      </c>
      <c r="I2431" s="161">
        <f>VLOOKUP(B2431,L$2:M$54,2,FALSE)</f>
        <v>0.9565209742407198</v>
      </c>
      <c r="J2431">
        <f>MAX(I2431*F2431,E2431)</f>
        <v>11.254999999999999</v>
      </c>
      <c r="L2431" s="166"/>
      <c r="M2431" s="41"/>
      <c r="N2431" s="41"/>
      <c r="O2431" s="41"/>
    </row>
    <row r="2432" spans="1:15" x14ac:dyDescent="0.25">
      <c r="A2432" s="165">
        <v>43567.25</v>
      </c>
      <c r="B2432" s="167">
        <f>WEEKNUM(A2432)</f>
        <v>15</v>
      </c>
      <c r="C2432" s="164">
        <f>WEEKDAY(A2432)</f>
        <v>6</v>
      </c>
      <c r="D2432" s="164">
        <v>7</v>
      </c>
      <c r="E2432" s="163">
        <v>9.5249999999999986</v>
      </c>
      <c r="F2432" s="163">
        <v>9.5249999999999986</v>
      </c>
      <c r="G2432" s="163">
        <v>12.967500000000001</v>
      </c>
      <c r="H2432" s="1">
        <v>3195</v>
      </c>
      <c r="I2432" s="161">
        <f>VLOOKUP(B2432,L$2:M$54,2,FALSE)</f>
        <v>0.9565209742407198</v>
      </c>
      <c r="J2432">
        <f>MAX(I2432*F2432,E2432)</f>
        <v>9.5249999999999986</v>
      </c>
      <c r="L2432" s="166"/>
      <c r="M2432" s="41"/>
      <c r="N2432" s="41"/>
      <c r="O2432" s="41"/>
    </row>
    <row r="2433" spans="1:15" x14ac:dyDescent="0.25">
      <c r="A2433" s="165">
        <v>43567.291666666664</v>
      </c>
      <c r="B2433" s="167">
        <f>WEEKNUM(A2433)</f>
        <v>15</v>
      </c>
      <c r="C2433" s="164">
        <f>WEEKDAY(A2433)</f>
        <v>6</v>
      </c>
      <c r="D2433" s="164">
        <v>8</v>
      </c>
      <c r="E2433" s="163">
        <v>10.635</v>
      </c>
      <c r="F2433" s="163">
        <v>12.370000000000001</v>
      </c>
      <c r="G2433" s="163">
        <v>12.612499999999999</v>
      </c>
      <c r="H2433" s="1">
        <v>4169</v>
      </c>
      <c r="I2433" s="161">
        <f>VLOOKUP(B2433,L$2:M$54,2,FALSE)</f>
        <v>0.9565209742407198</v>
      </c>
      <c r="J2433">
        <f>MAX(I2433*F2433,E2433)</f>
        <v>11.832164451357706</v>
      </c>
      <c r="L2433" s="166"/>
      <c r="M2433" s="41"/>
      <c r="N2433" s="41"/>
      <c r="O2433" s="41"/>
    </row>
    <row r="2434" spans="1:15" x14ac:dyDescent="0.25">
      <c r="A2434" s="165">
        <v>43567.333333333336</v>
      </c>
      <c r="B2434" s="167">
        <f>WEEKNUM(A2434)</f>
        <v>15</v>
      </c>
      <c r="C2434" s="164">
        <f>WEEKDAY(A2434)</f>
        <v>6</v>
      </c>
      <c r="D2434" s="164">
        <v>9</v>
      </c>
      <c r="E2434" s="163">
        <v>10</v>
      </c>
      <c r="F2434" s="163">
        <v>16.535</v>
      </c>
      <c r="G2434" s="163">
        <v>10.2475</v>
      </c>
      <c r="H2434" s="1">
        <v>3369</v>
      </c>
      <c r="I2434" s="161">
        <f>VLOOKUP(B2434,L$2:M$54,2,FALSE)</f>
        <v>0.9565209742407198</v>
      </c>
      <c r="J2434">
        <f>MAX(I2434*F2434,E2434)</f>
        <v>15.816074309070302</v>
      </c>
      <c r="L2434" s="166"/>
      <c r="M2434" s="41"/>
      <c r="N2434" s="41"/>
      <c r="O2434" s="41"/>
    </row>
    <row r="2435" spans="1:15" x14ac:dyDescent="0.25">
      <c r="A2435" s="165">
        <v>43567.375</v>
      </c>
      <c r="B2435" s="167">
        <f>WEEKNUM(A2435)</f>
        <v>15</v>
      </c>
      <c r="C2435" s="164">
        <f>WEEKDAY(A2435)</f>
        <v>6</v>
      </c>
      <c r="D2435" s="164">
        <v>10</v>
      </c>
      <c r="E2435" s="163">
        <v>10</v>
      </c>
      <c r="F2435" s="163">
        <v>19.29</v>
      </c>
      <c r="G2435" s="163">
        <v>10.425000000000001</v>
      </c>
      <c r="H2435" s="1">
        <v>2797</v>
      </c>
      <c r="I2435" s="161">
        <f>VLOOKUP(B2435,L$2:M$54,2,FALSE)</f>
        <v>0.9565209742407198</v>
      </c>
      <c r="J2435">
        <f>MAX(I2435*F2435,E2435)</f>
        <v>18.451289593103485</v>
      </c>
      <c r="L2435" s="166"/>
      <c r="M2435" s="41"/>
      <c r="N2435" s="41"/>
      <c r="O2435" s="41"/>
    </row>
    <row r="2436" spans="1:15" x14ac:dyDescent="0.25">
      <c r="A2436" s="165">
        <v>43567.416666666664</v>
      </c>
      <c r="B2436" s="167">
        <f>WEEKNUM(A2436)</f>
        <v>15</v>
      </c>
      <c r="C2436" s="164">
        <f>WEEKDAY(A2436)</f>
        <v>6</v>
      </c>
      <c r="D2436" s="164">
        <v>11</v>
      </c>
      <c r="E2436" s="163">
        <v>10</v>
      </c>
      <c r="F2436" s="163">
        <v>15.025</v>
      </c>
      <c r="G2436" s="163">
        <v>10.237500000000001</v>
      </c>
      <c r="H2436" s="1">
        <v>2939</v>
      </c>
      <c r="I2436" s="161">
        <f>VLOOKUP(B2436,L$2:M$54,2,FALSE)</f>
        <v>0.9565209742407198</v>
      </c>
      <c r="J2436">
        <f>MAX(I2436*F2436,E2436)</f>
        <v>14.371727637966815</v>
      </c>
      <c r="L2436" s="166"/>
      <c r="M2436" s="41"/>
      <c r="N2436" s="41"/>
      <c r="O2436" s="41"/>
    </row>
    <row r="2437" spans="1:15" x14ac:dyDescent="0.25">
      <c r="A2437" s="165">
        <v>43567.458333333336</v>
      </c>
      <c r="B2437" s="167">
        <f>WEEKNUM(A2437)</f>
        <v>15</v>
      </c>
      <c r="C2437" s="164">
        <f>WEEKDAY(A2437)</f>
        <v>6</v>
      </c>
      <c r="D2437" s="164">
        <v>12</v>
      </c>
      <c r="E2437" s="163">
        <v>10</v>
      </c>
      <c r="F2437" s="163">
        <v>13.92</v>
      </c>
      <c r="G2437" s="163">
        <v>11.1875</v>
      </c>
      <c r="H2437" s="1">
        <v>2758</v>
      </c>
      <c r="I2437" s="161">
        <f>VLOOKUP(B2437,L$2:M$54,2,FALSE)</f>
        <v>0.9565209742407198</v>
      </c>
      <c r="J2437">
        <f>MAX(I2437*F2437,E2437)</f>
        <v>13.31477196143082</v>
      </c>
      <c r="L2437" s="166"/>
      <c r="M2437" s="41"/>
      <c r="N2437" s="41"/>
      <c r="O2437" s="41"/>
    </row>
    <row r="2438" spans="1:15" x14ac:dyDescent="0.25">
      <c r="A2438" s="165">
        <v>43567.5</v>
      </c>
      <c r="B2438" s="167">
        <f>WEEKNUM(A2438)</f>
        <v>15</v>
      </c>
      <c r="C2438" s="164">
        <f>WEEKDAY(A2438)</f>
        <v>6</v>
      </c>
      <c r="D2438" s="164">
        <v>13</v>
      </c>
      <c r="E2438" s="163">
        <v>10</v>
      </c>
      <c r="F2438" s="163">
        <v>14.2</v>
      </c>
      <c r="G2438" s="163">
        <v>9.5249999999999986</v>
      </c>
      <c r="H2438" s="1">
        <v>2373</v>
      </c>
      <c r="I2438" s="161">
        <f>VLOOKUP(B2438,L$2:M$54,2,FALSE)</f>
        <v>0.9565209742407198</v>
      </c>
      <c r="J2438">
        <f>MAX(I2438*F2438,E2438)</f>
        <v>13.58259783421822</v>
      </c>
      <c r="L2438" s="166"/>
      <c r="M2438" s="41"/>
      <c r="N2438" s="41"/>
      <c r="O2438" s="41"/>
    </row>
    <row r="2439" spans="1:15" x14ac:dyDescent="0.25">
      <c r="A2439" s="165">
        <v>43567.541666666664</v>
      </c>
      <c r="B2439" s="167">
        <f>WEEKNUM(A2439)</f>
        <v>15</v>
      </c>
      <c r="C2439" s="164">
        <f>WEEKDAY(A2439)</f>
        <v>6</v>
      </c>
      <c r="D2439" s="164">
        <v>14</v>
      </c>
      <c r="E2439" s="163">
        <v>10</v>
      </c>
      <c r="F2439" s="163">
        <v>14.445</v>
      </c>
      <c r="G2439" s="163">
        <v>11.5025</v>
      </c>
      <c r="H2439" s="1">
        <v>2590</v>
      </c>
      <c r="I2439" s="161">
        <f>VLOOKUP(B2439,L$2:M$54,2,FALSE)</f>
        <v>0.9565209742407198</v>
      </c>
      <c r="J2439">
        <f>MAX(I2439*F2439,E2439)</f>
        <v>13.816945472907198</v>
      </c>
      <c r="L2439" s="166"/>
      <c r="M2439" s="41"/>
      <c r="N2439" s="41"/>
      <c r="O2439" s="41"/>
    </row>
    <row r="2440" spans="1:15" x14ac:dyDescent="0.25">
      <c r="A2440" s="165">
        <v>43567.583333333336</v>
      </c>
      <c r="B2440" s="167">
        <f>WEEKNUM(A2440)</f>
        <v>15</v>
      </c>
      <c r="C2440" s="164">
        <f>WEEKDAY(A2440)</f>
        <v>6</v>
      </c>
      <c r="D2440" s="164">
        <v>15</v>
      </c>
      <c r="E2440" s="163">
        <v>10</v>
      </c>
      <c r="F2440" s="163">
        <v>13.79</v>
      </c>
      <c r="G2440" s="163">
        <v>13.2675</v>
      </c>
      <c r="H2440" s="1">
        <v>2811</v>
      </c>
      <c r="I2440" s="161">
        <f>VLOOKUP(B2440,L$2:M$54,2,FALSE)</f>
        <v>0.9565209742407198</v>
      </c>
      <c r="J2440">
        <f>MAX(I2440*F2440,E2440)</f>
        <v>13.190424234779526</v>
      </c>
      <c r="L2440" s="166"/>
      <c r="M2440" s="41"/>
      <c r="N2440" s="41"/>
      <c r="O2440" s="41"/>
    </row>
    <row r="2441" spans="1:15" x14ac:dyDescent="0.25">
      <c r="A2441" s="165">
        <v>43567.625</v>
      </c>
      <c r="B2441" s="167">
        <f>WEEKNUM(A2441)</f>
        <v>15</v>
      </c>
      <c r="C2441" s="164">
        <f>WEEKDAY(A2441)</f>
        <v>6</v>
      </c>
      <c r="D2441" s="164">
        <v>16</v>
      </c>
      <c r="E2441" s="163">
        <v>10</v>
      </c>
      <c r="F2441" s="163">
        <v>14.295000000000002</v>
      </c>
      <c r="G2441" s="163">
        <v>14.645</v>
      </c>
      <c r="H2441" s="1">
        <v>2988</v>
      </c>
      <c r="I2441" s="161">
        <f>VLOOKUP(B2441,L$2:M$54,2,FALSE)</f>
        <v>0.9565209742407198</v>
      </c>
      <c r="J2441">
        <f>MAX(I2441*F2441,E2441)</f>
        <v>13.673467326771091</v>
      </c>
      <c r="L2441" s="166"/>
      <c r="M2441" s="41"/>
      <c r="N2441" s="41"/>
      <c r="O2441" s="41"/>
    </row>
    <row r="2442" spans="1:15" x14ac:dyDescent="0.25">
      <c r="A2442" s="165">
        <v>43567.666666666664</v>
      </c>
      <c r="B2442" s="167">
        <f>WEEKNUM(A2442)</f>
        <v>15</v>
      </c>
      <c r="C2442" s="164">
        <f>WEEKDAY(A2442)</f>
        <v>6</v>
      </c>
      <c r="D2442" s="164">
        <v>17</v>
      </c>
      <c r="E2442" s="163">
        <v>10</v>
      </c>
      <c r="F2442" s="163">
        <v>14.035</v>
      </c>
      <c r="G2442" s="163">
        <v>12.512499999999999</v>
      </c>
      <c r="H2442" s="1">
        <v>3557</v>
      </c>
      <c r="I2442" s="161">
        <f>VLOOKUP(B2442,L$2:M$54,2,FALSE)</f>
        <v>0.9565209742407198</v>
      </c>
      <c r="J2442">
        <f>MAX(I2442*F2442,E2442)</f>
        <v>13.424771873468503</v>
      </c>
      <c r="L2442" s="166"/>
      <c r="M2442" s="41"/>
      <c r="N2442" s="41"/>
      <c r="O2442" s="41"/>
    </row>
    <row r="2443" spans="1:15" x14ac:dyDescent="0.25">
      <c r="A2443" s="165">
        <v>43567.708333333336</v>
      </c>
      <c r="B2443" s="167">
        <f>WEEKNUM(A2443)</f>
        <v>15</v>
      </c>
      <c r="C2443" s="164">
        <f>WEEKDAY(A2443)</f>
        <v>6</v>
      </c>
      <c r="D2443" s="164">
        <v>18</v>
      </c>
      <c r="E2443" s="163">
        <v>10</v>
      </c>
      <c r="F2443" s="163">
        <v>15.855</v>
      </c>
      <c r="G2443" s="163">
        <v>11.959999999999999</v>
      </c>
      <c r="H2443" s="1">
        <v>4095</v>
      </c>
      <c r="I2443" s="161">
        <f>VLOOKUP(B2443,L$2:M$54,2,FALSE)</f>
        <v>0.9565209742407198</v>
      </c>
      <c r="J2443">
        <f>MAX(I2443*F2443,E2443)</f>
        <v>15.165640046586613</v>
      </c>
      <c r="L2443" s="166"/>
      <c r="M2443" s="41"/>
      <c r="N2443" s="41"/>
      <c r="O2443" s="41"/>
    </row>
    <row r="2444" spans="1:15" x14ac:dyDescent="0.25">
      <c r="A2444" s="165">
        <v>43567.75</v>
      </c>
      <c r="B2444" s="167">
        <f>WEEKNUM(A2444)</f>
        <v>15</v>
      </c>
      <c r="C2444" s="164">
        <f>WEEKDAY(A2444)</f>
        <v>6</v>
      </c>
      <c r="D2444" s="164">
        <v>19</v>
      </c>
      <c r="E2444" s="163">
        <v>10</v>
      </c>
      <c r="F2444" s="163">
        <v>16.524999999999999</v>
      </c>
      <c r="G2444" s="163">
        <v>12.1</v>
      </c>
      <c r="H2444" s="1">
        <v>2964</v>
      </c>
      <c r="I2444" s="161">
        <f>VLOOKUP(B2444,L$2:M$54,2,FALSE)</f>
        <v>0.9565209742407198</v>
      </c>
      <c r="J2444">
        <f>MAX(I2444*F2444,E2444)</f>
        <v>15.806509099327894</v>
      </c>
      <c r="L2444" s="166"/>
      <c r="M2444" s="41"/>
      <c r="N2444" s="41"/>
      <c r="O2444" s="41"/>
    </row>
    <row r="2445" spans="1:15" x14ac:dyDescent="0.25">
      <c r="A2445" s="165">
        <v>43567.791666666664</v>
      </c>
      <c r="B2445" s="167">
        <f>WEEKNUM(A2445)</f>
        <v>15</v>
      </c>
      <c r="C2445" s="164">
        <f>WEEKDAY(A2445)</f>
        <v>6</v>
      </c>
      <c r="D2445" s="164">
        <v>20</v>
      </c>
      <c r="E2445" s="163">
        <v>10</v>
      </c>
      <c r="F2445" s="163">
        <v>16.23</v>
      </c>
      <c r="G2445" s="163">
        <v>12.2225</v>
      </c>
      <c r="H2445" s="1">
        <v>2049</v>
      </c>
      <c r="I2445" s="161">
        <f>VLOOKUP(B2445,L$2:M$54,2,FALSE)</f>
        <v>0.9565209742407198</v>
      </c>
      <c r="J2445">
        <f>MAX(I2445*F2445,E2445)</f>
        <v>15.524335411926883</v>
      </c>
      <c r="L2445" s="166"/>
      <c r="M2445" s="41"/>
      <c r="N2445" s="41"/>
      <c r="O2445" s="41"/>
    </row>
    <row r="2446" spans="1:15" x14ac:dyDescent="0.25">
      <c r="A2446" s="165">
        <v>43567.833333333336</v>
      </c>
      <c r="B2446" s="167">
        <f>WEEKNUM(A2446)</f>
        <v>15</v>
      </c>
      <c r="C2446" s="164">
        <f>WEEKDAY(A2446)</f>
        <v>6</v>
      </c>
      <c r="D2446" s="164">
        <v>21</v>
      </c>
      <c r="E2446" s="163">
        <v>10</v>
      </c>
      <c r="F2446" s="163">
        <v>14.525</v>
      </c>
      <c r="G2446" s="163">
        <v>11.895</v>
      </c>
      <c r="H2446" s="1">
        <v>1205</v>
      </c>
      <c r="I2446" s="161">
        <f>VLOOKUP(B2446,L$2:M$54,2,FALSE)</f>
        <v>0.9565209742407198</v>
      </c>
      <c r="J2446">
        <f>MAX(I2446*F2446,E2446)</f>
        <v>13.893467150846455</v>
      </c>
      <c r="L2446" s="166"/>
      <c r="M2446" s="41"/>
      <c r="N2446" s="41"/>
      <c r="O2446" s="41"/>
    </row>
    <row r="2447" spans="1:15" x14ac:dyDescent="0.25">
      <c r="A2447" s="165">
        <v>43567.875</v>
      </c>
      <c r="B2447" s="167">
        <f>WEEKNUM(A2447)</f>
        <v>15</v>
      </c>
      <c r="C2447" s="164">
        <f>WEEKDAY(A2447)</f>
        <v>6</v>
      </c>
      <c r="D2447" s="164">
        <v>22</v>
      </c>
      <c r="E2447" s="163">
        <v>10</v>
      </c>
      <c r="F2447" s="163">
        <v>13.08</v>
      </c>
      <c r="G2447" s="163">
        <v>12.147500000000001</v>
      </c>
      <c r="H2447" s="1">
        <v>951</v>
      </c>
      <c r="I2447" s="161">
        <f>VLOOKUP(B2447,L$2:M$54,2,FALSE)</f>
        <v>0.9565209742407198</v>
      </c>
      <c r="J2447">
        <f>MAX(I2447*F2447,E2447)</f>
        <v>12.511294343068615</v>
      </c>
      <c r="L2447" s="166"/>
      <c r="M2447" s="41"/>
      <c r="N2447" s="41"/>
      <c r="O2447" s="41"/>
    </row>
    <row r="2448" spans="1:15" x14ac:dyDescent="0.25">
      <c r="A2448" s="165">
        <v>43567.916666666664</v>
      </c>
      <c r="B2448" s="167">
        <f>WEEKNUM(A2448)</f>
        <v>15</v>
      </c>
      <c r="C2448" s="164">
        <f>WEEKDAY(A2448)</f>
        <v>6</v>
      </c>
      <c r="D2448" s="164">
        <v>23</v>
      </c>
      <c r="E2448" s="163">
        <v>11.55</v>
      </c>
      <c r="F2448" s="163">
        <v>11.55</v>
      </c>
      <c r="G2448" s="163">
        <v>12.0175</v>
      </c>
      <c r="H2448" s="1">
        <v>800</v>
      </c>
      <c r="I2448" s="161">
        <f>VLOOKUP(B2448,L$2:M$54,2,FALSE)</f>
        <v>0.9565209742407198</v>
      </c>
      <c r="J2448">
        <f>MAX(I2448*F2448,E2448)</f>
        <v>11.55</v>
      </c>
      <c r="L2448" s="166"/>
      <c r="M2448" s="41"/>
      <c r="N2448" s="41"/>
      <c r="O2448" s="41"/>
    </row>
    <row r="2449" spans="1:15" x14ac:dyDescent="0.25">
      <c r="A2449" s="165">
        <v>43567.958333333336</v>
      </c>
      <c r="B2449" s="167">
        <f>WEEKNUM(A2449)</f>
        <v>15</v>
      </c>
      <c r="C2449" s="164">
        <f>WEEKDAY(A2449)</f>
        <v>6</v>
      </c>
      <c r="D2449" s="164">
        <v>24</v>
      </c>
      <c r="E2449" s="163">
        <v>11.719999999999999</v>
      </c>
      <c r="F2449" s="163">
        <v>11.719999999999999</v>
      </c>
      <c r="G2449" s="163">
        <v>12.9275</v>
      </c>
      <c r="H2449" s="1">
        <v>524</v>
      </c>
      <c r="I2449" s="161">
        <f>VLOOKUP(B2449,L$2:M$54,2,FALSE)</f>
        <v>0.9565209742407198</v>
      </c>
      <c r="J2449">
        <f>MAX(I2449*F2449,E2449)</f>
        <v>11.719999999999999</v>
      </c>
      <c r="L2449" s="166"/>
      <c r="M2449" s="41"/>
      <c r="N2449" s="41"/>
      <c r="O2449" s="41"/>
    </row>
    <row r="2450" spans="1:15" x14ac:dyDescent="0.25">
      <c r="A2450" s="165">
        <v>43568</v>
      </c>
      <c r="B2450" s="167">
        <f>WEEKNUM(A2450)</f>
        <v>15</v>
      </c>
      <c r="C2450" s="164">
        <f>WEEKDAY(A2450)</f>
        <v>7</v>
      </c>
      <c r="D2450" s="164">
        <v>1</v>
      </c>
      <c r="E2450" s="163">
        <v>12.379999999999999</v>
      </c>
      <c r="F2450" s="163">
        <v>12.379999999999999</v>
      </c>
      <c r="G2450" s="163">
        <v>13.262499999999999</v>
      </c>
      <c r="H2450" s="1">
        <v>229</v>
      </c>
      <c r="I2450" s="161">
        <f>VLOOKUP(B2450,L$2:M$54,2,FALSE)</f>
        <v>0.9565209742407198</v>
      </c>
      <c r="J2450">
        <f>MAX(I2450*F2450,E2450)</f>
        <v>12.379999999999999</v>
      </c>
      <c r="L2450" s="166"/>
      <c r="M2450" s="41"/>
      <c r="N2450" s="41"/>
      <c r="O2450" s="41"/>
    </row>
    <row r="2451" spans="1:15" x14ac:dyDescent="0.25">
      <c r="A2451" s="165">
        <v>43568.041666666664</v>
      </c>
      <c r="B2451" s="167">
        <f>WEEKNUM(A2451)</f>
        <v>15</v>
      </c>
      <c r="C2451" s="164">
        <f>WEEKDAY(A2451)</f>
        <v>7</v>
      </c>
      <c r="D2451" s="164">
        <v>2</v>
      </c>
      <c r="E2451" s="163">
        <v>11.855</v>
      </c>
      <c r="F2451" s="163">
        <v>11.855</v>
      </c>
      <c r="G2451" s="163">
        <v>13.115</v>
      </c>
      <c r="H2451" s="1">
        <v>124</v>
      </c>
      <c r="I2451" s="161">
        <f>VLOOKUP(B2451,L$2:M$54,2,FALSE)</f>
        <v>0.9565209742407198</v>
      </c>
      <c r="J2451">
        <f>MAX(I2451*F2451,E2451)</f>
        <v>11.855</v>
      </c>
      <c r="L2451" s="166"/>
      <c r="M2451" s="41"/>
      <c r="N2451" s="41"/>
      <c r="O2451" s="41"/>
    </row>
    <row r="2452" spans="1:15" x14ac:dyDescent="0.25">
      <c r="A2452" s="165">
        <v>43568.083333333336</v>
      </c>
      <c r="B2452" s="167">
        <f>WEEKNUM(A2452)</f>
        <v>15</v>
      </c>
      <c r="C2452" s="164">
        <f>WEEKDAY(A2452)</f>
        <v>7</v>
      </c>
      <c r="D2452" s="164">
        <v>3</v>
      </c>
      <c r="E2452" s="163">
        <v>11.925000000000001</v>
      </c>
      <c r="F2452" s="163">
        <v>11.925000000000001</v>
      </c>
      <c r="G2452" s="163">
        <v>12.262500000000001</v>
      </c>
      <c r="H2452" s="1">
        <v>119</v>
      </c>
      <c r="I2452" s="161">
        <f>VLOOKUP(B2452,L$2:M$54,2,FALSE)</f>
        <v>0.9565209742407198</v>
      </c>
      <c r="J2452">
        <f>MAX(I2452*F2452,E2452)</f>
        <v>11.925000000000001</v>
      </c>
      <c r="L2452" s="166"/>
      <c r="M2452" s="41"/>
      <c r="N2452" s="41"/>
      <c r="O2452" s="41"/>
    </row>
    <row r="2453" spans="1:15" x14ac:dyDescent="0.25">
      <c r="A2453" s="165">
        <v>43568.125</v>
      </c>
      <c r="B2453" s="167">
        <f>WEEKNUM(A2453)</f>
        <v>15</v>
      </c>
      <c r="C2453" s="164">
        <f>WEEKDAY(A2453)</f>
        <v>7</v>
      </c>
      <c r="D2453" s="164">
        <v>4</v>
      </c>
      <c r="E2453" s="163">
        <v>11</v>
      </c>
      <c r="F2453" s="163">
        <v>11.125</v>
      </c>
      <c r="G2453" s="163">
        <v>11.54</v>
      </c>
      <c r="H2453" s="1">
        <v>186</v>
      </c>
      <c r="I2453" s="161">
        <f>VLOOKUP(B2453,L$2:M$54,2,FALSE)</f>
        <v>0.9565209742407198</v>
      </c>
      <c r="J2453">
        <f>MAX(I2453*F2453,E2453)</f>
        <v>11</v>
      </c>
      <c r="L2453" s="166"/>
      <c r="M2453" s="41"/>
      <c r="N2453" s="41"/>
      <c r="O2453" s="41"/>
    </row>
    <row r="2454" spans="1:15" x14ac:dyDescent="0.25">
      <c r="A2454" s="165">
        <v>43568.166666666664</v>
      </c>
      <c r="B2454" s="167">
        <f>WEEKNUM(A2454)</f>
        <v>15</v>
      </c>
      <c r="C2454" s="164">
        <f>WEEKDAY(A2454)</f>
        <v>7</v>
      </c>
      <c r="D2454" s="164">
        <v>5</v>
      </c>
      <c r="E2454" s="163">
        <v>12</v>
      </c>
      <c r="F2454" s="163">
        <v>12.02</v>
      </c>
      <c r="G2454" s="163">
        <v>11.55</v>
      </c>
      <c r="H2454" s="1">
        <v>394</v>
      </c>
      <c r="I2454" s="161">
        <f>VLOOKUP(B2454,L$2:M$54,2,FALSE)</f>
        <v>0.9565209742407198</v>
      </c>
      <c r="J2454">
        <f>MAX(I2454*F2454,E2454)</f>
        <v>12</v>
      </c>
      <c r="L2454" s="166"/>
      <c r="M2454" s="41"/>
      <c r="N2454" s="41"/>
      <c r="O2454" s="41"/>
    </row>
    <row r="2455" spans="1:15" x14ac:dyDescent="0.25">
      <c r="A2455" s="165">
        <v>43568.208333333336</v>
      </c>
      <c r="B2455" s="167">
        <f>WEEKNUM(A2455)</f>
        <v>15</v>
      </c>
      <c r="C2455" s="164">
        <f>WEEKDAY(A2455)</f>
        <v>7</v>
      </c>
      <c r="D2455" s="164">
        <v>6</v>
      </c>
      <c r="E2455" s="163">
        <v>10</v>
      </c>
      <c r="F2455" s="163">
        <v>10.565000000000001</v>
      </c>
      <c r="G2455" s="163">
        <v>11.719999999999999</v>
      </c>
      <c r="H2455" s="1">
        <v>857</v>
      </c>
      <c r="I2455" s="161">
        <f>VLOOKUP(B2455,L$2:M$54,2,FALSE)</f>
        <v>0.9565209742407198</v>
      </c>
      <c r="J2455">
        <f>MAX(I2455*F2455,E2455)</f>
        <v>10.105644092853206</v>
      </c>
      <c r="L2455" s="166"/>
      <c r="M2455" s="41"/>
      <c r="N2455" s="41"/>
      <c r="O2455" s="41"/>
    </row>
    <row r="2456" spans="1:15" x14ac:dyDescent="0.25">
      <c r="A2456" s="165">
        <v>43568.25</v>
      </c>
      <c r="B2456" s="167">
        <f>WEEKNUM(A2456)</f>
        <v>15</v>
      </c>
      <c r="C2456" s="164">
        <f>WEEKDAY(A2456)</f>
        <v>7</v>
      </c>
      <c r="D2456" s="164">
        <v>7</v>
      </c>
      <c r="E2456" s="163">
        <v>10</v>
      </c>
      <c r="F2456" s="163">
        <v>9.99</v>
      </c>
      <c r="G2456" s="163">
        <v>12.379999999999999</v>
      </c>
      <c r="H2456" s="1">
        <v>3098</v>
      </c>
      <c r="I2456" s="161">
        <f>VLOOKUP(B2456,L$2:M$54,2,FALSE)</f>
        <v>0.9565209742407198</v>
      </c>
      <c r="J2456">
        <f>MAX(I2456*F2456,E2456)</f>
        <v>10</v>
      </c>
      <c r="L2456" s="166"/>
      <c r="M2456" s="41"/>
      <c r="N2456" s="41"/>
      <c r="O2456" s="41"/>
    </row>
    <row r="2457" spans="1:15" x14ac:dyDescent="0.25">
      <c r="A2457" s="165">
        <v>43568.291666666664</v>
      </c>
      <c r="B2457" s="167">
        <f>WEEKNUM(A2457)</f>
        <v>15</v>
      </c>
      <c r="C2457" s="164">
        <f>WEEKDAY(A2457)</f>
        <v>7</v>
      </c>
      <c r="D2457" s="164">
        <v>8</v>
      </c>
      <c r="E2457" s="163">
        <v>10</v>
      </c>
      <c r="F2457" s="163">
        <v>11.98</v>
      </c>
      <c r="G2457" s="163">
        <v>11.855</v>
      </c>
      <c r="H2457" s="1">
        <v>3963</v>
      </c>
      <c r="I2457" s="161">
        <f>VLOOKUP(B2457,L$2:M$54,2,FALSE)</f>
        <v>0.9565209742407198</v>
      </c>
      <c r="J2457">
        <f>MAX(I2457*F2457,E2457)</f>
        <v>11.459121271403824</v>
      </c>
      <c r="L2457" s="166"/>
      <c r="M2457" s="41"/>
      <c r="N2457" s="41"/>
      <c r="O2457" s="41"/>
    </row>
    <row r="2458" spans="1:15" x14ac:dyDescent="0.25">
      <c r="A2458" s="165">
        <v>43568.333333333336</v>
      </c>
      <c r="B2458" s="167">
        <f>WEEKNUM(A2458)</f>
        <v>15</v>
      </c>
      <c r="C2458" s="164">
        <f>WEEKDAY(A2458)</f>
        <v>7</v>
      </c>
      <c r="D2458" s="164">
        <v>9</v>
      </c>
      <c r="E2458" s="163">
        <v>10</v>
      </c>
      <c r="F2458" s="163">
        <v>15.010000000000002</v>
      </c>
      <c r="G2458" s="163">
        <v>11.925000000000001</v>
      </c>
      <c r="H2458" s="1">
        <v>3412</v>
      </c>
      <c r="I2458" s="161">
        <f>VLOOKUP(B2458,L$2:M$54,2,FALSE)</f>
        <v>0.9565209742407198</v>
      </c>
      <c r="J2458">
        <f>MAX(I2458*F2458,E2458)</f>
        <v>14.357379823353206</v>
      </c>
      <c r="L2458" s="166"/>
      <c r="M2458" s="41"/>
      <c r="N2458" s="41"/>
      <c r="O2458" s="41"/>
    </row>
    <row r="2459" spans="1:15" x14ac:dyDescent="0.25">
      <c r="A2459" s="165">
        <v>43568.375</v>
      </c>
      <c r="B2459" s="167">
        <f>WEEKNUM(A2459)</f>
        <v>15</v>
      </c>
      <c r="C2459" s="164">
        <f>WEEKDAY(A2459)</f>
        <v>7</v>
      </c>
      <c r="D2459" s="164">
        <v>10</v>
      </c>
      <c r="E2459" s="163">
        <v>10</v>
      </c>
      <c r="F2459" s="163">
        <v>15.76</v>
      </c>
      <c r="G2459" s="163">
        <v>11.0625</v>
      </c>
      <c r="H2459" s="1">
        <v>2936</v>
      </c>
      <c r="I2459" s="161">
        <f>VLOOKUP(B2459,L$2:M$54,2,FALSE)</f>
        <v>0.9565209742407198</v>
      </c>
      <c r="J2459">
        <f>MAX(I2459*F2459,E2459)</f>
        <v>15.074770554033744</v>
      </c>
      <c r="L2459" s="166"/>
      <c r="M2459" s="41"/>
      <c r="N2459" s="41"/>
      <c r="O2459" s="41"/>
    </row>
    <row r="2460" spans="1:15" x14ac:dyDescent="0.25">
      <c r="A2460" s="165">
        <v>43568.416666666664</v>
      </c>
      <c r="B2460" s="167">
        <f>WEEKNUM(A2460)</f>
        <v>15</v>
      </c>
      <c r="C2460" s="164">
        <f>WEEKDAY(A2460)</f>
        <v>7</v>
      </c>
      <c r="D2460" s="164">
        <v>11</v>
      </c>
      <c r="E2460" s="163">
        <v>10</v>
      </c>
      <c r="F2460" s="163">
        <v>14.955000000000002</v>
      </c>
      <c r="G2460" s="163">
        <v>12.01</v>
      </c>
      <c r="H2460" s="1">
        <v>2891</v>
      </c>
      <c r="I2460" s="161">
        <f>VLOOKUP(B2460,L$2:M$54,2,FALSE)</f>
        <v>0.9565209742407198</v>
      </c>
      <c r="J2460">
        <f>MAX(I2460*F2460,E2460)</f>
        <v>14.304771169769966</v>
      </c>
      <c r="L2460" s="166"/>
      <c r="M2460" s="41"/>
      <c r="N2460" s="41"/>
      <c r="O2460" s="41"/>
    </row>
    <row r="2461" spans="1:15" x14ac:dyDescent="0.25">
      <c r="A2461" s="165">
        <v>43568.458333333336</v>
      </c>
      <c r="B2461" s="167">
        <f>WEEKNUM(A2461)</f>
        <v>15</v>
      </c>
      <c r="C2461" s="164">
        <f>WEEKDAY(A2461)</f>
        <v>7</v>
      </c>
      <c r="D2461" s="164">
        <v>12</v>
      </c>
      <c r="E2461" s="163">
        <v>10</v>
      </c>
      <c r="F2461" s="163">
        <v>15.905000000000001</v>
      </c>
      <c r="G2461" s="163">
        <v>10.282499999999999</v>
      </c>
      <c r="H2461" s="1">
        <v>2780</v>
      </c>
      <c r="I2461" s="161">
        <f>VLOOKUP(B2461,L$2:M$54,2,FALSE)</f>
        <v>0.9565209742407198</v>
      </c>
      <c r="J2461">
        <f>MAX(I2461*F2461,E2461)</f>
        <v>15.213466095298649</v>
      </c>
      <c r="L2461" s="166"/>
      <c r="M2461" s="41"/>
      <c r="N2461" s="41"/>
      <c r="O2461" s="41"/>
    </row>
    <row r="2462" spans="1:15" x14ac:dyDescent="0.25">
      <c r="A2462" s="165">
        <v>43568.5</v>
      </c>
      <c r="B2462" s="167">
        <f>WEEKNUM(A2462)</f>
        <v>15</v>
      </c>
      <c r="C2462" s="164">
        <f>WEEKDAY(A2462)</f>
        <v>7</v>
      </c>
      <c r="D2462" s="164">
        <v>13</v>
      </c>
      <c r="E2462" s="163">
        <v>10</v>
      </c>
      <c r="F2462" s="163">
        <v>14.8</v>
      </c>
      <c r="G2462" s="163">
        <v>9.995000000000001</v>
      </c>
      <c r="H2462" s="1">
        <v>2460</v>
      </c>
      <c r="I2462" s="161">
        <f>VLOOKUP(B2462,L$2:M$54,2,FALSE)</f>
        <v>0.9565209742407198</v>
      </c>
      <c r="J2462">
        <f>MAX(I2462*F2462,E2462)</f>
        <v>14.156510418762654</v>
      </c>
      <c r="L2462" s="166"/>
      <c r="M2462" s="41"/>
      <c r="N2462" s="41"/>
      <c r="O2462" s="41"/>
    </row>
    <row r="2463" spans="1:15" x14ac:dyDescent="0.25">
      <c r="A2463" s="165">
        <v>43568.541666666664</v>
      </c>
      <c r="B2463" s="167">
        <f>WEEKNUM(A2463)</f>
        <v>15</v>
      </c>
      <c r="C2463" s="164">
        <f>WEEKDAY(A2463)</f>
        <v>7</v>
      </c>
      <c r="D2463" s="164">
        <v>14</v>
      </c>
      <c r="E2463" s="163">
        <v>10</v>
      </c>
      <c r="F2463" s="163">
        <v>13.914999999999999</v>
      </c>
      <c r="G2463" s="163">
        <v>10.989999999999998</v>
      </c>
      <c r="H2463" s="1">
        <v>2798</v>
      </c>
      <c r="I2463" s="161">
        <f>VLOOKUP(B2463,L$2:M$54,2,FALSE)</f>
        <v>0.9565209742407198</v>
      </c>
      <c r="J2463">
        <f>MAX(I2463*F2463,E2463)</f>
        <v>13.309989356559615</v>
      </c>
      <c r="L2463" s="166"/>
      <c r="M2463" s="41"/>
      <c r="N2463" s="41"/>
      <c r="O2463" s="41"/>
    </row>
    <row r="2464" spans="1:15" x14ac:dyDescent="0.25">
      <c r="A2464" s="165">
        <v>43568.583333333336</v>
      </c>
      <c r="B2464" s="167">
        <f>WEEKNUM(A2464)</f>
        <v>15</v>
      </c>
      <c r="C2464" s="164">
        <f>WEEKDAY(A2464)</f>
        <v>7</v>
      </c>
      <c r="D2464" s="164">
        <v>15</v>
      </c>
      <c r="E2464" s="163">
        <v>10</v>
      </c>
      <c r="F2464" s="163">
        <v>14.510000000000002</v>
      </c>
      <c r="G2464" s="163">
        <v>12.504999999999999</v>
      </c>
      <c r="H2464" s="1">
        <v>3069</v>
      </c>
      <c r="I2464" s="161">
        <f>VLOOKUP(B2464,L$2:M$54,2,FALSE)</f>
        <v>0.9565209742407198</v>
      </c>
      <c r="J2464">
        <f>MAX(I2464*F2464,E2464)</f>
        <v>13.879119336232845</v>
      </c>
      <c r="L2464" s="166"/>
      <c r="M2464" s="41"/>
      <c r="N2464" s="41"/>
      <c r="O2464" s="41"/>
    </row>
    <row r="2465" spans="1:15" x14ac:dyDescent="0.25">
      <c r="A2465" s="165">
        <v>43568.625</v>
      </c>
      <c r="B2465" s="167">
        <f>WEEKNUM(A2465)</f>
        <v>15</v>
      </c>
      <c r="C2465" s="164">
        <f>WEEKDAY(A2465)</f>
        <v>7</v>
      </c>
      <c r="D2465" s="164">
        <v>16</v>
      </c>
      <c r="E2465" s="163">
        <v>10</v>
      </c>
      <c r="F2465" s="163">
        <v>14.995000000000001</v>
      </c>
      <c r="G2465" s="163">
        <v>12.879999999999999</v>
      </c>
      <c r="H2465" s="1">
        <v>3335</v>
      </c>
      <c r="I2465" s="161">
        <f>VLOOKUP(B2465,L$2:M$54,2,FALSE)</f>
        <v>0.9565209742407198</v>
      </c>
      <c r="J2465">
        <f>MAX(I2465*F2465,E2465)</f>
        <v>14.343032008739595</v>
      </c>
      <c r="L2465" s="166"/>
      <c r="M2465" s="41"/>
      <c r="N2465" s="41"/>
      <c r="O2465" s="41"/>
    </row>
    <row r="2466" spans="1:15" x14ac:dyDescent="0.25">
      <c r="A2466" s="165">
        <v>43568.666666666664</v>
      </c>
      <c r="B2466" s="167">
        <f>WEEKNUM(A2466)</f>
        <v>15</v>
      </c>
      <c r="C2466" s="164">
        <f>WEEKDAY(A2466)</f>
        <v>7</v>
      </c>
      <c r="D2466" s="164">
        <v>17</v>
      </c>
      <c r="E2466" s="163">
        <v>10</v>
      </c>
      <c r="F2466" s="163">
        <v>16.05</v>
      </c>
      <c r="G2466" s="163">
        <v>12.477500000000001</v>
      </c>
      <c r="H2466" s="1">
        <v>3894</v>
      </c>
      <c r="I2466" s="161">
        <f>VLOOKUP(B2466,L$2:M$54,2,FALSE)</f>
        <v>0.9565209742407198</v>
      </c>
      <c r="J2466">
        <f>MAX(I2466*F2466,E2466)</f>
        <v>15.352161636563553</v>
      </c>
      <c r="L2466" s="166"/>
      <c r="M2466" s="41"/>
      <c r="N2466" s="41"/>
      <c r="O2466" s="41"/>
    </row>
    <row r="2467" spans="1:15" x14ac:dyDescent="0.25">
      <c r="A2467" s="165">
        <v>43568.708333333336</v>
      </c>
      <c r="B2467" s="167">
        <f>WEEKNUM(A2467)</f>
        <v>15</v>
      </c>
      <c r="C2467" s="164">
        <f>WEEKDAY(A2467)</f>
        <v>7</v>
      </c>
      <c r="D2467" s="164">
        <v>18</v>
      </c>
      <c r="E2467" s="163">
        <v>10</v>
      </c>
      <c r="F2467" s="163">
        <v>16.064999999999998</v>
      </c>
      <c r="G2467" s="163">
        <v>12.952500000000001</v>
      </c>
      <c r="H2467" s="1">
        <v>3679</v>
      </c>
      <c r="I2467" s="161">
        <f>VLOOKUP(B2467,L$2:M$54,2,FALSE)</f>
        <v>0.9565209742407198</v>
      </c>
      <c r="J2467">
        <f>MAX(I2467*F2467,E2467)</f>
        <v>15.366509451177162</v>
      </c>
      <c r="L2467" s="166"/>
      <c r="M2467" s="41"/>
      <c r="N2467" s="41"/>
      <c r="O2467" s="41"/>
    </row>
    <row r="2468" spans="1:15" x14ac:dyDescent="0.25">
      <c r="A2468" s="165">
        <v>43568.75</v>
      </c>
      <c r="B2468" s="167">
        <f>WEEKNUM(A2468)</f>
        <v>15</v>
      </c>
      <c r="C2468" s="164">
        <f>WEEKDAY(A2468)</f>
        <v>7</v>
      </c>
      <c r="D2468" s="164">
        <v>19</v>
      </c>
      <c r="E2468" s="163">
        <v>10</v>
      </c>
      <c r="F2468" s="163">
        <v>18.015000000000001</v>
      </c>
      <c r="G2468" s="163">
        <v>12.399999999999999</v>
      </c>
      <c r="H2468" s="1">
        <v>2969</v>
      </c>
      <c r="I2468" s="161">
        <f>VLOOKUP(B2468,L$2:M$54,2,FALSE)</f>
        <v>0.9565209742407198</v>
      </c>
      <c r="J2468">
        <f>MAX(I2468*F2468,E2468)</f>
        <v>17.231725350946569</v>
      </c>
      <c r="L2468" s="166"/>
      <c r="M2468" s="41"/>
      <c r="N2468" s="41"/>
      <c r="O2468" s="41"/>
    </row>
    <row r="2469" spans="1:15" x14ac:dyDescent="0.25">
      <c r="A2469" s="165">
        <v>43568.791666666664</v>
      </c>
      <c r="B2469" s="167">
        <f>WEEKNUM(A2469)</f>
        <v>15</v>
      </c>
      <c r="C2469" s="164">
        <f>WEEKDAY(A2469)</f>
        <v>7</v>
      </c>
      <c r="D2469" s="164">
        <v>20</v>
      </c>
      <c r="E2469" s="163">
        <v>10</v>
      </c>
      <c r="F2469" s="163">
        <v>15.719999999999999</v>
      </c>
      <c r="G2469" s="163">
        <v>11.9575</v>
      </c>
      <c r="H2469" s="1">
        <v>2309</v>
      </c>
      <c r="I2469" s="161">
        <f>VLOOKUP(B2469,L$2:M$54,2,FALSE)</f>
        <v>0.9565209742407198</v>
      </c>
      <c r="J2469">
        <f>MAX(I2469*F2469,E2469)</f>
        <v>15.036509715064113</v>
      </c>
      <c r="L2469" s="166"/>
      <c r="M2469" s="41"/>
      <c r="N2469" s="41"/>
      <c r="O2469" s="41"/>
    </row>
    <row r="2470" spans="1:15" x14ac:dyDescent="0.25">
      <c r="A2470" s="165">
        <v>43568.833333333336</v>
      </c>
      <c r="B2470" s="167">
        <f>WEEKNUM(A2470)</f>
        <v>15</v>
      </c>
      <c r="C2470" s="164">
        <f>WEEKDAY(A2470)</f>
        <v>7</v>
      </c>
      <c r="D2470" s="164">
        <v>21</v>
      </c>
      <c r="E2470" s="163">
        <v>10</v>
      </c>
      <c r="F2470" s="163">
        <v>14.530000000000001</v>
      </c>
      <c r="G2470" s="163">
        <v>12.254999999999999</v>
      </c>
      <c r="H2470" s="1">
        <v>1425</v>
      </c>
      <c r="I2470" s="161">
        <f>VLOOKUP(B2470,L$2:M$54,2,FALSE)</f>
        <v>0.9565209742407198</v>
      </c>
      <c r="J2470">
        <f>MAX(I2470*F2470,E2470)</f>
        <v>13.898249755717659</v>
      </c>
      <c r="L2470" s="166"/>
      <c r="M2470" s="41"/>
      <c r="N2470" s="41"/>
      <c r="O2470" s="41"/>
    </row>
    <row r="2471" spans="1:15" x14ac:dyDescent="0.25">
      <c r="A2471" s="165">
        <v>43568.875</v>
      </c>
      <c r="B2471" s="167">
        <f>WEEKNUM(A2471)</f>
        <v>15</v>
      </c>
      <c r="C2471" s="164">
        <f>WEEKDAY(A2471)</f>
        <v>7</v>
      </c>
      <c r="D2471" s="164">
        <v>22</v>
      </c>
      <c r="E2471" s="163">
        <v>10</v>
      </c>
      <c r="F2471" s="163">
        <v>12.975</v>
      </c>
      <c r="G2471" s="163">
        <v>12.4975</v>
      </c>
      <c r="H2471" s="1">
        <v>1133</v>
      </c>
      <c r="I2471" s="161">
        <f>VLOOKUP(B2471,L$2:M$54,2,FALSE)</f>
        <v>0.9565209742407198</v>
      </c>
      <c r="J2471">
        <f>MAX(I2471*F2471,E2471)</f>
        <v>12.410859640773339</v>
      </c>
      <c r="L2471" s="166"/>
      <c r="M2471" s="41"/>
      <c r="N2471" s="41"/>
      <c r="O2471" s="41"/>
    </row>
    <row r="2472" spans="1:15" x14ac:dyDescent="0.25">
      <c r="A2472" s="165">
        <v>43568.916666666664</v>
      </c>
      <c r="B2472" s="167">
        <f>WEEKNUM(A2472)</f>
        <v>15</v>
      </c>
      <c r="C2472" s="164">
        <f>WEEKDAY(A2472)</f>
        <v>7</v>
      </c>
      <c r="D2472" s="164">
        <v>23</v>
      </c>
      <c r="E2472" s="163">
        <v>12</v>
      </c>
      <c r="F2472" s="163">
        <v>12.2</v>
      </c>
      <c r="G2472" s="163">
        <v>13.025</v>
      </c>
      <c r="H2472" s="1">
        <v>947</v>
      </c>
      <c r="I2472" s="161">
        <f>VLOOKUP(B2472,L$2:M$54,2,FALSE)</f>
        <v>0.9565209742407198</v>
      </c>
      <c r="J2472">
        <f>MAX(I2472*F2472,E2472)</f>
        <v>12</v>
      </c>
      <c r="L2472" s="166"/>
      <c r="M2472" s="41"/>
      <c r="N2472" s="41"/>
      <c r="O2472" s="41"/>
    </row>
    <row r="2473" spans="1:15" x14ac:dyDescent="0.25">
      <c r="A2473" s="165">
        <v>43568.958333333336</v>
      </c>
      <c r="B2473" s="167">
        <f>WEEKNUM(A2473)</f>
        <v>15</v>
      </c>
      <c r="C2473" s="164">
        <f>WEEKDAY(A2473)</f>
        <v>7</v>
      </c>
      <c r="D2473" s="164">
        <v>24</v>
      </c>
      <c r="E2473" s="163">
        <v>12</v>
      </c>
      <c r="F2473" s="163">
        <v>12.885</v>
      </c>
      <c r="G2473" s="163">
        <v>13.032499999999999</v>
      </c>
      <c r="H2473" s="1">
        <v>622</v>
      </c>
      <c r="I2473" s="161">
        <f>VLOOKUP(B2473,L$2:M$54,2,FALSE)</f>
        <v>0.9565209742407198</v>
      </c>
      <c r="J2473">
        <f>MAX(I2473*F2473,E2473)</f>
        <v>12.324772753091674</v>
      </c>
      <c r="L2473" s="166"/>
      <c r="M2473" s="41"/>
      <c r="N2473" s="41"/>
      <c r="O2473" s="41"/>
    </row>
    <row r="2474" spans="1:15" x14ac:dyDescent="0.25">
      <c r="A2474" s="165">
        <v>43569</v>
      </c>
      <c r="B2474" s="167">
        <f>WEEKNUM(A2474)</f>
        <v>16</v>
      </c>
      <c r="C2474" s="164">
        <f>WEEKDAY(A2474)</f>
        <v>1</v>
      </c>
      <c r="D2474" s="164">
        <v>1</v>
      </c>
      <c r="E2474" s="163">
        <v>11.645</v>
      </c>
      <c r="F2474" s="163">
        <v>11.645</v>
      </c>
      <c r="G2474" s="163">
        <v>14.0075</v>
      </c>
      <c r="H2474" s="1">
        <v>423</v>
      </c>
      <c r="I2474" s="161">
        <f>VLOOKUP(B2474,L$2:M$54,2,FALSE)</f>
        <v>0.94170810284099127</v>
      </c>
      <c r="J2474">
        <f>MAX(I2474*F2474,E2474)</f>
        <v>11.645</v>
      </c>
      <c r="L2474" s="166"/>
      <c r="M2474" s="41"/>
      <c r="N2474" s="41"/>
      <c r="O2474" s="41"/>
    </row>
    <row r="2475" spans="1:15" x14ac:dyDescent="0.25">
      <c r="A2475" s="165">
        <v>43569.041666666664</v>
      </c>
      <c r="B2475" s="167">
        <f>WEEKNUM(A2475)</f>
        <v>16</v>
      </c>
      <c r="C2475" s="164">
        <f>WEEKDAY(A2475)</f>
        <v>1</v>
      </c>
      <c r="D2475" s="164">
        <v>2</v>
      </c>
      <c r="E2475" s="163">
        <v>12.100000000000001</v>
      </c>
      <c r="F2475" s="163">
        <v>12.100000000000001</v>
      </c>
      <c r="G2475" s="163">
        <v>12.86</v>
      </c>
      <c r="H2475" s="1">
        <v>243</v>
      </c>
      <c r="I2475" s="161">
        <f>VLOOKUP(B2475,L$2:M$54,2,FALSE)</f>
        <v>0.94170810284099127</v>
      </c>
      <c r="J2475">
        <f>MAX(I2475*F2475,E2475)</f>
        <v>12.100000000000001</v>
      </c>
      <c r="L2475" s="166"/>
      <c r="M2475" s="41"/>
      <c r="N2475" s="41"/>
      <c r="O2475" s="41"/>
    </row>
    <row r="2476" spans="1:15" x14ac:dyDescent="0.25">
      <c r="A2476" s="165">
        <v>43569.083333333336</v>
      </c>
      <c r="B2476" s="167">
        <f>WEEKNUM(A2476)</f>
        <v>16</v>
      </c>
      <c r="C2476" s="164">
        <f>WEEKDAY(A2476)</f>
        <v>1</v>
      </c>
      <c r="D2476" s="164">
        <v>3</v>
      </c>
      <c r="E2476" s="163">
        <v>11.620000000000001</v>
      </c>
      <c r="F2476" s="163">
        <v>11.620000000000001</v>
      </c>
      <c r="G2476" s="163">
        <v>12.265000000000001</v>
      </c>
      <c r="H2476" s="1">
        <v>164</v>
      </c>
      <c r="I2476" s="161">
        <f>VLOOKUP(B2476,L$2:M$54,2,FALSE)</f>
        <v>0.94170810284099127</v>
      </c>
      <c r="J2476">
        <f>MAX(I2476*F2476,E2476)</f>
        <v>11.620000000000001</v>
      </c>
      <c r="L2476" s="166"/>
      <c r="M2476" s="41"/>
      <c r="N2476" s="41"/>
      <c r="O2476" s="41"/>
    </row>
    <row r="2477" spans="1:15" x14ac:dyDescent="0.25">
      <c r="A2477" s="165">
        <v>43569.125</v>
      </c>
      <c r="B2477" s="167">
        <f>WEEKNUM(A2477)</f>
        <v>16</v>
      </c>
      <c r="C2477" s="164">
        <f>WEEKDAY(A2477)</f>
        <v>1</v>
      </c>
      <c r="D2477" s="164">
        <v>4</v>
      </c>
      <c r="E2477" s="163">
        <v>10.18</v>
      </c>
      <c r="F2477" s="163">
        <v>10.18</v>
      </c>
      <c r="G2477" s="163">
        <v>11.487500000000001</v>
      </c>
      <c r="H2477" s="1">
        <v>225</v>
      </c>
      <c r="I2477" s="161">
        <f>VLOOKUP(B2477,L$2:M$54,2,FALSE)</f>
        <v>0.94170810284099127</v>
      </c>
      <c r="J2477">
        <f>MAX(I2477*F2477,E2477)</f>
        <v>10.18</v>
      </c>
      <c r="L2477" s="166"/>
      <c r="M2477" s="41"/>
      <c r="N2477" s="41"/>
      <c r="O2477" s="41"/>
    </row>
    <row r="2478" spans="1:15" x14ac:dyDescent="0.25">
      <c r="A2478" s="165">
        <v>43569.166666666664</v>
      </c>
      <c r="B2478" s="167">
        <f>WEEKNUM(A2478)</f>
        <v>16</v>
      </c>
      <c r="C2478" s="164">
        <f>WEEKDAY(A2478)</f>
        <v>1</v>
      </c>
      <c r="D2478" s="164">
        <v>5</v>
      </c>
      <c r="E2478" s="163">
        <v>9.7899999999999991</v>
      </c>
      <c r="F2478" s="163">
        <v>9.7899999999999991</v>
      </c>
      <c r="G2478" s="163">
        <v>12.1</v>
      </c>
      <c r="H2478" s="1">
        <v>346</v>
      </c>
      <c r="I2478" s="161">
        <f>VLOOKUP(B2478,L$2:M$54,2,FALSE)</f>
        <v>0.94170810284099127</v>
      </c>
      <c r="J2478">
        <f>MAX(I2478*F2478,E2478)</f>
        <v>9.7899999999999991</v>
      </c>
      <c r="L2478" s="166"/>
      <c r="M2478" s="41"/>
      <c r="N2478" s="41"/>
      <c r="O2478" s="41"/>
    </row>
    <row r="2479" spans="1:15" x14ac:dyDescent="0.25">
      <c r="A2479" s="165">
        <v>43569.208333333336</v>
      </c>
      <c r="B2479" s="167">
        <f>WEEKNUM(A2479)</f>
        <v>16</v>
      </c>
      <c r="C2479" s="164">
        <f>WEEKDAY(A2479)</f>
        <v>1</v>
      </c>
      <c r="D2479" s="164">
        <v>6</v>
      </c>
      <c r="E2479" s="163">
        <v>10.120000000000001</v>
      </c>
      <c r="F2479" s="163">
        <v>10.120000000000001</v>
      </c>
      <c r="G2479" s="163">
        <v>12.442499999999999</v>
      </c>
      <c r="H2479" s="1">
        <v>482</v>
      </c>
      <c r="I2479" s="161">
        <f>VLOOKUP(B2479,L$2:M$54,2,FALSE)</f>
        <v>0.94170810284099127</v>
      </c>
      <c r="J2479">
        <f>MAX(I2479*F2479,E2479)</f>
        <v>10.120000000000001</v>
      </c>
      <c r="L2479" s="166"/>
      <c r="M2479" s="41"/>
      <c r="N2479" s="41"/>
      <c r="O2479" s="41"/>
    </row>
    <row r="2480" spans="1:15" x14ac:dyDescent="0.25">
      <c r="A2480" s="165">
        <v>43569.25</v>
      </c>
      <c r="B2480" s="167">
        <f>WEEKNUM(A2480)</f>
        <v>16</v>
      </c>
      <c r="C2480" s="164">
        <f>WEEKDAY(A2480)</f>
        <v>1</v>
      </c>
      <c r="D2480" s="164">
        <v>7</v>
      </c>
      <c r="E2480" s="163">
        <v>10.14</v>
      </c>
      <c r="F2480" s="163">
        <v>10.14</v>
      </c>
      <c r="G2480" s="163">
        <v>11.645</v>
      </c>
      <c r="H2480" s="1">
        <v>619</v>
      </c>
      <c r="I2480" s="161">
        <f>VLOOKUP(B2480,L$2:M$54,2,FALSE)</f>
        <v>0.94170810284099127</v>
      </c>
      <c r="J2480">
        <f>MAX(I2480*F2480,E2480)</f>
        <v>10.14</v>
      </c>
      <c r="L2480" s="166"/>
      <c r="M2480" s="41"/>
      <c r="N2480" s="41"/>
      <c r="O2480" s="41"/>
    </row>
    <row r="2481" spans="1:15" x14ac:dyDescent="0.25">
      <c r="A2481" s="165">
        <v>43569.291666666664</v>
      </c>
      <c r="B2481" s="167">
        <f>WEEKNUM(A2481)</f>
        <v>16</v>
      </c>
      <c r="C2481" s="164">
        <f>WEEKDAY(A2481)</f>
        <v>1</v>
      </c>
      <c r="D2481" s="164">
        <v>8</v>
      </c>
      <c r="E2481" s="163">
        <v>9.8550000000000004</v>
      </c>
      <c r="F2481" s="163">
        <v>9.870000000000001</v>
      </c>
      <c r="G2481" s="163">
        <v>12.100000000000001</v>
      </c>
      <c r="H2481" s="1">
        <v>871</v>
      </c>
      <c r="I2481" s="161">
        <f>VLOOKUP(B2481,L$2:M$54,2,FALSE)</f>
        <v>0.94170810284099127</v>
      </c>
      <c r="J2481">
        <f>MAX(I2481*F2481,E2481)</f>
        <v>9.8550000000000004</v>
      </c>
      <c r="L2481" s="166"/>
      <c r="M2481" s="41"/>
      <c r="N2481" s="41"/>
      <c r="O2481" s="41"/>
    </row>
    <row r="2482" spans="1:15" x14ac:dyDescent="0.25">
      <c r="A2482" s="165">
        <v>43569.333333333336</v>
      </c>
      <c r="B2482" s="167">
        <f>WEEKNUM(A2482)</f>
        <v>16</v>
      </c>
      <c r="C2482" s="164">
        <f>WEEKDAY(A2482)</f>
        <v>1</v>
      </c>
      <c r="D2482" s="164">
        <v>9</v>
      </c>
      <c r="E2482" s="163">
        <v>9.9349999999999987</v>
      </c>
      <c r="F2482" s="163">
        <v>9.7650000000000006</v>
      </c>
      <c r="G2482" s="163">
        <v>11.620000000000001</v>
      </c>
      <c r="H2482" s="1">
        <v>1360</v>
      </c>
      <c r="I2482" s="161">
        <f>VLOOKUP(B2482,L$2:M$54,2,FALSE)</f>
        <v>0.94170810284099127</v>
      </c>
      <c r="J2482">
        <f>MAX(I2482*F2482,E2482)</f>
        <v>9.9349999999999987</v>
      </c>
      <c r="L2482" s="166"/>
      <c r="M2482" s="41"/>
      <c r="N2482" s="41"/>
      <c r="O2482" s="41"/>
    </row>
    <row r="2483" spans="1:15" x14ac:dyDescent="0.25">
      <c r="A2483" s="165">
        <v>43569.375</v>
      </c>
      <c r="B2483" s="167">
        <f>WEEKNUM(A2483)</f>
        <v>16</v>
      </c>
      <c r="C2483" s="164">
        <f>WEEKDAY(A2483)</f>
        <v>1</v>
      </c>
      <c r="D2483" s="164">
        <v>10</v>
      </c>
      <c r="E2483" s="163">
        <v>9</v>
      </c>
      <c r="F2483" s="163">
        <v>12.815000000000001</v>
      </c>
      <c r="G2483" s="163">
        <v>10.18</v>
      </c>
      <c r="H2483" s="1">
        <v>1946</v>
      </c>
      <c r="I2483" s="161">
        <f>VLOOKUP(B2483,L$2:M$54,2,FALSE)</f>
        <v>0.94170810284099127</v>
      </c>
      <c r="J2483">
        <f>MAX(I2483*F2483,E2483)</f>
        <v>12.067989337907305</v>
      </c>
      <c r="L2483" s="166"/>
      <c r="M2483" s="41"/>
      <c r="N2483" s="41"/>
      <c r="O2483" s="41"/>
    </row>
    <row r="2484" spans="1:15" x14ac:dyDescent="0.25">
      <c r="A2484" s="165">
        <v>43569.416666666664</v>
      </c>
      <c r="B2484" s="167">
        <f>WEEKNUM(A2484)</f>
        <v>16</v>
      </c>
      <c r="C2484" s="164">
        <f>WEEKDAY(A2484)</f>
        <v>1</v>
      </c>
      <c r="D2484" s="164">
        <v>11</v>
      </c>
      <c r="E2484" s="163">
        <v>10</v>
      </c>
      <c r="F2484" s="163">
        <v>14.09</v>
      </c>
      <c r="G2484" s="163">
        <v>9.7899999999999991</v>
      </c>
      <c r="H2484" s="1">
        <v>2522</v>
      </c>
      <c r="I2484" s="161">
        <f>VLOOKUP(B2484,L$2:M$54,2,FALSE)</f>
        <v>0.94170810284099127</v>
      </c>
      <c r="J2484">
        <f>MAX(I2484*F2484,E2484)</f>
        <v>13.268667169029566</v>
      </c>
      <c r="L2484" s="166"/>
      <c r="M2484" s="41"/>
      <c r="N2484" s="41"/>
      <c r="O2484" s="41"/>
    </row>
    <row r="2485" spans="1:15" x14ac:dyDescent="0.25">
      <c r="A2485" s="165">
        <v>43569.458333333336</v>
      </c>
      <c r="B2485" s="167">
        <f>WEEKNUM(A2485)</f>
        <v>16</v>
      </c>
      <c r="C2485" s="164">
        <f>WEEKDAY(A2485)</f>
        <v>1</v>
      </c>
      <c r="D2485" s="164">
        <v>12</v>
      </c>
      <c r="E2485" s="163">
        <v>10</v>
      </c>
      <c r="F2485" s="163">
        <v>13.98</v>
      </c>
      <c r="G2485" s="163">
        <v>10.120000000000001</v>
      </c>
      <c r="H2485" s="1">
        <v>2435</v>
      </c>
      <c r="I2485" s="161">
        <f>VLOOKUP(B2485,L$2:M$54,2,FALSE)</f>
        <v>0.94170810284099127</v>
      </c>
      <c r="J2485">
        <f>MAX(I2485*F2485,E2485)</f>
        <v>13.165079277717059</v>
      </c>
      <c r="L2485" s="166"/>
      <c r="M2485" s="41"/>
      <c r="N2485" s="41"/>
      <c r="O2485" s="41"/>
    </row>
    <row r="2486" spans="1:15" x14ac:dyDescent="0.25">
      <c r="A2486" s="165">
        <v>43569.5</v>
      </c>
      <c r="B2486" s="167">
        <f>WEEKNUM(A2486)</f>
        <v>16</v>
      </c>
      <c r="C2486" s="164">
        <f>WEEKDAY(A2486)</f>
        <v>1</v>
      </c>
      <c r="D2486" s="164">
        <v>13</v>
      </c>
      <c r="E2486" s="163">
        <v>10</v>
      </c>
      <c r="F2486" s="163">
        <v>14.09</v>
      </c>
      <c r="G2486" s="163">
        <v>10.14</v>
      </c>
      <c r="H2486" s="1">
        <v>2022</v>
      </c>
      <c r="I2486" s="161">
        <f>VLOOKUP(B2486,L$2:M$54,2,FALSE)</f>
        <v>0.94170810284099127</v>
      </c>
      <c r="J2486">
        <f>MAX(I2486*F2486,E2486)</f>
        <v>13.268667169029566</v>
      </c>
      <c r="L2486" s="166"/>
      <c r="M2486" s="41"/>
      <c r="N2486" s="41"/>
      <c r="O2486" s="41"/>
    </row>
    <row r="2487" spans="1:15" x14ac:dyDescent="0.25">
      <c r="A2487" s="165">
        <v>43569.541666666664</v>
      </c>
      <c r="B2487" s="167">
        <f>WEEKNUM(A2487)</f>
        <v>16</v>
      </c>
      <c r="C2487" s="164">
        <f>WEEKDAY(A2487)</f>
        <v>1</v>
      </c>
      <c r="D2487" s="164">
        <v>14</v>
      </c>
      <c r="E2487" s="163">
        <v>10</v>
      </c>
      <c r="F2487" s="163">
        <v>13.98</v>
      </c>
      <c r="G2487" s="163">
        <v>9.8625000000000007</v>
      </c>
      <c r="H2487" s="1">
        <v>1795</v>
      </c>
      <c r="I2487" s="161">
        <f>VLOOKUP(B2487,L$2:M$54,2,FALSE)</f>
        <v>0.94170810284099127</v>
      </c>
      <c r="J2487">
        <f>MAX(I2487*F2487,E2487)</f>
        <v>13.165079277717059</v>
      </c>
      <c r="L2487" s="166"/>
      <c r="M2487" s="41"/>
      <c r="N2487" s="41"/>
      <c r="O2487" s="41"/>
    </row>
    <row r="2488" spans="1:15" x14ac:dyDescent="0.25">
      <c r="A2488" s="165">
        <v>43569.583333333336</v>
      </c>
      <c r="B2488" s="167">
        <f>WEEKNUM(A2488)</f>
        <v>16</v>
      </c>
      <c r="C2488" s="164">
        <f>WEEKDAY(A2488)</f>
        <v>1</v>
      </c>
      <c r="D2488" s="164">
        <v>15</v>
      </c>
      <c r="E2488" s="163">
        <v>10</v>
      </c>
      <c r="F2488" s="163">
        <v>14.09</v>
      </c>
      <c r="G2488" s="163">
        <v>9.85</v>
      </c>
      <c r="H2488" s="1">
        <v>2100</v>
      </c>
      <c r="I2488" s="161">
        <f>VLOOKUP(B2488,L$2:M$54,2,FALSE)</f>
        <v>0.94170810284099127</v>
      </c>
      <c r="J2488">
        <f>MAX(I2488*F2488,E2488)</f>
        <v>13.268667169029566</v>
      </c>
      <c r="L2488" s="166"/>
      <c r="M2488" s="41"/>
      <c r="N2488" s="41"/>
      <c r="O2488" s="41"/>
    </row>
    <row r="2489" spans="1:15" x14ac:dyDescent="0.25">
      <c r="A2489" s="165">
        <v>43569.625</v>
      </c>
      <c r="B2489" s="167">
        <f>WEEKNUM(A2489)</f>
        <v>16</v>
      </c>
      <c r="C2489" s="164">
        <f>WEEKDAY(A2489)</f>
        <v>1</v>
      </c>
      <c r="D2489" s="164">
        <v>16</v>
      </c>
      <c r="E2489" s="163">
        <v>10</v>
      </c>
      <c r="F2489" s="163">
        <v>13.98</v>
      </c>
      <c r="G2489" s="163">
        <v>10.907500000000001</v>
      </c>
      <c r="H2489" s="1">
        <v>2153</v>
      </c>
      <c r="I2489" s="161">
        <f>VLOOKUP(B2489,L$2:M$54,2,FALSE)</f>
        <v>0.94170810284099127</v>
      </c>
      <c r="J2489">
        <f>MAX(I2489*F2489,E2489)</f>
        <v>13.165079277717059</v>
      </c>
      <c r="L2489" s="166"/>
      <c r="M2489" s="41"/>
      <c r="N2489" s="41"/>
      <c r="O2489" s="41"/>
    </row>
    <row r="2490" spans="1:15" x14ac:dyDescent="0.25">
      <c r="A2490" s="165">
        <v>43569.666666666664</v>
      </c>
      <c r="B2490" s="167">
        <f>WEEKNUM(A2490)</f>
        <v>16</v>
      </c>
      <c r="C2490" s="164">
        <f>WEEKDAY(A2490)</f>
        <v>1</v>
      </c>
      <c r="D2490" s="164">
        <v>17</v>
      </c>
      <c r="E2490" s="163">
        <v>10</v>
      </c>
      <c r="F2490" s="163">
        <v>13.865</v>
      </c>
      <c r="G2490" s="163">
        <v>12.045</v>
      </c>
      <c r="H2490" s="1">
        <v>2322</v>
      </c>
      <c r="I2490" s="161">
        <f>VLOOKUP(B2490,L$2:M$54,2,FALSE)</f>
        <v>0.94170810284099127</v>
      </c>
      <c r="J2490">
        <f>MAX(I2490*F2490,E2490)</f>
        <v>13.056782845890345</v>
      </c>
      <c r="L2490" s="166"/>
      <c r="M2490" s="41"/>
      <c r="N2490" s="41"/>
      <c r="O2490" s="41"/>
    </row>
    <row r="2491" spans="1:15" x14ac:dyDescent="0.25">
      <c r="A2491" s="165">
        <v>43569.708333333336</v>
      </c>
      <c r="B2491" s="167">
        <f>WEEKNUM(A2491)</f>
        <v>16</v>
      </c>
      <c r="C2491" s="164">
        <f>WEEKDAY(A2491)</f>
        <v>1</v>
      </c>
      <c r="D2491" s="164">
        <v>18</v>
      </c>
      <c r="E2491" s="163">
        <v>10</v>
      </c>
      <c r="F2491" s="163">
        <v>13.684999999999999</v>
      </c>
      <c r="G2491" s="163">
        <v>11.99</v>
      </c>
      <c r="H2491" s="1">
        <v>2507</v>
      </c>
      <c r="I2491" s="161">
        <f>VLOOKUP(B2491,L$2:M$54,2,FALSE)</f>
        <v>0.94170810284099127</v>
      </c>
      <c r="J2491">
        <f>MAX(I2491*F2491,E2491)</f>
        <v>12.887275387378965</v>
      </c>
      <c r="L2491" s="166"/>
      <c r="M2491" s="41"/>
      <c r="N2491" s="41"/>
      <c r="O2491" s="41"/>
    </row>
    <row r="2492" spans="1:15" x14ac:dyDescent="0.25">
      <c r="A2492" s="165">
        <v>43569.75</v>
      </c>
      <c r="B2492" s="167">
        <f>WEEKNUM(A2492)</f>
        <v>16</v>
      </c>
      <c r="C2492" s="164">
        <f>WEEKDAY(A2492)</f>
        <v>1</v>
      </c>
      <c r="D2492" s="164">
        <v>19</v>
      </c>
      <c r="E2492" s="163">
        <v>10</v>
      </c>
      <c r="F2492" s="163">
        <v>14.09</v>
      </c>
      <c r="G2492" s="163">
        <v>12.045</v>
      </c>
      <c r="H2492" s="1">
        <v>2450</v>
      </c>
      <c r="I2492" s="161">
        <f>VLOOKUP(B2492,L$2:M$54,2,FALSE)</f>
        <v>0.94170810284099127</v>
      </c>
      <c r="J2492">
        <f>MAX(I2492*F2492,E2492)</f>
        <v>13.268667169029566</v>
      </c>
      <c r="L2492" s="166"/>
      <c r="M2492" s="41"/>
      <c r="N2492" s="41"/>
      <c r="O2492" s="41"/>
    </row>
    <row r="2493" spans="1:15" x14ac:dyDescent="0.25">
      <c r="A2493" s="165">
        <v>43569.791666666664</v>
      </c>
      <c r="B2493" s="167">
        <f>WEEKNUM(A2493)</f>
        <v>16</v>
      </c>
      <c r="C2493" s="164">
        <f>WEEKDAY(A2493)</f>
        <v>1</v>
      </c>
      <c r="D2493" s="164">
        <v>20</v>
      </c>
      <c r="E2493" s="163">
        <v>10</v>
      </c>
      <c r="F2493" s="163">
        <v>13.99</v>
      </c>
      <c r="G2493" s="163">
        <v>11.99</v>
      </c>
      <c r="H2493" s="1">
        <v>1875</v>
      </c>
      <c r="I2493" s="161">
        <f>VLOOKUP(B2493,L$2:M$54,2,FALSE)</f>
        <v>0.94170810284099127</v>
      </c>
      <c r="J2493">
        <f>MAX(I2493*F2493,E2493)</f>
        <v>13.174496358745468</v>
      </c>
      <c r="L2493" s="166"/>
      <c r="M2493" s="41"/>
      <c r="N2493" s="41"/>
      <c r="O2493" s="41"/>
    </row>
    <row r="2494" spans="1:15" x14ac:dyDescent="0.25">
      <c r="A2494" s="165">
        <v>43569.833333333336</v>
      </c>
      <c r="B2494" s="167">
        <f>WEEKNUM(A2494)</f>
        <v>16</v>
      </c>
      <c r="C2494" s="164">
        <f>WEEKDAY(A2494)</f>
        <v>1</v>
      </c>
      <c r="D2494" s="164">
        <v>21</v>
      </c>
      <c r="E2494" s="163">
        <v>10</v>
      </c>
      <c r="F2494" s="163">
        <v>13.965</v>
      </c>
      <c r="G2494" s="163">
        <v>12.045</v>
      </c>
      <c r="H2494" s="1">
        <v>1329</v>
      </c>
      <c r="I2494" s="161">
        <f>VLOOKUP(B2494,L$2:M$54,2,FALSE)</f>
        <v>0.94170810284099127</v>
      </c>
      <c r="J2494">
        <f>MAX(I2494*F2494,E2494)</f>
        <v>13.150953656174442</v>
      </c>
      <c r="L2494" s="166"/>
      <c r="M2494" s="41"/>
      <c r="N2494" s="41"/>
      <c r="O2494" s="41"/>
    </row>
    <row r="2495" spans="1:15" x14ac:dyDescent="0.25">
      <c r="A2495" s="165">
        <v>43569.875</v>
      </c>
      <c r="B2495" s="167">
        <f>WEEKNUM(A2495)</f>
        <v>16</v>
      </c>
      <c r="C2495" s="164">
        <f>WEEKDAY(A2495)</f>
        <v>1</v>
      </c>
      <c r="D2495" s="164">
        <v>22</v>
      </c>
      <c r="E2495" s="163">
        <v>10</v>
      </c>
      <c r="F2495" s="163">
        <v>12.815</v>
      </c>
      <c r="G2495" s="163">
        <v>11.99</v>
      </c>
      <c r="H2495" s="1">
        <v>1048</v>
      </c>
      <c r="I2495" s="161">
        <f>VLOOKUP(B2495,L$2:M$54,2,FALSE)</f>
        <v>0.94170810284099127</v>
      </c>
      <c r="J2495">
        <f>MAX(I2495*F2495,E2495)</f>
        <v>12.067989337907303</v>
      </c>
      <c r="L2495" s="166"/>
      <c r="M2495" s="41"/>
      <c r="N2495" s="41"/>
      <c r="O2495" s="41"/>
    </row>
    <row r="2496" spans="1:15" x14ac:dyDescent="0.25">
      <c r="A2496" s="165">
        <v>43569.916666666664</v>
      </c>
      <c r="B2496" s="167">
        <f>WEEKNUM(A2496)</f>
        <v>16</v>
      </c>
      <c r="C2496" s="164">
        <f>WEEKDAY(A2496)</f>
        <v>1</v>
      </c>
      <c r="D2496" s="164">
        <v>23</v>
      </c>
      <c r="E2496" s="163">
        <v>12</v>
      </c>
      <c r="F2496" s="163">
        <v>12.045</v>
      </c>
      <c r="G2496" s="163">
        <v>11.932500000000001</v>
      </c>
      <c r="H2496" s="1">
        <v>876</v>
      </c>
      <c r="I2496" s="161">
        <f>VLOOKUP(B2496,L$2:M$54,2,FALSE)</f>
        <v>0.94170810284099127</v>
      </c>
      <c r="J2496">
        <f>MAX(I2496*F2496,E2496)</f>
        <v>12</v>
      </c>
      <c r="L2496" s="166"/>
      <c r="M2496" s="41"/>
      <c r="N2496" s="41"/>
      <c r="O2496" s="41"/>
    </row>
    <row r="2497" spans="1:15" x14ac:dyDescent="0.25">
      <c r="A2497" s="165">
        <v>43569.958333333336</v>
      </c>
      <c r="B2497" s="167">
        <f>WEEKNUM(A2497)</f>
        <v>16</v>
      </c>
      <c r="C2497" s="164">
        <f>WEEKDAY(A2497)</f>
        <v>1</v>
      </c>
      <c r="D2497" s="164">
        <v>24</v>
      </c>
      <c r="E2497" s="163">
        <v>11</v>
      </c>
      <c r="F2497" s="163">
        <v>11.73</v>
      </c>
      <c r="G2497" s="163">
        <v>11.842499999999999</v>
      </c>
      <c r="H2497" s="1">
        <v>600</v>
      </c>
      <c r="I2497" s="161">
        <f>VLOOKUP(B2497,L$2:M$54,2,FALSE)</f>
        <v>0.94170810284099127</v>
      </c>
      <c r="J2497">
        <f>MAX(I2497*F2497,E2497)</f>
        <v>11.046236046324829</v>
      </c>
      <c r="L2497" s="166"/>
      <c r="M2497" s="41"/>
      <c r="N2497" s="41"/>
      <c r="O2497" s="41"/>
    </row>
    <row r="2498" spans="1:15" x14ac:dyDescent="0.25">
      <c r="A2498" s="165">
        <v>43570</v>
      </c>
      <c r="B2498" s="167">
        <f>WEEKNUM(A2498)</f>
        <v>16</v>
      </c>
      <c r="C2498" s="164">
        <f>WEEKDAY(A2498)</f>
        <v>2</v>
      </c>
      <c r="D2498" s="164">
        <v>1</v>
      </c>
      <c r="E2498" s="163">
        <v>11.815</v>
      </c>
      <c r="F2498" s="163">
        <v>11.815</v>
      </c>
      <c r="G2498" s="163">
        <v>12.045</v>
      </c>
      <c r="H2498" s="1">
        <v>345</v>
      </c>
      <c r="I2498" s="161">
        <f>VLOOKUP(B2498,L$2:M$54,2,FALSE)</f>
        <v>0.94170810284099127</v>
      </c>
      <c r="J2498">
        <f>MAX(I2498*F2498,E2498)</f>
        <v>11.815</v>
      </c>
      <c r="L2498" s="166"/>
      <c r="M2498" s="41"/>
      <c r="N2498" s="41"/>
      <c r="O2498" s="41"/>
    </row>
    <row r="2499" spans="1:15" x14ac:dyDescent="0.25">
      <c r="A2499" s="165">
        <v>43570.041666666664</v>
      </c>
      <c r="B2499" s="167">
        <f>WEEKNUM(A2499)</f>
        <v>16</v>
      </c>
      <c r="C2499" s="164">
        <f>WEEKDAY(A2499)</f>
        <v>2</v>
      </c>
      <c r="D2499" s="164">
        <v>2</v>
      </c>
      <c r="E2499" s="163">
        <v>11.86</v>
      </c>
      <c r="F2499" s="163">
        <v>11.86</v>
      </c>
      <c r="G2499" s="163">
        <v>11.995000000000001</v>
      </c>
      <c r="H2499" s="1">
        <v>221</v>
      </c>
      <c r="I2499" s="161">
        <f>VLOOKUP(B2499,L$2:M$54,2,FALSE)</f>
        <v>0.94170810284099127</v>
      </c>
      <c r="J2499">
        <f>MAX(I2499*F2499,E2499)</f>
        <v>11.86</v>
      </c>
      <c r="L2499" s="166"/>
      <c r="M2499" s="41"/>
      <c r="N2499" s="41"/>
      <c r="O2499" s="41"/>
    </row>
    <row r="2500" spans="1:15" x14ac:dyDescent="0.25">
      <c r="A2500" s="165">
        <v>43570.083333333336</v>
      </c>
      <c r="B2500" s="167">
        <f>WEEKNUM(A2500)</f>
        <v>16</v>
      </c>
      <c r="C2500" s="164">
        <f>WEEKDAY(A2500)</f>
        <v>2</v>
      </c>
      <c r="D2500" s="164">
        <v>3</v>
      </c>
      <c r="E2500" s="163">
        <v>12.065</v>
      </c>
      <c r="F2500" s="163">
        <v>12.065</v>
      </c>
      <c r="G2500" s="163">
        <v>11.9825</v>
      </c>
      <c r="H2500" s="1">
        <v>150</v>
      </c>
      <c r="I2500" s="161">
        <f>VLOOKUP(B2500,L$2:M$54,2,FALSE)</f>
        <v>0.94170810284099127</v>
      </c>
      <c r="J2500">
        <f>MAX(I2500*F2500,E2500)</f>
        <v>12.065</v>
      </c>
      <c r="L2500" s="166"/>
      <c r="M2500" s="41"/>
      <c r="N2500" s="41"/>
      <c r="O2500" s="41"/>
    </row>
    <row r="2501" spans="1:15" x14ac:dyDescent="0.25">
      <c r="A2501" s="165">
        <v>43570.125</v>
      </c>
      <c r="B2501" s="167">
        <f>WEEKNUM(A2501)</f>
        <v>16</v>
      </c>
      <c r="C2501" s="164">
        <f>WEEKDAY(A2501)</f>
        <v>2</v>
      </c>
      <c r="D2501" s="164">
        <v>4</v>
      </c>
      <c r="E2501" s="163">
        <v>12.030000000000001</v>
      </c>
      <c r="F2501" s="163">
        <v>12.030000000000001</v>
      </c>
      <c r="G2501" s="163">
        <v>11.407499999999999</v>
      </c>
      <c r="H2501" s="1">
        <v>199</v>
      </c>
      <c r="I2501" s="161">
        <f>VLOOKUP(B2501,L$2:M$54,2,FALSE)</f>
        <v>0.94170810284099127</v>
      </c>
      <c r="J2501">
        <f>MAX(I2501*F2501,E2501)</f>
        <v>12.030000000000001</v>
      </c>
      <c r="L2501" s="166"/>
      <c r="M2501" s="41"/>
      <c r="N2501" s="41"/>
      <c r="O2501" s="41"/>
    </row>
    <row r="2502" spans="1:15" x14ac:dyDescent="0.25">
      <c r="A2502" s="165">
        <v>43570.166666666664</v>
      </c>
      <c r="B2502" s="167">
        <f>WEEKNUM(A2502)</f>
        <v>16</v>
      </c>
      <c r="C2502" s="164">
        <f>WEEKDAY(A2502)</f>
        <v>2</v>
      </c>
      <c r="D2502" s="164">
        <v>5</v>
      </c>
      <c r="E2502" s="163">
        <v>9.9499999999999993</v>
      </c>
      <c r="F2502" s="163">
        <v>9.9499999999999993</v>
      </c>
      <c r="G2502" s="163">
        <v>12.022500000000001</v>
      </c>
      <c r="H2502" s="1">
        <v>305</v>
      </c>
      <c r="I2502" s="161">
        <f>VLOOKUP(B2502,L$2:M$54,2,FALSE)</f>
        <v>0.94170810284099127</v>
      </c>
      <c r="J2502">
        <f>MAX(I2502*F2502,E2502)</f>
        <v>9.9499999999999993</v>
      </c>
      <c r="L2502" s="166"/>
      <c r="M2502" s="41"/>
      <c r="N2502" s="41"/>
      <c r="O2502" s="41"/>
    </row>
    <row r="2503" spans="1:15" x14ac:dyDescent="0.25">
      <c r="A2503" s="165">
        <v>43570.208333333336</v>
      </c>
      <c r="B2503" s="167">
        <f>WEEKNUM(A2503)</f>
        <v>16</v>
      </c>
      <c r="C2503" s="164">
        <f>WEEKDAY(A2503)</f>
        <v>2</v>
      </c>
      <c r="D2503" s="164">
        <v>6</v>
      </c>
      <c r="E2503" s="163">
        <v>10.190000000000001</v>
      </c>
      <c r="F2503" s="163">
        <v>10.190000000000001</v>
      </c>
      <c r="G2503" s="163">
        <v>11.365</v>
      </c>
      <c r="H2503" s="1">
        <v>337</v>
      </c>
      <c r="I2503" s="161">
        <f>VLOOKUP(B2503,L$2:M$54,2,FALSE)</f>
        <v>0.94170810284099127</v>
      </c>
      <c r="J2503">
        <f>MAX(I2503*F2503,E2503)</f>
        <v>10.190000000000001</v>
      </c>
      <c r="L2503" s="166"/>
      <c r="M2503" s="41"/>
      <c r="N2503" s="41"/>
      <c r="O2503" s="41"/>
    </row>
    <row r="2504" spans="1:15" x14ac:dyDescent="0.25">
      <c r="A2504" s="165">
        <v>43570.25</v>
      </c>
      <c r="B2504" s="167">
        <f>WEEKNUM(A2504)</f>
        <v>16</v>
      </c>
      <c r="C2504" s="164">
        <f>WEEKDAY(A2504)</f>
        <v>2</v>
      </c>
      <c r="D2504" s="164">
        <v>7</v>
      </c>
      <c r="E2504" s="163">
        <v>10.065000000000001</v>
      </c>
      <c r="F2504" s="163">
        <v>10.065000000000001</v>
      </c>
      <c r="G2504" s="163">
        <v>11.815</v>
      </c>
      <c r="H2504" s="1">
        <v>536</v>
      </c>
      <c r="I2504" s="161">
        <f>VLOOKUP(B2504,L$2:M$54,2,FALSE)</f>
        <v>0.94170810284099127</v>
      </c>
      <c r="J2504">
        <f>MAX(I2504*F2504,E2504)</f>
        <v>10.065000000000001</v>
      </c>
      <c r="L2504" s="166"/>
      <c r="M2504" s="41"/>
      <c r="N2504" s="41"/>
      <c r="O2504" s="41"/>
    </row>
    <row r="2505" spans="1:15" x14ac:dyDescent="0.25">
      <c r="A2505" s="165">
        <v>43570.291666666664</v>
      </c>
      <c r="B2505" s="167">
        <f>WEEKNUM(A2505)</f>
        <v>16</v>
      </c>
      <c r="C2505" s="164">
        <f>WEEKDAY(A2505)</f>
        <v>2</v>
      </c>
      <c r="D2505" s="164">
        <v>8</v>
      </c>
      <c r="E2505" s="163">
        <v>10.09</v>
      </c>
      <c r="F2505" s="163">
        <v>10.09</v>
      </c>
      <c r="G2505" s="163">
        <v>11.86</v>
      </c>
      <c r="H2505" s="1">
        <v>893</v>
      </c>
      <c r="I2505" s="161">
        <f>VLOOKUP(B2505,L$2:M$54,2,FALSE)</f>
        <v>0.94170810284099127</v>
      </c>
      <c r="J2505">
        <f>MAX(I2505*F2505,E2505)</f>
        <v>10.09</v>
      </c>
      <c r="L2505" s="166"/>
      <c r="M2505" s="41"/>
      <c r="N2505" s="41"/>
      <c r="O2505" s="41"/>
    </row>
    <row r="2506" spans="1:15" x14ac:dyDescent="0.25">
      <c r="A2506" s="165">
        <v>43570.333333333336</v>
      </c>
      <c r="B2506" s="167">
        <f>WEEKNUM(A2506)</f>
        <v>16</v>
      </c>
      <c r="C2506" s="164">
        <f>WEEKDAY(A2506)</f>
        <v>2</v>
      </c>
      <c r="D2506" s="164">
        <v>9</v>
      </c>
      <c r="E2506" s="163">
        <v>9.9499999999999993</v>
      </c>
      <c r="F2506" s="163">
        <v>9.9499999999999993</v>
      </c>
      <c r="G2506" s="163">
        <v>12.065</v>
      </c>
      <c r="H2506" s="1">
        <v>1464</v>
      </c>
      <c r="I2506" s="161">
        <f>VLOOKUP(B2506,L$2:M$54,2,FALSE)</f>
        <v>0.94170810284099127</v>
      </c>
      <c r="J2506">
        <f>MAX(I2506*F2506,E2506)</f>
        <v>9.9499999999999993</v>
      </c>
      <c r="L2506" s="166"/>
      <c r="M2506" s="41"/>
      <c r="N2506" s="41"/>
      <c r="O2506" s="41"/>
    </row>
    <row r="2507" spans="1:15" x14ac:dyDescent="0.25">
      <c r="A2507" s="165">
        <v>43570.375</v>
      </c>
      <c r="B2507" s="167">
        <f>WEEKNUM(A2507)</f>
        <v>16</v>
      </c>
      <c r="C2507" s="164">
        <f>WEEKDAY(A2507)</f>
        <v>2</v>
      </c>
      <c r="D2507" s="164">
        <v>10</v>
      </c>
      <c r="E2507" s="163">
        <v>11.86</v>
      </c>
      <c r="F2507" s="163">
        <v>11.86</v>
      </c>
      <c r="G2507" s="163">
        <v>12.030000000000001</v>
      </c>
      <c r="H2507" s="1">
        <v>2157</v>
      </c>
      <c r="I2507" s="161">
        <f>VLOOKUP(B2507,L$2:M$54,2,FALSE)</f>
        <v>0.94170810284099127</v>
      </c>
      <c r="J2507">
        <f>MAX(I2507*F2507,E2507)</f>
        <v>11.86</v>
      </c>
      <c r="L2507" s="166"/>
      <c r="M2507" s="41"/>
      <c r="N2507" s="41"/>
      <c r="O2507" s="41"/>
    </row>
    <row r="2508" spans="1:15" x14ac:dyDescent="0.25">
      <c r="A2508" s="165">
        <v>43570.416666666664</v>
      </c>
      <c r="B2508" s="167">
        <f>WEEKNUM(A2508)</f>
        <v>16</v>
      </c>
      <c r="C2508" s="164">
        <f>WEEKDAY(A2508)</f>
        <v>2</v>
      </c>
      <c r="D2508" s="164">
        <v>11</v>
      </c>
      <c r="E2508" s="163">
        <v>10.5</v>
      </c>
      <c r="F2508" s="163">
        <v>11.885</v>
      </c>
      <c r="G2508" s="163">
        <v>9.9499999999999993</v>
      </c>
      <c r="H2508" s="1">
        <v>2796</v>
      </c>
      <c r="I2508" s="161">
        <f>VLOOKUP(B2508,L$2:M$54,2,FALSE)</f>
        <v>0.94170810284099127</v>
      </c>
      <c r="J2508">
        <f>MAX(I2508*F2508,E2508)</f>
        <v>11.19220080226518</v>
      </c>
      <c r="L2508" s="166"/>
      <c r="M2508" s="41"/>
      <c r="N2508" s="41"/>
      <c r="O2508" s="41"/>
    </row>
    <row r="2509" spans="1:15" x14ac:dyDescent="0.25">
      <c r="A2509" s="165">
        <v>43570.458333333336</v>
      </c>
      <c r="B2509" s="167">
        <f>WEEKNUM(A2509)</f>
        <v>16</v>
      </c>
      <c r="C2509" s="164">
        <f>WEEKDAY(A2509)</f>
        <v>2</v>
      </c>
      <c r="D2509" s="164">
        <v>12</v>
      </c>
      <c r="E2509" s="163">
        <v>10.934999999999999</v>
      </c>
      <c r="F2509" s="163">
        <v>11.94</v>
      </c>
      <c r="G2509" s="163">
        <v>10.190000000000001</v>
      </c>
      <c r="H2509" s="1">
        <v>2675</v>
      </c>
      <c r="I2509" s="161">
        <f>VLOOKUP(B2509,L$2:M$54,2,FALSE)</f>
        <v>0.94170810284099127</v>
      </c>
      <c r="J2509">
        <f>MAX(I2509*F2509,E2509)</f>
        <v>11.243994747921436</v>
      </c>
      <c r="L2509" s="166"/>
      <c r="M2509" s="41"/>
      <c r="N2509" s="41"/>
      <c r="O2509" s="41"/>
    </row>
    <row r="2510" spans="1:15" x14ac:dyDescent="0.25">
      <c r="A2510" s="165">
        <v>43570.5</v>
      </c>
      <c r="B2510" s="167">
        <f>WEEKNUM(A2510)</f>
        <v>16</v>
      </c>
      <c r="C2510" s="164">
        <f>WEEKDAY(A2510)</f>
        <v>2</v>
      </c>
      <c r="D2510" s="164">
        <v>13</v>
      </c>
      <c r="E2510" s="163">
        <v>10</v>
      </c>
      <c r="F2510" s="163">
        <v>13.870000000000001</v>
      </c>
      <c r="G2510" s="163">
        <v>10.065000000000001</v>
      </c>
      <c r="H2510" s="1">
        <v>2159</v>
      </c>
      <c r="I2510" s="161">
        <f>VLOOKUP(B2510,L$2:M$54,2,FALSE)</f>
        <v>0.94170810284099127</v>
      </c>
      <c r="J2510">
        <f>MAX(I2510*F2510,E2510)</f>
        <v>13.061491386404549</v>
      </c>
      <c r="L2510" s="166"/>
      <c r="M2510" s="41"/>
      <c r="N2510" s="41"/>
      <c r="O2510" s="41"/>
    </row>
    <row r="2511" spans="1:15" x14ac:dyDescent="0.25">
      <c r="A2511" s="165">
        <v>43570.541666666664</v>
      </c>
      <c r="B2511" s="167">
        <f>WEEKNUM(A2511)</f>
        <v>16</v>
      </c>
      <c r="C2511" s="164">
        <f>WEEKDAY(A2511)</f>
        <v>2</v>
      </c>
      <c r="D2511" s="164">
        <v>14</v>
      </c>
      <c r="E2511" s="163">
        <v>10</v>
      </c>
      <c r="F2511" s="163">
        <v>14.15</v>
      </c>
      <c r="G2511" s="163">
        <v>10.09</v>
      </c>
      <c r="H2511" s="1">
        <v>2171</v>
      </c>
      <c r="I2511" s="161">
        <f>VLOOKUP(B2511,L$2:M$54,2,FALSE)</f>
        <v>0.94170810284099127</v>
      </c>
      <c r="J2511">
        <f>MAX(I2511*F2511,E2511)</f>
        <v>13.325169655200026</v>
      </c>
      <c r="L2511" s="166"/>
      <c r="M2511" s="41"/>
      <c r="N2511" s="41"/>
      <c r="O2511" s="41"/>
    </row>
    <row r="2512" spans="1:15" x14ac:dyDescent="0.25">
      <c r="A2512" s="165">
        <v>43570.583333333336</v>
      </c>
      <c r="B2512" s="167">
        <f>WEEKNUM(A2512)</f>
        <v>16</v>
      </c>
      <c r="C2512" s="164">
        <f>WEEKDAY(A2512)</f>
        <v>2</v>
      </c>
      <c r="D2512" s="164">
        <v>15</v>
      </c>
      <c r="E2512" s="163">
        <v>10</v>
      </c>
      <c r="F2512" s="163">
        <v>11.9375</v>
      </c>
      <c r="G2512" s="163">
        <v>9.9499999999999993</v>
      </c>
      <c r="H2512" s="1">
        <v>2354</v>
      </c>
      <c r="I2512" s="161">
        <f>VLOOKUP(B2512,L$2:M$54,2,FALSE)</f>
        <v>0.94170810284099127</v>
      </c>
      <c r="J2512">
        <f>MAX(I2512*F2512,E2512)</f>
        <v>11.241640477664333</v>
      </c>
      <c r="L2512" s="166"/>
      <c r="M2512" s="41"/>
      <c r="N2512" s="41"/>
      <c r="O2512" s="41"/>
    </row>
    <row r="2513" spans="1:15" x14ac:dyDescent="0.25">
      <c r="A2513" s="165">
        <v>43570.625</v>
      </c>
      <c r="B2513" s="167">
        <f>WEEKNUM(A2513)</f>
        <v>16</v>
      </c>
      <c r="C2513" s="164">
        <f>WEEKDAY(A2513)</f>
        <v>2</v>
      </c>
      <c r="D2513" s="164">
        <v>16</v>
      </c>
      <c r="E2513" s="163">
        <v>11</v>
      </c>
      <c r="F2513" s="163">
        <v>12.105</v>
      </c>
      <c r="G2513" s="163">
        <v>11.86</v>
      </c>
      <c r="H2513" s="1">
        <v>2390</v>
      </c>
      <c r="I2513" s="161">
        <f>VLOOKUP(B2513,L$2:M$54,2,FALSE)</f>
        <v>0.94170810284099127</v>
      </c>
      <c r="J2513">
        <f>MAX(I2513*F2513,E2513)</f>
        <v>11.3993765848902</v>
      </c>
      <c r="L2513" s="166"/>
      <c r="M2513" s="41"/>
      <c r="N2513" s="41"/>
      <c r="O2513" s="41"/>
    </row>
    <row r="2514" spans="1:15" x14ac:dyDescent="0.25">
      <c r="A2514" s="165">
        <v>43570.666666666664</v>
      </c>
      <c r="B2514" s="167">
        <f>WEEKNUM(A2514)</f>
        <v>16</v>
      </c>
      <c r="C2514" s="164">
        <f>WEEKDAY(A2514)</f>
        <v>2</v>
      </c>
      <c r="D2514" s="164">
        <v>17</v>
      </c>
      <c r="E2514" s="163">
        <v>10</v>
      </c>
      <c r="F2514" s="163">
        <v>13.850000000000001</v>
      </c>
      <c r="G2514" s="163">
        <v>11.192499999999999</v>
      </c>
      <c r="H2514" s="1">
        <v>2369</v>
      </c>
      <c r="I2514" s="161">
        <f>VLOOKUP(B2514,L$2:M$54,2,FALSE)</f>
        <v>0.94170810284099127</v>
      </c>
      <c r="J2514">
        <f>MAX(I2514*F2514,E2514)</f>
        <v>13.04265722434773</v>
      </c>
      <c r="L2514" s="166"/>
      <c r="M2514" s="41"/>
      <c r="N2514" s="41"/>
      <c r="O2514" s="41"/>
    </row>
    <row r="2515" spans="1:15" x14ac:dyDescent="0.25">
      <c r="A2515" s="165">
        <v>43570.708333333336</v>
      </c>
      <c r="B2515" s="167">
        <f>WEEKNUM(A2515)</f>
        <v>16</v>
      </c>
      <c r="C2515" s="164">
        <f>WEEKDAY(A2515)</f>
        <v>2</v>
      </c>
      <c r="D2515" s="164">
        <v>18</v>
      </c>
      <c r="E2515" s="163">
        <v>10</v>
      </c>
      <c r="F2515" s="163">
        <v>14.260000000000002</v>
      </c>
      <c r="G2515" s="163">
        <v>11.4375</v>
      </c>
      <c r="H2515" s="1">
        <v>2406</v>
      </c>
      <c r="I2515" s="161">
        <f>VLOOKUP(B2515,L$2:M$54,2,FALSE)</f>
        <v>0.94170810284099127</v>
      </c>
      <c r="J2515">
        <f>MAX(I2515*F2515,E2515)</f>
        <v>13.428757546512538</v>
      </c>
      <c r="L2515" s="166"/>
      <c r="M2515" s="41"/>
      <c r="N2515" s="41"/>
      <c r="O2515" s="41"/>
    </row>
    <row r="2516" spans="1:15" x14ac:dyDescent="0.25">
      <c r="A2516" s="165">
        <v>43570.75</v>
      </c>
      <c r="B2516" s="167">
        <f>WEEKNUM(A2516)</f>
        <v>16</v>
      </c>
      <c r="C2516" s="164">
        <f>WEEKDAY(A2516)</f>
        <v>2</v>
      </c>
      <c r="D2516" s="164">
        <v>19</v>
      </c>
      <c r="E2516" s="163">
        <v>10</v>
      </c>
      <c r="F2516" s="163">
        <v>14</v>
      </c>
      <c r="G2516" s="163">
        <v>11.935</v>
      </c>
      <c r="H2516" s="1">
        <v>2170</v>
      </c>
      <c r="I2516" s="161">
        <f>VLOOKUP(B2516,L$2:M$54,2,FALSE)</f>
        <v>0.94170810284099127</v>
      </c>
      <c r="J2516">
        <f>MAX(I2516*F2516,E2516)</f>
        <v>13.183913439773878</v>
      </c>
      <c r="L2516" s="166"/>
      <c r="M2516" s="41"/>
      <c r="N2516" s="41"/>
      <c r="O2516" s="41"/>
    </row>
    <row r="2517" spans="1:15" x14ac:dyDescent="0.25">
      <c r="A2517" s="165">
        <v>43570.791666666664</v>
      </c>
      <c r="B2517" s="167">
        <f>WEEKNUM(A2517)</f>
        <v>16</v>
      </c>
      <c r="C2517" s="164">
        <f>WEEKDAY(A2517)</f>
        <v>2</v>
      </c>
      <c r="D2517" s="164">
        <v>20</v>
      </c>
      <c r="E2517" s="163">
        <v>10</v>
      </c>
      <c r="F2517" s="163">
        <v>13.850000000000001</v>
      </c>
      <c r="G2517" s="163">
        <v>12.074999999999999</v>
      </c>
      <c r="H2517" s="1">
        <v>1636</v>
      </c>
      <c r="I2517" s="161">
        <f>VLOOKUP(B2517,L$2:M$54,2,FALSE)</f>
        <v>0.94170810284099127</v>
      </c>
      <c r="J2517">
        <f>MAX(I2517*F2517,E2517)</f>
        <v>13.04265722434773</v>
      </c>
      <c r="L2517" s="166"/>
      <c r="M2517" s="41"/>
      <c r="N2517" s="41"/>
      <c r="O2517" s="41"/>
    </row>
    <row r="2518" spans="1:15" x14ac:dyDescent="0.25">
      <c r="A2518" s="165">
        <v>43570.833333333336</v>
      </c>
      <c r="B2518" s="167">
        <f>WEEKNUM(A2518)</f>
        <v>16</v>
      </c>
      <c r="C2518" s="164">
        <f>WEEKDAY(A2518)</f>
        <v>2</v>
      </c>
      <c r="D2518" s="164">
        <v>21</v>
      </c>
      <c r="E2518" s="163">
        <v>10</v>
      </c>
      <c r="F2518" s="163">
        <v>14.260000000000002</v>
      </c>
      <c r="G2518" s="163">
        <v>10.96875</v>
      </c>
      <c r="H2518" s="1">
        <v>1116</v>
      </c>
      <c r="I2518" s="161">
        <f>VLOOKUP(B2518,L$2:M$54,2,FALSE)</f>
        <v>0.94170810284099127</v>
      </c>
      <c r="J2518">
        <f>MAX(I2518*F2518,E2518)</f>
        <v>13.428757546512538</v>
      </c>
      <c r="L2518" s="166"/>
      <c r="M2518" s="41"/>
      <c r="N2518" s="41"/>
      <c r="O2518" s="41"/>
    </row>
    <row r="2519" spans="1:15" x14ac:dyDescent="0.25">
      <c r="A2519" s="165">
        <v>43570.875</v>
      </c>
      <c r="B2519" s="167">
        <f>WEEKNUM(A2519)</f>
        <v>16</v>
      </c>
      <c r="C2519" s="164">
        <f>WEEKDAY(A2519)</f>
        <v>2</v>
      </c>
      <c r="D2519" s="164">
        <v>22</v>
      </c>
      <c r="E2519" s="163">
        <v>10</v>
      </c>
      <c r="F2519" s="163">
        <v>13</v>
      </c>
      <c r="G2519" s="163">
        <v>11.5525</v>
      </c>
      <c r="H2519" s="1">
        <v>876</v>
      </c>
      <c r="I2519" s="161">
        <f>VLOOKUP(B2519,L$2:M$54,2,FALSE)</f>
        <v>0.94170810284099127</v>
      </c>
      <c r="J2519">
        <f>MAX(I2519*F2519,E2519)</f>
        <v>12.242205336932887</v>
      </c>
      <c r="L2519" s="166"/>
      <c r="M2519" s="41"/>
      <c r="N2519" s="41"/>
      <c r="O2519" s="41"/>
    </row>
    <row r="2520" spans="1:15" x14ac:dyDescent="0.25">
      <c r="A2520" s="165">
        <v>43570.916666666664</v>
      </c>
      <c r="B2520" s="167">
        <f>WEEKNUM(A2520)</f>
        <v>16</v>
      </c>
      <c r="C2520" s="164">
        <f>WEEKDAY(A2520)</f>
        <v>2</v>
      </c>
      <c r="D2520" s="164">
        <v>23</v>
      </c>
      <c r="E2520" s="163">
        <v>12.01</v>
      </c>
      <c r="F2520" s="163">
        <v>12.01</v>
      </c>
      <c r="G2520" s="163">
        <v>11.925000000000001</v>
      </c>
      <c r="H2520" s="1">
        <v>1065</v>
      </c>
      <c r="I2520" s="161">
        <f>VLOOKUP(B2520,L$2:M$54,2,FALSE)</f>
        <v>0.94170810284099127</v>
      </c>
      <c r="J2520">
        <f>MAX(I2520*F2520,E2520)</f>
        <v>12.01</v>
      </c>
      <c r="L2520" s="166"/>
      <c r="M2520" s="41"/>
      <c r="N2520" s="41"/>
      <c r="O2520" s="41"/>
    </row>
    <row r="2521" spans="1:15" x14ac:dyDescent="0.25">
      <c r="A2521" s="165">
        <v>43570.958333333336</v>
      </c>
      <c r="B2521" s="167">
        <f>WEEKNUM(A2521)</f>
        <v>16</v>
      </c>
      <c r="C2521" s="164">
        <f>WEEKDAY(A2521)</f>
        <v>2</v>
      </c>
      <c r="D2521" s="164">
        <v>24</v>
      </c>
      <c r="E2521" s="163">
        <v>11.9375</v>
      </c>
      <c r="F2521" s="163">
        <v>11.9375</v>
      </c>
      <c r="G2521" s="163">
        <v>12.13</v>
      </c>
      <c r="H2521" s="1">
        <v>725</v>
      </c>
      <c r="I2521" s="161">
        <f>VLOOKUP(B2521,L$2:M$54,2,FALSE)</f>
        <v>0.94170810284099127</v>
      </c>
      <c r="J2521">
        <f>MAX(I2521*F2521,E2521)</f>
        <v>11.9375</v>
      </c>
      <c r="L2521" s="166"/>
      <c r="M2521" s="41"/>
      <c r="N2521" s="41"/>
      <c r="O2521" s="41"/>
    </row>
    <row r="2522" spans="1:15" x14ac:dyDescent="0.25">
      <c r="A2522" s="165">
        <v>43571</v>
      </c>
      <c r="B2522" s="167">
        <f>WEEKNUM(A2522)</f>
        <v>16</v>
      </c>
      <c r="C2522" s="164">
        <f>WEEKDAY(A2522)</f>
        <v>3</v>
      </c>
      <c r="D2522" s="164">
        <v>1</v>
      </c>
      <c r="E2522" s="163">
        <v>10.879999999999999</v>
      </c>
      <c r="F2522" s="163">
        <v>10.879999999999999</v>
      </c>
      <c r="G2522" s="163">
        <v>12</v>
      </c>
      <c r="H2522" s="1">
        <v>493</v>
      </c>
      <c r="I2522" s="161">
        <f>VLOOKUP(B2522,L$2:M$54,2,FALSE)</f>
        <v>0.94170810284099127</v>
      </c>
      <c r="J2522">
        <f>MAX(I2522*F2522,E2522)</f>
        <v>10.879999999999999</v>
      </c>
      <c r="L2522" s="166"/>
      <c r="M2522" s="41"/>
      <c r="N2522" s="41"/>
      <c r="O2522" s="41"/>
    </row>
    <row r="2523" spans="1:15" x14ac:dyDescent="0.25">
      <c r="A2523" s="165">
        <v>43571.041666666664</v>
      </c>
      <c r="B2523" s="167">
        <f>WEEKNUM(A2523)</f>
        <v>16</v>
      </c>
      <c r="C2523" s="164">
        <f>WEEKDAY(A2523)</f>
        <v>3</v>
      </c>
      <c r="D2523" s="164">
        <v>2</v>
      </c>
      <c r="E2523" s="163">
        <v>12</v>
      </c>
      <c r="F2523" s="163">
        <v>12</v>
      </c>
      <c r="G2523" s="163">
        <v>11.925000000000001</v>
      </c>
      <c r="H2523" s="1">
        <v>294</v>
      </c>
      <c r="I2523" s="161">
        <f>VLOOKUP(B2523,L$2:M$54,2,FALSE)</f>
        <v>0.94170810284099127</v>
      </c>
      <c r="J2523">
        <f>MAX(I2523*F2523,E2523)</f>
        <v>12</v>
      </c>
      <c r="L2523" s="166"/>
      <c r="M2523" s="41"/>
      <c r="N2523" s="41"/>
      <c r="O2523" s="41"/>
    </row>
    <row r="2524" spans="1:15" x14ac:dyDescent="0.25">
      <c r="A2524" s="165">
        <v>43571.083333333336</v>
      </c>
      <c r="B2524" s="167">
        <f>WEEKNUM(A2524)</f>
        <v>16</v>
      </c>
      <c r="C2524" s="164">
        <f>WEEKDAY(A2524)</f>
        <v>3</v>
      </c>
      <c r="D2524" s="164">
        <v>3</v>
      </c>
      <c r="E2524" s="163">
        <v>10.6</v>
      </c>
      <c r="F2524" s="163">
        <v>11.1</v>
      </c>
      <c r="G2524" s="163">
        <v>12.13</v>
      </c>
      <c r="H2524" s="1">
        <v>193</v>
      </c>
      <c r="I2524" s="161">
        <f>VLOOKUP(B2524,L$2:M$54,2,FALSE)</f>
        <v>0.94170810284099127</v>
      </c>
      <c r="J2524">
        <f>MAX(I2524*F2524,E2524)</f>
        <v>10.6</v>
      </c>
      <c r="L2524" s="166"/>
      <c r="M2524" s="41"/>
      <c r="N2524" s="41"/>
      <c r="O2524" s="41"/>
    </row>
    <row r="2525" spans="1:15" x14ac:dyDescent="0.25">
      <c r="A2525" s="165">
        <v>43571.125</v>
      </c>
      <c r="B2525" s="167">
        <f>WEEKNUM(A2525)</f>
        <v>16</v>
      </c>
      <c r="C2525" s="164">
        <f>WEEKDAY(A2525)</f>
        <v>3</v>
      </c>
      <c r="D2525" s="164">
        <v>4</v>
      </c>
      <c r="E2525" s="163">
        <v>11.875</v>
      </c>
      <c r="F2525" s="163">
        <v>12</v>
      </c>
      <c r="G2525" s="163">
        <v>11.5</v>
      </c>
      <c r="H2525" s="1">
        <v>159</v>
      </c>
      <c r="I2525" s="161">
        <f>VLOOKUP(B2525,L$2:M$54,2,FALSE)</f>
        <v>0.94170810284099127</v>
      </c>
      <c r="J2525">
        <f>MAX(I2525*F2525,E2525)</f>
        <v>11.875</v>
      </c>
      <c r="L2525" s="166"/>
      <c r="M2525" s="41"/>
      <c r="N2525" s="41"/>
      <c r="O2525" s="41"/>
    </row>
    <row r="2526" spans="1:15" x14ac:dyDescent="0.25">
      <c r="A2526" s="165">
        <v>43571.166666666664</v>
      </c>
      <c r="B2526" s="167">
        <f>WEEKNUM(A2526)</f>
        <v>16</v>
      </c>
      <c r="C2526" s="164">
        <f>WEEKDAY(A2526)</f>
        <v>3</v>
      </c>
      <c r="D2526" s="164">
        <v>5</v>
      </c>
      <c r="E2526" s="163">
        <v>10.6</v>
      </c>
      <c r="F2526" s="163">
        <v>11.1</v>
      </c>
      <c r="G2526" s="163">
        <v>12.01</v>
      </c>
      <c r="H2526" s="1">
        <v>206</v>
      </c>
      <c r="I2526" s="161">
        <f>VLOOKUP(B2526,L$2:M$54,2,FALSE)</f>
        <v>0.94170810284099127</v>
      </c>
      <c r="J2526">
        <f>MAX(I2526*F2526,E2526)</f>
        <v>10.6</v>
      </c>
      <c r="L2526" s="166"/>
      <c r="M2526" s="41"/>
      <c r="N2526" s="41"/>
      <c r="O2526" s="41"/>
    </row>
    <row r="2527" spans="1:15" x14ac:dyDescent="0.25">
      <c r="A2527" s="165">
        <v>43571.208333333336</v>
      </c>
      <c r="B2527" s="167">
        <f>WEEKNUM(A2527)</f>
        <v>16</v>
      </c>
      <c r="C2527" s="164">
        <f>WEEKDAY(A2527)</f>
        <v>3</v>
      </c>
      <c r="D2527" s="164">
        <v>6</v>
      </c>
      <c r="E2527" s="163">
        <v>10.5</v>
      </c>
      <c r="F2527" s="163">
        <v>11</v>
      </c>
      <c r="G2527" s="163">
        <v>11.9375</v>
      </c>
      <c r="H2527" s="1">
        <v>224</v>
      </c>
      <c r="I2527" s="161">
        <f>VLOOKUP(B2527,L$2:M$54,2,FALSE)</f>
        <v>0.94170810284099127</v>
      </c>
      <c r="J2527">
        <f>MAX(I2527*F2527,E2527)</f>
        <v>10.5</v>
      </c>
      <c r="L2527" s="166"/>
      <c r="M2527" s="41"/>
      <c r="N2527" s="41"/>
      <c r="O2527" s="41"/>
    </row>
    <row r="2528" spans="1:15" x14ac:dyDescent="0.25">
      <c r="A2528" s="165">
        <v>43571.25</v>
      </c>
      <c r="B2528" s="167">
        <f>WEEKNUM(A2528)</f>
        <v>16</v>
      </c>
      <c r="C2528" s="164">
        <f>WEEKDAY(A2528)</f>
        <v>3</v>
      </c>
      <c r="D2528" s="164">
        <v>7</v>
      </c>
      <c r="E2528" s="163">
        <v>10.875</v>
      </c>
      <c r="F2528" s="163">
        <v>12</v>
      </c>
      <c r="G2528" s="163">
        <v>12.105</v>
      </c>
      <c r="H2528" s="1">
        <v>260</v>
      </c>
      <c r="I2528" s="161">
        <f>VLOOKUP(B2528,L$2:M$54,2,FALSE)</f>
        <v>0.94170810284099127</v>
      </c>
      <c r="J2528">
        <f>MAX(I2528*F2528,E2528)</f>
        <v>11.300497234091896</v>
      </c>
      <c r="L2528" s="166"/>
      <c r="M2528" s="41"/>
      <c r="N2528" s="41"/>
      <c r="O2528" s="41"/>
    </row>
    <row r="2529" spans="1:15" x14ac:dyDescent="0.25">
      <c r="A2529" s="165">
        <v>43571.291666666664</v>
      </c>
      <c r="B2529" s="167">
        <f>WEEKNUM(A2529)</f>
        <v>16</v>
      </c>
      <c r="C2529" s="164">
        <f>WEEKDAY(A2529)</f>
        <v>3</v>
      </c>
      <c r="D2529" s="164">
        <v>8</v>
      </c>
      <c r="E2529" s="163">
        <v>10</v>
      </c>
      <c r="F2529" s="163">
        <v>15.75</v>
      </c>
      <c r="G2529" s="163">
        <v>12.155000000000001</v>
      </c>
      <c r="H2529" s="1">
        <v>377</v>
      </c>
      <c r="I2529" s="161">
        <f>VLOOKUP(B2529,L$2:M$54,2,FALSE)</f>
        <v>0.94170810284099127</v>
      </c>
      <c r="J2529">
        <f>MAX(I2529*F2529,E2529)</f>
        <v>14.831902619745613</v>
      </c>
      <c r="L2529" s="166"/>
      <c r="M2529" s="41"/>
      <c r="N2529" s="41"/>
      <c r="O2529" s="41"/>
    </row>
    <row r="2530" spans="1:15" x14ac:dyDescent="0.25">
      <c r="A2530" s="165">
        <v>43571.333333333336</v>
      </c>
      <c r="B2530" s="167">
        <f>WEEKNUM(A2530)</f>
        <v>16</v>
      </c>
      <c r="C2530" s="164">
        <f>WEEKDAY(A2530)</f>
        <v>3</v>
      </c>
      <c r="D2530" s="164">
        <v>9</v>
      </c>
      <c r="E2530" s="163">
        <v>10</v>
      </c>
      <c r="F2530" s="163">
        <v>17.625</v>
      </c>
      <c r="G2530" s="163">
        <v>11.657500000000001</v>
      </c>
      <c r="H2530" s="1">
        <v>610</v>
      </c>
      <c r="I2530" s="161">
        <f>VLOOKUP(B2530,L$2:M$54,2,FALSE)</f>
        <v>0.94170810284099127</v>
      </c>
      <c r="J2530">
        <f>MAX(I2530*F2530,E2530)</f>
        <v>16.597605312572473</v>
      </c>
      <c r="L2530" s="166"/>
      <c r="M2530" s="41"/>
      <c r="N2530" s="41"/>
      <c r="O2530" s="41"/>
    </row>
    <row r="2531" spans="1:15" x14ac:dyDescent="0.25">
      <c r="A2531" s="165">
        <v>43571.375</v>
      </c>
      <c r="B2531" s="167">
        <f>WEEKNUM(A2531)</f>
        <v>16</v>
      </c>
      <c r="C2531" s="164">
        <f>WEEKDAY(A2531)</f>
        <v>3</v>
      </c>
      <c r="D2531" s="164">
        <v>10</v>
      </c>
      <c r="E2531" s="163">
        <v>10</v>
      </c>
      <c r="F2531" s="163">
        <v>14.75</v>
      </c>
      <c r="G2531" s="163">
        <v>11.8125</v>
      </c>
      <c r="H2531" s="1">
        <v>1231</v>
      </c>
      <c r="I2531" s="161">
        <f>VLOOKUP(B2531,L$2:M$54,2,FALSE)</f>
        <v>0.94170810284099127</v>
      </c>
      <c r="J2531">
        <f>MAX(I2531*F2531,E2531)</f>
        <v>13.890194516904621</v>
      </c>
      <c r="L2531" s="166"/>
      <c r="M2531" s="41"/>
      <c r="N2531" s="41"/>
      <c r="O2531" s="41"/>
    </row>
    <row r="2532" spans="1:15" x14ac:dyDescent="0.25">
      <c r="A2532" s="165">
        <v>43571.416666666664</v>
      </c>
      <c r="B2532" s="167">
        <f>WEEKNUM(A2532)</f>
        <v>16</v>
      </c>
      <c r="C2532" s="164">
        <f>WEEKDAY(A2532)</f>
        <v>3</v>
      </c>
      <c r="D2532" s="164">
        <v>11</v>
      </c>
      <c r="E2532" s="163">
        <v>10</v>
      </c>
      <c r="F2532" s="163">
        <v>14</v>
      </c>
      <c r="G2532" s="163">
        <v>11.625</v>
      </c>
      <c r="H2532" s="1">
        <v>1970</v>
      </c>
      <c r="I2532" s="161">
        <f>VLOOKUP(B2532,L$2:M$54,2,FALSE)</f>
        <v>0.94170810284099127</v>
      </c>
      <c r="J2532">
        <f>MAX(I2532*F2532,E2532)</f>
        <v>13.183913439773878</v>
      </c>
      <c r="L2532" s="166"/>
      <c r="M2532" s="41"/>
      <c r="N2532" s="41"/>
      <c r="O2532" s="41"/>
    </row>
    <row r="2533" spans="1:15" x14ac:dyDescent="0.25">
      <c r="A2533" s="165">
        <v>43571.458333333336</v>
      </c>
      <c r="B2533" s="167">
        <f>WEEKNUM(A2533)</f>
        <v>16</v>
      </c>
      <c r="C2533" s="164">
        <f>WEEKDAY(A2533)</f>
        <v>3</v>
      </c>
      <c r="D2533" s="164">
        <v>12</v>
      </c>
      <c r="E2533" s="163">
        <v>10</v>
      </c>
      <c r="F2533" s="163">
        <v>13.875</v>
      </c>
      <c r="G2533" s="163">
        <v>11.8125</v>
      </c>
      <c r="H2533" s="1">
        <v>2972</v>
      </c>
      <c r="I2533" s="161">
        <f>VLOOKUP(B2533,L$2:M$54,2,FALSE)</f>
        <v>0.94170810284099127</v>
      </c>
      <c r="J2533">
        <f>MAX(I2533*F2533,E2533)</f>
        <v>13.066199926918754</v>
      </c>
      <c r="L2533" s="166"/>
      <c r="M2533" s="41"/>
      <c r="N2533" s="41"/>
      <c r="O2533" s="41"/>
    </row>
    <row r="2534" spans="1:15" x14ac:dyDescent="0.25">
      <c r="A2534" s="165">
        <v>43571.5</v>
      </c>
      <c r="B2534" s="167">
        <f>WEEKNUM(A2534)</f>
        <v>16</v>
      </c>
      <c r="C2534" s="164">
        <f>WEEKDAY(A2534)</f>
        <v>3</v>
      </c>
      <c r="D2534" s="164">
        <v>13</v>
      </c>
      <c r="E2534" s="163">
        <v>10</v>
      </c>
      <c r="F2534" s="163">
        <v>14.125</v>
      </c>
      <c r="G2534" s="163">
        <v>11.125</v>
      </c>
      <c r="H2534" s="1">
        <v>2330</v>
      </c>
      <c r="I2534" s="161">
        <f>VLOOKUP(B2534,L$2:M$54,2,FALSE)</f>
        <v>0.94170810284099127</v>
      </c>
      <c r="J2534">
        <f>MAX(I2534*F2534,E2534)</f>
        <v>13.301626952629002</v>
      </c>
      <c r="L2534" s="166"/>
      <c r="M2534" s="41"/>
      <c r="N2534" s="41"/>
      <c r="O2534" s="41"/>
    </row>
    <row r="2535" spans="1:15" x14ac:dyDescent="0.25">
      <c r="A2535" s="165">
        <v>43571.541666666664</v>
      </c>
      <c r="B2535" s="167">
        <f>WEEKNUM(A2535)</f>
        <v>16</v>
      </c>
      <c r="C2535" s="164">
        <f>WEEKDAY(A2535)</f>
        <v>3</v>
      </c>
      <c r="D2535" s="164">
        <v>14</v>
      </c>
      <c r="E2535" s="163">
        <v>10</v>
      </c>
      <c r="F2535" s="163">
        <v>14.074999999999999</v>
      </c>
      <c r="G2535" s="163">
        <v>11.875</v>
      </c>
      <c r="H2535" s="1">
        <v>1430</v>
      </c>
      <c r="I2535" s="161">
        <f>VLOOKUP(B2535,L$2:M$54,2,FALSE)</f>
        <v>0.94170810284099127</v>
      </c>
      <c r="J2535">
        <f>MAX(I2535*F2535,E2535)</f>
        <v>13.254541547486951</v>
      </c>
      <c r="L2535" s="166"/>
      <c r="M2535" s="41"/>
      <c r="N2535" s="41"/>
      <c r="O2535" s="41"/>
    </row>
    <row r="2536" spans="1:15" x14ac:dyDescent="0.25">
      <c r="A2536" s="165">
        <v>43571.583333333336</v>
      </c>
      <c r="B2536" s="167">
        <f>WEEKNUM(A2536)</f>
        <v>16</v>
      </c>
      <c r="C2536" s="164">
        <f>WEEKDAY(A2536)</f>
        <v>3</v>
      </c>
      <c r="D2536" s="164">
        <v>15</v>
      </c>
      <c r="E2536" s="163">
        <v>10</v>
      </c>
      <c r="F2536" s="163">
        <v>13.975000000000001</v>
      </c>
      <c r="G2536" s="163">
        <v>12.25</v>
      </c>
      <c r="H2536" s="1">
        <v>1579</v>
      </c>
      <c r="I2536" s="161">
        <f>VLOOKUP(B2536,L$2:M$54,2,FALSE)</f>
        <v>0.94170810284099127</v>
      </c>
      <c r="J2536">
        <f>MAX(I2536*F2536,E2536)</f>
        <v>13.160370737202854</v>
      </c>
      <c r="L2536" s="166"/>
      <c r="M2536" s="41"/>
      <c r="N2536" s="41"/>
      <c r="O2536" s="41"/>
    </row>
    <row r="2537" spans="1:15" x14ac:dyDescent="0.25">
      <c r="A2537" s="165">
        <v>43571.625</v>
      </c>
      <c r="B2537" s="167">
        <f>WEEKNUM(A2537)</f>
        <v>16</v>
      </c>
      <c r="C2537" s="164">
        <f>WEEKDAY(A2537)</f>
        <v>3</v>
      </c>
      <c r="D2537" s="164">
        <v>16</v>
      </c>
      <c r="E2537" s="163">
        <v>10</v>
      </c>
      <c r="F2537" s="163">
        <v>14.175000000000001</v>
      </c>
      <c r="G2537" s="163">
        <v>13.625</v>
      </c>
      <c r="H2537" s="1">
        <v>2059</v>
      </c>
      <c r="I2537" s="161">
        <f>VLOOKUP(B2537,L$2:M$54,2,FALSE)</f>
        <v>0.94170810284099127</v>
      </c>
      <c r="J2537">
        <f>MAX(I2537*F2537,E2537)</f>
        <v>13.348712357771053</v>
      </c>
      <c r="L2537" s="166"/>
      <c r="M2537" s="41"/>
      <c r="N2537" s="41"/>
      <c r="O2537" s="41"/>
    </row>
    <row r="2538" spans="1:15" x14ac:dyDescent="0.25">
      <c r="A2538" s="165">
        <v>43571.666666666664</v>
      </c>
      <c r="B2538" s="167">
        <f>WEEKNUM(A2538)</f>
        <v>16</v>
      </c>
      <c r="C2538" s="164">
        <f>WEEKDAY(A2538)</f>
        <v>3</v>
      </c>
      <c r="D2538" s="164">
        <v>17</v>
      </c>
      <c r="E2538" s="163">
        <v>10</v>
      </c>
      <c r="F2538" s="163">
        <v>14.45</v>
      </c>
      <c r="G2538" s="163">
        <v>12.875</v>
      </c>
      <c r="H2538" s="1">
        <v>2560</v>
      </c>
      <c r="I2538" s="161">
        <f>VLOOKUP(B2538,L$2:M$54,2,FALSE)</f>
        <v>0.94170810284099127</v>
      </c>
      <c r="J2538">
        <f>MAX(I2538*F2538,E2538)</f>
        <v>13.607682086052323</v>
      </c>
      <c r="L2538" s="166"/>
      <c r="M2538" s="41"/>
      <c r="N2538" s="41"/>
      <c r="O2538" s="41"/>
    </row>
    <row r="2539" spans="1:15" x14ac:dyDescent="0.25">
      <c r="A2539" s="165">
        <v>43571.708333333336</v>
      </c>
      <c r="B2539" s="167">
        <f>WEEKNUM(A2539)</f>
        <v>16</v>
      </c>
      <c r="C2539" s="164">
        <f>WEEKDAY(A2539)</f>
        <v>3</v>
      </c>
      <c r="D2539" s="164">
        <v>18</v>
      </c>
      <c r="E2539" s="163">
        <v>10</v>
      </c>
      <c r="F2539" s="163">
        <v>17.375</v>
      </c>
      <c r="G2539" s="163">
        <v>11.9375</v>
      </c>
      <c r="H2539" s="1">
        <v>3029</v>
      </c>
      <c r="I2539" s="161">
        <f>VLOOKUP(B2539,L$2:M$54,2,FALSE)</f>
        <v>0.94170810284099127</v>
      </c>
      <c r="J2539">
        <f>MAX(I2539*F2539,E2539)</f>
        <v>16.362178286862225</v>
      </c>
      <c r="L2539" s="166"/>
      <c r="M2539" s="41"/>
      <c r="N2539" s="41"/>
      <c r="O2539" s="41"/>
    </row>
    <row r="2540" spans="1:15" x14ac:dyDescent="0.25">
      <c r="A2540" s="165">
        <v>43571.75</v>
      </c>
      <c r="B2540" s="167">
        <f>WEEKNUM(A2540)</f>
        <v>16</v>
      </c>
      <c r="C2540" s="164">
        <f>WEEKDAY(A2540)</f>
        <v>3</v>
      </c>
      <c r="D2540" s="164">
        <v>19</v>
      </c>
      <c r="E2540" s="163">
        <v>10</v>
      </c>
      <c r="F2540" s="163">
        <v>15.925000000000001</v>
      </c>
      <c r="G2540" s="163">
        <v>12.1875</v>
      </c>
      <c r="H2540" s="1">
        <v>2775</v>
      </c>
      <c r="I2540" s="161">
        <f>VLOOKUP(B2540,L$2:M$54,2,FALSE)</f>
        <v>0.94170810284099127</v>
      </c>
      <c r="J2540">
        <f>MAX(I2540*F2540,E2540)</f>
        <v>14.996701537742787</v>
      </c>
      <c r="L2540" s="166"/>
      <c r="M2540" s="41"/>
      <c r="N2540" s="41"/>
      <c r="O2540" s="41"/>
    </row>
    <row r="2541" spans="1:15" x14ac:dyDescent="0.25">
      <c r="A2541" s="165">
        <v>43571.791666666664</v>
      </c>
      <c r="B2541" s="167">
        <f>WEEKNUM(A2541)</f>
        <v>16</v>
      </c>
      <c r="C2541" s="164">
        <f>WEEKDAY(A2541)</f>
        <v>3</v>
      </c>
      <c r="D2541" s="164">
        <v>20</v>
      </c>
      <c r="E2541" s="163">
        <v>10</v>
      </c>
      <c r="F2541" s="163">
        <v>13.525</v>
      </c>
      <c r="G2541" s="163">
        <v>11.862500000000001</v>
      </c>
      <c r="H2541" s="1">
        <v>2076</v>
      </c>
      <c r="I2541" s="161">
        <f>VLOOKUP(B2541,L$2:M$54,2,FALSE)</f>
        <v>0.94170810284099127</v>
      </c>
      <c r="J2541">
        <f>MAX(I2541*F2541,E2541)</f>
        <v>12.736602090924407</v>
      </c>
      <c r="L2541" s="166"/>
      <c r="M2541" s="41"/>
      <c r="N2541" s="41"/>
      <c r="O2541" s="41"/>
    </row>
    <row r="2542" spans="1:15" x14ac:dyDescent="0.25">
      <c r="A2542" s="165">
        <v>43571.833333333336</v>
      </c>
      <c r="B2542" s="167">
        <f>WEEKNUM(A2542)</f>
        <v>16</v>
      </c>
      <c r="C2542" s="164">
        <f>WEEKDAY(A2542)</f>
        <v>3</v>
      </c>
      <c r="D2542" s="164">
        <v>21</v>
      </c>
      <c r="E2542" s="163">
        <v>12.45</v>
      </c>
      <c r="F2542" s="163">
        <v>12.45</v>
      </c>
      <c r="G2542" s="163">
        <v>12.112500000000001</v>
      </c>
      <c r="H2542" s="1">
        <v>1569</v>
      </c>
      <c r="I2542" s="161">
        <f>VLOOKUP(B2542,L$2:M$54,2,FALSE)</f>
        <v>0.94170810284099127</v>
      </c>
      <c r="J2542">
        <f>MAX(I2542*F2542,E2542)</f>
        <v>12.45</v>
      </c>
      <c r="L2542" s="166"/>
      <c r="M2542" s="41"/>
      <c r="N2542" s="41"/>
      <c r="O2542" s="41"/>
    </row>
    <row r="2543" spans="1:15" x14ac:dyDescent="0.25">
      <c r="A2543" s="165">
        <v>43571.875</v>
      </c>
      <c r="B2543" s="167">
        <f>WEEKNUM(A2543)</f>
        <v>16</v>
      </c>
      <c r="C2543" s="164">
        <f>WEEKDAY(A2543)</f>
        <v>3</v>
      </c>
      <c r="D2543" s="164">
        <v>22</v>
      </c>
      <c r="E2543" s="163">
        <v>11.95</v>
      </c>
      <c r="F2543" s="163">
        <v>11.95</v>
      </c>
      <c r="G2543" s="163">
        <v>11.9</v>
      </c>
      <c r="H2543" s="1">
        <v>1243</v>
      </c>
      <c r="I2543" s="161">
        <f>VLOOKUP(B2543,L$2:M$54,2,FALSE)</f>
        <v>0.94170810284099127</v>
      </c>
      <c r="J2543">
        <f>MAX(I2543*F2543,E2543)</f>
        <v>11.95</v>
      </c>
      <c r="L2543" s="166"/>
      <c r="M2543" s="41"/>
      <c r="N2543" s="41"/>
      <c r="O2543" s="41"/>
    </row>
    <row r="2544" spans="1:15" x14ac:dyDescent="0.25">
      <c r="A2544" s="165">
        <v>43571.916666666664</v>
      </c>
      <c r="B2544" s="167">
        <f>WEEKNUM(A2544)</f>
        <v>16</v>
      </c>
      <c r="C2544" s="164">
        <f>WEEKDAY(A2544)</f>
        <v>3</v>
      </c>
      <c r="D2544" s="164">
        <v>23</v>
      </c>
      <c r="E2544" s="163">
        <v>11.725000000000001</v>
      </c>
      <c r="F2544" s="163">
        <v>11.725000000000001</v>
      </c>
      <c r="G2544" s="163">
        <v>12.112500000000001</v>
      </c>
      <c r="H2544" s="1">
        <v>947</v>
      </c>
      <c r="I2544" s="161">
        <f>VLOOKUP(B2544,L$2:M$54,2,FALSE)</f>
        <v>0.94170810284099127</v>
      </c>
      <c r="J2544">
        <f>MAX(I2544*F2544,E2544)</f>
        <v>11.725000000000001</v>
      </c>
      <c r="L2544" s="166"/>
      <c r="M2544" s="41"/>
      <c r="N2544" s="41"/>
      <c r="O2544" s="41"/>
    </row>
    <row r="2545" spans="1:15" x14ac:dyDescent="0.25">
      <c r="A2545" s="165">
        <v>43571.958333333336</v>
      </c>
      <c r="B2545" s="167">
        <f>WEEKNUM(A2545)</f>
        <v>16</v>
      </c>
      <c r="C2545" s="164">
        <f>WEEKDAY(A2545)</f>
        <v>3</v>
      </c>
      <c r="D2545" s="164">
        <v>24</v>
      </c>
      <c r="E2545" s="163">
        <v>12</v>
      </c>
      <c r="F2545" s="163">
        <v>12</v>
      </c>
      <c r="G2545" s="163">
        <v>11.875</v>
      </c>
      <c r="H2545" s="1">
        <v>633</v>
      </c>
      <c r="I2545" s="161">
        <f>VLOOKUP(B2545,L$2:M$54,2,FALSE)</f>
        <v>0.94170810284099127</v>
      </c>
      <c r="J2545">
        <f>MAX(I2545*F2545,E2545)</f>
        <v>12</v>
      </c>
      <c r="L2545" s="166"/>
      <c r="M2545" s="41"/>
      <c r="N2545" s="41"/>
      <c r="O2545" s="41"/>
    </row>
    <row r="2546" spans="1:15" x14ac:dyDescent="0.25">
      <c r="A2546" s="165">
        <v>43572</v>
      </c>
      <c r="B2546" s="167">
        <f>WEEKNUM(A2546)</f>
        <v>16</v>
      </c>
      <c r="C2546" s="164">
        <f>WEEKDAY(A2546)</f>
        <v>4</v>
      </c>
      <c r="D2546" s="164">
        <v>1</v>
      </c>
      <c r="E2546" s="163">
        <v>11.07</v>
      </c>
      <c r="F2546" s="163">
        <v>11.07</v>
      </c>
      <c r="G2546" s="163">
        <v>12.8125</v>
      </c>
      <c r="H2546" s="1">
        <v>359</v>
      </c>
      <c r="I2546" s="161">
        <f>VLOOKUP(B2546,L$2:M$54,2,FALSE)</f>
        <v>0.94170810284099127</v>
      </c>
      <c r="J2546">
        <f>MAX(I2546*F2546,E2546)</f>
        <v>11.07</v>
      </c>
      <c r="L2546" s="166"/>
      <c r="M2546" s="41"/>
      <c r="N2546" s="41"/>
      <c r="O2546" s="41"/>
    </row>
    <row r="2547" spans="1:15" x14ac:dyDescent="0.25">
      <c r="A2547" s="165">
        <v>43572.041666666664</v>
      </c>
      <c r="B2547" s="167">
        <f>WEEKNUM(A2547)</f>
        <v>16</v>
      </c>
      <c r="C2547" s="164">
        <f>WEEKDAY(A2547)</f>
        <v>4</v>
      </c>
      <c r="D2547" s="164">
        <v>2</v>
      </c>
      <c r="E2547" s="163">
        <v>11.175000000000001</v>
      </c>
      <c r="F2547" s="163">
        <v>11.175000000000001</v>
      </c>
      <c r="G2547" s="163">
        <v>13.574999999999999</v>
      </c>
      <c r="H2547" s="1">
        <v>214</v>
      </c>
      <c r="I2547" s="161">
        <f>VLOOKUP(B2547,L$2:M$54,2,FALSE)</f>
        <v>0.94170810284099127</v>
      </c>
      <c r="J2547">
        <f>MAX(I2547*F2547,E2547)</f>
        <v>11.175000000000001</v>
      </c>
      <c r="L2547" s="166"/>
      <c r="M2547" s="41"/>
      <c r="N2547" s="41"/>
      <c r="O2547" s="41"/>
    </row>
    <row r="2548" spans="1:15" x14ac:dyDescent="0.25">
      <c r="A2548" s="165">
        <v>43572.083333333336</v>
      </c>
      <c r="B2548" s="167">
        <f>WEEKNUM(A2548)</f>
        <v>16</v>
      </c>
      <c r="C2548" s="164">
        <f>WEEKDAY(A2548)</f>
        <v>4</v>
      </c>
      <c r="D2548" s="164">
        <v>3</v>
      </c>
      <c r="E2548" s="163">
        <v>11.745000000000001</v>
      </c>
      <c r="F2548" s="163">
        <v>11.745000000000001</v>
      </c>
      <c r="G2548" s="163">
        <v>12.262499999999999</v>
      </c>
      <c r="H2548" s="1">
        <v>144</v>
      </c>
      <c r="I2548" s="161">
        <f>VLOOKUP(B2548,L$2:M$54,2,FALSE)</f>
        <v>0.94170810284099127</v>
      </c>
      <c r="J2548">
        <f>MAX(I2548*F2548,E2548)</f>
        <v>11.745000000000001</v>
      </c>
      <c r="L2548" s="166"/>
      <c r="M2548" s="41"/>
      <c r="N2548" s="41"/>
      <c r="O2548" s="41"/>
    </row>
    <row r="2549" spans="1:15" x14ac:dyDescent="0.25">
      <c r="A2549" s="165">
        <v>43572.125</v>
      </c>
      <c r="B2549" s="167">
        <f>WEEKNUM(A2549)</f>
        <v>16</v>
      </c>
      <c r="C2549" s="164">
        <f>WEEKDAY(A2549)</f>
        <v>4</v>
      </c>
      <c r="D2549" s="164">
        <v>4</v>
      </c>
      <c r="E2549" s="163">
        <v>12.195</v>
      </c>
      <c r="F2549" s="163">
        <v>12.195</v>
      </c>
      <c r="G2549" s="163">
        <v>11.55</v>
      </c>
      <c r="H2549" s="1">
        <v>140</v>
      </c>
      <c r="I2549" s="161">
        <f>VLOOKUP(B2549,L$2:M$54,2,FALSE)</f>
        <v>0.94170810284099127</v>
      </c>
      <c r="J2549">
        <f>MAX(I2549*F2549,E2549)</f>
        <v>12.195</v>
      </c>
      <c r="L2549" s="166"/>
      <c r="M2549" s="41"/>
      <c r="N2549" s="41"/>
      <c r="O2549" s="41"/>
    </row>
    <row r="2550" spans="1:15" x14ac:dyDescent="0.25">
      <c r="A2550" s="165">
        <v>43572.166666666664</v>
      </c>
      <c r="B2550" s="167">
        <f>WEEKNUM(A2550)</f>
        <v>16</v>
      </c>
      <c r="C2550" s="164">
        <f>WEEKDAY(A2550)</f>
        <v>4</v>
      </c>
      <c r="D2550" s="164">
        <v>5</v>
      </c>
      <c r="E2550" s="163">
        <v>11.705</v>
      </c>
      <c r="F2550" s="163">
        <v>11.705</v>
      </c>
      <c r="G2550" s="163">
        <v>11.824999999999999</v>
      </c>
      <c r="H2550" s="1">
        <v>259</v>
      </c>
      <c r="I2550" s="161">
        <f>VLOOKUP(B2550,L$2:M$54,2,FALSE)</f>
        <v>0.94170810284099127</v>
      </c>
      <c r="J2550">
        <f>MAX(I2550*F2550,E2550)</f>
        <v>11.705</v>
      </c>
      <c r="L2550" s="166"/>
      <c r="M2550" s="41"/>
      <c r="N2550" s="41"/>
      <c r="O2550" s="41"/>
    </row>
    <row r="2551" spans="1:15" x14ac:dyDescent="0.25">
      <c r="A2551" s="165">
        <v>43572.208333333336</v>
      </c>
      <c r="B2551" s="167">
        <f>WEEKNUM(A2551)</f>
        <v>16</v>
      </c>
      <c r="C2551" s="164">
        <f>WEEKDAY(A2551)</f>
        <v>4</v>
      </c>
      <c r="D2551" s="164">
        <v>6</v>
      </c>
      <c r="E2551" s="163">
        <v>10.620000000000001</v>
      </c>
      <c r="F2551" s="163">
        <v>10.620000000000001</v>
      </c>
      <c r="G2551" s="163">
        <v>12.274999999999999</v>
      </c>
      <c r="H2551" s="1">
        <v>229</v>
      </c>
      <c r="I2551" s="161">
        <f>VLOOKUP(B2551,L$2:M$54,2,FALSE)</f>
        <v>0.94170810284099127</v>
      </c>
      <c r="J2551">
        <f>MAX(I2551*F2551,E2551)</f>
        <v>10.620000000000001</v>
      </c>
      <c r="L2551" s="166"/>
      <c r="M2551" s="41"/>
      <c r="N2551" s="41"/>
      <c r="O2551" s="41"/>
    </row>
    <row r="2552" spans="1:15" x14ac:dyDescent="0.25">
      <c r="A2552" s="165">
        <v>43572.25</v>
      </c>
      <c r="B2552" s="167">
        <f>WEEKNUM(A2552)</f>
        <v>16</v>
      </c>
      <c r="C2552" s="164">
        <f>WEEKDAY(A2552)</f>
        <v>4</v>
      </c>
      <c r="D2552" s="164">
        <v>7</v>
      </c>
      <c r="E2552" s="163">
        <v>11.77</v>
      </c>
      <c r="F2552" s="163">
        <v>11.77</v>
      </c>
      <c r="G2552" s="163">
        <v>12.3</v>
      </c>
      <c r="H2552" s="1">
        <v>340</v>
      </c>
      <c r="I2552" s="161">
        <f>VLOOKUP(B2552,L$2:M$54,2,FALSE)</f>
        <v>0.94170810284099127</v>
      </c>
      <c r="J2552">
        <f>MAX(I2552*F2552,E2552)</f>
        <v>11.77</v>
      </c>
      <c r="L2552" s="166"/>
      <c r="M2552" s="41"/>
      <c r="N2552" s="41"/>
      <c r="O2552" s="41"/>
    </row>
    <row r="2553" spans="1:15" x14ac:dyDescent="0.25">
      <c r="A2553" s="165">
        <v>43572.291666666664</v>
      </c>
      <c r="B2553" s="167">
        <f>WEEKNUM(A2553)</f>
        <v>16</v>
      </c>
      <c r="C2553" s="164">
        <f>WEEKDAY(A2553)</f>
        <v>4</v>
      </c>
      <c r="D2553" s="164">
        <v>8</v>
      </c>
      <c r="E2553" s="163">
        <v>10</v>
      </c>
      <c r="F2553" s="163">
        <v>16.5</v>
      </c>
      <c r="G2553" s="163">
        <v>11.55</v>
      </c>
      <c r="H2553" s="1">
        <v>460</v>
      </c>
      <c r="I2553" s="161">
        <f>VLOOKUP(B2553,L$2:M$54,2,FALSE)</f>
        <v>0.94170810284099127</v>
      </c>
      <c r="J2553">
        <f>MAX(I2553*F2553,E2553)</f>
        <v>15.538183696876356</v>
      </c>
      <c r="L2553" s="166"/>
      <c r="M2553" s="41"/>
      <c r="N2553" s="41"/>
      <c r="O2553" s="41"/>
    </row>
    <row r="2554" spans="1:15" x14ac:dyDescent="0.25">
      <c r="A2554" s="165">
        <v>43572.333333333336</v>
      </c>
      <c r="B2554" s="167">
        <f>WEEKNUM(A2554)</f>
        <v>16</v>
      </c>
      <c r="C2554" s="164">
        <f>WEEKDAY(A2554)</f>
        <v>4</v>
      </c>
      <c r="D2554" s="164">
        <v>9</v>
      </c>
      <c r="E2554" s="163">
        <v>10</v>
      </c>
      <c r="F2554" s="163">
        <v>19</v>
      </c>
      <c r="G2554" s="163">
        <v>10.25</v>
      </c>
      <c r="H2554" s="1">
        <v>719</v>
      </c>
      <c r="I2554" s="161">
        <f>VLOOKUP(B2554,L$2:M$54,2,FALSE)</f>
        <v>0.94170810284099127</v>
      </c>
      <c r="J2554">
        <f>MAX(I2554*F2554,E2554)</f>
        <v>17.892453953978833</v>
      </c>
      <c r="L2554" s="166"/>
      <c r="M2554" s="41"/>
      <c r="N2554" s="41"/>
      <c r="O2554" s="41"/>
    </row>
    <row r="2555" spans="1:15" x14ac:dyDescent="0.25">
      <c r="A2555" s="165">
        <v>43572.375</v>
      </c>
      <c r="B2555" s="167">
        <f>WEEKNUM(A2555)</f>
        <v>16</v>
      </c>
      <c r="C2555" s="164">
        <f>WEEKDAY(A2555)</f>
        <v>4</v>
      </c>
      <c r="D2555" s="164">
        <v>10</v>
      </c>
      <c r="E2555" s="163">
        <v>10</v>
      </c>
      <c r="F2555" s="163">
        <v>16.75</v>
      </c>
      <c r="G2555" s="163">
        <v>11.95</v>
      </c>
      <c r="H2555" s="1">
        <v>1312</v>
      </c>
      <c r="I2555" s="161">
        <f>VLOOKUP(B2555,L$2:M$54,2,FALSE)</f>
        <v>0.94170810284099127</v>
      </c>
      <c r="J2555">
        <f>MAX(I2555*F2555,E2555)</f>
        <v>15.773610722586604</v>
      </c>
      <c r="L2555" s="166"/>
      <c r="M2555" s="41"/>
      <c r="N2555" s="41"/>
      <c r="O2555" s="41"/>
    </row>
    <row r="2556" spans="1:15" x14ac:dyDescent="0.25">
      <c r="A2556" s="165">
        <v>43572.416666666664</v>
      </c>
      <c r="B2556" s="167">
        <f>WEEKNUM(A2556)</f>
        <v>16</v>
      </c>
      <c r="C2556" s="164">
        <f>WEEKDAY(A2556)</f>
        <v>4</v>
      </c>
      <c r="D2556" s="164">
        <v>11</v>
      </c>
      <c r="E2556" s="163">
        <v>10</v>
      </c>
      <c r="F2556" s="163">
        <v>15.379999999999999</v>
      </c>
      <c r="G2556" s="163">
        <v>12.3</v>
      </c>
      <c r="H2556" s="1">
        <v>2047</v>
      </c>
      <c r="I2556" s="161">
        <f>VLOOKUP(B2556,L$2:M$54,2,FALSE)</f>
        <v>0.94170810284099127</v>
      </c>
      <c r="J2556">
        <f>MAX(I2556*F2556,E2556)</f>
        <v>14.483470621694444</v>
      </c>
      <c r="L2556" s="166"/>
      <c r="M2556" s="41"/>
      <c r="N2556" s="41"/>
      <c r="O2556" s="41"/>
    </row>
    <row r="2557" spans="1:15" x14ac:dyDescent="0.25">
      <c r="A2557" s="165">
        <v>43572.458333333336</v>
      </c>
      <c r="B2557" s="167">
        <f>WEEKNUM(A2557)</f>
        <v>16</v>
      </c>
      <c r="C2557" s="164">
        <f>WEEKDAY(A2557)</f>
        <v>4</v>
      </c>
      <c r="D2557" s="164">
        <v>12</v>
      </c>
      <c r="E2557" s="163">
        <v>10</v>
      </c>
      <c r="F2557" s="163">
        <v>14.45</v>
      </c>
      <c r="G2557" s="163">
        <v>11.91</v>
      </c>
      <c r="H2557" s="1">
        <v>2551</v>
      </c>
      <c r="I2557" s="161">
        <f>VLOOKUP(B2557,L$2:M$54,2,FALSE)</f>
        <v>0.94170810284099127</v>
      </c>
      <c r="J2557">
        <f>MAX(I2557*F2557,E2557)</f>
        <v>13.607682086052323</v>
      </c>
      <c r="L2557" s="166"/>
      <c r="M2557" s="41"/>
      <c r="N2557" s="41"/>
      <c r="O2557" s="41"/>
    </row>
    <row r="2558" spans="1:15" x14ac:dyDescent="0.25">
      <c r="A2558" s="165">
        <v>43572.5</v>
      </c>
      <c r="B2558" s="167">
        <f>WEEKNUM(A2558)</f>
        <v>16</v>
      </c>
      <c r="C2558" s="164">
        <f>WEEKDAY(A2558)</f>
        <v>4</v>
      </c>
      <c r="D2558" s="164">
        <v>13</v>
      </c>
      <c r="E2558" s="163">
        <v>10</v>
      </c>
      <c r="F2558" s="163">
        <v>13.765000000000001</v>
      </c>
      <c r="G2558" s="163">
        <v>11.780000000000001</v>
      </c>
      <c r="H2558" s="1">
        <v>2254</v>
      </c>
      <c r="I2558" s="161">
        <f>VLOOKUP(B2558,L$2:M$54,2,FALSE)</f>
        <v>0.94170810284099127</v>
      </c>
      <c r="J2558">
        <f>MAX(I2558*F2558,E2558)</f>
        <v>12.962612035606245</v>
      </c>
      <c r="L2558" s="166"/>
      <c r="M2558" s="41"/>
      <c r="N2558" s="41"/>
      <c r="O2558" s="41"/>
    </row>
    <row r="2559" spans="1:15" x14ac:dyDescent="0.25">
      <c r="A2559" s="165">
        <v>43572.541666666664</v>
      </c>
      <c r="B2559" s="167">
        <f>WEEKNUM(A2559)</f>
        <v>16</v>
      </c>
      <c r="C2559" s="164">
        <f>WEEKDAY(A2559)</f>
        <v>4</v>
      </c>
      <c r="D2559" s="164">
        <v>14</v>
      </c>
      <c r="E2559" s="163">
        <v>10</v>
      </c>
      <c r="F2559" s="163">
        <v>14.185</v>
      </c>
      <c r="G2559" s="163">
        <v>11.404999999999999</v>
      </c>
      <c r="H2559" s="1">
        <v>2055</v>
      </c>
      <c r="I2559" s="161">
        <f>VLOOKUP(B2559,L$2:M$54,2,FALSE)</f>
        <v>0.94170810284099127</v>
      </c>
      <c r="J2559">
        <f>MAX(I2559*F2559,E2559)</f>
        <v>13.358129438799462</v>
      </c>
      <c r="L2559" s="166"/>
      <c r="M2559" s="41"/>
      <c r="N2559" s="41"/>
      <c r="O2559" s="41"/>
    </row>
    <row r="2560" spans="1:15" x14ac:dyDescent="0.25">
      <c r="A2560" s="165">
        <v>43572.583333333336</v>
      </c>
      <c r="B2560" s="167">
        <f>WEEKNUM(A2560)</f>
        <v>16</v>
      </c>
      <c r="C2560" s="164">
        <f>WEEKDAY(A2560)</f>
        <v>4</v>
      </c>
      <c r="D2560" s="164">
        <v>15</v>
      </c>
      <c r="E2560" s="163">
        <v>10</v>
      </c>
      <c r="F2560" s="163">
        <v>15</v>
      </c>
      <c r="G2560" s="163">
        <v>12</v>
      </c>
      <c r="H2560" s="1">
        <v>2536</v>
      </c>
      <c r="I2560" s="161">
        <f>VLOOKUP(B2560,L$2:M$54,2,FALSE)</f>
        <v>0.94170810284099127</v>
      </c>
      <c r="J2560">
        <f>MAX(I2560*F2560,E2560)</f>
        <v>14.125621542614869</v>
      </c>
      <c r="L2560" s="166"/>
      <c r="M2560" s="41"/>
      <c r="N2560" s="41"/>
      <c r="O2560" s="41"/>
    </row>
    <row r="2561" spans="1:15" x14ac:dyDescent="0.25">
      <c r="A2561" s="165">
        <v>43572.625</v>
      </c>
      <c r="B2561" s="167">
        <f>WEEKNUM(A2561)</f>
        <v>16</v>
      </c>
      <c r="C2561" s="164">
        <f>WEEKDAY(A2561)</f>
        <v>4</v>
      </c>
      <c r="D2561" s="164">
        <v>16</v>
      </c>
      <c r="E2561" s="163">
        <v>10</v>
      </c>
      <c r="F2561" s="163">
        <v>14.895</v>
      </c>
      <c r="G2561" s="163">
        <v>14.375</v>
      </c>
      <c r="H2561" s="1">
        <v>2722</v>
      </c>
      <c r="I2561" s="161">
        <f>VLOOKUP(B2561,L$2:M$54,2,FALSE)</f>
        <v>0.94170810284099127</v>
      </c>
      <c r="J2561">
        <f>MAX(I2561*F2561,E2561)</f>
        <v>14.026742191816565</v>
      </c>
      <c r="L2561" s="166"/>
      <c r="M2561" s="41"/>
      <c r="N2561" s="41"/>
      <c r="O2561" s="41"/>
    </row>
    <row r="2562" spans="1:15" x14ac:dyDescent="0.25">
      <c r="A2562" s="165">
        <v>43572.666666666664</v>
      </c>
      <c r="B2562" s="167">
        <f>WEEKNUM(A2562)</f>
        <v>16</v>
      </c>
      <c r="C2562" s="164">
        <f>WEEKDAY(A2562)</f>
        <v>4</v>
      </c>
      <c r="D2562" s="164">
        <v>17</v>
      </c>
      <c r="E2562" s="163">
        <v>10</v>
      </c>
      <c r="F2562" s="163">
        <v>15.77</v>
      </c>
      <c r="G2562" s="163">
        <v>14.375</v>
      </c>
      <c r="H2562" s="1">
        <v>3024</v>
      </c>
      <c r="I2562" s="161">
        <f>VLOOKUP(B2562,L$2:M$54,2,FALSE)</f>
        <v>0.94170810284099127</v>
      </c>
      <c r="J2562">
        <f>MAX(I2562*F2562,E2562)</f>
        <v>14.850736781802432</v>
      </c>
      <c r="L2562" s="166"/>
      <c r="M2562" s="41"/>
      <c r="N2562" s="41"/>
      <c r="O2562" s="41"/>
    </row>
    <row r="2563" spans="1:15" x14ac:dyDescent="0.25">
      <c r="A2563" s="165">
        <v>43572.708333333336</v>
      </c>
      <c r="B2563" s="167">
        <f>WEEKNUM(A2563)</f>
        <v>16</v>
      </c>
      <c r="C2563" s="164">
        <f>WEEKDAY(A2563)</f>
        <v>4</v>
      </c>
      <c r="D2563" s="164">
        <v>18</v>
      </c>
      <c r="E2563" s="163">
        <v>10</v>
      </c>
      <c r="F2563" s="163">
        <v>17.549999999999997</v>
      </c>
      <c r="G2563" s="163">
        <v>12.9375</v>
      </c>
      <c r="H2563" s="1">
        <v>3254</v>
      </c>
      <c r="I2563" s="161">
        <f>VLOOKUP(B2563,L$2:M$54,2,FALSE)</f>
        <v>0.94170810284099127</v>
      </c>
      <c r="J2563">
        <f>MAX(I2563*F2563,E2563)</f>
        <v>16.526977204859396</v>
      </c>
      <c r="L2563" s="166"/>
      <c r="M2563" s="41"/>
      <c r="N2563" s="41"/>
      <c r="O2563" s="41"/>
    </row>
    <row r="2564" spans="1:15" x14ac:dyDescent="0.25">
      <c r="A2564" s="165">
        <v>43572.75</v>
      </c>
      <c r="B2564" s="167">
        <f>WEEKNUM(A2564)</f>
        <v>16</v>
      </c>
      <c r="C2564" s="164">
        <f>WEEKDAY(A2564)</f>
        <v>4</v>
      </c>
      <c r="D2564" s="164">
        <v>19</v>
      </c>
      <c r="E2564" s="163">
        <v>10</v>
      </c>
      <c r="F2564" s="163">
        <v>16.234999999999999</v>
      </c>
      <c r="G2564" s="163">
        <v>12.555</v>
      </c>
      <c r="H2564" s="1">
        <v>2790</v>
      </c>
      <c r="I2564" s="161">
        <f>VLOOKUP(B2564,L$2:M$54,2,FALSE)</f>
        <v>0.94170810284099127</v>
      </c>
      <c r="J2564">
        <f>MAX(I2564*F2564,E2564)</f>
        <v>15.288631049623493</v>
      </c>
      <c r="L2564" s="166"/>
      <c r="M2564" s="41"/>
      <c r="N2564" s="41"/>
      <c r="O2564" s="41"/>
    </row>
    <row r="2565" spans="1:15" x14ac:dyDescent="0.25">
      <c r="A2565" s="165">
        <v>43572.791666666664</v>
      </c>
      <c r="B2565" s="167">
        <f>WEEKNUM(A2565)</f>
        <v>16</v>
      </c>
      <c r="C2565" s="164">
        <f>WEEKDAY(A2565)</f>
        <v>4</v>
      </c>
      <c r="D2565" s="164">
        <v>20</v>
      </c>
      <c r="E2565" s="163">
        <v>10</v>
      </c>
      <c r="F2565" s="163">
        <v>14</v>
      </c>
      <c r="G2565" s="163">
        <v>11.969999999999999</v>
      </c>
      <c r="H2565" s="1">
        <v>2010</v>
      </c>
      <c r="I2565" s="161">
        <f>VLOOKUP(B2565,L$2:M$54,2,FALSE)</f>
        <v>0.94170810284099127</v>
      </c>
      <c r="J2565">
        <f>MAX(I2565*F2565,E2565)</f>
        <v>13.183913439773878</v>
      </c>
      <c r="L2565" s="166"/>
      <c r="M2565" s="41"/>
      <c r="N2565" s="41"/>
      <c r="O2565" s="41"/>
    </row>
    <row r="2566" spans="1:15" x14ac:dyDescent="0.25">
      <c r="A2566" s="165">
        <v>43572.833333333336</v>
      </c>
      <c r="B2566" s="167">
        <f>WEEKNUM(A2566)</f>
        <v>16</v>
      </c>
      <c r="C2566" s="164">
        <f>WEEKDAY(A2566)</f>
        <v>4</v>
      </c>
      <c r="D2566" s="164">
        <v>21</v>
      </c>
      <c r="E2566" s="163">
        <v>10</v>
      </c>
      <c r="F2566" s="163">
        <v>12.77</v>
      </c>
      <c r="G2566" s="163">
        <v>12.2225</v>
      </c>
      <c r="H2566" s="1">
        <v>1650</v>
      </c>
      <c r="I2566" s="161">
        <f>VLOOKUP(B2566,L$2:M$54,2,FALSE)</f>
        <v>0.94170810284099127</v>
      </c>
      <c r="J2566">
        <f>MAX(I2566*F2566,E2566)</f>
        <v>12.025612473279459</v>
      </c>
      <c r="L2566" s="166"/>
      <c r="M2566" s="41"/>
      <c r="N2566" s="41"/>
      <c r="O2566" s="41"/>
    </row>
    <row r="2567" spans="1:15" x14ac:dyDescent="0.25">
      <c r="A2567" s="165">
        <v>43572.875</v>
      </c>
      <c r="B2567" s="167">
        <f>WEEKNUM(A2567)</f>
        <v>16</v>
      </c>
      <c r="C2567" s="164">
        <f>WEEKDAY(A2567)</f>
        <v>4</v>
      </c>
      <c r="D2567" s="164">
        <v>22</v>
      </c>
      <c r="E2567" s="163">
        <v>12.48</v>
      </c>
      <c r="F2567" s="163">
        <v>12.48</v>
      </c>
      <c r="G2567" s="163">
        <v>11.9625</v>
      </c>
      <c r="H2567" s="1">
        <v>1354</v>
      </c>
      <c r="I2567" s="161">
        <f>VLOOKUP(B2567,L$2:M$54,2,FALSE)</f>
        <v>0.94170810284099127</v>
      </c>
      <c r="J2567">
        <f>MAX(I2567*F2567,E2567)</f>
        <v>12.48</v>
      </c>
      <c r="L2567" s="166"/>
      <c r="M2567" s="41"/>
      <c r="N2567" s="41"/>
      <c r="O2567" s="41"/>
    </row>
    <row r="2568" spans="1:15" x14ac:dyDescent="0.25">
      <c r="A2568" s="165">
        <v>43572.916666666664</v>
      </c>
      <c r="B2568" s="167">
        <f>WEEKNUM(A2568)</f>
        <v>16</v>
      </c>
      <c r="C2568" s="164">
        <f>WEEKDAY(A2568)</f>
        <v>4</v>
      </c>
      <c r="D2568" s="164">
        <v>23</v>
      </c>
      <c r="E2568" s="163">
        <v>12.59</v>
      </c>
      <c r="F2568" s="163">
        <v>12.59</v>
      </c>
      <c r="G2568" s="163">
        <v>12.15</v>
      </c>
      <c r="H2568" s="1">
        <v>998</v>
      </c>
      <c r="I2568" s="161">
        <f>VLOOKUP(B2568,L$2:M$54,2,FALSE)</f>
        <v>0.94170810284099127</v>
      </c>
      <c r="J2568">
        <f>MAX(I2568*F2568,E2568)</f>
        <v>12.59</v>
      </c>
      <c r="L2568" s="166"/>
      <c r="M2568" s="41"/>
      <c r="N2568" s="41"/>
      <c r="O2568" s="41"/>
    </row>
    <row r="2569" spans="1:15" x14ac:dyDescent="0.25">
      <c r="A2569" s="165">
        <v>43572.958333333336</v>
      </c>
      <c r="B2569" s="167">
        <f>WEEKNUM(A2569)</f>
        <v>16</v>
      </c>
      <c r="C2569" s="164">
        <f>WEEKDAY(A2569)</f>
        <v>4</v>
      </c>
      <c r="D2569" s="164">
        <v>24</v>
      </c>
      <c r="E2569" s="163">
        <v>12.375</v>
      </c>
      <c r="F2569" s="163">
        <v>12.375</v>
      </c>
      <c r="G2569" s="163">
        <v>12.635000000000002</v>
      </c>
      <c r="H2569" s="1">
        <v>463</v>
      </c>
      <c r="I2569" s="161">
        <f>VLOOKUP(B2569,L$2:M$54,2,FALSE)</f>
        <v>0.94170810284099127</v>
      </c>
      <c r="J2569">
        <f>MAX(I2569*F2569,E2569)</f>
        <v>12.375</v>
      </c>
      <c r="L2569" s="166"/>
      <c r="M2569" s="41"/>
      <c r="N2569" s="41"/>
      <c r="O2569" s="41"/>
    </row>
    <row r="2570" spans="1:15" x14ac:dyDescent="0.25">
      <c r="A2570" s="165">
        <v>43573</v>
      </c>
      <c r="B2570" s="167">
        <f>WEEKNUM(A2570)</f>
        <v>16</v>
      </c>
      <c r="C2570" s="164">
        <f>WEEKDAY(A2570)</f>
        <v>5</v>
      </c>
      <c r="D2570" s="164">
        <v>1</v>
      </c>
      <c r="E2570" s="163">
        <v>11.984999999999999</v>
      </c>
      <c r="F2570" s="163">
        <v>11.984999999999999</v>
      </c>
      <c r="G2570" s="163">
        <v>13.0975</v>
      </c>
      <c r="H2570" s="1">
        <v>216</v>
      </c>
      <c r="I2570" s="161">
        <f>VLOOKUP(B2570,L$2:M$54,2,FALSE)</f>
        <v>0.94170810284099127</v>
      </c>
      <c r="J2570">
        <f>MAX(I2570*F2570,E2570)</f>
        <v>11.984999999999999</v>
      </c>
      <c r="L2570" s="166"/>
      <c r="M2570" s="41"/>
      <c r="N2570" s="41"/>
      <c r="O2570" s="41"/>
    </row>
    <row r="2571" spans="1:15" x14ac:dyDescent="0.25">
      <c r="A2571" s="165">
        <v>43573.041666666664</v>
      </c>
      <c r="B2571" s="167">
        <f>WEEKNUM(A2571)</f>
        <v>16</v>
      </c>
      <c r="C2571" s="164">
        <f>WEEKDAY(A2571)</f>
        <v>5</v>
      </c>
      <c r="D2571" s="164">
        <v>2</v>
      </c>
      <c r="E2571" s="163">
        <v>11.719999999999999</v>
      </c>
      <c r="F2571" s="163">
        <v>11.719999999999999</v>
      </c>
      <c r="G2571" s="163">
        <v>14.045</v>
      </c>
      <c r="H2571" s="1">
        <v>128</v>
      </c>
      <c r="I2571" s="161">
        <f>VLOOKUP(B2571,L$2:M$54,2,FALSE)</f>
        <v>0.94170810284099127</v>
      </c>
      <c r="J2571">
        <f>MAX(I2571*F2571,E2571)</f>
        <v>11.719999999999999</v>
      </c>
      <c r="L2571" s="166"/>
      <c r="M2571" s="41"/>
      <c r="N2571" s="41"/>
      <c r="O2571" s="41"/>
    </row>
    <row r="2572" spans="1:15" x14ac:dyDescent="0.25">
      <c r="A2572" s="165">
        <v>43573.083333333336</v>
      </c>
      <c r="B2572" s="167">
        <f>WEEKNUM(A2572)</f>
        <v>16</v>
      </c>
      <c r="C2572" s="164">
        <f>WEEKDAY(A2572)</f>
        <v>5</v>
      </c>
      <c r="D2572" s="164">
        <v>3</v>
      </c>
      <c r="E2572" s="163">
        <v>12.094999999999999</v>
      </c>
      <c r="F2572" s="163">
        <v>12.094999999999999</v>
      </c>
      <c r="G2572" s="163">
        <v>12.547499999999999</v>
      </c>
      <c r="H2572" s="1">
        <v>91</v>
      </c>
      <c r="I2572" s="161">
        <f>VLOOKUP(B2572,L$2:M$54,2,FALSE)</f>
        <v>0.94170810284099127</v>
      </c>
      <c r="J2572">
        <f>MAX(I2572*F2572,E2572)</f>
        <v>12.094999999999999</v>
      </c>
      <c r="L2572" s="166"/>
      <c r="M2572" s="41"/>
      <c r="N2572" s="41"/>
      <c r="O2572" s="41"/>
    </row>
    <row r="2573" spans="1:15" x14ac:dyDescent="0.25">
      <c r="A2573" s="165">
        <v>43573.125</v>
      </c>
      <c r="B2573" s="167">
        <f>WEEKNUM(A2573)</f>
        <v>16</v>
      </c>
      <c r="C2573" s="164">
        <f>WEEKDAY(A2573)</f>
        <v>5</v>
      </c>
      <c r="D2573" s="164">
        <v>4</v>
      </c>
      <c r="E2573" s="163">
        <v>11.91</v>
      </c>
      <c r="F2573" s="163">
        <v>11.91</v>
      </c>
      <c r="G2573" s="163">
        <v>12.127500000000001</v>
      </c>
      <c r="H2573" s="1">
        <v>136</v>
      </c>
      <c r="I2573" s="161">
        <f>VLOOKUP(B2573,L$2:M$54,2,FALSE)</f>
        <v>0.94170810284099127</v>
      </c>
      <c r="J2573">
        <f>MAX(I2573*F2573,E2573)</f>
        <v>11.91</v>
      </c>
      <c r="L2573" s="166"/>
      <c r="M2573" s="41"/>
      <c r="N2573" s="41"/>
      <c r="O2573" s="41"/>
    </row>
    <row r="2574" spans="1:15" x14ac:dyDescent="0.25">
      <c r="A2574" s="165">
        <v>43573.166666666664</v>
      </c>
      <c r="B2574" s="167">
        <f>WEEKNUM(A2574)</f>
        <v>16</v>
      </c>
      <c r="C2574" s="164">
        <f>WEEKDAY(A2574)</f>
        <v>5</v>
      </c>
      <c r="D2574" s="164">
        <v>5</v>
      </c>
      <c r="E2574" s="163">
        <v>12.455</v>
      </c>
      <c r="F2574" s="163">
        <v>12.455</v>
      </c>
      <c r="G2574" s="163">
        <v>12.61</v>
      </c>
      <c r="H2574" s="1">
        <v>376</v>
      </c>
      <c r="I2574" s="161">
        <f>VLOOKUP(B2574,L$2:M$54,2,FALSE)</f>
        <v>0.94170810284099127</v>
      </c>
      <c r="J2574">
        <f>MAX(I2574*F2574,E2574)</f>
        <v>12.455</v>
      </c>
      <c r="L2574" s="166"/>
      <c r="M2574" s="41"/>
      <c r="N2574" s="41"/>
      <c r="O2574" s="41"/>
    </row>
    <row r="2575" spans="1:15" x14ac:dyDescent="0.25">
      <c r="A2575" s="165">
        <v>43573.208333333336</v>
      </c>
      <c r="B2575" s="167">
        <f>WEEKNUM(A2575)</f>
        <v>16</v>
      </c>
      <c r="C2575" s="164">
        <f>WEEKDAY(A2575)</f>
        <v>5</v>
      </c>
      <c r="D2575" s="164">
        <v>6</v>
      </c>
      <c r="E2575" s="163">
        <v>10</v>
      </c>
      <c r="F2575" s="163">
        <v>11.094999999999999</v>
      </c>
      <c r="G2575" s="163">
        <v>12.64</v>
      </c>
      <c r="H2575" s="1">
        <v>847</v>
      </c>
      <c r="I2575" s="161">
        <f>VLOOKUP(B2575,L$2:M$54,2,FALSE)</f>
        <v>0.94170810284099127</v>
      </c>
      <c r="J2575">
        <f>MAX(I2575*F2575,E2575)</f>
        <v>10.448251401020798</v>
      </c>
      <c r="L2575" s="166"/>
      <c r="M2575" s="41"/>
      <c r="N2575" s="41"/>
      <c r="O2575" s="41"/>
    </row>
    <row r="2576" spans="1:15" x14ac:dyDescent="0.25">
      <c r="A2576" s="165">
        <v>43573.25</v>
      </c>
      <c r="B2576" s="167">
        <f>WEEKNUM(A2576)</f>
        <v>16</v>
      </c>
      <c r="C2576" s="164">
        <f>WEEKDAY(A2576)</f>
        <v>5</v>
      </c>
      <c r="D2576" s="164">
        <v>7</v>
      </c>
      <c r="E2576" s="163">
        <v>10</v>
      </c>
      <c r="F2576" s="163">
        <v>11.745000000000001</v>
      </c>
      <c r="G2576" s="163">
        <v>12.39</v>
      </c>
      <c r="H2576" s="1">
        <v>3112</v>
      </c>
      <c r="I2576" s="161">
        <f>VLOOKUP(B2576,L$2:M$54,2,FALSE)</f>
        <v>0.94170810284099127</v>
      </c>
      <c r="J2576">
        <f>MAX(I2576*F2576,E2576)</f>
        <v>11.060361667867443</v>
      </c>
      <c r="L2576" s="166"/>
      <c r="M2576" s="41"/>
      <c r="N2576" s="41"/>
      <c r="O2576" s="41"/>
    </row>
    <row r="2577" spans="1:15" x14ac:dyDescent="0.25">
      <c r="A2577" s="165">
        <v>43573.291666666664</v>
      </c>
      <c r="B2577" s="167">
        <f>WEEKNUM(A2577)</f>
        <v>16</v>
      </c>
      <c r="C2577" s="164">
        <f>WEEKDAY(A2577)</f>
        <v>5</v>
      </c>
      <c r="D2577" s="164">
        <v>8</v>
      </c>
      <c r="E2577" s="163">
        <v>10</v>
      </c>
      <c r="F2577" s="163">
        <v>17.755000000000003</v>
      </c>
      <c r="G2577" s="163">
        <v>11.870000000000001</v>
      </c>
      <c r="H2577" s="1">
        <v>3838</v>
      </c>
      <c r="I2577" s="161">
        <f>VLOOKUP(B2577,L$2:M$54,2,FALSE)</f>
        <v>0.94170810284099127</v>
      </c>
      <c r="J2577">
        <f>MAX(I2577*F2577,E2577)</f>
        <v>16.720027365941803</v>
      </c>
      <c r="L2577" s="166"/>
      <c r="M2577" s="41"/>
      <c r="N2577" s="41"/>
      <c r="O2577" s="41"/>
    </row>
    <row r="2578" spans="1:15" x14ac:dyDescent="0.25">
      <c r="A2578" s="165">
        <v>43573.333333333336</v>
      </c>
      <c r="B2578" s="167">
        <f>WEEKNUM(A2578)</f>
        <v>16</v>
      </c>
      <c r="C2578" s="164">
        <f>WEEKDAY(A2578)</f>
        <v>5</v>
      </c>
      <c r="D2578" s="164">
        <v>9</v>
      </c>
      <c r="E2578" s="163">
        <v>10</v>
      </c>
      <c r="F2578" s="163">
        <v>16.395</v>
      </c>
      <c r="G2578" s="163">
        <v>12.16</v>
      </c>
      <c r="H2578" s="1">
        <v>3158</v>
      </c>
      <c r="I2578" s="161">
        <f>VLOOKUP(B2578,L$2:M$54,2,FALSE)</f>
        <v>0.94170810284099127</v>
      </c>
      <c r="J2578">
        <f>MAX(I2578*F2578,E2578)</f>
        <v>15.439304346078051</v>
      </c>
      <c r="L2578" s="166"/>
      <c r="M2578" s="41"/>
      <c r="N2578" s="41"/>
      <c r="O2578" s="41"/>
    </row>
    <row r="2579" spans="1:15" x14ac:dyDescent="0.25">
      <c r="A2579" s="165">
        <v>43573.375</v>
      </c>
      <c r="B2579" s="167">
        <f>WEEKNUM(A2579)</f>
        <v>16</v>
      </c>
      <c r="C2579" s="164">
        <f>WEEKDAY(A2579)</f>
        <v>5</v>
      </c>
      <c r="D2579" s="164">
        <v>10</v>
      </c>
      <c r="E2579" s="163">
        <v>10</v>
      </c>
      <c r="F2579" s="163">
        <v>15.625</v>
      </c>
      <c r="G2579" s="163">
        <v>12.04</v>
      </c>
      <c r="H2579" s="1">
        <v>2717</v>
      </c>
      <c r="I2579" s="161">
        <f>VLOOKUP(B2579,L$2:M$54,2,FALSE)</f>
        <v>0.94170810284099127</v>
      </c>
      <c r="J2579">
        <f>MAX(I2579*F2579,E2579)</f>
        <v>14.714189106890489</v>
      </c>
      <c r="L2579" s="166"/>
      <c r="M2579" s="41"/>
      <c r="N2579" s="41"/>
      <c r="O2579" s="41"/>
    </row>
    <row r="2580" spans="1:15" x14ac:dyDescent="0.25">
      <c r="A2580" s="165">
        <v>43573.416666666664</v>
      </c>
      <c r="B2580" s="167">
        <f>WEEKNUM(A2580)</f>
        <v>16</v>
      </c>
      <c r="C2580" s="164">
        <f>WEEKDAY(A2580)</f>
        <v>5</v>
      </c>
      <c r="D2580" s="164">
        <v>11</v>
      </c>
      <c r="E2580" s="163">
        <v>10</v>
      </c>
      <c r="F2580" s="163">
        <v>13.745000000000001</v>
      </c>
      <c r="G2580" s="163">
        <v>11.515000000000001</v>
      </c>
      <c r="H2580" s="1">
        <v>2765</v>
      </c>
      <c r="I2580" s="161">
        <f>VLOOKUP(B2580,L$2:M$54,2,FALSE)</f>
        <v>0.94170810284099127</v>
      </c>
      <c r="J2580">
        <f>MAX(I2580*F2580,E2580)</f>
        <v>12.943777873549426</v>
      </c>
      <c r="L2580" s="166"/>
      <c r="M2580" s="41"/>
      <c r="N2580" s="41"/>
      <c r="O2580" s="41"/>
    </row>
    <row r="2581" spans="1:15" x14ac:dyDescent="0.25">
      <c r="A2581" s="165">
        <v>43573.458333333336</v>
      </c>
      <c r="B2581" s="167">
        <f>WEEKNUM(A2581)</f>
        <v>16</v>
      </c>
      <c r="C2581" s="164">
        <f>WEEKDAY(A2581)</f>
        <v>5</v>
      </c>
      <c r="D2581" s="164">
        <v>12</v>
      </c>
      <c r="E2581" s="163">
        <v>10</v>
      </c>
      <c r="F2581" s="163">
        <v>15.704999999999998</v>
      </c>
      <c r="G2581" s="163">
        <v>12.275</v>
      </c>
      <c r="H2581" s="1">
        <v>2772</v>
      </c>
      <c r="I2581" s="161">
        <f>VLOOKUP(B2581,L$2:M$54,2,FALSE)</f>
        <v>0.94170810284099127</v>
      </c>
      <c r="J2581">
        <f>MAX(I2581*F2581,E2581)</f>
        <v>14.789525755117767</v>
      </c>
      <c r="L2581" s="166"/>
      <c r="M2581" s="41"/>
      <c r="N2581" s="41"/>
      <c r="O2581" s="41"/>
    </row>
    <row r="2582" spans="1:15" x14ac:dyDescent="0.25">
      <c r="A2582" s="165">
        <v>43573.5</v>
      </c>
      <c r="B2582" s="167">
        <f>WEEKNUM(A2582)</f>
        <v>16</v>
      </c>
      <c r="C2582" s="164">
        <f>WEEKDAY(A2582)</f>
        <v>5</v>
      </c>
      <c r="D2582" s="164">
        <v>13</v>
      </c>
      <c r="E2582" s="163">
        <v>10</v>
      </c>
      <c r="F2582" s="163">
        <v>14.475</v>
      </c>
      <c r="G2582" s="163">
        <v>12.059999999999999</v>
      </c>
      <c r="H2582" s="1">
        <v>2325</v>
      </c>
      <c r="I2582" s="161">
        <f>VLOOKUP(B2582,L$2:M$54,2,FALSE)</f>
        <v>0.94170810284099127</v>
      </c>
      <c r="J2582">
        <f>MAX(I2582*F2582,E2582)</f>
        <v>13.631224788623348</v>
      </c>
      <c r="L2582" s="166"/>
      <c r="M2582" s="41"/>
      <c r="N2582" s="41"/>
      <c r="O2582" s="41"/>
    </row>
    <row r="2583" spans="1:15" x14ac:dyDescent="0.25">
      <c r="A2583" s="165">
        <v>43573.541666666664</v>
      </c>
      <c r="B2583" s="167">
        <f>WEEKNUM(A2583)</f>
        <v>16</v>
      </c>
      <c r="C2583" s="164">
        <f>WEEKDAY(A2583)</f>
        <v>5</v>
      </c>
      <c r="D2583" s="164">
        <v>14</v>
      </c>
      <c r="E2583" s="163">
        <v>10</v>
      </c>
      <c r="F2583" s="163">
        <v>13.765000000000001</v>
      </c>
      <c r="G2583" s="163">
        <v>10.385</v>
      </c>
      <c r="H2583" s="1">
        <v>2588</v>
      </c>
      <c r="I2583" s="161">
        <f>VLOOKUP(B2583,L$2:M$54,2,FALSE)</f>
        <v>0.94170810284099127</v>
      </c>
      <c r="J2583">
        <f>MAX(I2583*F2583,E2583)</f>
        <v>12.962612035606245</v>
      </c>
      <c r="L2583" s="166"/>
      <c r="M2583" s="41"/>
      <c r="N2583" s="41"/>
      <c r="O2583" s="41"/>
    </row>
    <row r="2584" spans="1:15" x14ac:dyDescent="0.25">
      <c r="A2584" s="165">
        <v>43573.583333333336</v>
      </c>
      <c r="B2584" s="167">
        <f>WEEKNUM(A2584)</f>
        <v>16</v>
      </c>
      <c r="C2584" s="164">
        <f>WEEKDAY(A2584)</f>
        <v>5</v>
      </c>
      <c r="D2584" s="164">
        <v>15</v>
      </c>
      <c r="E2584" s="163">
        <v>10</v>
      </c>
      <c r="F2584" s="163">
        <v>15.885</v>
      </c>
      <c r="G2584" s="163">
        <v>12.4825</v>
      </c>
      <c r="H2584" s="1">
        <v>2799</v>
      </c>
      <c r="I2584" s="161">
        <f>VLOOKUP(B2584,L$2:M$54,2,FALSE)</f>
        <v>0.94170810284099127</v>
      </c>
      <c r="J2584">
        <f>MAX(I2584*F2584,E2584)</f>
        <v>14.959033213629146</v>
      </c>
      <c r="L2584" s="166"/>
      <c r="M2584" s="41"/>
      <c r="N2584" s="41"/>
      <c r="O2584" s="41"/>
    </row>
    <row r="2585" spans="1:15" x14ac:dyDescent="0.25">
      <c r="A2585" s="165">
        <v>43573.625</v>
      </c>
      <c r="B2585" s="167">
        <f>WEEKNUM(A2585)</f>
        <v>16</v>
      </c>
      <c r="C2585" s="164">
        <f>WEEKDAY(A2585)</f>
        <v>5</v>
      </c>
      <c r="D2585" s="164">
        <v>16</v>
      </c>
      <c r="E2585" s="163">
        <v>10</v>
      </c>
      <c r="F2585" s="163">
        <v>14.73</v>
      </c>
      <c r="G2585" s="163">
        <v>13.89</v>
      </c>
      <c r="H2585" s="1">
        <v>2802</v>
      </c>
      <c r="I2585" s="161">
        <f>VLOOKUP(B2585,L$2:M$54,2,FALSE)</f>
        <v>0.94170810284099127</v>
      </c>
      <c r="J2585">
        <f>MAX(I2585*F2585,E2585)</f>
        <v>13.871360354847802</v>
      </c>
      <c r="L2585" s="166"/>
      <c r="M2585" s="41"/>
      <c r="N2585" s="41"/>
      <c r="O2585" s="41"/>
    </row>
    <row r="2586" spans="1:15" x14ac:dyDescent="0.25">
      <c r="A2586" s="165">
        <v>43573.666666666664</v>
      </c>
      <c r="B2586" s="167">
        <f>WEEKNUM(A2586)</f>
        <v>16</v>
      </c>
      <c r="C2586" s="164">
        <f>WEEKDAY(A2586)</f>
        <v>5</v>
      </c>
      <c r="D2586" s="164">
        <v>17</v>
      </c>
      <c r="E2586" s="163">
        <v>10</v>
      </c>
      <c r="F2586" s="163">
        <v>15.145</v>
      </c>
      <c r="G2586" s="163">
        <v>12.8025</v>
      </c>
      <c r="H2586" s="1">
        <v>3406</v>
      </c>
      <c r="I2586" s="161">
        <f>VLOOKUP(B2586,L$2:M$54,2,FALSE)</f>
        <v>0.94170810284099127</v>
      </c>
      <c r="J2586">
        <f>MAX(I2586*F2586,E2586)</f>
        <v>14.262169217526813</v>
      </c>
      <c r="L2586" s="166"/>
      <c r="M2586" s="41"/>
      <c r="N2586" s="41"/>
      <c r="O2586" s="41"/>
    </row>
    <row r="2587" spans="1:15" x14ac:dyDescent="0.25">
      <c r="A2587" s="165">
        <v>43573.708333333336</v>
      </c>
      <c r="B2587" s="167">
        <f>WEEKNUM(A2587)</f>
        <v>16</v>
      </c>
      <c r="C2587" s="164">
        <f>WEEKDAY(A2587)</f>
        <v>5</v>
      </c>
      <c r="D2587" s="164">
        <v>18</v>
      </c>
      <c r="E2587" s="163">
        <v>10</v>
      </c>
      <c r="F2587" s="163">
        <v>17.98</v>
      </c>
      <c r="G2587" s="163">
        <v>12.245000000000001</v>
      </c>
      <c r="H2587" s="1">
        <v>3865</v>
      </c>
      <c r="I2587" s="161">
        <f>VLOOKUP(B2587,L$2:M$54,2,FALSE)</f>
        <v>0.94170810284099127</v>
      </c>
      <c r="J2587">
        <f>MAX(I2587*F2587,E2587)</f>
        <v>16.931911689081023</v>
      </c>
      <c r="L2587" s="166"/>
      <c r="M2587" s="41"/>
      <c r="N2587" s="41"/>
      <c r="O2587" s="41"/>
    </row>
    <row r="2588" spans="1:15" x14ac:dyDescent="0.25">
      <c r="A2588" s="165">
        <v>43573.75</v>
      </c>
      <c r="B2588" s="167">
        <f>WEEKNUM(A2588)</f>
        <v>16</v>
      </c>
      <c r="C2588" s="164">
        <f>WEEKDAY(A2588)</f>
        <v>5</v>
      </c>
      <c r="D2588" s="164">
        <v>19</v>
      </c>
      <c r="E2588" s="163">
        <v>10</v>
      </c>
      <c r="F2588" s="163">
        <v>16.450000000000003</v>
      </c>
      <c r="G2588" s="163">
        <v>12.524999999999999</v>
      </c>
      <c r="H2588" s="1">
        <v>2720</v>
      </c>
      <c r="I2588" s="161">
        <f>VLOOKUP(B2588,L$2:M$54,2,FALSE)</f>
        <v>0.94170810284099127</v>
      </c>
      <c r="J2588">
        <f>MAX(I2588*F2588,E2588)</f>
        <v>15.491098291734309</v>
      </c>
      <c r="L2588" s="166"/>
      <c r="M2588" s="41"/>
      <c r="N2588" s="41"/>
      <c r="O2588" s="41"/>
    </row>
    <row r="2589" spans="1:15" x14ac:dyDescent="0.25">
      <c r="A2589" s="165">
        <v>43573.791666666664</v>
      </c>
      <c r="B2589" s="167">
        <f>WEEKNUM(A2589)</f>
        <v>16</v>
      </c>
      <c r="C2589" s="164">
        <f>WEEKDAY(A2589)</f>
        <v>5</v>
      </c>
      <c r="D2589" s="164">
        <v>20</v>
      </c>
      <c r="E2589" s="163">
        <v>10</v>
      </c>
      <c r="F2589" s="163">
        <v>13.945</v>
      </c>
      <c r="G2589" s="163">
        <v>12.41</v>
      </c>
      <c r="H2589" s="1">
        <v>1840</v>
      </c>
      <c r="I2589" s="161">
        <f>VLOOKUP(B2589,L$2:M$54,2,FALSE)</f>
        <v>0.94170810284099127</v>
      </c>
      <c r="J2589">
        <f>MAX(I2589*F2589,E2589)</f>
        <v>13.132119494117623</v>
      </c>
      <c r="L2589" s="166"/>
      <c r="M2589" s="41"/>
      <c r="N2589" s="41"/>
      <c r="O2589" s="41"/>
    </row>
    <row r="2590" spans="1:15" x14ac:dyDescent="0.25">
      <c r="A2590" s="165">
        <v>43573.833333333336</v>
      </c>
      <c r="B2590" s="167">
        <f>WEEKNUM(A2590)</f>
        <v>16</v>
      </c>
      <c r="C2590" s="164">
        <f>WEEKDAY(A2590)</f>
        <v>5</v>
      </c>
      <c r="D2590" s="164">
        <v>21</v>
      </c>
      <c r="E2590" s="163">
        <v>11.754999999999999</v>
      </c>
      <c r="F2590" s="163">
        <v>11.754999999999999</v>
      </c>
      <c r="G2590" s="163">
        <v>11.952500000000001</v>
      </c>
      <c r="H2590" s="1">
        <v>1031</v>
      </c>
      <c r="I2590" s="161">
        <f>VLOOKUP(B2590,L$2:M$54,2,FALSE)</f>
        <v>0.94170810284099127</v>
      </c>
      <c r="J2590">
        <f>MAX(I2590*F2590,E2590)</f>
        <v>11.754999999999999</v>
      </c>
      <c r="L2590" s="166"/>
      <c r="M2590" s="41"/>
      <c r="N2590" s="41"/>
      <c r="O2590" s="41"/>
    </row>
    <row r="2591" spans="1:15" x14ac:dyDescent="0.25">
      <c r="A2591" s="165">
        <v>43573.875</v>
      </c>
      <c r="B2591" s="167">
        <f>WEEKNUM(A2591)</f>
        <v>16</v>
      </c>
      <c r="C2591" s="164">
        <f>WEEKDAY(A2591)</f>
        <v>5</v>
      </c>
      <c r="D2591" s="164">
        <v>22</v>
      </c>
      <c r="E2591" s="163">
        <v>12</v>
      </c>
      <c r="F2591" s="163">
        <v>13.98</v>
      </c>
      <c r="G2591" s="163">
        <v>12.835000000000001</v>
      </c>
      <c r="H2591" s="1">
        <v>786</v>
      </c>
      <c r="I2591" s="161">
        <f>VLOOKUP(B2591,L$2:M$54,2,FALSE)</f>
        <v>0.94170810284099127</v>
      </c>
      <c r="J2591">
        <f>MAX(I2591*F2591,E2591)</f>
        <v>13.165079277717059</v>
      </c>
      <c r="L2591" s="166"/>
      <c r="M2591" s="41"/>
      <c r="N2591" s="41"/>
      <c r="O2591" s="41"/>
    </row>
    <row r="2592" spans="1:15" x14ac:dyDescent="0.25">
      <c r="A2592" s="165">
        <v>43573.916666666664</v>
      </c>
      <c r="B2592" s="167">
        <f>WEEKNUM(A2592)</f>
        <v>16</v>
      </c>
      <c r="C2592" s="164">
        <f>WEEKDAY(A2592)</f>
        <v>5</v>
      </c>
      <c r="D2592" s="164">
        <v>23</v>
      </c>
      <c r="E2592" s="163">
        <v>12</v>
      </c>
      <c r="F2592" s="163">
        <v>13.92</v>
      </c>
      <c r="G2592" s="163">
        <v>12.8825</v>
      </c>
      <c r="H2592" s="1">
        <v>576</v>
      </c>
      <c r="I2592" s="161">
        <f>VLOOKUP(B2592,L$2:M$54,2,FALSE)</f>
        <v>0.94170810284099127</v>
      </c>
      <c r="J2592">
        <f>MAX(I2592*F2592,E2592)</f>
        <v>13.108576791546598</v>
      </c>
      <c r="L2592" s="166"/>
      <c r="M2592" s="41"/>
      <c r="N2592" s="41"/>
      <c r="O2592" s="41"/>
    </row>
    <row r="2593" spans="1:15" x14ac:dyDescent="0.25">
      <c r="A2593" s="165">
        <v>43573.958333333336</v>
      </c>
      <c r="B2593" s="167">
        <f>WEEKNUM(A2593)</f>
        <v>16</v>
      </c>
      <c r="C2593" s="164">
        <f>WEEKDAY(A2593)</f>
        <v>5</v>
      </c>
      <c r="D2593" s="164">
        <v>24</v>
      </c>
      <c r="E2593" s="163">
        <v>12</v>
      </c>
      <c r="F2593" s="163">
        <v>13.934999999999999</v>
      </c>
      <c r="G2593" s="163">
        <v>12.282499999999999</v>
      </c>
      <c r="H2593" s="1">
        <v>405</v>
      </c>
      <c r="I2593" s="161">
        <f>VLOOKUP(B2593,L$2:M$54,2,FALSE)</f>
        <v>0.94170810284099127</v>
      </c>
      <c r="J2593">
        <f>MAX(I2593*F2593,E2593)</f>
        <v>13.122702413089213</v>
      </c>
      <c r="L2593" s="166"/>
      <c r="M2593" s="41"/>
      <c r="N2593" s="41"/>
      <c r="O2593" s="41"/>
    </row>
    <row r="2594" spans="1:15" x14ac:dyDescent="0.25">
      <c r="A2594" s="165">
        <v>43574</v>
      </c>
      <c r="B2594" s="167">
        <f>WEEKNUM(A2594)</f>
        <v>16</v>
      </c>
      <c r="C2594" s="164">
        <f>WEEKDAY(A2594)</f>
        <v>6</v>
      </c>
      <c r="D2594" s="164">
        <v>1</v>
      </c>
      <c r="E2594" s="163">
        <v>12</v>
      </c>
      <c r="F2594" s="163">
        <v>13.225</v>
      </c>
      <c r="G2594" s="163">
        <v>13.487500000000001</v>
      </c>
      <c r="H2594" s="1">
        <v>217</v>
      </c>
      <c r="I2594" s="161">
        <f>VLOOKUP(B2594,L$2:M$54,2,FALSE)</f>
        <v>0.94170810284099127</v>
      </c>
      <c r="J2594">
        <f>MAX(I2594*F2594,E2594)</f>
        <v>12.454089660072109</v>
      </c>
      <c r="L2594" s="166"/>
      <c r="M2594" s="41"/>
      <c r="N2594" s="41"/>
      <c r="O2594" s="41"/>
    </row>
    <row r="2595" spans="1:15" x14ac:dyDescent="0.25">
      <c r="A2595" s="165">
        <v>43574.041666666664</v>
      </c>
      <c r="B2595" s="167">
        <f>WEEKNUM(A2595)</f>
        <v>16</v>
      </c>
      <c r="C2595" s="164">
        <f>WEEKDAY(A2595)</f>
        <v>6</v>
      </c>
      <c r="D2595" s="164">
        <v>2</v>
      </c>
      <c r="E2595" s="163">
        <v>10</v>
      </c>
      <c r="F2595" s="163">
        <v>10.495000000000001</v>
      </c>
      <c r="G2595" s="163">
        <v>14.024999999999999</v>
      </c>
      <c r="H2595" s="1">
        <v>126</v>
      </c>
      <c r="I2595" s="161">
        <f>VLOOKUP(B2595,L$2:M$54,2,FALSE)</f>
        <v>0.94170810284099127</v>
      </c>
      <c r="J2595">
        <f>MAX(I2595*F2595,E2595)</f>
        <v>10</v>
      </c>
      <c r="L2595" s="166"/>
      <c r="M2595" s="41"/>
      <c r="N2595" s="41"/>
      <c r="O2595" s="41"/>
    </row>
    <row r="2596" spans="1:15" x14ac:dyDescent="0.25">
      <c r="A2596" s="165">
        <v>43574.083333333336</v>
      </c>
      <c r="B2596" s="167">
        <f>WEEKNUM(A2596)</f>
        <v>16</v>
      </c>
      <c r="C2596" s="164">
        <f>WEEKDAY(A2596)</f>
        <v>6</v>
      </c>
      <c r="D2596" s="164">
        <v>3</v>
      </c>
      <c r="E2596" s="163">
        <v>10</v>
      </c>
      <c r="F2596" s="163">
        <v>10.850000000000001</v>
      </c>
      <c r="G2596" s="163">
        <v>12.495000000000001</v>
      </c>
      <c r="H2596" s="1">
        <v>100</v>
      </c>
      <c r="I2596" s="161">
        <f>VLOOKUP(B2596,L$2:M$54,2,FALSE)</f>
        <v>0.94170810284099127</v>
      </c>
      <c r="J2596">
        <f>MAX(I2596*F2596,E2596)</f>
        <v>10.217532915824757</v>
      </c>
      <c r="L2596" s="166"/>
      <c r="M2596" s="41"/>
      <c r="N2596" s="41"/>
      <c r="O2596" s="41"/>
    </row>
    <row r="2597" spans="1:15" x14ac:dyDescent="0.25">
      <c r="A2597" s="165">
        <v>43574.125</v>
      </c>
      <c r="B2597" s="167">
        <f>WEEKNUM(A2597)</f>
        <v>16</v>
      </c>
      <c r="C2597" s="164">
        <f>WEEKDAY(A2597)</f>
        <v>6</v>
      </c>
      <c r="D2597" s="164">
        <v>4</v>
      </c>
      <c r="E2597" s="163">
        <v>10</v>
      </c>
      <c r="F2597" s="163">
        <v>10.475000000000001</v>
      </c>
      <c r="G2597" s="163">
        <v>11.952500000000001</v>
      </c>
      <c r="H2597" s="1">
        <v>125</v>
      </c>
      <c r="I2597" s="161">
        <f>VLOOKUP(B2597,L$2:M$54,2,FALSE)</f>
        <v>0.94170810284099127</v>
      </c>
      <c r="J2597">
        <f>MAX(I2597*F2597,E2597)</f>
        <v>10</v>
      </c>
      <c r="L2597" s="166"/>
      <c r="M2597" s="41"/>
      <c r="N2597" s="41"/>
      <c r="O2597" s="41"/>
    </row>
    <row r="2598" spans="1:15" x14ac:dyDescent="0.25">
      <c r="A2598" s="165">
        <v>43574.166666666664</v>
      </c>
      <c r="B2598" s="167">
        <f>WEEKNUM(A2598)</f>
        <v>16</v>
      </c>
      <c r="C2598" s="164">
        <f>WEEKDAY(A2598)</f>
        <v>6</v>
      </c>
      <c r="D2598" s="164">
        <v>5</v>
      </c>
      <c r="E2598" s="163">
        <v>11.254999999999999</v>
      </c>
      <c r="F2598" s="163">
        <v>11.120000000000001</v>
      </c>
      <c r="G2598" s="163">
        <v>12.977499999999999</v>
      </c>
      <c r="H2598" s="1">
        <v>305</v>
      </c>
      <c r="I2598" s="161">
        <f>VLOOKUP(B2598,L$2:M$54,2,FALSE)</f>
        <v>0.94170810284099127</v>
      </c>
      <c r="J2598">
        <f>MAX(I2598*F2598,E2598)</f>
        <v>11.254999999999999</v>
      </c>
      <c r="L2598" s="166"/>
      <c r="M2598" s="41"/>
      <c r="N2598" s="41"/>
      <c r="O2598" s="41"/>
    </row>
    <row r="2599" spans="1:15" x14ac:dyDescent="0.25">
      <c r="A2599" s="165">
        <v>43574.208333333336</v>
      </c>
      <c r="B2599" s="167">
        <f>WEEKNUM(A2599)</f>
        <v>16</v>
      </c>
      <c r="C2599" s="164">
        <f>WEEKDAY(A2599)</f>
        <v>6</v>
      </c>
      <c r="D2599" s="164">
        <v>6</v>
      </c>
      <c r="E2599" s="163">
        <v>9.5249999999999986</v>
      </c>
      <c r="F2599" s="163">
        <v>9.5249999999999986</v>
      </c>
      <c r="G2599" s="163">
        <v>12.872499999999999</v>
      </c>
      <c r="H2599" s="1">
        <v>785</v>
      </c>
      <c r="I2599" s="161">
        <f>VLOOKUP(B2599,L$2:M$54,2,FALSE)</f>
        <v>0.94170810284099127</v>
      </c>
      <c r="J2599">
        <f>MAX(I2599*F2599,E2599)</f>
        <v>9.5249999999999986</v>
      </c>
      <c r="L2599" s="166"/>
      <c r="M2599" s="41"/>
      <c r="N2599" s="41"/>
      <c r="O2599" s="41"/>
    </row>
    <row r="2600" spans="1:15" x14ac:dyDescent="0.25">
      <c r="A2600" s="165">
        <v>43574.25</v>
      </c>
      <c r="B2600" s="167">
        <f>WEEKNUM(A2600)</f>
        <v>16</v>
      </c>
      <c r="C2600" s="164">
        <f>WEEKDAY(A2600)</f>
        <v>6</v>
      </c>
      <c r="D2600" s="164">
        <v>7</v>
      </c>
      <c r="E2600" s="163">
        <v>10.635</v>
      </c>
      <c r="F2600" s="163">
        <v>12.370000000000001</v>
      </c>
      <c r="G2600" s="163">
        <v>13.21</v>
      </c>
      <c r="H2600" s="1">
        <v>3081</v>
      </c>
      <c r="I2600" s="161">
        <f>VLOOKUP(B2600,L$2:M$54,2,FALSE)</f>
        <v>0.94170810284099127</v>
      </c>
      <c r="J2600">
        <f>MAX(I2600*F2600,E2600)</f>
        <v>11.648929232143063</v>
      </c>
      <c r="L2600" s="166"/>
      <c r="M2600" s="41"/>
      <c r="N2600" s="41"/>
      <c r="O2600" s="41"/>
    </row>
    <row r="2601" spans="1:15" x14ac:dyDescent="0.25">
      <c r="A2601" s="165">
        <v>43574.291666666664</v>
      </c>
      <c r="B2601" s="167">
        <f>WEEKNUM(A2601)</f>
        <v>16</v>
      </c>
      <c r="C2601" s="164">
        <f>WEEKDAY(A2601)</f>
        <v>6</v>
      </c>
      <c r="D2601" s="164">
        <v>8</v>
      </c>
      <c r="E2601" s="163">
        <v>10</v>
      </c>
      <c r="F2601" s="163">
        <v>16.535</v>
      </c>
      <c r="G2601" s="163">
        <v>13.045</v>
      </c>
      <c r="H2601" s="1">
        <v>3795</v>
      </c>
      <c r="I2601" s="161">
        <f>VLOOKUP(B2601,L$2:M$54,2,FALSE)</f>
        <v>0.94170810284099127</v>
      </c>
      <c r="J2601">
        <f>MAX(I2601*F2601,E2601)</f>
        <v>15.57114348047579</v>
      </c>
      <c r="L2601" s="166"/>
      <c r="M2601" s="41"/>
      <c r="N2601" s="41"/>
      <c r="O2601" s="41"/>
    </row>
    <row r="2602" spans="1:15" x14ac:dyDescent="0.25">
      <c r="A2602" s="165">
        <v>43574.333333333336</v>
      </c>
      <c r="B2602" s="167">
        <f>WEEKNUM(A2602)</f>
        <v>16</v>
      </c>
      <c r="C2602" s="164">
        <f>WEEKDAY(A2602)</f>
        <v>6</v>
      </c>
      <c r="D2602" s="164">
        <v>9</v>
      </c>
      <c r="E2602" s="163">
        <v>10</v>
      </c>
      <c r="F2602" s="163">
        <v>19.29</v>
      </c>
      <c r="G2602" s="163">
        <v>12.297499999999999</v>
      </c>
      <c r="H2602" s="1">
        <v>3075</v>
      </c>
      <c r="I2602" s="161">
        <f>VLOOKUP(B2602,L$2:M$54,2,FALSE)</f>
        <v>0.94170810284099127</v>
      </c>
      <c r="J2602">
        <f>MAX(I2602*F2602,E2602)</f>
        <v>18.16554930380272</v>
      </c>
      <c r="L2602" s="166"/>
      <c r="M2602" s="41"/>
      <c r="N2602" s="41"/>
      <c r="O2602" s="41"/>
    </row>
    <row r="2603" spans="1:15" x14ac:dyDescent="0.25">
      <c r="A2603" s="165">
        <v>43574.375</v>
      </c>
      <c r="B2603" s="167">
        <f>WEEKNUM(A2603)</f>
        <v>16</v>
      </c>
      <c r="C2603" s="164">
        <f>WEEKDAY(A2603)</f>
        <v>6</v>
      </c>
      <c r="D2603" s="164">
        <v>10</v>
      </c>
      <c r="E2603" s="163">
        <v>10</v>
      </c>
      <c r="F2603" s="163">
        <v>15.025</v>
      </c>
      <c r="G2603" s="163">
        <v>11.184999999999999</v>
      </c>
      <c r="H2603" s="1">
        <v>2692</v>
      </c>
      <c r="I2603" s="161">
        <f>VLOOKUP(B2603,L$2:M$54,2,FALSE)</f>
        <v>0.94170810284099127</v>
      </c>
      <c r="J2603">
        <f>MAX(I2603*F2603,E2603)</f>
        <v>14.149164245185894</v>
      </c>
      <c r="L2603" s="166"/>
      <c r="M2603" s="41"/>
      <c r="N2603" s="41"/>
      <c r="O2603" s="41"/>
    </row>
    <row r="2604" spans="1:15" x14ac:dyDescent="0.25">
      <c r="A2604" s="165">
        <v>43574.416666666664</v>
      </c>
      <c r="B2604" s="167">
        <f>WEEKNUM(A2604)</f>
        <v>16</v>
      </c>
      <c r="C2604" s="164">
        <f>WEEKDAY(A2604)</f>
        <v>6</v>
      </c>
      <c r="D2604" s="164">
        <v>11</v>
      </c>
      <c r="E2604" s="163">
        <v>10</v>
      </c>
      <c r="F2604" s="163">
        <v>13.92</v>
      </c>
      <c r="G2604" s="163">
        <v>11.002500000000001</v>
      </c>
      <c r="H2604" s="1">
        <v>2652</v>
      </c>
      <c r="I2604" s="161">
        <f>VLOOKUP(B2604,L$2:M$54,2,FALSE)</f>
        <v>0.94170810284099127</v>
      </c>
      <c r="J2604">
        <f>MAX(I2604*F2604,E2604)</f>
        <v>13.108576791546598</v>
      </c>
      <c r="L2604" s="166"/>
      <c r="M2604" s="41"/>
      <c r="N2604" s="41"/>
      <c r="O2604" s="41"/>
    </row>
    <row r="2605" spans="1:15" x14ac:dyDescent="0.25">
      <c r="A2605" s="165">
        <v>43574.458333333336</v>
      </c>
      <c r="B2605" s="167">
        <f>WEEKNUM(A2605)</f>
        <v>16</v>
      </c>
      <c r="C2605" s="164">
        <f>WEEKDAY(A2605)</f>
        <v>6</v>
      </c>
      <c r="D2605" s="164">
        <v>12</v>
      </c>
      <c r="E2605" s="163">
        <v>10</v>
      </c>
      <c r="F2605" s="163">
        <v>14.2</v>
      </c>
      <c r="G2605" s="163">
        <v>11.712499999999999</v>
      </c>
      <c r="H2605" s="1">
        <v>2596</v>
      </c>
      <c r="I2605" s="161">
        <f>VLOOKUP(B2605,L$2:M$54,2,FALSE)</f>
        <v>0.94170810284099127</v>
      </c>
      <c r="J2605">
        <f>MAX(I2605*F2605,E2605)</f>
        <v>13.372255060342075</v>
      </c>
      <c r="L2605" s="166"/>
      <c r="M2605" s="41"/>
      <c r="N2605" s="41"/>
      <c r="O2605" s="41"/>
    </row>
    <row r="2606" spans="1:15" x14ac:dyDescent="0.25">
      <c r="A2606" s="165">
        <v>43574.5</v>
      </c>
      <c r="B2606" s="167">
        <f>WEEKNUM(A2606)</f>
        <v>16</v>
      </c>
      <c r="C2606" s="164">
        <f>WEEKDAY(A2606)</f>
        <v>6</v>
      </c>
      <c r="D2606" s="164">
        <v>13</v>
      </c>
      <c r="E2606" s="163">
        <v>10</v>
      </c>
      <c r="F2606" s="163">
        <v>14.445</v>
      </c>
      <c r="G2606" s="163">
        <v>10.175000000000001</v>
      </c>
      <c r="H2606" s="1">
        <v>2243</v>
      </c>
      <c r="I2606" s="161">
        <f>VLOOKUP(B2606,L$2:M$54,2,FALSE)</f>
        <v>0.94170810284099127</v>
      </c>
      <c r="J2606">
        <f>MAX(I2606*F2606,E2606)</f>
        <v>13.60297354553812</v>
      </c>
      <c r="L2606" s="166"/>
      <c r="M2606" s="41"/>
      <c r="N2606" s="41"/>
      <c r="O2606" s="41"/>
    </row>
    <row r="2607" spans="1:15" x14ac:dyDescent="0.25">
      <c r="A2607" s="165">
        <v>43574.541666666664</v>
      </c>
      <c r="B2607" s="167">
        <f>WEEKNUM(A2607)</f>
        <v>16</v>
      </c>
      <c r="C2607" s="164">
        <f>WEEKDAY(A2607)</f>
        <v>6</v>
      </c>
      <c r="D2607" s="164">
        <v>14</v>
      </c>
      <c r="E2607" s="163">
        <v>10</v>
      </c>
      <c r="F2607" s="163">
        <v>13.79</v>
      </c>
      <c r="G2607" s="163">
        <v>11</v>
      </c>
      <c r="H2607" s="1">
        <v>2529</v>
      </c>
      <c r="I2607" s="161">
        <f>VLOOKUP(B2607,L$2:M$54,2,FALSE)</f>
        <v>0.94170810284099127</v>
      </c>
      <c r="J2607">
        <f>MAX(I2607*F2607,E2607)</f>
        <v>12.98615473817727</v>
      </c>
      <c r="L2607" s="166"/>
      <c r="M2607" s="41"/>
      <c r="N2607" s="41"/>
      <c r="O2607" s="41"/>
    </row>
    <row r="2608" spans="1:15" x14ac:dyDescent="0.25">
      <c r="A2608" s="165">
        <v>43574.583333333336</v>
      </c>
      <c r="B2608" s="167">
        <f>WEEKNUM(A2608)</f>
        <v>16</v>
      </c>
      <c r="C2608" s="164">
        <f>WEEKDAY(A2608)</f>
        <v>6</v>
      </c>
      <c r="D2608" s="164">
        <v>15</v>
      </c>
      <c r="E2608" s="163">
        <v>10</v>
      </c>
      <c r="F2608" s="163">
        <v>14.295000000000002</v>
      </c>
      <c r="G2608" s="163">
        <v>12.37</v>
      </c>
      <c r="H2608" s="1">
        <v>2610</v>
      </c>
      <c r="I2608" s="161">
        <f>VLOOKUP(B2608,L$2:M$54,2,FALSE)</f>
        <v>0.94170810284099127</v>
      </c>
      <c r="J2608">
        <f>MAX(I2608*F2608,E2608)</f>
        <v>13.461717330111972</v>
      </c>
      <c r="L2608" s="166"/>
      <c r="M2608" s="41"/>
      <c r="N2608" s="41"/>
      <c r="O2608" s="41"/>
    </row>
    <row r="2609" spans="1:15" x14ac:dyDescent="0.25">
      <c r="A2609" s="165">
        <v>43574.625</v>
      </c>
      <c r="B2609" s="167">
        <f>WEEKNUM(A2609)</f>
        <v>16</v>
      </c>
      <c r="C2609" s="164">
        <f>WEEKDAY(A2609)</f>
        <v>6</v>
      </c>
      <c r="D2609" s="164">
        <v>16</v>
      </c>
      <c r="E2609" s="163">
        <v>10</v>
      </c>
      <c r="F2609" s="163">
        <v>14.035</v>
      </c>
      <c r="G2609" s="163">
        <v>14.387499999999999</v>
      </c>
      <c r="H2609" s="1">
        <v>2791</v>
      </c>
      <c r="I2609" s="161">
        <f>VLOOKUP(B2609,L$2:M$54,2,FALSE)</f>
        <v>0.94170810284099127</v>
      </c>
      <c r="J2609">
        <f>MAX(I2609*F2609,E2609)</f>
        <v>13.216873223373312</v>
      </c>
      <c r="L2609" s="166"/>
      <c r="M2609" s="41"/>
      <c r="N2609" s="41"/>
      <c r="O2609" s="41"/>
    </row>
    <row r="2610" spans="1:15" x14ac:dyDescent="0.25">
      <c r="A2610" s="165">
        <v>43574.666666666664</v>
      </c>
      <c r="B2610" s="167">
        <f>WEEKNUM(A2610)</f>
        <v>16</v>
      </c>
      <c r="C2610" s="164">
        <f>WEEKDAY(A2610)</f>
        <v>6</v>
      </c>
      <c r="D2610" s="164">
        <v>17</v>
      </c>
      <c r="E2610" s="163">
        <v>10</v>
      </c>
      <c r="F2610" s="163">
        <v>15.855</v>
      </c>
      <c r="G2610" s="163">
        <v>13.649999999999999</v>
      </c>
      <c r="H2610" s="1">
        <v>3508</v>
      </c>
      <c r="I2610" s="161">
        <f>VLOOKUP(B2610,L$2:M$54,2,FALSE)</f>
        <v>0.94170810284099127</v>
      </c>
      <c r="J2610">
        <f>MAX(I2610*F2610,E2610)</f>
        <v>14.930781970543917</v>
      </c>
      <c r="L2610" s="166"/>
      <c r="M2610" s="41"/>
      <c r="N2610" s="41"/>
      <c r="O2610" s="41"/>
    </row>
    <row r="2611" spans="1:15" x14ac:dyDescent="0.25">
      <c r="A2611" s="165">
        <v>43574.708333333336</v>
      </c>
      <c r="B2611" s="167">
        <f>WEEKNUM(A2611)</f>
        <v>16</v>
      </c>
      <c r="C2611" s="164">
        <f>WEEKDAY(A2611)</f>
        <v>6</v>
      </c>
      <c r="D2611" s="164">
        <v>18</v>
      </c>
      <c r="E2611" s="163">
        <v>10</v>
      </c>
      <c r="F2611" s="163">
        <v>16.524999999999999</v>
      </c>
      <c r="G2611" s="163">
        <v>12.5075</v>
      </c>
      <c r="H2611" s="1">
        <v>3914</v>
      </c>
      <c r="I2611" s="161">
        <f>VLOOKUP(B2611,L$2:M$54,2,FALSE)</f>
        <v>0.94170810284099127</v>
      </c>
      <c r="J2611">
        <f>MAX(I2611*F2611,E2611)</f>
        <v>15.56172639944738</v>
      </c>
      <c r="L2611" s="166"/>
      <c r="M2611" s="41"/>
      <c r="N2611" s="41"/>
      <c r="O2611" s="41"/>
    </row>
    <row r="2612" spans="1:15" x14ac:dyDescent="0.25">
      <c r="A2612" s="165">
        <v>43574.75</v>
      </c>
      <c r="B2612" s="167">
        <f>WEEKNUM(A2612)</f>
        <v>16</v>
      </c>
      <c r="C2612" s="164">
        <f>WEEKDAY(A2612)</f>
        <v>6</v>
      </c>
      <c r="D2612" s="164">
        <v>19</v>
      </c>
      <c r="E2612" s="163">
        <v>10</v>
      </c>
      <c r="F2612" s="163">
        <v>16.23</v>
      </c>
      <c r="G2612" s="163">
        <v>11.8325</v>
      </c>
      <c r="H2612" s="1">
        <v>2880</v>
      </c>
      <c r="I2612" s="161">
        <f>VLOOKUP(B2612,L$2:M$54,2,FALSE)</f>
        <v>0.94170810284099127</v>
      </c>
      <c r="J2612">
        <f>MAX(I2612*F2612,E2612)</f>
        <v>15.283922509109289</v>
      </c>
      <c r="L2612" s="166"/>
      <c r="M2612" s="41"/>
      <c r="N2612" s="41"/>
      <c r="O2612" s="41"/>
    </row>
    <row r="2613" spans="1:15" x14ac:dyDescent="0.25">
      <c r="A2613" s="165">
        <v>43574.791666666664</v>
      </c>
      <c r="B2613" s="167">
        <f>WEEKNUM(A2613)</f>
        <v>16</v>
      </c>
      <c r="C2613" s="164">
        <f>WEEKDAY(A2613)</f>
        <v>6</v>
      </c>
      <c r="D2613" s="164">
        <v>20</v>
      </c>
      <c r="E2613" s="163">
        <v>10</v>
      </c>
      <c r="F2613" s="163">
        <v>14.525</v>
      </c>
      <c r="G2613" s="163">
        <v>12.4025</v>
      </c>
      <c r="H2613" s="1">
        <v>1800</v>
      </c>
      <c r="I2613" s="161">
        <f>VLOOKUP(B2613,L$2:M$54,2,FALSE)</f>
        <v>0.94170810284099127</v>
      </c>
      <c r="J2613">
        <f>MAX(I2613*F2613,E2613)</f>
        <v>13.678310193765398</v>
      </c>
      <c r="L2613" s="166"/>
      <c r="M2613" s="41"/>
      <c r="N2613" s="41"/>
      <c r="O2613" s="41"/>
    </row>
    <row r="2614" spans="1:15" x14ac:dyDescent="0.25">
      <c r="A2614" s="165">
        <v>43574.833333333336</v>
      </c>
      <c r="B2614" s="167">
        <f>WEEKNUM(A2614)</f>
        <v>16</v>
      </c>
      <c r="C2614" s="164">
        <f>WEEKDAY(A2614)</f>
        <v>6</v>
      </c>
      <c r="D2614" s="164">
        <v>21</v>
      </c>
      <c r="E2614" s="163">
        <v>10</v>
      </c>
      <c r="F2614" s="163">
        <v>13.08</v>
      </c>
      <c r="G2614" s="163">
        <v>12.215</v>
      </c>
      <c r="H2614" s="1">
        <v>1061</v>
      </c>
      <c r="I2614" s="161">
        <f>VLOOKUP(B2614,L$2:M$54,2,FALSE)</f>
        <v>0.94170810284099127</v>
      </c>
      <c r="J2614">
        <f>MAX(I2614*F2614,E2614)</f>
        <v>12.317541985160165</v>
      </c>
      <c r="L2614" s="166"/>
      <c r="M2614" s="41"/>
      <c r="N2614" s="41"/>
      <c r="O2614" s="41"/>
    </row>
    <row r="2615" spans="1:15" x14ac:dyDescent="0.25">
      <c r="A2615" s="165">
        <v>43574.875</v>
      </c>
      <c r="B2615" s="167">
        <f>WEEKNUM(A2615)</f>
        <v>16</v>
      </c>
      <c r="C2615" s="164">
        <f>WEEKDAY(A2615)</f>
        <v>6</v>
      </c>
      <c r="D2615" s="164">
        <v>22</v>
      </c>
      <c r="E2615" s="163">
        <v>11.55</v>
      </c>
      <c r="F2615" s="163">
        <v>11.55</v>
      </c>
      <c r="G2615" s="163">
        <v>12.5725</v>
      </c>
      <c r="H2615" s="1">
        <v>761</v>
      </c>
      <c r="I2615" s="161">
        <f>VLOOKUP(B2615,L$2:M$54,2,FALSE)</f>
        <v>0.94170810284099127</v>
      </c>
      <c r="J2615">
        <f>MAX(I2615*F2615,E2615)</f>
        <v>11.55</v>
      </c>
      <c r="L2615" s="166"/>
      <c r="M2615" s="41"/>
      <c r="N2615" s="41"/>
      <c r="O2615" s="41"/>
    </row>
    <row r="2616" spans="1:15" x14ac:dyDescent="0.25">
      <c r="A2616" s="165">
        <v>43574.916666666664</v>
      </c>
      <c r="B2616" s="167">
        <f>WEEKNUM(A2616)</f>
        <v>16</v>
      </c>
      <c r="C2616" s="164">
        <f>WEEKDAY(A2616)</f>
        <v>6</v>
      </c>
      <c r="D2616" s="164">
        <v>23</v>
      </c>
      <c r="E2616" s="163">
        <v>11.719999999999999</v>
      </c>
      <c r="F2616" s="163">
        <v>11.719999999999999</v>
      </c>
      <c r="G2616" s="163">
        <v>11.942500000000001</v>
      </c>
      <c r="H2616" s="1">
        <v>707</v>
      </c>
      <c r="I2616" s="161">
        <f>VLOOKUP(B2616,L$2:M$54,2,FALSE)</f>
        <v>0.94170810284099127</v>
      </c>
      <c r="J2616">
        <f>MAX(I2616*F2616,E2616)</f>
        <v>11.719999999999999</v>
      </c>
      <c r="L2616" s="166"/>
      <c r="M2616" s="41"/>
      <c r="N2616" s="41"/>
      <c r="O2616" s="41"/>
    </row>
    <row r="2617" spans="1:15" x14ac:dyDescent="0.25">
      <c r="A2617" s="165">
        <v>43574.958333333336</v>
      </c>
      <c r="B2617" s="167">
        <f>WEEKNUM(A2617)</f>
        <v>16</v>
      </c>
      <c r="C2617" s="164">
        <f>WEEKDAY(A2617)</f>
        <v>6</v>
      </c>
      <c r="D2617" s="164">
        <v>24</v>
      </c>
      <c r="E2617" s="163">
        <v>12.379999999999999</v>
      </c>
      <c r="F2617" s="163">
        <v>12.379999999999999</v>
      </c>
      <c r="G2617" s="163">
        <v>12.1675</v>
      </c>
      <c r="H2617" s="1">
        <v>488</v>
      </c>
      <c r="I2617" s="161">
        <f>VLOOKUP(B2617,L$2:M$54,2,FALSE)</f>
        <v>0.94170810284099127</v>
      </c>
      <c r="J2617">
        <f>MAX(I2617*F2617,E2617)</f>
        <v>12.379999999999999</v>
      </c>
      <c r="L2617" s="166"/>
      <c r="M2617" s="41"/>
      <c r="N2617" s="41"/>
      <c r="O2617" s="41"/>
    </row>
    <row r="2618" spans="1:15" x14ac:dyDescent="0.25">
      <c r="A2618" s="165">
        <v>43575</v>
      </c>
      <c r="B2618" s="167">
        <f>WEEKNUM(A2618)</f>
        <v>16</v>
      </c>
      <c r="C2618" s="164">
        <f>WEEKDAY(A2618)</f>
        <v>7</v>
      </c>
      <c r="D2618" s="164">
        <v>1</v>
      </c>
      <c r="E2618" s="163">
        <v>11.855</v>
      </c>
      <c r="F2618" s="163">
        <v>11.855</v>
      </c>
      <c r="G2618" s="163">
        <v>12.997499999999999</v>
      </c>
      <c r="H2618" s="1">
        <v>192</v>
      </c>
      <c r="I2618" s="161">
        <f>VLOOKUP(B2618,L$2:M$54,2,FALSE)</f>
        <v>0.94170810284099127</v>
      </c>
      <c r="J2618">
        <f>MAX(I2618*F2618,E2618)</f>
        <v>11.855</v>
      </c>
      <c r="L2618" s="166"/>
      <c r="M2618" s="41"/>
      <c r="N2618" s="41"/>
      <c r="O2618" s="41"/>
    </row>
    <row r="2619" spans="1:15" x14ac:dyDescent="0.25">
      <c r="A2619" s="165">
        <v>43575.041666666664</v>
      </c>
      <c r="B2619" s="167">
        <f>WEEKNUM(A2619)</f>
        <v>16</v>
      </c>
      <c r="C2619" s="164">
        <f>WEEKDAY(A2619)</f>
        <v>7</v>
      </c>
      <c r="D2619" s="164">
        <v>2</v>
      </c>
      <c r="E2619" s="163">
        <v>11.925000000000001</v>
      </c>
      <c r="F2619" s="163">
        <v>11.925000000000001</v>
      </c>
      <c r="G2619" s="163">
        <v>13.6975</v>
      </c>
      <c r="H2619" s="1">
        <v>123</v>
      </c>
      <c r="I2619" s="161">
        <f>VLOOKUP(B2619,L$2:M$54,2,FALSE)</f>
        <v>0.94170810284099127</v>
      </c>
      <c r="J2619">
        <f>MAX(I2619*F2619,E2619)</f>
        <v>11.925000000000001</v>
      </c>
      <c r="L2619" s="166"/>
      <c r="M2619" s="41"/>
      <c r="N2619" s="41"/>
      <c r="O2619" s="41"/>
    </row>
    <row r="2620" spans="1:15" x14ac:dyDescent="0.25">
      <c r="A2620" s="165">
        <v>43575.083333333336</v>
      </c>
      <c r="B2620" s="167">
        <f>WEEKNUM(A2620)</f>
        <v>16</v>
      </c>
      <c r="C2620" s="164">
        <f>WEEKDAY(A2620)</f>
        <v>7</v>
      </c>
      <c r="D2620" s="164">
        <v>3</v>
      </c>
      <c r="E2620" s="163">
        <v>11</v>
      </c>
      <c r="F2620" s="163">
        <v>11.125</v>
      </c>
      <c r="G2620" s="163">
        <v>13.065000000000001</v>
      </c>
      <c r="H2620" s="1">
        <v>93</v>
      </c>
      <c r="I2620" s="161">
        <f>VLOOKUP(B2620,L$2:M$54,2,FALSE)</f>
        <v>0.94170810284099127</v>
      </c>
      <c r="J2620">
        <f>MAX(I2620*F2620,E2620)</f>
        <v>11</v>
      </c>
      <c r="L2620" s="166"/>
      <c r="M2620" s="41"/>
      <c r="N2620" s="41"/>
      <c r="O2620" s="41"/>
    </row>
    <row r="2621" spans="1:15" x14ac:dyDescent="0.25">
      <c r="A2621" s="165">
        <v>43575.125</v>
      </c>
      <c r="B2621" s="167">
        <f>WEEKNUM(A2621)</f>
        <v>16</v>
      </c>
      <c r="C2621" s="164">
        <f>WEEKDAY(A2621)</f>
        <v>7</v>
      </c>
      <c r="D2621" s="164">
        <v>4</v>
      </c>
      <c r="E2621" s="163">
        <v>12</v>
      </c>
      <c r="F2621" s="163">
        <v>12.02</v>
      </c>
      <c r="G2621" s="163">
        <v>12.12</v>
      </c>
      <c r="H2621" s="1">
        <v>136</v>
      </c>
      <c r="I2621" s="161">
        <f>VLOOKUP(B2621,L$2:M$54,2,FALSE)</f>
        <v>0.94170810284099127</v>
      </c>
      <c r="J2621">
        <f>MAX(I2621*F2621,E2621)</f>
        <v>12</v>
      </c>
      <c r="L2621" s="166"/>
      <c r="M2621" s="41"/>
      <c r="N2621" s="41"/>
      <c r="O2621" s="41"/>
    </row>
    <row r="2622" spans="1:15" x14ac:dyDescent="0.25">
      <c r="A2622" s="165">
        <v>43575.166666666664</v>
      </c>
      <c r="B2622" s="167">
        <f>WEEKNUM(A2622)</f>
        <v>16</v>
      </c>
      <c r="C2622" s="164">
        <f>WEEKDAY(A2622)</f>
        <v>7</v>
      </c>
      <c r="D2622" s="164">
        <v>5</v>
      </c>
      <c r="E2622" s="163">
        <v>10</v>
      </c>
      <c r="F2622" s="163">
        <v>10.565000000000001</v>
      </c>
      <c r="G2622" s="163">
        <v>11.837499999999999</v>
      </c>
      <c r="H2622" s="1">
        <v>320</v>
      </c>
      <c r="I2622" s="161">
        <f>VLOOKUP(B2622,L$2:M$54,2,FALSE)</f>
        <v>0.94170810284099127</v>
      </c>
      <c r="J2622">
        <f>MAX(I2622*F2622,E2622)</f>
        <v>10</v>
      </c>
      <c r="L2622" s="166"/>
      <c r="M2622" s="41"/>
      <c r="N2622" s="41"/>
      <c r="O2622" s="41"/>
    </row>
    <row r="2623" spans="1:15" x14ac:dyDescent="0.25">
      <c r="A2623" s="165">
        <v>43575.208333333336</v>
      </c>
      <c r="B2623" s="167">
        <f>WEEKNUM(A2623)</f>
        <v>16</v>
      </c>
      <c r="C2623" s="164">
        <f>WEEKDAY(A2623)</f>
        <v>7</v>
      </c>
      <c r="D2623" s="164">
        <v>6</v>
      </c>
      <c r="E2623" s="163">
        <v>10</v>
      </c>
      <c r="F2623" s="163">
        <v>9.99</v>
      </c>
      <c r="G2623" s="163">
        <v>11.66</v>
      </c>
      <c r="H2623" s="1">
        <v>794</v>
      </c>
      <c r="I2623" s="161">
        <f>VLOOKUP(B2623,L$2:M$54,2,FALSE)</f>
        <v>0.94170810284099127</v>
      </c>
      <c r="J2623">
        <f>MAX(I2623*F2623,E2623)</f>
        <v>10</v>
      </c>
      <c r="L2623" s="166"/>
      <c r="M2623" s="41"/>
      <c r="N2623" s="41"/>
      <c r="O2623" s="41"/>
    </row>
    <row r="2624" spans="1:15" x14ac:dyDescent="0.25">
      <c r="A2624" s="165">
        <v>43575.25</v>
      </c>
      <c r="B2624" s="167">
        <f>WEEKNUM(A2624)</f>
        <v>16</v>
      </c>
      <c r="C2624" s="164">
        <f>WEEKDAY(A2624)</f>
        <v>7</v>
      </c>
      <c r="D2624" s="164">
        <v>7</v>
      </c>
      <c r="E2624" s="163">
        <v>10</v>
      </c>
      <c r="F2624" s="163">
        <v>11.98</v>
      </c>
      <c r="G2624" s="163">
        <v>11.765000000000001</v>
      </c>
      <c r="H2624" s="1">
        <v>3037</v>
      </c>
      <c r="I2624" s="161">
        <f>VLOOKUP(B2624,L$2:M$54,2,FALSE)</f>
        <v>0.94170810284099127</v>
      </c>
      <c r="J2624">
        <f>MAX(I2624*F2624,E2624)</f>
        <v>11.281663072035077</v>
      </c>
      <c r="L2624" s="166"/>
      <c r="M2624" s="41"/>
      <c r="N2624" s="41"/>
      <c r="O2624" s="41"/>
    </row>
    <row r="2625" spans="1:15" x14ac:dyDescent="0.25">
      <c r="A2625" s="165">
        <v>43575.291666666664</v>
      </c>
      <c r="B2625" s="167">
        <f>WEEKNUM(A2625)</f>
        <v>16</v>
      </c>
      <c r="C2625" s="164">
        <f>WEEKDAY(A2625)</f>
        <v>7</v>
      </c>
      <c r="D2625" s="164">
        <v>8</v>
      </c>
      <c r="E2625" s="163">
        <v>10</v>
      </c>
      <c r="F2625" s="163">
        <v>15.010000000000002</v>
      </c>
      <c r="G2625" s="163">
        <v>11.91</v>
      </c>
      <c r="H2625" s="1">
        <v>4001</v>
      </c>
      <c r="I2625" s="161">
        <f>VLOOKUP(B2625,L$2:M$54,2,FALSE)</f>
        <v>0.94170810284099127</v>
      </c>
      <c r="J2625">
        <f>MAX(I2625*F2625,E2625)</f>
        <v>14.135038623643281</v>
      </c>
      <c r="L2625" s="166"/>
      <c r="M2625" s="41"/>
      <c r="N2625" s="41"/>
      <c r="O2625" s="41"/>
    </row>
    <row r="2626" spans="1:15" x14ac:dyDescent="0.25">
      <c r="A2626" s="165">
        <v>43575.333333333336</v>
      </c>
      <c r="B2626" s="167">
        <f>WEEKNUM(A2626)</f>
        <v>16</v>
      </c>
      <c r="C2626" s="164">
        <f>WEEKDAY(A2626)</f>
        <v>7</v>
      </c>
      <c r="D2626" s="164">
        <v>9</v>
      </c>
      <c r="E2626" s="163">
        <v>10</v>
      </c>
      <c r="F2626" s="163">
        <v>15.76</v>
      </c>
      <c r="G2626" s="163">
        <v>12.065</v>
      </c>
      <c r="H2626" s="1">
        <v>3244</v>
      </c>
      <c r="I2626" s="161">
        <f>VLOOKUP(B2626,L$2:M$54,2,FALSE)</f>
        <v>0.94170810284099127</v>
      </c>
      <c r="J2626">
        <f>MAX(I2626*F2626,E2626)</f>
        <v>14.841319700774022</v>
      </c>
      <c r="L2626" s="166"/>
      <c r="M2626" s="41"/>
      <c r="N2626" s="41"/>
      <c r="O2626" s="41"/>
    </row>
    <row r="2627" spans="1:15" x14ac:dyDescent="0.25">
      <c r="A2627" s="165">
        <v>43575.375</v>
      </c>
      <c r="B2627" s="167">
        <f>WEEKNUM(A2627)</f>
        <v>16</v>
      </c>
      <c r="C2627" s="164">
        <f>WEEKDAY(A2627)</f>
        <v>7</v>
      </c>
      <c r="D2627" s="164">
        <v>10</v>
      </c>
      <c r="E2627" s="163">
        <v>10</v>
      </c>
      <c r="F2627" s="163">
        <v>14.955000000000002</v>
      </c>
      <c r="G2627" s="163">
        <v>12.125</v>
      </c>
      <c r="H2627" s="1">
        <v>2684</v>
      </c>
      <c r="I2627" s="161">
        <f>VLOOKUP(B2627,L$2:M$54,2,FALSE)</f>
        <v>0.94170810284099127</v>
      </c>
      <c r="J2627">
        <f>MAX(I2627*F2627,E2627)</f>
        <v>14.083244677987025</v>
      </c>
      <c r="L2627" s="166"/>
      <c r="M2627" s="41"/>
      <c r="N2627" s="41"/>
      <c r="O2627" s="41"/>
    </row>
    <row r="2628" spans="1:15" x14ac:dyDescent="0.25">
      <c r="A2628" s="165">
        <v>43575.416666666664</v>
      </c>
      <c r="B2628" s="167">
        <f>WEEKNUM(A2628)</f>
        <v>16</v>
      </c>
      <c r="C2628" s="164">
        <f>WEEKDAY(A2628)</f>
        <v>7</v>
      </c>
      <c r="D2628" s="164">
        <v>11</v>
      </c>
      <c r="E2628" s="163">
        <v>10</v>
      </c>
      <c r="F2628" s="163">
        <v>15.905000000000001</v>
      </c>
      <c r="G2628" s="163">
        <v>10.209999999999999</v>
      </c>
      <c r="H2628" s="1">
        <v>2676</v>
      </c>
      <c r="I2628" s="161">
        <f>VLOOKUP(B2628,L$2:M$54,2,FALSE)</f>
        <v>0.94170810284099127</v>
      </c>
      <c r="J2628">
        <f>MAX(I2628*F2628,E2628)</f>
        <v>14.977867375685967</v>
      </c>
      <c r="L2628" s="166"/>
      <c r="M2628" s="41"/>
      <c r="N2628" s="41"/>
      <c r="O2628" s="41"/>
    </row>
    <row r="2629" spans="1:15" x14ac:dyDescent="0.25">
      <c r="A2629" s="165">
        <v>43575.458333333336</v>
      </c>
      <c r="B2629" s="167">
        <f>WEEKNUM(A2629)</f>
        <v>16</v>
      </c>
      <c r="C2629" s="164">
        <f>WEEKDAY(A2629)</f>
        <v>7</v>
      </c>
      <c r="D2629" s="164">
        <v>12</v>
      </c>
      <c r="E2629" s="163">
        <v>10</v>
      </c>
      <c r="F2629" s="163">
        <v>14.8</v>
      </c>
      <c r="G2629" s="163">
        <v>12.005000000000001</v>
      </c>
      <c r="H2629" s="1">
        <v>2615</v>
      </c>
      <c r="I2629" s="161">
        <f>VLOOKUP(B2629,L$2:M$54,2,FALSE)</f>
        <v>0.94170810284099127</v>
      </c>
      <c r="J2629">
        <f>MAX(I2629*F2629,E2629)</f>
        <v>13.937279922046672</v>
      </c>
      <c r="L2629" s="166"/>
      <c r="M2629" s="41"/>
      <c r="N2629" s="41"/>
      <c r="O2629" s="41"/>
    </row>
    <row r="2630" spans="1:15" x14ac:dyDescent="0.25">
      <c r="A2630" s="165">
        <v>43575.5</v>
      </c>
      <c r="B2630" s="167">
        <f>WEEKNUM(A2630)</f>
        <v>16</v>
      </c>
      <c r="C2630" s="164">
        <f>WEEKDAY(A2630)</f>
        <v>7</v>
      </c>
      <c r="D2630" s="164">
        <v>13</v>
      </c>
      <c r="E2630" s="163">
        <v>10</v>
      </c>
      <c r="F2630" s="163">
        <v>13.914999999999999</v>
      </c>
      <c r="G2630" s="163">
        <v>10.045</v>
      </c>
      <c r="H2630" s="1">
        <v>2255</v>
      </c>
      <c r="I2630" s="161">
        <f>VLOOKUP(B2630,L$2:M$54,2,FALSE)</f>
        <v>0.94170810284099127</v>
      </c>
      <c r="J2630">
        <f>MAX(I2630*F2630,E2630)</f>
        <v>13.103868251032393</v>
      </c>
      <c r="L2630" s="166"/>
      <c r="M2630" s="41"/>
      <c r="N2630" s="41"/>
      <c r="O2630" s="41"/>
    </row>
    <row r="2631" spans="1:15" x14ac:dyDescent="0.25">
      <c r="A2631" s="165">
        <v>43575.541666666664</v>
      </c>
      <c r="B2631" s="167">
        <f>WEEKNUM(A2631)</f>
        <v>16</v>
      </c>
      <c r="C2631" s="164">
        <f>WEEKDAY(A2631)</f>
        <v>7</v>
      </c>
      <c r="D2631" s="164">
        <v>14</v>
      </c>
      <c r="E2631" s="163">
        <v>10</v>
      </c>
      <c r="F2631" s="163">
        <v>14.510000000000002</v>
      </c>
      <c r="G2631" s="163">
        <v>11.965</v>
      </c>
      <c r="H2631" s="1">
        <v>2550</v>
      </c>
      <c r="I2631" s="161">
        <f>VLOOKUP(B2631,L$2:M$54,2,FALSE)</f>
        <v>0.94170810284099127</v>
      </c>
      <c r="J2631">
        <f>MAX(I2631*F2631,E2631)</f>
        <v>13.664184572222785</v>
      </c>
      <c r="L2631" s="166"/>
      <c r="M2631" s="41"/>
      <c r="N2631" s="41"/>
      <c r="O2631" s="41"/>
    </row>
    <row r="2632" spans="1:15" x14ac:dyDescent="0.25">
      <c r="A2632" s="165">
        <v>43575.583333333336</v>
      </c>
      <c r="B2632" s="167">
        <f>WEEKNUM(A2632)</f>
        <v>16</v>
      </c>
      <c r="C2632" s="164">
        <f>WEEKDAY(A2632)</f>
        <v>7</v>
      </c>
      <c r="D2632" s="164">
        <v>15</v>
      </c>
      <c r="E2632" s="163">
        <v>10</v>
      </c>
      <c r="F2632" s="163">
        <v>14.995000000000001</v>
      </c>
      <c r="G2632" s="163">
        <v>11.940000000000001</v>
      </c>
      <c r="H2632" s="1">
        <v>2748</v>
      </c>
      <c r="I2632" s="161">
        <f>VLOOKUP(B2632,L$2:M$54,2,FALSE)</f>
        <v>0.94170810284099127</v>
      </c>
      <c r="J2632">
        <f>MAX(I2632*F2632,E2632)</f>
        <v>14.120913002100664</v>
      </c>
      <c r="L2632" s="166"/>
      <c r="M2632" s="41"/>
      <c r="N2632" s="41"/>
      <c r="O2632" s="41"/>
    </row>
    <row r="2633" spans="1:15" x14ac:dyDescent="0.25">
      <c r="A2633" s="165">
        <v>43575.625</v>
      </c>
      <c r="B2633" s="167">
        <f>WEEKNUM(A2633)</f>
        <v>16</v>
      </c>
      <c r="C2633" s="164">
        <f>WEEKDAY(A2633)</f>
        <v>7</v>
      </c>
      <c r="D2633" s="164">
        <v>16</v>
      </c>
      <c r="E2633" s="163">
        <v>10</v>
      </c>
      <c r="F2633" s="163">
        <v>16.05</v>
      </c>
      <c r="G2633" s="163">
        <v>12.9275</v>
      </c>
      <c r="H2633" s="1">
        <v>2636</v>
      </c>
      <c r="I2633" s="161">
        <f>VLOOKUP(B2633,L$2:M$54,2,FALSE)</f>
        <v>0.94170810284099127</v>
      </c>
      <c r="J2633">
        <f>MAX(I2633*F2633,E2633)</f>
        <v>15.114415050597911</v>
      </c>
      <c r="L2633" s="166"/>
      <c r="M2633" s="41"/>
      <c r="N2633" s="41"/>
      <c r="O2633" s="41"/>
    </row>
    <row r="2634" spans="1:15" x14ac:dyDescent="0.25">
      <c r="A2634" s="165">
        <v>43575.666666666664</v>
      </c>
      <c r="B2634" s="167">
        <f>WEEKNUM(A2634)</f>
        <v>16</v>
      </c>
      <c r="C2634" s="164">
        <f>WEEKDAY(A2634)</f>
        <v>7</v>
      </c>
      <c r="D2634" s="164">
        <v>17</v>
      </c>
      <c r="E2634" s="163">
        <v>10</v>
      </c>
      <c r="F2634" s="163">
        <v>16.064999999999998</v>
      </c>
      <c r="G2634" s="163">
        <v>13.047499999999999</v>
      </c>
      <c r="H2634" s="1">
        <v>3657</v>
      </c>
      <c r="I2634" s="161">
        <f>VLOOKUP(B2634,L$2:M$54,2,FALSE)</f>
        <v>0.94170810284099127</v>
      </c>
      <c r="J2634">
        <f>MAX(I2634*F2634,E2634)</f>
        <v>15.128540672140522</v>
      </c>
      <c r="L2634" s="166"/>
      <c r="M2634" s="41"/>
      <c r="N2634" s="41"/>
      <c r="O2634" s="41"/>
    </row>
    <row r="2635" spans="1:15" x14ac:dyDescent="0.25">
      <c r="A2635" s="165">
        <v>43575.708333333336</v>
      </c>
      <c r="B2635" s="167">
        <f>WEEKNUM(A2635)</f>
        <v>16</v>
      </c>
      <c r="C2635" s="164">
        <f>WEEKDAY(A2635)</f>
        <v>7</v>
      </c>
      <c r="D2635" s="164">
        <v>18</v>
      </c>
      <c r="E2635" s="163">
        <v>10</v>
      </c>
      <c r="F2635" s="163">
        <v>18.015000000000001</v>
      </c>
      <c r="G2635" s="163">
        <v>12.055</v>
      </c>
      <c r="H2635" s="1">
        <v>4074</v>
      </c>
      <c r="I2635" s="161">
        <f>VLOOKUP(B2635,L$2:M$54,2,FALSE)</f>
        <v>0.94170810284099127</v>
      </c>
      <c r="J2635">
        <f>MAX(I2635*F2635,E2635)</f>
        <v>16.964871472680457</v>
      </c>
      <c r="L2635" s="166"/>
      <c r="M2635" s="41"/>
      <c r="N2635" s="41"/>
      <c r="O2635" s="41"/>
    </row>
    <row r="2636" spans="1:15" x14ac:dyDescent="0.25">
      <c r="A2636" s="165">
        <v>43575.75</v>
      </c>
      <c r="B2636" s="167">
        <f>WEEKNUM(A2636)</f>
        <v>16</v>
      </c>
      <c r="C2636" s="164">
        <f>WEEKDAY(A2636)</f>
        <v>7</v>
      </c>
      <c r="D2636" s="164">
        <v>19</v>
      </c>
      <c r="E2636" s="163">
        <v>10</v>
      </c>
      <c r="F2636" s="163">
        <v>15.719999999999999</v>
      </c>
      <c r="G2636" s="163">
        <v>11.975000000000001</v>
      </c>
      <c r="H2636" s="1">
        <v>3054</v>
      </c>
      <c r="I2636" s="161">
        <f>VLOOKUP(B2636,L$2:M$54,2,FALSE)</f>
        <v>0.94170810284099127</v>
      </c>
      <c r="J2636">
        <f>MAX(I2636*F2636,E2636)</f>
        <v>14.803651376660381</v>
      </c>
      <c r="L2636" s="166"/>
      <c r="M2636" s="41"/>
      <c r="N2636" s="41"/>
      <c r="O2636" s="41"/>
    </row>
    <row r="2637" spans="1:15" x14ac:dyDescent="0.25">
      <c r="A2637" s="165">
        <v>43575.791666666664</v>
      </c>
      <c r="B2637" s="167">
        <f>WEEKNUM(A2637)</f>
        <v>16</v>
      </c>
      <c r="C2637" s="164">
        <f>WEEKDAY(A2637)</f>
        <v>7</v>
      </c>
      <c r="D2637" s="164">
        <v>20</v>
      </c>
      <c r="E2637" s="163">
        <v>10</v>
      </c>
      <c r="F2637" s="163">
        <v>14.530000000000001</v>
      </c>
      <c r="G2637" s="163">
        <v>12.09</v>
      </c>
      <c r="H2637" s="1">
        <v>1913</v>
      </c>
      <c r="I2637" s="161">
        <f>VLOOKUP(B2637,L$2:M$54,2,FALSE)</f>
        <v>0.94170810284099127</v>
      </c>
      <c r="J2637">
        <f>MAX(I2637*F2637,E2637)</f>
        <v>13.683018734279605</v>
      </c>
      <c r="L2637" s="166"/>
      <c r="M2637" s="41"/>
      <c r="N2637" s="41"/>
      <c r="O2637" s="41"/>
    </row>
    <row r="2638" spans="1:15" x14ac:dyDescent="0.25">
      <c r="A2638" s="165">
        <v>43575.833333333336</v>
      </c>
      <c r="B2638" s="167">
        <f>WEEKNUM(A2638)</f>
        <v>16</v>
      </c>
      <c r="C2638" s="164">
        <f>WEEKDAY(A2638)</f>
        <v>7</v>
      </c>
      <c r="D2638" s="164">
        <v>21</v>
      </c>
      <c r="E2638" s="163">
        <v>10</v>
      </c>
      <c r="F2638" s="163">
        <v>12.975</v>
      </c>
      <c r="G2638" s="163">
        <v>12.030000000000001</v>
      </c>
      <c r="H2638" s="1">
        <v>1132</v>
      </c>
      <c r="I2638" s="161">
        <f>VLOOKUP(B2638,L$2:M$54,2,FALSE)</f>
        <v>0.94170810284099127</v>
      </c>
      <c r="J2638">
        <f>MAX(I2638*F2638,E2638)</f>
        <v>12.218662634361861</v>
      </c>
      <c r="L2638" s="166"/>
      <c r="M2638" s="41"/>
      <c r="N2638" s="41"/>
      <c r="O2638" s="41"/>
    </row>
    <row r="2639" spans="1:15" x14ac:dyDescent="0.25">
      <c r="A2639" s="165">
        <v>43575.875</v>
      </c>
      <c r="B2639" s="167">
        <f>WEEKNUM(A2639)</f>
        <v>16</v>
      </c>
      <c r="C2639" s="164">
        <f>WEEKDAY(A2639)</f>
        <v>7</v>
      </c>
      <c r="D2639" s="164">
        <v>22</v>
      </c>
      <c r="E2639" s="163">
        <v>12</v>
      </c>
      <c r="F2639" s="163">
        <v>12.2</v>
      </c>
      <c r="G2639" s="163">
        <v>12.512499999999999</v>
      </c>
      <c r="H2639" s="1">
        <v>889</v>
      </c>
      <c r="I2639" s="161">
        <f>VLOOKUP(B2639,L$2:M$54,2,FALSE)</f>
        <v>0.94170810284099127</v>
      </c>
      <c r="J2639">
        <f>MAX(I2639*F2639,E2639)</f>
        <v>12</v>
      </c>
      <c r="L2639" s="166"/>
      <c r="M2639" s="41"/>
      <c r="N2639" s="41"/>
      <c r="O2639" s="41"/>
    </row>
    <row r="2640" spans="1:15" x14ac:dyDescent="0.25">
      <c r="A2640" s="165">
        <v>43575.916666666664</v>
      </c>
      <c r="B2640" s="167">
        <f>WEEKNUM(A2640)</f>
        <v>16</v>
      </c>
      <c r="C2640" s="164">
        <f>WEEKDAY(A2640)</f>
        <v>7</v>
      </c>
      <c r="D2640" s="164">
        <v>23</v>
      </c>
      <c r="E2640" s="163">
        <v>12</v>
      </c>
      <c r="F2640" s="163">
        <v>12.885</v>
      </c>
      <c r="G2640" s="163">
        <v>13.035</v>
      </c>
      <c r="H2640" s="1">
        <v>792</v>
      </c>
      <c r="I2640" s="161">
        <f>VLOOKUP(B2640,L$2:M$54,2,FALSE)</f>
        <v>0.94170810284099127</v>
      </c>
      <c r="J2640">
        <f>MAX(I2640*F2640,E2640)</f>
        <v>12.133908905106173</v>
      </c>
      <c r="L2640" s="166"/>
      <c r="M2640" s="41"/>
      <c r="N2640" s="41"/>
      <c r="O2640" s="41"/>
    </row>
    <row r="2641" spans="1:15" x14ac:dyDescent="0.25">
      <c r="A2641" s="165">
        <v>43575.958333333336</v>
      </c>
      <c r="B2641" s="167">
        <f>WEEKNUM(A2641)</f>
        <v>16</v>
      </c>
      <c r="C2641" s="164">
        <f>WEEKDAY(A2641)</f>
        <v>7</v>
      </c>
      <c r="D2641" s="164">
        <v>24</v>
      </c>
      <c r="E2641" s="163">
        <v>11.645</v>
      </c>
      <c r="F2641" s="163">
        <v>11.645</v>
      </c>
      <c r="G2641" s="163">
        <v>12.969999999999999</v>
      </c>
      <c r="H2641" s="1">
        <v>520</v>
      </c>
      <c r="I2641" s="161">
        <f>VLOOKUP(B2641,L$2:M$54,2,FALSE)</f>
        <v>0.94170810284099127</v>
      </c>
      <c r="J2641">
        <f>MAX(I2641*F2641,E2641)</f>
        <v>11.645</v>
      </c>
      <c r="L2641" s="166"/>
      <c r="M2641" s="41"/>
      <c r="N2641" s="41"/>
      <c r="O2641" s="41"/>
    </row>
    <row r="2642" spans="1:15" x14ac:dyDescent="0.25">
      <c r="A2642" s="165">
        <v>43576</v>
      </c>
      <c r="B2642" s="167">
        <f>WEEKNUM(A2642)</f>
        <v>17</v>
      </c>
      <c r="C2642" s="164">
        <f>WEEKDAY(A2642)</f>
        <v>1</v>
      </c>
      <c r="D2642" s="164">
        <v>1</v>
      </c>
      <c r="E2642" s="163">
        <v>12.100000000000001</v>
      </c>
      <c r="F2642" s="163">
        <v>12.100000000000001</v>
      </c>
      <c r="G2642" s="163">
        <v>13.9975</v>
      </c>
      <c r="H2642" s="1">
        <v>271</v>
      </c>
      <c r="I2642" s="161">
        <f>VLOOKUP(B2642,L$2:M$54,2,FALSE)</f>
        <v>1.0383237401004264</v>
      </c>
      <c r="J2642">
        <f>MAX(I2642*F2642,E2642)</f>
        <v>12.563717255215161</v>
      </c>
      <c r="L2642" s="166"/>
      <c r="M2642" s="41"/>
      <c r="N2642" s="41"/>
      <c r="O2642" s="41"/>
    </row>
    <row r="2643" spans="1:15" x14ac:dyDescent="0.25">
      <c r="A2643" s="165">
        <v>43576.041666666664</v>
      </c>
      <c r="B2643" s="167">
        <f>WEEKNUM(A2643)</f>
        <v>17</v>
      </c>
      <c r="C2643" s="164">
        <f>WEEKDAY(A2643)</f>
        <v>1</v>
      </c>
      <c r="D2643" s="164">
        <v>2</v>
      </c>
      <c r="E2643" s="163">
        <v>11.620000000000001</v>
      </c>
      <c r="F2643" s="163">
        <v>11.620000000000001</v>
      </c>
      <c r="G2643" s="163">
        <v>13.057500000000001</v>
      </c>
      <c r="H2643" s="1">
        <v>151</v>
      </c>
      <c r="I2643" s="161">
        <f>VLOOKUP(B2643,L$2:M$54,2,FALSE)</f>
        <v>1.0383237401004264</v>
      </c>
      <c r="J2643">
        <f>MAX(I2643*F2643,E2643)</f>
        <v>12.065321859966955</v>
      </c>
      <c r="L2643" s="166"/>
      <c r="M2643" s="41"/>
      <c r="N2643" s="41"/>
      <c r="O2643" s="41"/>
    </row>
    <row r="2644" spans="1:15" x14ac:dyDescent="0.25">
      <c r="A2644" s="165">
        <v>43576.083333333336</v>
      </c>
      <c r="B2644" s="167">
        <f>WEEKNUM(A2644)</f>
        <v>17</v>
      </c>
      <c r="C2644" s="164">
        <f>WEEKDAY(A2644)</f>
        <v>1</v>
      </c>
      <c r="D2644" s="164">
        <v>3</v>
      </c>
      <c r="E2644" s="163">
        <v>10.18</v>
      </c>
      <c r="F2644" s="163">
        <v>10.18</v>
      </c>
      <c r="G2644" s="163">
        <v>12.75</v>
      </c>
      <c r="H2644" s="1">
        <v>97</v>
      </c>
      <c r="I2644" s="161">
        <f>VLOOKUP(B2644,L$2:M$54,2,FALSE)</f>
        <v>1.0383237401004264</v>
      </c>
      <c r="J2644">
        <f>MAX(I2644*F2644,E2644)</f>
        <v>10.570135674222341</v>
      </c>
      <c r="L2644" s="166"/>
      <c r="M2644" s="41"/>
      <c r="N2644" s="41"/>
      <c r="O2644" s="41"/>
    </row>
    <row r="2645" spans="1:15" x14ac:dyDescent="0.25">
      <c r="A2645" s="165">
        <v>43576.125</v>
      </c>
      <c r="B2645" s="167">
        <f>WEEKNUM(A2645)</f>
        <v>17</v>
      </c>
      <c r="C2645" s="164">
        <f>WEEKDAY(A2645)</f>
        <v>1</v>
      </c>
      <c r="D2645" s="164">
        <v>4</v>
      </c>
      <c r="E2645" s="163">
        <v>9.7899999999999991</v>
      </c>
      <c r="F2645" s="163">
        <v>9.7899999999999991</v>
      </c>
      <c r="G2645" s="163">
        <v>11.985000000000001</v>
      </c>
      <c r="H2645" s="1">
        <v>157</v>
      </c>
      <c r="I2645" s="161">
        <f>VLOOKUP(B2645,L$2:M$54,2,FALSE)</f>
        <v>1.0383237401004264</v>
      </c>
      <c r="J2645">
        <f>MAX(I2645*F2645,E2645)</f>
        <v>10.165189415583173</v>
      </c>
      <c r="L2645" s="166"/>
      <c r="M2645" s="41"/>
      <c r="N2645" s="41"/>
      <c r="O2645" s="41"/>
    </row>
    <row r="2646" spans="1:15" x14ac:dyDescent="0.25">
      <c r="A2646" s="165">
        <v>43576.166666666664</v>
      </c>
      <c r="B2646" s="167">
        <f>WEEKNUM(A2646)</f>
        <v>17</v>
      </c>
      <c r="C2646" s="164">
        <f>WEEKDAY(A2646)</f>
        <v>1</v>
      </c>
      <c r="D2646" s="164">
        <v>5</v>
      </c>
      <c r="E2646" s="163">
        <v>10.120000000000001</v>
      </c>
      <c r="F2646" s="163">
        <v>10.120000000000001</v>
      </c>
      <c r="G2646" s="163">
        <v>11.399999999999999</v>
      </c>
      <c r="H2646" s="1">
        <v>335</v>
      </c>
      <c r="I2646" s="161">
        <f>VLOOKUP(B2646,L$2:M$54,2,FALSE)</f>
        <v>1.0383237401004264</v>
      </c>
      <c r="J2646">
        <f>MAX(I2646*F2646,E2646)</f>
        <v>10.507836249816316</v>
      </c>
      <c r="L2646" s="166"/>
      <c r="M2646" s="41"/>
      <c r="N2646" s="41"/>
      <c r="O2646" s="41"/>
    </row>
    <row r="2647" spans="1:15" x14ac:dyDescent="0.25">
      <c r="A2647" s="165">
        <v>43576.208333333336</v>
      </c>
      <c r="B2647" s="167">
        <f>WEEKNUM(A2647)</f>
        <v>17</v>
      </c>
      <c r="C2647" s="164">
        <f>WEEKDAY(A2647)</f>
        <v>1</v>
      </c>
      <c r="D2647" s="164">
        <v>6</v>
      </c>
      <c r="E2647" s="163">
        <v>10.14</v>
      </c>
      <c r="F2647" s="163">
        <v>10.14</v>
      </c>
      <c r="G2647" s="163">
        <v>12.030000000000001</v>
      </c>
      <c r="H2647" s="1">
        <v>805</v>
      </c>
      <c r="I2647" s="161">
        <f>VLOOKUP(B2647,L$2:M$54,2,FALSE)</f>
        <v>1.0383237401004264</v>
      </c>
      <c r="J2647">
        <f>MAX(I2647*F2647,E2647)</f>
        <v>10.528602724618324</v>
      </c>
      <c r="L2647" s="166"/>
      <c r="M2647" s="41"/>
      <c r="N2647" s="41"/>
      <c r="O2647" s="41"/>
    </row>
    <row r="2648" spans="1:15" x14ac:dyDescent="0.25">
      <c r="A2648" s="165">
        <v>43576.25</v>
      </c>
      <c r="B2648" s="167">
        <f>WEEKNUM(A2648)</f>
        <v>17</v>
      </c>
      <c r="C2648" s="164">
        <f>WEEKDAY(A2648)</f>
        <v>1</v>
      </c>
      <c r="D2648" s="164">
        <v>7</v>
      </c>
      <c r="E2648" s="163">
        <v>9.8550000000000004</v>
      </c>
      <c r="F2648" s="163">
        <v>9.870000000000001</v>
      </c>
      <c r="G2648" s="163">
        <v>11.932500000000001</v>
      </c>
      <c r="H2648" s="1">
        <v>2951</v>
      </c>
      <c r="I2648" s="161">
        <f>VLOOKUP(B2648,L$2:M$54,2,FALSE)</f>
        <v>1.0383237401004264</v>
      </c>
      <c r="J2648">
        <f>MAX(I2648*F2648,E2648)</f>
        <v>10.24825531479121</v>
      </c>
      <c r="L2648" s="166"/>
      <c r="M2648" s="41"/>
      <c r="N2648" s="41"/>
      <c r="O2648" s="41"/>
    </row>
    <row r="2649" spans="1:15" x14ac:dyDescent="0.25">
      <c r="A2649" s="165">
        <v>43576.291666666664</v>
      </c>
      <c r="B2649" s="167">
        <f>WEEKNUM(A2649)</f>
        <v>17</v>
      </c>
      <c r="C2649" s="164">
        <f>WEEKDAY(A2649)</f>
        <v>1</v>
      </c>
      <c r="D2649" s="164">
        <v>8</v>
      </c>
      <c r="E2649" s="163">
        <v>9.9349999999999987</v>
      </c>
      <c r="F2649" s="163">
        <v>9.7650000000000006</v>
      </c>
      <c r="G2649" s="163">
        <v>12.120000000000001</v>
      </c>
      <c r="H2649" s="1">
        <v>3714</v>
      </c>
      <c r="I2649" s="161">
        <f>VLOOKUP(B2649,L$2:M$54,2,FALSE)</f>
        <v>1.0383237401004264</v>
      </c>
      <c r="J2649">
        <f>MAX(I2649*F2649,E2649)</f>
        <v>10.139231322080665</v>
      </c>
      <c r="L2649" s="166"/>
      <c r="M2649" s="41"/>
      <c r="N2649" s="41"/>
      <c r="O2649" s="41"/>
    </row>
    <row r="2650" spans="1:15" x14ac:dyDescent="0.25">
      <c r="A2650" s="165">
        <v>43576.333333333336</v>
      </c>
      <c r="B2650" s="167">
        <f>WEEKNUM(A2650)</f>
        <v>17</v>
      </c>
      <c r="C2650" s="164">
        <f>WEEKDAY(A2650)</f>
        <v>1</v>
      </c>
      <c r="D2650" s="164">
        <v>9</v>
      </c>
      <c r="E2650" s="163">
        <v>9</v>
      </c>
      <c r="F2650" s="163">
        <v>12.815000000000001</v>
      </c>
      <c r="G2650" s="163">
        <v>11.905000000000001</v>
      </c>
      <c r="H2650" s="1">
        <v>3081</v>
      </c>
      <c r="I2650" s="161">
        <f>VLOOKUP(B2650,L$2:M$54,2,FALSE)</f>
        <v>1.0383237401004264</v>
      </c>
      <c r="J2650">
        <f>MAX(I2650*F2650,E2650)</f>
        <v>13.306118729386965</v>
      </c>
      <c r="L2650" s="166"/>
      <c r="M2650" s="41"/>
      <c r="N2650" s="41"/>
      <c r="O2650" s="41"/>
    </row>
    <row r="2651" spans="1:15" x14ac:dyDescent="0.25">
      <c r="A2651" s="165">
        <v>43576.375</v>
      </c>
      <c r="B2651" s="167">
        <f>WEEKNUM(A2651)</f>
        <v>17</v>
      </c>
      <c r="C2651" s="164">
        <f>WEEKDAY(A2651)</f>
        <v>1</v>
      </c>
      <c r="D2651" s="164">
        <v>10</v>
      </c>
      <c r="E2651" s="163">
        <v>10</v>
      </c>
      <c r="F2651" s="163">
        <v>14.09</v>
      </c>
      <c r="G2651" s="163">
        <v>12.065000000000001</v>
      </c>
      <c r="H2651" s="1">
        <v>2628</v>
      </c>
      <c r="I2651" s="161">
        <f>VLOOKUP(B2651,L$2:M$54,2,FALSE)</f>
        <v>1.0383237401004264</v>
      </c>
      <c r="J2651">
        <f>MAX(I2651*F2651,E2651)</f>
        <v>14.629981498015008</v>
      </c>
      <c r="L2651" s="166"/>
      <c r="M2651" s="41"/>
      <c r="N2651" s="41"/>
      <c r="O2651" s="41"/>
    </row>
    <row r="2652" spans="1:15" x14ac:dyDescent="0.25">
      <c r="A2652" s="165">
        <v>43576.416666666664</v>
      </c>
      <c r="B2652" s="167">
        <f>WEEKNUM(A2652)</f>
        <v>17</v>
      </c>
      <c r="C2652" s="164">
        <f>WEEKDAY(A2652)</f>
        <v>1</v>
      </c>
      <c r="D2652" s="164">
        <v>11</v>
      </c>
      <c r="E2652" s="163">
        <v>10</v>
      </c>
      <c r="F2652" s="163">
        <v>13.98</v>
      </c>
      <c r="G2652" s="163">
        <v>10.215</v>
      </c>
      <c r="H2652" s="1">
        <v>2696</v>
      </c>
      <c r="I2652" s="161">
        <f>VLOOKUP(B2652,L$2:M$54,2,FALSE)</f>
        <v>1.0383237401004264</v>
      </c>
      <c r="J2652">
        <f>MAX(I2652*F2652,E2652)</f>
        <v>14.515765886603962</v>
      </c>
      <c r="L2652" s="166"/>
      <c r="M2652" s="41"/>
      <c r="N2652" s="41"/>
      <c r="O2652" s="41"/>
    </row>
    <row r="2653" spans="1:15" x14ac:dyDescent="0.25">
      <c r="A2653" s="165">
        <v>43576.458333333336</v>
      </c>
      <c r="B2653" s="167">
        <f>WEEKNUM(A2653)</f>
        <v>17</v>
      </c>
      <c r="C2653" s="164">
        <f>WEEKDAY(A2653)</f>
        <v>1</v>
      </c>
      <c r="D2653" s="164">
        <v>12</v>
      </c>
      <c r="E2653" s="163">
        <v>10</v>
      </c>
      <c r="F2653" s="163">
        <v>14.09</v>
      </c>
      <c r="G2653" s="163">
        <v>10.055</v>
      </c>
      <c r="H2653" s="1">
        <v>2734</v>
      </c>
      <c r="I2653" s="161">
        <f>VLOOKUP(B2653,L$2:M$54,2,FALSE)</f>
        <v>1.0383237401004264</v>
      </c>
      <c r="J2653">
        <f>MAX(I2653*F2653,E2653)</f>
        <v>14.629981498015008</v>
      </c>
      <c r="L2653" s="166"/>
      <c r="M2653" s="41"/>
      <c r="N2653" s="41"/>
      <c r="O2653" s="41"/>
    </row>
    <row r="2654" spans="1:15" x14ac:dyDescent="0.25">
      <c r="A2654" s="165">
        <v>43576.5</v>
      </c>
      <c r="B2654" s="167">
        <f>WEEKNUM(A2654)</f>
        <v>17</v>
      </c>
      <c r="C2654" s="164">
        <f>WEEKDAY(A2654)</f>
        <v>1</v>
      </c>
      <c r="D2654" s="164">
        <v>13</v>
      </c>
      <c r="E2654" s="163">
        <v>10</v>
      </c>
      <c r="F2654" s="163">
        <v>13.98</v>
      </c>
      <c r="G2654" s="163">
        <v>11.02</v>
      </c>
      <c r="H2654" s="1">
        <v>2468</v>
      </c>
      <c r="I2654" s="161">
        <f>VLOOKUP(B2654,L$2:M$54,2,FALSE)</f>
        <v>1.0383237401004264</v>
      </c>
      <c r="J2654">
        <f>MAX(I2654*F2654,E2654)</f>
        <v>14.515765886603962</v>
      </c>
      <c r="L2654" s="166"/>
      <c r="M2654" s="41"/>
      <c r="N2654" s="41"/>
      <c r="O2654" s="41"/>
    </row>
    <row r="2655" spans="1:15" x14ac:dyDescent="0.25">
      <c r="A2655" s="165">
        <v>43576.541666666664</v>
      </c>
      <c r="B2655" s="167">
        <f>WEEKNUM(A2655)</f>
        <v>17</v>
      </c>
      <c r="C2655" s="164">
        <f>WEEKDAY(A2655)</f>
        <v>1</v>
      </c>
      <c r="D2655" s="164">
        <v>14</v>
      </c>
      <c r="E2655" s="163">
        <v>10</v>
      </c>
      <c r="F2655" s="163">
        <v>14.09</v>
      </c>
      <c r="G2655" s="163">
        <v>9.8999999999999986</v>
      </c>
      <c r="H2655" s="1">
        <v>2623</v>
      </c>
      <c r="I2655" s="161">
        <f>VLOOKUP(B2655,L$2:M$54,2,FALSE)</f>
        <v>1.0383237401004264</v>
      </c>
      <c r="J2655">
        <f>MAX(I2655*F2655,E2655)</f>
        <v>14.629981498015008</v>
      </c>
      <c r="L2655" s="166"/>
      <c r="M2655" s="41"/>
      <c r="N2655" s="41"/>
      <c r="O2655" s="41"/>
    </row>
    <row r="2656" spans="1:15" x14ac:dyDescent="0.25">
      <c r="A2656" s="165">
        <v>43576.583333333336</v>
      </c>
      <c r="B2656" s="167">
        <f>WEEKNUM(A2656)</f>
        <v>17</v>
      </c>
      <c r="C2656" s="164">
        <f>WEEKDAY(A2656)</f>
        <v>1</v>
      </c>
      <c r="D2656" s="164">
        <v>15</v>
      </c>
      <c r="E2656" s="163">
        <v>10</v>
      </c>
      <c r="F2656" s="163">
        <v>13.98</v>
      </c>
      <c r="G2656" s="163">
        <v>10.9475</v>
      </c>
      <c r="H2656" s="1">
        <v>2944</v>
      </c>
      <c r="I2656" s="161">
        <f>VLOOKUP(B2656,L$2:M$54,2,FALSE)</f>
        <v>1.0383237401004264</v>
      </c>
      <c r="J2656">
        <f>MAX(I2656*F2656,E2656)</f>
        <v>14.515765886603962</v>
      </c>
      <c r="L2656" s="166"/>
      <c r="M2656" s="41"/>
      <c r="N2656" s="41"/>
      <c r="O2656" s="41"/>
    </row>
    <row r="2657" spans="1:15" x14ac:dyDescent="0.25">
      <c r="A2657" s="165">
        <v>43576.625</v>
      </c>
      <c r="B2657" s="167">
        <f>WEEKNUM(A2657)</f>
        <v>17</v>
      </c>
      <c r="C2657" s="164">
        <f>WEEKDAY(A2657)</f>
        <v>1</v>
      </c>
      <c r="D2657" s="164">
        <v>16</v>
      </c>
      <c r="E2657" s="163">
        <v>10</v>
      </c>
      <c r="F2657" s="163">
        <v>13.865</v>
      </c>
      <c r="G2657" s="163">
        <v>10.465</v>
      </c>
      <c r="H2657" s="1">
        <v>3267</v>
      </c>
      <c r="I2657" s="161">
        <f>VLOOKUP(B2657,L$2:M$54,2,FALSE)</f>
        <v>1.0383237401004264</v>
      </c>
      <c r="J2657">
        <f>MAX(I2657*F2657,E2657)</f>
        <v>14.396358656492412</v>
      </c>
      <c r="L2657" s="166"/>
      <c r="M2657" s="41"/>
      <c r="N2657" s="41"/>
      <c r="O2657" s="41"/>
    </row>
    <row r="2658" spans="1:15" x14ac:dyDescent="0.25">
      <c r="A2658" s="165">
        <v>43576.666666666664</v>
      </c>
      <c r="B2658" s="167">
        <f>WEEKNUM(A2658)</f>
        <v>17</v>
      </c>
      <c r="C2658" s="164">
        <f>WEEKDAY(A2658)</f>
        <v>1</v>
      </c>
      <c r="D2658" s="164">
        <v>17</v>
      </c>
      <c r="E2658" s="163">
        <v>10</v>
      </c>
      <c r="F2658" s="163">
        <v>13.684999999999999</v>
      </c>
      <c r="G2658" s="163">
        <v>11.342499999999999</v>
      </c>
      <c r="H2658" s="1">
        <v>3599</v>
      </c>
      <c r="I2658" s="161">
        <f>VLOOKUP(B2658,L$2:M$54,2,FALSE)</f>
        <v>1.0383237401004264</v>
      </c>
      <c r="J2658">
        <f>MAX(I2658*F2658,E2658)</f>
        <v>14.209460383274333</v>
      </c>
      <c r="L2658" s="166"/>
      <c r="M2658" s="41"/>
      <c r="N2658" s="41"/>
      <c r="O2658" s="41"/>
    </row>
    <row r="2659" spans="1:15" x14ac:dyDescent="0.25">
      <c r="A2659" s="165">
        <v>43576.708333333336</v>
      </c>
      <c r="B2659" s="167">
        <f>WEEKNUM(A2659)</f>
        <v>17</v>
      </c>
      <c r="C2659" s="164">
        <f>WEEKDAY(A2659)</f>
        <v>1</v>
      </c>
      <c r="D2659" s="164">
        <v>18</v>
      </c>
      <c r="E2659" s="163">
        <v>10</v>
      </c>
      <c r="F2659" s="163">
        <v>14.09</v>
      </c>
      <c r="G2659" s="163">
        <v>11.899999999999999</v>
      </c>
      <c r="H2659" s="1">
        <v>3707</v>
      </c>
      <c r="I2659" s="161">
        <f>VLOOKUP(B2659,L$2:M$54,2,FALSE)</f>
        <v>1.0383237401004264</v>
      </c>
      <c r="J2659">
        <f>MAX(I2659*F2659,E2659)</f>
        <v>14.629981498015008</v>
      </c>
      <c r="L2659" s="166"/>
      <c r="M2659" s="41"/>
      <c r="N2659" s="41"/>
      <c r="O2659" s="41"/>
    </row>
    <row r="2660" spans="1:15" x14ac:dyDescent="0.25">
      <c r="A2660" s="165">
        <v>43576.75</v>
      </c>
      <c r="B2660" s="167">
        <f>WEEKNUM(A2660)</f>
        <v>17</v>
      </c>
      <c r="C2660" s="164">
        <f>WEEKDAY(A2660)</f>
        <v>1</v>
      </c>
      <c r="D2660" s="164">
        <v>19</v>
      </c>
      <c r="E2660" s="163">
        <v>10</v>
      </c>
      <c r="F2660" s="163">
        <v>13.99</v>
      </c>
      <c r="G2660" s="163">
        <v>11.842499999999999</v>
      </c>
      <c r="H2660" s="1">
        <v>2911</v>
      </c>
      <c r="I2660" s="161">
        <f>VLOOKUP(B2660,L$2:M$54,2,FALSE)</f>
        <v>1.0383237401004264</v>
      </c>
      <c r="J2660">
        <f>MAX(I2660*F2660,E2660)</f>
        <v>14.526149124004965</v>
      </c>
      <c r="L2660" s="166"/>
      <c r="M2660" s="41"/>
      <c r="N2660" s="41"/>
      <c r="O2660" s="41"/>
    </row>
    <row r="2661" spans="1:15" x14ac:dyDescent="0.25">
      <c r="A2661" s="165">
        <v>43576.791666666664</v>
      </c>
      <c r="B2661" s="167">
        <f>WEEKNUM(A2661)</f>
        <v>17</v>
      </c>
      <c r="C2661" s="164">
        <f>WEEKDAY(A2661)</f>
        <v>1</v>
      </c>
      <c r="D2661" s="164">
        <v>20</v>
      </c>
      <c r="E2661" s="163">
        <v>10</v>
      </c>
      <c r="F2661" s="163">
        <v>13.965</v>
      </c>
      <c r="G2661" s="163">
        <v>11.899999999999999</v>
      </c>
      <c r="H2661" s="1">
        <v>2241</v>
      </c>
      <c r="I2661" s="161">
        <f>VLOOKUP(B2661,L$2:M$54,2,FALSE)</f>
        <v>1.0383237401004264</v>
      </c>
      <c r="J2661">
        <f>MAX(I2661*F2661,E2661)</f>
        <v>14.500191030502455</v>
      </c>
      <c r="L2661" s="166"/>
      <c r="M2661" s="41"/>
      <c r="N2661" s="41"/>
      <c r="O2661" s="41"/>
    </row>
    <row r="2662" spans="1:15" x14ac:dyDescent="0.25">
      <c r="A2662" s="165">
        <v>43576.833333333336</v>
      </c>
      <c r="B2662" s="167">
        <f>WEEKNUM(A2662)</f>
        <v>17</v>
      </c>
      <c r="C2662" s="164">
        <f>WEEKDAY(A2662)</f>
        <v>1</v>
      </c>
      <c r="D2662" s="164">
        <v>21</v>
      </c>
      <c r="E2662" s="163">
        <v>10</v>
      </c>
      <c r="F2662" s="163">
        <v>12.815</v>
      </c>
      <c r="G2662" s="163">
        <v>11.842499999999999</v>
      </c>
      <c r="H2662" s="1">
        <v>1346</v>
      </c>
      <c r="I2662" s="161">
        <f>VLOOKUP(B2662,L$2:M$54,2,FALSE)</f>
        <v>1.0383237401004264</v>
      </c>
      <c r="J2662">
        <f>MAX(I2662*F2662,E2662)</f>
        <v>13.306118729386963</v>
      </c>
      <c r="L2662" s="166"/>
      <c r="M2662" s="41"/>
      <c r="N2662" s="41"/>
      <c r="O2662" s="41"/>
    </row>
    <row r="2663" spans="1:15" x14ac:dyDescent="0.25">
      <c r="A2663" s="165">
        <v>43576.875</v>
      </c>
      <c r="B2663" s="167">
        <f>WEEKNUM(A2663)</f>
        <v>17</v>
      </c>
      <c r="C2663" s="164">
        <f>WEEKDAY(A2663)</f>
        <v>1</v>
      </c>
      <c r="D2663" s="164">
        <v>22</v>
      </c>
      <c r="E2663" s="163">
        <v>12</v>
      </c>
      <c r="F2663" s="163">
        <v>12.045</v>
      </c>
      <c r="G2663" s="163">
        <v>11.899999999999999</v>
      </c>
      <c r="H2663" s="1">
        <v>962</v>
      </c>
      <c r="I2663" s="161">
        <f>VLOOKUP(B2663,L$2:M$54,2,FALSE)</f>
        <v>1.0383237401004264</v>
      </c>
      <c r="J2663">
        <f>MAX(I2663*F2663,E2663)</f>
        <v>12.506609449509636</v>
      </c>
      <c r="L2663" s="166"/>
      <c r="M2663" s="41"/>
      <c r="N2663" s="41"/>
      <c r="O2663" s="41"/>
    </row>
    <row r="2664" spans="1:15" x14ac:dyDescent="0.25">
      <c r="A2664" s="165">
        <v>43576.916666666664</v>
      </c>
      <c r="B2664" s="167">
        <f>WEEKNUM(A2664)</f>
        <v>17</v>
      </c>
      <c r="C2664" s="164">
        <f>WEEKDAY(A2664)</f>
        <v>1</v>
      </c>
      <c r="D2664" s="164">
        <v>23</v>
      </c>
      <c r="E2664" s="163">
        <v>11</v>
      </c>
      <c r="F2664" s="163">
        <v>11.73</v>
      </c>
      <c r="G2664" s="163">
        <v>11.842499999999999</v>
      </c>
      <c r="H2664" s="1">
        <v>920</v>
      </c>
      <c r="I2664" s="161">
        <f>VLOOKUP(B2664,L$2:M$54,2,FALSE)</f>
        <v>1.0383237401004264</v>
      </c>
      <c r="J2664">
        <f>MAX(I2664*F2664,E2664)</f>
        <v>12.179537471378001</v>
      </c>
      <c r="L2664" s="166"/>
      <c r="M2664" s="41"/>
      <c r="N2664" s="41"/>
      <c r="O2664" s="41"/>
    </row>
    <row r="2665" spans="1:15" x14ac:dyDescent="0.25">
      <c r="A2665" s="165">
        <v>43576.958333333336</v>
      </c>
      <c r="B2665" s="167">
        <f>WEEKNUM(A2665)</f>
        <v>17</v>
      </c>
      <c r="C2665" s="164">
        <f>WEEKDAY(A2665)</f>
        <v>1</v>
      </c>
      <c r="D2665" s="164">
        <v>24</v>
      </c>
      <c r="E2665" s="163">
        <v>11.815</v>
      </c>
      <c r="F2665" s="163">
        <v>11.815</v>
      </c>
      <c r="G2665" s="163">
        <v>11.99</v>
      </c>
      <c r="H2665" s="1">
        <v>772</v>
      </c>
      <c r="I2665" s="161">
        <f>VLOOKUP(B2665,L$2:M$54,2,FALSE)</f>
        <v>1.0383237401004264</v>
      </c>
      <c r="J2665">
        <f>MAX(I2665*F2665,E2665)</f>
        <v>12.267794989286537</v>
      </c>
      <c r="L2665" s="166"/>
      <c r="M2665" s="41"/>
      <c r="N2665" s="41"/>
      <c r="O2665" s="41"/>
    </row>
    <row r="2666" spans="1:15" x14ac:dyDescent="0.25">
      <c r="A2666" s="165">
        <v>43577</v>
      </c>
      <c r="B2666" s="167">
        <f>WEEKNUM(A2666)</f>
        <v>17</v>
      </c>
      <c r="C2666" s="164">
        <f>WEEKDAY(A2666)</f>
        <v>2</v>
      </c>
      <c r="D2666" s="164">
        <v>1</v>
      </c>
      <c r="E2666" s="163">
        <v>11.86</v>
      </c>
      <c r="F2666" s="163">
        <v>11.86</v>
      </c>
      <c r="G2666" s="163">
        <v>12.045</v>
      </c>
      <c r="H2666" s="1">
        <v>543</v>
      </c>
      <c r="I2666" s="161">
        <f>VLOOKUP(B2666,L$2:M$54,2,FALSE)</f>
        <v>1.0383237401004264</v>
      </c>
      <c r="J2666">
        <f>MAX(I2666*F2666,E2666)</f>
        <v>12.314519557591057</v>
      </c>
      <c r="L2666" s="166"/>
      <c r="M2666" s="41"/>
      <c r="N2666" s="41"/>
      <c r="O2666" s="41"/>
    </row>
    <row r="2667" spans="1:15" x14ac:dyDescent="0.25">
      <c r="A2667" s="165">
        <v>43577.041666666664</v>
      </c>
      <c r="B2667" s="167">
        <f>WEEKNUM(A2667)</f>
        <v>17</v>
      </c>
      <c r="C2667" s="164">
        <f>WEEKDAY(A2667)</f>
        <v>2</v>
      </c>
      <c r="D2667" s="164">
        <v>2</v>
      </c>
      <c r="E2667" s="163">
        <v>12.065</v>
      </c>
      <c r="F2667" s="163">
        <v>12.065</v>
      </c>
      <c r="G2667" s="163">
        <v>12.012499999999999</v>
      </c>
      <c r="H2667" s="1">
        <v>305</v>
      </c>
      <c r="I2667" s="161">
        <f>VLOOKUP(B2667,L$2:M$54,2,FALSE)</f>
        <v>1.0383237401004264</v>
      </c>
      <c r="J2667">
        <f>MAX(I2667*F2667,E2667)</f>
        <v>12.527375924311643</v>
      </c>
      <c r="L2667" s="166"/>
      <c r="M2667" s="41"/>
      <c r="N2667" s="41"/>
      <c r="O2667" s="41"/>
    </row>
    <row r="2668" spans="1:15" x14ac:dyDescent="0.25">
      <c r="A2668" s="165">
        <v>43577.083333333336</v>
      </c>
      <c r="B2668" s="167">
        <f>WEEKNUM(A2668)</f>
        <v>17</v>
      </c>
      <c r="C2668" s="164">
        <f>WEEKDAY(A2668)</f>
        <v>2</v>
      </c>
      <c r="D2668" s="164">
        <v>3</v>
      </c>
      <c r="E2668" s="163">
        <v>12.030000000000001</v>
      </c>
      <c r="F2668" s="163">
        <v>12.030000000000001</v>
      </c>
      <c r="G2668" s="163">
        <v>11.7875</v>
      </c>
      <c r="H2668" s="1">
        <v>183</v>
      </c>
      <c r="I2668" s="161">
        <f>VLOOKUP(B2668,L$2:M$54,2,FALSE)</f>
        <v>1.0383237401004264</v>
      </c>
      <c r="J2668">
        <f>MAX(I2668*F2668,E2668)</f>
        <v>12.491034593408131</v>
      </c>
      <c r="L2668" s="166"/>
      <c r="M2668" s="41"/>
      <c r="N2668" s="41"/>
      <c r="O2668" s="41"/>
    </row>
    <row r="2669" spans="1:15" x14ac:dyDescent="0.25">
      <c r="A2669" s="165">
        <v>43577.125</v>
      </c>
      <c r="B2669" s="167">
        <f>WEEKNUM(A2669)</f>
        <v>17</v>
      </c>
      <c r="C2669" s="164">
        <f>WEEKDAY(A2669)</f>
        <v>2</v>
      </c>
      <c r="D2669" s="164">
        <v>4</v>
      </c>
      <c r="E2669" s="163">
        <v>9.9499999999999993</v>
      </c>
      <c r="F2669" s="163">
        <v>9.9499999999999993</v>
      </c>
      <c r="G2669" s="163">
        <v>11.725</v>
      </c>
      <c r="H2669" s="1">
        <v>181</v>
      </c>
      <c r="I2669" s="161">
        <f>VLOOKUP(B2669,L$2:M$54,2,FALSE)</f>
        <v>1.0383237401004264</v>
      </c>
      <c r="J2669">
        <f>MAX(I2669*F2669,E2669)</f>
        <v>10.331321213999242</v>
      </c>
      <c r="L2669" s="166"/>
      <c r="M2669" s="41"/>
      <c r="N2669" s="41"/>
      <c r="O2669" s="41"/>
    </row>
    <row r="2670" spans="1:15" x14ac:dyDescent="0.25">
      <c r="A2670" s="165">
        <v>43577.166666666664</v>
      </c>
      <c r="B2670" s="167">
        <f>WEEKNUM(A2670)</f>
        <v>17</v>
      </c>
      <c r="C2670" s="164">
        <f>WEEKDAY(A2670)</f>
        <v>2</v>
      </c>
      <c r="D2670" s="164">
        <v>5</v>
      </c>
      <c r="E2670" s="163">
        <v>10.190000000000001</v>
      </c>
      <c r="F2670" s="163">
        <v>10.190000000000001</v>
      </c>
      <c r="G2670" s="163">
        <v>11.907499999999999</v>
      </c>
      <c r="H2670" s="1">
        <v>263</v>
      </c>
      <c r="I2670" s="161">
        <f>VLOOKUP(B2670,L$2:M$54,2,FALSE)</f>
        <v>1.0383237401004264</v>
      </c>
      <c r="J2670">
        <f>MAX(I2670*F2670,E2670)</f>
        <v>10.580518911623345</v>
      </c>
      <c r="L2670" s="166"/>
      <c r="M2670" s="41"/>
      <c r="N2670" s="41"/>
      <c r="O2670" s="41"/>
    </row>
    <row r="2671" spans="1:15" x14ac:dyDescent="0.25">
      <c r="A2671" s="165">
        <v>43577.208333333336</v>
      </c>
      <c r="B2671" s="167">
        <f>WEEKNUM(A2671)</f>
        <v>17</v>
      </c>
      <c r="C2671" s="164">
        <f>WEEKDAY(A2671)</f>
        <v>2</v>
      </c>
      <c r="D2671" s="164">
        <v>6</v>
      </c>
      <c r="E2671" s="163">
        <v>10.065000000000001</v>
      </c>
      <c r="F2671" s="163">
        <v>10.065000000000001</v>
      </c>
      <c r="G2671" s="163">
        <v>12.022500000000001</v>
      </c>
      <c r="H2671" s="1">
        <v>362</v>
      </c>
      <c r="I2671" s="161">
        <f>VLOOKUP(B2671,L$2:M$54,2,FALSE)</f>
        <v>1.0383237401004264</v>
      </c>
      <c r="J2671">
        <f>MAX(I2671*F2671,E2671)</f>
        <v>10.450728444110792</v>
      </c>
      <c r="L2671" s="166"/>
      <c r="M2671" s="41"/>
      <c r="N2671" s="41"/>
      <c r="O2671" s="41"/>
    </row>
    <row r="2672" spans="1:15" x14ac:dyDescent="0.25">
      <c r="A2672" s="165">
        <v>43577.25</v>
      </c>
      <c r="B2672" s="167">
        <f>WEEKNUM(A2672)</f>
        <v>17</v>
      </c>
      <c r="C2672" s="164">
        <f>WEEKDAY(A2672)</f>
        <v>2</v>
      </c>
      <c r="D2672" s="164">
        <v>7</v>
      </c>
      <c r="E2672" s="163">
        <v>10.09</v>
      </c>
      <c r="F2672" s="163">
        <v>10.09</v>
      </c>
      <c r="G2672" s="163">
        <v>11.3675</v>
      </c>
      <c r="H2672" s="1">
        <v>583</v>
      </c>
      <c r="I2672" s="161">
        <f>VLOOKUP(B2672,L$2:M$54,2,FALSE)</f>
        <v>1.0383237401004264</v>
      </c>
      <c r="J2672">
        <f>MAX(I2672*F2672,E2672)</f>
        <v>10.476686537613302</v>
      </c>
      <c r="L2672" s="166"/>
      <c r="M2672" s="41"/>
      <c r="N2672" s="41"/>
      <c r="O2672" s="41"/>
    </row>
    <row r="2673" spans="1:15" x14ac:dyDescent="0.25">
      <c r="A2673" s="165">
        <v>43577.291666666664</v>
      </c>
      <c r="B2673" s="167">
        <f>WEEKNUM(A2673)</f>
        <v>17</v>
      </c>
      <c r="C2673" s="164">
        <f>WEEKDAY(A2673)</f>
        <v>2</v>
      </c>
      <c r="D2673" s="164">
        <v>8</v>
      </c>
      <c r="E2673" s="163">
        <v>9.9499999999999993</v>
      </c>
      <c r="F2673" s="163">
        <v>9.9499999999999993</v>
      </c>
      <c r="G2673" s="163">
        <v>12.045</v>
      </c>
      <c r="H2673" s="1">
        <v>1174</v>
      </c>
      <c r="I2673" s="161">
        <f>VLOOKUP(B2673,L$2:M$54,2,FALSE)</f>
        <v>1.0383237401004264</v>
      </c>
      <c r="J2673">
        <f>MAX(I2673*F2673,E2673)</f>
        <v>10.331321213999242</v>
      </c>
      <c r="L2673" s="166"/>
      <c r="M2673" s="41"/>
      <c r="N2673" s="41"/>
      <c r="O2673" s="41"/>
    </row>
    <row r="2674" spans="1:15" x14ac:dyDescent="0.25">
      <c r="A2674" s="165">
        <v>43577.333333333336</v>
      </c>
      <c r="B2674" s="167">
        <f>WEEKNUM(A2674)</f>
        <v>17</v>
      </c>
      <c r="C2674" s="164">
        <f>WEEKDAY(A2674)</f>
        <v>2</v>
      </c>
      <c r="D2674" s="164">
        <v>9</v>
      </c>
      <c r="E2674" s="163">
        <v>11.86</v>
      </c>
      <c r="F2674" s="163">
        <v>11.86</v>
      </c>
      <c r="G2674" s="163">
        <v>11.89</v>
      </c>
      <c r="H2674" s="1">
        <v>1849</v>
      </c>
      <c r="I2674" s="161">
        <f>VLOOKUP(B2674,L$2:M$54,2,FALSE)</f>
        <v>1.0383237401004264</v>
      </c>
      <c r="J2674">
        <f>MAX(I2674*F2674,E2674)</f>
        <v>12.314519557591057</v>
      </c>
      <c r="L2674" s="166"/>
      <c r="M2674" s="41"/>
      <c r="N2674" s="41"/>
      <c r="O2674" s="41"/>
    </row>
    <row r="2675" spans="1:15" x14ac:dyDescent="0.25">
      <c r="A2675" s="165">
        <v>43577.375</v>
      </c>
      <c r="B2675" s="167">
        <f>WEEKNUM(A2675)</f>
        <v>17</v>
      </c>
      <c r="C2675" s="164">
        <f>WEEKDAY(A2675)</f>
        <v>2</v>
      </c>
      <c r="D2675" s="164">
        <v>10</v>
      </c>
      <c r="E2675" s="163">
        <v>10.5</v>
      </c>
      <c r="F2675" s="163">
        <v>11.885</v>
      </c>
      <c r="G2675" s="163">
        <v>11.705</v>
      </c>
      <c r="H2675" s="1">
        <v>2411</v>
      </c>
      <c r="I2675" s="161">
        <f>VLOOKUP(B2675,L$2:M$54,2,FALSE)</f>
        <v>1.0383237401004264</v>
      </c>
      <c r="J2675">
        <f>MAX(I2675*F2675,E2675)</f>
        <v>12.340477651093567</v>
      </c>
      <c r="L2675" s="166"/>
      <c r="M2675" s="41"/>
      <c r="N2675" s="41"/>
      <c r="O2675" s="41"/>
    </row>
    <row r="2676" spans="1:15" x14ac:dyDescent="0.25">
      <c r="A2676" s="165">
        <v>43577.416666666664</v>
      </c>
      <c r="B2676" s="167">
        <f>WEEKNUM(A2676)</f>
        <v>17</v>
      </c>
      <c r="C2676" s="164">
        <f>WEEKDAY(A2676)</f>
        <v>2</v>
      </c>
      <c r="D2676" s="164">
        <v>11</v>
      </c>
      <c r="E2676" s="163">
        <v>10.934999999999999</v>
      </c>
      <c r="F2676" s="163">
        <v>11.94</v>
      </c>
      <c r="G2676" s="163">
        <v>10.66</v>
      </c>
      <c r="H2676" s="1">
        <v>2837</v>
      </c>
      <c r="I2676" s="161">
        <f>VLOOKUP(B2676,L$2:M$54,2,FALSE)</f>
        <v>1.0383237401004264</v>
      </c>
      <c r="J2676">
        <f>MAX(I2676*F2676,E2676)</f>
        <v>12.39758545679909</v>
      </c>
      <c r="L2676" s="166"/>
      <c r="M2676" s="41"/>
      <c r="N2676" s="41"/>
      <c r="O2676" s="41"/>
    </row>
    <row r="2677" spans="1:15" x14ac:dyDescent="0.25">
      <c r="A2677" s="165">
        <v>43577.458333333336</v>
      </c>
      <c r="B2677" s="167">
        <f>WEEKNUM(A2677)</f>
        <v>17</v>
      </c>
      <c r="C2677" s="164">
        <f>WEEKDAY(A2677)</f>
        <v>2</v>
      </c>
      <c r="D2677" s="164">
        <v>12</v>
      </c>
      <c r="E2677" s="163">
        <v>10</v>
      </c>
      <c r="F2677" s="163">
        <v>13.870000000000001</v>
      </c>
      <c r="G2677" s="163">
        <v>10.195</v>
      </c>
      <c r="H2677" s="1">
        <v>3051</v>
      </c>
      <c r="I2677" s="161">
        <f>VLOOKUP(B2677,L$2:M$54,2,FALSE)</f>
        <v>1.0383237401004264</v>
      </c>
      <c r="J2677">
        <f>MAX(I2677*F2677,E2677)</f>
        <v>14.401550275192916</v>
      </c>
      <c r="L2677" s="166"/>
      <c r="M2677" s="41"/>
      <c r="N2677" s="41"/>
      <c r="O2677" s="41"/>
    </row>
    <row r="2678" spans="1:15" x14ac:dyDescent="0.25">
      <c r="A2678" s="165">
        <v>43577.5</v>
      </c>
      <c r="B2678" s="167">
        <f>WEEKNUM(A2678)</f>
        <v>17</v>
      </c>
      <c r="C2678" s="164">
        <f>WEEKDAY(A2678)</f>
        <v>2</v>
      </c>
      <c r="D2678" s="164">
        <v>13</v>
      </c>
      <c r="E2678" s="163">
        <v>10</v>
      </c>
      <c r="F2678" s="163">
        <v>14.15</v>
      </c>
      <c r="G2678" s="163">
        <v>10.09</v>
      </c>
      <c r="H2678" s="1">
        <v>2558</v>
      </c>
      <c r="I2678" s="161">
        <f>VLOOKUP(B2678,L$2:M$54,2,FALSE)</f>
        <v>1.0383237401004264</v>
      </c>
      <c r="J2678">
        <f>MAX(I2678*F2678,E2678)</f>
        <v>14.692280922421034</v>
      </c>
      <c r="L2678" s="166"/>
      <c r="M2678" s="41"/>
      <c r="N2678" s="41"/>
      <c r="O2678" s="41"/>
    </row>
    <row r="2679" spans="1:15" x14ac:dyDescent="0.25">
      <c r="A2679" s="165">
        <v>43577.541666666664</v>
      </c>
      <c r="B2679" s="167">
        <f>WEEKNUM(A2679)</f>
        <v>17</v>
      </c>
      <c r="C2679" s="164">
        <f>WEEKDAY(A2679)</f>
        <v>2</v>
      </c>
      <c r="D2679" s="164">
        <v>14</v>
      </c>
      <c r="E2679" s="163">
        <v>10</v>
      </c>
      <c r="F2679" s="163">
        <v>11.9375</v>
      </c>
      <c r="G2679" s="163">
        <v>10.190000000000001</v>
      </c>
      <c r="H2679" s="1">
        <v>2600</v>
      </c>
      <c r="I2679" s="161">
        <f>VLOOKUP(B2679,L$2:M$54,2,FALSE)</f>
        <v>1.0383237401004264</v>
      </c>
      <c r="J2679">
        <f>MAX(I2679*F2679,E2679)</f>
        <v>12.39498964744884</v>
      </c>
      <c r="L2679" s="166"/>
      <c r="M2679" s="41"/>
      <c r="N2679" s="41"/>
      <c r="O2679" s="41"/>
    </row>
    <row r="2680" spans="1:15" x14ac:dyDescent="0.25">
      <c r="A2680" s="165">
        <v>43577.583333333336</v>
      </c>
      <c r="B2680" s="167">
        <f>WEEKNUM(A2680)</f>
        <v>17</v>
      </c>
      <c r="C2680" s="164">
        <f>WEEKDAY(A2680)</f>
        <v>2</v>
      </c>
      <c r="D2680" s="164">
        <v>15</v>
      </c>
      <c r="E2680" s="163">
        <v>11</v>
      </c>
      <c r="F2680" s="163">
        <v>12.105</v>
      </c>
      <c r="G2680" s="163">
        <v>9.81</v>
      </c>
      <c r="H2680" s="1">
        <v>2869</v>
      </c>
      <c r="I2680" s="161">
        <f>VLOOKUP(B2680,L$2:M$54,2,FALSE)</f>
        <v>1.0383237401004264</v>
      </c>
      <c r="J2680">
        <f>MAX(I2680*F2680,E2680)</f>
        <v>12.568908873915662</v>
      </c>
      <c r="L2680" s="166"/>
      <c r="M2680" s="41"/>
      <c r="N2680" s="41"/>
      <c r="O2680" s="41"/>
    </row>
    <row r="2681" spans="1:15" x14ac:dyDescent="0.25">
      <c r="A2681" s="165">
        <v>43577.625</v>
      </c>
      <c r="B2681" s="167">
        <f>WEEKNUM(A2681)</f>
        <v>17</v>
      </c>
      <c r="C2681" s="164">
        <f>WEEKDAY(A2681)</f>
        <v>2</v>
      </c>
      <c r="D2681" s="164">
        <v>16</v>
      </c>
      <c r="E2681" s="163">
        <v>10</v>
      </c>
      <c r="F2681" s="163">
        <v>13.850000000000001</v>
      </c>
      <c r="G2681" s="163">
        <v>10.08</v>
      </c>
      <c r="H2681" s="1">
        <v>2716</v>
      </c>
      <c r="I2681" s="161">
        <f>VLOOKUP(B2681,L$2:M$54,2,FALSE)</f>
        <v>1.0383237401004264</v>
      </c>
      <c r="J2681">
        <f>MAX(I2681*F2681,E2681)</f>
        <v>14.380783800390907</v>
      </c>
      <c r="L2681" s="166"/>
      <c r="M2681" s="41"/>
      <c r="N2681" s="41"/>
      <c r="O2681" s="41"/>
    </row>
    <row r="2682" spans="1:15" x14ac:dyDescent="0.25">
      <c r="A2682" s="165">
        <v>43577.666666666664</v>
      </c>
      <c r="B2682" s="167">
        <f>WEEKNUM(A2682)</f>
        <v>17</v>
      </c>
      <c r="C2682" s="164">
        <f>WEEKDAY(A2682)</f>
        <v>2</v>
      </c>
      <c r="D2682" s="164">
        <v>17</v>
      </c>
      <c r="E2682" s="163">
        <v>10</v>
      </c>
      <c r="F2682" s="163">
        <v>14.260000000000002</v>
      </c>
      <c r="G2682" s="163">
        <v>11.86</v>
      </c>
      <c r="H2682" s="1">
        <v>2810</v>
      </c>
      <c r="I2682" s="161">
        <f>VLOOKUP(B2682,L$2:M$54,2,FALSE)</f>
        <v>1.0383237401004264</v>
      </c>
      <c r="J2682">
        <f>MAX(I2682*F2682,E2682)</f>
        <v>14.806496533832082</v>
      </c>
      <c r="L2682" s="166"/>
      <c r="M2682" s="41"/>
      <c r="N2682" s="41"/>
      <c r="O2682" s="41"/>
    </row>
    <row r="2683" spans="1:15" x14ac:dyDescent="0.25">
      <c r="A2683" s="165">
        <v>43577.708333333336</v>
      </c>
      <c r="B2683" s="167">
        <f>WEEKNUM(A2683)</f>
        <v>17</v>
      </c>
      <c r="C2683" s="164">
        <f>WEEKDAY(A2683)</f>
        <v>2</v>
      </c>
      <c r="D2683" s="164">
        <v>18</v>
      </c>
      <c r="E2683" s="163">
        <v>10</v>
      </c>
      <c r="F2683" s="163">
        <v>14</v>
      </c>
      <c r="G2683" s="163">
        <v>11.0725</v>
      </c>
      <c r="H2683" s="1">
        <v>2839</v>
      </c>
      <c r="I2683" s="161">
        <f>VLOOKUP(B2683,L$2:M$54,2,FALSE)</f>
        <v>1.0383237401004264</v>
      </c>
      <c r="J2683">
        <f>MAX(I2683*F2683,E2683)</f>
        <v>14.536532361405969</v>
      </c>
      <c r="L2683" s="166"/>
      <c r="M2683" s="41"/>
      <c r="N2683" s="41"/>
      <c r="O2683" s="41"/>
    </row>
    <row r="2684" spans="1:15" x14ac:dyDescent="0.25">
      <c r="A2684" s="165">
        <v>43577.75</v>
      </c>
      <c r="B2684" s="167">
        <f>WEEKNUM(A2684)</f>
        <v>17</v>
      </c>
      <c r="C2684" s="164">
        <f>WEEKDAY(A2684)</f>
        <v>2</v>
      </c>
      <c r="D2684" s="164">
        <v>19</v>
      </c>
      <c r="E2684" s="163">
        <v>10</v>
      </c>
      <c r="F2684" s="163">
        <v>13.850000000000001</v>
      </c>
      <c r="G2684" s="163">
        <v>11.442500000000001</v>
      </c>
      <c r="H2684" s="1">
        <v>2729</v>
      </c>
      <c r="I2684" s="161">
        <f>VLOOKUP(B2684,L$2:M$54,2,FALSE)</f>
        <v>1.0383237401004264</v>
      </c>
      <c r="J2684">
        <f>MAX(I2684*F2684,E2684)</f>
        <v>14.380783800390907</v>
      </c>
      <c r="L2684" s="166"/>
      <c r="M2684" s="41"/>
      <c r="N2684" s="41"/>
      <c r="O2684" s="41"/>
    </row>
    <row r="2685" spans="1:15" x14ac:dyDescent="0.25">
      <c r="A2685" s="165">
        <v>43577.791666666664</v>
      </c>
      <c r="B2685" s="167">
        <f>WEEKNUM(A2685)</f>
        <v>17</v>
      </c>
      <c r="C2685" s="164">
        <f>WEEKDAY(A2685)</f>
        <v>2</v>
      </c>
      <c r="D2685" s="164">
        <v>20</v>
      </c>
      <c r="E2685" s="163">
        <v>10</v>
      </c>
      <c r="F2685" s="163">
        <v>14.260000000000002</v>
      </c>
      <c r="G2685" s="163">
        <v>12.105</v>
      </c>
      <c r="H2685" s="1">
        <v>2001</v>
      </c>
      <c r="I2685" s="161">
        <f>VLOOKUP(B2685,L$2:M$54,2,FALSE)</f>
        <v>1.0383237401004264</v>
      </c>
      <c r="J2685">
        <f>MAX(I2685*F2685,E2685)</f>
        <v>14.806496533832082</v>
      </c>
      <c r="L2685" s="166"/>
      <c r="M2685" s="41"/>
      <c r="N2685" s="41"/>
      <c r="O2685" s="41"/>
    </row>
    <row r="2686" spans="1:15" x14ac:dyDescent="0.25">
      <c r="A2686" s="165">
        <v>43577.833333333336</v>
      </c>
      <c r="B2686" s="167">
        <f>WEEKNUM(A2686)</f>
        <v>17</v>
      </c>
      <c r="C2686" s="164">
        <f>WEEKDAY(A2686)</f>
        <v>2</v>
      </c>
      <c r="D2686" s="164">
        <v>21</v>
      </c>
      <c r="E2686" s="163">
        <v>10</v>
      </c>
      <c r="F2686" s="163">
        <v>13</v>
      </c>
      <c r="G2686" s="163">
        <v>12.0375</v>
      </c>
      <c r="H2686" s="1">
        <v>1318</v>
      </c>
      <c r="I2686" s="161">
        <f>VLOOKUP(B2686,L$2:M$54,2,FALSE)</f>
        <v>1.0383237401004264</v>
      </c>
      <c r="J2686">
        <f>MAX(I2686*F2686,E2686)</f>
        <v>13.498208621305544</v>
      </c>
      <c r="L2686" s="166"/>
      <c r="M2686" s="41"/>
      <c r="N2686" s="41"/>
      <c r="O2686" s="41"/>
    </row>
    <row r="2687" spans="1:15" x14ac:dyDescent="0.25">
      <c r="A2687" s="165">
        <v>43577.875</v>
      </c>
      <c r="B2687" s="167">
        <f>WEEKNUM(A2687)</f>
        <v>17</v>
      </c>
      <c r="C2687" s="164">
        <f>WEEKDAY(A2687)</f>
        <v>2</v>
      </c>
      <c r="D2687" s="164">
        <v>22</v>
      </c>
      <c r="E2687" s="163">
        <v>12.01</v>
      </c>
      <c r="F2687" s="163">
        <v>12.01</v>
      </c>
      <c r="G2687" s="163">
        <v>11.475</v>
      </c>
      <c r="H2687" s="1">
        <v>1042</v>
      </c>
      <c r="I2687" s="161">
        <f>VLOOKUP(B2687,L$2:M$54,2,FALSE)</f>
        <v>1.0383237401004264</v>
      </c>
      <c r="J2687">
        <f>MAX(I2687*F2687,E2687)</f>
        <v>12.470268118606121</v>
      </c>
      <c r="L2687" s="166"/>
      <c r="M2687" s="41"/>
      <c r="N2687" s="41"/>
      <c r="O2687" s="41"/>
    </row>
    <row r="2688" spans="1:15" x14ac:dyDescent="0.25">
      <c r="A2688" s="165">
        <v>43577.916666666664</v>
      </c>
      <c r="B2688" s="167">
        <f>WEEKNUM(A2688)</f>
        <v>17</v>
      </c>
      <c r="C2688" s="164">
        <f>WEEKDAY(A2688)</f>
        <v>2</v>
      </c>
      <c r="D2688" s="164">
        <v>23</v>
      </c>
      <c r="E2688" s="163">
        <v>11.9375</v>
      </c>
      <c r="F2688" s="163">
        <v>11.9375</v>
      </c>
      <c r="G2688" s="163">
        <v>11.516249999999999</v>
      </c>
      <c r="H2688" s="1">
        <v>997</v>
      </c>
      <c r="I2688" s="161">
        <f>VLOOKUP(B2688,L$2:M$54,2,FALSE)</f>
        <v>1.0383237401004264</v>
      </c>
      <c r="J2688">
        <f>MAX(I2688*F2688,E2688)</f>
        <v>12.39498964744884</v>
      </c>
      <c r="L2688" s="166"/>
      <c r="M2688" s="41"/>
      <c r="N2688" s="41"/>
      <c r="O2688" s="41"/>
    </row>
    <row r="2689" spans="1:15" x14ac:dyDescent="0.25">
      <c r="A2689" s="165">
        <v>43577.958333333336</v>
      </c>
      <c r="B2689" s="167">
        <f>WEEKNUM(A2689)</f>
        <v>17</v>
      </c>
      <c r="C2689" s="164">
        <f>WEEKDAY(A2689)</f>
        <v>2</v>
      </c>
      <c r="D2689" s="164">
        <v>24</v>
      </c>
      <c r="E2689" s="163">
        <v>12.105</v>
      </c>
      <c r="F2689" s="163">
        <v>12.105</v>
      </c>
      <c r="G2689" s="163">
        <v>12.01</v>
      </c>
      <c r="H2689" s="1">
        <v>946</v>
      </c>
      <c r="I2689" s="161">
        <f>VLOOKUP(B2689,L$2:M$54,2,FALSE)</f>
        <v>1.0383237401004264</v>
      </c>
      <c r="J2689">
        <f>MAX(I2689*F2689,E2689)</f>
        <v>12.568908873915662</v>
      </c>
      <c r="L2689" s="166"/>
      <c r="M2689" s="41"/>
      <c r="N2689" s="41"/>
      <c r="O2689" s="41"/>
    </row>
    <row r="2690" spans="1:15" x14ac:dyDescent="0.25">
      <c r="A2690" s="165">
        <v>43578</v>
      </c>
      <c r="B2690" s="167">
        <f>WEEKNUM(A2690)</f>
        <v>17</v>
      </c>
      <c r="C2690" s="164">
        <f>WEEKDAY(A2690)</f>
        <v>3</v>
      </c>
      <c r="D2690" s="164">
        <v>1</v>
      </c>
      <c r="E2690" s="163">
        <v>10.879999999999999</v>
      </c>
      <c r="F2690" s="163">
        <v>10.879999999999999</v>
      </c>
      <c r="G2690" s="163">
        <v>12.0425</v>
      </c>
      <c r="H2690" s="1">
        <v>761</v>
      </c>
      <c r="I2690" s="161">
        <f>VLOOKUP(B2690,L$2:M$54,2,FALSE)</f>
        <v>1.0383237401004264</v>
      </c>
      <c r="J2690">
        <f>MAX(I2690*F2690,E2690)</f>
        <v>11.296962292292639</v>
      </c>
      <c r="L2690" s="166"/>
      <c r="M2690" s="41"/>
      <c r="N2690" s="41"/>
      <c r="O2690" s="41"/>
    </row>
    <row r="2691" spans="1:15" x14ac:dyDescent="0.25">
      <c r="A2691" s="165">
        <v>43578.041666666664</v>
      </c>
      <c r="B2691" s="167">
        <f>WEEKNUM(A2691)</f>
        <v>17</v>
      </c>
      <c r="C2691" s="164">
        <f>WEEKDAY(A2691)</f>
        <v>3</v>
      </c>
      <c r="D2691" s="164">
        <v>2</v>
      </c>
      <c r="E2691" s="163">
        <v>12</v>
      </c>
      <c r="F2691" s="163">
        <v>12</v>
      </c>
      <c r="G2691" s="163">
        <v>12.525</v>
      </c>
      <c r="H2691" s="1">
        <v>452</v>
      </c>
      <c r="I2691" s="161">
        <f>VLOOKUP(B2691,L$2:M$54,2,FALSE)</f>
        <v>1.0383237401004264</v>
      </c>
      <c r="J2691">
        <f>MAX(I2691*F2691,E2691)</f>
        <v>12.459884881205117</v>
      </c>
      <c r="L2691" s="166"/>
      <c r="M2691" s="41"/>
      <c r="N2691" s="41"/>
      <c r="O2691" s="41"/>
    </row>
    <row r="2692" spans="1:15" x14ac:dyDescent="0.25">
      <c r="A2692" s="165">
        <v>43578.083333333336</v>
      </c>
      <c r="B2692" s="167">
        <f>WEEKNUM(A2692)</f>
        <v>17</v>
      </c>
      <c r="C2692" s="164">
        <f>WEEKDAY(A2692)</f>
        <v>3</v>
      </c>
      <c r="D2692" s="164">
        <v>3</v>
      </c>
      <c r="E2692" s="163">
        <v>10.6</v>
      </c>
      <c r="F2692" s="163">
        <v>11.1</v>
      </c>
      <c r="G2692" s="163">
        <v>12.01</v>
      </c>
      <c r="H2692" s="1">
        <v>206</v>
      </c>
      <c r="I2692" s="161">
        <f>VLOOKUP(B2692,L$2:M$54,2,FALSE)</f>
        <v>1.0383237401004264</v>
      </c>
      <c r="J2692">
        <f>MAX(I2692*F2692,E2692)</f>
        <v>11.525393515114732</v>
      </c>
      <c r="L2692" s="166"/>
      <c r="M2692" s="41"/>
      <c r="N2692" s="41"/>
      <c r="O2692" s="41"/>
    </row>
    <row r="2693" spans="1:15" x14ac:dyDescent="0.25">
      <c r="A2693" s="165">
        <v>43578.125</v>
      </c>
      <c r="B2693" s="167">
        <f>WEEKNUM(A2693)</f>
        <v>17</v>
      </c>
      <c r="C2693" s="164">
        <f>WEEKDAY(A2693)</f>
        <v>3</v>
      </c>
      <c r="D2693" s="164">
        <v>4</v>
      </c>
      <c r="E2693" s="163">
        <v>11.875</v>
      </c>
      <c r="F2693" s="163">
        <v>12</v>
      </c>
      <c r="G2693" s="163">
        <v>12.0425</v>
      </c>
      <c r="H2693" s="1">
        <v>212</v>
      </c>
      <c r="I2693" s="161">
        <f>VLOOKUP(B2693,L$2:M$54,2,FALSE)</f>
        <v>1.0383237401004264</v>
      </c>
      <c r="J2693">
        <f>MAX(I2693*F2693,E2693)</f>
        <v>12.459884881205117</v>
      </c>
      <c r="L2693" s="166"/>
      <c r="M2693" s="41"/>
      <c r="N2693" s="41"/>
      <c r="O2693" s="41"/>
    </row>
    <row r="2694" spans="1:15" x14ac:dyDescent="0.25">
      <c r="A2694" s="165">
        <v>43578.166666666664</v>
      </c>
      <c r="B2694" s="167">
        <f>WEEKNUM(A2694)</f>
        <v>17</v>
      </c>
      <c r="C2694" s="164">
        <f>WEEKDAY(A2694)</f>
        <v>3</v>
      </c>
      <c r="D2694" s="164">
        <v>5</v>
      </c>
      <c r="E2694" s="163">
        <v>10.6</v>
      </c>
      <c r="F2694" s="163">
        <v>11.1</v>
      </c>
      <c r="G2694" s="163">
        <v>11.925000000000001</v>
      </c>
      <c r="H2694" s="1">
        <v>226</v>
      </c>
      <c r="I2694" s="161">
        <f>VLOOKUP(B2694,L$2:M$54,2,FALSE)</f>
        <v>1.0383237401004264</v>
      </c>
      <c r="J2694">
        <f>MAX(I2694*F2694,E2694)</f>
        <v>11.525393515114732</v>
      </c>
      <c r="L2694" s="166"/>
      <c r="M2694" s="41"/>
      <c r="N2694" s="41"/>
      <c r="O2694" s="41"/>
    </row>
    <row r="2695" spans="1:15" x14ac:dyDescent="0.25">
      <c r="A2695" s="165">
        <v>43578.208333333336</v>
      </c>
      <c r="B2695" s="167">
        <f>WEEKNUM(A2695)</f>
        <v>17</v>
      </c>
      <c r="C2695" s="164">
        <f>WEEKDAY(A2695)</f>
        <v>3</v>
      </c>
      <c r="D2695" s="164">
        <v>6</v>
      </c>
      <c r="E2695" s="163">
        <v>10.5</v>
      </c>
      <c r="F2695" s="163">
        <v>11</v>
      </c>
      <c r="G2695" s="163">
        <v>12.13</v>
      </c>
      <c r="H2695" s="1">
        <v>191</v>
      </c>
      <c r="I2695" s="161">
        <f>VLOOKUP(B2695,L$2:M$54,2,FALSE)</f>
        <v>1.0383237401004264</v>
      </c>
      <c r="J2695">
        <f>MAX(I2695*F2695,E2695)</f>
        <v>11.421561141104689</v>
      </c>
      <c r="L2695" s="166"/>
      <c r="M2695" s="41"/>
      <c r="N2695" s="41"/>
      <c r="O2695" s="41"/>
    </row>
    <row r="2696" spans="1:15" x14ac:dyDescent="0.25">
      <c r="A2696" s="165">
        <v>43578.25</v>
      </c>
      <c r="B2696" s="167">
        <f>WEEKNUM(A2696)</f>
        <v>17</v>
      </c>
      <c r="C2696" s="164">
        <f>WEEKDAY(A2696)</f>
        <v>3</v>
      </c>
      <c r="D2696" s="164">
        <v>7</v>
      </c>
      <c r="E2696" s="163">
        <v>10.875</v>
      </c>
      <c r="F2696" s="163">
        <v>12</v>
      </c>
      <c r="G2696" s="163">
        <v>11.935</v>
      </c>
      <c r="H2696" s="1">
        <v>273</v>
      </c>
      <c r="I2696" s="161">
        <f>VLOOKUP(B2696,L$2:M$54,2,FALSE)</f>
        <v>1.0383237401004264</v>
      </c>
      <c r="J2696">
        <f>MAX(I2696*F2696,E2696)</f>
        <v>12.459884881205117</v>
      </c>
      <c r="L2696" s="166"/>
      <c r="M2696" s="41"/>
      <c r="N2696" s="41"/>
      <c r="O2696" s="41"/>
    </row>
    <row r="2697" spans="1:15" x14ac:dyDescent="0.25">
      <c r="A2697" s="165">
        <v>43578.291666666664</v>
      </c>
      <c r="B2697" s="167">
        <f>WEEKNUM(A2697)</f>
        <v>17</v>
      </c>
      <c r="C2697" s="164">
        <f>WEEKDAY(A2697)</f>
        <v>3</v>
      </c>
      <c r="D2697" s="164">
        <v>8</v>
      </c>
      <c r="E2697" s="163">
        <v>10</v>
      </c>
      <c r="F2697" s="163">
        <v>15.75</v>
      </c>
      <c r="G2697" s="163">
        <v>12.032500000000001</v>
      </c>
      <c r="H2697" s="1">
        <v>533</v>
      </c>
      <c r="I2697" s="161">
        <f>VLOOKUP(B2697,L$2:M$54,2,FALSE)</f>
        <v>1.0383237401004264</v>
      </c>
      <c r="J2697">
        <f>MAX(I2697*F2697,E2697)</f>
        <v>16.353598906581716</v>
      </c>
      <c r="L2697" s="166"/>
      <c r="M2697" s="41"/>
      <c r="N2697" s="41"/>
      <c r="O2697" s="41"/>
    </row>
    <row r="2698" spans="1:15" x14ac:dyDescent="0.25">
      <c r="A2698" s="165">
        <v>43578.333333333336</v>
      </c>
      <c r="B2698" s="167">
        <f>WEEKNUM(A2698)</f>
        <v>17</v>
      </c>
      <c r="C2698" s="164">
        <f>WEEKDAY(A2698)</f>
        <v>3</v>
      </c>
      <c r="D2698" s="164">
        <v>9</v>
      </c>
      <c r="E2698" s="163">
        <v>10</v>
      </c>
      <c r="F2698" s="163">
        <v>17.625</v>
      </c>
      <c r="G2698" s="163">
        <v>10.879999999999999</v>
      </c>
      <c r="H2698" s="1">
        <v>1112</v>
      </c>
      <c r="I2698" s="161">
        <f>VLOOKUP(B2698,L$2:M$54,2,FALSE)</f>
        <v>1.0383237401004264</v>
      </c>
      <c r="J2698">
        <f>MAX(I2698*F2698,E2698)</f>
        <v>18.300455919270014</v>
      </c>
      <c r="L2698" s="166"/>
      <c r="M2698" s="41"/>
      <c r="N2698" s="41"/>
      <c r="O2698" s="41"/>
    </row>
    <row r="2699" spans="1:15" x14ac:dyDescent="0.25">
      <c r="A2699" s="165">
        <v>43578.375</v>
      </c>
      <c r="B2699" s="167">
        <f>WEEKNUM(A2699)</f>
        <v>17</v>
      </c>
      <c r="C2699" s="164">
        <f>WEEKDAY(A2699)</f>
        <v>3</v>
      </c>
      <c r="D2699" s="164">
        <v>10</v>
      </c>
      <c r="E2699" s="163">
        <v>10</v>
      </c>
      <c r="F2699" s="163">
        <v>14.75</v>
      </c>
      <c r="G2699" s="163">
        <v>12</v>
      </c>
      <c r="H2699" s="1">
        <v>1594</v>
      </c>
      <c r="I2699" s="161">
        <f>VLOOKUP(B2699,L$2:M$54,2,FALSE)</f>
        <v>1.0383237401004264</v>
      </c>
      <c r="J2699">
        <f>MAX(I2699*F2699,E2699)</f>
        <v>15.315275166481289</v>
      </c>
      <c r="L2699" s="166"/>
      <c r="M2699" s="41"/>
      <c r="N2699" s="41"/>
      <c r="O2699" s="41"/>
    </row>
    <row r="2700" spans="1:15" x14ac:dyDescent="0.25">
      <c r="A2700" s="165">
        <v>43578.416666666664</v>
      </c>
      <c r="B2700" s="167">
        <f>WEEKNUM(A2700)</f>
        <v>17</v>
      </c>
      <c r="C2700" s="164">
        <f>WEEKDAY(A2700)</f>
        <v>3</v>
      </c>
      <c r="D2700" s="164">
        <v>11</v>
      </c>
      <c r="E2700" s="163">
        <v>10</v>
      </c>
      <c r="F2700" s="163">
        <v>14</v>
      </c>
      <c r="G2700" s="163">
        <v>10.85</v>
      </c>
      <c r="H2700" s="1">
        <v>2429</v>
      </c>
      <c r="I2700" s="161">
        <f>VLOOKUP(B2700,L$2:M$54,2,FALSE)</f>
        <v>1.0383237401004264</v>
      </c>
      <c r="J2700">
        <f>MAX(I2700*F2700,E2700)</f>
        <v>14.536532361405969</v>
      </c>
      <c r="L2700" s="166"/>
      <c r="M2700" s="41"/>
      <c r="N2700" s="41"/>
      <c r="O2700" s="41"/>
    </row>
    <row r="2701" spans="1:15" x14ac:dyDescent="0.25">
      <c r="A2701" s="165">
        <v>43578.458333333336</v>
      </c>
      <c r="B2701" s="167">
        <f>WEEKNUM(A2701)</f>
        <v>17</v>
      </c>
      <c r="C2701" s="164">
        <f>WEEKDAY(A2701)</f>
        <v>3</v>
      </c>
      <c r="D2701" s="164">
        <v>12</v>
      </c>
      <c r="E2701" s="163">
        <v>10</v>
      </c>
      <c r="F2701" s="163">
        <v>13.875</v>
      </c>
      <c r="G2701" s="163">
        <v>11.9375</v>
      </c>
      <c r="H2701" s="1">
        <v>3018</v>
      </c>
      <c r="I2701" s="161">
        <f>VLOOKUP(B2701,L$2:M$54,2,FALSE)</f>
        <v>1.0383237401004264</v>
      </c>
      <c r="J2701">
        <f>MAX(I2701*F2701,E2701)</f>
        <v>14.406741893893416</v>
      </c>
      <c r="L2701" s="166"/>
      <c r="M2701" s="41"/>
      <c r="N2701" s="41"/>
      <c r="O2701" s="41"/>
    </row>
    <row r="2702" spans="1:15" x14ac:dyDescent="0.25">
      <c r="A2702" s="165">
        <v>43578.5</v>
      </c>
      <c r="B2702" s="167">
        <f>WEEKNUM(A2702)</f>
        <v>17</v>
      </c>
      <c r="C2702" s="164">
        <f>WEEKDAY(A2702)</f>
        <v>3</v>
      </c>
      <c r="D2702" s="164">
        <v>13</v>
      </c>
      <c r="E2702" s="163">
        <v>10</v>
      </c>
      <c r="F2702" s="163">
        <v>14.125</v>
      </c>
      <c r="G2702" s="163">
        <v>10.85</v>
      </c>
      <c r="H2702" s="1">
        <v>2573</v>
      </c>
      <c r="I2702" s="161">
        <f>VLOOKUP(B2702,L$2:M$54,2,FALSE)</f>
        <v>1.0383237401004264</v>
      </c>
      <c r="J2702">
        <f>MAX(I2702*F2702,E2702)</f>
        <v>14.666322828918522</v>
      </c>
      <c r="L2702" s="166"/>
      <c r="M2702" s="41"/>
      <c r="N2702" s="41"/>
      <c r="O2702" s="41"/>
    </row>
    <row r="2703" spans="1:15" x14ac:dyDescent="0.25">
      <c r="A2703" s="165">
        <v>43578.541666666664</v>
      </c>
      <c r="B2703" s="167">
        <f>WEEKNUM(A2703)</f>
        <v>17</v>
      </c>
      <c r="C2703" s="164">
        <f>WEEKDAY(A2703)</f>
        <v>3</v>
      </c>
      <c r="D2703" s="164">
        <v>14</v>
      </c>
      <c r="E2703" s="163">
        <v>10</v>
      </c>
      <c r="F2703" s="163">
        <v>14.074999999999999</v>
      </c>
      <c r="G2703" s="163">
        <v>10.75</v>
      </c>
      <c r="H2703" s="1">
        <v>2244</v>
      </c>
      <c r="I2703" s="161">
        <f>VLOOKUP(B2703,L$2:M$54,2,FALSE)</f>
        <v>1.0383237401004264</v>
      </c>
      <c r="J2703">
        <f>MAX(I2703*F2703,E2703)</f>
        <v>14.614406641913501</v>
      </c>
      <c r="L2703" s="166"/>
      <c r="M2703" s="41"/>
      <c r="N2703" s="41"/>
      <c r="O2703" s="41"/>
    </row>
    <row r="2704" spans="1:15" x14ac:dyDescent="0.25">
      <c r="A2704" s="165">
        <v>43578.583333333336</v>
      </c>
      <c r="B2704" s="167">
        <f>WEEKNUM(A2704)</f>
        <v>17</v>
      </c>
      <c r="C2704" s="164">
        <f>WEEKDAY(A2704)</f>
        <v>3</v>
      </c>
      <c r="D2704" s="164">
        <v>15</v>
      </c>
      <c r="E2704" s="163">
        <v>10</v>
      </c>
      <c r="F2704" s="163">
        <v>13.975000000000001</v>
      </c>
      <c r="G2704" s="163">
        <v>11.4375</v>
      </c>
      <c r="H2704" s="1">
        <v>2460</v>
      </c>
      <c r="I2704" s="161">
        <f>VLOOKUP(B2704,L$2:M$54,2,FALSE)</f>
        <v>1.0383237401004264</v>
      </c>
      <c r="J2704">
        <f>MAX(I2704*F2704,E2704)</f>
        <v>14.510574267903459</v>
      </c>
      <c r="L2704" s="166"/>
      <c r="M2704" s="41"/>
      <c r="N2704" s="41"/>
      <c r="O2704" s="41"/>
    </row>
    <row r="2705" spans="1:15" x14ac:dyDescent="0.25">
      <c r="A2705" s="165">
        <v>43578.625</v>
      </c>
      <c r="B2705" s="167">
        <f>WEEKNUM(A2705)</f>
        <v>17</v>
      </c>
      <c r="C2705" s="164">
        <f>WEEKDAY(A2705)</f>
        <v>3</v>
      </c>
      <c r="D2705" s="164">
        <v>16</v>
      </c>
      <c r="E2705" s="163">
        <v>10</v>
      </c>
      <c r="F2705" s="163">
        <v>14.175000000000001</v>
      </c>
      <c r="G2705" s="163">
        <v>12.875</v>
      </c>
      <c r="H2705" s="1">
        <v>2693</v>
      </c>
      <c r="I2705" s="161">
        <f>VLOOKUP(B2705,L$2:M$54,2,FALSE)</f>
        <v>1.0383237401004264</v>
      </c>
      <c r="J2705">
        <f>MAX(I2705*F2705,E2705)</f>
        <v>14.718239015923544</v>
      </c>
      <c r="L2705" s="166"/>
      <c r="M2705" s="41"/>
      <c r="N2705" s="41"/>
      <c r="O2705" s="41"/>
    </row>
    <row r="2706" spans="1:15" x14ac:dyDescent="0.25">
      <c r="A2706" s="165">
        <v>43578.666666666664</v>
      </c>
      <c r="B2706" s="167">
        <f>WEEKNUM(A2706)</f>
        <v>17</v>
      </c>
      <c r="C2706" s="164">
        <f>WEEKDAY(A2706)</f>
        <v>3</v>
      </c>
      <c r="D2706" s="164">
        <v>17</v>
      </c>
      <c r="E2706" s="163">
        <v>10</v>
      </c>
      <c r="F2706" s="163">
        <v>14.45</v>
      </c>
      <c r="G2706" s="163">
        <v>13.8125</v>
      </c>
      <c r="H2706" s="1">
        <v>2975</v>
      </c>
      <c r="I2706" s="161">
        <f>VLOOKUP(B2706,L$2:M$54,2,FALSE)</f>
        <v>1.0383237401004264</v>
      </c>
      <c r="J2706">
        <f>MAX(I2706*F2706,E2706)</f>
        <v>15.00377804445116</v>
      </c>
      <c r="L2706" s="166"/>
      <c r="M2706" s="41"/>
      <c r="N2706" s="41"/>
      <c r="O2706" s="41"/>
    </row>
    <row r="2707" spans="1:15" x14ac:dyDescent="0.25">
      <c r="A2707" s="165">
        <v>43578.708333333336</v>
      </c>
      <c r="B2707" s="167">
        <f>WEEKNUM(A2707)</f>
        <v>17</v>
      </c>
      <c r="C2707" s="164">
        <f>WEEKDAY(A2707)</f>
        <v>3</v>
      </c>
      <c r="D2707" s="164">
        <v>18</v>
      </c>
      <c r="E2707" s="163">
        <v>10</v>
      </c>
      <c r="F2707" s="163">
        <v>17.375</v>
      </c>
      <c r="G2707" s="163">
        <v>12.375</v>
      </c>
      <c r="H2707" s="1">
        <v>3128</v>
      </c>
      <c r="I2707" s="161">
        <f>VLOOKUP(B2707,L$2:M$54,2,FALSE)</f>
        <v>1.0383237401004264</v>
      </c>
      <c r="J2707">
        <f>MAX(I2707*F2707,E2707)</f>
        <v>18.040874984244908</v>
      </c>
      <c r="L2707" s="166"/>
      <c r="M2707" s="41"/>
      <c r="N2707" s="41"/>
      <c r="O2707" s="41"/>
    </row>
    <row r="2708" spans="1:15" x14ac:dyDescent="0.25">
      <c r="A2708" s="165">
        <v>43578.75</v>
      </c>
      <c r="B2708" s="167">
        <f>WEEKNUM(A2708)</f>
        <v>17</v>
      </c>
      <c r="C2708" s="164">
        <f>WEEKDAY(A2708)</f>
        <v>3</v>
      </c>
      <c r="D2708" s="164">
        <v>19</v>
      </c>
      <c r="E2708" s="163">
        <v>10</v>
      </c>
      <c r="F2708" s="163">
        <v>15.925000000000001</v>
      </c>
      <c r="G2708" s="163">
        <v>12</v>
      </c>
      <c r="H2708" s="1">
        <v>2782</v>
      </c>
      <c r="I2708" s="161">
        <f>VLOOKUP(B2708,L$2:M$54,2,FALSE)</f>
        <v>1.0383237401004264</v>
      </c>
      <c r="J2708">
        <f>MAX(I2708*F2708,E2708)</f>
        <v>16.535305561099293</v>
      </c>
      <c r="L2708" s="166"/>
      <c r="M2708" s="41"/>
      <c r="N2708" s="41"/>
      <c r="O2708" s="41"/>
    </row>
    <row r="2709" spans="1:15" x14ac:dyDescent="0.25">
      <c r="A2709" s="165">
        <v>43578.791666666664</v>
      </c>
      <c r="B2709" s="167">
        <f>WEEKNUM(A2709)</f>
        <v>17</v>
      </c>
      <c r="C2709" s="164">
        <f>WEEKDAY(A2709)</f>
        <v>3</v>
      </c>
      <c r="D2709" s="164">
        <v>20</v>
      </c>
      <c r="E2709" s="163">
        <v>10</v>
      </c>
      <c r="F2709" s="163">
        <v>13.525</v>
      </c>
      <c r="G2709" s="163">
        <v>11.9375</v>
      </c>
      <c r="H2709" s="1">
        <v>2034</v>
      </c>
      <c r="I2709" s="161">
        <f>VLOOKUP(B2709,L$2:M$54,2,FALSE)</f>
        <v>1.0383237401004264</v>
      </c>
      <c r="J2709">
        <f>MAX(I2709*F2709,E2709)</f>
        <v>14.043328584858267</v>
      </c>
      <c r="L2709" s="166"/>
      <c r="M2709" s="41"/>
      <c r="N2709" s="41"/>
      <c r="O2709" s="41"/>
    </row>
    <row r="2710" spans="1:15" x14ac:dyDescent="0.25">
      <c r="A2710" s="165">
        <v>43578.833333333336</v>
      </c>
      <c r="B2710" s="167">
        <f>WEEKNUM(A2710)</f>
        <v>17</v>
      </c>
      <c r="C2710" s="164">
        <f>WEEKDAY(A2710)</f>
        <v>3</v>
      </c>
      <c r="D2710" s="164">
        <v>21</v>
      </c>
      <c r="E2710" s="163">
        <v>12.45</v>
      </c>
      <c r="F2710" s="163">
        <v>12.45</v>
      </c>
      <c r="G2710" s="163">
        <v>12.0625</v>
      </c>
      <c r="H2710" s="1">
        <v>1567</v>
      </c>
      <c r="I2710" s="161">
        <f>VLOOKUP(B2710,L$2:M$54,2,FALSE)</f>
        <v>1.0383237401004264</v>
      </c>
      <c r="J2710">
        <f>MAX(I2710*F2710,E2710)</f>
        <v>12.927130564250307</v>
      </c>
      <c r="L2710" s="166"/>
      <c r="M2710" s="41"/>
      <c r="N2710" s="41"/>
      <c r="O2710" s="41"/>
    </row>
    <row r="2711" spans="1:15" x14ac:dyDescent="0.25">
      <c r="A2711" s="165">
        <v>43578.875</v>
      </c>
      <c r="B2711" s="167">
        <f>WEEKNUM(A2711)</f>
        <v>17</v>
      </c>
      <c r="C2711" s="164">
        <f>WEEKDAY(A2711)</f>
        <v>3</v>
      </c>
      <c r="D2711" s="164">
        <v>22</v>
      </c>
      <c r="E2711" s="163">
        <v>11.95</v>
      </c>
      <c r="F2711" s="163">
        <v>11.95</v>
      </c>
      <c r="G2711" s="163">
        <v>12.037500000000001</v>
      </c>
      <c r="H2711" s="1">
        <v>1155</v>
      </c>
      <c r="I2711" s="161">
        <f>VLOOKUP(B2711,L$2:M$54,2,FALSE)</f>
        <v>1.0383237401004264</v>
      </c>
      <c r="J2711">
        <f>MAX(I2711*F2711,E2711)</f>
        <v>12.407968694200095</v>
      </c>
      <c r="L2711" s="166"/>
      <c r="M2711" s="41"/>
      <c r="N2711" s="41"/>
      <c r="O2711" s="41"/>
    </row>
    <row r="2712" spans="1:15" x14ac:dyDescent="0.25">
      <c r="A2712" s="165">
        <v>43578.916666666664</v>
      </c>
      <c r="B2712" s="167">
        <f>WEEKNUM(A2712)</f>
        <v>17</v>
      </c>
      <c r="C2712" s="164">
        <f>WEEKDAY(A2712)</f>
        <v>3</v>
      </c>
      <c r="D2712" s="164">
        <v>23</v>
      </c>
      <c r="E2712" s="163">
        <v>11.725000000000001</v>
      </c>
      <c r="F2712" s="163">
        <v>11.725000000000001</v>
      </c>
      <c r="G2712" s="163">
        <v>11.987500000000001</v>
      </c>
      <c r="H2712" s="1">
        <v>841</v>
      </c>
      <c r="I2712" s="161">
        <f>VLOOKUP(B2712,L$2:M$54,2,FALSE)</f>
        <v>1.0383237401004264</v>
      </c>
      <c r="J2712">
        <f>MAX(I2712*F2712,E2712)</f>
        <v>12.174345852677501</v>
      </c>
      <c r="L2712" s="166"/>
      <c r="M2712" s="41"/>
      <c r="N2712" s="41"/>
      <c r="O2712" s="41"/>
    </row>
    <row r="2713" spans="1:15" x14ac:dyDescent="0.25">
      <c r="A2713" s="165">
        <v>43578.958333333336</v>
      </c>
      <c r="B2713" s="167">
        <f>WEEKNUM(A2713)</f>
        <v>17</v>
      </c>
      <c r="C2713" s="164">
        <f>WEEKDAY(A2713)</f>
        <v>3</v>
      </c>
      <c r="D2713" s="164">
        <v>24</v>
      </c>
      <c r="E2713" s="163">
        <v>12</v>
      </c>
      <c r="F2713" s="163">
        <v>12</v>
      </c>
      <c r="G2713" s="163">
        <v>12.0875</v>
      </c>
      <c r="H2713" s="1">
        <v>447</v>
      </c>
      <c r="I2713" s="161">
        <f>VLOOKUP(B2713,L$2:M$54,2,FALSE)</f>
        <v>1.0383237401004264</v>
      </c>
      <c r="J2713">
        <f>MAX(I2713*F2713,E2713)</f>
        <v>12.459884881205117</v>
      </c>
      <c r="L2713" s="166"/>
      <c r="M2713" s="41"/>
      <c r="N2713" s="41"/>
      <c r="O2713" s="41"/>
    </row>
    <row r="2714" spans="1:15" x14ac:dyDescent="0.25">
      <c r="A2714" s="165">
        <v>43579</v>
      </c>
      <c r="B2714" s="167">
        <f>WEEKNUM(A2714)</f>
        <v>17</v>
      </c>
      <c r="C2714" s="164">
        <f>WEEKDAY(A2714)</f>
        <v>4</v>
      </c>
      <c r="D2714" s="164">
        <v>1</v>
      </c>
      <c r="E2714" s="163">
        <v>11.07</v>
      </c>
      <c r="F2714" s="163">
        <v>11.07</v>
      </c>
      <c r="G2714" s="163">
        <v>12.225</v>
      </c>
      <c r="H2714" s="1">
        <v>188</v>
      </c>
      <c r="I2714" s="161">
        <f>VLOOKUP(B2714,L$2:M$54,2,FALSE)</f>
        <v>1.0383237401004264</v>
      </c>
      <c r="J2714">
        <f>MAX(I2714*F2714,E2714)</f>
        <v>11.49424380291172</v>
      </c>
      <c r="L2714" s="166"/>
      <c r="M2714" s="41"/>
      <c r="N2714" s="41"/>
      <c r="O2714" s="41"/>
    </row>
    <row r="2715" spans="1:15" x14ac:dyDescent="0.25">
      <c r="A2715" s="165">
        <v>43579.041666666664</v>
      </c>
      <c r="B2715" s="167">
        <f>WEEKNUM(A2715)</f>
        <v>17</v>
      </c>
      <c r="C2715" s="164">
        <f>WEEKDAY(A2715)</f>
        <v>4</v>
      </c>
      <c r="D2715" s="164">
        <v>2</v>
      </c>
      <c r="E2715" s="163">
        <v>11.175000000000001</v>
      </c>
      <c r="F2715" s="163">
        <v>11.175000000000001</v>
      </c>
      <c r="G2715" s="163">
        <v>13.6875</v>
      </c>
      <c r="H2715" s="1">
        <v>88</v>
      </c>
      <c r="I2715" s="161">
        <f>VLOOKUP(B2715,L$2:M$54,2,FALSE)</f>
        <v>1.0383237401004264</v>
      </c>
      <c r="J2715">
        <f>MAX(I2715*F2715,E2715)</f>
        <v>11.603267795622266</v>
      </c>
      <c r="L2715" s="166"/>
      <c r="M2715" s="41"/>
      <c r="N2715" s="41"/>
      <c r="O2715" s="41"/>
    </row>
    <row r="2716" spans="1:15" x14ac:dyDescent="0.25">
      <c r="A2716" s="165">
        <v>43579.083333333336</v>
      </c>
      <c r="B2716" s="167">
        <f>WEEKNUM(A2716)</f>
        <v>17</v>
      </c>
      <c r="C2716" s="164">
        <f>WEEKDAY(A2716)</f>
        <v>4</v>
      </c>
      <c r="D2716" s="164">
        <v>3</v>
      </c>
      <c r="E2716" s="163">
        <v>11.745000000000001</v>
      </c>
      <c r="F2716" s="163">
        <v>11.745000000000001</v>
      </c>
      <c r="G2716" s="163">
        <v>12.9625</v>
      </c>
      <c r="H2716" s="1">
        <v>76</v>
      </c>
      <c r="I2716" s="161">
        <f>VLOOKUP(B2716,L$2:M$54,2,FALSE)</f>
        <v>1.0383237401004264</v>
      </c>
      <c r="J2716">
        <f>MAX(I2716*F2716,E2716)</f>
        <v>12.195112327479508</v>
      </c>
      <c r="L2716" s="166"/>
      <c r="M2716" s="41"/>
      <c r="N2716" s="41"/>
      <c r="O2716" s="41"/>
    </row>
    <row r="2717" spans="1:15" x14ac:dyDescent="0.25">
      <c r="A2717" s="165">
        <v>43579.125</v>
      </c>
      <c r="B2717" s="167">
        <f>WEEKNUM(A2717)</f>
        <v>17</v>
      </c>
      <c r="C2717" s="164">
        <f>WEEKDAY(A2717)</f>
        <v>4</v>
      </c>
      <c r="D2717" s="164">
        <v>4</v>
      </c>
      <c r="E2717" s="163">
        <v>12.195</v>
      </c>
      <c r="F2717" s="163">
        <v>12.195</v>
      </c>
      <c r="G2717" s="163">
        <v>11.762499999999999</v>
      </c>
      <c r="H2717" s="1">
        <v>121</v>
      </c>
      <c r="I2717" s="161">
        <f>VLOOKUP(B2717,L$2:M$54,2,FALSE)</f>
        <v>1.0383237401004264</v>
      </c>
      <c r="J2717">
        <f>MAX(I2717*F2717,E2717)</f>
        <v>12.6623580105247</v>
      </c>
      <c r="L2717" s="166"/>
      <c r="M2717" s="41"/>
      <c r="N2717" s="41"/>
      <c r="O2717" s="41"/>
    </row>
    <row r="2718" spans="1:15" x14ac:dyDescent="0.25">
      <c r="A2718" s="165">
        <v>43579.166666666664</v>
      </c>
      <c r="B2718" s="167">
        <f>WEEKNUM(A2718)</f>
        <v>17</v>
      </c>
      <c r="C2718" s="164">
        <f>WEEKDAY(A2718)</f>
        <v>4</v>
      </c>
      <c r="D2718" s="164">
        <v>5</v>
      </c>
      <c r="E2718" s="163">
        <v>11.705</v>
      </c>
      <c r="F2718" s="163">
        <v>11.705</v>
      </c>
      <c r="G2718" s="163">
        <v>12.45</v>
      </c>
      <c r="H2718" s="1">
        <v>322</v>
      </c>
      <c r="I2718" s="161">
        <f>VLOOKUP(B2718,L$2:M$54,2,FALSE)</f>
        <v>1.0383237401004264</v>
      </c>
      <c r="J2718">
        <f>MAX(I2718*F2718,E2718)</f>
        <v>12.153579377875491</v>
      </c>
      <c r="L2718" s="166"/>
      <c r="M2718" s="41"/>
      <c r="N2718" s="41"/>
      <c r="O2718" s="41"/>
    </row>
    <row r="2719" spans="1:15" x14ac:dyDescent="0.25">
      <c r="A2719" s="165">
        <v>43579.208333333336</v>
      </c>
      <c r="B2719" s="167">
        <f>WEEKNUM(A2719)</f>
        <v>17</v>
      </c>
      <c r="C2719" s="164">
        <f>WEEKDAY(A2719)</f>
        <v>4</v>
      </c>
      <c r="D2719" s="164">
        <v>6</v>
      </c>
      <c r="E2719" s="163">
        <v>10.620000000000001</v>
      </c>
      <c r="F2719" s="163">
        <v>10.620000000000001</v>
      </c>
      <c r="G2719" s="163">
        <v>11.95</v>
      </c>
      <c r="H2719" s="1">
        <v>892</v>
      </c>
      <c r="I2719" s="161">
        <f>VLOOKUP(B2719,L$2:M$54,2,FALSE)</f>
        <v>1.0383237401004264</v>
      </c>
      <c r="J2719">
        <f>MAX(I2719*F2719,E2719)</f>
        <v>11.02699811986653</v>
      </c>
      <c r="L2719" s="166"/>
      <c r="M2719" s="41"/>
      <c r="N2719" s="41"/>
      <c r="O2719" s="41"/>
    </row>
    <row r="2720" spans="1:15" x14ac:dyDescent="0.25">
      <c r="A2720" s="165">
        <v>43579.25</v>
      </c>
      <c r="B2720" s="167">
        <f>WEEKNUM(A2720)</f>
        <v>17</v>
      </c>
      <c r="C2720" s="164">
        <f>WEEKDAY(A2720)</f>
        <v>4</v>
      </c>
      <c r="D2720" s="164">
        <v>7</v>
      </c>
      <c r="E2720" s="163">
        <v>11.77</v>
      </c>
      <c r="F2720" s="163">
        <v>11.77</v>
      </c>
      <c r="G2720" s="163">
        <v>11.725000000000001</v>
      </c>
      <c r="H2720" s="1">
        <v>3542</v>
      </c>
      <c r="I2720" s="161">
        <f>VLOOKUP(B2720,L$2:M$54,2,FALSE)</f>
        <v>1.0383237401004264</v>
      </c>
      <c r="J2720">
        <f>MAX(I2720*F2720,E2720)</f>
        <v>12.221070420982018</v>
      </c>
      <c r="L2720" s="166"/>
      <c r="M2720" s="41"/>
      <c r="N2720" s="41"/>
      <c r="O2720" s="41"/>
    </row>
    <row r="2721" spans="1:15" x14ac:dyDescent="0.25">
      <c r="A2721" s="165">
        <v>43579.291666666664</v>
      </c>
      <c r="B2721" s="167">
        <f>WEEKNUM(A2721)</f>
        <v>17</v>
      </c>
      <c r="C2721" s="164">
        <f>WEEKDAY(A2721)</f>
        <v>4</v>
      </c>
      <c r="D2721" s="164">
        <v>8</v>
      </c>
      <c r="E2721" s="163">
        <v>10</v>
      </c>
      <c r="F2721" s="163">
        <v>16.5</v>
      </c>
      <c r="G2721" s="163">
        <v>12</v>
      </c>
      <c r="H2721" s="1">
        <v>4277</v>
      </c>
      <c r="I2721" s="161">
        <f>VLOOKUP(B2721,L$2:M$54,2,FALSE)</f>
        <v>1.0383237401004264</v>
      </c>
      <c r="J2721">
        <f>MAX(I2721*F2721,E2721)</f>
        <v>17.132341711657034</v>
      </c>
      <c r="L2721" s="166"/>
      <c r="M2721" s="41"/>
      <c r="N2721" s="41"/>
      <c r="O2721" s="41"/>
    </row>
    <row r="2722" spans="1:15" x14ac:dyDescent="0.25">
      <c r="A2722" s="165">
        <v>43579.333333333336</v>
      </c>
      <c r="B2722" s="167">
        <f>WEEKNUM(A2722)</f>
        <v>17</v>
      </c>
      <c r="C2722" s="164">
        <f>WEEKDAY(A2722)</f>
        <v>4</v>
      </c>
      <c r="D2722" s="164">
        <v>9</v>
      </c>
      <c r="E2722" s="163">
        <v>10</v>
      </c>
      <c r="F2722" s="163">
        <v>19</v>
      </c>
      <c r="G2722" s="163">
        <v>11.07</v>
      </c>
      <c r="H2722" s="1">
        <v>3944</v>
      </c>
      <c r="I2722" s="161">
        <f>VLOOKUP(B2722,L$2:M$54,2,FALSE)</f>
        <v>1.0383237401004264</v>
      </c>
      <c r="J2722">
        <f>MAX(I2722*F2722,E2722)</f>
        <v>19.7281510619081</v>
      </c>
      <c r="L2722" s="166"/>
      <c r="M2722" s="41"/>
      <c r="N2722" s="41"/>
      <c r="O2722" s="41"/>
    </row>
    <row r="2723" spans="1:15" x14ac:dyDescent="0.25">
      <c r="A2723" s="165">
        <v>43579.375</v>
      </c>
      <c r="B2723" s="167">
        <f>WEEKNUM(A2723)</f>
        <v>17</v>
      </c>
      <c r="C2723" s="164">
        <f>WEEKDAY(A2723)</f>
        <v>4</v>
      </c>
      <c r="D2723" s="164">
        <v>10</v>
      </c>
      <c r="E2723" s="163">
        <v>10</v>
      </c>
      <c r="F2723" s="163">
        <v>16.75</v>
      </c>
      <c r="G2723" s="163">
        <v>11.175000000000001</v>
      </c>
      <c r="H2723" s="1">
        <v>2891</v>
      </c>
      <c r="I2723" s="161">
        <f>VLOOKUP(B2723,L$2:M$54,2,FALSE)</f>
        <v>1.0383237401004264</v>
      </c>
      <c r="J2723">
        <f>MAX(I2723*F2723,E2723)</f>
        <v>17.391922646682143</v>
      </c>
      <c r="L2723" s="166"/>
      <c r="M2723" s="41"/>
      <c r="N2723" s="41"/>
      <c r="O2723" s="41"/>
    </row>
    <row r="2724" spans="1:15" x14ac:dyDescent="0.25">
      <c r="A2724" s="165">
        <v>43579.416666666664</v>
      </c>
      <c r="B2724" s="167">
        <f>WEEKNUM(A2724)</f>
        <v>17</v>
      </c>
      <c r="C2724" s="164">
        <f>WEEKDAY(A2724)</f>
        <v>4</v>
      </c>
      <c r="D2724" s="164">
        <v>11</v>
      </c>
      <c r="E2724" s="163">
        <v>10</v>
      </c>
      <c r="F2724" s="163">
        <v>15.379999999999999</v>
      </c>
      <c r="G2724" s="163">
        <v>11.745000000000001</v>
      </c>
      <c r="H2724" s="1">
        <v>2382</v>
      </c>
      <c r="I2724" s="161">
        <f>VLOOKUP(B2724,L$2:M$54,2,FALSE)</f>
        <v>1.0383237401004264</v>
      </c>
      <c r="J2724">
        <f>MAX(I2724*F2724,E2724)</f>
        <v>15.969419122744556</v>
      </c>
      <c r="L2724" s="166"/>
      <c r="M2724" s="41"/>
      <c r="N2724" s="41"/>
      <c r="O2724" s="41"/>
    </row>
    <row r="2725" spans="1:15" x14ac:dyDescent="0.25">
      <c r="A2725" s="165">
        <v>43579.458333333336</v>
      </c>
      <c r="B2725" s="167">
        <f>WEEKNUM(A2725)</f>
        <v>17</v>
      </c>
      <c r="C2725" s="164">
        <f>WEEKDAY(A2725)</f>
        <v>4</v>
      </c>
      <c r="D2725" s="164">
        <v>12</v>
      </c>
      <c r="E2725" s="163">
        <v>10</v>
      </c>
      <c r="F2725" s="163">
        <v>14.45</v>
      </c>
      <c r="G2725" s="163">
        <v>12.195</v>
      </c>
      <c r="H2725" s="1">
        <v>2361</v>
      </c>
      <c r="I2725" s="161">
        <f>VLOOKUP(B2725,L$2:M$54,2,FALSE)</f>
        <v>1.0383237401004264</v>
      </c>
      <c r="J2725">
        <f>MAX(I2725*F2725,E2725)</f>
        <v>15.00377804445116</v>
      </c>
      <c r="L2725" s="166"/>
      <c r="M2725" s="41"/>
      <c r="N2725" s="41"/>
      <c r="O2725" s="41"/>
    </row>
    <row r="2726" spans="1:15" x14ac:dyDescent="0.25">
      <c r="A2726" s="165">
        <v>43579.5</v>
      </c>
      <c r="B2726" s="167">
        <f>WEEKNUM(A2726)</f>
        <v>17</v>
      </c>
      <c r="C2726" s="164">
        <f>WEEKDAY(A2726)</f>
        <v>4</v>
      </c>
      <c r="D2726" s="164">
        <v>13</v>
      </c>
      <c r="E2726" s="163">
        <v>10</v>
      </c>
      <c r="F2726" s="163">
        <v>13.765000000000001</v>
      </c>
      <c r="G2726" s="163">
        <v>11.705</v>
      </c>
      <c r="H2726" s="1">
        <v>2275</v>
      </c>
      <c r="I2726" s="161">
        <f>VLOOKUP(B2726,L$2:M$54,2,FALSE)</f>
        <v>1.0383237401004264</v>
      </c>
      <c r="J2726">
        <f>MAX(I2726*F2726,E2726)</f>
        <v>14.29252628248237</v>
      </c>
      <c r="L2726" s="166"/>
      <c r="M2726" s="41"/>
      <c r="N2726" s="41"/>
      <c r="O2726" s="41"/>
    </row>
    <row r="2727" spans="1:15" x14ac:dyDescent="0.25">
      <c r="A2727" s="165">
        <v>43579.541666666664</v>
      </c>
      <c r="B2727" s="167">
        <f>WEEKNUM(A2727)</f>
        <v>17</v>
      </c>
      <c r="C2727" s="164">
        <f>WEEKDAY(A2727)</f>
        <v>4</v>
      </c>
      <c r="D2727" s="164">
        <v>14</v>
      </c>
      <c r="E2727" s="163">
        <v>10</v>
      </c>
      <c r="F2727" s="163">
        <v>14.185</v>
      </c>
      <c r="G2727" s="163">
        <v>10.620000000000001</v>
      </c>
      <c r="H2727" s="1">
        <v>2410</v>
      </c>
      <c r="I2727" s="161">
        <f>VLOOKUP(B2727,L$2:M$54,2,FALSE)</f>
        <v>1.0383237401004264</v>
      </c>
      <c r="J2727">
        <f>MAX(I2727*F2727,E2727)</f>
        <v>14.728622253324549</v>
      </c>
      <c r="L2727" s="166"/>
      <c r="M2727" s="41"/>
      <c r="N2727" s="41"/>
      <c r="O2727" s="41"/>
    </row>
    <row r="2728" spans="1:15" x14ac:dyDescent="0.25">
      <c r="A2728" s="165">
        <v>43579.583333333336</v>
      </c>
      <c r="B2728" s="167">
        <f>WEEKNUM(A2728)</f>
        <v>17</v>
      </c>
      <c r="C2728" s="164">
        <f>WEEKDAY(A2728)</f>
        <v>4</v>
      </c>
      <c r="D2728" s="164">
        <v>15</v>
      </c>
      <c r="E2728" s="163">
        <v>10</v>
      </c>
      <c r="F2728" s="163">
        <v>15</v>
      </c>
      <c r="G2728" s="163">
        <v>11.77</v>
      </c>
      <c r="H2728" s="1">
        <v>2405</v>
      </c>
      <c r="I2728" s="161">
        <f>VLOOKUP(B2728,L$2:M$54,2,FALSE)</f>
        <v>1.0383237401004264</v>
      </c>
      <c r="J2728">
        <f>MAX(I2728*F2728,E2728)</f>
        <v>15.574856101506395</v>
      </c>
      <c r="L2728" s="166"/>
      <c r="M2728" s="41"/>
      <c r="N2728" s="41"/>
      <c r="O2728" s="41"/>
    </row>
    <row r="2729" spans="1:15" x14ac:dyDescent="0.25">
      <c r="A2729" s="165">
        <v>43579.625</v>
      </c>
      <c r="B2729" s="167">
        <f>WEEKNUM(A2729)</f>
        <v>17</v>
      </c>
      <c r="C2729" s="164">
        <f>WEEKDAY(A2729)</f>
        <v>4</v>
      </c>
      <c r="D2729" s="164">
        <v>16</v>
      </c>
      <c r="E2729" s="163">
        <v>10</v>
      </c>
      <c r="F2729" s="163">
        <v>14.895</v>
      </c>
      <c r="G2729" s="163">
        <v>13.25</v>
      </c>
      <c r="H2729" s="1">
        <v>2641</v>
      </c>
      <c r="I2729" s="161">
        <f>VLOOKUP(B2729,L$2:M$54,2,FALSE)</f>
        <v>1.0383237401004264</v>
      </c>
      <c r="J2729">
        <f>MAX(I2729*F2729,E2729)</f>
        <v>15.465832108795851</v>
      </c>
      <c r="L2729" s="166"/>
      <c r="M2729" s="41"/>
      <c r="N2729" s="41"/>
      <c r="O2729" s="41"/>
    </row>
    <row r="2730" spans="1:15" x14ac:dyDescent="0.25">
      <c r="A2730" s="165">
        <v>43579.666666666664</v>
      </c>
      <c r="B2730" s="167">
        <f>WEEKNUM(A2730)</f>
        <v>17</v>
      </c>
      <c r="C2730" s="164">
        <f>WEEKDAY(A2730)</f>
        <v>4</v>
      </c>
      <c r="D2730" s="164">
        <v>17</v>
      </c>
      <c r="E2730" s="163">
        <v>10</v>
      </c>
      <c r="F2730" s="163">
        <v>15.77</v>
      </c>
      <c r="G2730" s="163">
        <v>14.5</v>
      </c>
      <c r="H2730" s="1">
        <v>3633</v>
      </c>
      <c r="I2730" s="161">
        <f>VLOOKUP(B2730,L$2:M$54,2,FALSE)</f>
        <v>1.0383237401004264</v>
      </c>
      <c r="J2730">
        <f>MAX(I2730*F2730,E2730)</f>
        <v>16.374365381383722</v>
      </c>
      <c r="L2730" s="166"/>
      <c r="M2730" s="41"/>
      <c r="N2730" s="41"/>
      <c r="O2730" s="41"/>
    </row>
    <row r="2731" spans="1:15" x14ac:dyDescent="0.25">
      <c r="A2731" s="165">
        <v>43579.708333333336</v>
      </c>
      <c r="B2731" s="167">
        <f>WEEKNUM(A2731)</f>
        <v>17</v>
      </c>
      <c r="C2731" s="164">
        <f>WEEKDAY(A2731)</f>
        <v>4</v>
      </c>
      <c r="D2731" s="164">
        <v>18</v>
      </c>
      <c r="E2731" s="163">
        <v>10</v>
      </c>
      <c r="F2731" s="163">
        <v>17.549999999999997</v>
      </c>
      <c r="G2731" s="163">
        <v>13.375</v>
      </c>
      <c r="H2731" s="1">
        <v>3937</v>
      </c>
      <c r="I2731" s="161">
        <f>VLOOKUP(B2731,L$2:M$54,2,FALSE)</f>
        <v>1.0383237401004264</v>
      </c>
      <c r="J2731">
        <f>MAX(I2731*F2731,E2731)</f>
        <v>18.222581638762481</v>
      </c>
      <c r="L2731" s="166"/>
      <c r="M2731" s="41"/>
      <c r="N2731" s="41"/>
      <c r="O2731" s="41"/>
    </row>
    <row r="2732" spans="1:15" x14ac:dyDescent="0.25">
      <c r="A2732" s="165">
        <v>43579.75</v>
      </c>
      <c r="B2732" s="167">
        <f>WEEKNUM(A2732)</f>
        <v>17</v>
      </c>
      <c r="C2732" s="164">
        <f>WEEKDAY(A2732)</f>
        <v>4</v>
      </c>
      <c r="D2732" s="164">
        <v>19</v>
      </c>
      <c r="E2732" s="163">
        <v>10</v>
      </c>
      <c r="F2732" s="163">
        <v>16.234999999999999</v>
      </c>
      <c r="G2732" s="163">
        <v>12.690000000000001</v>
      </c>
      <c r="H2732" s="1">
        <v>3012</v>
      </c>
      <c r="I2732" s="161">
        <f>VLOOKUP(B2732,L$2:M$54,2,FALSE)</f>
        <v>1.0383237401004264</v>
      </c>
      <c r="J2732">
        <f>MAX(I2732*F2732,E2732)</f>
        <v>16.857185920530423</v>
      </c>
      <c r="L2732" s="166"/>
      <c r="M2732" s="41"/>
      <c r="N2732" s="41"/>
      <c r="O2732" s="41"/>
    </row>
    <row r="2733" spans="1:15" x14ac:dyDescent="0.25">
      <c r="A2733" s="165">
        <v>43579.791666666664</v>
      </c>
      <c r="B2733" s="167">
        <f>WEEKNUM(A2733)</f>
        <v>17</v>
      </c>
      <c r="C2733" s="164">
        <f>WEEKDAY(A2733)</f>
        <v>4</v>
      </c>
      <c r="D2733" s="164">
        <v>20</v>
      </c>
      <c r="E2733" s="163">
        <v>10</v>
      </c>
      <c r="F2733" s="163">
        <v>14</v>
      </c>
      <c r="G2733" s="163">
        <v>12.225000000000001</v>
      </c>
      <c r="H2733" s="1">
        <v>1937</v>
      </c>
      <c r="I2733" s="161">
        <f>VLOOKUP(B2733,L$2:M$54,2,FALSE)</f>
        <v>1.0383237401004264</v>
      </c>
      <c r="J2733">
        <f>MAX(I2733*F2733,E2733)</f>
        <v>14.536532361405969</v>
      </c>
      <c r="L2733" s="166"/>
      <c r="M2733" s="41"/>
      <c r="N2733" s="41"/>
      <c r="O2733" s="41"/>
    </row>
    <row r="2734" spans="1:15" x14ac:dyDescent="0.25">
      <c r="A2734" s="165">
        <v>43579.833333333336</v>
      </c>
      <c r="B2734" s="167">
        <f>WEEKNUM(A2734)</f>
        <v>17</v>
      </c>
      <c r="C2734" s="164">
        <f>WEEKDAY(A2734)</f>
        <v>4</v>
      </c>
      <c r="D2734" s="164">
        <v>21</v>
      </c>
      <c r="E2734" s="163">
        <v>10</v>
      </c>
      <c r="F2734" s="163">
        <v>12.77</v>
      </c>
      <c r="G2734" s="163">
        <v>11.8825</v>
      </c>
      <c r="H2734" s="1">
        <v>1161</v>
      </c>
      <c r="I2734" s="161">
        <f>VLOOKUP(B2734,L$2:M$54,2,FALSE)</f>
        <v>1.0383237401004264</v>
      </c>
      <c r="J2734">
        <f>MAX(I2734*F2734,E2734)</f>
        <v>13.259394161082444</v>
      </c>
      <c r="L2734" s="166"/>
      <c r="M2734" s="41"/>
      <c r="N2734" s="41"/>
      <c r="O2734" s="41"/>
    </row>
    <row r="2735" spans="1:15" x14ac:dyDescent="0.25">
      <c r="A2735" s="165">
        <v>43579.875</v>
      </c>
      <c r="B2735" s="167">
        <f>WEEKNUM(A2735)</f>
        <v>17</v>
      </c>
      <c r="C2735" s="164">
        <f>WEEKDAY(A2735)</f>
        <v>4</v>
      </c>
      <c r="D2735" s="164">
        <v>22</v>
      </c>
      <c r="E2735" s="163">
        <v>12.48</v>
      </c>
      <c r="F2735" s="163">
        <v>12.48</v>
      </c>
      <c r="G2735" s="163">
        <v>12.092500000000001</v>
      </c>
      <c r="H2735" s="1">
        <v>892</v>
      </c>
      <c r="I2735" s="161">
        <f>VLOOKUP(B2735,L$2:M$54,2,FALSE)</f>
        <v>1.0383237401004264</v>
      </c>
      <c r="J2735">
        <f>MAX(I2735*F2735,E2735)</f>
        <v>12.958280276453321</v>
      </c>
      <c r="L2735" s="166"/>
      <c r="M2735" s="41"/>
      <c r="N2735" s="41"/>
      <c r="O2735" s="41"/>
    </row>
    <row r="2736" spans="1:15" x14ac:dyDescent="0.25">
      <c r="A2736" s="165">
        <v>43579.916666666664</v>
      </c>
      <c r="B2736" s="167">
        <f>WEEKNUM(A2736)</f>
        <v>17</v>
      </c>
      <c r="C2736" s="164">
        <f>WEEKDAY(A2736)</f>
        <v>4</v>
      </c>
      <c r="D2736" s="164">
        <v>23</v>
      </c>
      <c r="E2736" s="163">
        <v>12.59</v>
      </c>
      <c r="F2736" s="163">
        <v>12.59</v>
      </c>
      <c r="G2736" s="163">
        <v>12.5</v>
      </c>
      <c r="H2736" s="1">
        <v>708</v>
      </c>
      <c r="I2736" s="161">
        <f>VLOOKUP(B2736,L$2:M$54,2,FALSE)</f>
        <v>1.0383237401004264</v>
      </c>
      <c r="J2736">
        <f>MAX(I2736*F2736,E2736)</f>
        <v>13.072495887864369</v>
      </c>
      <c r="L2736" s="166"/>
      <c r="M2736" s="41"/>
      <c r="N2736" s="41"/>
      <c r="O2736" s="41"/>
    </row>
    <row r="2737" spans="1:15" x14ac:dyDescent="0.25">
      <c r="A2737" s="165">
        <v>43579.958333333336</v>
      </c>
      <c r="B2737" s="167">
        <f>WEEKNUM(A2737)</f>
        <v>17</v>
      </c>
      <c r="C2737" s="164">
        <f>WEEKDAY(A2737)</f>
        <v>4</v>
      </c>
      <c r="D2737" s="164">
        <v>24</v>
      </c>
      <c r="E2737" s="163">
        <v>12.375</v>
      </c>
      <c r="F2737" s="163">
        <v>12.375</v>
      </c>
      <c r="G2737" s="163">
        <v>12.4475</v>
      </c>
      <c r="H2737" s="1">
        <v>320</v>
      </c>
      <c r="I2737" s="161">
        <f>VLOOKUP(B2737,L$2:M$54,2,FALSE)</f>
        <v>1.0383237401004264</v>
      </c>
      <c r="J2737">
        <f>MAX(I2737*F2737,E2737)</f>
        <v>12.849256283742777</v>
      </c>
      <c r="L2737" s="166"/>
      <c r="M2737" s="41"/>
      <c r="N2737" s="41"/>
      <c r="O2737" s="41"/>
    </row>
    <row r="2738" spans="1:15" x14ac:dyDescent="0.25">
      <c r="A2738" s="165">
        <v>43580</v>
      </c>
      <c r="B2738" s="167">
        <f>WEEKNUM(A2738)</f>
        <v>17</v>
      </c>
      <c r="C2738" s="164">
        <f>WEEKDAY(A2738)</f>
        <v>5</v>
      </c>
      <c r="D2738" s="164">
        <v>1</v>
      </c>
      <c r="E2738" s="163">
        <v>11.984999999999999</v>
      </c>
      <c r="F2738" s="163">
        <v>11.984999999999999</v>
      </c>
      <c r="G2738" s="163">
        <v>12.885000000000002</v>
      </c>
      <c r="H2738" s="1">
        <v>180</v>
      </c>
      <c r="I2738" s="161">
        <f>VLOOKUP(B2738,L$2:M$54,2,FALSE)</f>
        <v>1.0383237401004264</v>
      </c>
      <c r="J2738">
        <f>MAX(I2738*F2738,E2738)</f>
        <v>12.44431002510361</v>
      </c>
      <c r="L2738" s="166"/>
      <c r="M2738" s="41"/>
      <c r="N2738" s="41"/>
      <c r="O2738" s="41"/>
    </row>
    <row r="2739" spans="1:15" x14ac:dyDescent="0.25">
      <c r="A2739" s="165">
        <v>43580.041666666664</v>
      </c>
      <c r="B2739" s="167">
        <f>WEEKNUM(A2739)</f>
        <v>17</v>
      </c>
      <c r="C2739" s="164">
        <f>WEEKDAY(A2739)</f>
        <v>5</v>
      </c>
      <c r="D2739" s="164">
        <v>2</v>
      </c>
      <c r="E2739" s="163">
        <v>11.719999999999999</v>
      </c>
      <c r="F2739" s="163">
        <v>11.719999999999999</v>
      </c>
      <c r="G2739" s="163">
        <v>13.774999999999999</v>
      </c>
      <c r="H2739" s="1">
        <v>101</v>
      </c>
      <c r="I2739" s="161">
        <f>VLOOKUP(B2739,L$2:M$54,2,FALSE)</f>
        <v>1.0383237401004264</v>
      </c>
      <c r="J2739">
        <f>MAX(I2739*F2739,E2739)</f>
        <v>12.169154233976997</v>
      </c>
      <c r="L2739" s="166"/>
      <c r="M2739" s="41"/>
      <c r="N2739" s="41"/>
      <c r="O2739" s="41"/>
    </row>
    <row r="2740" spans="1:15" x14ac:dyDescent="0.25">
      <c r="A2740" s="165">
        <v>43580.083333333336</v>
      </c>
      <c r="B2740" s="167">
        <f>WEEKNUM(A2740)</f>
        <v>17</v>
      </c>
      <c r="C2740" s="164">
        <f>WEEKDAY(A2740)</f>
        <v>5</v>
      </c>
      <c r="D2740" s="164">
        <v>3</v>
      </c>
      <c r="E2740" s="163">
        <v>12.094999999999999</v>
      </c>
      <c r="F2740" s="163">
        <v>12.094999999999999</v>
      </c>
      <c r="G2740" s="163">
        <v>13.1175</v>
      </c>
      <c r="H2740" s="1">
        <v>81</v>
      </c>
      <c r="I2740" s="161">
        <f>VLOOKUP(B2740,L$2:M$54,2,FALSE)</f>
        <v>1.0383237401004264</v>
      </c>
      <c r="J2740">
        <f>MAX(I2740*F2740,E2740)</f>
        <v>12.558525636514656</v>
      </c>
      <c r="L2740" s="166"/>
      <c r="M2740" s="41"/>
      <c r="N2740" s="41"/>
      <c r="O2740" s="41"/>
    </row>
    <row r="2741" spans="1:15" x14ac:dyDescent="0.25">
      <c r="A2741" s="165">
        <v>43580.125</v>
      </c>
      <c r="B2741" s="167">
        <f>WEEKNUM(A2741)</f>
        <v>17</v>
      </c>
      <c r="C2741" s="164">
        <f>WEEKDAY(A2741)</f>
        <v>5</v>
      </c>
      <c r="D2741" s="164">
        <v>4</v>
      </c>
      <c r="E2741" s="163">
        <v>11.91</v>
      </c>
      <c r="F2741" s="163">
        <v>11.91</v>
      </c>
      <c r="G2741" s="163">
        <v>12</v>
      </c>
      <c r="H2741" s="1">
        <v>100</v>
      </c>
      <c r="I2741" s="161">
        <f>VLOOKUP(B2741,L$2:M$54,2,FALSE)</f>
        <v>1.0383237401004264</v>
      </c>
      <c r="J2741">
        <f>MAX(I2741*F2741,E2741)</f>
        <v>12.366435744596078</v>
      </c>
      <c r="L2741" s="166"/>
      <c r="M2741" s="41"/>
      <c r="N2741" s="41"/>
      <c r="O2741" s="41"/>
    </row>
    <row r="2742" spans="1:15" x14ac:dyDescent="0.25">
      <c r="A2742" s="165">
        <v>43580.166666666664</v>
      </c>
      <c r="B2742" s="167">
        <f>WEEKNUM(A2742)</f>
        <v>17</v>
      </c>
      <c r="C2742" s="164">
        <f>WEEKDAY(A2742)</f>
        <v>5</v>
      </c>
      <c r="D2742" s="164">
        <v>5</v>
      </c>
      <c r="E2742" s="163">
        <v>12.455</v>
      </c>
      <c r="F2742" s="163">
        <v>12.455</v>
      </c>
      <c r="G2742" s="163">
        <v>11.385</v>
      </c>
      <c r="H2742" s="1">
        <v>293</v>
      </c>
      <c r="I2742" s="161">
        <f>VLOOKUP(B2742,L$2:M$54,2,FALSE)</f>
        <v>1.0383237401004264</v>
      </c>
      <c r="J2742">
        <f>MAX(I2742*F2742,E2742)</f>
        <v>12.932322182950811</v>
      </c>
      <c r="L2742" s="166"/>
      <c r="M2742" s="41"/>
      <c r="N2742" s="41"/>
      <c r="O2742" s="41"/>
    </row>
    <row r="2743" spans="1:15" x14ac:dyDescent="0.25">
      <c r="A2743" s="165">
        <v>43580.208333333336</v>
      </c>
      <c r="B2743" s="167">
        <f>WEEKNUM(A2743)</f>
        <v>17</v>
      </c>
      <c r="C2743" s="164">
        <f>WEEKDAY(A2743)</f>
        <v>5</v>
      </c>
      <c r="D2743" s="164">
        <v>6</v>
      </c>
      <c r="E2743" s="163">
        <v>10</v>
      </c>
      <c r="F2743" s="163">
        <v>11.094999999999999</v>
      </c>
      <c r="G2743" s="163">
        <v>12.48</v>
      </c>
      <c r="H2743" s="1">
        <v>847</v>
      </c>
      <c r="I2743" s="161">
        <f>VLOOKUP(B2743,L$2:M$54,2,FALSE)</f>
        <v>1.0383237401004264</v>
      </c>
      <c r="J2743">
        <f>MAX(I2743*F2743,E2743)</f>
        <v>11.52020189641423</v>
      </c>
      <c r="L2743" s="166"/>
      <c r="M2743" s="41"/>
      <c r="N2743" s="41"/>
      <c r="O2743" s="41"/>
    </row>
    <row r="2744" spans="1:15" x14ac:dyDescent="0.25">
      <c r="A2744" s="165">
        <v>43580.25</v>
      </c>
      <c r="B2744" s="167">
        <f>WEEKNUM(A2744)</f>
        <v>17</v>
      </c>
      <c r="C2744" s="164">
        <f>WEEKDAY(A2744)</f>
        <v>5</v>
      </c>
      <c r="D2744" s="164">
        <v>7</v>
      </c>
      <c r="E2744" s="163">
        <v>10</v>
      </c>
      <c r="F2744" s="163">
        <v>11.745000000000001</v>
      </c>
      <c r="G2744" s="163">
        <v>12.59</v>
      </c>
      <c r="H2744" s="1">
        <v>3505</v>
      </c>
      <c r="I2744" s="161">
        <f>VLOOKUP(B2744,L$2:M$54,2,FALSE)</f>
        <v>1.0383237401004264</v>
      </c>
      <c r="J2744">
        <f>MAX(I2744*F2744,E2744)</f>
        <v>12.195112327479508</v>
      </c>
      <c r="L2744" s="166"/>
      <c r="M2744" s="41"/>
      <c r="N2744" s="41"/>
      <c r="O2744" s="41"/>
    </row>
    <row r="2745" spans="1:15" x14ac:dyDescent="0.25">
      <c r="A2745" s="165">
        <v>43580.291666666664</v>
      </c>
      <c r="B2745" s="167">
        <f>WEEKNUM(A2745)</f>
        <v>17</v>
      </c>
      <c r="C2745" s="164">
        <f>WEEKDAY(A2745)</f>
        <v>5</v>
      </c>
      <c r="D2745" s="164">
        <v>8</v>
      </c>
      <c r="E2745" s="163">
        <v>10</v>
      </c>
      <c r="F2745" s="163">
        <v>17.755000000000003</v>
      </c>
      <c r="G2745" s="163">
        <v>12.375</v>
      </c>
      <c r="H2745" s="1">
        <v>4377</v>
      </c>
      <c r="I2745" s="161">
        <f>VLOOKUP(B2745,L$2:M$54,2,FALSE)</f>
        <v>1.0383237401004264</v>
      </c>
      <c r="J2745">
        <f>MAX(I2745*F2745,E2745)</f>
        <v>18.435438005483075</v>
      </c>
      <c r="L2745" s="166"/>
      <c r="M2745" s="41"/>
      <c r="N2745" s="41"/>
      <c r="O2745" s="41"/>
    </row>
    <row r="2746" spans="1:15" x14ac:dyDescent="0.25">
      <c r="A2746" s="165">
        <v>43580.333333333336</v>
      </c>
      <c r="B2746" s="167">
        <f>WEEKNUM(A2746)</f>
        <v>17</v>
      </c>
      <c r="C2746" s="164">
        <f>WEEKDAY(A2746)</f>
        <v>5</v>
      </c>
      <c r="D2746" s="164">
        <v>9</v>
      </c>
      <c r="E2746" s="163">
        <v>10</v>
      </c>
      <c r="F2746" s="163">
        <v>16.395</v>
      </c>
      <c r="G2746" s="163">
        <v>11.984999999999999</v>
      </c>
      <c r="H2746" s="1">
        <v>3917</v>
      </c>
      <c r="I2746" s="161">
        <f>VLOOKUP(B2746,L$2:M$54,2,FALSE)</f>
        <v>1.0383237401004264</v>
      </c>
      <c r="J2746">
        <f>MAX(I2746*F2746,E2746)</f>
        <v>17.02331771894649</v>
      </c>
      <c r="L2746" s="166"/>
      <c r="M2746" s="41"/>
      <c r="N2746" s="41"/>
      <c r="O2746" s="41"/>
    </row>
    <row r="2747" spans="1:15" x14ac:dyDescent="0.25">
      <c r="A2747" s="165">
        <v>43580.375</v>
      </c>
      <c r="B2747" s="167">
        <f>WEEKNUM(A2747)</f>
        <v>17</v>
      </c>
      <c r="C2747" s="164">
        <f>WEEKDAY(A2747)</f>
        <v>5</v>
      </c>
      <c r="D2747" s="164">
        <v>10</v>
      </c>
      <c r="E2747" s="163">
        <v>10</v>
      </c>
      <c r="F2747" s="163">
        <v>15.625</v>
      </c>
      <c r="G2747" s="163">
        <v>11.719999999999999</v>
      </c>
      <c r="H2747" s="1">
        <v>2856</v>
      </c>
      <c r="I2747" s="161">
        <f>VLOOKUP(B2747,L$2:M$54,2,FALSE)</f>
        <v>1.0383237401004264</v>
      </c>
      <c r="J2747">
        <f>MAX(I2747*F2747,E2747)</f>
        <v>16.223808439069163</v>
      </c>
      <c r="L2747" s="166"/>
      <c r="M2747" s="41"/>
      <c r="N2747" s="41"/>
      <c r="O2747" s="41"/>
    </row>
    <row r="2748" spans="1:15" x14ac:dyDescent="0.25">
      <c r="A2748" s="165">
        <v>43580.416666666664</v>
      </c>
      <c r="B2748" s="167">
        <f>WEEKNUM(A2748)</f>
        <v>17</v>
      </c>
      <c r="C2748" s="164">
        <f>WEEKDAY(A2748)</f>
        <v>5</v>
      </c>
      <c r="D2748" s="164">
        <v>11</v>
      </c>
      <c r="E2748" s="163">
        <v>10</v>
      </c>
      <c r="F2748" s="163">
        <v>13.745000000000001</v>
      </c>
      <c r="G2748" s="163">
        <v>12.094999999999999</v>
      </c>
      <c r="H2748" s="1">
        <v>2402</v>
      </c>
      <c r="I2748" s="161">
        <f>VLOOKUP(B2748,L$2:M$54,2,FALSE)</f>
        <v>1.0383237401004264</v>
      </c>
      <c r="J2748">
        <f>MAX(I2748*F2748,E2748)</f>
        <v>14.271759807680361</v>
      </c>
      <c r="L2748" s="166"/>
      <c r="M2748" s="41"/>
      <c r="N2748" s="41"/>
      <c r="O2748" s="41"/>
    </row>
    <row r="2749" spans="1:15" x14ac:dyDescent="0.25">
      <c r="A2749" s="165">
        <v>43580.458333333336</v>
      </c>
      <c r="B2749" s="167">
        <f>WEEKNUM(A2749)</f>
        <v>17</v>
      </c>
      <c r="C2749" s="164">
        <f>WEEKDAY(A2749)</f>
        <v>5</v>
      </c>
      <c r="D2749" s="164">
        <v>12</v>
      </c>
      <c r="E2749" s="163">
        <v>10</v>
      </c>
      <c r="F2749" s="163">
        <v>15.704999999999998</v>
      </c>
      <c r="G2749" s="163">
        <v>11.91</v>
      </c>
      <c r="H2749" s="1">
        <v>2404</v>
      </c>
      <c r="I2749" s="161">
        <f>VLOOKUP(B2749,L$2:M$54,2,FALSE)</f>
        <v>1.0383237401004264</v>
      </c>
      <c r="J2749">
        <f>MAX(I2749*F2749,E2749)</f>
        <v>16.306874338277193</v>
      </c>
      <c r="L2749" s="166"/>
      <c r="M2749" s="41"/>
      <c r="N2749" s="41"/>
      <c r="O2749" s="41"/>
    </row>
    <row r="2750" spans="1:15" x14ac:dyDescent="0.25">
      <c r="A2750" s="165">
        <v>43580.5</v>
      </c>
      <c r="B2750" s="167">
        <f>WEEKNUM(A2750)</f>
        <v>17</v>
      </c>
      <c r="C2750" s="164">
        <f>WEEKDAY(A2750)</f>
        <v>5</v>
      </c>
      <c r="D2750" s="164">
        <v>13</v>
      </c>
      <c r="E2750" s="163">
        <v>10</v>
      </c>
      <c r="F2750" s="163">
        <v>14.475</v>
      </c>
      <c r="G2750" s="163">
        <v>12.455</v>
      </c>
      <c r="H2750" s="1">
        <v>2350</v>
      </c>
      <c r="I2750" s="161">
        <f>VLOOKUP(B2750,L$2:M$54,2,FALSE)</f>
        <v>1.0383237401004264</v>
      </c>
      <c r="J2750">
        <f>MAX(I2750*F2750,E2750)</f>
        <v>15.029736137953671</v>
      </c>
      <c r="L2750" s="166"/>
      <c r="M2750" s="41"/>
      <c r="N2750" s="41"/>
      <c r="O2750" s="41"/>
    </row>
    <row r="2751" spans="1:15" x14ac:dyDescent="0.25">
      <c r="A2751" s="165">
        <v>43580.541666666664</v>
      </c>
      <c r="B2751" s="167">
        <f>WEEKNUM(A2751)</f>
        <v>17</v>
      </c>
      <c r="C2751" s="164">
        <f>WEEKDAY(A2751)</f>
        <v>5</v>
      </c>
      <c r="D2751" s="164">
        <v>14</v>
      </c>
      <c r="E2751" s="163">
        <v>10</v>
      </c>
      <c r="F2751" s="163">
        <v>13.765000000000001</v>
      </c>
      <c r="G2751" s="163">
        <v>10.547499999999999</v>
      </c>
      <c r="H2751" s="1">
        <v>2447</v>
      </c>
      <c r="I2751" s="161">
        <f>VLOOKUP(B2751,L$2:M$54,2,FALSE)</f>
        <v>1.0383237401004264</v>
      </c>
      <c r="J2751">
        <f>MAX(I2751*F2751,E2751)</f>
        <v>14.29252628248237</v>
      </c>
      <c r="L2751" s="166"/>
      <c r="M2751" s="41"/>
      <c r="N2751" s="41"/>
      <c r="O2751" s="41"/>
    </row>
    <row r="2752" spans="1:15" x14ac:dyDescent="0.25">
      <c r="A2752" s="165">
        <v>43580.583333333336</v>
      </c>
      <c r="B2752" s="167">
        <f>WEEKNUM(A2752)</f>
        <v>17</v>
      </c>
      <c r="C2752" s="164">
        <f>WEEKDAY(A2752)</f>
        <v>5</v>
      </c>
      <c r="D2752" s="164">
        <v>15</v>
      </c>
      <c r="E2752" s="163">
        <v>10</v>
      </c>
      <c r="F2752" s="163">
        <v>15.885</v>
      </c>
      <c r="G2752" s="163">
        <v>10.872499999999999</v>
      </c>
      <c r="H2752" s="1">
        <v>2521</v>
      </c>
      <c r="I2752" s="161">
        <f>VLOOKUP(B2752,L$2:M$54,2,FALSE)</f>
        <v>1.0383237401004264</v>
      </c>
      <c r="J2752">
        <f>MAX(I2752*F2752,E2752)</f>
        <v>16.493772611495274</v>
      </c>
      <c r="L2752" s="166"/>
      <c r="M2752" s="41"/>
      <c r="N2752" s="41"/>
      <c r="O2752" s="41"/>
    </row>
    <row r="2753" spans="1:15" x14ac:dyDescent="0.25">
      <c r="A2753" s="165">
        <v>43580.625</v>
      </c>
      <c r="B2753" s="167">
        <f>WEEKNUM(A2753)</f>
        <v>17</v>
      </c>
      <c r="C2753" s="164">
        <f>WEEKDAY(A2753)</f>
        <v>5</v>
      </c>
      <c r="D2753" s="164">
        <v>16</v>
      </c>
      <c r="E2753" s="163">
        <v>10</v>
      </c>
      <c r="F2753" s="163">
        <v>14.73</v>
      </c>
      <c r="G2753" s="163">
        <v>13.877500000000001</v>
      </c>
      <c r="H2753" s="1">
        <v>2804</v>
      </c>
      <c r="I2753" s="161">
        <f>VLOOKUP(B2753,L$2:M$54,2,FALSE)</f>
        <v>1.0383237401004264</v>
      </c>
      <c r="J2753">
        <f>MAX(I2753*F2753,E2753)</f>
        <v>15.294508691679281</v>
      </c>
      <c r="L2753" s="166"/>
      <c r="M2753" s="41"/>
      <c r="N2753" s="41"/>
      <c r="O2753" s="41"/>
    </row>
    <row r="2754" spans="1:15" x14ac:dyDescent="0.25">
      <c r="A2754" s="165">
        <v>43580.666666666664</v>
      </c>
      <c r="B2754" s="167">
        <f>WEEKNUM(A2754)</f>
        <v>17</v>
      </c>
      <c r="C2754" s="164">
        <f>WEEKDAY(A2754)</f>
        <v>5</v>
      </c>
      <c r="D2754" s="164">
        <v>17</v>
      </c>
      <c r="E2754" s="163">
        <v>10</v>
      </c>
      <c r="F2754" s="163">
        <v>15.145</v>
      </c>
      <c r="G2754" s="163">
        <v>13.197500000000002</v>
      </c>
      <c r="H2754" s="1">
        <v>3548</v>
      </c>
      <c r="I2754" s="161">
        <f>VLOOKUP(B2754,L$2:M$54,2,FALSE)</f>
        <v>1.0383237401004264</v>
      </c>
      <c r="J2754">
        <f>MAX(I2754*F2754,E2754)</f>
        <v>15.725413043820957</v>
      </c>
      <c r="L2754" s="166"/>
      <c r="M2754" s="41"/>
      <c r="N2754" s="41"/>
      <c r="O2754" s="41"/>
    </row>
    <row r="2755" spans="1:15" x14ac:dyDescent="0.25">
      <c r="A2755" s="165">
        <v>43580.708333333336</v>
      </c>
      <c r="B2755" s="167">
        <f>WEEKNUM(A2755)</f>
        <v>17</v>
      </c>
      <c r="C2755" s="164">
        <f>WEEKDAY(A2755)</f>
        <v>5</v>
      </c>
      <c r="D2755" s="164">
        <v>18</v>
      </c>
      <c r="E2755" s="163">
        <v>10</v>
      </c>
      <c r="F2755" s="163">
        <v>17.98</v>
      </c>
      <c r="G2755" s="163">
        <v>12.8125</v>
      </c>
      <c r="H2755" s="1">
        <v>3913</v>
      </c>
      <c r="I2755" s="161">
        <f>VLOOKUP(B2755,L$2:M$54,2,FALSE)</f>
        <v>1.0383237401004264</v>
      </c>
      <c r="J2755">
        <f>MAX(I2755*F2755,E2755)</f>
        <v>18.669060847005667</v>
      </c>
      <c r="L2755" s="166"/>
      <c r="M2755" s="41"/>
      <c r="N2755" s="41"/>
      <c r="O2755" s="41"/>
    </row>
    <row r="2756" spans="1:15" x14ac:dyDescent="0.25">
      <c r="A2756" s="165">
        <v>43580.75</v>
      </c>
      <c r="B2756" s="167">
        <f>WEEKNUM(A2756)</f>
        <v>17</v>
      </c>
      <c r="C2756" s="164">
        <f>WEEKDAY(A2756)</f>
        <v>5</v>
      </c>
      <c r="D2756" s="164">
        <v>19</v>
      </c>
      <c r="E2756" s="163">
        <v>10</v>
      </c>
      <c r="F2756" s="163">
        <v>16.450000000000003</v>
      </c>
      <c r="G2756" s="163">
        <v>11.8725</v>
      </c>
      <c r="H2756" s="1">
        <v>2900</v>
      </c>
      <c r="I2756" s="161">
        <f>VLOOKUP(B2756,L$2:M$54,2,FALSE)</f>
        <v>1.0383237401004264</v>
      </c>
      <c r="J2756">
        <f>MAX(I2756*F2756,E2756)</f>
        <v>17.080425524652018</v>
      </c>
      <c r="L2756" s="166"/>
      <c r="M2756" s="41"/>
      <c r="N2756" s="41"/>
      <c r="O2756" s="41"/>
    </row>
    <row r="2757" spans="1:15" x14ac:dyDescent="0.25">
      <c r="A2757" s="165">
        <v>43580.791666666664</v>
      </c>
      <c r="B2757" s="167">
        <f>WEEKNUM(A2757)</f>
        <v>17</v>
      </c>
      <c r="C2757" s="164">
        <f>WEEKDAY(A2757)</f>
        <v>5</v>
      </c>
      <c r="D2757" s="164">
        <v>20</v>
      </c>
      <c r="E2757" s="163">
        <v>10</v>
      </c>
      <c r="F2757" s="163">
        <v>13.945</v>
      </c>
      <c r="G2757" s="163">
        <v>12.852499999999999</v>
      </c>
      <c r="H2757" s="1">
        <v>2034</v>
      </c>
      <c r="I2757" s="161">
        <f>VLOOKUP(B2757,L$2:M$54,2,FALSE)</f>
        <v>1.0383237401004264</v>
      </c>
      <c r="J2757">
        <f>MAX(I2757*F2757,E2757)</f>
        <v>14.479424555700446</v>
      </c>
      <c r="L2757" s="166"/>
      <c r="M2757" s="41"/>
      <c r="N2757" s="41"/>
      <c r="O2757" s="41"/>
    </row>
    <row r="2758" spans="1:15" x14ac:dyDescent="0.25">
      <c r="A2758" s="165">
        <v>43580.833333333336</v>
      </c>
      <c r="B2758" s="167">
        <f>WEEKNUM(A2758)</f>
        <v>17</v>
      </c>
      <c r="C2758" s="164">
        <f>WEEKDAY(A2758)</f>
        <v>5</v>
      </c>
      <c r="D2758" s="164">
        <v>21</v>
      </c>
      <c r="E2758" s="163">
        <v>11.754999999999999</v>
      </c>
      <c r="F2758" s="163">
        <v>11.754999999999999</v>
      </c>
      <c r="G2758" s="163">
        <v>12.237500000000001</v>
      </c>
      <c r="H2758" s="1">
        <v>1078</v>
      </c>
      <c r="I2758" s="161">
        <f>VLOOKUP(B2758,L$2:M$54,2,FALSE)</f>
        <v>1.0383237401004264</v>
      </c>
      <c r="J2758">
        <f>MAX(I2758*F2758,E2758)</f>
        <v>12.205495564880511</v>
      </c>
      <c r="L2758" s="166"/>
      <c r="M2758" s="41"/>
      <c r="N2758" s="41"/>
      <c r="O2758" s="41"/>
    </row>
    <row r="2759" spans="1:15" x14ac:dyDescent="0.25">
      <c r="A2759" s="165">
        <v>43580.875</v>
      </c>
      <c r="B2759" s="167">
        <f>WEEKNUM(A2759)</f>
        <v>17</v>
      </c>
      <c r="C2759" s="164">
        <f>WEEKDAY(A2759)</f>
        <v>5</v>
      </c>
      <c r="D2759" s="164">
        <v>22</v>
      </c>
      <c r="E2759" s="163">
        <v>12</v>
      </c>
      <c r="F2759" s="163">
        <v>13.98</v>
      </c>
      <c r="G2759" s="163">
        <v>11.8825</v>
      </c>
      <c r="H2759" s="1">
        <v>874</v>
      </c>
      <c r="I2759" s="161">
        <f>VLOOKUP(B2759,L$2:M$54,2,FALSE)</f>
        <v>1.0383237401004264</v>
      </c>
      <c r="J2759">
        <f>MAX(I2759*F2759,E2759)</f>
        <v>14.515765886603962</v>
      </c>
      <c r="L2759" s="166"/>
      <c r="M2759" s="41"/>
      <c r="N2759" s="41"/>
      <c r="O2759" s="41"/>
    </row>
    <row r="2760" spans="1:15" x14ac:dyDescent="0.25">
      <c r="A2760" s="165">
        <v>43580.916666666664</v>
      </c>
      <c r="B2760" s="167">
        <f>WEEKNUM(A2760)</f>
        <v>17</v>
      </c>
      <c r="C2760" s="164">
        <f>WEEKDAY(A2760)</f>
        <v>5</v>
      </c>
      <c r="D2760" s="164">
        <v>23</v>
      </c>
      <c r="E2760" s="163">
        <v>12</v>
      </c>
      <c r="F2760" s="163">
        <v>13.92</v>
      </c>
      <c r="G2760" s="163">
        <v>12.942499999999999</v>
      </c>
      <c r="H2760" s="1">
        <v>737</v>
      </c>
      <c r="I2760" s="161">
        <f>VLOOKUP(B2760,L$2:M$54,2,FALSE)</f>
        <v>1.0383237401004264</v>
      </c>
      <c r="J2760">
        <f>MAX(I2760*F2760,E2760)</f>
        <v>14.453466462197936</v>
      </c>
      <c r="L2760" s="166"/>
      <c r="M2760" s="41"/>
      <c r="N2760" s="41"/>
      <c r="O2760" s="41"/>
    </row>
    <row r="2761" spans="1:15" x14ac:dyDescent="0.25">
      <c r="A2761" s="165">
        <v>43580.958333333336</v>
      </c>
      <c r="B2761" s="167">
        <f>WEEKNUM(A2761)</f>
        <v>17</v>
      </c>
      <c r="C2761" s="164">
        <f>WEEKDAY(A2761)</f>
        <v>5</v>
      </c>
      <c r="D2761" s="164">
        <v>24</v>
      </c>
      <c r="E2761" s="163">
        <v>12</v>
      </c>
      <c r="F2761" s="163">
        <v>13.934999999999999</v>
      </c>
      <c r="G2761" s="163">
        <v>12.364999999999998</v>
      </c>
      <c r="H2761" s="1">
        <v>533</v>
      </c>
      <c r="I2761" s="161">
        <f>VLOOKUP(B2761,L$2:M$54,2,FALSE)</f>
        <v>1.0383237401004264</v>
      </c>
      <c r="J2761">
        <f>MAX(I2761*F2761,E2761)</f>
        <v>14.469041318299441</v>
      </c>
      <c r="L2761" s="166"/>
      <c r="M2761" s="41"/>
      <c r="N2761" s="41"/>
      <c r="O2761" s="41"/>
    </row>
    <row r="2762" spans="1:15" x14ac:dyDescent="0.25">
      <c r="A2762" s="165">
        <v>43581</v>
      </c>
      <c r="B2762" s="167">
        <f>WEEKNUM(A2762)</f>
        <v>17</v>
      </c>
      <c r="C2762" s="164">
        <f>WEEKDAY(A2762)</f>
        <v>6</v>
      </c>
      <c r="D2762" s="164">
        <v>1</v>
      </c>
      <c r="E2762" s="163">
        <v>12</v>
      </c>
      <c r="F2762" s="163">
        <v>13.225</v>
      </c>
      <c r="G2762" s="163">
        <v>12.572500000000002</v>
      </c>
      <c r="H2762" s="1">
        <v>208</v>
      </c>
      <c r="I2762" s="161">
        <f>VLOOKUP(B2762,L$2:M$54,2,FALSE)</f>
        <v>1.0383237401004264</v>
      </c>
      <c r="J2762">
        <f>MAX(I2762*F2762,E2762)</f>
        <v>13.731831462828138</v>
      </c>
      <c r="L2762" s="166"/>
      <c r="M2762" s="41"/>
      <c r="N2762" s="41"/>
      <c r="O2762" s="41"/>
    </row>
    <row r="2763" spans="1:15" x14ac:dyDescent="0.25">
      <c r="A2763" s="165">
        <v>43581.041666666664</v>
      </c>
      <c r="B2763" s="167">
        <f>WEEKNUM(A2763)</f>
        <v>17</v>
      </c>
      <c r="C2763" s="164">
        <f>WEEKDAY(A2763)</f>
        <v>6</v>
      </c>
      <c r="D2763" s="164">
        <v>2</v>
      </c>
      <c r="E2763" s="163">
        <v>10</v>
      </c>
      <c r="F2763" s="163">
        <v>10.495000000000001</v>
      </c>
      <c r="G2763" s="163">
        <v>13.99</v>
      </c>
      <c r="H2763" s="1">
        <v>130</v>
      </c>
      <c r="I2763" s="161">
        <f>VLOOKUP(B2763,L$2:M$54,2,FALSE)</f>
        <v>1.0383237401004264</v>
      </c>
      <c r="J2763">
        <f>MAX(I2763*F2763,E2763)</f>
        <v>10.897207652353975</v>
      </c>
      <c r="L2763" s="166"/>
      <c r="M2763" s="41"/>
      <c r="N2763" s="41"/>
      <c r="O2763" s="41"/>
    </row>
    <row r="2764" spans="1:15" x14ac:dyDescent="0.25">
      <c r="A2764" s="165">
        <v>43581.083333333336</v>
      </c>
      <c r="B2764" s="167">
        <f>WEEKNUM(A2764)</f>
        <v>17</v>
      </c>
      <c r="C2764" s="164">
        <f>WEEKDAY(A2764)</f>
        <v>6</v>
      </c>
      <c r="D2764" s="164">
        <v>3</v>
      </c>
      <c r="E2764" s="163">
        <v>10</v>
      </c>
      <c r="F2764" s="163">
        <v>10.850000000000001</v>
      </c>
      <c r="G2764" s="163">
        <v>13.225000000000001</v>
      </c>
      <c r="H2764" s="1">
        <v>76</v>
      </c>
      <c r="I2764" s="161">
        <f>VLOOKUP(B2764,L$2:M$54,2,FALSE)</f>
        <v>1.0383237401004264</v>
      </c>
      <c r="J2764">
        <f>MAX(I2764*F2764,E2764)</f>
        <v>11.265812580089628</v>
      </c>
      <c r="L2764" s="166"/>
      <c r="M2764" s="41"/>
      <c r="N2764" s="41"/>
      <c r="O2764" s="41"/>
    </row>
    <row r="2765" spans="1:15" x14ac:dyDescent="0.25">
      <c r="A2765" s="165">
        <v>43581.125</v>
      </c>
      <c r="B2765" s="167">
        <f>WEEKNUM(A2765)</f>
        <v>17</v>
      </c>
      <c r="C2765" s="164">
        <f>WEEKDAY(A2765)</f>
        <v>6</v>
      </c>
      <c r="D2765" s="164">
        <v>4</v>
      </c>
      <c r="E2765" s="163">
        <v>10</v>
      </c>
      <c r="F2765" s="163">
        <v>10.475000000000001</v>
      </c>
      <c r="G2765" s="163">
        <v>11.9725</v>
      </c>
      <c r="H2765" s="1">
        <v>123</v>
      </c>
      <c r="I2765" s="161">
        <f>VLOOKUP(B2765,L$2:M$54,2,FALSE)</f>
        <v>1.0383237401004264</v>
      </c>
      <c r="J2765">
        <f>MAX(I2765*F2765,E2765)</f>
        <v>10.876441177551968</v>
      </c>
      <c r="L2765" s="166"/>
      <c r="M2765" s="41"/>
      <c r="N2765" s="41"/>
      <c r="O2765" s="41"/>
    </row>
    <row r="2766" spans="1:15" x14ac:dyDescent="0.25">
      <c r="A2766" s="165">
        <v>43581.166666666664</v>
      </c>
      <c r="B2766" s="167">
        <f>WEEKNUM(A2766)</f>
        <v>17</v>
      </c>
      <c r="C2766" s="164">
        <f>WEEKDAY(A2766)</f>
        <v>6</v>
      </c>
      <c r="D2766" s="164">
        <v>5</v>
      </c>
      <c r="E2766" s="163">
        <v>11.254999999999999</v>
      </c>
      <c r="F2766" s="163">
        <v>11.120000000000001</v>
      </c>
      <c r="G2766" s="163">
        <v>11.754999999999999</v>
      </c>
      <c r="H2766" s="1">
        <v>325</v>
      </c>
      <c r="I2766" s="161">
        <f>VLOOKUP(B2766,L$2:M$54,2,FALSE)</f>
        <v>1.0383237401004264</v>
      </c>
      <c r="J2766">
        <f>MAX(I2766*F2766,E2766)</f>
        <v>11.546159989916742</v>
      </c>
      <c r="L2766" s="166"/>
      <c r="M2766" s="41"/>
      <c r="N2766" s="41"/>
      <c r="O2766" s="41"/>
    </row>
    <row r="2767" spans="1:15" x14ac:dyDescent="0.25">
      <c r="A2767" s="165">
        <v>43581.208333333336</v>
      </c>
      <c r="B2767" s="167">
        <f>WEEKNUM(A2767)</f>
        <v>17</v>
      </c>
      <c r="C2767" s="164">
        <f>WEEKDAY(A2767)</f>
        <v>6</v>
      </c>
      <c r="D2767" s="164">
        <v>6</v>
      </c>
      <c r="E2767" s="163">
        <v>9.5249999999999986</v>
      </c>
      <c r="F2767" s="163">
        <v>9.5249999999999986</v>
      </c>
      <c r="G2767" s="163">
        <v>12.99</v>
      </c>
      <c r="H2767" s="1">
        <v>807</v>
      </c>
      <c r="I2767" s="161">
        <f>VLOOKUP(B2767,L$2:M$54,2,FALSE)</f>
        <v>1.0383237401004264</v>
      </c>
      <c r="J2767">
        <f>MAX(I2767*F2767,E2767)</f>
        <v>9.8900336244565601</v>
      </c>
      <c r="L2767" s="166"/>
      <c r="M2767" s="41"/>
      <c r="N2767" s="41"/>
      <c r="O2767" s="41"/>
    </row>
    <row r="2768" spans="1:15" x14ac:dyDescent="0.25">
      <c r="A2768" s="165">
        <v>43581.25</v>
      </c>
      <c r="B2768" s="167">
        <f>WEEKNUM(A2768)</f>
        <v>17</v>
      </c>
      <c r="C2768" s="164">
        <f>WEEKDAY(A2768)</f>
        <v>6</v>
      </c>
      <c r="D2768" s="164">
        <v>7</v>
      </c>
      <c r="E2768" s="163">
        <v>10.635</v>
      </c>
      <c r="F2768" s="163">
        <v>12.370000000000001</v>
      </c>
      <c r="G2768" s="163">
        <v>12.959999999999999</v>
      </c>
      <c r="H2768" s="1">
        <v>2798</v>
      </c>
      <c r="I2768" s="161">
        <f>VLOOKUP(B2768,L$2:M$54,2,FALSE)</f>
        <v>1.0383237401004264</v>
      </c>
      <c r="J2768">
        <f>MAX(I2768*F2768,E2768)</f>
        <v>12.844064665042275</v>
      </c>
      <c r="L2768" s="166"/>
      <c r="M2768" s="41"/>
      <c r="N2768" s="41"/>
      <c r="O2768" s="41"/>
    </row>
    <row r="2769" spans="1:15" x14ac:dyDescent="0.25">
      <c r="A2769" s="165">
        <v>43581.291666666664</v>
      </c>
      <c r="B2769" s="167">
        <f>WEEKNUM(A2769)</f>
        <v>17</v>
      </c>
      <c r="C2769" s="164">
        <f>WEEKDAY(A2769)</f>
        <v>6</v>
      </c>
      <c r="D2769" s="164">
        <v>8</v>
      </c>
      <c r="E2769" s="163">
        <v>10</v>
      </c>
      <c r="F2769" s="163">
        <v>16.535</v>
      </c>
      <c r="G2769" s="163">
        <v>12.967500000000001</v>
      </c>
      <c r="H2769" s="1">
        <v>4249</v>
      </c>
      <c r="I2769" s="161">
        <f>VLOOKUP(B2769,L$2:M$54,2,FALSE)</f>
        <v>1.0383237401004264</v>
      </c>
      <c r="J2769">
        <f>MAX(I2769*F2769,E2769)</f>
        <v>17.168683042560552</v>
      </c>
      <c r="L2769" s="166"/>
      <c r="M2769" s="41"/>
      <c r="N2769" s="41"/>
      <c r="O2769" s="41"/>
    </row>
    <row r="2770" spans="1:15" x14ac:dyDescent="0.25">
      <c r="A2770" s="165">
        <v>43581.333333333336</v>
      </c>
      <c r="B2770" s="167">
        <f>WEEKNUM(A2770)</f>
        <v>17</v>
      </c>
      <c r="C2770" s="164">
        <f>WEEKDAY(A2770)</f>
        <v>6</v>
      </c>
      <c r="D2770" s="164">
        <v>9</v>
      </c>
      <c r="E2770" s="163">
        <v>10</v>
      </c>
      <c r="F2770" s="163">
        <v>19.29</v>
      </c>
      <c r="G2770" s="163">
        <v>12.612499999999999</v>
      </c>
      <c r="H2770" s="1">
        <v>3834</v>
      </c>
      <c r="I2770" s="161">
        <f>VLOOKUP(B2770,L$2:M$54,2,FALSE)</f>
        <v>1.0383237401004264</v>
      </c>
      <c r="J2770">
        <f>MAX(I2770*F2770,E2770)</f>
        <v>20.029264946537225</v>
      </c>
      <c r="L2770" s="166"/>
      <c r="M2770" s="41"/>
      <c r="N2770" s="41"/>
      <c r="O2770" s="41"/>
    </row>
    <row r="2771" spans="1:15" x14ac:dyDescent="0.25">
      <c r="A2771" s="165">
        <v>43581.375</v>
      </c>
      <c r="B2771" s="167">
        <f>WEEKNUM(A2771)</f>
        <v>17</v>
      </c>
      <c r="C2771" s="164">
        <f>WEEKDAY(A2771)</f>
        <v>6</v>
      </c>
      <c r="D2771" s="164">
        <v>10</v>
      </c>
      <c r="E2771" s="163">
        <v>10</v>
      </c>
      <c r="F2771" s="163">
        <v>15.025</v>
      </c>
      <c r="G2771" s="163">
        <v>10.2475</v>
      </c>
      <c r="H2771" s="1">
        <v>3049</v>
      </c>
      <c r="I2771" s="161">
        <f>VLOOKUP(B2771,L$2:M$54,2,FALSE)</f>
        <v>1.0383237401004264</v>
      </c>
      <c r="J2771">
        <f>MAX(I2771*F2771,E2771)</f>
        <v>15.600814195008907</v>
      </c>
      <c r="L2771" s="166"/>
      <c r="M2771" s="41"/>
      <c r="N2771" s="41"/>
      <c r="O2771" s="41"/>
    </row>
    <row r="2772" spans="1:15" x14ac:dyDescent="0.25">
      <c r="A2772" s="165">
        <v>43581.416666666664</v>
      </c>
      <c r="B2772" s="167">
        <f>WEEKNUM(A2772)</f>
        <v>17</v>
      </c>
      <c r="C2772" s="164">
        <f>WEEKDAY(A2772)</f>
        <v>6</v>
      </c>
      <c r="D2772" s="164">
        <v>11</v>
      </c>
      <c r="E2772" s="163">
        <v>10</v>
      </c>
      <c r="F2772" s="163">
        <v>13.92</v>
      </c>
      <c r="G2772" s="163">
        <v>10.425000000000001</v>
      </c>
      <c r="H2772" s="1">
        <v>2514</v>
      </c>
      <c r="I2772" s="161">
        <f>VLOOKUP(B2772,L$2:M$54,2,FALSE)</f>
        <v>1.0383237401004264</v>
      </c>
      <c r="J2772">
        <f>MAX(I2772*F2772,E2772)</f>
        <v>14.453466462197936</v>
      </c>
      <c r="L2772" s="166"/>
      <c r="M2772" s="41"/>
      <c r="N2772" s="41"/>
      <c r="O2772" s="41"/>
    </row>
    <row r="2773" spans="1:15" x14ac:dyDescent="0.25">
      <c r="A2773" s="165">
        <v>43581.458333333336</v>
      </c>
      <c r="B2773" s="167">
        <f>WEEKNUM(A2773)</f>
        <v>17</v>
      </c>
      <c r="C2773" s="164">
        <f>WEEKDAY(A2773)</f>
        <v>6</v>
      </c>
      <c r="D2773" s="164">
        <v>12</v>
      </c>
      <c r="E2773" s="163">
        <v>10</v>
      </c>
      <c r="F2773" s="163">
        <v>14.2</v>
      </c>
      <c r="G2773" s="163">
        <v>10.237500000000001</v>
      </c>
      <c r="H2773" s="1">
        <v>2531</v>
      </c>
      <c r="I2773" s="161">
        <f>VLOOKUP(B2773,L$2:M$54,2,FALSE)</f>
        <v>1.0383237401004264</v>
      </c>
      <c r="J2773">
        <f>MAX(I2773*F2773,E2773)</f>
        <v>14.744197109426054</v>
      </c>
      <c r="L2773" s="166"/>
      <c r="M2773" s="41"/>
      <c r="N2773" s="41"/>
      <c r="O2773" s="41"/>
    </row>
    <row r="2774" spans="1:15" x14ac:dyDescent="0.25">
      <c r="A2774" s="165">
        <v>43581.5</v>
      </c>
      <c r="B2774" s="167">
        <f>WEEKNUM(A2774)</f>
        <v>17</v>
      </c>
      <c r="C2774" s="164">
        <f>WEEKDAY(A2774)</f>
        <v>6</v>
      </c>
      <c r="D2774" s="164">
        <v>13</v>
      </c>
      <c r="E2774" s="163">
        <v>10</v>
      </c>
      <c r="F2774" s="163">
        <v>14.445</v>
      </c>
      <c r="G2774" s="163">
        <v>11.1875</v>
      </c>
      <c r="H2774" s="1">
        <v>2512</v>
      </c>
      <c r="I2774" s="161">
        <f>VLOOKUP(B2774,L$2:M$54,2,FALSE)</f>
        <v>1.0383237401004264</v>
      </c>
      <c r="J2774">
        <f>MAX(I2774*F2774,E2774)</f>
        <v>14.998586425750659</v>
      </c>
      <c r="L2774" s="166"/>
      <c r="M2774" s="41"/>
      <c r="N2774" s="41"/>
      <c r="O2774" s="41"/>
    </row>
    <row r="2775" spans="1:15" x14ac:dyDescent="0.25">
      <c r="A2775" s="165">
        <v>43581.541666666664</v>
      </c>
      <c r="B2775" s="167">
        <f>WEEKNUM(A2775)</f>
        <v>17</v>
      </c>
      <c r="C2775" s="164">
        <f>WEEKDAY(A2775)</f>
        <v>6</v>
      </c>
      <c r="D2775" s="164">
        <v>14</v>
      </c>
      <c r="E2775" s="163">
        <v>10</v>
      </c>
      <c r="F2775" s="163">
        <v>13.79</v>
      </c>
      <c r="G2775" s="163">
        <v>9.5249999999999986</v>
      </c>
      <c r="H2775" s="1">
        <v>2666</v>
      </c>
      <c r="I2775" s="161">
        <f>VLOOKUP(B2775,L$2:M$54,2,FALSE)</f>
        <v>1.0383237401004264</v>
      </c>
      <c r="J2775">
        <f>MAX(I2775*F2775,E2775)</f>
        <v>14.318484375984879</v>
      </c>
      <c r="L2775" s="166"/>
      <c r="M2775" s="41"/>
      <c r="N2775" s="41"/>
      <c r="O2775" s="41"/>
    </row>
    <row r="2776" spans="1:15" x14ac:dyDescent="0.25">
      <c r="A2776" s="165">
        <v>43581.583333333336</v>
      </c>
      <c r="B2776" s="167">
        <f>WEEKNUM(A2776)</f>
        <v>17</v>
      </c>
      <c r="C2776" s="164">
        <f>WEEKDAY(A2776)</f>
        <v>6</v>
      </c>
      <c r="D2776" s="164">
        <v>15</v>
      </c>
      <c r="E2776" s="163">
        <v>10</v>
      </c>
      <c r="F2776" s="163">
        <v>14.295000000000002</v>
      </c>
      <c r="G2776" s="163">
        <v>11.5025</v>
      </c>
      <c r="H2776" s="1">
        <v>2721</v>
      </c>
      <c r="I2776" s="161">
        <f>VLOOKUP(B2776,L$2:M$54,2,FALSE)</f>
        <v>1.0383237401004264</v>
      </c>
      <c r="J2776">
        <f>MAX(I2776*F2776,E2776)</f>
        <v>14.842837864735596</v>
      </c>
      <c r="L2776" s="166"/>
      <c r="M2776" s="41"/>
      <c r="N2776" s="41"/>
      <c r="O2776" s="41"/>
    </row>
    <row r="2777" spans="1:15" x14ac:dyDescent="0.25">
      <c r="A2777" s="165">
        <v>43581.625</v>
      </c>
      <c r="B2777" s="167">
        <f>WEEKNUM(A2777)</f>
        <v>17</v>
      </c>
      <c r="C2777" s="164">
        <f>WEEKDAY(A2777)</f>
        <v>6</v>
      </c>
      <c r="D2777" s="164">
        <v>16</v>
      </c>
      <c r="E2777" s="163">
        <v>10</v>
      </c>
      <c r="F2777" s="163">
        <v>14.035</v>
      </c>
      <c r="G2777" s="163">
        <v>13.2675</v>
      </c>
      <c r="H2777" s="1">
        <v>2761</v>
      </c>
      <c r="I2777" s="161">
        <f>VLOOKUP(B2777,L$2:M$54,2,FALSE)</f>
        <v>1.0383237401004264</v>
      </c>
      <c r="J2777">
        <f>MAX(I2777*F2777,E2777)</f>
        <v>14.572873692309484</v>
      </c>
      <c r="L2777" s="166"/>
      <c r="M2777" s="41"/>
      <c r="N2777" s="41"/>
      <c r="O2777" s="41"/>
    </row>
    <row r="2778" spans="1:15" x14ac:dyDescent="0.25">
      <c r="A2778" s="165">
        <v>43581.666666666664</v>
      </c>
      <c r="B2778" s="167">
        <f>WEEKNUM(A2778)</f>
        <v>17</v>
      </c>
      <c r="C2778" s="164">
        <f>WEEKDAY(A2778)</f>
        <v>6</v>
      </c>
      <c r="D2778" s="164">
        <v>17</v>
      </c>
      <c r="E2778" s="163">
        <v>10</v>
      </c>
      <c r="F2778" s="163">
        <v>15.855</v>
      </c>
      <c r="G2778" s="163">
        <v>14.645</v>
      </c>
      <c r="H2778" s="1">
        <v>3586</v>
      </c>
      <c r="I2778" s="161">
        <f>VLOOKUP(B2778,L$2:M$54,2,FALSE)</f>
        <v>1.0383237401004264</v>
      </c>
      <c r="J2778">
        <f>MAX(I2778*F2778,E2778)</f>
        <v>16.46262289929226</v>
      </c>
      <c r="L2778" s="166"/>
      <c r="M2778" s="41"/>
      <c r="N2778" s="41"/>
      <c r="O2778" s="41"/>
    </row>
    <row r="2779" spans="1:15" x14ac:dyDescent="0.25">
      <c r="A2779" s="165">
        <v>43581.708333333336</v>
      </c>
      <c r="B2779" s="167">
        <f>WEEKNUM(A2779)</f>
        <v>17</v>
      </c>
      <c r="C2779" s="164">
        <f>WEEKDAY(A2779)</f>
        <v>6</v>
      </c>
      <c r="D2779" s="164">
        <v>18</v>
      </c>
      <c r="E2779" s="163">
        <v>10</v>
      </c>
      <c r="F2779" s="163">
        <v>16.524999999999999</v>
      </c>
      <c r="G2779" s="163">
        <v>12.512499999999999</v>
      </c>
      <c r="H2779" s="1">
        <v>3544</v>
      </c>
      <c r="I2779" s="161">
        <f>VLOOKUP(B2779,L$2:M$54,2,FALSE)</f>
        <v>1.0383237401004264</v>
      </c>
      <c r="J2779">
        <f>MAX(I2779*F2779,E2779)</f>
        <v>17.158299805159544</v>
      </c>
      <c r="L2779" s="166"/>
      <c r="M2779" s="41"/>
      <c r="N2779" s="41"/>
      <c r="O2779" s="41"/>
    </row>
    <row r="2780" spans="1:15" x14ac:dyDescent="0.25">
      <c r="A2780" s="165">
        <v>43581.75</v>
      </c>
      <c r="B2780" s="167">
        <f>WEEKNUM(A2780)</f>
        <v>17</v>
      </c>
      <c r="C2780" s="164">
        <f>WEEKDAY(A2780)</f>
        <v>6</v>
      </c>
      <c r="D2780" s="164">
        <v>19</v>
      </c>
      <c r="E2780" s="163">
        <v>10</v>
      </c>
      <c r="F2780" s="163">
        <v>16.23</v>
      </c>
      <c r="G2780" s="163">
        <v>11.959999999999999</v>
      </c>
      <c r="H2780" s="1">
        <v>3164</v>
      </c>
      <c r="I2780" s="161">
        <f>VLOOKUP(B2780,L$2:M$54,2,FALSE)</f>
        <v>1.0383237401004264</v>
      </c>
      <c r="J2780">
        <f>MAX(I2780*F2780,E2780)</f>
        <v>16.851994301829922</v>
      </c>
      <c r="L2780" s="166"/>
      <c r="M2780" s="41"/>
      <c r="N2780" s="41"/>
      <c r="O2780" s="41"/>
    </row>
    <row r="2781" spans="1:15" x14ac:dyDescent="0.25">
      <c r="A2781" s="165">
        <v>43581.791666666664</v>
      </c>
      <c r="B2781" s="167">
        <f>WEEKNUM(A2781)</f>
        <v>17</v>
      </c>
      <c r="C2781" s="164">
        <f>WEEKDAY(A2781)</f>
        <v>6</v>
      </c>
      <c r="D2781" s="164">
        <v>20</v>
      </c>
      <c r="E2781" s="163">
        <v>10</v>
      </c>
      <c r="F2781" s="163">
        <v>14.525</v>
      </c>
      <c r="G2781" s="163">
        <v>12.1</v>
      </c>
      <c r="H2781" s="1">
        <v>2064</v>
      </c>
      <c r="I2781" s="161">
        <f>VLOOKUP(B2781,L$2:M$54,2,FALSE)</f>
        <v>1.0383237401004264</v>
      </c>
      <c r="J2781">
        <f>MAX(I2781*F2781,E2781)</f>
        <v>15.081652324958693</v>
      </c>
      <c r="L2781" s="166"/>
      <c r="M2781" s="41"/>
      <c r="N2781" s="41"/>
      <c r="O2781" s="41"/>
    </row>
    <row r="2782" spans="1:15" x14ac:dyDescent="0.25">
      <c r="A2782" s="165">
        <v>43581.833333333336</v>
      </c>
      <c r="B2782" s="167">
        <f>WEEKNUM(A2782)</f>
        <v>17</v>
      </c>
      <c r="C2782" s="164">
        <f>WEEKDAY(A2782)</f>
        <v>6</v>
      </c>
      <c r="D2782" s="164">
        <v>21</v>
      </c>
      <c r="E2782" s="163">
        <v>10</v>
      </c>
      <c r="F2782" s="163">
        <v>13.08</v>
      </c>
      <c r="G2782" s="163">
        <v>12.2225</v>
      </c>
      <c r="H2782" s="1">
        <v>1142</v>
      </c>
      <c r="I2782" s="161">
        <f>VLOOKUP(B2782,L$2:M$54,2,FALSE)</f>
        <v>1.0383237401004264</v>
      </c>
      <c r="J2782">
        <f>MAX(I2782*F2782,E2782)</f>
        <v>13.581274520513578</v>
      </c>
      <c r="L2782" s="166"/>
      <c r="M2782" s="41"/>
      <c r="N2782" s="41"/>
      <c r="O2782" s="41"/>
    </row>
    <row r="2783" spans="1:15" x14ac:dyDescent="0.25">
      <c r="A2783" s="165">
        <v>43581.875</v>
      </c>
      <c r="B2783" s="167">
        <f>WEEKNUM(A2783)</f>
        <v>17</v>
      </c>
      <c r="C2783" s="164">
        <f>WEEKDAY(A2783)</f>
        <v>6</v>
      </c>
      <c r="D2783" s="164">
        <v>22</v>
      </c>
      <c r="E2783" s="163">
        <v>11.55</v>
      </c>
      <c r="F2783" s="163">
        <v>11.55</v>
      </c>
      <c r="G2783" s="163">
        <v>11.895</v>
      </c>
      <c r="H2783" s="1">
        <v>917</v>
      </c>
      <c r="I2783" s="161">
        <f>VLOOKUP(B2783,L$2:M$54,2,FALSE)</f>
        <v>1.0383237401004264</v>
      </c>
      <c r="J2783">
        <f>MAX(I2783*F2783,E2783)</f>
        <v>11.992639198159926</v>
      </c>
      <c r="L2783" s="166"/>
      <c r="M2783" s="41"/>
      <c r="N2783" s="41"/>
      <c r="O2783" s="41"/>
    </row>
    <row r="2784" spans="1:15" x14ac:dyDescent="0.25">
      <c r="A2784" s="165">
        <v>43581.916666666664</v>
      </c>
      <c r="B2784" s="167">
        <f>WEEKNUM(A2784)</f>
        <v>17</v>
      </c>
      <c r="C2784" s="164">
        <f>WEEKDAY(A2784)</f>
        <v>6</v>
      </c>
      <c r="D2784" s="164">
        <v>23</v>
      </c>
      <c r="E2784" s="163">
        <v>11.719999999999999</v>
      </c>
      <c r="F2784" s="163">
        <v>11.719999999999999</v>
      </c>
      <c r="G2784" s="163">
        <v>12.147500000000001</v>
      </c>
      <c r="H2784" s="1">
        <v>888</v>
      </c>
      <c r="I2784" s="161">
        <f>VLOOKUP(B2784,L$2:M$54,2,FALSE)</f>
        <v>1.0383237401004264</v>
      </c>
      <c r="J2784">
        <f>MAX(I2784*F2784,E2784)</f>
        <v>12.169154233976997</v>
      </c>
      <c r="L2784" s="166"/>
      <c r="M2784" s="41"/>
      <c r="N2784" s="41"/>
      <c r="O2784" s="41"/>
    </row>
    <row r="2785" spans="1:15" x14ac:dyDescent="0.25">
      <c r="A2785" s="165">
        <v>43581.958333333336</v>
      </c>
      <c r="B2785" s="167">
        <f>WEEKNUM(A2785)</f>
        <v>17</v>
      </c>
      <c r="C2785" s="164">
        <f>WEEKDAY(A2785)</f>
        <v>6</v>
      </c>
      <c r="D2785" s="164">
        <v>24</v>
      </c>
      <c r="E2785" s="163">
        <v>12.379999999999999</v>
      </c>
      <c r="F2785" s="163">
        <v>12.379999999999999</v>
      </c>
      <c r="G2785" s="163">
        <v>12.0175</v>
      </c>
      <c r="H2785" s="1">
        <v>651</v>
      </c>
      <c r="I2785" s="161">
        <f>VLOOKUP(B2785,L$2:M$54,2,FALSE)</f>
        <v>1.0383237401004264</v>
      </c>
      <c r="J2785">
        <f>MAX(I2785*F2785,E2785)</f>
        <v>12.854447902443278</v>
      </c>
      <c r="L2785" s="166"/>
      <c r="M2785" s="41"/>
      <c r="N2785" s="41"/>
      <c r="O2785" s="41"/>
    </row>
    <row r="2786" spans="1:15" x14ac:dyDescent="0.25">
      <c r="A2786" s="165">
        <v>43582</v>
      </c>
      <c r="B2786" s="167">
        <f>WEEKNUM(A2786)</f>
        <v>17</v>
      </c>
      <c r="C2786" s="164">
        <f>WEEKDAY(A2786)</f>
        <v>7</v>
      </c>
      <c r="D2786" s="164">
        <v>1</v>
      </c>
      <c r="E2786" s="163">
        <v>11.855</v>
      </c>
      <c r="F2786" s="163">
        <v>11.855</v>
      </c>
      <c r="G2786" s="163">
        <v>12.9275</v>
      </c>
      <c r="H2786" s="1">
        <v>241</v>
      </c>
      <c r="I2786" s="161">
        <f>VLOOKUP(B2786,L$2:M$54,2,FALSE)</f>
        <v>1.0383237401004264</v>
      </c>
      <c r="J2786">
        <f>MAX(I2786*F2786,E2786)</f>
        <v>12.309327938890556</v>
      </c>
      <c r="L2786" s="166"/>
      <c r="M2786" s="41"/>
      <c r="N2786" s="41"/>
      <c r="O2786" s="41"/>
    </row>
    <row r="2787" spans="1:15" x14ac:dyDescent="0.25">
      <c r="A2787" s="165">
        <v>43582.041666666664</v>
      </c>
      <c r="B2787" s="167">
        <f>WEEKNUM(A2787)</f>
        <v>17</v>
      </c>
      <c r="C2787" s="164">
        <f>WEEKDAY(A2787)</f>
        <v>7</v>
      </c>
      <c r="D2787" s="164">
        <v>2</v>
      </c>
      <c r="E2787" s="163">
        <v>11.925000000000001</v>
      </c>
      <c r="F2787" s="163">
        <v>11.925000000000001</v>
      </c>
      <c r="G2787" s="163">
        <v>13.262499999999999</v>
      </c>
      <c r="H2787" s="1">
        <v>119</v>
      </c>
      <c r="I2787" s="161">
        <f>VLOOKUP(B2787,L$2:M$54,2,FALSE)</f>
        <v>1.0383237401004264</v>
      </c>
      <c r="J2787">
        <f>MAX(I2787*F2787,E2787)</f>
        <v>12.382010600697585</v>
      </c>
      <c r="L2787" s="166"/>
      <c r="M2787" s="41"/>
      <c r="N2787" s="41"/>
      <c r="O2787" s="41"/>
    </row>
    <row r="2788" spans="1:15" x14ac:dyDescent="0.25">
      <c r="A2788" s="165">
        <v>43582.083333333336</v>
      </c>
      <c r="B2788" s="167">
        <f>WEEKNUM(A2788)</f>
        <v>17</v>
      </c>
      <c r="C2788" s="164">
        <f>WEEKDAY(A2788)</f>
        <v>7</v>
      </c>
      <c r="D2788" s="164">
        <v>3</v>
      </c>
      <c r="E2788" s="163">
        <v>11</v>
      </c>
      <c r="F2788" s="163">
        <v>11.125</v>
      </c>
      <c r="G2788" s="163">
        <v>13.115</v>
      </c>
      <c r="H2788" s="1">
        <v>79</v>
      </c>
      <c r="I2788" s="161">
        <f>VLOOKUP(B2788,L$2:M$54,2,FALSE)</f>
        <v>1.0383237401004264</v>
      </c>
      <c r="J2788">
        <f>MAX(I2788*F2788,E2788)</f>
        <v>11.551351608617244</v>
      </c>
      <c r="L2788" s="166"/>
      <c r="M2788" s="41"/>
      <c r="N2788" s="41"/>
      <c r="O2788" s="41"/>
    </row>
    <row r="2789" spans="1:15" x14ac:dyDescent="0.25">
      <c r="A2789" s="165">
        <v>43582.125</v>
      </c>
      <c r="B2789" s="167">
        <f>WEEKNUM(A2789)</f>
        <v>17</v>
      </c>
      <c r="C2789" s="164">
        <f>WEEKDAY(A2789)</f>
        <v>7</v>
      </c>
      <c r="D2789" s="164">
        <v>4</v>
      </c>
      <c r="E2789" s="163">
        <v>12</v>
      </c>
      <c r="F2789" s="163">
        <v>12.02</v>
      </c>
      <c r="G2789" s="163">
        <v>12.262500000000001</v>
      </c>
      <c r="H2789" s="1">
        <v>131</v>
      </c>
      <c r="I2789" s="161">
        <f>VLOOKUP(B2789,L$2:M$54,2,FALSE)</f>
        <v>1.0383237401004264</v>
      </c>
      <c r="J2789">
        <f>MAX(I2789*F2789,E2789)</f>
        <v>12.480651356007124</v>
      </c>
      <c r="L2789" s="166"/>
      <c r="M2789" s="41"/>
      <c r="N2789" s="41"/>
      <c r="O2789" s="41"/>
    </row>
    <row r="2790" spans="1:15" x14ac:dyDescent="0.25">
      <c r="A2790" s="165">
        <v>43582.166666666664</v>
      </c>
      <c r="B2790" s="167">
        <f>WEEKNUM(A2790)</f>
        <v>17</v>
      </c>
      <c r="C2790" s="164">
        <f>WEEKDAY(A2790)</f>
        <v>7</v>
      </c>
      <c r="D2790" s="164">
        <v>5</v>
      </c>
      <c r="E2790" s="163">
        <v>10</v>
      </c>
      <c r="F2790" s="163">
        <v>10.565000000000001</v>
      </c>
      <c r="G2790" s="163">
        <v>11.54</v>
      </c>
      <c r="H2790" s="1">
        <v>341</v>
      </c>
      <c r="I2790" s="161">
        <f>VLOOKUP(B2790,L$2:M$54,2,FALSE)</f>
        <v>1.0383237401004264</v>
      </c>
      <c r="J2790">
        <f>MAX(I2790*F2790,E2790)</f>
        <v>10.969890314161006</v>
      </c>
      <c r="L2790" s="166"/>
      <c r="M2790" s="41"/>
      <c r="N2790" s="41"/>
      <c r="O2790" s="41"/>
    </row>
    <row r="2791" spans="1:15" x14ac:dyDescent="0.25">
      <c r="A2791" s="165">
        <v>43582.208333333336</v>
      </c>
      <c r="B2791" s="167">
        <f>WEEKNUM(A2791)</f>
        <v>17</v>
      </c>
      <c r="C2791" s="164">
        <f>WEEKDAY(A2791)</f>
        <v>7</v>
      </c>
      <c r="D2791" s="164">
        <v>6</v>
      </c>
      <c r="E2791" s="163">
        <v>10</v>
      </c>
      <c r="F2791" s="163">
        <v>9.99</v>
      </c>
      <c r="G2791" s="163">
        <v>11.55</v>
      </c>
      <c r="H2791" s="1">
        <v>871</v>
      </c>
      <c r="I2791" s="161">
        <f>VLOOKUP(B2791,L$2:M$54,2,FALSE)</f>
        <v>1.0383237401004264</v>
      </c>
      <c r="J2791">
        <f>MAX(I2791*F2791,E2791)</f>
        <v>10.372854163603259</v>
      </c>
      <c r="L2791" s="166"/>
      <c r="M2791" s="41"/>
      <c r="N2791" s="41"/>
      <c r="O2791" s="41"/>
    </row>
    <row r="2792" spans="1:15" x14ac:dyDescent="0.25">
      <c r="A2792" s="165">
        <v>43582.25</v>
      </c>
      <c r="B2792" s="167">
        <f>WEEKNUM(A2792)</f>
        <v>17</v>
      </c>
      <c r="C2792" s="164">
        <f>WEEKDAY(A2792)</f>
        <v>7</v>
      </c>
      <c r="D2792" s="164">
        <v>7</v>
      </c>
      <c r="E2792" s="163">
        <v>10</v>
      </c>
      <c r="F2792" s="163">
        <v>11.98</v>
      </c>
      <c r="G2792" s="163">
        <v>11.719999999999999</v>
      </c>
      <c r="H2792" s="1">
        <v>3359</v>
      </c>
      <c r="I2792" s="161">
        <f>VLOOKUP(B2792,L$2:M$54,2,FALSE)</f>
        <v>1.0383237401004264</v>
      </c>
      <c r="J2792">
        <f>MAX(I2792*F2792,E2792)</f>
        <v>12.439118406403109</v>
      </c>
      <c r="L2792" s="166"/>
      <c r="M2792" s="41"/>
      <c r="N2792" s="41"/>
      <c r="O2792" s="41"/>
    </row>
    <row r="2793" spans="1:15" x14ac:dyDescent="0.25">
      <c r="A2793" s="165">
        <v>43582.291666666664</v>
      </c>
      <c r="B2793" s="167">
        <f>WEEKNUM(A2793)</f>
        <v>17</v>
      </c>
      <c r="C2793" s="164">
        <f>WEEKDAY(A2793)</f>
        <v>7</v>
      </c>
      <c r="D2793" s="164">
        <v>8</v>
      </c>
      <c r="E2793" s="163">
        <v>10</v>
      </c>
      <c r="F2793" s="163">
        <v>15.010000000000002</v>
      </c>
      <c r="G2793" s="163">
        <v>12.379999999999999</v>
      </c>
      <c r="H2793" s="1">
        <v>4199</v>
      </c>
      <c r="I2793" s="161">
        <f>VLOOKUP(B2793,L$2:M$54,2,FALSE)</f>
        <v>1.0383237401004264</v>
      </c>
      <c r="J2793">
        <f>MAX(I2793*F2793,E2793)</f>
        <v>15.585239338907401</v>
      </c>
      <c r="L2793" s="166"/>
      <c r="M2793" s="41"/>
      <c r="N2793" s="41"/>
      <c r="O2793" s="41"/>
    </row>
    <row r="2794" spans="1:15" x14ac:dyDescent="0.25">
      <c r="A2794" s="165">
        <v>43582.333333333336</v>
      </c>
      <c r="B2794" s="167">
        <f>WEEKNUM(A2794)</f>
        <v>17</v>
      </c>
      <c r="C2794" s="164">
        <f>WEEKDAY(A2794)</f>
        <v>7</v>
      </c>
      <c r="D2794" s="164">
        <v>9</v>
      </c>
      <c r="E2794" s="163">
        <v>10</v>
      </c>
      <c r="F2794" s="163">
        <v>15.76</v>
      </c>
      <c r="G2794" s="163">
        <v>11.855</v>
      </c>
      <c r="H2794" s="1">
        <v>3904</v>
      </c>
      <c r="I2794" s="161">
        <f>VLOOKUP(B2794,L$2:M$54,2,FALSE)</f>
        <v>1.0383237401004264</v>
      </c>
      <c r="J2794">
        <f>MAX(I2794*F2794,E2794)</f>
        <v>16.363982143982721</v>
      </c>
      <c r="L2794" s="166"/>
      <c r="M2794" s="41"/>
      <c r="N2794" s="41"/>
      <c r="O2794" s="41"/>
    </row>
    <row r="2795" spans="1:15" x14ac:dyDescent="0.25">
      <c r="A2795" s="165">
        <v>43582.375</v>
      </c>
      <c r="B2795" s="167">
        <f>WEEKNUM(A2795)</f>
        <v>17</v>
      </c>
      <c r="C2795" s="164">
        <f>WEEKDAY(A2795)</f>
        <v>7</v>
      </c>
      <c r="D2795" s="164">
        <v>10</v>
      </c>
      <c r="E2795" s="163">
        <v>10</v>
      </c>
      <c r="F2795" s="163">
        <v>14.955000000000002</v>
      </c>
      <c r="G2795" s="163">
        <v>11.925000000000001</v>
      </c>
      <c r="H2795" s="1">
        <v>3098</v>
      </c>
      <c r="I2795" s="161">
        <f>VLOOKUP(B2795,L$2:M$54,2,FALSE)</f>
        <v>1.0383237401004264</v>
      </c>
      <c r="J2795">
        <f>MAX(I2795*F2795,E2795)</f>
        <v>15.528131533201879</v>
      </c>
      <c r="L2795" s="166"/>
      <c r="M2795" s="41"/>
      <c r="N2795" s="41"/>
      <c r="O2795" s="41"/>
    </row>
    <row r="2796" spans="1:15" x14ac:dyDescent="0.25">
      <c r="A2796" s="165">
        <v>43582.416666666664</v>
      </c>
      <c r="B2796" s="167">
        <f>WEEKNUM(A2796)</f>
        <v>17</v>
      </c>
      <c r="C2796" s="164">
        <f>WEEKDAY(A2796)</f>
        <v>7</v>
      </c>
      <c r="D2796" s="164">
        <v>11</v>
      </c>
      <c r="E2796" s="163">
        <v>10</v>
      </c>
      <c r="F2796" s="163">
        <v>15.905000000000001</v>
      </c>
      <c r="G2796" s="163">
        <v>11.0625</v>
      </c>
      <c r="H2796" s="1">
        <v>2565</v>
      </c>
      <c r="I2796" s="161">
        <f>VLOOKUP(B2796,L$2:M$54,2,FALSE)</f>
        <v>1.0383237401004264</v>
      </c>
      <c r="J2796">
        <f>MAX(I2796*F2796,E2796)</f>
        <v>16.514539086297283</v>
      </c>
      <c r="L2796" s="166"/>
      <c r="M2796" s="41"/>
      <c r="N2796" s="41"/>
      <c r="O2796" s="41"/>
    </row>
    <row r="2797" spans="1:15" x14ac:dyDescent="0.25">
      <c r="A2797" s="165">
        <v>43582.458333333336</v>
      </c>
      <c r="B2797" s="167">
        <f>WEEKNUM(A2797)</f>
        <v>17</v>
      </c>
      <c r="C2797" s="164">
        <f>WEEKDAY(A2797)</f>
        <v>7</v>
      </c>
      <c r="D2797" s="164">
        <v>12</v>
      </c>
      <c r="E2797" s="163">
        <v>10</v>
      </c>
      <c r="F2797" s="163">
        <v>14.8</v>
      </c>
      <c r="G2797" s="163">
        <v>12.01</v>
      </c>
      <c r="H2797" s="1">
        <v>2563</v>
      </c>
      <c r="I2797" s="161">
        <f>VLOOKUP(B2797,L$2:M$54,2,FALSE)</f>
        <v>1.0383237401004264</v>
      </c>
      <c r="J2797">
        <f>MAX(I2797*F2797,E2797)</f>
        <v>15.36719135348631</v>
      </c>
      <c r="L2797" s="166"/>
      <c r="M2797" s="41"/>
      <c r="N2797" s="41"/>
      <c r="O2797" s="41"/>
    </row>
    <row r="2798" spans="1:15" x14ac:dyDescent="0.25">
      <c r="A2798" s="165">
        <v>43582.5</v>
      </c>
      <c r="B2798" s="167">
        <f>WEEKNUM(A2798)</f>
        <v>17</v>
      </c>
      <c r="C2798" s="164">
        <f>WEEKDAY(A2798)</f>
        <v>7</v>
      </c>
      <c r="D2798" s="164">
        <v>13</v>
      </c>
      <c r="E2798" s="163">
        <v>10</v>
      </c>
      <c r="F2798" s="163">
        <v>13.914999999999999</v>
      </c>
      <c r="G2798" s="163">
        <v>10.282499999999999</v>
      </c>
      <c r="H2798" s="1">
        <v>2374</v>
      </c>
      <c r="I2798" s="161">
        <f>VLOOKUP(B2798,L$2:M$54,2,FALSE)</f>
        <v>1.0383237401004264</v>
      </c>
      <c r="J2798">
        <f>MAX(I2798*F2798,E2798)</f>
        <v>14.448274843497432</v>
      </c>
      <c r="L2798" s="166"/>
      <c r="M2798" s="41"/>
      <c r="N2798" s="41"/>
      <c r="O2798" s="41"/>
    </row>
    <row r="2799" spans="1:15" x14ac:dyDescent="0.25">
      <c r="A2799" s="165">
        <v>43582.541666666664</v>
      </c>
      <c r="B2799" s="167">
        <f>WEEKNUM(A2799)</f>
        <v>17</v>
      </c>
      <c r="C2799" s="164">
        <f>WEEKDAY(A2799)</f>
        <v>7</v>
      </c>
      <c r="D2799" s="164">
        <v>14</v>
      </c>
      <c r="E2799" s="163">
        <v>10</v>
      </c>
      <c r="F2799" s="163">
        <v>14.510000000000002</v>
      </c>
      <c r="G2799" s="163">
        <v>9.995000000000001</v>
      </c>
      <c r="H2799" s="1">
        <v>2617</v>
      </c>
      <c r="I2799" s="161">
        <f>VLOOKUP(B2799,L$2:M$54,2,FALSE)</f>
        <v>1.0383237401004264</v>
      </c>
      <c r="J2799">
        <f>MAX(I2799*F2799,E2799)</f>
        <v>15.066077468857188</v>
      </c>
      <c r="L2799" s="166"/>
      <c r="M2799" s="41"/>
      <c r="N2799" s="41"/>
      <c r="O2799" s="41"/>
    </row>
    <row r="2800" spans="1:15" x14ac:dyDescent="0.25">
      <c r="A2800" s="165">
        <v>43582.583333333336</v>
      </c>
      <c r="B2800" s="167">
        <f>WEEKNUM(A2800)</f>
        <v>17</v>
      </c>
      <c r="C2800" s="164">
        <f>WEEKDAY(A2800)</f>
        <v>7</v>
      </c>
      <c r="D2800" s="164">
        <v>15</v>
      </c>
      <c r="E2800" s="163">
        <v>10</v>
      </c>
      <c r="F2800" s="163">
        <v>14.995000000000001</v>
      </c>
      <c r="G2800" s="163">
        <v>10.989999999999998</v>
      </c>
      <c r="H2800" s="1">
        <v>2626</v>
      </c>
      <c r="I2800" s="161">
        <f>VLOOKUP(B2800,L$2:M$54,2,FALSE)</f>
        <v>1.0383237401004264</v>
      </c>
      <c r="J2800">
        <f>MAX(I2800*F2800,E2800)</f>
        <v>15.569664482805894</v>
      </c>
      <c r="L2800" s="166"/>
      <c r="M2800" s="41"/>
      <c r="N2800" s="41"/>
      <c r="O2800" s="41"/>
    </row>
    <row r="2801" spans="1:15" x14ac:dyDescent="0.25">
      <c r="A2801" s="165">
        <v>43582.625</v>
      </c>
      <c r="B2801" s="167">
        <f>WEEKNUM(A2801)</f>
        <v>17</v>
      </c>
      <c r="C2801" s="164">
        <f>WEEKDAY(A2801)</f>
        <v>7</v>
      </c>
      <c r="D2801" s="164">
        <v>16</v>
      </c>
      <c r="E2801" s="163">
        <v>10</v>
      </c>
      <c r="F2801" s="163">
        <v>16.05</v>
      </c>
      <c r="G2801" s="163">
        <v>12.504999999999999</v>
      </c>
      <c r="H2801" s="1">
        <v>2840</v>
      </c>
      <c r="I2801" s="161">
        <f>VLOOKUP(B2801,L$2:M$54,2,FALSE)</f>
        <v>1.0383237401004264</v>
      </c>
      <c r="J2801">
        <f>MAX(I2801*F2801,E2801)</f>
        <v>16.665096028611845</v>
      </c>
      <c r="L2801" s="166"/>
      <c r="M2801" s="41"/>
      <c r="N2801" s="41"/>
      <c r="O2801" s="41"/>
    </row>
    <row r="2802" spans="1:15" x14ac:dyDescent="0.25">
      <c r="A2802" s="165">
        <v>43582.666666666664</v>
      </c>
      <c r="B2802" s="167">
        <f>WEEKNUM(A2802)</f>
        <v>17</v>
      </c>
      <c r="C2802" s="164">
        <f>WEEKDAY(A2802)</f>
        <v>7</v>
      </c>
      <c r="D2802" s="164">
        <v>17</v>
      </c>
      <c r="E2802" s="163">
        <v>10</v>
      </c>
      <c r="F2802" s="163">
        <v>16.064999999999998</v>
      </c>
      <c r="G2802" s="163">
        <v>12.879999999999999</v>
      </c>
      <c r="H2802" s="1">
        <v>3638</v>
      </c>
      <c r="I2802" s="161">
        <f>VLOOKUP(B2802,L$2:M$54,2,FALSE)</f>
        <v>1.0383237401004264</v>
      </c>
      <c r="J2802">
        <f>MAX(I2802*F2802,E2802)</f>
        <v>16.680670884713347</v>
      </c>
      <c r="L2802" s="166"/>
      <c r="M2802" s="41"/>
      <c r="N2802" s="41"/>
      <c r="O2802" s="41"/>
    </row>
    <row r="2803" spans="1:15" x14ac:dyDescent="0.25">
      <c r="A2803" s="165">
        <v>43582.708333333336</v>
      </c>
      <c r="B2803" s="167">
        <f>WEEKNUM(A2803)</f>
        <v>17</v>
      </c>
      <c r="C2803" s="164">
        <f>WEEKDAY(A2803)</f>
        <v>7</v>
      </c>
      <c r="D2803" s="164">
        <v>18</v>
      </c>
      <c r="E2803" s="163">
        <v>10</v>
      </c>
      <c r="F2803" s="163">
        <v>18.015000000000001</v>
      </c>
      <c r="G2803" s="163">
        <v>12.477500000000001</v>
      </c>
      <c r="H2803" s="1">
        <v>4021</v>
      </c>
      <c r="I2803" s="161">
        <f>VLOOKUP(B2803,L$2:M$54,2,FALSE)</f>
        <v>1.0383237401004264</v>
      </c>
      <c r="J2803">
        <f>MAX(I2803*F2803,E2803)</f>
        <v>18.705402177909182</v>
      </c>
      <c r="L2803" s="166"/>
      <c r="M2803" s="41"/>
      <c r="N2803" s="41"/>
      <c r="O2803" s="41"/>
    </row>
    <row r="2804" spans="1:15" x14ac:dyDescent="0.25">
      <c r="A2804" s="165">
        <v>43582.75</v>
      </c>
      <c r="B2804" s="167">
        <f>WEEKNUM(A2804)</f>
        <v>17</v>
      </c>
      <c r="C2804" s="164">
        <f>WEEKDAY(A2804)</f>
        <v>7</v>
      </c>
      <c r="D2804" s="164">
        <v>19</v>
      </c>
      <c r="E2804" s="163">
        <v>10</v>
      </c>
      <c r="F2804" s="163">
        <v>15.719999999999999</v>
      </c>
      <c r="G2804" s="163">
        <v>12.952500000000001</v>
      </c>
      <c r="H2804" s="1">
        <v>3203</v>
      </c>
      <c r="I2804" s="161">
        <f>VLOOKUP(B2804,L$2:M$54,2,FALSE)</f>
        <v>1.0383237401004264</v>
      </c>
      <c r="J2804">
        <f>MAX(I2804*F2804,E2804)</f>
        <v>16.322449194378702</v>
      </c>
      <c r="L2804" s="166"/>
      <c r="M2804" s="41"/>
      <c r="N2804" s="41"/>
      <c r="O2804" s="41"/>
    </row>
    <row r="2805" spans="1:15" x14ac:dyDescent="0.25">
      <c r="A2805" s="165">
        <v>43582.791666666664</v>
      </c>
      <c r="B2805" s="167">
        <f>WEEKNUM(A2805)</f>
        <v>17</v>
      </c>
      <c r="C2805" s="164">
        <f>WEEKDAY(A2805)</f>
        <v>7</v>
      </c>
      <c r="D2805" s="164">
        <v>20</v>
      </c>
      <c r="E2805" s="163">
        <v>10</v>
      </c>
      <c r="F2805" s="163">
        <v>14.530000000000001</v>
      </c>
      <c r="G2805" s="163">
        <v>12.399999999999999</v>
      </c>
      <c r="H2805" s="1">
        <v>2198</v>
      </c>
      <c r="I2805" s="161">
        <f>VLOOKUP(B2805,L$2:M$54,2,FALSE)</f>
        <v>1.0383237401004264</v>
      </c>
      <c r="J2805">
        <f>MAX(I2805*F2805,E2805)</f>
        <v>15.086843943659197</v>
      </c>
      <c r="L2805" s="166"/>
      <c r="M2805" s="41"/>
      <c r="N2805" s="41"/>
      <c r="O2805" s="41"/>
    </row>
    <row r="2806" spans="1:15" x14ac:dyDescent="0.25">
      <c r="A2806" s="165">
        <v>43582.833333333336</v>
      </c>
      <c r="B2806" s="167">
        <f>WEEKNUM(A2806)</f>
        <v>17</v>
      </c>
      <c r="C2806" s="164">
        <f>WEEKDAY(A2806)</f>
        <v>7</v>
      </c>
      <c r="D2806" s="164">
        <v>21</v>
      </c>
      <c r="E2806" s="163">
        <v>10</v>
      </c>
      <c r="F2806" s="163">
        <v>12.975</v>
      </c>
      <c r="G2806" s="163">
        <v>11.9575</v>
      </c>
      <c r="H2806" s="1">
        <v>1245</v>
      </c>
      <c r="I2806" s="161">
        <f>VLOOKUP(B2806,L$2:M$54,2,FALSE)</f>
        <v>1.0383237401004264</v>
      </c>
      <c r="J2806">
        <f>MAX(I2806*F2806,E2806)</f>
        <v>13.472250527803032</v>
      </c>
      <c r="L2806" s="166"/>
      <c r="M2806" s="41"/>
      <c r="N2806" s="41"/>
      <c r="O2806" s="41"/>
    </row>
    <row r="2807" spans="1:15" x14ac:dyDescent="0.25">
      <c r="A2807" s="165">
        <v>43582.875</v>
      </c>
      <c r="B2807" s="167">
        <f>WEEKNUM(A2807)</f>
        <v>17</v>
      </c>
      <c r="C2807" s="164">
        <f>WEEKDAY(A2807)</f>
        <v>7</v>
      </c>
      <c r="D2807" s="164">
        <v>22</v>
      </c>
      <c r="E2807" s="163">
        <v>12</v>
      </c>
      <c r="F2807" s="163">
        <v>12.2</v>
      </c>
      <c r="G2807" s="163">
        <v>12.254999999999999</v>
      </c>
      <c r="H2807" s="1">
        <v>1078</v>
      </c>
      <c r="I2807" s="161">
        <f>VLOOKUP(B2807,L$2:M$54,2,FALSE)</f>
        <v>1.0383237401004264</v>
      </c>
      <c r="J2807">
        <f>MAX(I2807*F2807,E2807)</f>
        <v>12.667549629225201</v>
      </c>
      <c r="L2807" s="166"/>
      <c r="M2807" s="41"/>
      <c r="N2807" s="41"/>
      <c r="O2807" s="41"/>
    </row>
    <row r="2808" spans="1:15" x14ac:dyDescent="0.25">
      <c r="A2808" s="165">
        <v>43582.916666666664</v>
      </c>
      <c r="B2808" s="167">
        <f>WEEKNUM(A2808)</f>
        <v>17</v>
      </c>
      <c r="C2808" s="164">
        <f>WEEKDAY(A2808)</f>
        <v>7</v>
      </c>
      <c r="D2808" s="164">
        <v>23</v>
      </c>
      <c r="E2808" s="163">
        <v>12</v>
      </c>
      <c r="F2808" s="163">
        <v>12.885</v>
      </c>
      <c r="G2808" s="163">
        <v>12.4975</v>
      </c>
      <c r="H2808" s="1">
        <v>923</v>
      </c>
      <c r="I2808" s="161">
        <f>VLOOKUP(B2808,L$2:M$54,2,FALSE)</f>
        <v>1.0383237401004264</v>
      </c>
      <c r="J2808">
        <f>MAX(I2808*F2808,E2808)</f>
        <v>13.378801391193994</v>
      </c>
      <c r="L2808" s="166"/>
      <c r="M2808" s="41"/>
      <c r="N2808" s="41"/>
      <c r="O2808" s="41"/>
    </row>
    <row r="2809" spans="1:15" x14ac:dyDescent="0.25">
      <c r="A2809" s="165">
        <v>43582.958333333336</v>
      </c>
      <c r="B2809" s="167">
        <f>WEEKNUM(A2809)</f>
        <v>17</v>
      </c>
      <c r="C2809" s="164">
        <f>WEEKDAY(A2809)</f>
        <v>7</v>
      </c>
      <c r="D2809" s="164">
        <v>24</v>
      </c>
      <c r="E2809" s="163">
        <v>11.645</v>
      </c>
      <c r="F2809" s="163">
        <v>11.645</v>
      </c>
      <c r="G2809" s="163">
        <v>13.025</v>
      </c>
      <c r="H2809" s="1">
        <v>744</v>
      </c>
      <c r="I2809" s="161">
        <f>VLOOKUP(B2809,L$2:M$54,2,FALSE)</f>
        <v>1.0383237401004264</v>
      </c>
      <c r="J2809">
        <f>MAX(I2809*F2809,E2809)</f>
        <v>12.091279953469465</v>
      </c>
      <c r="L2809" s="166"/>
      <c r="M2809" s="41"/>
      <c r="N2809" s="41"/>
      <c r="O2809" s="41"/>
    </row>
    <row r="2810" spans="1:15" x14ac:dyDescent="0.25">
      <c r="A2810" s="165">
        <v>43583</v>
      </c>
      <c r="B2810" s="167">
        <f>WEEKNUM(A2810)</f>
        <v>18</v>
      </c>
      <c r="C2810" s="164">
        <f>WEEKDAY(A2810)</f>
        <v>1</v>
      </c>
      <c r="D2810" s="164">
        <v>1</v>
      </c>
      <c r="E2810" s="163">
        <v>12.100000000000001</v>
      </c>
      <c r="F2810" s="163">
        <v>12.100000000000001</v>
      </c>
      <c r="G2810" s="163">
        <v>13.032499999999999</v>
      </c>
      <c r="H2810" s="1">
        <v>257</v>
      </c>
      <c r="I2810" s="161">
        <f>VLOOKUP(B2810,L$2:M$54,2,FALSE)</f>
        <v>1.0460196302314844</v>
      </c>
      <c r="J2810">
        <f>MAX(I2810*F2810,E2810)</f>
        <v>12.656837525800963</v>
      </c>
      <c r="L2810" s="166"/>
      <c r="M2810" s="41"/>
      <c r="N2810" s="41"/>
      <c r="O2810" s="41"/>
    </row>
    <row r="2811" spans="1:15" x14ac:dyDescent="0.25">
      <c r="A2811" s="165">
        <v>43583.041666666664</v>
      </c>
      <c r="B2811" s="167">
        <f>WEEKNUM(A2811)</f>
        <v>18</v>
      </c>
      <c r="C2811" s="164">
        <f>WEEKDAY(A2811)</f>
        <v>1</v>
      </c>
      <c r="D2811" s="164">
        <v>2</v>
      </c>
      <c r="E2811" s="163">
        <v>11.620000000000001</v>
      </c>
      <c r="F2811" s="163">
        <v>11.620000000000001</v>
      </c>
      <c r="G2811" s="163">
        <v>14.0075</v>
      </c>
      <c r="H2811" s="1">
        <v>146</v>
      </c>
      <c r="I2811" s="161">
        <f>VLOOKUP(B2811,L$2:M$54,2,FALSE)</f>
        <v>1.0460196302314844</v>
      </c>
      <c r="J2811">
        <f>MAX(I2811*F2811,E2811)</f>
        <v>12.154748103289849</v>
      </c>
      <c r="L2811" s="166"/>
      <c r="M2811" s="41"/>
      <c r="N2811" s="41"/>
      <c r="O2811" s="41"/>
    </row>
    <row r="2812" spans="1:15" x14ac:dyDescent="0.25">
      <c r="A2812" s="165">
        <v>43583.083333333336</v>
      </c>
      <c r="B2812" s="167">
        <f>WEEKNUM(A2812)</f>
        <v>18</v>
      </c>
      <c r="C2812" s="164">
        <f>WEEKDAY(A2812)</f>
        <v>1</v>
      </c>
      <c r="D2812" s="164">
        <v>3</v>
      </c>
      <c r="E2812" s="163">
        <v>10.18</v>
      </c>
      <c r="F2812" s="163">
        <v>10.18</v>
      </c>
      <c r="G2812" s="163">
        <v>12.86</v>
      </c>
      <c r="H2812" s="1">
        <v>98</v>
      </c>
      <c r="I2812" s="161">
        <f>VLOOKUP(B2812,L$2:M$54,2,FALSE)</f>
        <v>1.0460196302314844</v>
      </c>
      <c r="J2812">
        <f>MAX(I2812*F2812,E2812)</f>
        <v>10.648479835756511</v>
      </c>
      <c r="L2812" s="166"/>
      <c r="M2812" s="41"/>
      <c r="N2812" s="41"/>
      <c r="O2812" s="41"/>
    </row>
    <row r="2813" spans="1:15" x14ac:dyDescent="0.25">
      <c r="A2813" s="165">
        <v>43583.125</v>
      </c>
      <c r="B2813" s="167">
        <f>WEEKNUM(A2813)</f>
        <v>18</v>
      </c>
      <c r="C2813" s="164">
        <f>WEEKDAY(A2813)</f>
        <v>1</v>
      </c>
      <c r="D2813" s="164">
        <v>4</v>
      </c>
      <c r="E2813" s="163">
        <v>9.7899999999999991</v>
      </c>
      <c r="F2813" s="163">
        <v>9.7899999999999991</v>
      </c>
      <c r="G2813" s="163">
        <v>12.265000000000001</v>
      </c>
      <c r="H2813" s="1">
        <v>139</v>
      </c>
      <c r="I2813" s="161">
        <f>VLOOKUP(B2813,L$2:M$54,2,FALSE)</f>
        <v>1.0460196302314844</v>
      </c>
      <c r="J2813">
        <f>MAX(I2813*F2813,E2813)</f>
        <v>10.24053217996623</v>
      </c>
      <c r="L2813" s="166"/>
      <c r="M2813" s="41"/>
      <c r="N2813" s="41"/>
      <c r="O2813" s="41"/>
    </row>
    <row r="2814" spans="1:15" x14ac:dyDescent="0.25">
      <c r="A2814" s="165">
        <v>43583.166666666664</v>
      </c>
      <c r="B2814" s="167">
        <f>WEEKNUM(A2814)</f>
        <v>18</v>
      </c>
      <c r="C2814" s="164">
        <f>WEEKDAY(A2814)</f>
        <v>1</v>
      </c>
      <c r="D2814" s="164">
        <v>5</v>
      </c>
      <c r="E2814" s="163">
        <v>10.120000000000001</v>
      </c>
      <c r="F2814" s="163">
        <v>10.120000000000001</v>
      </c>
      <c r="G2814" s="163">
        <v>11.487500000000001</v>
      </c>
      <c r="H2814" s="1">
        <v>323</v>
      </c>
      <c r="I2814" s="161">
        <f>VLOOKUP(B2814,L$2:M$54,2,FALSE)</f>
        <v>1.0460196302314844</v>
      </c>
      <c r="J2814">
        <f>MAX(I2814*F2814,E2814)</f>
        <v>10.585718657942623</v>
      </c>
      <c r="L2814" s="166"/>
      <c r="M2814" s="41"/>
      <c r="N2814" s="41"/>
      <c r="O2814" s="41"/>
    </row>
    <row r="2815" spans="1:15" x14ac:dyDescent="0.25">
      <c r="A2815" s="165">
        <v>43583.208333333336</v>
      </c>
      <c r="B2815" s="167">
        <f>WEEKNUM(A2815)</f>
        <v>18</v>
      </c>
      <c r="C2815" s="164">
        <f>WEEKDAY(A2815)</f>
        <v>1</v>
      </c>
      <c r="D2815" s="164">
        <v>6</v>
      </c>
      <c r="E2815" s="163">
        <v>10.14</v>
      </c>
      <c r="F2815" s="163">
        <v>10.14</v>
      </c>
      <c r="G2815" s="163">
        <v>12.1</v>
      </c>
      <c r="H2815" s="1">
        <v>779</v>
      </c>
      <c r="I2815" s="161">
        <f>VLOOKUP(B2815,L$2:M$54,2,FALSE)</f>
        <v>1.0460196302314844</v>
      </c>
      <c r="J2815">
        <f>MAX(I2815*F2815,E2815)</f>
        <v>10.606639050547251</v>
      </c>
      <c r="L2815" s="166"/>
      <c r="M2815" s="41"/>
      <c r="N2815" s="41"/>
      <c r="O2815" s="41"/>
    </row>
    <row r="2816" spans="1:15" x14ac:dyDescent="0.25">
      <c r="A2816" s="165">
        <v>43583.25</v>
      </c>
      <c r="B2816" s="167">
        <f>WEEKNUM(A2816)</f>
        <v>18</v>
      </c>
      <c r="C2816" s="164">
        <f>WEEKDAY(A2816)</f>
        <v>1</v>
      </c>
      <c r="D2816" s="164">
        <v>7</v>
      </c>
      <c r="E2816" s="163">
        <v>9.8550000000000004</v>
      </c>
      <c r="F2816" s="163">
        <v>9.870000000000001</v>
      </c>
      <c r="G2816" s="163">
        <v>12.442499999999999</v>
      </c>
      <c r="H2816" s="1">
        <v>3128</v>
      </c>
      <c r="I2816" s="161">
        <f>VLOOKUP(B2816,L$2:M$54,2,FALSE)</f>
        <v>1.0460196302314844</v>
      </c>
      <c r="J2816">
        <f>MAX(I2816*F2816,E2816)</f>
        <v>10.324213750384752</v>
      </c>
      <c r="L2816" s="166"/>
      <c r="M2816" s="41"/>
      <c r="N2816" s="41"/>
      <c r="O2816" s="41"/>
    </row>
    <row r="2817" spans="1:15" x14ac:dyDescent="0.25">
      <c r="A2817" s="165">
        <v>43583.291666666664</v>
      </c>
      <c r="B2817" s="167">
        <f>WEEKNUM(A2817)</f>
        <v>18</v>
      </c>
      <c r="C2817" s="164">
        <f>WEEKDAY(A2817)</f>
        <v>1</v>
      </c>
      <c r="D2817" s="164">
        <v>8</v>
      </c>
      <c r="E2817" s="163">
        <v>9.9349999999999987</v>
      </c>
      <c r="F2817" s="163">
        <v>9.7650000000000006</v>
      </c>
      <c r="G2817" s="163">
        <v>11.645</v>
      </c>
      <c r="H2817" s="1">
        <v>4080</v>
      </c>
      <c r="I2817" s="161">
        <f>VLOOKUP(B2817,L$2:M$54,2,FALSE)</f>
        <v>1.0460196302314844</v>
      </c>
      <c r="J2817">
        <f>MAX(I2817*F2817,E2817)</f>
        <v>10.214381689210445</v>
      </c>
      <c r="L2817" s="166"/>
      <c r="M2817" s="41"/>
      <c r="N2817" s="41"/>
      <c r="O2817" s="41"/>
    </row>
    <row r="2818" spans="1:15" x14ac:dyDescent="0.25">
      <c r="A2818" s="165">
        <v>43583.333333333336</v>
      </c>
      <c r="B2818" s="167">
        <f>WEEKNUM(A2818)</f>
        <v>18</v>
      </c>
      <c r="C2818" s="164">
        <f>WEEKDAY(A2818)</f>
        <v>1</v>
      </c>
      <c r="D2818" s="164">
        <v>9</v>
      </c>
      <c r="E2818" s="163">
        <v>9</v>
      </c>
      <c r="F2818" s="163">
        <v>12.815000000000001</v>
      </c>
      <c r="G2818" s="163">
        <v>12.100000000000001</v>
      </c>
      <c r="H2818" s="1">
        <v>3778</v>
      </c>
      <c r="I2818" s="161">
        <f>VLOOKUP(B2818,L$2:M$54,2,FALSE)</f>
        <v>1.0460196302314844</v>
      </c>
      <c r="J2818">
        <f>MAX(I2818*F2818,E2818)</f>
        <v>13.404741561416474</v>
      </c>
      <c r="L2818" s="166"/>
      <c r="M2818" s="41"/>
      <c r="N2818" s="41"/>
      <c r="O2818" s="41"/>
    </row>
    <row r="2819" spans="1:15" x14ac:dyDescent="0.25">
      <c r="A2819" s="165">
        <v>43583.375</v>
      </c>
      <c r="B2819" s="167">
        <f>WEEKNUM(A2819)</f>
        <v>18</v>
      </c>
      <c r="C2819" s="164">
        <f>WEEKDAY(A2819)</f>
        <v>1</v>
      </c>
      <c r="D2819" s="164">
        <v>10</v>
      </c>
      <c r="E2819" s="163">
        <v>10</v>
      </c>
      <c r="F2819" s="163">
        <v>14.09</v>
      </c>
      <c r="G2819" s="163">
        <v>11.620000000000001</v>
      </c>
      <c r="H2819" s="1">
        <v>2725</v>
      </c>
      <c r="I2819" s="161">
        <f>VLOOKUP(B2819,L$2:M$54,2,FALSE)</f>
        <v>1.0460196302314844</v>
      </c>
      <c r="J2819">
        <f>MAX(I2819*F2819,E2819)</f>
        <v>14.738416589961615</v>
      </c>
      <c r="L2819" s="166"/>
      <c r="M2819" s="41"/>
      <c r="N2819" s="41"/>
      <c r="O2819" s="41"/>
    </row>
    <row r="2820" spans="1:15" x14ac:dyDescent="0.25">
      <c r="A2820" s="165">
        <v>43583.416666666664</v>
      </c>
      <c r="B2820" s="167">
        <f>WEEKNUM(A2820)</f>
        <v>18</v>
      </c>
      <c r="C2820" s="164">
        <f>WEEKDAY(A2820)</f>
        <v>1</v>
      </c>
      <c r="D2820" s="164">
        <v>11</v>
      </c>
      <c r="E2820" s="163">
        <v>10</v>
      </c>
      <c r="F2820" s="163">
        <v>13.98</v>
      </c>
      <c r="G2820" s="163">
        <v>10.18</v>
      </c>
      <c r="H2820" s="1">
        <v>2600</v>
      </c>
      <c r="I2820" s="161">
        <f>VLOOKUP(B2820,L$2:M$54,2,FALSE)</f>
        <v>1.0460196302314844</v>
      </c>
      <c r="J2820">
        <f>MAX(I2820*F2820,E2820)</f>
        <v>14.623354430636152</v>
      </c>
      <c r="L2820" s="166"/>
      <c r="M2820" s="41"/>
      <c r="N2820" s="41"/>
      <c r="O2820" s="41"/>
    </row>
    <row r="2821" spans="1:15" x14ac:dyDescent="0.25">
      <c r="A2821" s="165">
        <v>43583.458333333336</v>
      </c>
      <c r="B2821" s="167">
        <f>WEEKNUM(A2821)</f>
        <v>18</v>
      </c>
      <c r="C2821" s="164">
        <f>WEEKDAY(A2821)</f>
        <v>1</v>
      </c>
      <c r="D2821" s="164">
        <v>12</v>
      </c>
      <c r="E2821" s="163">
        <v>10</v>
      </c>
      <c r="F2821" s="163">
        <v>14.09</v>
      </c>
      <c r="G2821" s="163">
        <v>9.7899999999999991</v>
      </c>
      <c r="H2821" s="1">
        <v>2601</v>
      </c>
      <c r="I2821" s="161">
        <f>VLOOKUP(B2821,L$2:M$54,2,FALSE)</f>
        <v>1.0460196302314844</v>
      </c>
      <c r="J2821">
        <f>MAX(I2821*F2821,E2821)</f>
        <v>14.738416589961615</v>
      </c>
      <c r="L2821" s="166"/>
      <c r="M2821" s="41"/>
      <c r="N2821" s="41"/>
      <c r="O2821" s="41"/>
    </row>
    <row r="2822" spans="1:15" x14ac:dyDescent="0.25">
      <c r="A2822" s="165">
        <v>43583.5</v>
      </c>
      <c r="B2822" s="167">
        <f>WEEKNUM(A2822)</f>
        <v>18</v>
      </c>
      <c r="C2822" s="164">
        <f>WEEKDAY(A2822)</f>
        <v>1</v>
      </c>
      <c r="D2822" s="164">
        <v>13</v>
      </c>
      <c r="E2822" s="163">
        <v>10</v>
      </c>
      <c r="F2822" s="163">
        <v>13.98</v>
      </c>
      <c r="G2822" s="163">
        <v>10.120000000000001</v>
      </c>
      <c r="H2822" s="1">
        <v>2535</v>
      </c>
      <c r="I2822" s="161">
        <f>VLOOKUP(B2822,L$2:M$54,2,FALSE)</f>
        <v>1.0460196302314844</v>
      </c>
      <c r="J2822">
        <f>MAX(I2822*F2822,E2822)</f>
        <v>14.623354430636152</v>
      </c>
      <c r="L2822" s="166"/>
      <c r="M2822" s="41"/>
      <c r="N2822" s="41"/>
      <c r="O2822" s="41"/>
    </row>
    <row r="2823" spans="1:15" x14ac:dyDescent="0.25">
      <c r="A2823" s="165">
        <v>43583.541666666664</v>
      </c>
      <c r="B2823" s="167">
        <f>WEEKNUM(A2823)</f>
        <v>18</v>
      </c>
      <c r="C2823" s="164">
        <f>WEEKDAY(A2823)</f>
        <v>1</v>
      </c>
      <c r="D2823" s="164">
        <v>14</v>
      </c>
      <c r="E2823" s="163">
        <v>10</v>
      </c>
      <c r="F2823" s="163">
        <v>14.09</v>
      </c>
      <c r="G2823" s="163">
        <v>10.14</v>
      </c>
      <c r="H2823" s="1">
        <v>2667</v>
      </c>
      <c r="I2823" s="161">
        <f>VLOOKUP(B2823,L$2:M$54,2,FALSE)</f>
        <v>1.0460196302314844</v>
      </c>
      <c r="J2823">
        <f>MAX(I2823*F2823,E2823)</f>
        <v>14.738416589961615</v>
      </c>
      <c r="L2823" s="166"/>
      <c r="M2823" s="41"/>
      <c r="N2823" s="41"/>
      <c r="O2823" s="41"/>
    </row>
    <row r="2824" spans="1:15" x14ac:dyDescent="0.25">
      <c r="A2824" s="165">
        <v>43583.583333333336</v>
      </c>
      <c r="B2824" s="167">
        <f>WEEKNUM(A2824)</f>
        <v>18</v>
      </c>
      <c r="C2824" s="164">
        <f>WEEKDAY(A2824)</f>
        <v>1</v>
      </c>
      <c r="D2824" s="164">
        <v>15</v>
      </c>
      <c r="E2824" s="163">
        <v>10</v>
      </c>
      <c r="F2824" s="163">
        <v>13.98</v>
      </c>
      <c r="G2824" s="163">
        <v>9.8625000000000007</v>
      </c>
      <c r="H2824" s="1">
        <v>2816</v>
      </c>
      <c r="I2824" s="161">
        <f>VLOOKUP(B2824,L$2:M$54,2,FALSE)</f>
        <v>1.0460196302314844</v>
      </c>
      <c r="J2824">
        <f>MAX(I2824*F2824,E2824)</f>
        <v>14.623354430636152</v>
      </c>
      <c r="L2824" s="166"/>
      <c r="M2824" s="41"/>
      <c r="N2824" s="41"/>
      <c r="O2824" s="41"/>
    </row>
    <row r="2825" spans="1:15" x14ac:dyDescent="0.25">
      <c r="A2825" s="165">
        <v>43583.625</v>
      </c>
      <c r="B2825" s="167">
        <f>WEEKNUM(A2825)</f>
        <v>18</v>
      </c>
      <c r="C2825" s="164">
        <f>WEEKDAY(A2825)</f>
        <v>1</v>
      </c>
      <c r="D2825" s="164">
        <v>16</v>
      </c>
      <c r="E2825" s="163">
        <v>10</v>
      </c>
      <c r="F2825" s="163">
        <v>13.865</v>
      </c>
      <c r="G2825" s="163">
        <v>9.85</v>
      </c>
      <c r="H2825" s="1">
        <v>3177</v>
      </c>
      <c r="I2825" s="161">
        <f>VLOOKUP(B2825,L$2:M$54,2,FALSE)</f>
        <v>1.0460196302314844</v>
      </c>
      <c r="J2825">
        <f>MAX(I2825*F2825,E2825)</f>
        <v>14.503062173159531</v>
      </c>
      <c r="L2825" s="166"/>
      <c r="M2825" s="41"/>
      <c r="N2825" s="41"/>
      <c r="O2825" s="41"/>
    </row>
    <row r="2826" spans="1:15" x14ac:dyDescent="0.25">
      <c r="A2826" s="165">
        <v>43583.666666666664</v>
      </c>
      <c r="B2826" s="167">
        <f>WEEKNUM(A2826)</f>
        <v>18</v>
      </c>
      <c r="C2826" s="164">
        <f>WEEKDAY(A2826)</f>
        <v>1</v>
      </c>
      <c r="D2826" s="164">
        <v>17</v>
      </c>
      <c r="E2826" s="163">
        <v>10</v>
      </c>
      <c r="F2826" s="163">
        <v>13.684999999999999</v>
      </c>
      <c r="G2826" s="163">
        <v>10.907500000000001</v>
      </c>
      <c r="H2826" s="1">
        <v>3842</v>
      </c>
      <c r="I2826" s="161">
        <f>VLOOKUP(B2826,L$2:M$54,2,FALSE)</f>
        <v>1.0460196302314844</v>
      </c>
      <c r="J2826">
        <f>MAX(I2826*F2826,E2826)</f>
        <v>14.314778639717861</v>
      </c>
      <c r="L2826" s="166"/>
      <c r="M2826" s="41"/>
      <c r="N2826" s="41"/>
      <c r="O2826" s="41"/>
    </row>
    <row r="2827" spans="1:15" x14ac:dyDescent="0.25">
      <c r="A2827" s="165">
        <v>43583.708333333336</v>
      </c>
      <c r="B2827" s="167">
        <f>WEEKNUM(A2827)</f>
        <v>18</v>
      </c>
      <c r="C2827" s="164">
        <f>WEEKDAY(A2827)</f>
        <v>1</v>
      </c>
      <c r="D2827" s="164">
        <v>18</v>
      </c>
      <c r="E2827" s="163">
        <v>10</v>
      </c>
      <c r="F2827" s="163">
        <v>14.09</v>
      </c>
      <c r="G2827" s="163">
        <v>12.045</v>
      </c>
      <c r="H2827" s="1">
        <v>3670</v>
      </c>
      <c r="I2827" s="161">
        <f>VLOOKUP(B2827,L$2:M$54,2,FALSE)</f>
        <v>1.0460196302314844</v>
      </c>
      <c r="J2827">
        <f>MAX(I2827*F2827,E2827)</f>
        <v>14.738416589961615</v>
      </c>
      <c r="L2827" s="166"/>
      <c r="M2827" s="41"/>
      <c r="N2827" s="41"/>
      <c r="O2827" s="41"/>
    </row>
    <row r="2828" spans="1:15" x14ac:dyDescent="0.25">
      <c r="A2828" s="165">
        <v>43583.75</v>
      </c>
      <c r="B2828" s="167">
        <f>WEEKNUM(A2828)</f>
        <v>18</v>
      </c>
      <c r="C2828" s="164">
        <f>WEEKDAY(A2828)</f>
        <v>1</v>
      </c>
      <c r="D2828" s="164">
        <v>19</v>
      </c>
      <c r="E2828" s="163">
        <v>10</v>
      </c>
      <c r="F2828" s="163">
        <v>13.99</v>
      </c>
      <c r="G2828" s="163">
        <v>11.99</v>
      </c>
      <c r="H2828" s="1">
        <v>2489</v>
      </c>
      <c r="I2828" s="161">
        <f>VLOOKUP(B2828,L$2:M$54,2,FALSE)</f>
        <v>1.0460196302314844</v>
      </c>
      <c r="J2828">
        <f>MAX(I2828*F2828,E2828)</f>
        <v>14.633814626938467</v>
      </c>
      <c r="L2828" s="166"/>
      <c r="M2828" s="41"/>
      <c r="N2828" s="41"/>
      <c r="O2828" s="41"/>
    </row>
    <row r="2829" spans="1:15" x14ac:dyDescent="0.25">
      <c r="A2829" s="165">
        <v>43583.791666666664</v>
      </c>
      <c r="B2829" s="167">
        <f>WEEKNUM(A2829)</f>
        <v>18</v>
      </c>
      <c r="C2829" s="164">
        <f>WEEKDAY(A2829)</f>
        <v>1</v>
      </c>
      <c r="D2829" s="164">
        <v>20</v>
      </c>
      <c r="E2829" s="163">
        <v>10</v>
      </c>
      <c r="F2829" s="163">
        <v>13.965</v>
      </c>
      <c r="G2829" s="163">
        <v>12.045</v>
      </c>
      <c r="H2829" s="1">
        <v>2823</v>
      </c>
      <c r="I2829" s="161">
        <f>VLOOKUP(B2829,L$2:M$54,2,FALSE)</f>
        <v>1.0460196302314844</v>
      </c>
      <c r="J2829">
        <f>MAX(I2829*F2829,E2829)</f>
        <v>14.607664136182679</v>
      </c>
      <c r="L2829" s="166"/>
      <c r="M2829" s="41"/>
      <c r="N2829" s="41"/>
      <c r="O2829" s="41"/>
    </row>
    <row r="2830" spans="1:15" x14ac:dyDescent="0.25">
      <c r="A2830" s="165">
        <v>43583.833333333336</v>
      </c>
      <c r="B2830" s="167">
        <f>WEEKNUM(A2830)</f>
        <v>18</v>
      </c>
      <c r="C2830" s="164">
        <f>WEEKDAY(A2830)</f>
        <v>1</v>
      </c>
      <c r="D2830" s="164">
        <v>21</v>
      </c>
      <c r="E2830" s="163">
        <v>10</v>
      </c>
      <c r="F2830" s="163">
        <v>12.815</v>
      </c>
      <c r="G2830" s="163">
        <v>11.99</v>
      </c>
      <c r="H2830" s="1">
        <v>1349</v>
      </c>
      <c r="I2830" s="161">
        <f>VLOOKUP(B2830,L$2:M$54,2,FALSE)</f>
        <v>1.0460196302314844</v>
      </c>
      <c r="J2830">
        <f>MAX(I2830*F2830,E2830)</f>
        <v>13.404741561416472</v>
      </c>
      <c r="L2830" s="166"/>
      <c r="M2830" s="41"/>
      <c r="N2830" s="41"/>
      <c r="O2830" s="41"/>
    </row>
    <row r="2831" spans="1:15" x14ac:dyDescent="0.25">
      <c r="A2831" s="165">
        <v>43583.875</v>
      </c>
      <c r="B2831" s="167">
        <f>WEEKNUM(A2831)</f>
        <v>18</v>
      </c>
      <c r="C2831" s="164">
        <f>WEEKDAY(A2831)</f>
        <v>1</v>
      </c>
      <c r="D2831" s="164">
        <v>22</v>
      </c>
      <c r="E2831" s="163">
        <v>12</v>
      </c>
      <c r="F2831" s="163">
        <v>12.045</v>
      </c>
      <c r="G2831" s="163">
        <v>12.045</v>
      </c>
      <c r="H2831" s="1">
        <v>1034</v>
      </c>
      <c r="I2831" s="161">
        <f>VLOOKUP(B2831,L$2:M$54,2,FALSE)</f>
        <v>1.0460196302314844</v>
      </c>
      <c r="J2831">
        <f>MAX(I2831*F2831,E2831)</f>
        <v>12.599306446138229</v>
      </c>
      <c r="L2831" s="166"/>
      <c r="M2831" s="41"/>
      <c r="N2831" s="41"/>
      <c r="O2831" s="41"/>
    </row>
    <row r="2832" spans="1:15" x14ac:dyDescent="0.25">
      <c r="A2832" s="165">
        <v>43583.916666666664</v>
      </c>
      <c r="B2832" s="167">
        <f>WEEKNUM(A2832)</f>
        <v>18</v>
      </c>
      <c r="C2832" s="164">
        <f>WEEKDAY(A2832)</f>
        <v>1</v>
      </c>
      <c r="D2832" s="164">
        <v>23</v>
      </c>
      <c r="E2832" s="163">
        <v>11</v>
      </c>
      <c r="F2832" s="163">
        <v>11.73</v>
      </c>
      <c r="G2832" s="163">
        <v>11.99</v>
      </c>
      <c r="H2832" s="1">
        <v>898</v>
      </c>
      <c r="I2832" s="161">
        <f>VLOOKUP(B2832,L$2:M$54,2,FALSE)</f>
        <v>1.0460196302314844</v>
      </c>
      <c r="J2832">
        <f>MAX(I2832*F2832,E2832)</f>
        <v>12.269810262615312</v>
      </c>
      <c r="L2832" s="166"/>
      <c r="M2832" s="41"/>
      <c r="N2832" s="41"/>
      <c r="O2832" s="41"/>
    </row>
    <row r="2833" spans="1:15" x14ac:dyDescent="0.25">
      <c r="A2833" s="165">
        <v>43583.958333333336</v>
      </c>
      <c r="B2833" s="167">
        <f>WEEKNUM(A2833)</f>
        <v>18</v>
      </c>
      <c r="C2833" s="164">
        <f>WEEKDAY(A2833)</f>
        <v>1</v>
      </c>
      <c r="D2833" s="164">
        <v>24</v>
      </c>
      <c r="E2833" s="163">
        <v>11.815</v>
      </c>
      <c r="F2833" s="163">
        <v>11.815</v>
      </c>
      <c r="G2833" s="163">
        <v>11.932500000000001</v>
      </c>
      <c r="H2833" s="1">
        <v>977</v>
      </c>
      <c r="I2833" s="161">
        <f>VLOOKUP(B2833,L$2:M$54,2,FALSE)</f>
        <v>1.0460196302314844</v>
      </c>
      <c r="J2833">
        <f>MAX(I2833*F2833,E2833)</f>
        <v>12.358721931184988</v>
      </c>
      <c r="L2833" s="166"/>
      <c r="M2833" s="41"/>
      <c r="N2833" s="41"/>
      <c r="O2833" s="41"/>
    </row>
    <row r="2834" spans="1:15" x14ac:dyDescent="0.25">
      <c r="A2834" s="165">
        <v>43584</v>
      </c>
      <c r="B2834" s="167">
        <f>WEEKNUM(A2834)</f>
        <v>18</v>
      </c>
      <c r="C2834" s="164">
        <f>WEEKDAY(A2834)</f>
        <v>2</v>
      </c>
      <c r="D2834" s="164">
        <v>1</v>
      </c>
      <c r="E2834" s="163">
        <v>11.86</v>
      </c>
      <c r="F2834" s="163">
        <v>11.86</v>
      </c>
      <c r="G2834" s="163">
        <v>11.842499999999999</v>
      </c>
      <c r="H2834" s="1">
        <v>591</v>
      </c>
      <c r="I2834" s="161">
        <f>VLOOKUP(B2834,L$2:M$54,2,FALSE)</f>
        <v>1.0460196302314844</v>
      </c>
      <c r="J2834">
        <f>MAX(I2834*F2834,E2834)</f>
        <v>12.405792814545404</v>
      </c>
      <c r="L2834" s="166"/>
      <c r="M2834" s="41"/>
      <c r="N2834" s="41"/>
      <c r="O2834" s="41"/>
    </row>
    <row r="2835" spans="1:15" x14ac:dyDescent="0.25">
      <c r="A2835" s="165">
        <v>43584.041666666664</v>
      </c>
      <c r="B2835" s="167">
        <f>WEEKNUM(A2835)</f>
        <v>18</v>
      </c>
      <c r="C2835" s="164">
        <f>WEEKDAY(A2835)</f>
        <v>2</v>
      </c>
      <c r="D2835" s="164">
        <v>2</v>
      </c>
      <c r="E2835" s="163">
        <v>12.065</v>
      </c>
      <c r="F2835" s="163">
        <v>12.065</v>
      </c>
      <c r="G2835" s="163">
        <v>12.045</v>
      </c>
      <c r="H2835" s="1">
        <v>349</v>
      </c>
      <c r="I2835" s="161">
        <f>VLOOKUP(B2835,L$2:M$54,2,FALSE)</f>
        <v>1.0460196302314844</v>
      </c>
      <c r="J2835">
        <f>MAX(I2835*F2835,E2835)</f>
        <v>12.620226838742859</v>
      </c>
      <c r="L2835" s="166"/>
      <c r="M2835" s="41"/>
      <c r="N2835" s="41"/>
      <c r="O2835" s="41"/>
    </row>
    <row r="2836" spans="1:15" x14ac:dyDescent="0.25">
      <c r="A2836" s="165">
        <v>43584.083333333336</v>
      </c>
      <c r="B2836" s="167">
        <f>WEEKNUM(A2836)</f>
        <v>18</v>
      </c>
      <c r="C2836" s="164">
        <f>WEEKDAY(A2836)</f>
        <v>2</v>
      </c>
      <c r="D2836" s="164">
        <v>3</v>
      </c>
      <c r="E2836" s="163">
        <v>12.030000000000001</v>
      </c>
      <c r="F2836" s="163">
        <v>12.030000000000001</v>
      </c>
      <c r="G2836" s="163">
        <v>11.995000000000001</v>
      </c>
      <c r="H2836" s="1">
        <v>197</v>
      </c>
      <c r="I2836" s="161">
        <f>VLOOKUP(B2836,L$2:M$54,2,FALSE)</f>
        <v>1.0460196302314844</v>
      </c>
      <c r="J2836">
        <f>MAX(I2836*F2836,E2836)</f>
        <v>12.583616151684758</v>
      </c>
      <c r="L2836" s="166"/>
      <c r="M2836" s="41"/>
      <c r="N2836" s="41"/>
      <c r="O2836" s="41"/>
    </row>
    <row r="2837" spans="1:15" x14ac:dyDescent="0.25">
      <c r="A2837" s="165">
        <v>43584.125</v>
      </c>
      <c r="B2837" s="167">
        <f>WEEKNUM(A2837)</f>
        <v>18</v>
      </c>
      <c r="C2837" s="164">
        <f>WEEKDAY(A2837)</f>
        <v>2</v>
      </c>
      <c r="D2837" s="164">
        <v>4</v>
      </c>
      <c r="E2837" s="163">
        <v>9.9499999999999993</v>
      </c>
      <c r="F2837" s="163">
        <v>9.9499999999999993</v>
      </c>
      <c r="G2837" s="163">
        <v>11.9825</v>
      </c>
      <c r="H2837" s="1">
        <v>208</v>
      </c>
      <c r="I2837" s="161">
        <f>VLOOKUP(B2837,L$2:M$54,2,FALSE)</f>
        <v>1.0460196302314844</v>
      </c>
      <c r="J2837">
        <f>MAX(I2837*F2837,E2837)</f>
        <v>10.407895320803268</v>
      </c>
      <c r="L2837" s="166"/>
      <c r="M2837" s="41"/>
      <c r="N2837" s="41"/>
      <c r="O2837" s="41"/>
    </row>
    <row r="2838" spans="1:15" x14ac:dyDescent="0.25">
      <c r="A2838" s="165">
        <v>43584.166666666664</v>
      </c>
      <c r="B2838" s="167">
        <f>WEEKNUM(A2838)</f>
        <v>18</v>
      </c>
      <c r="C2838" s="164">
        <f>WEEKDAY(A2838)</f>
        <v>2</v>
      </c>
      <c r="D2838" s="164">
        <v>5</v>
      </c>
      <c r="E2838" s="163">
        <v>10.190000000000001</v>
      </c>
      <c r="F2838" s="163">
        <v>10.190000000000001</v>
      </c>
      <c r="G2838" s="163">
        <v>11.407499999999999</v>
      </c>
      <c r="H2838" s="1">
        <v>323</v>
      </c>
      <c r="I2838" s="161">
        <f>VLOOKUP(B2838,L$2:M$54,2,FALSE)</f>
        <v>1.0460196302314844</v>
      </c>
      <c r="J2838">
        <f>MAX(I2838*F2838,E2838)</f>
        <v>10.658940032058828</v>
      </c>
      <c r="L2838" s="166"/>
      <c r="M2838" s="41"/>
      <c r="N2838" s="41"/>
      <c r="O2838" s="41"/>
    </row>
    <row r="2839" spans="1:15" x14ac:dyDescent="0.25">
      <c r="A2839" s="165">
        <v>43584.208333333336</v>
      </c>
      <c r="B2839" s="167">
        <f>WEEKNUM(A2839)</f>
        <v>18</v>
      </c>
      <c r="C2839" s="164">
        <f>WEEKDAY(A2839)</f>
        <v>2</v>
      </c>
      <c r="D2839" s="164">
        <v>6</v>
      </c>
      <c r="E2839" s="163">
        <v>10.065000000000001</v>
      </c>
      <c r="F2839" s="163">
        <v>10.065000000000001</v>
      </c>
      <c r="G2839" s="163">
        <v>12.022500000000001</v>
      </c>
      <c r="H2839" s="1">
        <v>365</v>
      </c>
      <c r="I2839" s="161">
        <f>VLOOKUP(B2839,L$2:M$54,2,FALSE)</f>
        <v>1.0460196302314844</v>
      </c>
      <c r="J2839">
        <f>MAX(I2839*F2839,E2839)</f>
        <v>10.528187578279891</v>
      </c>
      <c r="L2839" s="166"/>
      <c r="M2839" s="41"/>
      <c r="N2839" s="41"/>
      <c r="O2839" s="41"/>
    </row>
    <row r="2840" spans="1:15" x14ac:dyDescent="0.25">
      <c r="A2840" s="165">
        <v>43584.25</v>
      </c>
      <c r="B2840" s="167">
        <f>WEEKNUM(A2840)</f>
        <v>18</v>
      </c>
      <c r="C2840" s="164">
        <f>WEEKDAY(A2840)</f>
        <v>2</v>
      </c>
      <c r="D2840" s="164">
        <v>7</v>
      </c>
      <c r="E2840" s="163">
        <v>10.09</v>
      </c>
      <c r="F2840" s="163">
        <v>10.09</v>
      </c>
      <c r="G2840" s="163">
        <v>11.365</v>
      </c>
      <c r="H2840" s="1">
        <v>629</v>
      </c>
      <c r="I2840" s="161">
        <f>VLOOKUP(B2840,L$2:M$54,2,FALSE)</f>
        <v>1.0460196302314844</v>
      </c>
      <c r="J2840">
        <f>MAX(I2840*F2840,E2840)</f>
        <v>10.554338069035676</v>
      </c>
      <c r="L2840" s="166"/>
      <c r="M2840" s="41"/>
      <c r="N2840" s="41"/>
      <c r="O2840" s="41"/>
    </row>
    <row r="2841" spans="1:15" x14ac:dyDescent="0.25">
      <c r="A2841" s="165">
        <v>43584.291666666664</v>
      </c>
      <c r="B2841" s="167">
        <f>WEEKNUM(A2841)</f>
        <v>18</v>
      </c>
      <c r="C2841" s="164">
        <f>WEEKDAY(A2841)</f>
        <v>2</v>
      </c>
      <c r="D2841" s="164">
        <v>8</v>
      </c>
      <c r="E2841" s="163">
        <v>9.9499999999999993</v>
      </c>
      <c r="F2841" s="163">
        <v>9.9499999999999993</v>
      </c>
      <c r="G2841" s="163">
        <v>11.815</v>
      </c>
      <c r="H2841" s="1">
        <v>1441</v>
      </c>
      <c r="I2841" s="161">
        <f>VLOOKUP(B2841,L$2:M$54,2,FALSE)</f>
        <v>1.0460196302314844</v>
      </c>
      <c r="J2841">
        <f>MAX(I2841*F2841,E2841)</f>
        <v>10.407895320803268</v>
      </c>
      <c r="L2841" s="166"/>
      <c r="M2841" s="41"/>
      <c r="N2841" s="41"/>
      <c r="O2841" s="41"/>
    </row>
    <row r="2842" spans="1:15" x14ac:dyDescent="0.25">
      <c r="A2842" s="165">
        <v>43584.333333333336</v>
      </c>
      <c r="B2842" s="167">
        <f>WEEKNUM(A2842)</f>
        <v>18</v>
      </c>
      <c r="C2842" s="164">
        <f>WEEKDAY(A2842)</f>
        <v>2</v>
      </c>
      <c r="D2842" s="164">
        <v>9</v>
      </c>
      <c r="E2842" s="163">
        <v>11.86</v>
      </c>
      <c r="F2842" s="163">
        <v>11.86</v>
      </c>
      <c r="G2842" s="163">
        <v>11.86</v>
      </c>
      <c r="H2842" s="1">
        <v>2435</v>
      </c>
      <c r="I2842" s="161">
        <f>VLOOKUP(B2842,L$2:M$54,2,FALSE)</f>
        <v>1.0460196302314844</v>
      </c>
      <c r="J2842">
        <f>MAX(I2842*F2842,E2842)</f>
        <v>12.405792814545404</v>
      </c>
      <c r="L2842" s="166"/>
      <c r="M2842" s="41"/>
      <c r="N2842" s="41"/>
      <c r="O2842" s="41"/>
    </row>
    <row r="2843" spans="1:15" x14ac:dyDescent="0.25">
      <c r="A2843" s="165">
        <v>43584.375</v>
      </c>
      <c r="B2843" s="167">
        <f>WEEKNUM(A2843)</f>
        <v>18</v>
      </c>
      <c r="C2843" s="164">
        <f>WEEKDAY(A2843)</f>
        <v>2</v>
      </c>
      <c r="D2843" s="164">
        <v>10</v>
      </c>
      <c r="E2843" s="163">
        <v>10.5</v>
      </c>
      <c r="F2843" s="163">
        <v>11.885</v>
      </c>
      <c r="G2843" s="163">
        <v>12.065</v>
      </c>
      <c r="H2843" s="1">
        <v>2877</v>
      </c>
      <c r="I2843" s="161">
        <f>VLOOKUP(B2843,L$2:M$54,2,FALSE)</f>
        <v>1.0460196302314844</v>
      </c>
      <c r="J2843">
        <f>MAX(I2843*F2843,E2843)</f>
        <v>12.431943305301191</v>
      </c>
      <c r="L2843" s="166"/>
      <c r="M2843" s="41"/>
      <c r="N2843" s="41"/>
      <c r="O2843" s="41"/>
    </row>
    <row r="2844" spans="1:15" x14ac:dyDescent="0.25">
      <c r="A2844" s="165">
        <v>43584.416666666664</v>
      </c>
      <c r="B2844" s="167">
        <f>WEEKNUM(A2844)</f>
        <v>18</v>
      </c>
      <c r="C2844" s="164">
        <f>WEEKDAY(A2844)</f>
        <v>2</v>
      </c>
      <c r="D2844" s="164">
        <v>11</v>
      </c>
      <c r="E2844" s="163">
        <v>10.934999999999999</v>
      </c>
      <c r="F2844" s="163">
        <v>11.94</v>
      </c>
      <c r="G2844" s="163">
        <v>12.030000000000001</v>
      </c>
      <c r="H2844" s="1">
        <v>3064</v>
      </c>
      <c r="I2844" s="161">
        <f>VLOOKUP(B2844,L$2:M$54,2,FALSE)</f>
        <v>1.0460196302314844</v>
      </c>
      <c r="J2844">
        <f>MAX(I2844*F2844,E2844)</f>
        <v>12.489474384963923</v>
      </c>
      <c r="L2844" s="166"/>
      <c r="M2844" s="41"/>
      <c r="N2844" s="41"/>
      <c r="O2844" s="41"/>
    </row>
    <row r="2845" spans="1:15" x14ac:dyDescent="0.25">
      <c r="A2845" s="165">
        <v>43584.458333333336</v>
      </c>
      <c r="B2845" s="167">
        <f>WEEKNUM(A2845)</f>
        <v>18</v>
      </c>
      <c r="C2845" s="164">
        <f>WEEKDAY(A2845)</f>
        <v>2</v>
      </c>
      <c r="D2845" s="164">
        <v>12</v>
      </c>
      <c r="E2845" s="163">
        <v>10</v>
      </c>
      <c r="F2845" s="163">
        <v>13.870000000000001</v>
      </c>
      <c r="G2845" s="163">
        <v>9.9499999999999993</v>
      </c>
      <c r="H2845" s="1">
        <v>2974</v>
      </c>
      <c r="I2845" s="161">
        <f>VLOOKUP(B2845,L$2:M$54,2,FALSE)</f>
        <v>1.0460196302314844</v>
      </c>
      <c r="J2845">
        <f>MAX(I2845*F2845,E2845)</f>
        <v>14.508292271310689</v>
      </c>
      <c r="L2845" s="166"/>
      <c r="M2845" s="41"/>
      <c r="N2845" s="41"/>
      <c r="O2845" s="41"/>
    </row>
    <row r="2846" spans="1:15" x14ac:dyDescent="0.25">
      <c r="A2846" s="165">
        <v>43584.5</v>
      </c>
      <c r="B2846" s="167">
        <f>WEEKNUM(A2846)</f>
        <v>18</v>
      </c>
      <c r="C2846" s="164">
        <f>WEEKDAY(A2846)</f>
        <v>2</v>
      </c>
      <c r="D2846" s="164">
        <v>13</v>
      </c>
      <c r="E2846" s="163">
        <v>10</v>
      </c>
      <c r="F2846" s="163">
        <v>14.15</v>
      </c>
      <c r="G2846" s="163">
        <v>10.190000000000001</v>
      </c>
      <c r="H2846" s="1">
        <v>2676</v>
      </c>
      <c r="I2846" s="161">
        <f>VLOOKUP(B2846,L$2:M$54,2,FALSE)</f>
        <v>1.0460196302314844</v>
      </c>
      <c r="J2846">
        <f>MAX(I2846*F2846,E2846)</f>
        <v>14.801177767775505</v>
      </c>
      <c r="L2846" s="166"/>
      <c r="M2846" s="41"/>
      <c r="N2846" s="41"/>
      <c r="O2846" s="41"/>
    </row>
    <row r="2847" spans="1:15" x14ac:dyDescent="0.25">
      <c r="A2847" s="165">
        <v>43584.541666666664</v>
      </c>
      <c r="B2847" s="167">
        <f>WEEKNUM(A2847)</f>
        <v>18</v>
      </c>
      <c r="C2847" s="164">
        <f>WEEKDAY(A2847)</f>
        <v>2</v>
      </c>
      <c r="D2847" s="164">
        <v>14</v>
      </c>
      <c r="E2847" s="163">
        <v>10</v>
      </c>
      <c r="F2847" s="163">
        <v>11.9375</v>
      </c>
      <c r="G2847" s="163">
        <v>10.065000000000001</v>
      </c>
      <c r="H2847" s="1">
        <v>2879</v>
      </c>
      <c r="I2847" s="161">
        <f>VLOOKUP(B2847,L$2:M$54,2,FALSE)</f>
        <v>1.0460196302314844</v>
      </c>
      <c r="J2847">
        <f>MAX(I2847*F2847,E2847)</f>
        <v>12.486859335888344</v>
      </c>
      <c r="L2847" s="166"/>
      <c r="M2847" s="41"/>
      <c r="N2847" s="41"/>
      <c r="O2847" s="41"/>
    </row>
    <row r="2848" spans="1:15" x14ac:dyDescent="0.25">
      <c r="A2848" s="165">
        <v>43584.583333333336</v>
      </c>
      <c r="B2848" s="167">
        <f>WEEKNUM(A2848)</f>
        <v>18</v>
      </c>
      <c r="C2848" s="164">
        <f>WEEKDAY(A2848)</f>
        <v>2</v>
      </c>
      <c r="D2848" s="164">
        <v>15</v>
      </c>
      <c r="E2848" s="163">
        <v>11</v>
      </c>
      <c r="F2848" s="163">
        <v>12.105</v>
      </c>
      <c r="G2848" s="163">
        <v>10.09</v>
      </c>
      <c r="H2848" s="1">
        <v>2840</v>
      </c>
      <c r="I2848" s="161">
        <f>VLOOKUP(B2848,L$2:M$54,2,FALSE)</f>
        <v>1.0460196302314844</v>
      </c>
      <c r="J2848">
        <f>MAX(I2848*F2848,E2848)</f>
        <v>12.662067623952119</v>
      </c>
      <c r="L2848" s="166"/>
      <c r="M2848" s="41"/>
      <c r="N2848" s="41"/>
      <c r="O2848" s="41"/>
    </row>
    <row r="2849" spans="1:15" x14ac:dyDescent="0.25">
      <c r="A2849" s="165">
        <v>43584.625</v>
      </c>
      <c r="B2849" s="167">
        <f>WEEKNUM(A2849)</f>
        <v>18</v>
      </c>
      <c r="C2849" s="164">
        <f>WEEKDAY(A2849)</f>
        <v>2</v>
      </c>
      <c r="D2849" s="164">
        <v>16</v>
      </c>
      <c r="E2849" s="163">
        <v>10</v>
      </c>
      <c r="F2849" s="163">
        <v>13.850000000000001</v>
      </c>
      <c r="G2849" s="163">
        <v>9.9499999999999993</v>
      </c>
      <c r="H2849" s="1">
        <v>2875</v>
      </c>
      <c r="I2849" s="161">
        <f>VLOOKUP(B2849,L$2:M$54,2,FALSE)</f>
        <v>1.0460196302314844</v>
      </c>
      <c r="J2849">
        <f>MAX(I2849*F2849,E2849)</f>
        <v>14.48737187870606</v>
      </c>
      <c r="L2849" s="166"/>
      <c r="M2849" s="41"/>
      <c r="N2849" s="41"/>
      <c r="O2849" s="41"/>
    </row>
    <row r="2850" spans="1:15" x14ac:dyDescent="0.25">
      <c r="A2850" s="165">
        <v>43584.666666666664</v>
      </c>
      <c r="B2850" s="167">
        <f>WEEKNUM(A2850)</f>
        <v>18</v>
      </c>
      <c r="C2850" s="164">
        <f>WEEKDAY(A2850)</f>
        <v>2</v>
      </c>
      <c r="D2850" s="164">
        <v>17</v>
      </c>
      <c r="E2850" s="163">
        <v>10</v>
      </c>
      <c r="F2850" s="163">
        <v>14.260000000000002</v>
      </c>
      <c r="G2850" s="163">
        <v>11.86</v>
      </c>
      <c r="H2850" s="1">
        <v>2866</v>
      </c>
      <c r="I2850" s="161">
        <f>VLOOKUP(B2850,L$2:M$54,2,FALSE)</f>
        <v>1.0460196302314844</v>
      </c>
      <c r="J2850">
        <f>MAX(I2850*F2850,E2850)</f>
        <v>14.916239927100969</v>
      </c>
      <c r="L2850" s="166"/>
      <c r="M2850" s="41"/>
      <c r="N2850" s="41"/>
      <c r="O2850" s="41"/>
    </row>
    <row r="2851" spans="1:15" x14ac:dyDescent="0.25">
      <c r="A2851" s="165">
        <v>43584.708333333336</v>
      </c>
      <c r="B2851" s="167">
        <f>WEEKNUM(A2851)</f>
        <v>18</v>
      </c>
      <c r="C2851" s="164">
        <f>WEEKDAY(A2851)</f>
        <v>2</v>
      </c>
      <c r="D2851" s="164">
        <v>18</v>
      </c>
      <c r="E2851" s="163">
        <v>10</v>
      </c>
      <c r="F2851" s="163">
        <v>14</v>
      </c>
      <c r="G2851" s="163">
        <v>11.192499999999999</v>
      </c>
      <c r="H2851" s="1">
        <v>2866</v>
      </c>
      <c r="I2851" s="161">
        <f>VLOOKUP(B2851,L$2:M$54,2,FALSE)</f>
        <v>1.0460196302314844</v>
      </c>
      <c r="J2851">
        <f>MAX(I2851*F2851,E2851)</f>
        <v>14.644274823240782</v>
      </c>
      <c r="L2851" s="166"/>
      <c r="M2851" s="41"/>
      <c r="N2851" s="41"/>
      <c r="O2851" s="41"/>
    </row>
    <row r="2852" spans="1:15" x14ac:dyDescent="0.25">
      <c r="A2852" s="165">
        <v>43584.75</v>
      </c>
      <c r="B2852" s="167">
        <f>WEEKNUM(A2852)</f>
        <v>18</v>
      </c>
      <c r="C2852" s="164">
        <f>WEEKDAY(A2852)</f>
        <v>2</v>
      </c>
      <c r="D2852" s="164">
        <v>19</v>
      </c>
      <c r="E2852" s="163">
        <v>10</v>
      </c>
      <c r="F2852" s="163">
        <v>13.850000000000001</v>
      </c>
      <c r="G2852" s="163">
        <v>11.4375</v>
      </c>
      <c r="H2852" s="1">
        <v>3145</v>
      </c>
      <c r="I2852" s="161">
        <f>VLOOKUP(B2852,L$2:M$54,2,FALSE)</f>
        <v>1.0460196302314844</v>
      </c>
      <c r="J2852">
        <f>MAX(I2852*F2852,E2852)</f>
        <v>14.48737187870606</v>
      </c>
      <c r="L2852" s="166"/>
      <c r="M2852" s="41"/>
      <c r="N2852" s="41"/>
      <c r="O2852" s="41"/>
    </row>
    <row r="2853" spans="1:15" x14ac:dyDescent="0.25">
      <c r="A2853" s="165">
        <v>43584.791666666664</v>
      </c>
      <c r="B2853" s="167">
        <f>WEEKNUM(A2853)</f>
        <v>18</v>
      </c>
      <c r="C2853" s="164">
        <f>WEEKDAY(A2853)</f>
        <v>2</v>
      </c>
      <c r="D2853" s="164">
        <v>20</v>
      </c>
      <c r="E2853" s="163">
        <v>10</v>
      </c>
      <c r="F2853" s="163">
        <v>14.260000000000002</v>
      </c>
      <c r="G2853" s="163">
        <v>11.935</v>
      </c>
      <c r="H2853" s="1">
        <v>2486</v>
      </c>
      <c r="I2853" s="161">
        <f>VLOOKUP(B2853,L$2:M$54,2,FALSE)</f>
        <v>1.0460196302314844</v>
      </c>
      <c r="J2853">
        <f>MAX(I2853*F2853,E2853)</f>
        <v>14.916239927100969</v>
      </c>
      <c r="L2853" s="166"/>
      <c r="M2853" s="41"/>
      <c r="N2853" s="41"/>
      <c r="O2853" s="41"/>
    </row>
    <row r="2854" spans="1:15" x14ac:dyDescent="0.25">
      <c r="A2854" s="165">
        <v>43584.833333333336</v>
      </c>
      <c r="B2854" s="167">
        <f>WEEKNUM(A2854)</f>
        <v>18</v>
      </c>
      <c r="C2854" s="164">
        <f>WEEKDAY(A2854)</f>
        <v>2</v>
      </c>
      <c r="D2854" s="164">
        <v>21</v>
      </c>
      <c r="E2854" s="163">
        <v>10</v>
      </c>
      <c r="F2854" s="163">
        <v>13</v>
      </c>
      <c r="G2854" s="163">
        <v>12.074999999999999</v>
      </c>
      <c r="H2854" s="1">
        <v>1492</v>
      </c>
      <c r="I2854" s="161">
        <f>VLOOKUP(B2854,L$2:M$54,2,FALSE)</f>
        <v>1.0460196302314844</v>
      </c>
      <c r="J2854">
        <f>MAX(I2854*F2854,E2854)</f>
        <v>13.598255193009297</v>
      </c>
      <c r="L2854" s="166"/>
      <c r="M2854" s="41"/>
      <c r="N2854" s="41"/>
      <c r="O2854" s="41"/>
    </row>
    <row r="2855" spans="1:15" x14ac:dyDescent="0.25">
      <c r="A2855" s="165">
        <v>43584.875</v>
      </c>
      <c r="B2855" s="167">
        <f>WEEKNUM(A2855)</f>
        <v>18</v>
      </c>
      <c r="C2855" s="164">
        <f>WEEKDAY(A2855)</f>
        <v>2</v>
      </c>
      <c r="D2855" s="164">
        <v>22</v>
      </c>
      <c r="E2855" s="163">
        <v>12.01</v>
      </c>
      <c r="F2855" s="163">
        <v>12.01</v>
      </c>
      <c r="G2855" s="163">
        <v>10.96875</v>
      </c>
      <c r="H2855" s="1">
        <v>1138</v>
      </c>
      <c r="I2855" s="161">
        <f>VLOOKUP(B2855,L$2:M$54,2,FALSE)</f>
        <v>1.0460196302314844</v>
      </c>
      <c r="J2855">
        <f>MAX(I2855*F2855,E2855)</f>
        <v>12.562695759080126</v>
      </c>
      <c r="L2855" s="166"/>
      <c r="M2855" s="41"/>
      <c r="N2855" s="41"/>
      <c r="O2855" s="41"/>
    </row>
    <row r="2856" spans="1:15" x14ac:dyDescent="0.25">
      <c r="A2856" s="165">
        <v>43584.916666666664</v>
      </c>
      <c r="B2856" s="167">
        <f>WEEKNUM(A2856)</f>
        <v>18</v>
      </c>
      <c r="C2856" s="164">
        <f>WEEKDAY(A2856)</f>
        <v>2</v>
      </c>
      <c r="D2856" s="164">
        <v>23</v>
      </c>
      <c r="E2856" s="163">
        <v>11.9375</v>
      </c>
      <c r="F2856" s="163">
        <v>11.9375</v>
      </c>
      <c r="G2856" s="163">
        <v>11.5525</v>
      </c>
      <c r="H2856" s="1">
        <v>1139</v>
      </c>
      <c r="I2856" s="161">
        <f>VLOOKUP(B2856,L$2:M$54,2,FALSE)</f>
        <v>1.0460196302314844</v>
      </c>
      <c r="J2856">
        <f>MAX(I2856*F2856,E2856)</f>
        <v>12.486859335888344</v>
      </c>
      <c r="L2856" s="166"/>
      <c r="M2856" s="41"/>
      <c r="N2856" s="41"/>
      <c r="O2856" s="41"/>
    </row>
    <row r="2857" spans="1:15" x14ac:dyDescent="0.25">
      <c r="A2857" s="165">
        <v>43584.958333333336</v>
      </c>
      <c r="B2857" s="167">
        <f>WEEKNUM(A2857)</f>
        <v>18</v>
      </c>
      <c r="C2857" s="164">
        <f>WEEKDAY(A2857)</f>
        <v>2</v>
      </c>
      <c r="D2857" s="164">
        <v>24</v>
      </c>
      <c r="E2857" s="163">
        <v>12.105</v>
      </c>
      <c r="F2857" s="163">
        <v>12.105</v>
      </c>
      <c r="G2857" s="163">
        <v>11.925000000000001</v>
      </c>
      <c r="H2857" s="1">
        <v>1319</v>
      </c>
      <c r="I2857" s="161">
        <f>VLOOKUP(B2857,L$2:M$54,2,FALSE)</f>
        <v>1.0460196302314844</v>
      </c>
      <c r="J2857">
        <f>MAX(I2857*F2857,E2857)</f>
        <v>12.662067623952119</v>
      </c>
      <c r="L2857" s="166"/>
      <c r="M2857" s="41"/>
      <c r="N2857" s="41"/>
      <c r="O2857" s="41"/>
    </row>
    <row r="2858" spans="1:15" x14ac:dyDescent="0.25">
      <c r="A2858" s="165">
        <v>43585</v>
      </c>
      <c r="B2858" s="167">
        <f>WEEKNUM(A2858)</f>
        <v>18</v>
      </c>
      <c r="C2858" s="164">
        <f>WEEKDAY(A2858)</f>
        <v>3</v>
      </c>
      <c r="D2858" s="164">
        <v>1</v>
      </c>
      <c r="E2858" s="163">
        <v>12.032500000000001</v>
      </c>
      <c r="F2858" s="163">
        <v>12.032500000000001</v>
      </c>
      <c r="G2858" s="163">
        <v>12.13</v>
      </c>
      <c r="H2858" s="1">
        <v>943</v>
      </c>
      <c r="I2858" s="161">
        <f>VLOOKUP(B2858,L$2:M$54,2,FALSE)</f>
        <v>1.0460196302314844</v>
      </c>
      <c r="J2858">
        <f>MAX(I2858*F2858,E2858)</f>
        <v>12.586231200760336</v>
      </c>
      <c r="L2858" s="166"/>
      <c r="M2858" s="41"/>
      <c r="N2858" s="41"/>
      <c r="O2858" s="41"/>
    </row>
    <row r="2859" spans="1:15" x14ac:dyDescent="0.25">
      <c r="A2859" s="165">
        <v>43585.041666666664</v>
      </c>
      <c r="B2859" s="167">
        <f>WEEKNUM(A2859)</f>
        <v>18</v>
      </c>
      <c r="C2859" s="164">
        <f>WEEKDAY(A2859)</f>
        <v>3</v>
      </c>
      <c r="D2859" s="164">
        <v>2</v>
      </c>
      <c r="E2859" s="163">
        <v>10.879999999999999</v>
      </c>
      <c r="F2859" s="163">
        <v>10.879999999999999</v>
      </c>
      <c r="G2859" s="163">
        <v>12</v>
      </c>
      <c r="H2859" s="1">
        <v>505</v>
      </c>
      <c r="I2859" s="161">
        <f>VLOOKUP(B2859,L$2:M$54,2,FALSE)</f>
        <v>1.0460196302314844</v>
      </c>
      <c r="J2859">
        <f>MAX(I2859*F2859,E2859)</f>
        <v>11.380693576918549</v>
      </c>
      <c r="L2859" s="166"/>
      <c r="M2859" s="41"/>
      <c r="N2859" s="41"/>
      <c r="O2859" s="41"/>
    </row>
    <row r="2860" spans="1:15" x14ac:dyDescent="0.25">
      <c r="A2860" s="165">
        <v>43585.083333333336</v>
      </c>
      <c r="B2860" s="167">
        <f>WEEKNUM(A2860)</f>
        <v>18</v>
      </c>
      <c r="C2860" s="164">
        <f>WEEKDAY(A2860)</f>
        <v>3</v>
      </c>
      <c r="D2860" s="164">
        <v>3</v>
      </c>
      <c r="E2860" s="163">
        <v>12</v>
      </c>
      <c r="F2860" s="163">
        <v>12</v>
      </c>
      <c r="G2860" s="163">
        <v>11.925000000000001</v>
      </c>
      <c r="H2860" s="1">
        <v>335</v>
      </c>
      <c r="I2860" s="161">
        <f>VLOOKUP(B2860,L$2:M$54,2,FALSE)</f>
        <v>1.0460196302314844</v>
      </c>
      <c r="J2860">
        <f>MAX(I2860*F2860,E2860)</f>
        <v>12.552235562777813</v>
      </c>
      <c r="L2860" s="166"/>
      <c r="M2860" s="41"/>
      <c r="N2860" s="41"/>
      <c r="O2860" s="41"/>
    </row>
    <row r="2861" spans="1:15" x14ac:dyDescent="0.25">
      <c r="A2861" s="165">
        <v>43585.125</v>
      </c>
      <c r="B2861" s="167">
        <f>WEEKNUM(A2861)</f>
        <v>18</v>
      </c>
      <c r="C2861" s="164">
        <f>WEEKDAY(A2861)</f>
        <v>3</v>
      </c>
      <c r="D2861" s="164">
        <v>4</v>
      </c>
      <c r="E2861" s="163">
        <v>10.6</v>
      </c>
      <c r="F2861" s="163">
        <v>11.1</v>
      </c>
      <c r="G2861" s="163">
        <v>12.13</v>
      </c>
      <c r="H2861" s="1">
        <v>227</v>
      </c>
      <c r="I2861" s="161">
        <f>VLOOKUP(B2861,L$2:M$54,2,FALSE)</f>
        <v>1.0460196302314844</v>
      </c>
      <c r="J2861">
        <f>MAX(I2861*F2861,E2861)</f>
        <v>11.610817895569475</v>
      </c>
      <c r="L2861" s="166"/>
      <c r="M2861" s="41"/>
      <c r="N2861" s="41"/>
      <c r="O2861" s="41"/>
    </row>
    <row r="2862" spans="1:15" x14ac:dyDescent="0.25">
      <c r="A2862" s="165">
        <v>43585.166666666664</v>
      </c>
      <c r="B2862" s="167">
        <f>WEEKNUM(A2862)</f>
        <v>18</v>
      </c>
      <c r="C2862" s="164">
        <f>WEEKDAY(A2862)</f>
        <v>3</v>
      </c>
      <c r="D2862" s="164">
        <v>5</v>
      </c>
      <c r="E2862" s="163">
        <v>11.875</v>
      </c>
      <c r="F2862" s="163">
        <v>12</v>
      </c>
      <c r="G2862" s="163">
        <v>11.5</v>
      </c>
      <c r="H2862" s="1">
        <v>225</v>
      </c>
      <c r="I2862" s="161">
        <f>VLOOKUP(B2862,L$2:M$54,2,FALSE)</f>
        <v>1.0460196302314844</v>
      </c>
      <c r="J2862">
        <f>MAX(I2862*F2862,E2862)</f>
        <v>12.552235562777813</v>
      </c>
      <c r="L2862" s="166"/>
      <c r="M2862" s="41"/>
      <c r="N2862" s="41"/>
      <c r="O2862" s="41"/>
    </row>
    <row r="2863" spans="1:15" x14ac:dyDescent="0.25">
      <c r="A2863" s="165">
        <v>43585.208333333336</v>
      </c>
      <c r="B2863" s="167">
        <f>WEEKNUM(A2863)</f>
        <v>18</v>
      </c>
      <c r="C2863" s="164">
        <f>WEEKDAY(A2863)</f>
        <v>3</v>
      </c>
      <c r="D2863" s="164">
        <v>6</v>
      </c>
      <c r="E2863" s="163">
        <v>10.6</v>
      </c>
      <c r="F2863" s="163">
        <v>11.1</v>
      </c>
      <c r="G2863" s="163">
        <v>12.01</v>
      </c>
      <c r="H2863" s="1">
        <v>233</v>
      </c>
      <c r="I2863" s="161">
        <f>VLOOKUP(B2863,L$2:M$54,2,FALSE)</f>
        <v>1.0460196302314844</v>
      </c>
      <c r="J2863">
        <f>MAX(I2863*F2863,E2863)</f>
        <v>11.610817895569475</v>
      </c>
      <c r="L2863" s="166"/>
      <c r="M2863" s="41"/>
      <c r="N2863" s="41"/>
      <c r="O2863" s="41"/>
    </row>
    <row r="2864" spans="1:15" x14ac:dyDescent="0.25">
      <c r="A2864" s="165">
        <v>43585.25</v>
      </c>
      <c r="B2864" s="167">
        <f>WEEKNUM(A2864)</f>
        <v>18</v>
      </c>
      <c r="C2864" s="164">
        <f>WEEKDAY(A2864)</f>
        <v>3</v>
      </c>
      <c r="D2864" s="164">
        <v>7</v>
      </c>
      <c r="E2864" s="163">
        <v>10.5</v>
      </c>
      <c r="F2864" s="163">
        <v>11</v>
      </c>
      <c r="G2864" s="163">
        <v>11.9375</v>
      </c>
      <c r="H2864" s="1">
        <v>369</v>
      </c>
      <c r="I2864" s="161">
        <f>VLOOKUP(B2864,L$2:M$54,2,FALSE)</f>
        <v>1.0460196302314844</v>
      </c>
      <c r="J2864">
        <f>MAX(I2864*F2864,E2864)</f>
        <v>11.506215932546327</v>
      </c>
      <c r="L2864" s="166"/>
      <c r="M2864" s="41"/>
      <c r="N2864" s="41"/>
      <c r="O2864" s="41"/>
    </row>
    <row r="2865" spans="1:15" x14ac:dyDescent="0.25">
      <c r="A2865" s="165">
        <v>43585.291666666664</v>
      </c>
      <c r="B2865" s="167">
        <f>WEEKNUM(A2865)</f>
        <v>18</v>
      </c>
      <c r="C2865" s="164">
        <f>WEEKDAY(A2865)</f>
        <v>3</v>
      </c>
      <c r="D2865" s="164">
        <v>8</v>
      </c>
      <c r="E2865" s="163">
        <v>10.875</v>
      </c>
      <c r="F2865" s="163">
        <v>12</v>
      </c>
      <c r="G2865" s="163">
        <v>12.105</v>
      </c>
      <c r="H2865" s="1">
        <v>647</v>
      </c>
      <c r="I2865" s="161">
        <f>VLOOKUP(B2865,L$2:M$54,2,FALSE)</f>
        <v>1.0460196302314844</v>
      </c>
      <c r="J2865">
        <f>MAX(I2865*F2865,E2865)</f>
        <v>12.552235562777813</v>
      </c>
      <c r="L2865" s="166"/>
      <c r="M2865" s="41"/>
      <c r="N2865" s="41"/>
      <c r="O2865" s="41"/>
    </row>
    <row r="2866" spans="1:15" x14ac:dyDescent="0.25">
      <c r="A2866" s="165">
        <v>43585.333333333336</v>
      </c>
      <c r="B2866" s="167">
        <f>WEEKNUM(A2866)</f>
        <v>18</v>
      </c>
      <c r="C2866" s="164">
        <f>WEEKDAY(A2866)</f>
        <v>3</v>
      </c>
      <c r="D2866" s="164">
        <v>9</v>
      </c>
      <c r="E2866" s="163">
        <v>10</v>
      </c>
      <c r="F2866" s="163">
        <v>15.75</v>
      </c>
      <c r="G2866" s="163">
        <v>12.155000000000001</v>
      </c>
      <c r="H2866" s="1">
        <v>1038</v>
      </c>
      <c r="I2866" s="161">
        <f>VLOOKUP(B2866,L$2:M$54,2,FALSE)</f>
        <v>1.0460196302314844</v>
      </c>
      <c r="J2866">
        <f>MAX(I2866*F2866,E2866)</f>
        <v>16.474809176145879</v>
      </c>
      <c r="L2866" s="166"/>
      <c r="M2866" s="41"/>
      <c r="N2866" s="41"/>
      <c r="O2866" s="41"/>
    </row>
    <row r="2867" spans="1:15" x14ac:dyDescent="0.25">
      <c r="A2867" s="165">
        <v>43585.375</v>
      </c>
      <c r="B2867" s="167">
        <f>WEEKNUM(A2867)</f>
        <v>18</v>
      </c>
      <c r="C2867" s="164">
        <f>WEEKDAY(A2867)</f>
        <v>3</v>
      </c>
      <c r="D2867" s="164">
        <v>10</v>
      </c>
      <c r="E2867" s="163">
        <v>10</v>
      </c>
      <c r="F2867" s="163">
        <v>17.625</v>
      </c>
      <c r="G2867" s="163">
        <v>11.657500000000001</v>
      </c>
      <c r="H2867" s="1">
        <v>1765</v>
      </c>
      <c r="I2867" s="161">
        <f>VLOOKUP(B2867,L$2:M$54,2,FALSE)</f>
        <v>1.0460196302314844</v>
      </c>
      <c r="J2867">
        <f>MAX(I2867*F2867,E2867)</f>
        <v>18.436095982829912</v>
      </c>
      <c r="L2867" s="166"/>
      <c r="M2867" s="41"/>
      <c r="N2867" s="41"/>
      <c r="O2867" s="41"/>
    </row>
    <row r="2868" spans="1:15" x14ac:dyDescent="0.25">
      <c r="A2868" s="165">
        <v>43585.416666666664</v>
      </c>
      <c r="B2868" s="167">
        <f>WEEKNUM(A2868)</f>
        <v>18</v>
      </c>
      <c r="C2868" s="164">
        <f>WEEKDAY(A2868)</f>
        <v>3</v>
      </c>
      <c r="D2868" s="164">
        <v>11</v>
      </c>
      <c r="E2868" s="163">
        <v>10</v>
      </c>
      <c r="F2868" s="163">
        <v>14.75</v>
      </c>
      <c r="G2868" s="163">
        <v>11.8125</v>
      </c>
      <c r="H2868" s="1">
        <v>2394</v>
      </c>
      <c r="I2868" s="161">
        <f>VLOOKUP(B2868,L$2:M$54,2,FALSE)</f>
        <v>1.0460196302314844</v>
      </c>
      <c r="J2868">
        <f>MAX(I2868*F2868,E2868)</f>
        <v>15.428789545914395</v>
      </c>
      <c r="L2868" s="166"/>
      <c r="M2868" s="41"/>
      <c r="N2868" s="41"/>
      <c r="O2868" s="41"/>
    </row>
    <row r="2869" spans="1:15" x14ac:dyDescent="0.25">
      <c r="A2869" s="165">
        <v>43585.458333333336</v>
      </c>
      <c r="B2869" s="167">
        <f>WEEKNUM(A2869)</f>
        <v>18</v>
      </c>
      <c r="C2869" s="164">
        <f>WEEKDAY(A2869)</f>
        <v>3</v>
      </c>
      <c r="D2869" s="164">
        <v>12</v>
      </c>
      <c r="E2869" s="163">
        <v>10</v>
      </c>
      <c r="F2869" s="163">
        <v>14</v>
      </c>
      <c r="G2869" s="163">
        <v>11.625</v>
      </c>
      <c r="H2869" s="1">
        <v>3009</v>
      </c>
      <c r="I2869" s="161">
        <f>VLOOKUP(B2869,L$2:M$54,2,FALSE)</f>
        <v>1.0460196302314844</v>
      </c>
      <c r="J2869">
        <f>MAX(I2869*F2869,E2869)</f>
        <v>14.644274823240782</v>
      </c>
      <c r="L2869" s="166"/>
      <c r="M2869" s="41"/>
      <c r="N2869" s="41"/>
      <c r="O2869" s="41"/>
    </row>
    <row r="2870" spans="1:15" x14ac:dyDescent="0.25">
      <c r="A2870" s="165">
        <v>43585.5</v>
      </c>
      <c r="B2870" s="167">
        <f>WEEKNUM(A2870)</f>
        <v>18</v>
      </c>
      <c r="C2870" s="164">
        <f>WEEKDAY(A2870)</f>
        <v>3</v>
      </c>
      <c r="D2870" s="164">
        <v>13</v>
      </c>
      <c r="E2870" s="163">
        <v>10</v>
      </c>
      <c r="F2870" s="163">
        <v>13.875</v>
      </c>
      <c r="G2870" s="163">
        <v>11.8125</v>
      </c>
      <c r="H2870" s="1">
        <v>2584</v>
      </c>
      <c r="I2870" s="161">
        <f>VLOOKUP(B2870,L$2:M$54,2,FALSE)</f>
        <v>1.0460196302314844</v>
      </c>
      <c r="J2870">
        <f>MAX(I2870*F2870,E2870)</f>
        <v>14.513522369461846</v>
      </c>
      <c r="L2870" s="166"/>
      <c r="M2870" s="41"/>
      <c r="N2870" s="41"/>
      <c r="O2870" s="41"/>
    </row>
    <row r="2871" spans="1:15" x14ac:dyDescent="0.25">
      <c r="A2871" s="165">
        <v>43585.541666666664</v>
      </c>
      <c r="B2871" s="167">
        <f>WEEKNUM(A2871)</f>
        <v>18</v>
      </c>
      <c r="C2871" s="164">
        <f>WEEKDAY(A2871)</f>
        <v>3</v>
      </c>
      <c r="D2871" s="164">
        <v>14</v>
      </c>
      <c r="E2871" s="163">
        <v>10</v>
      </c>
      <c r="F2871" s="163">
        <v>14.125</v>
      </c>
      <c r="G2871" s="163">
        <v>11.125</v>
      </c>
      <c r="H2871" s="1">
        <v>2348</v>
      </c>
      <c r="I2871" s="161">
        <f>VLOOKUP(B2871,L$2:M$54,2,FALSE)</f>
        <v>1.0460196302314844</v>
      </c>
      <c r="J2871">
        <f>MAX(I2871*F2871,E2871)</f>
        <v>14.775027277019717</v>
      </c>
      <c r="L2871" s="166"/>
      <c r="M2871" s="41"/>
      <c r="N2871" s="41"/>
      <c r="O2871" s="41"/>
    </row>
    <row r="2872" spans="1:15" x14ac:dyDescent="0.25">
      <c r="A2872" s="165">
        <v>43585.583333333336</v>
      </c>
      <c r="B2872" s="167">
        <f>WEEKNUM(A2872)</f>
        <v>18</v>
      </c>
      <c r="C2872" s="164">
        <f>WEEKDAY(A2872)</f>
        <v>3</v>
      </c>
      <c r="D2872" s="164">
        <v>15</v>
      </c>
      <c r="E2872" s="163">
        <v>10</v>
      </c>
      <c r="F2872" s="163">
        <v>14.074999999999999</v>
      </c>
      <c r="G2872" s="163">
        <v>11.875</v>
      </c>
      <c r="H2872" s="1">
        <v>2785</v>
      </c>
      <c r="I2872" s="161">
        <f>VLOOKUP(B2872,L$2:M$54,2,FALSE)</f>
        <v>1.0460196302314844</v>
      </c>
      <c r="J2872">
        <f>MAX(I2872*F2872,E2872)</f>
        <v>14.722726295508142</v>
      </c>
      <c r="L2872" s="166"/>
      <c r="M2872" s="41"/>
      <c r="N2872" s="41"/>
      <c r="O2872" s="41"/>
    </row>
    <row r="2873" spans="1:15" x14ac:dyDescent="0.25">
      <c r="A2873" s="165">
        <v>43585.625</v>
      </c>
      <c r="B2873" s="167">
        <f>WEEKNUM(A2873)</f>
        <v>18</v>
      </c>
      <c r="C2873" s="164">
        <f>WEEKDAY(A2873)</f>
        <v>3</v>
      </c>
      <c r="D2873" s="164">
        <v>16</v>
      </c>
      <c r="E2873" s="163">
        <v>10</v>
      </c>
      <c r="F2873" s="163">
        <v>13.975000000000001</v>
      </c>
      <c r="G2873" s="163">
        <v>12.25</v>
      </c>
      <c r="H2873" s="1">
        <v>2924</v>
      </c>
      <c r="I2873" s="161">
        <f>VLOOKUP(B2873,L$2:M$54,2,FALSE)</f>
        <v>1.0460196302314844</v>
      </c>
      <c r="J2873">
        <f>MAX(I2873*F2873,E2873)</f>
        <v>14.618124332484996</v>
      </c>
      <c r="L2873" s="166"/>
      <c r="M2873" s="41"/>
      <c r="N2873" s="41"/>
      <c r="O2873" s="41"/>
    </row>
    <row r="2874" spans="1:15" x14ac:dyDescent="0.25">
      <c r="A2874" s="165">
        <v>43585.666666666664</v>
      </c>
      <c r="B2874" s="167">
        <f>WEEKNUM(A2874)</f>
        <v>18</v>
      </c>
      <c r="C2874" s="164">
        <f>WEEKDAY(A2874)</f>
        <v>3</v>
      </c>
      <c r="D2874" s="164">
        <v>17</v>
      </c>
      <c r="E2874" s="163">
        <v>10</v>
      </c>
      <c r="F2874" s="163">
        <v>14.175000000000001</v>
      </c>
      <c r="G2874" s="163">
        <v>13.625</v>
      </c>
      <c r="H2874" s="1">
        <v>3134</v>
      </c>
      <c r="I2874" s="161">
        <f>VLOOKUP(B2874,L$2:M$54,2,FALSE)</f>
        <v>1.0460196302314844</v>
      </c>
      <c r="J2874">
        <f>MAX(I2874*F2874,E2874)</f>
        <v>14.827328258531292</v>
      </c>
      <c r="L2874" s="166"/>
      <c r="M2874" s="41"/>
      <c r="N2874" s="41"/>
      <c r="O2874" s="41"/>
    </row>
    <row r="2875" spans="1:15" x14ac:dyDescent="0.25">
      <c r="A2875" s="165">
        <v>43585.708333333336</v>
      </c>
      <c r="B2875" s="167">
        <f>WEEKNUM(A2875)</f>
        <v>18</v>
      </c>
      <c r="C2875" s="164">
        <f>WEEKDAY(A2875)</f>
        <v>3</v>
      </c>
      <c r="D2875" s="164">
        <v>18</v>
      </c>
      <c r="E2875" s="163">
        <v>10</v>
      </c>
      <c r="F2875" s="163">
        <v>14.45</v>
      </c>
      <c r="G2875" s="163">
        <v>12.875</v>
      </c>
      <c r="H2875" s="1">
        <v>3533</v>
      </c>
      <c r="I2875" s="161">
        <f>VLOOKUP(B2875,L$2:M$54,2,FALSE)</f>
        <v>1.0460196302314844</v>
      </c>
      <c r="J2875">
        <f>MAX(I2875*F2875,E2875)</f>
        <v>15.114983656844949</v>
      </c>
      <c r="L2875" s="166"/>
      <c r="M2875" s="41"/>
      <c r="N2875" s="41"/>
      <c r="O2875" s="41"/>
    </row>
    <row r="2876" spans="1:15" x14ac:dyDescent="0.25">
      <c r="A2876" s="165">
        <v>43585.75</v>
      </c>
      <c r="B2876" s="167">
        <f>WEEKNUM(A2876)</f>
        <v>18</v>
      </c>
      <c r="C2876" s="164">
        <f>WEEKDAY(A2876)</f>
        <v>3</v>
      </c>
      <c r="D2876" s="164">
        <v>19</v>
      </c>
      <c r="E2876" s="163">
        <v>10</v>
      </c>
      <c r="F2876" s="163">
        <v>17.375</v>
      </c>
      <c r="G2876" s="163">
        <v>11.9375</v>
      </c>
      <c r="H2876" s="1">
        <v>3314</v>
      </c>
      <c r="I2876" s="161">
        <f>VLOOKUP(B2876,L$2:M$54,2,FALSE)</f>
        <v>1.0460196302314844</v>
      </c>
      <c r="J2876">
        <f>MAX(I2876*F2876,E2876)</f>
        <v>18.174591075272041</v>
      </c>
      <c r="L2876" s="166"/>
      <c r="M2876" s="41"/>
      <c r="N2876" s="41"/>
      <c r="O2876" s="41"/>
    </row>
    <row r="2877" spans="1:15" x14ac:dyDescent="0.25">
      <c r="A2877" s="165">
        <v>43585.791666666664</v>
      </c>
      <c r="B2877" s="167">
        <f>WEEKNUM(A2877)</f>
        <v>18</v>
      </c>
      <c r="C2877" s="164">
        <f>WEEKDAY(A2877)</f>
        <v>3</v>
      </c>
      <c r="D2877" s="164">
        <v>20</v>
      </c>
      <c r="E2877" s="163">
        <v>10</v>
      </c>
      <c r="F2877" s="163">
        <v>15.925000000000001</v>
      </c>
      <c r="G2877" s="163">
        <v>12.1875</v>
      </c>
      <c r="H2877" s="1">
        <v>2468</v>
      </c>
      <c r="I2877" s="161">
        <f>VLOOKUP(B2877,L$2:M$54,2,FALSE)</f>
        <v>1.0460196302314844</v>
      </c>
      <c r="J2877">
        <f>MAX(I2877*F2877,E2877)</f>
        <v>16.657862611436389</v>
      </c>
      <c r="L2877" s="166"/>
      <c r="M2877" s="41"/>
      <c r="N2877" s="41"/>
      <c r="O2877" s="41"/>
    </row>
    <row r="2878" spans="1:15" x14ac:dyDescent="0.25">
      <c r="A2878" s="165">
        <v>43585.833333333336</v>
      </c>
      <c r="B2878" s="167">
        <f>WEEKNUM(A2878)</f>
        <v>18</v>
      </c>
      <c r="C2878" s="164">
        <f>WEEKDAY(A2878)</f>
        <v>3</v>
      </c>
      <c r="D2878" s="164">
        <v>21</v>
      </c>
      <c r="E2878" s="163">
        <v>10</v>
      </c>
      <c r="F2878" s="163">
        <v>13.525</v>
      </c>
      <c r="G2878" s="163">
        <v>11.862500000000001</v>
      </c>
      <c r="H2878" s="1">
        <v>1686</v>
      </c>
      <c r="I2878" s="161">
        <f>VLOOKUP(B2878,L$2:M$54,2,FALSE)</f>
        <v>1.0460196302314844</v>
      </c>
      <c r="J2878">
        <f>MAX(I2878*F2878,E2878)</f>
        <v>14.147415498880827</v>
      </c>
      <c r="L2878" s="166"/>
      <c r="M2878" s="41"/>
      <c r="N2878" s="41"/>
      <c r="O2878" s="41"/>
    </row>
    <row r="2879" spans="1:15" x14ac:dyDescent="0.25">
      <c r="A2879" s="165">
        <v>43585.875</v>
      </c>
      <c r="B2879" s="167">
        <f>WEEKNUM(A2879)</f>
        <v>18</v>
      </c>
      <c r="C2879" s="164">
        <f>WEEKDAY(A2879)</f>
        <v>3</v>
      </c>
      <c r="D2879" s="164">
        <v>22</v>
      </c>
      <c r="E2879" s="163">
        <v>12.45</v>
      </c>
      <c r="F2879" s="163">
        <v>12.45</v>
      </c>
      <c r="G2879" s="163">
        <v>12.112500000000001</v>
      </c>
      <c r="H2879" s="1">
        <v>1385</v>
      </c>
      <c r="I2879" s="161">
        <f>VLOOKUP(B2879,L$2:M$54,2,FALSE)</f>
        <v>1.0460196302314844</v>
      </c>
      <c r="J2879">
        <f>MAX(I2879*F2879,E2879)</f>
        <v>13.02294439638198</v>
      </c>
      <c r="L2879" s="166"/>
      <c r="M2879" s="41"/>
      <c r="N2879" s="41"/>
      <c r="O2879" s="41"/>
    </row>
    <row r="2880" spans="1:15" x14ac:dyDescent="0.25">
      <c r="A2880" s="165">
        <v>43585.916666666664</v>
      </c>
      <c r="B2880" s="167">
        <f>WEEKNUM(A2880)</f>
        <v>18</v>
      </c>
      <c r="C2880" s="164">
        <f>WEEKDAY(A2880)</f>
        <v>3</v>
      </c>
      <c r="D2880" s="164">
        <v>23</v>
      </c>
      <c r="E2880" s="163">
        <v>11.95</v>
      </c>
      <c r="F2880" s="163">
        <v>11.95</v>
      </c>
      <c r="G2880" s="163">
        <v>11.9</v>
      </c>
      <c r="H2880" s="1">
        <v>938</v>
      </c>
      <c r="I2880" s="161">
        <f>VLOOKUP(B2880,L$2:M$54,2,FALSE)</f>
        <v>1.0460196302314844</v>
      </c>
      <c r="J2880">
        <f>MAX(I2880*F2880,E2880)</f>
        <v>12.499934581266237</v>
      </c>
      <c r="L2880" s="166"/>
      <c r="M2880" s="41"/>
      <c r="N2880" s="41"/>
      <c r="O2880" s="41"/>
    </row>
    <row r="2881" spans="1:15" x14ac:dyDescent="0.25">
      <c r="A2881" s="165">
        <v>43585.958333333336</v>
      </c>
      <c r="B2881" s="167">
        <f>WEEKNUM(A2881)</f>
        <v>18</v>
      </c>
      <c r="C2881" s="164">
        <f>WEEKDAY(A2881)</f>
        <v>3</v>
      </c>
      <c r="D2881" s="164">
        <v>24</v>
      </c>
      <c r="E2881" s="163">
        <v>11.725000000000001</v>
      </c>
      <c r="F2881" s="163">
        <v>11.725000000000001</v>
      </c>
      <c r="G2881" s="163">
        <v>12.112500000000001</v>
      </c>
      <c r="H2881" s="1">
        <v>510</v>
      </c>
      <c r="I2881" s="161">
        <f>VLOOKUP(B2881,L$2:M$54,2,FALSE)</f>
        <v>1.0460196302314844</v>
      </c>
      <c r="J2881">
        <f>MAX(I2881*F2881,E2881)</f>
        <v>12.264580164464157</v>
      </c>
      <c r="L2881" s="166"/>
      <c r="M2881" s="41"/>
      <c r="N2881" s="41"/>
      <c r="O2881" s="41"/>
    </row>
    <row r="2882" spans="1:15" x14ac:dyDescent="0.25">
      <c r="A2882" s="165">
        <v>43586</v>
      </c>
      <c r="B2882" s="167">
        <f>WEEKNUM(A2882)</f>
        <v>18</v>
      </c>
      <c r="C2882" s="164">
        <f>WEEKDAY(A2882)</f>
        <v>4</v>
      </c>
      <c r="D2882" s="164">
        <v>1</v>
      </c>
      <c r="E2882" s="163">
        <v>12</v>
      </c>
      <c r="F2882" s="163">
        <v>12</v>
      </c>
      <c r="G2882" s="163">
        <v>11.875</v>
      </c>
      <c r="H2882" s="1">
        <v>259</v>
      </c>
      <c r="I2882" s="161">
        <f>VLOOKUP(B2882,L$2:M$54,2,FALSE)</f>
        <v>1.0460196302314844</v>
      </c>
      <c r="J2882">
        <f>MAX(I2882*F2882,E2882)</f>
        <v>12.552235562777813</v>
      </c>
      <c r="L2882" s="166"/>
      <c r="M2882" s="41"/>
      <c r="N2882" s="41"/>
      <c r="O2882" s="41"/>
    </row>
    <row r="2883" spans="1:15" x14ac:dyDescent="0.25">
      <c r="A2883" s="165">
        <v>43586.041666666664</v>
      </c>
      <c r="B2883" s="167">
        <f>WEEKNUM(A2883)</f>
        <v>18</v>
      </c>
      <c r="C2883" s="164">
        <f>WEEKDAY(A2883)</f>
        <v>4</v>
      </c>
      <c r="D2883" s="164">
        <v>2</v>
      </c>
      <c r="E2883" s="163">
        <v>11.07</v>
      </c>
      <c r="F2883" s="163">
        <v>11.07</v>
      </c>
      <c r="G2883" s="163">
        <v>12.8125</v>
      </c>
      <c r="H2883" s="1">
        <v>134</v>
      </c>
      <c r="I2883" s="161">
        <f>VLOOKUP(B2883,L$2:M$54,2,FALSE)</f>
        <v>1.0460196302314844</v>
      </c>
      <c r="J2883">
        <f>MAX(I2883*F2883,E2883)</f>
        <v>11.579437306662532</v>
      </c>
      <c r="L2883" s="166"/>
      <c r="M2883" s="41"/>
      <c r="N2883" s="41"/>
      <c r="O2883" s="41"/>
    </row>
    <row r="2884" spans="1:15" x14ac:dyDescent="0.25">
      <c r="A2884" s="165">
        <v>43586.083333333336</v>
      </c>
      <c r="B2884" s="167">
        <f>WEEKNUM(A2884)</f>
        <v>18</v>
      </c>
      <c r="C2884" s="164">
        <f>WEEKDAY(A2884)</f>
        <v>4</v>
      </c>
      <c r="D2884" s="164">
        <v>3</v>
      </c>
      <c r="E2884" s="163">
        <v>11.175000000000001</v>
      </c>
      <c r="F2884" s="163">
        <v>11.175000000000001</v>
      </c>
      <c r="G2884" s="163">
        <v>13.574999999999999</v>
      </c>
      <c r="H2884" s="1">
        <v>88</v>
      </c>
      <c r="I2884" s="161">
        <f>VLOOKUP(B2884,L$2:M$54,2,FALSE)</f>
        <v>1.0460196302314844</v>
      </c>
      <c r="J2884">
        <f>MAX(I2884*F2884,E2884)</f>
        <v>11.689269367836838</v>
      </c>
      <c r="L2884" s="166"/>
      <c r="M2884" s="41"/>
      <c r="N2884" s="41"/>
      <c r="O2884" s="41"/>
    </row>
    <row r="2885" spans="1:15" x14ac:dyDescent="0.25">
      <c r="A2885" s="165">
        <v>43586.125</v>
      </c>
      <c r="B2885" s="167">
        <f>WEEKNUM(A2885)</f>
        <v>18</v>
      </c>
      <c r="C2885" s="164">
        <f>WEEKDAY(A2885)</f>
        <v>4</v>
      </c>
      <c r="D2885" s="164">
        <v>4</v>
      </c>
      <c r="E2885" s="163">
        <v>11.745000000000001</v>
      </c>
      <c r="F2885" s="163">
        <v>11.745000000000001</v>
      </c>
      <c r="G2885" s="163">
        <v>12.262499999999999</v>
      </c>
      <c r="H2885" s="1">
        <v>129</v>
      </c>
      <c r="I2885" s="161">
        <f>VLOOKUP(B2885,L$2:M$54,2,FALSE)</f>
        <v>1.0460196302314844</v>
      </c>
      <c r="J2885">
        <f>MAX(I2885*F2885,E2885)</f>
        <v>12.285500557068785</v>
      </c>
      <c r="L2885" s="166"/>
      <c r="M2885" s="41"/>
      <c r="N2885" s="41"/>
      <c r="O2885" s="41"/>
    </row>
    <row r="2886" spans="1:15" x14ac:dyDescent="0.25">
      <c r="A2886" s="165">
        <v>43586.166666666664</v>
      </c>
      <c r="B2886" s="167">
        <f>WEEKNUM(A2886)</f>
        <v>18</v>
      </c>
      <c r="C2886" s="164">
        <f>WEEKDAY(A2886)</f>
        <v>4</v>
      </c>
      <c r="D2886" s="164">
        <v>5</v>
      </c>
      <c r="E2886" s="163">
        <v>12.195</v>
      </c>
      <c r="F2886" s="163">
        <v>12.195</v>
      </c>
      <c r="G2886" s="163">
        <v>11.55</v>
      </c>
      <c r="H2886" s="1">
        <v>323</v>
      </c>
      <c r="I2886" s="161">
        <f>VLOOKUP(B2886,L$2:M$54,2,FALSE)</f>
        <v>1.0460196302314844</v>
      </c>
      <c r="J2886">
        <f>MAX(I2886*F2886,E2886)</f>
        <v>12.756209390672952</v>
      </c>
      <c r="L2886" s="166"/>
      <c r="M2886" s="41"/>
      <c r="N2886" s="41"/>
      <c r="O2886" s="41"/>
    </row>
    <row r="2887" spans="1:15" x14ac:dyDescent="0.25">
      <c r="A2887" s="165">
        <v>43586.208333333336</v>
      </c>
      <c r="B2887" s="167">
        <f>WEEKNUM(A2887)</f>
        <v>18</v>
      </c>
      <c r="C2887" s="164">
        <f>WEEKDAY(A2887)</f>
        <v>4</v>
      </c>
      <c r="D2887" s="164">
        <v>6</v>
      </c>
      <c r="E2887" s="163">
        <v>11.705</v>
      </c>
      <c r="F2887" s="163">
        <v>11.705</v>
      </c>
      <c r="G2887" s="163">
        <v>11.824999999999999</v>
      </c>
      <c r="H2887" s="1">
        <v>651</v>
      </c>
      <c r="I2887" s="161">
        <f>VLOOKUP(B2887,L$2:M$54,2,FALSE)</f>
        <v>1.0460196302314844</v>
      </c>
      <c r="J2887">
        <f>MAX(I2887*F2887,E2887)</f>
        <v>12.243659771859525</v>
      </c>
      <c r="L2887" s="166"/>
      <c r="M2887" s="41"/>
      <c r="N2887" s="41"/>
      <c r="O2887" s="41"/>
    </row>
    <row r="2888" spans="1:15" x14ac:dyDescent="0.25">
      <c r="A2888" s="165">
        <v>43586.25</v>
      </c>
      <c r="B2888" s="167">
        <f>WEEKNUM(A2888)</f>
        <v>18</v>
      </c>
      <c r="C2888" s="164">
        <f>WEEKDAY(A2888)</f>
        <v>4</v>
      </c>
      <c r="D2888" s="164">
        <v>7</v>
      </c>
      <c r="E2888" s="163">
        <v>10.620000000000001</v>
      </c>
      <c r="F2888" s="163">
        <v>10.620000000000001</v>
      </c>
      <c r="G2888" s="163">
        <v>12.274999999999999</v>
      </c>
      <c r="H2888" s="1">
        <v>2591</v>
      </c>
      <c r="I2888" s="161">
        <f>VLOOKUP(B2888,L$2:M$54,2,FALSE)</f>
        <v>1.0460196302314844</v>
      </c>
      <c r="J2888">
        <f>MAX(I2888*F2888,E2888)</f>
        <v>11.108728473058365</v>
      </c>
      <c r="L2888" s="166"/>
      <c r="M2888" s="41"/>
      <c r="N2888" s="41"/>
      <c r="O2888" s="41"/>
    </row>
    <row r="2889" spans="1:15" x14ac:dyDescent="0.25">
      <c r="A2889" s="165">
        <v>43586.291666666664</v>
      </c>
      <c r="B2889" s="167">
        <f>WEEKNUM(A2889)</f>
        <v>18</v>
      </c>
      <c r="C2889" s="164">
        <f>WEEKDAY(A2889)</f>
        <v>4</v>
      </c>
      <c r="D2889" s="164">
        <v>8</v>
      </c>
      <c r="E2889" s="163">
        <v>11.77</v>
      </c>
      <c r="F2889" s="163">
        <v>11.77</v>
      </c>
      <c r="G2889" s="163">
        <v>12.3</v>
      </c>
      <c r="H2889" s="1">
        <v>3838</v>
      </c>
      <c r="I2889" s="161">
        <f>VLOOKUP(B2889,L$2:M$54,2,FALSE)</f>
        <v>1.0460196302314844</v>
      </c>
      <c r="J2889">
        <f>MAX(I2889*F2889,E2889)</f>
        <v>12.31165104782457</v>
      </c>
      <c r="L2889" s="166"/>
      <c r="M2889" s="41"/>
      <c r="N2889" s="41"/>
      <c r="O2889" s="41"/>
    </row>
    <row r="2890" spans="1:15" x14ac:dyDescent="0.25">
      <c r="A2890" s="165">
        <v>43586.333333333336</v>
      </c>
      <c r="B2890" s="167">
        <f>WEEKNUM(A2890)</f>
        <v>18</v>
      </c>
      <c r="C2890" s="164">
        <f>WEEKDAY(A2890)</f>
        <v>4</v>
      </c>
      <c r="D2890" s="164">
        <v>9</v>
      </c>
      <c r="E2890" s="163">
        <v>10</v>
      </c>
      <c r="F2890" s="163">
        <v>16.5</v>
      </c>
      <c r="G2890" s="163">
        <v>11.55</v>
      </c>
      <c r="H2890" s="1">
        <v>3363</v>
      </c>
      <c r="I2890" s="161">
        <f>VLOOKUP(B2890,L$2:M$54,2,FALSE)</f>
        <v>1.0460196302314844</v>
      </c>
      <c r="J2890">
        <f>MAX(I2890*F2890,E2890)</f>
        <v>17.259323898819492</v>
      </c>
      <c r="L2890" s="166"/>
      <c r="M2890" s="41"/>
      <c r="N2890" s="41"/>
      <c r="O2890" s="41"/>
    </row>
    <row r="2891" spans="1:15" x14ac:dyDescent="0.25">
      <c r="A2891" s="165">
        <v>43586.375</v>
      </c>
      <c r="B2891" s="167">
        <f>WEEKNUM(A2891)</f>
        <v>18</v>
      </c>
      <c r="C2891" s="164">
        <f>WEEKDAY(A2891)</f>
        <v>4</v>
      </c>
      <c r="D2891" s="164">
        <v>10</v>
      </c>
      <c r="E2891" s="163">
        <v>10</v>
      </c>
      <c r="F2891" s="163">
        <v>19</v>
      </c>
      <c r="G2891" s="163">
        <v>10.25</v>
      </c>
      <c r="H2891" s="1">
        <v>2517</v>
      </c>
      <c r="I2891" s="161">
        <f>VLOOKUP(B2891,L$2:M$54,2,FALSE)</f>
        <v>1.0460196302314844</v>
      </c>
      <c r="J2891">
        <f>MAX(I2891*F2891,E2891)</f>
        <v>19.874372974398202</v>
      </c>
      <c r="L2891" s="166"/>
      <c r="M2891" s="41"/>
      <c r="N2891" s="41"/>
      <c r="O2891" s="41"/>
    </row>
    <row r="2892" spans="1:15" x14ac:dyDescent="0.25">
      <c r="A2892" s="165">
        <v>43586.416666666664</v>
      </c>
      <c r="B2892" s="167">
        <f>WEEKNUM(A2892)</f>
        <v>18</v>
      </c>
      <c r="C2892" s="164">
        <f>WEEKDAY(A2892)</f>
        <v>4</v>
      </c>
      <c r="D2892" s="164">
        <v>11</v>
      </c>
      <c r="E2892" s="163">
        <v>10</v>
      </c>
      <c r="F2892" s="163">
        <v>16.75</v>
      </c>
      <c r="G2892" s="163">
        <v>11.95</v>
      </c>
      <c r="H2892" s="1">
        <v>2505</v>
      </c>
      <c r="I2892" s="161">
        <f>VLOOKUP(B2892,L$2:M$54,2,FALSE)</f>
        <v>1.0460196302314844</v>
      </c>
      <c r="J2892">
        <f>MAX(I2892*F2892,E2892)</f>
        <v>17.520828806377363</v>
      </c>
      <c r="L2892" s="166"/>
      <c r="M2892" s="41"/>
      <c r="N2892" s="41"/>
      <c r="O2892" s="41"/>
    </row>
    <row r="2893" spans="1:15" x14ac:dyDescent="0.25">
      <c r="A2893" s="165">
        <v>43586.458333333336</v>
      </c>
      <c r="B2893" s="167">
        <f>WEEKNUM(A2893)</f>
        <v>18</v>
      </c>
      <c r="C2893" s="164">
        <f>WEEKDAY(A2893)</f>
        <v>4</v>
      </c>
      <c r="D2893" s="164">
        <v>12</v>
      </c>
      <c r="E2893" s="163">
        <v>10</v>
      </c>
      <c r="F2893" s="163">
        <v>15.379999999999999</v>
      </c>
      <c r="G2893" s="163">
        <v>12.3</v>
      </c>
      <c r="H2893" s="1">
        <v>2561</v>
      </c>
      <c r="I2893" s="161">
        <f>VLOOKUP(B2893,L$2:M$54,2,FALSE)</f>
        <v>1.0460196302314844</v>
      </c>
      <c r="J2893">
        <f>MAX(I2893*F2893,E2893)</f>
        <v>16.087781912960228</v>
      </c>
      <c r="L2893" s="166"/>
      <c r="M2893" s="41"/>
      <c r="N2893" s="41"/>
      <c r="O2893" s="41"/>
    </row>
    <row r="2894" spans="1:15" x14ac:dyDescent="0.25">
      <c r="A2894" s="165">
        <v>43586.5</v>
      </c>
      <c r="B2894" s="167">
        <f>WEEKNUM(A2894)</f>
        <v>18</v>
      </c>
      <c r="C2894" s="164">
        <f>WEEKDAY(A2894)</f>
        <v>4</v>
      </c>
      <c r="D2894" s="164">
        <v>13</v>
      </c>
      <c r="E2894" s="163">
        <v>10</v>
      </c>
      <c r="F2894" s="163">
        <v>14.45</v>
      </c>
      <c r="G2894" s="163">
        <v>11.91</v>
      </c>
      <c r="H2894" s="1">
        <v>2375</v>
      </c>
      <c r="I2894" s="161">
        <f>VLOOKUP(B2894,L$2:M$54,2,FALSE)</f>
        <v>1.0460196302314844</v>
      </c>
      <c r="J2894">
        <f>MAX(I2894*F2894,E2894)</f>
        <v>15.114983656844949</v>
      </c>
      <c r="L2894" s="166"/>
      <c r="M2894" s="41"/>
      <c r="N2894" s="41"/>
      <c r="O2894" s="41"/>
    </row>
    <row r="2895" spans="1:15" x14ac:dyDescent="0.25">
      <c r="A2895" s="165">
        <v>43586.541666666664</v>
      </c>
      <c r="B2895" s="167">
        <f>WEEKNUM(A2895)</f>
        <v>18</v>
      </c>
      <c r="C2895" s="164">
        <f>WEEKDAY(A2895)</f>
        <v>4</v>
      </c>
      <c r="D2895" s="164">
        <v>14</v>
      </c>
      <c r="E2895" s="163">
        <v>10</v>
      </c>
      <c r="F2895" s="163">
        <v>13.765000000000001</v>
      </c>
      <c r="G2895" s="163">
        <v>11.780000000000001</v>
      </c>
      <c r="H2895" s="1">
        <v>2394</v>
      </c>
      <c r="I2895" s="161">
        <f>VLOOKUP(B2895,L$2:M$54,2,FALSE)</f>
        <v>1.0460196302314844</v>
      </c>
      <c r="J2895">
        <f>MAX(I2895*F2895,E2895)</f>
        <v>14.398460210136383</v>
      </c>
      <c r="L2895" s="166"/>
      <c r="M2895" s="41"/>
      <c r="N2895" s="41"/>
      <c r="O2895" s="41"/>
    </row>
    <row r="2896" spans="1:15" x14ac:dyDescent="0.25">
      <c r="A2896" s="165">
        <v>43586.583333333336</v>
      </c>
      <c r="B2896" s="167">
        <f>WEEKNUM(A2896)</f>
        <v>18</v>
      </c>
      <c r="C2896" s="164">
        <f>WEEKDAY(A2896)</f>
        <v>4</v>
      </c>
      <c r="D2896" s="164">
        <v>15</v>
      </c>
      <c r="E2896" s="163">
        <v>10</v>
      </c>
      <c r="F2896" s="163">
        <v>14.185</v>
      </c>
      <c r="G2896" s="163">
        <v>11.404999999999999</v>
      </c>
      <c r="H2896" s="1">
        <v>2684</v>
      </c>
      <c r="I2896" s="161">
        <f>VLOOKUP(B2896,L$2:M$54,2,FALSE)</f>
        <v>1.0460196302314844</v>
      </c>
      <c r="J2896">
        <f>MAX(I2896*F2896,E2896)</f>
        <v>14.837788454833607</v>
      </c>
      <c r="L2896" s="166"/>
      <c r="M2896" s="41"/>
      <c r="N2896" s="41"/>
      <c r="O2896" s="41"/>
    </row>
    <row r="2897" spans="1:15" x14ac:dyDescent="0.25">
      <c r="A2897" s="165">
        <v>43586.625</v>
      </c>
      <c r="B2897" s="167">
        <f>WEEKNUM(A2897)</f>
        <v>18</v>
      </c>
      <c r="C2897" s="164">
        <f>WEEKDAY(A2897)</f>
        <v>4</v>
      </c>
      <c r="D2897" s="164">
        <v>16</v>
      </c>
      <c r="E2897" s="163">
        <v>10</v>
      </c>
      <c r="F2897" s="163">
        <v>15</v>
      </c>
      <c r="G2897" s="163">
        <v>12</v>
      </c>
      <c r="H2897" s="1">
        <v>2853</v>
      </c>
      <c r="I2897" s="161">
        <f>VLOOKUP(B2897,L$2:M$54,2,FALSE)</f>
        <v>1.0460196302314844</v>
      </c>
      <c r="J2897">
        <f>MAX(I2897*F2897,E2897)</f>
        <v>15.690294453472266</v>
      </c>
      <c r="L2897" s="166"/>
      <c r="M2897" s="41"/>
      <c r="N2897" s="41"/>
      <c r="O2897" s="41"/>
    </row>
    <row r="2898" spans="1:15" x14ac:dyDescent="0.25">
      <c r="A2898" s="165">
        <v>43586.666666666664</v>
      </c>
      <c r="B2898" s="167">
        <f>WEEKNUM(A2898)</f>
        <v>18</v>
      </c>
      <c r="C2898" s="164">
        <f>WEEKDAY(A2898)</f>
        <v>4</v>
      </c>
      <c r="D2898" s="164">
        <v>17</v>
      </c>
      <c r="E2898" s="163">
        <v>10</v>
      </c>
      <c r="F2898" s="163">
        <v>14.895</v>
      </c>
      <c r="G2898" s="163">
        <v>14.375</v>
      </c>
      <c r="H2898" s="1">
        <v>3632</v>
      </c>
      <c r="I2898" s="161">
        <f>VLOOKUP(B2898,L$2:M$54,2,FALSE)</f>
        <v>1.0460196302314844</v>
      </c>
      <c r="J2898">
        <f>MAX(I2898*F2898,E2898)</f>
        <v>15.580462392297958</v>
      </c>
      <c r="L2898" s="166"/>
      <c r="M2898" s="41"/>
      <c r="N2898" s="41"/>
      <c r="O2898" s="41"/>
    </row>
    <row r="2899" spans="1:15" x14ac:dyDescent="0.25">
      <c r="A2899" s="165">
        <v>43586.708333333336</v>
      </c>
      <c r="B2899" s="167">
        <f>WEEKNUM(A2899)</f>
        <v>18</v>
      </c>
      <c r="C2899" s="164">
        <f>WEEKDAY(A2899)</f>
        <v>4</v>
      </c>
      <c r="D2899" s="164">
        <v>18</v>
      </c>
      <c r="E2899" s="163">
        <v>10</v>
      </c>
      <c r="F2899" s="163">
        <v>15.77</v>
      </c>
      <c r="G2899" s="163">
        <v>14.375</v>
      </c>
      <c r="H2899" s="1">
        <v>3938</v>
      </c>
      <c r="I2899" s="161">
        <f>VLOOKUP(B2899,L$2:M$54,2,FALSE)</f>
        <v>1.0460196302314844</v>
      </c>
      <c r="J2899">
        <f>MAX(I2899*F2899,E2899)</f>
        <v>16.495729568750509</v>
      </c>
      <c r="L2899" s="166"/>
      <c r="M2899" s="41"/>
      <c r="N2899" s="41"/>
      <c r="O2899" s="41"/>
    </row>
    <row r="2900" spans="1:15" x14ac:dyDescent="0.25">
      <c r="A2900" s="165">
        <v>43586.75</v>
      </c>
      <c r="B2900" s="167">
        <f>WEEKNUM(A2900)</f>
        <v>18</v>
      </c>
      <c r="C2900" s="164">
        <f>WEEKDAY(A2900)</f>
        <v>4</v>
      </c>
      <c r="D2900" s="164">
        <v>19</v>
      </c>
      <c r="E2900" s="163">
        <v>10</v>
      </c>
      <c r="F2900" s="163">
        <v>17.549999999999997</v>
      </c>
      <c r="G2900" s="163">
        <v>12.9375</v>
      </c>
      <c r="H2900" s="1">
        <v>3041</v>
      </c>
      <c r="I2900" s="161">
        <f>VLOOKUP(B2900,L$2:M$54,2,FALSE)</f>
        <v>1.0460196302314844</v>
      </c>
      <c r="J2900">
        <f>MAX(I2900*F2900,E2900)</f>
        <v>18.357644510562547</v>
      </c>
      <c r="L2900" s="166"/>
      <c r="M2900" s="41"/>
      <c r="N2900" s="41"/>
      <c r="O2900" s="41"/>
    </row>
    <row r="2901" spans="1:15" x14ac:dyDescent="0.25">
      <c r="A2901" s="165">
        <v>43586.791666666664</v>
      </c>
      <c r="B2901" s="167">
        <f>WEEKNUM(A2901)</f>
        <v>18</v>
      </c>
      <c r="C2901" s="164">
        <f>WEEKDAY(A2901)</f>
        <v>4</v>
      </c>
      <c r="D2901" s="164">
        <v>20</v>
      </c>
      <c r="E2901" s="163">
        <v>10</v>
      </c>
      <c r="F2901" s="163">
        <v>16.234999999999999</v>
      </c>
      <c r="G2901" s="163">
        <v>12.555</v>
      </c>
      <c r="H2901" s="1">
        <v>2088</v>
      </c>
      <c r="I2901" s="161">
        <f>VLOOKUP(B2901,L$2:M$54,2,FALSE)</f>
        <v>1.0460196302314844</v>
      </c>
      <c r="J2901">
        <f>MAX(I2901*F2901,E2901)</f>
        <v>16.982128696808147</v>
      </c>
      <c r="L2901" s="166"/>
      <c r="M2901" s="41"/>
      <c r="N2901" s="41"/>
      <c r="O2901" s="41"/>
    </row>
    <row r="2902" spans="1:15" x14ac:dyDescent="0.25">
      <c r="A2902" s="165">
        <v>43586.833333333336</v>
      </c>
      <c r="B2902" s="167">
        <f>WEEKNUM(A2902)</f>
        <v>18</v>
      </c>
      <c r="C2902" s="164">
        <f>WEEKDAY(A2902)</f>
        <v>4</v>
      </c>
      <c r="D2902" s="164">
        <v>21</v>
      </c>
      <c r="E2902" s="163">
        <v>10</v>
      </c>
      <c r="F2902" s="163">
        <v>14</v>
      </c>
      <c r="G2902" s="163">
        <v>11.969999999999999</v>
      </c>
      <c r="H2902" s="1">
        <v>1207</v>
      </c>
      <c r="I2902" s="161">
        <f>VLOOKUP(B2902,L$2:M$54,2,FALSE)</f>
        <v>1.0460196302314844</v>
      </c>
      <c r="J2902">
        <f>MAX(I2902*F2902,E2902)</f>
        <v>14.644274823240782</v>
      </c>
      <c r="L2902" s="166"/>
      <c r="M2902" s="41"/>
      <c r="N2902" s="41"/>
      <c r="O2902" s="41"/>
    </row>
    <row r="2903" spans="1:15" x14ac:dyDescent="0.25">
      <c r="A2903" s="165">
        <v>43586.875</v>
      </c>
      <c r="B2903" s="167">
        <f>WEEKNUM(A2903)</f>
        <v>18</v>
      </c>
      <c r="C2903" s="164">
        <f>WEEKDAY(A2903)</f>
        <v>4</v>
      </c>
      <c r="D2903" s="164">
        <v>22</v>
      </c>
      <c r="E2903" s="163">
        <v>10</v>
      </c>
      <c r="F2903" s="163">
        <v>12.77</v>
      </c>
      <c r="G2903" s="163">
        <v>12.2225</v>
      </c>
      <c r="H2903" s="1">
        <v>849</v>
      </c>
      <c r="I2903" s="161">
        <f>VLOOKUP(B2903,L$2:M$54,2,FALSE)</f>
        <v>1.0460196302314844</v>
      </c>
      <c r="J2903">
        <f>MAX(I2903*F2903,E2903)</f>
        <v>13.357670678056055</v>
      </c>
      <c r="L2903" s="166"/>
      <c r="M2903" s="41"/>
      <c r="N2903" s="41"/>
      <c r="O2903" s="41"/>
    </row>
    <row r="2904" spans="1:15" x14ac:dyDescent="0.25">
      <c r="A2904" s="165">
        <v>43586.916666666664</v>
      </c>
      <c r="B2904" s="167">
        <f>WEEKNUM(A2904)</f>
        <v>18</v>
      </c>
      <c r="C2904" s="164">
        <f>WEEKDAY(A2904)</f>
        <v>4</v>
      </c>
      <c r="D2904" s="164">
        <v>23</v>
      </c>
      <c r="E2904" s="163">
        <v>12.48</v>
      </c>
      <c r="F2904" s="163">
        <v>12.48</v>
      </c>
      <c r="G2904" s="163">
        <v>11.9625</v>
      </c>
      <c r="H2904" s="1">
        <v>705</v>
      </c>
      <c r="I2904" s="161">
        <f>VLOOKUP(B2904,L$2:M$54,2,FALSE)</f>
        <v>1.0460196302314844</v>
      </c>
      <c r="J2904">
        <f>MAX(I2904*F2904,E2904)</f>
        <v>13.054324985288925</v>
      </c>
      <c r="L2904" s="166"/>
      <c r="M2904" s="41"/>
      <c r="N2904" s="41"/>
      <c r="O2904" s="41"/>
    </row>
    <row r="2905" spans="1:15" x14ac:dyDescent="0.25">
      <c r="A2905" s="165">
        <v>43586.958333333336</v>
      </c>
      <c r="B2905" s="167">
        <f>WEEKNUM(A2905)</f>
        <v>18</v>
      </c>
      <c r="C2905" s="164">
        <f>WEEKDAY(A2905)</f>
        <v>4</v>
      </c>
      <c r="D2905" s="164">
        <v>24</v>
      </c>
      <c r="E2905" s="163">
        <v>12.59</v>
      </c>
      <c r="F2905" s="163">
        <v>12.59</v>
      </c>
      <c r="G2905" s="163">
        <v>12.15</v>
      </c>
      <c r="H2905" s="1">
        <v>410</v>
      </c>
      <c r="I2905" s="161">
        <f>VLOOKUP(B2905,L$2:M$54,2,FALSE)</f>
        <v>1.0460196302314844</v>
      </c>
      <c r="J2905">
        <f>MAX(I2905*F2905,E2905)</f>
        <v>13.169387144614388</v>
      </c>
      <c r="L2905" s="166"/>
      <c r="M2905" s="41"/>
      <c r="N2905" s="41"/>
      <c r="O2905" s="41"/>
    </row>
    <row r="2906" spans="1:15" x14ac:dyDescent="0.25">
      <c r="A2906" s="165">
        <v>43587</v>
      </c>
      <c r="B2906" s="167">
        <f>WEEKNUM(A2906)</f>
        <v>18</v>
      </c>
      <c r="C2906" s="164">
        <f>WEEKDAY(A2906)</f>
        <v>5</v>
      </c>
      <c r="D2906" s="164">
        <v>1</v>
      </c>
      <c r="E2906" s="163">
        <v>12.375</v>
      </c>
      <c r="F2906" s="163">
        <v>12.375</v>
      </c>
      <c r="G2906" s="163">
        <v>12.635000000000002</v>
      </c>
      <c r="H2906" s="1">
        <v>191</v>
      </c>
      <c r="I2906" s="161">
        <f>VLOOKUP(B2906,L$2:M$54,2,FALSE)</f>
        <v>1.0460196302314844</v>
      </c>
      <c r="J2906">
        <f>MAX(I2906*F2906,E2906)</f>
        <v>12.94449292411462</v>
      </c>
      <c r="L2906" s="166"/>
      <c r="M2906" s="41"/>
      <c r="N2906" s="41"/>
      <c r="O2906" s="41"/>
    </row>
    <row r="2907" spans="1:15" x14ac:dyDescent="0.25">
      <c r="A2907" s="165">
        <v>43587.041666666664</v>
      </c>
      <c r="B2907" s="167">
        <f>WEEKNUM(A2907)</f>
        <v>18</v>
      </c>
      <c r="C2907" s="164">
        <f>WEEKDAY(A2907)</f>
        <v>5</v>
      </c>
      <c r="D2907" s="164">
        <v>2</v>
      </c>
      <c r="E2907" s="163">
        <v>11.984999999999999</v>
      </c>
      <c r="F2907" s="163">
        <v>11.984999999999999</v>
      </c>
      <c r="G2907" s="163">
        <v>13.0975</v>
      </c>
      <c r="H2907" s="1">
        <v>106</v>
      </c>
      <c r="I2907" s="161">
        <f>VLOOKUP(B2907,L$2:M$54,2,FALSE)</f>
        <v>1.0460196302314844</v>
      </c>
      <c r="J2907">
        <f>MAX(I2907*F2907,E2907)</f>
        <v>12.536545268324339</v>
      </c>
      <c r="L2907" s="166"/>
      <c r="M2907" s="41"/>
      <c r="N2907" s="41"/>
      <c r="O2907" s="41"/>
    </row>
    <row r="2908" spans="1:15" x14ac:dyDescent="0.25">
      <c r="A2908" s="165">
        <v>43587.083333333336</v>
      </c>
      <c r="B2908" s="167">
        <f>WEEKNUM(A2908)</f>
        <v>18</v>
      </c>
      <c r="C2908" s="164">
        <f>WEEKDAY(A2908)</f>
        <v>5</v>
      </c>
      <c r="D2908" s="164">
        <v>3</v>
      </c>
      <c r="E2908" s="163">
        <v>11.719999999999999</v>
      </c>
      <c r="F2908" s="163">
        <v>11.719999999999999</v>
      </c>
      <c r="G2908" s="163">
        <v>14.045</v>
      </c>
      <c r="H2908" s="1">
        <v>77</v>
      </c>
      <c r="I2908" s="161">
        <f>VLOOKUP(B2908,L$2:M$54,2,FALSE)</f>
        <v>1.0460196302314844</v>
      </c>
      <c r="J2908">
        <f>MAX(I2908*F2908,E2908)</f>
        <v>12.259350066312996</v>
      </c>
      <c r="L2908" s="166"/>
      <c r="M2908" s="41"/>
      <c r="N2908" s="41"/>
      <c r="O2908" s="41"/>
    </row>
    <row r="2909" spans="1:15" x14ac:dyDescent="0.25">
      <c r="A2909" s="165">
        <v>43587.125</v>
      </c>
      <c r="B2909" s="167">
        <f>WEEKNUM(A2909)</f>
        <v>18</v>
      </c>
      <c r="C2909" s="164">
        <f>WEEKDAY(A2909)</f>
        <v>5</v>
      </c>
      <c r="D2909" s="164">
        <v>4</v>
      </c>
      <c r="E2909" s="163">
        <v>12.094999999999999</v>
      </c>
      <c r="F2909" s="163">
        <v>12.094999999999999</v>
      </c>
      <c r="G2909" s="163">
        <v>12.547499999999999</v>
      </c>
      <c r="H2909" s="1">
        <v>112</v>
      </c>
      <c r="I2909" s="161">
        <f>VLOOKUP(B2909,L$2:M$54,2,FALSE)</f>
        <v>1.0460196302314844</v>
      </c>
      <c r="J2909">
        <f>MAX(I2909*F2909,E2909)</f>
        <v>12.651607427649802</v>
      </c>
      <c r="L2909" s="166"/>
      <c r="M2909" s="41"/>
      <c r="N2909" s="41"/>
      <c r="O2909" s="41"/>
    </row>
    <row r="2910" spans="1:15" x14ac:dyDescent="0.25">
      <c r="A2910" s="165">
        <v>43587.166666666664</v>
      </c>
      <c r="B2910" s="167">
        <f>WEEKNUM(A2910)</f>
        <v>18</v>
      </c>
      <c r="C2910" s="164">
        <f>WEEKDAY(A2910)</f>
        <v>5</v>
      </c>
      <c r="D2910" s="164">
        <v>5</v>
      </c>
      <c r="E2910" s="163">
        <v>11.91</v>
      </c>
      <c r="F2910" s="163">
        <v>11.91</v>
      </c>
      <c r="G2910" s="163">
        <v>12.127500000000001</v>
      </c>
      <c r="H2910" s="1">
        <v>311</v>
      </c>
      <c r="I2910" s="161">
        <f>VLOOKUP(B2910,L$2:M$54,2,FALSE)</f>
        <v>1.0460196302314844</v>
      </c>
      <c r="J2910">
        <f>MAX(I2910*F2910,E2910)</f>
        <v>12.458093796056978</v>
      </c>
      <c r="L2910" s="166"/>
      <c r="M2910" s="41"/>
      <c r="N2910" s="41"/>
      <c r="O2910" s="41"/>
    </row>
    <row r="2911" spans="1:15" x14ac:dyDescent="0.25">
      <c r="A2911" s="165">
        <v>43587.208333333336</v>
      </c>
      <c r="B2911" s="167">
        <f>WEEKNUM(A2911)</f>
        <v>18</v>
      </c>
      <c r="C2911" s="164">
        <f>WEEKDAY(A2911)</f>
        <v>5</v>
      </c>
      <c r="D2911" s="164">
        <v>6</v>
      </c>
      <c r="E2911" s="163">
        <v>12.455</v>
      </c>
      <c r="F2911" s="163">
        <v>12.455</v>
      </c>
      <c r="G2911" s="163">
        <v>12.61</v>
      </c>
      <c r="H2911" s="1">
        <v>902</v>
      </c>
      <c r="I2911" s="161">
        <f>VLOOKUP(B2911,L$2:M$54,2,FALSE)</f>
        <v>1.0460196302314844</v>
      </c>
      <c r="J2911">
        <f>MAX(I2911*F2911,E2911)</f>
        <v>13.028174494533138</v>
      </c>
      <c r="L2911" s="166"/>
      <c r="M2911" s="41"/>
      <c r="N2911" s="41"/>
      <c r="O2911" s="41"/>
    </row>
    <row r="2912" spans="1:15" x14ac:dyDescent="0.25">
      <c r="A2912" s="165">
        <v>43587.25</v>
      </c>
      <c r="B2912" s="167">
        <f>WEEKNUM(A2912)</f>
        <v>18</v>
      </c>
      <c r="C2912" s="164">
        <f>WEEKDAY(A2912)</f>
        <v>5</v>
      </c>
      <c r="D2912" s="164">
        <v>7</v>
      </c>
      <c r="E2912" s="163">
        <v>10</v>
      </c>
      <c r="F2912" s="163">
        <v>11.094999999999999</v>
      </c>
      <c r="G2912" s="163">
        <v>12.64</v>
      </c>
      <c r="H2912" s="1">
        <v>3523</v>
      </c>
      <c r="I2912" s="161">
        <f>VLOOKUP(B2912,L$2:M$54,2,FALSE)</f>
        <v>1.0460196302314844</v>
      </c>
      <c r="J2912">
        <f>MAX(I2912*F2912,E2912)</f>
        <v>11.605587797418318</v>
      </c>
      <c r="L2912" s="166"/>
      <c r="M2912" s="41"/>
      <c r="N2912" s="41"/>
      <c r="O2912" s="41"/>
    </row>
    <row r="2913" spans="1:15" x14ac:dyDescent="0.25">
      <c r="A2913" s="165">
        <v>43587.291666666664</v>
      </c>
      <c r="B2913" s="167">
        <f>WEEKNUM(A2913)</f>
        <v>18</v>
      </c>
      <c r="C2913" s="164">
        <f>WEEKDAY(A2913)</f>
        <v>5</v>
      </c>
      <c r="D2913" s="164">
        <v>8</v>
      </c>
      <c r="E2913" s="163">
        <v>10</v>
      </c>
      <c r="F2913" s="163">
        <v>11.745000000000001</v>
      </c>
      <c r="G2913" s="163">
        <v>12.39</v>
      </c>
      <c r="H2913" s="1">
        <v>4351</v>
      </c>
      <c r="I2913" s="161">
        <f>VLOOKUP(B2913,L$2:M$54,2,FALSE)</f>
        <v>1.0460196302314844</v>
      </c>
      <c r="J2913">
        <f>MAX(I2913*F2913,E2913)</f>
        <v>12.285500557068785</v>
      </c>
      <c r="L2913" s="166"/>
      <c r="M2913" s="41"/>
      <c r="N2913" s="41"/>
      <c r="O2913" s="41"/>
    </row>
    <row r="2914" spans="1:15" x14ac:dyDescent="0.25">
      <c r="A2914" s="165">
        <v>43587.333333333336</v>
      </c>
      <c r="B2914" s="167">
        <f>WEEKNUM(A2914)</f>
        <v>18</v>
      </c>
      <c r="C2914" s="164">
        <f>WEEKDAY(A2914)</f>
        <v>5</v>
      </c>
      <c r="D2914" s="164">
        <v>9</v>
      </c>
      <c r="E2914" s="163">
        <v>10</v>
      </c>
      <c r="F2914" s="163">
        <v>17.755000000000003</v>
      </c>
      <c r="G2914" s="163">
        <v>11.870000000000001</v>
      </c>
      <c r="H2914" s="1">
        <v>3703</v>
      </c>
      <c r="I2914" s="161">
        <f>VLOOKUP(B2914,L$2:M$54,2,FALSE)</f>
        <v>1.0460196302314844</v>
      </c>
      <c r="J2914">
        <f>MAX(I2914*F2914,E2914)</f>
        <v>18.572078534760006</v>
      </c>
      <c r="L2914" s="166"/>
      <c r="M2914" s="41"/>
      <c r="N2914" s="41"/>
      <c r="O2914" s="41"/>
    </row>
    <row r="2915" spans="1:15" x14ac:dyDescent="0.25">
      <c r="A2915" s="165">
        <v>43587.375</v>
      </c>
      <c r="B2915" s="167">
        <f>WEEKNUM(A2915)</f>
        <v>18</v>
      </c>
      <c r="C2915" s="164">
        <f>WEEKDAY(A2915)</f>
        <v>5</v>
      </c>
      <c r="D2915" s="164">
        <v>10</v>
      </c>
      <c r="E2915" s="163">
        <v>10</v>
      </c>
      <c r="F2915" s="163">
        <v>16.395</v>
      </c>
      <c r="G2915" s="163">
        <v>12.16</v>
      </c>
      <c r="H2915" s="1">
        <v>3134</v>
      </c>
      <c r="I2915" s="161">
        <f>VLOOKUP(B2915,L$2:M$54,2,FALSE)</f>
        <v>1.0460196302314844</v>
      </c>
      <c r="J2915">
        <f>MAX(I2915*F2915,E2915)</f>
        <v>17.149491837645186</v>
      </c>
      <c r="L2915" s="166"/>
      <c r="M2915" s="41"/>
      <c r="N2915" s="41"/>
      <c r="O2915" s="41"/>
    </row>
    <row r="2916" spans="1:15" x14ac:dyDescent="0.25">
      <c r="A2916" s="165">
        <v>43587.416666666664</v>
      </c>
      <c r="B2916" s="167">
        <f>WEEKNUM(A2916)</f>
        <v>18</v>
      </c>
      <c r="C2916" s="164">
        <f>WEEKDAY(A2916)</f>
        <v>5</v>
      </c>
      <c r="D2916" s="164">
        <v>11</v>
      </c>
      <c r="E2916" s="163">
        <v>10</v>
      </c>
      <c r="F2916" s="163">
        <v>15.625</v>
      </c>
      <c r="G2916" s="163">
        <v>12.04</v>
      </c>
      <c r="H2916" s="1">
        <v>2487</v>
      </c>
      <c r="I2916" s="161">
        <f>VLOOKUP(B2916,L$2:M$54,2,FALSE)</f>
        <v>1.0460196302314844</v>
      </c>
      <c r="J2916">
        <f>MAX(I2916*F2916,E2916)</f>
        <v>16.344056722366943</v>
      </c>
      <c r="L2916" s="166"/>
      <c r="M2916" s="41"/>
      <c r="N2916" s="41"/>
      <c r="O2916" s="41"/>
    </row>
    <row r="2917" spans="1:15" x14ac:dyDescent="0.25">
      <c r="A2917" s="165">
        <v>43587.458333333336</v>
      </c>
      <c r="B2917" s="167">
        <f>WEEKNUM(A2917)</f>
        <v>18</v>
      </c>
      <c r="C2917" s="164">
        <f>WEEKDAY(A2917)</f>
        <v>5</v>
      </c>
      <c r="D2917" s="164">
        <v>12</v>
      </c>
      <c r="E2917" s="163">
        <v>10</v>
      </c>
      <c r="F2917" s="163">
        <v>13.745000000000001</v>
      </c>
      <c r="G2917" s="163">
        <v>11.515000000000001</v>
      </c>
      <c r="H2917" s="1">
        <v>2443</v>
      </c>
      <c r="I2917" s="161">
        <f>VLOOKUP(B2917,L$2:M$54,2,FALSE)</f>
        <v>1.0460196302314844</v>
      </c>
      <c r="J2917">
        <f>MAX(I2917*F2917,E2917)</f>
        <v>14.377539817531753</v>
      </c>
      <c r="L2917" s="166"/>
      <c r="M2917" s="41"/>
      <c r="N2917" s="41"/>
      <c r="O2917" s="41"/>
    </row>
    <row r="2918" spans="1:15" x14ac:dyDescent="0.25">
      <c r="A2918" s="165">
        <v>43587.5</v>
      </c>
      <c r="B2918" s="167">
        <f>WEEKNUM(A2918)</f>
        <v>18</v>
      </c>
      <c r="C2918" s="164">
        <f>WEEKDAY(A2918)</f>
        <v>5</v>
      </c>
      <c r="D2918" s="164">
        <v>13</v>
      </c>
      <c r="E2918" s="163">
        <v>10</v>
      </c>
      <c r="F2918" s="163">
        <v>15.704999999999998</v>
      </c>
      <c r="G2918" s="163">
        <v>12.275</v>
      </c>
      <c r="H2918" s="1">
        <v>2278</v>
      </c>
      <c r="I2918" s="161">
        <f>VLOOKUP(B2918,L$2:M$54,2,FALSE)</f>
        <v>1.0460196302314844</v>
      </c>
      <c r="J2918">
        <f>MAX(I2918*F2918,E2918)</f>
        <v>16.42773829278546</v>
      </c>
      <c r="L2918" s="166"/>
      <c r="M2918" s="41"/>
      <c r="N2918" s="41"/>
      <c r="O2918" s="41"/>
    </row>
    <row r="2919" spans="1:15" x14ac:dyDescent="0.25">
      <c r="A2919" s="165">
        <v>43587.541666666664</v>
      </c>
      <c r="B2919" s="167">
        <f>WEEKNUM(A2919)</f>
        <v>18</v>
      </c>
      <c r="C2919" s="164">
        <f>WEEKDAY(A2919)</f>
        <v>5</v>
      </c>
      <c r="D2919" s="164">
        <v>14</v>
      </c>
      <c r="E2919" s="163">
        <v>10</v>
      </c>
      <c r="F2919" s="163">
        <v>14.475</v>
      </c>
      <c r="G2919" s="163">
        <v>12.059999999999999</v>
      </c>
      <c r="H2919" s="1">
        <v>2501</v>
      </c>
      <c r="I2919" s="161">
        <f>VLOOKUP(B2919,L$2:M$54,2,FALSE)</f>
        <v>1.0460196302314844</v>
      </c>
      <c r="J2919">
        <f>MAX(I2919*F2919,E2919)</f>
        <v>15.141134147600736</v>
      </c>
      <c r="L2919" s="166"/>
      <c r="M2919" s="41"/>
      <c r="N2919" s="41"/>
      <c r="O2919" s="41"/>
    </row>
    <row r="2920" spans="1:15" x14ac:dyDescent="0.25">
      <c r="A2920" s="165">
        <v>43587.583333333336</v>
      </c>
      <c r="B2920" s="167">
        <f>WEEKNUM(A2920)</f>
        <v>18</v>
      </c>
      <c r="C2920" s="164">
        <f>WEEKDAY(A2920)</f>
        <v>5</v>
      </c>
      <c r="D2920" s="164">
        <v>15</v>
      </c>
      <c r="E2920" s="163">
        <v>10</v>
      </c>
      <c r="F2920" s="163">
        <v>13.765000000000001</v>
      </c>
      <c r="G2920" s="163">
        <v>10.385</v>
      </c>
      <c r="H2920" s="1">
        <v>2512</v>
      </c>
      <c r="I2920" s="161">
        <f>VLOOKUP(B2920,L$2:M$54,2,FALSE)</f>
        <v>1.0460196302314844</v>
      </c>
      <c r="J2920">
        <f>MAX(I2920*F2920,E2920)</f>
        <v>14.398460210136383</v>
      </c>
      <c r="L2920" s="166"/>
      <c r="M2920" s="41"/>
      <c r="N2920" s="41"/>
      <c r="O2920" s="41"/>
    </row>
    <row r="2921" spans="1:15" x14ac:dyDescent="0.25">
      <c r="A2921" s="165">
        <v>43587.625</v>
      </c>
      <c r="B2921" s="167">
        <f>WEEKNUM(A2921)</f>
        <v>18</v>
      </c>
      <c r="C2921" s="164">
        <f>WEEKDAY(A2921)</f>
        <v>5</v>
      </c>
      <c r="D2921" s="164">
        <v>16</v>
      </c>
      <c r="E2921" s="163">
        <v>10</v>
      </c>
      <c r="F2921" s="163">
        <v>15.885</v>
      </c>
      <c r="G2921" s="163">
        <v>12.4825</v>
      </c>
      <c r="H2921" s="1">
        <v>2512</v>
      </c>
      <c r="I2921" s="161">
        <f>VLOOKUP(B2921,L$2:M$54,2,FALSE)</f>
        <v>1.0460196302314844</v>
      </c>
      <c r="J2921">
        <f>MAX(I2921*F2921,E2921)</f>
        <v>16.616021826227129</v>
      </c>
      <c r="L2921" s="166"/>
      <c r="M2921" s="41"/>
      <c r="N2921" s="41"/>
      <c r="O2921" s="41"/>
    </row>
    <row r="2922" spans="1:15" x14ac:dyDescent="0.25">
      <c r="A2922" s="165">
        <v>43587.666666666664</v>
      </c>
      <c r="B2922" s="167">
        <f>WEEKNUM(A2922)</f>
        <v>18</v>
      </c>
      <c r="C2922" s="164">
        <f>WEEKDAY(A2922)</f>
        <v>5</v>
      </c>
      <c r="D2922" s="164">
        <v>17</v>
      </c>
      <c r="E2922" s="163">
        <v>10</v>
      </c>
      <c r="F2922" s="163">
        <v>14.73</v>
      </c>
      <c r="G2922" s="163">
        <v>13.89</v>
      </c>
      <c r="H2922" s="1">
        <v>3557</v>
      </c>
      <c r="I2922" s="161">
        <f>VLOOKUP(B2922,L$2:M$54,2,FALSE)</f>
        <v>1.0460196302314844</v>
      </c>
      <c r="J2922">
        <f>MAX(I2922*F2922,E2922)</f>
        <v>15.407869153309765</v>
      </c>
      <c r="L2922" s="166"/>
      <c r="M2922" s="41"/>
      <c r="N2922" s="41"/>
      <c r="O2922" s="41"/>
    </row>
    <row r="2923" spans="1:15" x14ac:dyDescent="0.25">
      <c r="A2923" s="165">
        <v>43587.708333333336</v>
      </c>
      <c r="B2923" s="167">
        <f>WEEKNUM(A2923)</f>
        <v>18</v>
      </c>
      <c r="C2923" s="164">
        <f>WEEKDAY(A2923)</f>
        <v>5</v>
      </c>
      <c r="D2923" s="164">
        <v>18</v>
      </c>
      <c r="E2923" s="163">
        <v>10</v>
      </c>
      <c r="F2923" s="163">
        <v>15.145</v>
      </c>
      <c r="G2923" s="163">
        <v>12.8025</v>
      </c>
      <c r="H2923" s="1">
        <v>4198</v>
      </c>
      <c r="I2923" s="161">
        <f>VLOOKUP(B2923,L$2:M$54,2,FALSE)</f>
        <v>1.0460196302314844</v>
      </c>
      <c r="J2923">
        <f>MAX(I2923*F2923,E2923)</f>
        <v>15.841967299855829</v>
      </c>
      <c r="L2923" s="166"/>
      <c r="M2923" s="41"/>
      <c r="N2923" s="41"/>
      <c r="O2923" s="41"/>
    </row>
    <row r="2924" spans="1:15" x14ac:dyDescent="0.25">
      <c r="A2924" s="165">
        <v>43587.75</v>
      </c>
      <c r="B2924" s="167">
        <f>WEEKNUM(A2924)</f>
        <v>18</v>
      </c>
      <c r="C2924" s="164">
        <f>WEEKDAY(A2924)</f>
        <v>5</v>
      </c>
      <c r="D2924" s="164">
        <v>19</v>
      </c>
      <c r="E2924" s="163">
        <v>10</v>
      </c>
      <c r="F2924" s="163">
        <v>17.98</v>
      </c>
      <c r="G2924" s="163">
        <v>12.245000000000001</v>
      </c>
      <c r="H2924" s="1">
        <v>3071</v>
      </c>
      <c r="I2924" s="161">
        <f>VLOOKUP(B2924,L$2:M$54,2,FALSE)</f>
        <v>1.0460196302314844</v>
      </c>
      <c r="J2924">
        <f>MAX(I2924*F2924,E2924)</f>
        <v>18.807432951562088</v>
      </c>
      <c r="L2924" s="166"/>
      <c r="M2924" s="41"/>
      <c r="N2924" s="41"/>
      <c r="O2924" s="41"/>
    </row>
    <row r="2925" spans="1:15" x14ac:dyDescent="0.25">
      <c r="A2925" s="165">
        <v>43587.791666666664</v>
      </c>
      <c r="B2925" s="167">
        <f>WEEKNUM(A2925)</f>
        <v>18</v>
      </c>
      <c r="C2925" s="164">
        <f>WEEKDAY(A2925)</f>
        <v>5</v>
      </c>
      <c r="D2925" s="164">
        <v>20</v>
      </c>
      <c r="E2925" s="163">
        <v>10</v>
      </c>
      <c r="F2925" s="163">
        <v>16.450000000000003</v>
      </c>
      <c r="G2925" s="163">
        <v>12.524999999999999</v>
      </c>
      <c r="H2925" s="1">
        <v>1964</v>
      </c>
      <c r="I2925" s="161">
        <f>VLOOKUP(B2925,L$2:M$54,2,FALSE)</f>
        <v>1.0460196302314844</v>
      </c>
      <c r="J2925">
        <f>MAX(I2925*F2925,E2925)</f>
        <v>17.207022917307921</v>
      </c>
      <c r="L2925" s="166"/>
      <c r="M2925" s="41"/>
      <c r="N2925" s="41"/>
      <c r="O2925" s="41"/>
    </row>
    <row r="2926" spans="1:15" x14ac:dyDescent="0.25">
      <c r="A2926" s="165">
        <v>43587.833333333336</v>
      </c>
      <c r="B2926" s="167">
        <f>WEEKNUM(A2926)</f>
        <v>18</v>
      </c>
      <c r="C2926" s="164">
        <f>WEEKDAY(A2926)</f>
        <v>5</v>
      </c>
      <c r="D2926" s="164">
        <v>21</v>
      </c>
      <c r="E2926" s="163">
        <v>10</v>
      </c>
      <c r="F2926" s="163">
        <v>13.945</v>
      </c>
      <c r="G2926" s="163">
        <v>12.41</v>
      </c>
      <c r="H2926" s="1">
        <v>1062</v>
      </c>
      <c r="I2926" s="161">
        <f>VLOOKUP(B2926,L$2:M$54,2,FALSE)</f>
        <v>1.0460196302314844</v>
      </c>
      <c r="J2926">
        <f>MAX(I2926*F2926,E2926)</f>
        <v>14.586743743578049</v>
      </c>
      <c r="L2926" s="166"/>
      <c r="M2926" s="41"/>
      <c r="N2926" s="41"/>
      <c r="O2926" s="41"/>
    </row>
    <row r="2927" spans="1:15" x14ac:dyDescent="0.25">
      <c r="A2927" s="165">
        <v>43587.875</v>
      </c>
      <c r="B2927" s="167">
        <f>WEEKNUM(A2927)</f>
        <v>18</v>
      </c>
      <c r="C2927" s="164">
        <f>WEEKDAY(A2927)</f>
        <v>5</v>
      </c>
      <c r="D2927" s="164">
        <v>22</v>
      </c>
      <c r="E2927" s="163">
        <v>11.754999999999999</v>
      </c>
      <c r="F2927" s="163">
        <v>11.754999999999999</v>
      </c>
      <c r="G2927" s="163">
        <v>11.952500000000001</v>
      </c>
      <c r="H2927" s="1">
        <v>814</v>
      </c>
      <c r="I2927" s="161">
        <f>VLOOKUP(B2927,L$2:M$54,2,FALSE)</f>
        <v>1.0460196302314844</v>
      </c>
      <c r="J2927">
        <f>MAX(I2927*F2927,E2927)</f>
        <v>12.295960753371098</v>
      </c>
      <c r="L2927" s="166"/>
      <c r="M2927" s="41"/>
      <c r="N2927" s="41"/>
      <c r="O2927" s="41"/>
    </row>
    <row r="2928" spans="1:15" x14ac:dyDescent="0.25">
      <c r="A2928" s="165">
        <v>43587.916666666664</v>
      </c>
      <c r="B2928" s="167">
        <f>WEEKNUM(A2928)</f>
        <v>18</v>
      </c>
      <c r="C2928" s="164">
        <f>WEEKDAY(A2928)</f>
        <v>5</v>
      </c>
      <c r="D2928" s="164">
        <v>23</v>
      </c>
      <c r="E2928" s="163">
        <v>12</v>
      </c>
      <c r="F2928" s="163">
        <v>13.98</v>
      </c>
      <c r="G2928" s="163">
        <v>12.835000000000001</v>
      </c>
      <c r="H2928" s="1">
        <v>736</v>
      </c>
      <c r="I2928" s="161">
        <f>VLOOKUP(B2928,L$2:M$54,2,FALSE)</f>
        <v>1.0460196302314844</v>
      </c>
      <c r="J2928">
        <f>MAX(I2928*F2928,E2928)</f>
        <v>14.623354430636152</v>
      </c>
      <c r="L2928" s="166"/>
      <c r="M2928" s="41"/>
      <c r="N2928" s="41"/>
      <c r="O2928" s="41"/>
    </row>
    <row r="2929" spans="1:15" x14ac:dyDescent="0.25">
      <c r="A2929" s="165">
        <v>43587.958333333336</v>
      </c>
      <c r="B2929" s="167">
        <f>WEEKNUM(A2929)</f>
        <v>18</v>
      </c>
      <c r="C2929" s="164">
        <f>WEEKDAY(A2929)</f>
        <v>5</v>
      </c>
      <c r="D2929" s="164">
        <v>24</v>
      </c>
      <c r="E2929" s="163">
        <v>12</v>
      </c>
      <c r="F2929" s="163">
        <v>13.92</v>
      </c>
      <c r="G2929" s="163">
        <v>12.8825</v>
      </c>
      <c r="H2929" s="1">
        <v>572</v>
      </c>
      <c r="I2929" s="161">
        <f>VLOOKUP(B2929,L$2:M$54,2,FALSE)</f>
        <v>1.0460196302314844</v>
      </c>
      <c r="J2929">
        <f>MAX(I2929*F2929,E2929)</f>
        <v>14.560593252822262</v>
      </c>
      <c r="L2929" s="166"/>
      <c r="M2929" s="41"/>
      <c r="N2929" s="41"/>
      <c r="O2929" s="41"/>
    </row>
    <row r="2930" spans="1:15" x14ac:dyDescent="0.25">
      <c r="A2930" s="165">
        <v>43588</v>
      </c>
      <c r="B2930" s="167">
        <f>WEEKNUM(A2930)</f>
        <v>18</v>
      </c>
      <c r="C2930" s="164">
        <f>WEEKDAY(A2930)</f>
        <v>6</v>
      </c>
      <c r="D2930" s="164">
        <v>1</v>
      </c>
      <c r="E2930" s="163">
        <v>12</v>
      </c>
      <c r="F2930" s="163">
        <v>13.934999999999999</v>
      </c>
      <c r="G2930" s="163">
        <v>12.282499999999999</v>
      </c>
      <c r="H2930" s="1">
        <v>175</v>
      </c>
      <c r="I2930" s="161">
        <f>VLOOKUP(B2930,L$2:M$54,2,FALSE)</f>
        <v>1.0460196302314844</v>
      </c>
      <c r="J2930">
        <f>MAX(I2930*F2930,E2930)</f>
        <v>14.576283547275734</v>
      </c>
      <c r="L2930" s="166"/>
      <c r="M2930" s="41"/>
      <c r="N2930" s="41"/>
      <c r="O2930" s="41"/>
    </row>
    <row r="2931" spans="1:15" x14ac:dyDescent="0.25">
      <c r="A2931" s="165">
        <v>43588.041666666664</v>
      </c>
      <c r="B2931" s="167">
        <f>WEEKNUM(A2931)</f>
        <v>18</v>
      </c>
      <c r="C2931" s="164">
        <f>WEEKDAY(A2931)</f>
        <v>6</v>
      </c>
      <c r="D2931" s="164">
        <v>2</v>
      </c>
      <c r="E2931" s="163">
        <v>12</v>
      </c>
      <c r="F2931" s="163">
        <v>13.225</v>
      </c>
      <c r="G2931" s="163">
        <v>13.487500000000001</v>
      </c>
      <c r="H2931" s="1">
        <v>103</v>
      </c>
      <c r="I2931" s="161">
        <f>VLOOKUP(B2931,L$2:M$54,2,FALSE)</f>
        <v>1.0460196302314844</v>
      </c>
      <c r="J2931">
        <f>MAX(I2931*F2931,E2931)</f>
        <v>13.833609609811381</v>
      </c>
      <c r="L2931" s="166"/>
      <c r="M2931" s="41"/>
      <c r="N2931" s="41"/>
      <c r="O2931" s="41"/>
    </row>
    <row r="2932" spans="1:15" x14ac:dyDescent="0.25">
      <c r="A2932" s="165">
        <v>43588.083333333336</v>
      </c>
      <c r="B2932" s="167">
        <f>WEEKNUM(A2932)</f>
        <v>18</v>
      </c>
      <c r="C2932" s="164">
        <f>WEEKDAY(A2932)</f>
        <v>6</v>
      </c>
      <c r="D2932" s="164">
        <v>3</v>
      </c>
      <c r="E2932" s="163">
        <v>10</v>
      </c>
      <c r="F2932" s="163">
        <v>10.495000000000001</v>
      </c>
      <c r="G2932" s="163">
        <v>14.024999999999999</v>
      </c>
      <c r="H2932" s="1">
        <v>70</v>
      </c>
      <c r="I2932" s="161">
        <f>VLOOKUP(B2932,L$2:M$54,2,FALSE)</f>
        <v>1.0460196302314844</v>
      </c>
      <c r="J2932">
        <f>MAX(I2932*F2932,E2932)</f>
        <v>10.97797601927943</v>
      </c>
      <c r="L2932" s="166"/>
      <c r="M2932" s="41"/>
      <c r="N2932" s="41"/>
      <c r="O2932" s="41"/>
    </row>
    <row r="2933" spans="1:15" x14ac:dyDescent="0.25">
      <c r="A2933" s="165">
        <v>43588.125</v>
      </c>
      <c r="B2933" s="167">
        <f>WEEKNUM(A2933)</f>
        <v>18</v>
      </c>
      <c r="C2933" s="164">
        <f>WEEKDAY(A2933)</f>
        <v>6</v>
      </c>
      <c r="D2933" s="164">
        <v>4</v>
      </c>
      <c r="E2933" s="163">
        <v>10</v>
      </c>
      <c r="F2933" s="163">
        <v>10.850000000000001</v>
      </c>
      <c r="G2933" s="163">
        <v>12.495000000000001</v>
      </c>
      <c r="H2933" s="1">
        <v>156</v>
      </c>
      <c r="I2933" s="161">
        <f>VLOOKUP(B2933,L$2:M$54,2,FALSE)</f>
        <v>1.0460196302314844</v>
      </c>
      <c r="J2933">
        <f>MAX(I2933*F2933,E2933)</f>
        <v>11.349312988011606</v>
      </c>
      <c r="L2933" s="166"/>
      <c r="M2933" s="41"/>
      <c r="N2933" s="41"/>
      <c r="O2933" s="41"/>
    </row>
    <row r="2934" spans="1:15" x14ac:dyDescent="0.25">
      <c r="A2934" s="165">
        <v>43588.166666666664</v>
      </c>
      <c r="B2934" s="167">
        <f>WEEKNUM(A2934)</f>
        <v>18</v>
      </c>
      <c r="C2934" s="164">
        <f>WEEKDAY(A2934)</f>
        <v>6</v>
      </c>
      <c r="D2934" s="164">
        <v>5</v>
      </c>
      <c r="E2934" s="163">
        <v>10</v>
      </c>
      <c r="F2934" s="163">
        <v>10.475000000000001</v>
      </c>
      <c r="G2934" s="163">
        <v>11.952500000000001</v>
      </c>
      <c r="H2934" s="1">
        <v>311</v>
      </c>
      <c r="I2934" s="161">
        <f>VLOOKUP(B2934,L$2:M$54,2,FALSE)</f>
        <v>1.0460196302314844</v>
      </c>
      <c r="J2934">
        <f>MAX(I2934*F2934,E2934)</f>
        <v>10.9570556266748</v>
      </c>
      <c r="L2934" s="166"/>
      <c r="M2934" s="41"/>
      <c r="N2934" s="41"/>
      <c r="O2934" s="41"/>
    </row>
    <row r="2935" spans="1:15" x14ac:dyDescent="0.25">
      <c r="A2935" s="165">
        <v>43588.208333333336</v>
      </c>
      <c r="B2935" s="167">
        <f>WEEKNUM(A2935)</f>
        <v>18</v>
      </c>
      <c r="C2935" s="164">
        <f>WEEKDAY(A2935)</f>
        <v>6</v>
      </c>
      <c r="D2935" s="164">
        <v>6</v>
      </c>
      <c r="E2935" s="163">
        <v>11.254999999999999</v>
      </c>
      <c r="F2935" s="163">
        <v>11.120000000000001</v>
      </c>
      <c r="G2935" s="163">
        <v>12.977499999999999</v>
      </c>
      <c r="H2935" s="1">
        <v>898</v>
      </c>
      <c r="I2935" s="161">
        <f>VLOOKUP(B2935,L$2:M$54,2,FALSE)</f>
        <v>1.0460196302314844</v>
      </c>
      <c r="J2935">
        <f>MAX(I2935*F2935,E2935)</f>
        <v>11.631738288174107</v>
      </c>
      <c r="L2935" s="166"/>
      <c r="M2935" s="41"/>
      <c r="N2935" s="41"/>
      <c r="O2935" s="41"/>
    </row>
    <row r="2936" spans="1:15" x14ac:dyDescent="0.25">
      <c r="A2936" s="165">
        <v>43588.25</v>
      </c>
      <c r="B2936" s="167">
        <f>WEEKNUM(A2936)</f>
        <v>18</v>
      </c>
      <c r="C2936" s="164">
        <f>WEEKDAY(A2936)</f>
        <v>6</v>
      </c>
      <c r="D2936" s="164">
        <v>7</v>
      </c>
      <c r="E2936" s="163">
        <v>9.5249999999999986</v>
      </c>
      <c r="F2936" s="163">
        <v>9.5249999999999986</v>
      </c>
      <c r="G2936" s="163">
        <v>12.872499999999999</v>
      </c>
      <c r="H2936" s="1">
        <v>3394</v>
      </c>
      <c r="I2936" s="161">
        <f>VLOOKUP(B2936,L$2:M$54,2,FALSE)</f>
        <v>1.0460196302314844</v>
      </c>
      <c r="J2936">
        <f>MAX(I2936*F2936,E2936)</f>
        <v>9.9633369779548868</v>
      </c>
      <c r="L2936" s="166"/>
      <c r="M2936" s="41"/>
      <c r="N2936" s="41"/>
      <c r="O2936" s="41"/>
    </row>
    <row r="2937" spans="1:15" x14ac:dyDescent="0.25">
      <c r="A2937" s="165">
        <v>43588.291666666664</v>
      </c>
      <c r="B2937" s="167">
        <f>WEEKNUM(A2937)</f>
        <v>18</v>
      </c>
      <c r="C2937" s="164">
        <f>WEEKDAY(A2937)</f>
        <v>6</v>
      </c>
      <c r="D2937" s="164">
        <v>8</v>
      </c>
      <c r="E2937" s="163">
        <v>10.635</v>
      </c>
      <c r="F2937" s="163">
        <v>12.370000000000001</v>
      </c>
      <c r="G2937" s="163">
        <v>13.21</v>
      </c>
      <c r="H2937" s="1">
        <v>4436</v>
      </c>
      <c r="I2937" s="161">
        <f>VLOOKUP(B2937,L$2:M$54,2,FALSE)</f>
        <v>1.0460196302314844</v>
      </c>
      <c r="J2937">
        <f>MAX(I2937*F2937,E2937)</f>
        <v>12.939262825963462</v>
      </c>
      <c r="L2937" s="166"/>
      <c r="M2937" s="41"/>
      <c r="N2937" s="41"/>
      <c r="O2937" s="41"/>
    </row>
    <row r="2938" spans="1:15" x14ac:dyDescent="0.25">
      <c r="A2938" s="165">
        <v>43588.333333333336</v>
      </c>
      <c r="B2938" s="167">
        <f>WEEKNUM(A2938)</f>
        <v>18</v>
      </c>
      <c r="C2938" s="164">
        <f>WEEKDAY(A2938)</f>
        <v>6</v>
      </c>
      <c r="D2938" s="164">
        <v>9</v>
      </c>
      <c r="E2938" s="163">
        <v>10</v>
      </c>
      <c r="F2938" s="163">
        <v>16.535</v>
      </c>
      <c r="G2938" s="163">
        <v>13.045</v>
      </c>
      <c r="H2938" s="1">
        <v>3972</v>
      </c>
      <c r="I2938" s="161">
        <f>VLOOKUP(B2938,L$2:M$54,2,FALSE)</f>
        <v>1.0460196302314844</v>
      </c>
      <c r="J2938">
        <f>MAX(I2938*F2938,E2938)</f>
        <v>17.295934585877593</v>
      </c>
      <c r="L2938" s="166"/>
      <c r="M2938" s="41"/>
      <c r="N2938" s="41"/>
      <c r="O2938" s="41"/>
    </row>
    <row r="2939" spans="1:15" x14ac:dyDescent="0.25">
      <c r="A2939" s="165">
        <v>43588.375</v>
      </c>
      <c r="B2939" s="167">
        <f>WEEKNUM(A2939)</f>
        <v>18</v>
      </c>
      <c r="C2939" s="164">
        <f>WEEKDAY(A2939)</f>
        <v>6</v>
      </c>
      <c r="D2939" s="164">
        <v>10</v>
      </c>
      <c r="E2939" s="163">
        <v>10</v>
      </c>
      <c r="F2939" s="163">
        <v>19.29</v>
      </c>
      <c r="G2939" s="163">
        <v>12.297499999999999</v>
      </c>
      <c r="H2939" s="1">
        <v>2838</v>
      </c>
      <c r="I2939" s="161">
        <f>VLOOKUP(B2939,L$2:M$54,2,FALSE)</f>
        <v>1.0460196302314844</v>
      </c>
      <c r="J2939">
        <f>MAX(I2939*F2939,E2939)</f>
        <v>20.177718667165333</v>
      </c>
      <c r="L2939" s="166"/>
      <c r="M2939" s="41"/>
      <c r="N2939" s="41"/>
      <c r="O2939" s="41"/>
    </row>
    <row r="2940" spans="1:15" x14ac:dyDescent="0.25">
      <c r="A2940" s="165">
        <v>43588.416666666664</v>
      </c>
      <c r="B2940" s="167">
        <f>WEEKNUM(A2940)</f>
        <v>18</v>
      </c>
      <c r="C2940" s="164">
        <f>WEEKDAY(A2940)</f>
        <v>6</v>
      </c>
      <c r="D2940" s="164">
        <v>11</v>
      </c>
      <c r="E2940" s="163">
        <v>10</v>
      </c>
      <c r="F2940" s="163">
        <v>15.025</v>
      </c>
      <c r="G2940" s="163">
        <v>11.184999999999999</v>
      </c>
      <c r="H2940" s="1">
        <v>2487</v>
      </c>
      <c r="I2940" s="161">
        <f>VLOOKUP(B2940,L$2:M$54,2,FALSE)</f>
        <v>1.0460196302314844</v>
      </c>
      <c r="J2940">
        <f>MAX(I2940*F2940,E2940)</f>
        <v>15.716444944228053</v>
      </c>
      <c r="L2940" s="166"/>
      <c r="M2940" s="41"/>
      <c r="N2940" s="41"/>
      <c r="O2940" s="41"/>
    </row>
    <row r="2941" spans="1:15" x14ac:dyDescent="0.25">
      <c r="A2941" s="165">
        <v>43588.458333333336</v>
      </c>
      <c r="B2941" s="167">
        <f>WEEKNUM(A2941)</f>
        <v>18</v>
      </c>
      <c r="C2941" s="164">
        <f>WEEKDAY(A2941)</f>
        <v>6</v>
      </c>
      <c r="D2941" s="164">
        <v>12</v>
      </c>
      <c r="E2941" s="163">
        <v>10</v>
      </c>
      <c r="F2941" s="163">
        <v>13.92</v>
      </c>
      <c r="G2941" s="163">
        <v>11.002500000000001</v>
      </c>
      <c r="H2941" s="1">
        <v>2469</v>
      </c>
      <c r="I2941" s="161">
        <f>VLOOKUP(B2941,L$2:M$54,2,FALSE)</f>
        <v>1.0460196302314844</v>
      </c>
      <c r="J2941">
        <f>MAX(I2941*F2941,E2941)</f>
        <v>14.560593252822262</v>
      </c>
      <c r="L2941" s="166"/>
      <c r="M2941" s="41"/>
      <c r="N2941" s="41"/>
      <c r="O2941" s="41"/>
    </row>
    <row r="2942" spans="1:15" x14ac:dyDescent="0.25">
      <c r="A2942" s="165">
        <v>43588.5</v>
      </c>
      <c r="B2942" s="167">
        <f>WEEKNUM(A2942)</f>
        <v>18</v>
      </c>
      <c r="C2942" s="164">
        <f>WEEKDAY(A2942)</f>
        <v>6</v>
      </c>
      <c r="D2942" s="164">
        <v>13</v>
      </c>
      <c r="E2942" s="163">
        <v>10</v>
      </c>
      <c r="F2942" s="163">
        <v>14.2</v>
      </c>
      <c r="G2942" s="163">
        <v>11.712499999999999</v>
      </c>
      <c r="H2942" s="1">
        <v>2502</v>
      </c>
      <c r="I2942" s="161">
        <f>VLOOKUP(B2942,L$2:M$54,2,FALSE)</f>
        <v>1.0460196302314844</v>
      </c>
      <c r="J2942">
        <f>MAX(I2942*F2942,E2942)</f>
        <v>14.853478749287078</v>
      </c>
      <c r="L2942" s="166"/>
      <c r="M2942" s="41"/>
      <c r="N2942" s="41"/>
      <c r="O2942" s="41"/>
    </row>
    <row r="2943" spans="1:15" x14ac:dyDescent="0.25">
      <c r="A2943" s="165">
        <v>43588.541666666664</v>
      </c>
      <c r="B2943" s="167">
        <f>WEEKNUM(A2943)</f>
        <v>18</v>
      </c>
      <c r="C2943" s="164">
        <f>WEEKDAY(A2943)</f>
        <v>6</v>
      </c>
      <c r="D2943" s="164">
        <v>14</v>
      </c>
      <c r="E2943" s="163">
        <v>10</v>
      </c>
      <c r="F2943" s="163">
        <v>14.445</v>
      </c>
      <c r="G2943" s="163">
        <v>10.175000000000001</v>
      </c>
      <c r="H2943" s="1">
        <v>2751</v>
      </c>
      <c r="I2943" s="161">
        <f>VLOOKUP(B2943,L$2:M$54,2,FALSE)</f>
        <v>1.0460196302314844</v>
      </c>
      <c r="J2943">
        <f>MAX(I2943*F2943,E2943)</f>
        <v>15.109753558693791</v>
      </c>
      <c r="L2943" s="166"/>
      <c r="M2943" s="41"/>
      <c r="N2943" s="41"/>
      <c r="O2943" s="41"/>
    </row>
    <row r="2944" spans="1:15" x14ac:dyDescent="0.25">
      <c r="A2944" s="165">
        <v>43588.583333333336</v>
      </c>
      <c r="B2944" s="167">
        <f>WEEKNUM(A2944)</f>
        <v>18</v>
      </c>
      <c r="C2944" s="164">
        <f>WEEKDAY(A2944)</f>
        <v>6</v>
      </c>
      <c r="D2944" s="164">
        <v>15</v>
      </c>
      <c r="E2944" s="163">
        <v>10</v>
      </c>
      <c r="F2944" s="163">
        <v>13.79</v>
      </c>
      <c r="G2944" s="163">
        <v>11</v>
      </c>
      <c r="H2944" s="1">
        <v>2585</v>
      </c>
      <c r="I2944" s="161">
        <f>VLOOKUP(B2944,L$2:M$54,2,FALSE)</f>
        <v>1.0460196302314844</v>
      </c>
      <c r="J2944">
        <f>MAX(I2944*F2944,E2944)</f>
        <v>14.424610700892169</v>
      </c>
      <c r="L2944" s="166"/>
      <c r="M2944" s="41"/>
      <c r="N2944" s="41"/>
      <c r="O2944" s="41"/>
    </row>
    <row r="2945" spans="1:15" x14ac:dyDescent="0.25">
      <c r="A2945" s="165">
        <v>43588.625</v>
      </c>
      <c r="B2945" s="167">
        <f>WEEKNUM(A2945)</f>
        <v>18</v>
      </c>
      <c r="C2945" s="164">
        <f>WEEKDAY(A2945)</f>
        <v>6</v>
      </c>
      <c r="D2945" s="164">
        <v>16</v>
      </c>
      <c r="E2945" s="163">
        <v>10</v>
      </c>
      <c r="F2945" s="163">
        <v>14.295000000000002</v>
      </c>
      <c r="G2945" s="163">
        <v>12.37</v>
      </c>
      <c r="H2945" s="1">
        <v>2638</v>
      </c>
      <c r="I2945" s="161">
        <f>VLOOKUP(B2945,L$2:M$54,2,FALSE)</f>
        <v>1.0460196302314844</v>
      </c>
      <c r="J2945">
        <f>MAX(I2945*F2945,E2945)</f>
        <v>14.95285061415907</v>
      </c>
      <c r="L2945" s="166"/>
      <c r="M2945" s="41"/>
      <c r="N2945" s="41"/>
      <c r="O2945" s="41"/>
    </row>
    <row r="2946" spans="1:15" x14ac:dyDescent="0.25">
      <c r="A2946" s="165">
        <v>43588.666666666664</v>
      </c>
      <c r="B2946" s="167">
        <f>WEEKNUM(A2946)</f>
        <v>18</v>
      </c>
      <c r="C2946" s="164">
        <f>WEEKDAY(A2946)</f>
        <v>6</v>
      </c>
      <c r="D2946" s="164">
        <v>17</v>
      </c>
      <c r="E2946" s="163">
        <v>10</v>
      </c>
      <c r="F2946" s="163">
        <v>14.035</v>
      </c>
      <c r="G2946" s="163">
        <v>14.387499999999999</v>
      </c>
      <c r="H2946" s="1">
        <v>3522</v>
      </c>
      <c r="I2946" s="161">
        <f>VLOOKUP(B2946,L$2:M$54,2,FALSE)</f>
        <v>1.0460196302314844</v>
      </c>
      <c r="J2946">
        <f>MAX(I2946*F2946,E2946)</f>
        <v>14.680885510298884</v>
      </c>
      <c r="L2946" s="166"/>
      <c r="M2946" s="41"/>
      <c r="N2946" s="41"/>
      <c r="O2946" s="41"/>
    </row>
    <row r="2947" spans="1:15" x14ac:dyDescent="0.25">
      <c r="A2947" s="165">
        <v>43588.708333333336</v>
      </c>
      <c r="B2947" s="167">
        <f>WEEKNUM(A2947)</f>
        <v>18</v>
      </c>
      <c r="C2947" s="164">
        <f>WEEKDAY(A2947)</f>
        <v>6</v>
      </c>
      <c r="D2947" s="164">
        <v>18</v>
      </c>
      <c r="E2947" s="163">
        <v>10</v>
      </c>
      <c r="F2947" s="163">
        <v>15.855</v>
      </c>
      <c r="G2947" s="163">
        <v>13.649999999999999</v>
      </c>
      <c r="H2947" s="1">
        <v>4086</v>
      </c>
      <c r="I2947" s="161">
        <f>VLOOKUP(B2947,L$2:M$54,2,FALSE)</f>
        <v>1.0460196302314844</v>
      </c>
      <c r="J2947">
        <f>MAX(I2947*F2947,E2947)</f>
        <v>16.584641237320184</v>
      </c>
      <c r="L2947" s="166"/>
      <c r="M2947" s="41"/>
      <c r="N2947" s="41"/>
      <c r="O2947" s="41"/>
    </row>
    <row r="2948" spans="1:15" x14ac:dyDescent="0.25">
      <c r="A2948" s="165">
        <v>43588.75</v>
      </c>
      <c r="B2948" s="167">
        <f>WEEKNUM(A2948)</f>
        <v>18</v>
      </c>
      <c r="C2948" s="164">
        <f>WEEKDAY(A2948)</f>
        <v>6</v>
      </c>
      <c r="D2948" s="164">
        <v>19</v>
      </c>
      <c r="E2948" s="163">
        <v>10</v>
      </c>
      <c r="F2948" s="163">
        <v>16.524999999999999</v>
      </c>
      <c r="G2948" s="163">
        <v>12.5075</v>
      </c>
      <c r="H2948" s="1">
        <v>3168</v>
      </c>
      <c r="I2948" s="161">
        <f>VLOOKUP(B2948,L$2:M$54,2,FALSE)</f>
        <v>1.0460196302314844</v>
      </c>
      <c r="J2948">
        <f>MAX(I2948*F2948,E2948)</f>
        <v>17.285474389575278</v>
      </c>
      <c r="L2948" s="166"/>
      <c r="M2948" s="41"/>
      <c r="N2948" s="41"/>
      <c r="O2948" s="41"/>
    </row>
    <row r="2949" spans="1:15" x14ac:dyDescent="0.25">
      <c r="A2949" s="165">
        <v>43588.791666666664</v>
      </c>
      <c r="B2949" s="167">
        <f>WEEKNUM(A2949)</f>
        <v>18</v>
      </c>
      <c r="C2949" s="164">
        <f>WEEKDAY(A2949)</f>
        <v>6</v>
      </c>
      <c r="D2949" s="164">
        <v>20</v>
      </c>
      <c r="E2949" s="163">
        <v>10</v>
      </c>
      <c r="F2949" s="163">
        <v>16.23</v>
      </c>
      <c r="G2949" s="163">
        <v>11.8325</v>
      </c>
      <c r="H2949" s="1">
        <v>2029</v>
      </c>
      <c r="I2949" s="161">
        <f>VLOOKUP(B2949,L$2:M$54,2,FALSE)</f>
        <v>1.0460196302314844</v>
      </c>
      <c r="J2949">
        <f>MAX(I2949*F2949,E2949)</f>
        <v>16.976898598656991</v>
      </c>
      <c r="L2949" s="166"/>
      <c r="M2949" s="41"/>
      <c r="N2949" s="41"/>
      <c r="O2949" s="41"/>
    </row>
    <row r="2950" spans="1:15" x14ac:dyDescent="0.25">
      <c r="A2950" s="165">
        <v>43588.833333333336</v>
      </c>
      <c r="B2950" s="167">
        <f>WEEKNUM(A2950)</f>
        <v>18</v>
      </c>
      <c r="C2950" s="164">
        <f>WEEKDAY(A2950)</f>
        <v>6</v>
      </c>
      <c r="D2950" s="164">
        <v>21</v>
      </c>
      <c r="E2950" s="163">
        <v>10</v>
      </c>
      <c r="F2950" s="163">
        <v>14.525</v>
      </c>
      <c r="G2950" s="163">
        <v>12.4025</v>
      </c>
      <c r="H2950" s="1">
        <v>1175</v>
      </c>
      <c r="I2950" s="161">
        <f>VLOOKUP(B2950,L$2:M$54,2,FALSE)</f>
        <v>1.0460196302314844</v>
      </c>
      <c r="J2950">
        <f>MAX(I2950*F2950,E2950)</f>
        <v>15.193435129112311</v>
      </c>
      <c r="L2950" s="166"/>
      <c r="M2950" s="41"/>
      <c r="N2950" s="41"/>
      <c r="O2950" s="41"/>
    </row>
    <row r="2951" spans="1:15" x14ac:dyDescent="0.25">
      <c r="A2951" s="165">
        <v>43588.875</v>
      </c>
      <c r="B2951" s="167">
        <f>WEEKNUM(A2951)</f>
        <v>18</v>
      </c>
      <c r="C2951" s="164">
        <f>WEEKDAY(A2951)</f>
        <v>6</v>
      </c>
      <c r="D2951" s="164">
        <v>22</v>
      </c>
      <c r="E2951" s="163">
        <v>10</v>
      </c>
      <c r="F2951" s="163">
        <v>13.08</v>
      </c>
      <c r="G2951" s="163">
        <v>12.215</v>
      </c>
      <c r="H2951" s="1">
        <v>918</v>
      </c>
      <c r="I2951" s="161">
        <f>VLOOKUP(B2951,L$2:M$54,2,FALSE)</f>
        <v>1.0460196302314844</v>
      </c>
      <c r="J2951">
        <f>MAX(I2951*F2951,E2951)</f>
        <v>13.681936763427816</v>
      </c>
      <c r="L2951" s="166"/>
      <c r="M2951" s="41"/>
      <c r="N2951" s="41"/>
      <c r="O2951" s="41"/>
    </row>
    <row r="2952" spans="1:15" x14ac:dyDescent="0.25">
      <c r="A2952" s="165">
        <v>43588.916666666664</v>
      </c>
      <c r="B2952" s="167">
        <f>WEEKNUM(A2952)</f>
        <v>18</v>
      </c>
      <c r="C2952" s="164">
        <f>WEEKDAY(A2952)</f>
        <v>6</v>
      </c>
      <c r="D2952" s="164">
        <v>23</v>
      </c>
      <c r="E2952" s="163">
        <v>11.55</v>
      </c>
      <c r="F2952" s="163">
        <v>11.55</v>
      </c>
      <c r="G2952" s="163">
        <v>12.5725</v>
      </c>
      <c r="H2952" s="1">
        <v>818</v>
      </c>
      <c r="I2952" s="161">
        <f>VLOOKUP(B2952,L$2:M$54,2,FALSE)</f>
        <v>1.0460196302314844</v>
      </c>
      <c r="J2952">
        <f>MAX(I2952*F2952,E2952)</f>
        <v>12.081526729173644</v>
      </c>
      <c r="L2952" s="166"/>
      <c r="M2952" s="41"/>
      <c r="N2952" s="41"/>
      <c r="O2952" s="41"/>
    </row>
    <row r="2953" spans="1:15" x14ac:dyDescent="0.25">
      <c r="A2953" s="165">
        <v>43588.958333333336</v>
      </c>
      <c r="B2953" s="167">
        <f>WEEKNUM(A2953)</f>
        <v>18</v>
      </c>
      <c r="C2953" s="164">
        <f>WEEKDAY(A2953)</f>
        <v>6</v>
      </c>
      <c r="D2953" s="164">
        <v>24</v>
      </c>
      <c r="E2953" s="163">
        <v>11.719999999999999</v>
      </c>
      <c r="F2953" s="163">
        <v>11.719999999999999</v>
      </c>
      <c r="G2953" s="163">
        <v>11.942500000000001</v>
      </c>
      <c r="H2953" s="1">
        <v>646</v>
      </c>
      <c r="I2953" s="161">
        <f>VLOOKUP(B2953,L$2:M$54,2,FALSE)</f>
        <v>1.0460196302314844</v>
      </c>
      <c r="J2953">
        <f>MAX(I2953*F2953,E2953)</f>
        <v>12.259350066312996</v>
      </c>
      <c r="L2953" s="166"/>
      <c r="M2953" s="41"/>
      <c r="N2953" s="41"/>
      <c r="O2953" s="41"/>
    </row>
    <row r="2954" spans="1:15" x14ac:dyDescent="0.25">
      <c r="A2954" s="165">
        <v>43589</v>
      </c>
      <c r="B2954" s="167">
        <f>WEEKNUM(A2954)</f>
        <v>18</v>
      </c>
      <c r="C2954" s="164">
        <f>WEEKDAY(A2954)</f>
        <v>7</v>
      </c>
      <c r="D2954" s="164">
        <v>1</v>
      </c>
      <c r="E2954" s="163">
        <v>12.379999999999999</v>
      </c>
      <c r="F2954" s="163">
        <v>12.379999999999999</v>
      </c>
      <c r="G2954" s="163">
        <v>12.1675</v>
      </c>
      <c r="H2954" s="1">
        <v>226</v>
      </c>
      <c r="I2954" s="161">
        <f>VLOOKUP(B2954,L$2:M$54,2,FALSE)</f>
        <v>1.0460196302314844</v>
      </c>
      <c r="J2954">
        <f>MAX(I2954*F2954,E2954)</f>
        <v>12.949723022265776</v>
      </c>
      <c r="L2954" s="166"/>
      <c r="M2954" s="41"/>
      <c r="N2954" s="41"/>
      <c r="O2954" s="41"/>
    </row>
    <row r="2955" spans="1:15" x14ac:dyDescent="0.25">
      <c r="A2955" s="165">
        <v>43589.041666666664</v>
      </c>
      <c r="B2955" s="167">
        <f>WEEKNUM(A2955)</f>
        <v>18</v>
      </c>
      <c r="C2955" s="164">
        <f>WEEKDAY(A2955)</f>
        <v>7</v>
      </c>
      <c r="D2955" s="164">
        <v>2</v>
      </c>
      <c r="E2955" s="163">
        <v>11.855</v>
      </c>
      <c r="F2955" s="163">
        <v>11.855</v>
      </c>
      <c r="G2955" s="163">
        <v>12.997499999999999</v>
      </c>
      <c r="H2955" s="1">
        <v>101</v>
      </c>
      <c r="I2955" s="161">
        <f>VLOOKUP(B2955,L$2:M$54,2,FALSE)</f>
        <v>1.0460196302314844</v>
      </c>
      <c r="J2955">
        <f>MAX(I2955*F2955,E2955)</f>
        <v>12.400562716394248</v>
      </c>
      <c r="L2955" s="166"/>
      <c r="M2955" s="41"/>
      <c r="N2955" s="41"/>
      <c r="O2955" s="41"/>
    </row>
    <row r="2956" spans="1:15" x14ac:dyDescent="0.25">
      <c r="A2956" s="165">
        <v>43589.083333333336</v>
      </c>
      <c r="B2956" s="167">
        <f>WEEKNUM(A2956)</f>
        <v>18</v>
      </c>
      <c r="C2956" s="164">
        <f>WEEKDAY(A2956)</f>
        <v>7</v>
      </c>
      <c r="D2956" s="164">
        <v>3</v>
      </c>
      <c r="E2956" s="163">
        <v>11.925000000000001</v>
      </c>
      <c r="F2956" s="163">
        <v>11.925000000000001</v>
      </c>
      <c r="G2956" s="163">
        <v>13.6975</v>
      </c>
      <c r="H2956" s="1">
        <v>70</v>
      </c>
      <c r="I2956" s="161">
        <f>VLOOKUP(B2956,L$2:M$54,2,FALSE)</f>
        <v>1.0460196302314844</v>
      </c>
      <c r="J2956">
        <f>MAX(I2956*F2956,E2956)</f>
        <v>12.473784090510453</v>
      </c>
      <c r="L2956" s="166"/>
      <c r="M2956" s="41"/>
      <c r="N2956" s="41"/>
      <c r="O2956" s="41"/>
    </row>
    <row r="2957" spans="1:15" x14ac:dyDescent="0.25">
      <c r="A2957" s="165">
        <v>43589.125</v>
      </c>
      <c r="B2957" s="167">
        <f>WEEKNUM(A2957)</f>
        <v>18</v>
      </c>
      <c r="C2957" s="164">
        <f>WEEKDAY(A2957)</f>
        <v>7</v>
      </c>
      <c r="D2957" s="164">
        <v>4</v>
      </c>
      <c r="E2957" s="163">
        <v>11</v>
      </c>
      <c r="F2957" s="163">
        <v>11.125</v>
      </c>
      <c r="G2957" s="163">
        <v>13.065000000000001</v>
      </c>
      <c r="H2957" s="1">
        <v>152</v>
      </c>
      <c r="I2957" s="161">
        <f>VLOOKUP(B2957,L$2:M$54,2,FALSE)</f>
        <v>1.0460196302314844</v>
      </c>
      <c r="J2957">
        <f>MAX(I2957*F2957,E2957)</f>
        <v>11.636968386325263</v>
      </c>
      <c r="L2957" s="166"/>
      <c r="M2957" s="41"/>
      <c r="N2957" s="41"/>
      <c r="O2957" s="41"/>
    </row>
    <row r="2958" spans="1:15" x14ac:dyDescent="0.25">
      <c r="A2958" s="165">
        <v>43589.166666666664</v>
      </c>
      <c r="B2958" s="167">
        <f>WEEKNUM(A2958)</f>
        <v>18</v>
      </c>
      <c r="C2958" s="164">
        <f>WEEKDAY(A2958)</f>
        <v>7</v>
      </c>
      <c r="D2958" s="164">
        <v>5</v>
      </c>
      <c r="E2958" s="163">
        <v>12</v>
      </c>
      <c r="F2958" s="163">
        <v>12.02</v>
      </c>
      <c r="G2958" s="163">
        <v>12.12</v>
      </c>
      <c r="H2958" s="1">
        <v>326</v>
      </c>
      <c r="I2958" s="161">
        <f>VLOOKUP(B2958,L$2:M$54,2,FALSE)</f>
        <v>1.0460196302314844</v>
      </c>
      <c r="J2958">
        <f>MAX(I2958*F2958,E2958)</f>
        <v>12.573155955382441</v>
      </c>
      <c r="L2958" s="166"/>
      <c r="M2958" s="41"/>
      <c r="N2958" s="41"/>
      <c r="O2958" s="41"/>
    </row>
    <row r="2959" spans="1:15" x14ac:dyDescent="0.25">
      <c r="A2959" s="165">
        <v>43589.208333333336</v>
      </c>
      <c r="B2959" s="167">
        <f>WEEKNUM(A2959)</f>
        <v>18</v>
      </c>
      <c r="C2959" s="164">
        <f>WEEKDAY(A2959)</f>
        <v>7</v>
      </c>
      <c r="D2959" s="164">
        <v>6</v>
      </c>
      <c r="E2959" s="163">
        <v>10</v>
      </c>
      <c r="F2959" s="163">
        <v>10.565000000000001</v>
      </c>
      <c r="G2959" s="163">
        <v>11.837499999999999</v>
      </c>
      <c r="H2959" s="1">
        <v>909</v>
      </c>
      <c r="I2959" s="161">
        <f>VLOOKUP(B2959,L$2:M$54,2,FALSE)</f>
        <v>1.0460196302314844</v>
      </c>
      <c r="J2959">
        <f>MAX(I2959*F2959,E2959)</f>
        <v>11.051197393395634</v>
      </c>
      <c r="L2959" s="166"/>
      <c r="M2959" s="41"/>
      <c r="N2959" s="41"/>
      <c r="O2959" s="41"/>
    </row>
    <row r="2960" spans="1:15" x14ac:dyDescent="0.25">
      <c r="A2960" s="165">
        <v>43589.25</v>
      </c>
      <c r="B2960" s="167">
        <f>WEEKNUM(A2960)</f>
        <v>18</v>
      </c>
      <c r="C2960" s="164">
        <f>WEEKDAY(A2960)</f>
        <v>7</v>
      </c>
      <c r="D2960" s="164">
        <v>7</v>
      </c>
      <c r="E2960" s="163">
        <v>10</v>
      </c>
      <c r="F2960" s="163">
        <v>9.99</v>
      </c>
      <c r="G2960" s="163">
        <v>11.66</v>
      </c>
      <c r="H2960" s="1">
        <v>3395</v>
      </c>
      <c r="I2960" s="161">
        <f>VLOOKUP(B2960,L$2:M$54,2,FALSE)</f>
        <v>1.0460196302314844</v>
      </c>
      <c r="J2960">
        <f>MAX(I2960*F2960,E2960)</f>
        <v>10.449736106012528</v>
      </c>
      <c r="L2960" s="166"/>
      <c r="M2960" s="41"/>
      <c r="N2960" s="41"/>
      <c r="O2960" s="41"/>
    </row>
    <row r="2961" spans="1:15" x14ac:dyDescent="0.25">
      <c r="A2961" s="165">
        <v>43589.291666666664</v>
      </c>
      <c r="B2961" s="167">
        <f>WEEKNUM(A2961)</f>
        <v>18</v>
      </c>
      <c r="C2961" s="164">
        <f>WEEKDAY(A2961)</f>
        <v>7</v>
      </c>
      <c r="D2961" s="164">
        <v>8</v>
      </c>
      <c r="E2961" s="163">
        <v>10</v>
      </c>
      <c r="F2961" s="163">
        <v>11.98</v>
      </c>
      <c r="G2961" s="163">
        <v>11.765000000000001</v>
      </c>
      <c r="H2961" s="1">
        <v>4366</v>
      </c>
      <c r="I2961" s="161">
        <f>VLOOKUP(B2961,L$2:M$54,2,FALSE)</f>
        <v>1.0460196302314844</v>
      </c>
      <c r="J2961">
        <f>MAX(I2961*F2961,E2961)</f>
        <v>12.531315170173183</v>
      </c>
      <c r="L2961" s="166"/>
      <c r="M2961" s="41"/>
      <c r="N2961" s="41"/>
      <c r="O2961" s="41"/>
    </row>
    <row r="2962" spans="1:15" x14ac:dyDescent="0.25">
      <c r="A2962" s="165">
        <v>43589.333333333336</v>
      </c>
      <c r="B2962" s="167">
        <f>WEEKNUM(A2962)</f>
        <v>18</v>
      </c>
      <c r="C2962" s="164">
        <f>WEEKDAY(A2962)</f>
        <v>7</v>
      </c>
      <c r="D2962" s="164">
        <v>9</v>
      </c>
      <c r="E2962" s="163">
        <v>10</v>
      </c>
      <c r="F2962" s="163">
        <v>15.010000000000002</v>
      </c>
      <c r="G2962" s="163">
        <v>11.91</v>
      </c>
      <c r="H2962" s="1">
        <v>3863</v>
      </c>
      <c r="I2962" s="161">
        <f>VLOOKUP(B2962,L$2:M$54,2,FALSE)</f>
        <v>1.0460196302314844</v>
      </c>
      <c r="J2962">
        <f>MAX(I2962*F2962,E2962)</f>
        <v>15.700754649774582</v>
      </c>
      <c r="L2962" s="166"/>
      <c r="M2962" s="41"/>
      <c r="N2962" s="41"/>
      <c r="O2962" s="41"/>
    </row>
    <row r="2963" spans="1:15" x14ac:dyDescent="0.25">
      <c r="A2963" s="165">
        <v>43589.375</v>
      </c>
      <c r="B2963" s="167">
        <f>WEEKNUM(A2963)</f>
        <v>18</v>
      </c>
      <c r="C2963" s="164">
        <f>WEEKDAY(A2963)</f>
        <v>7</v>
      </c>
      <c r="D2963" s="164">
        <v>10</v>
      </c>
      <c r="E2963" s="163">
        <v>10</v>
      </c>
      <c r="F2963" s="163">
        <v>15.76</v>
      </c>
      <c r="G2963" s="163">
        <v>12.065</v>
      </c>
      <c r="H2963" s="1">
        <v>3323</v>
      </c>
      <c r="I2963" s="161">
        <f>VLOOKUP(B2963,L$2:M$54,2,FALSE)</f>
        <v>1.0460196302314844</v>
      </c>
      <c r="J2963">
        <f>MAX(I2963*F2963,E2963)</f>
        <v>16.485269372448194</v>
      </c>
      <c r="L2963" s="166"/>
      <c r="M2963" s="41"/>
      <c r="N2963" s="41"/>
      <c r="O2963" s="41"/>
    </row>
    <row r="2964" spans="1:15" x14ac:dyDescent="0.25">
      <c r="A2964" s="165">
        <v>43589.416666666664</v>
      </c>
      <c r="B2964" s="167">
        <f>WEEKNUM(A2964)</f>
        <v>18</v>
      </c>
      <c r="C2964" s="164">
        <f>WEEKDAY(A2964)</f>
        <v>7</v>
      </c>
      <c r="D2964" s="164">
        <v>11</v>
      </c>
      <c r="E2964" s="163">
        <v>10</v>
      </c>
      <c r="F2964" s="163">
        <v>14.955000000000002</v>
      </c>
      <c r="G2964" s="163">
        <v>12.125</v>
      </c>
      <c r="H2964" s="1">
        <v>2589</v>
      </c>
      <c r="I2964" s="161">
        <f>VLOOKUP(B2964,L$2:M$54,2,FALSE)</f>
        <v>1.0460196302314844</v>
      </c>
      <c r="J2964">
        <f>MAX(I2964*F2964,E2964)</f>
        <v>15.64322357011185</v>
      </c>
      <c r="L2964" s="166"/>
      <c r="M2964" s="41"/>
      <c r="N2964" s="41"/>
      <c r="O2964" s="41"/>
    </row>
    <row r="2965" spans="1:15" x14ac:dyDescent="0.25">
      <c r="A2965" s="165">
        <v>43589.458333333336</v>
      </c>
      <c r="B2965" s="167">
        <f>WEEKNUM(A2965)</f>
        <v>18</v>
      </c>
      <c r="C2965" s="164">
        <f>WEEKDAY(A2965)</f>
        <v>7</v>
      </c>
      <c r="D2965" s="164">
        <v>12</v>
      </c>
      <c r="E2965" s="163">
        <v>10</v>
      </c>
      <c r="F2965" s="163">
        <v>15.905000000000001</v>
      </c>
      <c r="G2965" s="163">
        <v>10.209999999999999</v>
      </c>
      <c r="H2965" s="1">
        <v>2471</v>
      </c>
      <c r="I2965" s="161">
        <f>VLOOKUP(B2965,L$2:M$54,2,FALSE)</f>
        <v>1.0460196302314844</v>
      </c>
      <c r="J2965">
        <f>MAX(I2965*F2965,E2965)</f>
        <v>16.636942218831759</v>
      </c>
      <c r="L2965" s="166"/>
      <c r="M2965" s="41"/>
      <c r="N2965" s="41"/>
      <c r="O2965" s="41"/>
    </row>
    <row r="2966" spans="1:15" x14ac:dyDescent="0.25">
      <c r="A2966" s="165">
        <v>43589.5</v>
      </c>
      <c r="B2966" s="167">
        <f>WEEKNUM(A2966)</f>
        <v>18</v>
      </c>
      <c r="C2966" s="164">
        <f>WEEKDAY(A2966)</f>
        <v>7</v>
      </c>
      <c r="D2966" s="164">
        <v>13</v>
      </c>
      <c r="E2966" s="163">
        <v>10</v>
      </c>
      <c r="F2966" s="163">
        <v>14.8</v>
      </c>
      <c r="G2966" s="163">
        <v>12.005000000000001</v>
      </c>
      <c r="H2966" s="1">
        <v>2449</v>
      </c>
      <c r="I2966" s="161">
        <f>VLOOKUP(B2966,L$2:M$54,2,FALSE)</f>
        <v>1.0460196302314844</v>
      </c>
      <c r="J2966">
        <f>MAX(I2966*F2966,E2966)</f>
        <v>15.48109052742597</v>
      </c>
      <c r="L2966" s="166"/>
      <c r="M2966" s="41"/>
      <c r="N2966" s="41"/>
      <c r="O2966" s="41"/>
    </row>
    <row r="2967" spans="1:15" x14ac:dyDescent="0.25">
      <c r="A2967" s="165">
        <v>43589.541666666664</v>
      </c>
      <c r="B2967" s="167">
        <f>WEEKNUM(A2967)</f>
        <v>18</v>
      </c>
      <c r="C2967" s="164">
        <f>WEEKDAY(A2967)</f>
        <v>7</v>
      </c>
      <c r="D2967" s="164">
        <v>14</v>
      </c>
      <c r="E2967" s="163">
        <v>10</v>
      </c>
      <c r="F2967" s="163">
        <v>13.914999999999999</v>
      </c>
      <c r="G2967" s="163">
        <v>10.045</v>
      </c>
      <c r="H2967" s="1">
        <v>2592</v>
      </c>
      <c r="I2967" s="161">
        <f>VLOOKUP(B2967,L$2:M$54,2,FALSE)</f>
        <v>1.0460196302314844</v>
      </c>
      <c r="J2967">
        <f>MAX(I2967*F2967,E2967)</f>
        <v>14.555363154671104</v>
      </c>
      <c r="L2967" s="166"/>
      <c r="M2967" s="41"/>
      <c r="N2967" s="41"/>
      <c r="O2967" s="41"/>
    </row>
    <row r="2968" spans="1:15" x14ac:dyDescent="0.25">
      <c r="A2968" s="165">
        <v>43589.583333333336</v>
      </c>
      <c r="B2968" s="167">
        <f>WEEKNUM(A2968)</f>
        <v>18</v>
      </c>
      <c r="C2968" s="164">
        <f>WEEKDAY(A2968)</f>
        <v>7</v>
      </c>
      <c r="D2968" s="164">
        <v>15</v>
      </c>
      <c r="E2968" s="163">
        <v>10</v>
      </c>
      <c r="F2968" s="163">
        <v>14.510000000000002</v>
      </c>
      <c r="G2968" s="163">
        <v>11.965</v>
      </c>
      <c r="H2968" s="1">
        <v>2616</v>
      </c>
      <c r="I2968" s="161">
        <f>VLOOKUP(B2968,L$2:M$54,2,FALSE)</f>
        <v>1.0460196302314844</v>
      </c>
      <c r="J2968">
        <f>MAX(I2968*F2968,E2968)</f>
        <v>15.17774483465884</v>
      </c>
      <c r="L2968" s="166"/>
      <c r="M2968" s="41"/>
      <c r="N2968" s="41"/>
      <c r="O2968" s="41"/>
    </row>
    <row r="2969" spans="1:15" x14ac:dyDescent="0.25">
      <c r="A2969" s="165">
        <v>43589.625</v>
      </c>
      <c r="B2969" s="167">
        <f>WEEKNUM(A2969)</f>
        <v>18</v>
      </c>
      <c r="C2969" s="164">
        <f>WEEKDAY(A2969)</f>
        <v>7</v>
      </c>
      <c r="D2969" s="164">
        <v>16</v>
      </c>
      <c r="E2969" s="163">
        <v>10</v>
      </c>
      <c r="F2969" s="163">
        <v>14.995000000000001</v>
      </c>
      <c r="G2969" s="163">
        <v>11.940000000000001</v>
      </c>
      <c r="H2969" s="1">
        <v>2766</v>
      </c>
      <c r="I2969" s="161">
        <f>VLOOKUP(B2969,L$2:M$54,2,FALSE)</f>
        <v>1.0460196302314844</v>
      </c>
      <c r="J2969">
        <f>MAX(I2969*F2969,E2969)</f>
        <v>15.68506435532111</v>
      </c>
      <c r="L2969" s="166"/>
      <c r="M2969" s="41"/>
      <c r="N2969" s="41"/>
      <c r="O2969" s="41"/>
    </row>
    <row r="2970" spans="1:15" x14ac:dyDescent="0.25">
      <c r="A2970" s="165">
        <v>43589.666666666664</v>
      </c>
      <c r="B2970" s="167">
        <f>WEEKNUM(A2970)</f>
        <v>18</v>
      </c>
      <c r="C2970" s="164">
        <f>WEEKDAY(A2970)</f>
        <v>7</v>
      </c>
      <c r="D2970" s="164">
        <v>17</v>
      </c>
      <c r="E2970" s="163">
        <v>10</v>
      </c>
      <c r="F2970" s="163">
        <v>16.05</v>
      </c>
      <c r="G2970" s="163">
        <v>12.9275</v>
      </c>
      <c r="H2970" s="1">
        <v>3784</v>
      </c>
      <c r="I2970" s="161">
        <f>VLOOKUP(B2970,L$2:M$54,2,FALSE)</f>
        <v>1.0460196302314844</v>
      </c>
      <c r="J2970">
        <f>MAX(I2970*F2970,E2970)</f>
        <v>16.788615065215325</v>
      </c>
      <c r="L2970" s="166"/>
      <c r="M2970" s="41"/>
      <c r="N2970" s="41"/>
      <c r="O2970" s="41"/>
    </row>
    <row r="2971" spans="1:15" x14ac:dyDescent="0.25">
      <c r="A2971" s="165">
        <v>43589.708333333336</v>
      </c>
      <c r="B2971" s="167">
        <f>WEEKNUM(A2971)</f>
        <v>18</v>
      </c>
      <c r="C2971" s="164">
        <f>WEEKDAY(A2971)</f>
        <v>7</v>
      </c>
      <c r="D2971" s="164">
        <v>18</v>
      </c>
      <c r="E2971" s="163">
        <v>10</v>
      </c>
      <c r="F2971" s="163">
        <v>16.064999999999998</v>
      </c>
      <c r="G2971" s="163">
        <v>13.047499999999999</v>
      </c>
      <c r="H2971" s="1">
        <v>4228</v>
      </c>
      <c r="I2971" s="161">
        <f>VLOOKUP(B2971,L$2:M$54,2,FALSE)</f>
        <v>1.0460196302314844</v>
      </c>
      <c r="J2971">
        <f>MAX(I2971*F2971,E2971)</f>
        <v>16.804305359668795</v>
      </c>
      <c r="L2971" s="166"/>
      <c r="M2971" s="41"/>
      <c r="N2971" s="41"/>
      <c r="O2971" s="41"/>
    </row>
    <row r="2972" spans="1:15" x14ac:dyDescent="0.25">
      <c r="A2972" s="165">
        <v>43589.75</v>
      </c>
      <c r="B2972" s="167">
        <f>WEEKNUM(A2972)</f>
        <v>18</v>
      </c>
      <c r="C2972" s="164">
        <f>WEEKDAY(A2972)</f>
        <v>7</v>
      </c>
      <c r="D2972" s="164">
        <v>19</v>
      </c>
      <c r="E2972" s="163">
        <v>10</v>
      </c>
      <c r="F2972" s="163">
        <v>18.015000000000001</v>
      </c>
      <c r="G2972" s="163">
        <v>12.055</v>
      </c>
      <c r="H2972" s="1">
        <v>3202</v>
      </c>
      <c r="I2972" s="161">
        <f>VLOOKUP(B2972,L$2:M$54,2,FALSE)</f>
        <v>1.0460196302314844</v>
      </c>
      <c r="J2972">
        <f>MAX(I2972*F2972,E2972)</f>
        <v>18.844043638620192</v>
      </c>
      <c r="L2972" s="166"/>
      <c r="M2972" s="41"/>
      <c r="N2972" s="41"/>
      <c r="O2972" s="41"/>
    </row>
    <row r="2973" spans="1:15" x14ac:dyDescent="0.25">
      <c r="A2973" s="165">
        <v>43589.791666666664</v>
      </c>
      <c r="B2973" s="167">
        <f>WEEKNUM(A2973)</f>
        <v>18</v>
      </c>
      <c r="C2973" s="164">
        <f>WEEKDAY(A2973)</f>
        <v>7</v>
      </c>
      <c r="D2973" s="164">
        <v>20</v>
      </c>
      <c r="E2973" s="163">
        <v>10</v>
      </c>
      <c r="F2973" s="163">
        <v>15.719999999999999</v>
      </c>
      <c r="G2973" s="163">
        <v>11.975000000000001</v>
      </c>
      <c r="H2973" s="1">
        <v>2194</v>
      </c>
      <c r="I2973" s="161">
        <f>VLOOKUP(B2973,L$2:M$54,2,FALSE)</f>
        <v>1.0460196302314844</v>
      </c>
      <c r="J2973">
        <f>MAX(I2973*F2973,E2973)</f>
        <v>16.443428587238934</v>
      </c>
      <c r="L2973" s="166"/>
      <c r="M2973" s="41"/>
      <c r="N2973" s="41"/>
      <c r="O2973" s="41"/>
    </row>
    <row r="2974" spans="1:15" x14ac:dyDescent="0.25">
      <c r="A2974" s="165">
        <v>43589.833333333336</v>
      </c>
      <c r="B2974" s="167">
        <f>WEEKNUM(A2974)</f>
        <v>18</v>
      </c>
      <c r="C2974" s="164">
        <f>WEEKDAY(A2974)</f>
        <v>7</v>
      </c>
      <c r="D2974" s="164">
        <v>21</v>
      </c>
      <c r="E2974" s="163">
        <v>10</v>
      </c>
      <c r="F2974" s="163">
        <v>14.530000000000001</v>
      </c>
      <c r="G2974" s="163">
        <v>12.09</v>
      </c>
      <c r="H2974" s="1">
        <v>1180</v>
      </c>
      <c r="I2974" s="161">
        <f>VLOOKUP(B2974,L$2:M$54,2,FALSE)</f>
        <v>1.0460196302314844</v>
      </c>
      <c r="J2974">
        <f>MAX(I2974*F2974,E2974)</f>
        <v>15.198665227263469</v>
      </c>
      <c r="L2974" s="166"/>
      <c r="M2974" s="41"/>
      <c r="N2974" s="41"/>
      <c r="O2974" s="41"/>
    </row>
    <row r="2975" spans="1:15" x14ac:dyDescent="0.25">
      <c r="A2975" s="165">
        <v>43589.875</v>
      </c>
      <c r="B2975" s="167">
        <f>WEEKNUM(A2975)</f>
        <v>18</v>
      </c>
      <c r="C2975" s="164">
        <f>WEEKDAY(A2975)</f>
        <v>7</v>
      </c>
      <c r="D2975" s="164">
        <v>22</v>
      </c>
      <c r="E2975" s="163">
        <v>10</v>
      </c>
      <c r="F2975" s="163">
        <v>12.975</v>
      </c>
      <c r="G2975" s="163">
        <v>12.030000000000001</v>
      </c>
      <c r="H2975" s="1">
        <v>982</v>
      </c>
      <c r="I2975" s="161">
        <f>VLOOKUP(B2975,L$2:M$54,2,FALSE)</f>
        <v>1.0460196302314844</v>
      </c>
      <c r="J2975">
        <f>MAX(I2975*F2975,E2975)</f>
        <v>13.57210470225351</v>
      </c>
      <c r="L2975" s="166"/>
      <c r="M2975" s="41"/>
      <c r="N2975" s="41"/>
      <c r="O2975" s="41"/>
    </row>
    <row r="2976" spans="1:15" x14ac:dyDescent="0.25">
      <c r="A2976" s="165">
        <v>43589.916666666664</v>
      </c>
      <c r="B2976" s="167">
        <f>WEEKNUM(A2976)</f>
        <v>18</v>
      </c>
      <c r="C2976" s="164">
        <f>WEEKDAY(A2976)</f>
        <v>7</v>
      </c>
      <c r="D2976" s="164">
        <v>23</v>
      </c>
      <c r="E2976" s="163">
        <v>12</v>
      </c>
      <c r="F2976" s="163">
        <v>12.2</v>
      </c>
      <c r="G2976" s="163">
        <v>12.512499999999999</v>
      </c>
      <c r="H2976" s="1">
        <v>462</v>
      </c>
      <c r="I2976" s="161">
        <f>VLOOKUP(B2976,L$2:M$54,2,FALSE)</f>
        <v>1.0460196302314844</v>
      </c>
      <c r="J2976">
        <f>MAX(I2976*F2976,E2976)</f>
        <v>12.761439488824109</v>
      </c>
      <c r="L2976" s="166"/>
      <c r="M2976" s="41"/>
      <c r="N2976" s="41"/>
      <c r="O2976" s="41"/>
    </row>
    <row r="2977" spans="1:15" x14ac:dyDescent="0.25">
      <c r="A2977" s="165">
        <v>43589.958333333336</v>
      </c>
      <c r="B2977" s="167">
        <f>WEEKNUM(A2977)</f>
        <v>18</v>
      </c>
      <c r="C2977" s="164">
        <f>WEEKDAY(A2977)</f>
        <v>7</v>
      </c>
      <c r="D2977" s="164">
        <v>24</v>
      </c>
      <c r="E2977" s="163">
        <v>12</v>
      </c>
      <c r="F2977" s="163">
        <v>12.885</v>
      </c>
      <c r="G2977" s="163">
        <v>13.035</v>
      </c>
      <c r="H2977" s="1">
        <v>448</v>
      </c>
      <c r="I2977" s="161">
        <f>VLOOKUP(B2977,L$2:M$54,2,FALSE)</f>
        <v>1.0460196302314844</v>
      </c>
      <c r="J2977">
        <f>MAX(I2977*F2977,E2977)</f>
        <v>13.477962935532675</v>
      </c>
      <c r="L2977" s="166"/>
      <c r="M2977" s="41"/>
      <c r="N2977" s="41"/>
      <c r="O2977" s="41"/>
    </row>
    <row r="2978" spans="1:15" x14ac:dyDescent="0.25">
      <c r="A2978" s="165">
        <v>43590</v>
      </c>
      <c r="B2978" s="167">
        <f>WEEKNUM(A2978)</f>
        <v>19</v>
      </c>
      <c r="C2978" s="164">
        <f>WEEKDAY(A2978)</f>
        <v>1</v>
      </c>
      <c r="D2978" s="164">
        <v>1</v>
      </c>
      <c r="E2978" s="163">
        <v>11.645</v>
      </c>
      <c r="F2978" s="163">
        <v>11.645</v>
      </c>
      <c r="G2978" s="163">
        <v>12.969999999999999</v>
      </c>
      <c r="H2978" s="1">
        <v>145</v>
      </c>
      <c r="I2978" s="161">
        <f>VLOOKUP(B2978,L$2:M$54,2,FALSE)</f>
        <v>1.0129106222430868</v>
      </c>
      <c r="J2978">
        <f>MAX(I2978*F2978,E2978)</f>
        <v>11.795344196020746</v>
      </c>
      <c r="L2978" s="166"/>
      <c r="M2978" s="41"/>
      <c r="N2978" s="41"/>
      <c r="O2978" s="41"/>
    </row>
    <row r="2979" spans="1:15" x14ac:dyDescent="0.25">
      <c r="A2979" s="165">
        <v>43590.041666666664</v>
      </c>
      <c r="B2979" s="167">
        <f>WEEKNUM(A2979)</f>
        <v>19</v>
      </c>
      <c r="C2979" s="164">
        <f>WEEKDAY(A2979)</f>
        <v>1</v>
      </c>
      <c r="D2979" s="164">
        <v>2</v>
      </c>
      <c r="E2979" s="163">
        <v>12.100000000000001</v>
      </c>
      <c r="F2979" s="163">
        <v>12.100000000000001</v>
      </c>
      <c r="G2979" s="163">
        <v>13.9975</v>
      </c>
      <c r="H2979" s="1">
        <v>77</v>
      </c>
      <c r="I2979" s="161">
        <f>VLOOKUP(B2979,L$2:M$54,2,FALSE)</f>
        <v>1.0129106222430868</v>
      </c>
      <c r="J2979">
        <f>MAX(I2979*F2979,E2979)</f>
        <v>12.256218529141352</v>
      </c>
      <c r="L2979" s="166"/>
      <c r="M2979" s="41"/>
      <c r="N2979" s="41"/>
      <c r="O2979" s="41"/>
    </row>
    <row r="2980" spans="1:15" x14ac:dyDescent="0.25">
      <c r="A2980" s="165">
        <v>43590.083333333336</v>
      </c>
      <c r="B2980" s="167">
        <f>WEEKNUM(A2980)</f>
        <v>19</v>
      </c>
      <c r="C2980" s="164">
        <f>WEEKDAY(A2980)</f>
        <v>1</v>
      </c>
      <c r="D2980" s="164">
        <v>3</v>
      </c>
      <c r="E2980" s="163">
        <v>11.620000000000001</v>
      </c>
      <c r="F2980" s="163">
        <v>11.620000000000001</v>
      </c>
      <c r="G2980" s="163">
        <v>13.057500000000001</v>
      </c>
      <c r="H2980" s="1">
        <v>42</v>
      </c>
      <c r="I2980" s="161">
        <f>VLOOKUP(B2980,L$2:M$54,2,FALSE)</f>
        <v>1.0129106222430868</v>
      </c>
      <c r="J2980">
        <f>MAX(I2980*F2980,E2980)</f>
        <v>11.77002143046467</v>
      </c>
      <c r="L2980" s="166"/>
      <c r="M2980" s="41"/>
      <c r="N2980" s="41"/>
      <c r="O2980" s="41"/>
    </row>
    <row r="2981" spans="1:15" x14ac:dyDescent="0.25">
      <c r="A2981" s="165">
        <v>43590.125</v>
      </c>
      <c r="B2981" s="167">
        <f>WEEKNUM(A2981)</f>
        <v>19</v>
      </c>
      <c r="C2981" s="164">
        <f>WEEKDAY(A2981)</f>
        <v>1</v>
      </c>
      <c r="D2981" s="164">
        <v>4</v>
      </c>
      <c r="E2981" s="163">
        <v>10.18</v>
      </c>
      <c r="F2981" s="163">
        <v>10.18</v>
      </c>
      <c r="G2981" s="163">
        <v>12.75</v>
      </c>
      <c r="H2981" s="1">
        <v>171</v>
      </c>
      <c r="I2981" s="161">
        <f>VLOOKUP(B2981,L$2:M$54,2,FALSE)</f>
        <v>1.0129106222430868</v>
      </c>
      <c r="J2981">
        <f>MAX(I2981*F2981,E2981)</f>
        <v>10.311430134434623</v>
      </c>
      <c r="L2981" s="166"/>
      <c r="M2981" s="41"/>
      <c r="N2981" s="41"/>
      <c r="O2981" s="41"/>
    </row>
    <row r="2982" spans="1:15" x14ac:dyDescent="0.25">
      <c r="A2982" s="165">
        <v>43590.166666666664</v>
      </c>
      <c r="B2982" s="167">
        <f>WEEKNUM(A2982)</f>
        <v>19</v>
      </c>
      <c r="C2982" s="164">
        <f>WEEKDAY(A2982)</f>
        <v>1</v>
      </c>
      <c r="D2982" s="164">
        <v>5</v>
      </c>
      <c r="E2982" s="163">
        <v>9.7899999999999991</v>
      </c>
      <c r="F2982" s="163">
        <v>9.7899999999999991</v>
      </c>
      <c r="G2982" s="163">
        <v>11.985000000000001</v>
      </c>
      <c r="H2982" s="1">
        <v>349</v>
      </c>
      <c r="I2982" s="161">
        <f>VLOOKUP(B2982,L$2:M$54,2,FALSE)</f>
        <v>1.0129106222430868</v>
      </c>
      <c r="J2982">
        <f>MAX(I2982*F2982,E2982)</f>
        <v>9.9163949917598195</v>
      </c>
      <c r="L2982" s="166"/>
      <c r="M2982" s="41"/>
      <c r="N2982" s="41"/>
      <c r="O2982" s="41"/>
    </row>
    <row r="2983" spans="1:15" x14ac:dyDescent="0.25">
      <c r="A2983" s="165">
        <v>43590.208333333336</v>
      </c>
      <c r="B2983" s="167">
        <f>WEEKNUM(A2983)</f>
        <v>19</v>
      </c>
      <c r="C2983" s="164">
        <f>WEEKDAY(A2983)</f>
        <v>1</v>
      </c>
      <c r="D2983" s="164">
        <v>6</v>
      </c>
      <c r="E2983" s="163">
        <v>10.120000000000001</v>
      </c>
      <c r="F2983" s="163">
        <v>10.120000000000001</v>
      </c>
      <c r="G2983" s="163">
        <v>11.399999999999999</v>
      </c>
      <c r="H2983" s="1">
        <v>892</v>
      </c>
      <c r="I2983" s="161">
        <f>VLOOKUP(B2983,L$2:M$54,2,FALSE)</f>
        <v>1.0129106222430868</v>
      </c>
      <c r="J2983">
        <f>MAX(I2983*F2983,E2983)</f>
        <v>10.250655497100039</v>
      </c>
      <c r="L2983" s="166"/>
      <c r="M2983" s="41"/>
      <c r="N2983" s="41"/>
      <c r="O2983" s="41"/>
    </row>
    <row r="2984" spans="1:15" x14ac:dyDescent="0.25">
      <c r="A2984" s="165">
        <v>43590.25</v>
      </c>
      <c r="B2984" s="167">
        <f>WEEKNUM(A2984)</f>
        <v>19</v>
      </c>
      <c r="C2984" s="164">
        <f>WEEKDAY(A2984)</f>
        <v>1</v>
      </c>
      <c r="D2984" s="164">
        <v>7</v>
      </c>
      <c r="E2984" s="163">
        <v>10.14</v>
      </c>
      <c r="F2984" s="163">
        <v>10.14</v>
      </c>
      <c r="G2984" s="163">
        <v>12.030000000000001</v>
      </c>
      <c r="H2984" s="1">
        <v>3391</v>
      </c>
      <c r="I2984" s="161">
        <f>VLOOKUP(B2984,L$2:M$54,2,FALSE)</f>
        <v>1.0129106222430868</v>
      </c>
      <c r="J2984">
        <f>MAX(I2984*F2984,E2984)</f>
        <v>10.270913709544901</v>
      </c>
      <c r="L2984" s="166"/>
      <c r="M2984" s="41"/>
      <c r="N2984" s="41"/>
      <c r="O2984" s="41"/>
    </row>
    <row r="2985" spans="1:15" x14ac:dyDescent="0.25">
      <c r="A2985" s="165">
        <v>43590.291666666664</v>
      </c>
      <c r="B2985" s="167">
        <f>WEEKNUM(A2985)</f>
        <v>19</v>
      </c>
      <c r="C2985" s="164">
        <f>WEEKDAY(A2985)</f>
        <v>1</v>
      </c>
      <c r="D2985" s="164">
        <v>8</v>
      </c>
      <c r="E2985" s="163">
        <v>9.8550000000000004</v>
      </c>
      <c r="F2985" s="163">
        <v>9.870000000000001</v>
      </c>
      <c r="G2985" s="163">
        <v>11.932500000000001</v>
      </c>
      <c r="H2985" s="1">
        <v>4123</v>
      </c>
      <c r="I2985" s="161">
        <f>VLOOKUP(B2985,L$2:M$54,2,FALSE)</f>
        <v>1.0129106222430868</v>
      </c>
      <c r="J2985">
        <f>MAX(I2985*F2985,E2985)</f>
        <v>9.9974278415392686</v>
      </c>
      <c r="L2985" s="166"/>
      <c r="M2985" s="41"/>
      <c r="N2985" s="41"/>
      <c r="O2985" s="41"/>
    </row>
    <row r="2986" spans="1:15" x14ac:dyDescent="0.25">
      <c r="A2986" s="165">
        <v>43590.333333333336</v>
      </c>
      <c r="B2986" s="167">
        <f>WEEKNUM(A2986)</f>
        <v>19</v>
      </c>
      <c r="C2986" s="164">
        <f>WEEKDAY(A2986)</f>
        <v>1</v>
      </c>
      <c r="D2986" s="164">
        <v>9</v>
      </c>
      <c r="E2986" s="163">
        <v>9.9349999999999987</v>
      </c>
      <c r="F2986" s="163">
        <v>9.7650000000000006</v>
      </c>
      <c r="G2986" s="163">
        <v>12.120000000000001</v>
      </c>
      <c r="H2986" s="1">
        <v>3038</v>
      </c>
      <c r="I2986" s="161">
        <f>VLOOKUP(B2986,L$2:M$54,2,FALSE)</f>
        <v>1.0129106222430868</v>
      </c>
      <c r="J2986">
        <f>MAX(I2986*F2986,E2986)</f>
        <v>9.9349999999999987</v>
      </c>
      <c r="L2986" s="166"/>
      <c r="M2986" s="41"/>
      <c r="N2986" s="41"/>
      <c r="O2986" s="41"/>
    </row>
    <row r="2987" spans="1:15" x14ac:dyDescent="0.25">
      <c r="A2987" s="165">
        <v>43590.375</v>
      </c>
      <c r="B2987" s="167">
        <f>WEEKNUM(A2987)</f>
        <v>19</v>
      </c>
      <c r="C2987" s="164">
        <f>WEEKDAY(A2987)</f>
        <v>1</v>
      </c>
      <c r="D2987" s="164">
        <v>10</v>
      </c>
      <c r="E2987" s="163">
        <v>9</v>
      </c>
      <c r="F2987" s="163">
        <v>12.815000000000001</v>
      </c>
      <c r="G2987" s="163">
        <v>11.905000000000001</v>
      </c>
      <c r="H2987" s="1">
        <v>3090</v>
      </c>
      <c r="I2987" s="161">
        <f>VLOOKUP(B2987,L$2:M$54,2,FALSE)</f>
        <v>1.0129106222430868</v>
      </c>
      <c r="J2987">
        <f>MAX(I2987*F2987,E2987)</f>
        <v>12.980449624045159</v>
      </c>
      <c r="L2987" s="166"/>
      <c r="M2987" s="41"/>
      <c r="N2987" s="41"/>
      <c r="O2987" s="41"/>
    </row>
    <row r="2988" spans="1:15" x14ac:dyDescent="0.25">
      <c r="A2988" s="165">
        <v>43590.416666666664</v>
      </c>
      <c r="B2988" s="167">
        <f>WEEKNUM(A2988)</f>
        <v>19</v>
      </c>
      <c r="C2988" s="164">
        <f>WEEKDAY(A2988)</f>
        <v>1</v>
      </c>
      <c r="D2988" s="164">
        <v>11</v>
      </c>
      <c r="E2988" s="163">
        <v>10</v>
      </c>
      <c r="F2988" s="163">
        <v>14.09</v>
      </c>
      <c r="G2988" s="163">
        <v>12.065000000000001</v>
      </c>
      <c r="H2988" s="1">
        <v>2563</v>
      </c>
      <c r="I2988" s="161">
        <f>VLOOKUP(B2988,L$2:M$54,2,FALSE)</f>
        <v>1.0129106222430868</v>
      </c>
      <c r="J2988">
        <f>MAX(I2988*F2988,E2988)</f>
        <v>14.271910667405093</v>
      </c>
      <c r="L2988" s="166"/>
      <c r="M2988" s="41"/>
      <c r="N2988" s="41"/>
      <c r="O2988" s="41"/>
    </row>
    <row r="2989" spans="1:15" x14ac:dyDescent="0.25">
      <c r="A2989" s="165">
        <v>43590.458333333336</v>
      </c>
      <c r="B2989" s="167">
        <f>WEEKNUM(A2989)</f>
        <v>19</v>
      </c>
      <c r="C2989" s="164">
        <f>WEEKDAY(A2989)</f>
        <v>1</v>
      </c>
      <c r="D2989" s="164">
        <v>12</v>
      </c>
      <c r="E2989" s="163">
        <v>10</v>
      </c>
      <c r="F2989" s="163">
        <v>13.98</v>
      </c>
      <c r="G2989" s="163">
        <v>10.215</v>
      </c>
      <c r="H2989" s="1">
        <v>2707</v>
      </c>
      <c r="I2989" s="161">
        <f>VLOOKUP(B2989,L$2:M$54,2,FALSE)</f>
        <v>1.0129106222430868</v>
      </c>
      <c r="J2989">
        <f>MAX(I2989*F2989,E2989)</f>
        <v>14.160490498958355</v>
      </c>
      <c r="L2989" s="166"/>
      <c r="M2989" s="41"/>
      <c r="N2989" s="41"/>
      <c r="O2989" s="41"/>
    </row>
    <row r="2990" spans="1:15" x14ac:dyDescent="0.25">
      <c r="A2990" s="165">
        <v>43590.5</v>
      </c>
      <c r="B2990" s="167">
        <f>WEEKNUM(A2990)</f>
        <v>19</v>
      </c>
      <c r="C2990" s="164">
        <f>WEEKDAY(A2990)</f>
        <v>1</v>
      </c>
      <c r="D2990" s="164">
        <v>13</v>
      </c>
      <c r="E2990" s="163">
        <v>10</v>
      </c>
      <c r="F2990" s="163">
        <v>14.09</v>
      </c>
      <c r="G2990" s="163">
        <v>10.055</v>
      </c>
      <c r="H2990" s="1">
        <v>2553</v>
      </c>
      <c r="I2990" s="161">
        <f>VLOOKUP(B2990,L$2:M$54,2,FALSE)</f>
        <v>1.0129106222430868</v>
      </c>
      <c r="J2990">
        <f>MAX(I2990*F2990,E2990)</f>
        <v>14.271910667405093</v>
      </c>
      <c r="L2990" s="166"/>
      <c r="M2990" s="41"/>
      <c r="N2990" s="41"/>
      <c r="O2990" s="41"/>
    </row>
    <row r="2991" spans="1:15" x14ac:dyDescent="0.25">
      <c r="A2991" s="165">
        <v>43590.541666666664</v>
      </c>
      <c r="B2991" s="167">
        <f>WEEKNUM(A2991)</f>
        <v>19</v>
      </c>
      <c r="C2991" s="164">
        <f>WEEKDAY(A2991)</f>
        <v>1</v>
      </c>
      <c r="D2991" s="164">
        <v>14</v>
      </c>
      <c r="E2991" s="163">
        <v>10</v>
      </c>
      <c r="F2991" s="163">
        <v>13.98</v>
      </c>
      <c r="G2991" s="163">
        <v>11.02</v>
      </c>
      <c r="H2991" s="1">
        <v>2632</v>
      </c>
      <c r="I2991" s="161">
        <f>VLOOKUP(B2991,L$2:M$54,2,FALSE)</f>
        <v>1.0129106222430868</v>
      </c>
      <c r="J2991">
        <f>MAX(I2991*F2991,E2991)</f>
        <v>14.160490498958355</v>
      </c>
      <c r="L2991" s="166"/>
      <c r="M2991" s="41"/>
      <c r="N2991" s="41"/>
      <c r="O2991" s="41"/>
    </row>
    <row r="2992" spans="1:15" x14ac:dyDescent="0.25">
      <c r="A2992" s="165">
        <v>43590.583333333336</v>
      </c>
      <c r="B2992" s="167">
        <f>WEEKNUM(A2992)</f>
        <v>19</v>
      </c>
      <c r="C2992" s="164">
        <f>WEEKDAY(A2992)</f>
        <v>1</v>
      </c>
      <c r="D2992" s="164">
        <v>15</v>
      </c>
      <c r="E2992" s="163">
        <v>10</v>
      </c>
      <c r="F2992" s="163">
        <v>14.09</v>
      </c>
      <c r="G2992" s="163">
        <v>9.8999999999999986</v>
      </c>
      <c r="H2992" s="1">
        <v>2833</v>
      </c>
      <c r="I2992" s="161">
        <f>VLOOKUP(B2992,L$2:M$54,2,FALSE)</f>
        <v>1.0129106222430868</v>
      </c>
      <c r="J2992">
        <f>MAX(I2992*F2992,E2992)</f>
        <v>14.271910667405093</v>
      </c>
      <c r="L2992" s="166"/>
      <c r="M2992" s="41"/>
      <c r="N2992" s="41"/>
      <c r="O2992" s="41"/>
    </row>
    <row r="2993" spans="1:15" x14ac:dyDescent="0.25">
      <c r="A2993" s="165">
        <v>43590.625</v>
      </c>
      <c r="B2993" s="167">
        <f>WEEKNUM(A2993)</f>
        <v>19</v>
      </c>
      <c r="C2993" s="164">
        <f>WEEKDAY(A2993)</f>
        <v>1</v>
      </c>
      <c r="D2993" s="164">
        <v>16</v>
      </c>
      <c r="E2993" s="163">
        <v>10</v>
      </c>
      <c r="F2993" s="163">
        <v>13.98</v>
      </c>
      <c r="G2993" s="163">
        <v>10.9475</v>
      </c>
      <c r="H2993" s="1">
        <v>3242</v>
      </c>
      <c r="I2993" s="161">
        <f>VLOOKUP(B2993,L$2:M$54,2,FALSE)</f>
        <v>1.0129106222430868</v>
      </c>
      <c r="J2993">
        <f>MAX(I2993*F2993,E2993)</f>
        <v>14.160490498958355</v>
      </c>
      <c r="L2993" s="166"/>
      <c r="M2993" s="41"/>
      <c r="N2993" s="41"/>
      <c r="O2993" s="41"/>
    </row>
    <row r="2994" spans="1:15" x14ac:dyDescent="0.25">
      <c r="A2994" s="165">
        <v>43590.666666666664</v>
      </c>
      <c r="B2994" s="167">
        <f>WEEKNUM(A2994)</f>
        <v>19</v>
      </c>
      <c r="C2994" s="164">
        <f>WEEKDAY(A2994)</f>
        <v>1</v>
      </c>
      <c r="D2994" s="164">
        <v>17</v>
      </c>
      <c r="E2994" s="163">
        <v>10</v>
      </c>
      <c r="F2994" s="163">
        <v>13.865</v>
      </c>
      <c r="G2994" s="163">
        <v>10.465</v>
      </c>
      <c r="H2994" s="1">
        <v>4058</v>
      </c>
      <c r="I2994" s="161">
        <f>VLOOKUP(B2994,L$2:M$54,2,FALSE)</f>
        <v>1.0129106222430868</v>
      </c>
      <c r="J2994">
        <f>MAX(I2994*F2994,E2994)</f>
        <v>14.044005777400399</v>
      </c>
      <c r="L2994" s="166"/>
      <c r="M2994" s="41"/>
      <c r="N2994" s="41"/>
      <c r="O2994" s="41"/>
    </row>
    <row r="2995" spans="1:15" x14ac:dyDescent="0.25">
      <c r="A2995" s="165">
        <v>43590.708333333336</v>
      </c>
      <c r="B2995" s="167">
        <f>WEEKNUM(A2995)</f>
        <v>19</v>
      </c>
      <c r="C2995" s="164">
        <f>WEEKDAY(A2995)</f>
        <v>1</v>
      </c>
      <c r="D2995" s="164">
        <v>18</v>
      </c>
      <c r="E2995" s="163">
        <v>10</v>
      </c>
      <c r="F2995" s="163">
        <v>13.684999999999999</v>
      </c>
      <c r="G2995" s="163">
        <v>11.342499999999999</v>
      </c>
      <c r="H2995" s="1">
        <v>4179</v>
      </c>
      <c r="I2995" s="161">
        <f>VLOOKUP(B2995,L$2:M$54,2,FALSE)</f>
        <v>1.0129106222430868</v>
      </c>
      <c r="J2995">
        <f>MAX(I2995*F2995,E2995)</f>
        <v>13.861681865396642</v>
      </c>
      <c r="L2995" s="166"/>
      <c r="M2995" s="41"/>
      <c r="N2995" s="41"/>
      <c r="O2995" s="41"/>
    </row>
    <row r="2996" spans="1:15" x14ac:dyDescent="0.25">
      <c r="A2996" s="165">
        <v>43590.75</v>
      </c>
      <c r="B2996" s="167">
        <f>WEEKNUM(A2996)</f>
        <v>19</v>
      </c>
      <c r="C2996" s="164">
        <f>WEEKDAY(A2996)</f>
        <v>1</v>
      </c>
      <c r="D2996" s="164">
        <v>19</v>
      </c>
      <c r="E2996" s="163">
        <v>10</v>
      </c>
      <c r="F2996" s="163">
        <v>14.09</v>
      </c>
      <c r="G2996" s="163">
        <v>11.899999999999999</v>
      </c>
      <c r="H2996" s="1">
        <v>3319</v>
      </c>
      <c r="I2996" s="161">
        <f>VLOOKUP(B2996,L$2:M$54,2,FALSE)</f>
        <v>1.0129106222430868</v>
      </c>
      <c r="J2996">
        <f>MAX(I2996*F2996,E2996)</f>
        <v>14.271910667405093</v>
      </c>
      <c r="L2996" s="166"/>
      <c r="M2996" s="41"/>
      <c r="N2996" s="41"/>
      <c r="O2996" s="41"/>
    </row>
    <row r="2997" spans="1:15" x14ac:dyDescent="0.25">
      <c r="A2997" s="165">
        <v>43590.791666666664</v>
      </c>
      <c r="B2997" s="167">
        <f>WEEKNUM(A2997)</f>
        <v>19</v>
      </c>
      <c r="C2997" s="164">
        <f>WEEKDAY(A2997)</f>
        <v>1</v>
      </c>
      <c r="D2997" s="164">
        <v>20</v>
      </c>
      <c r="E2997" s="163">
        <v>10</v>
      </c>
      <c r="F2997" s="163">
        <v>13.99</v>
      </c>
      <c r="G2997" s="163">
        <v>11.842499999999999</v>
      </c>
      <c r="H2997" s="1">
        <v>2644</v>
      </c>
      <c r="I2997" s="161">
        <f>VLOOKUP(B2997,L$2:M$54,2,FALSE)</f>
        <v>1.0129106222430868</v>
      </c>
      <c r="J2997">
        <f>MAX(I2997*F2997,E2997)</f>
        <v>14.170619605180784</v>
      </c>
      <c r="L2997" s="166"/>
      <c r="M2997" s="41"/>
      <c r="N2997" s="41"/>
      <c r="O2997" s="41"/>
    </row>
    <row r="2998" spans="1:15" x14ac:dyDescent="0.25">
      <c r="A2998" s="165">
        <v>43590.833333333336</v>
      </c>
      <c r="B2998" s="167">
        <f>WEEKNUM(A2998)</f>
        <v>19</v>
      </c>
      <c r="C2998" s="164">
        <f>WEEKDAY(A2998)</f>
        <v>1</v>
      </c>
      <c r="D2998" s="164">
        <v>21</v>
      </c>
      <c r="E2998" s="163">
        <v>10</v>
      </c>
      <c r="F2998" s="163">
        <v>13.965</v>
      </c>
      <c r="G2998" s="163">
        <v>11.899999999999999</v>
      </c>
      <c r="H2998" s="1">
        <v>1480</v>
      </c>
      <c r="I2998" s="161">
        <f>VLOOKUP(B2998,L$2:M$54,2,FALSE)</f>
        <v>1.0129106222430868</v>
      </c>
      <c r="J2998">
        <f>MAX(I2998*F2998,E2998)</f>
        <v>14.145296839624708</v>
      </c>
      <c r="L2998" s="166"/>
      <c r="M2998" s="41"/>
      <c r="N2998" s="41"/>
      <c r="O2998" s="41"/>
    </row>
    <row r="2999" spans="1:15" x14ac:dyDescent="0.25">
      <c r="A2999" s="165">
        <v>43590.875</v>
      </c>
      <c r="B2999" s="167">
        <f>WEEKNUM(A2999)</f>
        <v>19</v>
      </c>
      <c r="C2999" s="164">
        <f>WEEKDAY(A2999)</f>
        <v>1</v>
      </c>
      <c r="D2999" s="164">
        <v>22</v>
      </c>
      <c r="E2999" s="163">
        <v>10</v>
      </c>
      <c r="F2999" s="163">
        <v>12.815</v>
      </c>
      <c r="G2999" s="163">
        <v>11.842499999999999</v>
      </c>
      <c r="H2999" s="1">
        <v>1051</v>
      </c>
      <c r="I2999" s="161">
        <f>VLOOKUP(B2999,L$2:M$54,2,FALSE)</f>
        <v>1.0129106222430868</v>
      </c>
      <c r="J2999">
        <f>MAX(I2999*F2999,E2999)</f>
        <v>12.980449624045157</v>
      </c>
      <c r="L2999" s="166"/>
      <c r="M2999" s="41"/>
      <c r="N2999" s="41"/>
      <c r="O2999" s="41"/>
    </row>
    <row r="3000" spans="1:15" x14ac:dyDescent="0.25">
      <c r="A3000" s="165">
        <v>43590.916666666664</v>
      </c>
      <c r="B3000" s="167">
        <f>WEEKNUM(A3000)</f>
        <v>19</v>
      </c>
      <c r="C3000" s="164">
        <f>WEEKDAY(A3000)</f>
        <v>1</v>
      </c>
      <c r="D3000" s="164">
        <v>23</v>
      </c>
      <c r="E3000" s="163">
        <v>12</v>
      </c>
      <c r="F3000" s="163">
        <v>12.045</v>
      </c>
      <c r="G3000" s="163">
        <v>11.899999999999999</v>
      </c>
      <c r="H3000" s="1">
        <v>1012</v>
      </c>
      <c r="I3000" s="161">
        <f>VLOOKUP(B3000,L$2:M$54,2,FALSE)</f>
        <v>1.0129106222430868</v>
      </c>
      <c r="J3000">
        <f>MAX(I3000*F3000,E3000)</f>
        <v>12.200508444917981</v>
      </c>
      <c r="L3000" s="166"/>
      <c r="M3000" s="41"/>
      <c r="N3000" s="41"/>
      <c r="O3000" s="41"/>
    </row>
    <row r="3001" spans="1:15" x14ac:dyDescent="0.25">
      <c r="A3001" s="165">
        <v>43590.958333333336</v>
      </c>
      <c r="B3001" s="167">
        <f>WEEKNUM(A3001)</f>
        <v>19</v>
      </c>
      <c r="C3001" s="164">
        <f>WEEKDAY(A3001)</f>
        <v>1</v>
      </c>
      <c r="D3001" s="164">
        <v>24</v>
      </c>
      <c r="E3001" s="163">
        <v>11</v>
      </c>
      <c r="F3001" s="163">
        <v>11.73</v>
      </c>
      <c r="G3001" s="163">
        <v>11.842499999999999</v>
      </c>
      <c r="H3001" s="1">
        <v>1121</v>
      </c>
      <c r="I3001" s="161">
        <f>VLOOKUP(B3001,L$2:M$54,2,FALSE)</f>
        <v>1.0129106222430868</v>
      </c>
      <c r="J3001">
        <f>MAX(I3001*F3001,E3001)</f>
        <v>11.881441598911408</v>
      </c>
      <c r="L3001" s="166"/>
      <c r="M3001" s="41"/>
      <c r="N3001" s="41"/>
      <c r="O3001" s="41"/>
    </row>
    <row r="3002" spans="1:15" x14ac:dyDescent="0.25">
      <c r="A3002" s="165">
        <v>43591</v>
      </c>
      <c r="B3002" s="167">
        <f>WEEKNUM(A3002)</f>
        <v>19</v>
      </c>
      <c r="C3002" s="164">
        <f>WEEKDAY(A3002)</f>
        <v>2</v>
      </c>
      <c r="D3002" s="164">
        <v>1</v>
      </c>
      <c r="E3002" s="163">
        <v>11.815</v>
      </c>
      <c r="F3002" s="163">
        <v>11.815</v>
      </c>
      <c r="G3002" s="163">
        <v>11.99</v>
      </c>
      <c r="H3002" s="1">
        <v>662</v>
      </c>
      <c r="I3002" s="161">
        <f>VLOOKUP(B3002,L$2:M$54,2,FALSE)</f>
        <v>1.0129106222430868</v>
      </c>
      <c r="J3002">
        <f>MAX(I3002*F3002,E3002)</f>
        <v>11.96753900180207</v>
      </c>
      <c r="L3002" s="166"/>
      <c r="M3002" s="41"/>
      <c r="N3002" s="41"/>
      <c r="O3002" s="41"/>
    </row>
    <row r="3003" spans="1:15" x14ac:dyDescent="0.25">
      <c r="A3003" s="165">
        <v>43591.041666666664</v>
      </c>
      <c r="B3003" s="167">
        <f>WEEKNUM(A3003)</f>
        <v>19</v>
      </c>
      <c r="C3003" s="164">
        <f>WEEKDAY(A3003)</f>
        <v>2</v>
      </c>
      <c r="D3003" s="164">
        <v>2</v>
      </c>
      <c r="E3003" s="163">
        <v>11.86</v>
      </c>
      <c r="F3003" s="163">
        <v>11.86</v>
      </c>
      <c r="G3003" s="163">
        <v>12.045</v>
      </c>
      <c r="H3003" s="1">
        <v>393</v>
      </c>
      <c r="I3003" s="161">
        <f>VLOOKUP(B3003,L$2:M$54,2,FALSE)</f>
        <v>1.0129106222430868</v>
      </c>
      <c r="J3003">
        <f>MAX(I3003*F3003,E3003)</f>
        <v>12.013119979803008</v>
      </c>
      <c r="L3003" s="166"/>
      <c r="M3003" s="41"/>
      <c r="N3003" s="41"/>
      <c r="O3003" s="41"/>
    </row>
    <row r="3004" spans="1:15" x14ac:dyDescent="0.25">
      <c r="A3004" s="165">
        <v>43591.083333333336</v>
      </c>
      <c r="B3004" s="167">
        <f>WEEKNUM(A3004)</f>
        <v>19</v>
      </c>
      <c r="C3004" s="164">
        <f>WEEKDAY(A3004)</f>
        <v>2</v>
      </c>
      <c r="D3004" s="164">
        <v>3</v>
      </c>
      <c r="E3004" s="163">
        <v>12.065</v>
      </c>
      <c r="F3004" s="163">
        <v>12.065</v>
      </c>
      <c r="G3004" s="163">
        <v>12.012499999999999</v>
      </c>
      <c r="H3004" s="1">
        <v>188</v>
      </c>
      <c r="I3004" s="161">
        <f>VLOOKUP(B3004,L$2:M$54,2,FALSE)</f>
        <v>1.0129106222430868</v>
      </c>
      <c r="J3004">
        <f>MAX(I3004*F3004,E3004)</f>
        <v>12.220766657362843</v>
      </c>
      <c r="L3004" s="166"/>
      <c r="M3004" s="41"/>
      <c r="N3004" s="41"/>
      <c r="O3004" s="41"/>
    </row>
    <row r="3005" spans="1:15" x14ac:dyDescent="0.25">
      <c r="A3005" s="165">
        <v>43591.125</v>
      </c>
      <c r="B3005" s="167">
        <f>WEEKNUM(A3005)</f>
        <v>19</v>
      </c>
      <c r="C3005" s="164">
        <f>WEEKDAY(A3005)</f>
        <v>2</v>
      </c>
      <c r="D3005" s="164">
        <v>4</v>
      </c>
      <c r="E3005" s="163">
        <v>12.030000000000001</v>
      </c>
      <c r="F3005" s="163">
        <v>12.030000000000001</v>
      </c>
      <c r="G3005" s="163">
        <v>11.7875</v>
      </c>
      <c r="H3005" s="1">
        <v>216</v>
      </c>
      <c r="I3005" s="161">
        <f>VLOOKUP(B3005,L$2:M$54,2,FALSE)</f>
        <v>1.0129106222430868</v>
      </c>
      <c r="J3005">
        <f>MAX(I3005*F3005,E3005)</f>
        <v>12.185314785584335</v>
      </c>
      <c r="L3005" s="166"/>
      <c r="M3005" s="41"/>
      <c r="N3005" s="41"/>
      <c r="O3005" s="41"/>
    </row>
    <row r="3006" spans="1:15" x14ac:dyDescent="0.25">
      <c r="A3006" s="165">
        <v>43591.166666666664</v>
      </c>
      <c r="B3006" s="167">
        <f>WEEKNUM(A3006)</f>
        <v>19</v>
      </c>
      <c r="C3006" s="164">
        <f>WEEKDAY(A3006)</f>
        <v>2</v>
      </c>
      <c r="D3006" s="164">
        <v>5</v>
      </c>
      <c r="E3006" s="163">
        <v>9.9499999999999993</v>
      </c>
      <c r="F3006" s="163">
        <v>9.9499999999999993</v>
      </c>
      <c r="G3006" s="163">
        <v>11.725</v>
      </c>
      <c r="H3006" s="1">
        <v>317</v>
      </c>
      <c r="I3006" s="161">
        <f>VLOOKUP(B3006,L$2:M$54,2,FALSE)</f>
        <v>1.0129106222430868</v>
      </c>
      <c r="J3006">
        <f>MAX(I3006*F3006,E3006)</f>
        <v>10.078460691318712</v>
      </c>
      <c r="L3006" s="166"/>
      <c r="M3006" s="41"/>
      <c r="N3006" s="41"/>
      <c r="O3006" s="41"/>
    </row>
    <row r="3007" spans="1:15" x14ac:dyDescent="0.25">
      <c r="A3007" s="165">
        <v>43591.208333333336</v>
      </c>
      <c r="B3007" s="167">
        <f>WEEKNUM(A3007)</f>
        <v>19</v>
      </c>
      <c r="C3007" s="164">
        <f>WEEKDAY(A3007)</f>
        <v>2</v>
      </c>
      <c r="D3007" s="164">
        <v>6</v>
      </c>
      <c r="E3007" s="163">
        <v>10.190000000000001</v>
      </c>
      <c r="F3007" s="163">
        <v>10.190000000000001</v>
      </c>
      <c r="G3007" s="163">
        <v>11.907499999999999</v>
      </c>
      <c r="H3007" s="1">
        <v>347</v>
      </c>
      <c r="I3007" s="161">
        <f>VLOOKUP(B3007,L$2:M$54,2,FALSE)</f>
        <v>1.0129106222430868</v>
      </c>
      <c r="J3007">
        <f>MAX(I3007*F3007,E3007)</f>
        <v>10.321559240657056</v>
      </c>
      <c r="L3007" s="166"/>
      <c r="M3007" s="41"/>
      <c r="N3007" s="41"/>
      <c r="O3007" s="41"/>
    </row>
    <row r="3008" spans="1:15" x14ac:dyDescent="0.25">
      <c r="A3008" s="165">
        <v>43591.25</v>
      </c>
      <c r="B3008" s="167">
        <f>WEEKNUM(A3008)</f>
        <v>19</v>
      </c>
      <c r="C3008" s="164">
        <f>WEEKDAY(A3008)</f>
        <v>2</v>
      </c>
      <c r="D3008" s="164">
        <v>7</v>
      </c>
      <c r="E3008" s="163">
        <v>10.065000000000001</v>
      </c>
      <c r="F3008" s="163">
        <v>10.065000000000001</v>
      </c>
      <c r="G3008" s="163">
        <v>12.022500000000001</v>
      </c>
      <c r="H3008" s="1">
        <v>637</v>
      </c>
      <c r="I3008" s="161">
        <f>VLOOKUP(B3008,L$2:M$54,2,FALSE)</f>
        <v>1.0129106222430868</v>
      </c>
      <c r="J3008">
        <f>MAX(I3008*F3008,E3008)</f>
        <v>10.19494541287667</v>
      </c>
      <c r="L3008" s="166"/>
      <c r="M3008" s="41"/>
      <c r="N3008" s="41"/>
      <c r="O3008" s="41"/>
    </row>
    <row r="3009" spans="1:15" x14ac:dyDescent="0.25">
      <c r="A3009" s="165">
        <v>43591.291666666664</v>
      </c>
      <c r="B3009" s="167">
        <f>WEEKNUM(A3009)</f>
        <v>19</v>
      </c>
      <c r="C3009" s="164">
        <f>WEEKDAY(A3009)</f>
        <v>2</v>
      </c>
      <c r="D3009" s="164">
        <v>8</v>
      </c>
      <c r="E3009" s="163">
        <v>10.09</v>
      </c>
      <c r="F3009" s="163">
        <v>10.09</v>
      </c>
      <c r="G3009" s="163">
        <v>11.3675</v>
      </c>
      <c r="H3009" s="1">
        <v>1367</v>
      </c>
      <c r="I3009" s="161">
        <f>VLOOKUP(B3009,L$2:M$54,2,FALSE)</f>
        <v>1.0129106222430868</v>
      </c>
      <c r="J3009">
        <f>MAX(I3009*F3009,E3009)</f>
        <v>10.220268178432745</v>
      </c>
      <c r="L3009" s="166"/>
      <c r="M3009" s="41"/>
      <c r="N3009" s="41"/>
      <c r="O3009" s="41"/>
    </row>
    <row r="3010" spans="1:15" x14ac:dyDescent="0.25">
      <c r="A3010" s="165">
        <v>43591.333333333336</v>
      </c>
      <c r="B3010" s="167">
        <f>WEEKNUM(A3010)</f>
        <v>19</v>
      </c>
      <c r="C3010" s="164">
        <f>WEEKDAY(A3010)</f>
        <v>2</v>
      </c>
      <c r="D3010" s="164">
        <v>9</v>
      </c>
      <c r="E3010" s="163">
        <v>9.9499999999999993</v>
      </c>
      <c r="F3010" s="163">
        <v>9.9499999999999993</v>
      </c>
      <c r="G3010" s="163">
        <v>12.045</v>
      </c>
      <c r="H3010" s="1">
        <v>2142</v>
      </c>
      <c r="I3010" s="161">
        <f>VLOOKUP(B3010,L$2:M$54,2,FALSE)</f>
        <v>1.0129106222430868</v>
      </c>
      <c r="J3010">
        <f>MAX(I3010*F3010,E3010)</f>
        <v>10.078460691318712</v>
      </c>
      <c r="L3010" s="166"/>
      <c r="M3010" s="41"/>
      <c r="N3010" s="41"/>
      <c r="O3010" s="41"/>
    </row>
    <row r="3011" spans="1:15" x14ac:dyDescent="0.25">
      <c r="A3011" s="165">
        <v>43591.375</v>
      </c>
      <c r="B3011" s="167">
        <f>WEEKNUM(A3011)</f>
        <v>19</v>
      </c>
      <c r="C3011" s="164">
        <f>WEEKDAY(A3011)</f>
        <v>2</v>
      </c>
      <c r="D3011" s="164">
        <v>10</v>
      </c>
      <c r="E3011" s="163">
        <v>11.86</v>
      </c>
      <c r="F3011" s="163">
        <v>11.86</v>
      </c>
      <c r="G3011" s="163">
        <v>11.89</v>
      </c>
      <c r="H3011" s="1">
        <v>2678</v>
      </c>
      <c r="I3011" s="161">
        <f>VLOOKUP(B3011,L$2:M$54,2,FALSE)</f>
        <v>1.0129106222430868</v>
      </c>
      <c r="J3011">
        <f>MAX(I3011*F3011,E3011)</f>
        <v>12.013119979803008</v>
      </c>
      <c r="L3011" s="166"/>
      <c r="M3011" s="41"/>
      <c r="N3011" s="41"/>
      <c r="O3011" s="41"/>
    </row>
    <row r="3012" spans="1:15" x14ac:dyDescent="0.25">
      <c r="A3012" s="165">
        <v>43591.416666666664</v>
      </c>
      <c r="B3012" s="167">
        <f>WEEKNUM(A3012)</f>
        <v>19</v>
      </c>
      <c r="C3012" s="164">
        <f>WEEKDAY(A3012)</f>
        <v>2</v>
      </c>
      <c r="D3012" s="164">
        <v>11</v>
      </c>
      <c r="E3012" s="163">
        <v>10.5</v>
      </c>
      <c r="F3012" s="163">
        <v>11.885</v>
      </c>
      <c r="G3012" s="163">
        <v>11.705</v>
      </c>
      <c r="H3012" s="1">
        <v>2964</v>
      </c>
      <c r="I3012" s="161">
        <f>VLOOKUP(B3012,L$2:M$54,2,FALSE)</f>
        <v>1.0129106222430868</v>
      </c>
      <c r="J3012">
        <f>MAX(I3012*F3012,E3012)</f>
        <v>12.038442745359086</v>
      </c>
      <c r="L3012" s="166"/>
      <c r="M3012" s="41"/>
      <c r="N3012" s="41"/>
      <c r="O3012" s="41"/>
    </row>
    <row r="3013" spans="1:15" x14ac:dyDescent="0.25">
      <c r="A3013" s="165">
        <v>43591.458333333336</v>
      </c>
      <c r="B3013" s="167">
        <f>WEEKNUM(A3013)</f>
        <v>19</v>
      </c>
      <c r="C3013" s="164">
        <f>WEEKDAY(A3013)</f>
        <v>2</v>
      </c>
      <c r="D3013" s="164">
        <v>12</v>
      </c>
      <c r="E3013" s="163">
        <v>10.934999999999999</v>
      </c>
      <c r="F3013" s="163">
        <v>11.94</v>
      </c>
      <c r="G3013" s="163">
        <v>10.66</v>
      </c>
      <c r="H3013" s="1">
        <v>2984</v>
      </c>
      <c r="I3013" s="161">
        <f>VLOOKUP(B3013,L$2:M$54,2,FALSE)</f>
        <v>1.0129106222430868</v>
      </c>
      <c r="J3013">
        <f>MAX(I3013*F3013,E3013)</f>
        <v>12.094152829582455</v>
      </c>
      <c r="L3013" s="166"/>
      <c r="M3013" s="41"/>
      <c r="N3013" s="41"/>
      <c r="O3013" s="41"/>
    </row>
    <row r="3014" spans="1:15" x14ac:dyDescent="0.25">
      <c r="A3014" s="165">
        <v>43591.5</v>
      </c>
      <c r="B3014" s="167">
        <f>WEEKNUM(A3014)</f>
        <v>19</v>
      </c>
      <c r="C3014" s="164">
        <f>WEEKDAY(A3014)</f>
        <v>2</v>
      </c>
      <c r="D3014" s="164">
        <v>13</v>
      </c>
      <c r="E3014" s="163">
        <v>10</v>
      </c>
      <c r="F3014" s="163">
        <v>13.870000000000001</v>
      </c>
      <c r="G3014" s="163">
        <v>10.195</v>
      </c>
      <c r="H3014" s="1">
        <v>2817</v>
      </c>
      <c r="I3014" s="161">
        <f>VLOOKUP(B3014,L$2:M$54,2,FALSE)</f>
        <v>1.0129106222430868</v>
      </c>
      <c r="J3014">
        <f>MAX(I3014*F3014,E3014)</f>
        <v>14.049070330511615</v>
      </c>
      <c r="L3014" s="166"/>
      <c r="M3014" s="41"/>
      <c r="N3014" s="41"/>
      <c r="O3014" s="41"/>
    </row>
    <row r="3015" spans="1:15" x14ac:dyDescent="0.25">
      <c r="A3015" s="165">
        <v>43591.541666666664</v>
      </c>
      <c r="B3015" s="167">
        <f>WEEKNUM(A3015)</f>
        <v>19</v>
      </c>
      <c r="C3015" s="164">
        <f>WEEKDAY(A3015)</f>
        <v>2</v>
      </c>
      <c r="D3015" s="164">
        <v>14</v>
      </c>
      <c r="E3015" s="163">
        <v>10</v>
      </c>
      <c r="F3015" s="163">
        <v>14.15</v>
      </c>
      <c r="G3015" s="163">
        <v>10.09</v>
      </c>
      <c r="H3015" s="1">
        <v>2807</v>
      </c>
      <c r="I3015" s="161">
        <f>VLOOKUP(B3015,L$2:M$54,2,FALSE)</f>
        <v>1.0129106222430868</v>
      </c>
      <c r="J3015">
        <f>MAX(I3015*F3015,E3015)</f>
        <v>14.332685304739679</v>
      </c>
      <c r="L3015" s="166"/>
      <c r="M3015" s="41"/>
      <c r="N3015" s="41"/>
      <c r="O3015" s="41"/>
    </row>
    <row r="3016" spans="1:15" x14ac:dyDescent="0.25">
      <c r="A3016" s="165">
        <v>43591.583333333336</v>
      </c>
      <c r="B3016" s="167">
        <f>WEEKNUM(A3016)</f>
        <v>19</v>
      </c>
      <c r="C3016" s="164">
        <f>WEEKDAY(A3016)</f>
        <v>2</v>
      </c>
      <c r="D3016" s="164">
        <v>15</v>
      </c>
      <c r="E3016" s="163">
        <v>10</v>
      </c>
      <c r="F3016" s="163">
        <v>11.9375</v>
      </c>
      <c r="G3016" s="163">
        <v>10.190000000000001</v>
      </c>
      <c r="H3016" s="1">
        <v>2722</v>
      </c>
      <c r="I3016" s="161">
        <f>VLOOKUP(B3016,L$2:M$54,2,FALSE)</f>
        <v>1.0129106222430868</v>
      </c>
      <c r="J3016">
        <f>MAX(I3016*F3016,E3016)</f>
        <v>12.091620553026848</v>
      </c>
      <c r="L3016" s="166"/>
      <c r="M3016" s="41"/>
      <c r="N3016" s="41"/>
      <c r="O3016" s="41"/>
    </row>
    <row r="3017" spans="1:15" x14ac:dyDescent="0.25">
      <c r="A3017" s="165">
        <v>43591.625</v>
      </c>
      <c r="B3017" s="167">
        <f>WEEKNUM(A3017)</f>
        <v>19</v>
      </c>
      <c r="C3017" s="164">
        <f>WEEKDAY(A3017)</f>
        <v>2</v>
      </c>
      <c r="D3017" s="164">
        <v>16</v>
      </c>
      <c r="E3017" s="163">
        <v>11</v>
      </c>
      <c r="F3017" s="163">
        <v>12.105</v>
      </c>
      <c r="G3017" s="163">
        <v>9.81</v>
      </c>
      <c r="H3017" s="1">
        <v>3001</v>
      </c>
      <c r="I3017" s="161">
        <f>VLOOKUP(B3017,L$2:M$54,2,FALSE)</f>
        <v>1.0129106222430868</v>
      </c>
      <c r="J3017">
        <f>MAX(I3017*F3017,E3017)</f>
        <v>12.261283082252566</v>
      </c>
      <c r="L3017" s="166"/>
      <c r="M3017" s="41"/>
      <c r="N3017" s="41"/>
      <c r="O3017" s="41"/>
    </row>
    <row r="3018" spans="1:15" x14ac:dyDescent="0.25">
      <c r="A3018" s="165">
        <v>43591.666666666664</v>
      </c>
      <c r="B3018" s="167">
        <f>WEEKNUM(A3018)</f>
        <v>19</v>
      </c>
      <c r="C3018" s="164">
        <f>WEEKDAY(A3018)</f>
        <v>2</v>
      </c>
      <c r="D3018" s="164">
        <v>17</v>
      </c>
      <c r="E3018" s="163">
        <v>10</v>
      </c>
      <c r="F3018" s="163">
        <v>13.850000000000001</v>
      </c>
      <c r="G3018" s="163">
        <v>10.08</v>
      </c>
      <c r="H3018" s="1">
        <v>2954</v>
      </c>
      <c r="I3018" s="161">
        <f>VLOOKUP(B3018,L$2:M$54,2,FALSE)</f>
        <v>1.0129106222430868</v>
      </c>
      <c r="J3018">
        <f>MAX(I3018*F3018,E3018)</f>
        <v>14.028812118066753</v>
      </c>
      <c r="L3018" s="166"/>
      <c r="M3018" s="41"/>
      <c r="N3018" s="41"/>
      <c r="O3018" s="41"/>
    </row>
    <row r="3019" spans="1:15" x14ac:dyDescent="0.25">
      <c r="A3019" s="165">
        <v>43591.708333333336</v>
      </c>
      <c r="B3019" s="167">
        <f>WEEKNUM(A3019)</f>
        <v>19</v>
      </c>
      <c r="C3019" s="164">
        <f>WEEKDAY(A3019)</f>
        <v>2</v>
      </c>
      <c r="D3019" s="164">
        <v>18</v>
      </c>
      <c r="E3019" s="163">
        <v>10</v>
      </c>
      <c r="F3019" s="163">
        <v>14.260000000000002</v>
      </c>
      <c r="G3019" s="163">
        <v>11.86</v>
      </c>
      <c r="H3019" s="1">
        <v>2743</v>
      </c>
      <c r="I3019" s="161">
        <f>VLOOKUP(B3019,L$2:M$54,2,FALSE)</f>
        <v>1.0129106222430868</v>
      </c>
      <c r="J3019">
        <f>MAX(I3019*F3019,E3019)</f>
        <v>14.44410547318642</v>
      </c>
      <c r="L3019" s="166"/>
      <c r="M3019" s="41"/>
      <c r="N3019" s="41"/>
      <c r="O3019" s="41"/>
    </row>
    <row r="3020" spans="1:15" x14ac:dyDescent="0.25">
      <c r="A3020" s="165">
        <v>43591.75</v>
      </c>
      <c r="B3020" s="167">
        <f>WEEKNUM(A3020)</f>
        <v>19</v>
      </c>
      <c r="C3020" s="164">
        <f>WEEKDAY(A3020)</f>
        <v>2</v>
      </c>
      <c r="D3020" s="164">
        <v>19</v>
      </c>
      <c r="E3020" s="163">
        <v>10</v>
      </c>
      <c r="F3020" s="163">
        <v>14</v>
      </c>
      <c r="G3020" s="163">
        <v>11.0725</v>
      </c>
      <c r="H3020" s="1">
        <v>2666</v>
      </c>
      <c r="I3020" s="161">
        <f>VLOOKUP(B3020,L$2:M$54,2,FALSE)</f>
        <v>1.0129106222430868</v>
      </c>
      <c r="J3020">
        <f>MAX(I3020*F3020,E3020)</f>
        <v>14.180748711403215</v>
      </c>
      <c r="L3020" s="166"/>
      <c r="M3020" s="41"/>
      <c r="N3020" s="41"/>
      <c r="O3020" s="41"/>
    </row>
    <row r="3021" spans="1:15" x14ac:dyDescent="0.25">
      <c r="A3021" s="165">
        <v>43591.791666666664</v>
      </c>
      <c r="B3021" s="167">
        <f>WEEKNUM(A3021)</f>
        <v>19</v>
      </c>
      <c r="C3021" s="164">
        <f>WEEKDAY(A3021)</f>
        <v>2</v>
      </c>
      <c r="D3021" s="164">
        <v>20</v>
      </c>
      <c r="E3021" s="163">
        <v>10</v>
      </c>
      <c r="F3021" s="163">
        <v>13.850000000000001</v>
      </c>
      <c r="G3021" s="163">
        <v>11.442500000000001</v>
      </c>
      <c r="H3021" s="1">
        <v>2001</v>
      </c>
      <c r="I3021" s="161">
        <f>VLOOKUP(B3021,L$2:M$54,2,FALSE)</f>
        <v>1.0129106222430868</v>
      </c>
      <c r="J3021">
        <f>MAX(I3021*F3021,E3021)</f>
        <v>14.028812118066753</v>
      </c>
      <c r="L3021" s="166"/>
      <c r="M3021" s="41"/>
      <c r="N3021" s="41"/>
      <c r="O3021" s="41"/>
    </row>
    <row r="3022" spans="1:15" x14ac:dyDescent="0.25">
      <c r="A3022" s="165">
        <v>43591.833333333336</v>
      </c>
      <c r="B3022" s="167">
        <f>WEEKNUM(A3022)</f>
        <v>19</v>
      </c>
      <c r="C3022" s="164">
        <f>WEEKDAY(A3022)</f>
        <v>2</v>
      </c>
      <c r="D3022" s="164">
        <v>21</v>
      </c>
      <c r="E3022" s="163">
        <v>10</v>
      </c>
      <c r="F3022" s="163">
        <v>14.260000000000002</v>
      </c>
      <c r="G3022" s="163">
        <v>12.105</v>
      </c>
      <c r="H3022" s="1">
        <v>1096</v>
      </c>
      <c r="I3022" s="161">
        <f>VLOOKUP(B3022,L$2:M$54,2,FALSE)</f>
        <v>1.0129106222430868</v>
      </c>
      <c r="J3022">
        <f>MAX(I3022*F3022,E3022)</f>
        <v>14.44410547318642</v>
      </c>
      <c r="L3022" s="166"/>
      <c r="M3022" s="41"/>
      <c r="N3022" s="41"/>
      <c r="O3022" s="41"/>
    </row>
    <row r="3023" spans="1:15" x14ac:dyDescent="0.25">
      <c r="A3023" s="165">
        <v>43591.875</v>
      </c>
      <c r="B3023" s="167">
        <f>WEEKNUM(A3023)</f>
        <v>19</v>
      </c>
      <c r="C3023" s="164">
        <f>WEEKDAY(A3023)</f>
        <v>2</v>
      </c>
      <c r="D3023" s="164">
        <v>22</v>
      </c>
      <c r="E3023" s="163">
        <v>10</v>
      </c>
      <c r="F3023" s="163">
        <v>13</v>
      </c>
      <c r="G3023" s="163">
        <v>12.0375</v>
      </c>
      <c r="H3023" s="1">
        <v>881</v>
      </c>
      <c r="I3023" s="161">
        <f>VLOOKUP(B3023,L$2:M$54,2,FALSE)</f>
        <v>1.0129106222430868</v>
      </c>
      <c r="J3023">
        <f>MAX(I3023*F3023,E3023)</f>
        <v>13.167838089160128</v>
      </c>
      <c r="L3023" s="166"/>
      <c r="M3023" s="41"/>
      <c r="N3023" s="41"/>
      <c r="O3023" s="41"/>
    </row>
    <row r="3024" spans="1:15" x14ac:dyDescent="0.25">
      <c r="A3024" s="165">
        <v>43591.916666666664</v>
      </c>
      <c r="B3024" s="167">
        <f>WEEKNUM(A3024)</f>
        <v>19</v>
      </c>
      <c r="C3024" s="164">
        <f>WEEKDAY(A3024)</f>
        <v>2</v>
      </c>
      <c r="D3024" s="164">
        <v>23</v>
      </c>
      <c r="E3024" s="163">
        <v>12.01</v>
      </c>
      <c r="F3024" s="163">
        <v>12.01</v>
      </c>
      <c r="G3024" s="163">
        <v>11.475</v>
      </c>
      <c r="H3024" s="1">
        <v>956</v>
      </c>
      <c r="I3024" s="161">
        <f>VLOOKUP(B3024,L$2:M$54,2,FALSE)</f>
        <v>1.0129106222430868</v>
      </c>
      <c r="J3024">
        <f>MAX(I3024*F3024,E3024)</f>
        <v>12.165056573139472</v>
      </c>
      <c r="L3024" s="166"/>
      <c r="M3024" s="41"/>
      <c r="N3024" s="41"/>
      <c r="O3024" s="41"/>
    </row>
    <row r="3025" spans="1:15" x14ac:dyDescent="0.25">
      <c r="A3025" s="165">
        <v>43591.958333333336</v>
      </c>
      <c r="B3025" s="167">
        <f>WEEKNUM(A3025)</f>
        <v>19</v>
      </c>
      <c r="C3025" s="164">
        <f>WEEKDAY(A3025)</f>
        <v>2</v>
      </c>
      <c r="D3025" s="164">
        <v>24</v>
      </c>
      <c r="E3025" s="163">
        <v>11.9375</v>
      </c>
      <c r="F3025" s="163">
        <v>11.9375</v>
      </c>
      <c r="G3025" s="163">
        <v>11.516249999999999</v>
      </c>
      <c r="H3025" s="1">
        <v>1175</v>
      </c>
      <c r="I3025" s="161">
        <f>VLOOKUP(B3025,L$2:M$54,2,FALSE)</f>
        <v>1.0129106222430868</v>
      </c>
      <c r="J3025">
        <f>MAX(I3025*F3025,E3025)</f>
        <v>12.091620553026848</v>
      </c>
      <c r="L3025" s="166"/>
      <c r="M3025" s="41"/>
      <c r="N3025" s="41"/>
      <c r="O3025" s="41"/>
    </row>
    <row r="3026" spans="1:15" x14ac:dyDescent="0.25">
      <c r="A3026" s="165">
        <v>43592</v>
      </c>
      <c r="B3026" s="167">
        <f>WEEKNUM(A3026)</f>
        <v>19</v>
      </c>
      <c r="C3026" s="164">
        <f>WEEKDAY(A3026)</f>
        <v>3</v>
      </c>
      <c r="D3026" s="164">
        <v>1</v>
      </c>
      <c r="E3026" s="163">
        <v>10.879999999999999</v>
      </c>
      <c r="F3026" s="163">
        <v>10.879999999999999</v>
      </c>
      <c r="G3026" s="163">
        <v>12.01</v>
      </c>
      <c r="H3026" s="1">
        <v>856</v>
      </c>
      <c r="I3026" s="161">
        <f>VLOOKUP(B3026,L$2:M$54,2,FALSE)</f>
        <v>1.0129106222430868</v>
      </c>
      <c r="J3026">
        <f>MAX(I3026*F3026,E3026)</f>
        <v>11.020467570004783</v>
      </c>
      <c r="L3026" s="166"/>
      <c r="M3026" s="41"/>
      <c r="N3026" s="41"/>
      <c r="O3026" s="41"/>
    </row>
    <row r="3027" spans="1:15" x14ac:dyDescent="0.25">
      <c r="A3027" s="165">
        <v>43592.041666666664</v>
      </c>
      <c r="B3027" s="167">
        <f>WEEKNUM(A3027)</f>
        <v>19</v>
      </c>
      <c r="C3027" s="164">
        <f>WEEKDAY(A3027)</f>
        <v>3</v>
      </c>
      <c r="D3027" s="164">
        <v>2</v>
      </c>
      <c r="E3027" s="163">
        <v>12</v>
      </c>
      <c r="F3027" s="163">
        <v>12</v>
      </c>
      <c r="G3027" s="163">
        <v>12.0425</v>
      </c>
      <c r="H3027" s="1">
        <v>501</v>
      </c>
      <c r="I3027" s="161">
        <f>VLOOKUP(B3027,L$2:M$54,2,FALSE)</f>
        <v>1.0129106222430868</v>
      </c>
      <c r="J3027">
        <f>MAX(I3027*F3027,E3027)</f>
        <v>12.154927466917041</v>
      </c>
      <c r="L3027" s="166"/>
      <c r="M3027" s="41"/>
      <c r="N3027" s="41"/>
      <c r="O3027" s="41"/>
    </row>
    <row r="3028" spans="1:15" x14ac:dyDescent="0.25">
      <c r="A3028" s="165">
        <v>43592.083333333336</v>
      </c>
      <c r="B3028" s="167">
        <f>WEEKNUM(A3028)</f>
        <v>19</v>
      </c>
      <c r="C3028" s="164">
        <f>WEEKDAY(A3028)</f>
        <v>3</v>
      </c>
      <c r="D3028" s="164">
        <v>3</v>
      </c>
      <c r="E3028" s="163">
        <v>10.6</v>
      </c>
      <c r="F3028" s="163">
        <v>11.1</v>
      </c>
      <c r="G3028" s="163">
        <v>12.525</v>
      </c>
      <c r="H3028" s="1">
        <v>283</v>
      </c>
      <c r="I3028" s="161">
        <f>VLOOKUP(B3028,L$2:M$54,2,FALSE)</f>
        <v>1.0129106222430868</v>
      </c>
      <c r="J3028">
        <f>MAX(I3028*F3028,E3028)</f>
        <v>11.243307906898263</v>
      </c>
      <c r="L3028" s="166"/>
      <c r="M3028" s="41"/>
      <c r="N3028" s="41"/>
      <c r="O3028" s="41"/>
    </row>
    <row r="3029" spans="1:15" x14ac:dyDescent="0.25">
      <c r="A3029" s="165">
        <v>43592.125</v>
      </c>
      <c r="B3029" s="167">
        <f>WEEKNUM(A3029)</f>
        <v>19</v>
      </c>
      <c r="C3029" s="164">
        <f>WEEKDAY(A3029)</f>
        <v>3</v>
      </c>
      <c r="D3029" s="164">
        <v>4</v>
      </c>
      <c r="E3029" s="163">
        <v>11.875</v>
      </c>
      <c r="F3029" s="163">
        <v>12</v>
      </c>
      <c r="G3029" s="163">
        <v>12.01</v>
      </c>
      <c r="H3029" s="1">
        <v>208</v>
      </c>
      <c r="I3029" s="161">
        <f>VLOOKUP(B3029,L$2:M$54,2,FALSE)</f>
        <v>1.0129106222430868</v>
      </c>
      <c r="J3029">
        <f>MAX(I3029*F3029,E3029)</f>
        <v>12.154927466917041</v>
      </c>
      <c r="L3029" s="166"/>
      <c r="M3029" s="41"/>
      <c r="N3029" s="41"/>
      <c r="O3029" s="41"/>
    </row>
    <row r="3030" spans="1:15" x14ac:dyDescent="0.25">
      <c r="A3030" s="165">
        <v>43592.166666666664</v>
      </c>
      <c r="B3030" s="167">
        <f>WEEKNUM(A3030)</f>
        <v>19</v>
      </c>
      <c r="C3030" s="164">
        <f>WEEKDAY(A3030)</f>
        <v>3</v>
      </c>
      <c r="D3030" s="164">
        <v>5</v>
      </c>
      <c r="E3030" s="163">
        <v>10.6</v>
      </c>
      <c r="F3030" s="163">
        <v>11.1</v>
      </c>
      <c r="G3030" s="163">
        <v>12.0425</v>
      </c>
      <c r="H3030" s="1">
        <v>248</v>
      </c>
      <c r="I3030" s="161">
        <f>VLOOKUP(B3030,L$2:M$54,2,FALSE)</f>
        <v>1.0129106222430868</v>
      </c>
      <c r="J3030">
        <f>MAX(I3030*F3030,E3030)</f>
        <v>11.243307906898263</v>
      </c>
      <c r="L3030" s="166"/>
      <c r="M3030" s="41"/>
      <c r="N3030" s="41"/>
      <c r="O3030" s="41"/>
    </row>
    <row r="3031" spans="1:15" x14ac:dyDescent="0.25">
      <c r="A3031" s="165">
        <v>43592.208333333336</v>
      </c>
      <c r="B3031" s="167">
        <f>WEEKNUM(A3031)</f>
        <v>19</v>
      </c>
      <c r="C3031" s="164">
        <f>WEEKDAY(A3031)</f>
        <v>3</v>
      </c>
      <c r="D3031" s="164">
        <v>6</v>
      </c>
      <c r="E3031" s="163">
        <v>10.5</v>
      </c>
      <c r="F3031" s="163">
        <v>11</v>
      </c>
      <c r="G3031" s="163">
        <v>11.925000000000001</v>
      </c>
      <c r="H3031" s="1">
        <v>181</v>
      </c>
      <c r="I3031" s="161">
        <f>VLOOKUP(B3031,L$2:M$54,2,FALSE)</f>
        <v>1.0129106222430868</v>
      </c>
      <c r="J3031">
        <f>MAX(I3031*F3031,E3031)</f>
        <v>11.142016844673956</v>
      </c>
      <c r="L3031" s="166"/>
      <c r="M3031" s="41"/>
      <c r="N3031" s="41"/>
      <c r="O3031" s="41"/>
    </row>
    <row r="3032" spans="1:15" x14ac:dyDescent="0.25">
      <c r="A3032" s="165">
        <v>43592.25</v>
      </c>
      <c r="B3032" s="167">
        <f>WEEKNUM(A3032)</f>
        <v>19</v>
      </c>
      <c r="C3032" s="164">
        <f>WEEKDAY(A3032)</f>
        <v>3</v>
      </c>
      <c r="D3032" s="164">
        <v>7</v>
      </c>
      <c r="E3032" s="163">
        <v>10.875</v>
      </c>
      <c r="F3032" s="163">
        <v>12</v>
      </c>
      <c r="G3032" s="163">
        <v>12.13</v>
      </c>
      <c r="H3032" s="1">
        <v>318</v>
      </c>
      <c r="I3032" s="161">
        <f>VLOOKUP(B3032,L$2:M$54,2,FALSE)</f>
        <v>1.0129106222430868</v>
      </c>
      <c r="J3032">
        <f>MAX(I3032*F3032,E3032)</f>
        <v>12.154927466917041</v>
      </c>
      <c r="L3032" s="166"/>
      <c r="M3032" s="41"/>
      <c r="N3032" s="41"/>
      <c r="O3032" s="41"/>
    </row>
    <row r="3033" spans="1:15" x14ac:dyDescent="0.25">
      <c r="A3033" s="165">
        <v>43592.291666666664</v>
      </c>
      <c r="B3033" s="167">
        <f>WEEKNUM(A3033)</f>
        <v>19</v>
      </c>
      <c r="C3033" s="164">
        <f>WEEKDAY(A3033)</f>
        <v>3</v>
      </c>
      <c r="D3033" s="164">
        <v>8</v>
      </c>
      <c r="E3033" s="163">
        <v>10</v>
      </c>
      <c r="F3033" s="163">
        <v>15.75</v>
      </c>
      <c r="G3033" s="163">
        <v>11.935</v>
      </c>
      <c r="H3033" s="1">
        <v>567</v>
      </c>
      <c r="I3033" s="161">
        <f>VLOOKUP(B3033,L$2:M$54,2,FALSE)</f>
        <v>1.0129106222430868</v>
      </c>
      <c r="J3033">
        <f>MAX(I3033*F3033,E3033)</f>
        <v>15.953342300328618</v>
      </c>
      <c r="L3033" s="166"/>
      <c r="M3033" s="41"/>
      <c r="N3033" s="41"/>
      <c r="O3033" s="41"/>
    </row>
    <row r="3034" spans="1:15" x14ac:dyDescent="0.25">
      <c r="A3034" s="165">
        <v>43592.333333333336</v>
      </c>
      <c r="B3034" s="167">
        <f>WEEKNUM(A3034)</f>
        <v>19</v>
      </c>
      <c r="C3034" s="164">
        <f>WEEKDAY(A3034)</f>
        <v>3</v>
      </c>
      <c r="D3034" s="164">
        <v>9</v>
      </c>
      <c r="E3034" s="163">
        <v>10</v>
      </c>
      <c r="F3034" s="163">
        <v>17.625</v>
      </c>
      <c r="G3034" s="163">
        <v>12.032500000000001</v>
      </c>
      <c r="H3034" s="1">
        <v>891</v>
      </c>
      <c r="I3034" s="161">
        <f>VLOOKUP(B3034,L$2:M$54,2,FALSE)</f>
        <v>1.0129106222430868</v>
      </c>
      <c r="J3034">
        <f>MAX(I3034*F3034,E3034)</f>
        <v>17.852549717034407</v>
      </c>
      <c r="L3034" s="166"/>
      <c r="M3034" s="41"/>
      <c r="N3034" s="41"/>
      <c r="O3034" s="41"/>
    </row>
    <row r="3035" spans="1:15" x14ac:dyDescent="0.25">
      <c r="A3035" s="165">
        <v>43592.375</v>
      </c>
      <c r="B3035" s="167">
        <f>WEEKNUM(A3035)</f>
        <v>19</v>
      </c>
      <c r="C3035" s="164">
        <f>WEEKDAY(A3035)</f>
        <v>3</v>
      </c>
      <c r="D3035" s="164">
        <v>10</v>
      </c>
      <c r="E3035" s="163">
        <v>10</v>
      </c>
      <c r="F3035" s="163">
        <v>14.75</v>
      </c>
      <c r="G3035" s="163">
        <v>10.879999999999999</v>
      </c>
      <c r="H3035" s="1">
        <v>1333</v>
      </c>
      <c r="I3035" s="161">
        <f>VLOOKUP(B3035,L$2:M$54,2,FALSE)</f>
        <v>1.0129106222430868</v>
      </c>
      <c r="J3035">
        <f>MAX(I3035*F3035,E3035)</f>
        <v>14.940431678085531</v>
      </c>
      <c r="L3035" s="166"/>
      <c r="M3035" s="41"/>
      <c r="N3035" s="41"/>
      <c r="O3035" s="41"/>
    </row>
    <row r="3036" spans="1:15" x14ac:dyDescent="0.25">
      <c r="A3036" s="165">
        <v>43592.416666666664</v>
      </c>
      <c r="B3036" s="167">
        <f>WEEKNUM(A3036)</f>
        <v>19</v>
      </c>
      <c r="C3036" s="164">
        <f>WEEKDAY(A3036)</f>
        <v>3</v>
      </c>
      <c r="D3036" s="164">
        <v>11</v>
      </c>
      <c r="E3036" s="163">
        <v>10</v>
      </c>
      <c r="F3036" s="163">
        <v>14</v>
      </c>
      <c r="G3036" s="163">
        <v>12</v>
      </c>
      <c r="H3036" s="1">
        <v>1663</v>
      </c>
      <c r="I3036" s="161">
        <f>VLOOKUP(B3036,L$2:M$54,2,FALSE)</f>
        <v>1.0129106222430868</v>
      </c>
      <c r="J3036">
        <f>MAX(I3036*F3036,E3036)</f>
        <v>14.180748711403215</v>
      </c>
      <c r="L3036" s="166"/>
      <c r="M3036" s="41"/>
      <c r="N3036" s="41"/>
      <c r="O3036" s="41"/>
    </row>
    <row r="3037" spans="1:15" x14ac:dyDescent="0.25">
      <c r="A3037" s="165">
        <v>43592.458333333336</v>
      </c>
      <c r="B3037" s="167">
        <f>WEEKNUM(A3037)</f>
        <v>19</v>
      </c>
      <c r="C3037" s="164">
        <f>WEEKDAY(A3037)</f>
        <v>3</v>
      </c>
      <c r="D3037" s="164">
        <v>12</v>
      </c>
      <c r="E3037" s="163">
        <v>10</v>
      </c>
      <c r="F3037" s="163">
        <v>13.875</v>
      </c>
      <c r="G3037" s="163">
        <v>10.85</v>
      </c>
      <c r="H3037" s="1">
        <v>2228</v>
      </c>
      <c r="I3037" s="161">
        <f>VLOOKUP(B3037,L$2:M$54,2,FALSE)</f>
        <v>1.0129106222430868</v>
      </c>
      <c r="J3037">
        <f>MAX(I3037*F3037,E3037)</f>
        <v>14.054134883622829</v>
      </c>
      <c r="L3037" s="166"/>
      <c r="M3037" s="41"/>
      <c r="N3037" s="41"/>
      <c r="O3037" s="41"/>
    </row>
    <row r="3038" spans="1:15" x14ac:dyDescent="0.25">
      <c r="A3038" s="165">
        <v>43592.5</v>
      </c>
      <c r="B3038" s="167">
        <f>WEEKNUM(A3038)</f>
        <v>19</v>
      </c>
      <c r="C3038" s="164">
        <f>WEEKDAY(A3038)</f>
        <v>3</v>
      </c>
      <c r="D3038" s="164">
        <v>13</v>
      </c>
      <c r="E3038" s="163">
        <v>10</v>
      </c>
      <c r="F3038" s="163">
        <v>14.125</v>
      </c>
      <c r="G3038" s="163">
        <v>11.9375</v>
      </c>
      <c r="H3038" s="1">
        <v>1917</v>
      </c>
      <c r="I3038" s="161">
        <f>VLOOKUP(B3038,L$2:M$54,2,FALSE)</f>
        <v>1.0129106222430868</v>
      </c>
      <c r="J3038">
        <f>MAX(I3038*F3038,E3038)</f>
        <v>14.3073625391836</v>
      </c>
      <c r="L3038" s="166"/>
      <c r="M3038" s="41"/>
      <c r="N3038" s="41"/>
      <c r="O3038" s="41"/>
    </row>
    <row r="3039" spans="1:15" x14ac:dyDescent="0.25">
      <c r="A3039" s="165">
        <v>43592.541666666664</v>
      </c>
      <c r="B3039" s="167">
        <f>WEEKNUM(A3039)</f>
        <v>19</v>
      </c>
      <c r="C3039" s="164">
        <f>WEEKDAY(A3039)</f>
        <v>3</v>
      </c>
      <c r="D3039" s="164">
        <v>14</v>
      </c>
      <c r="E3039" s="163">
        <v>10</v>
      </c>
      <c r="F3039" s="163">
        <v>14.074999999999999</v>
      </c>
      <c r="G3039" s="163">
        <v>10.85</v>
      </c>
      <c r="H3039" s="1">
        <v>1835</v>
      </c>
      <c r="I3039" s="161">
        <f>VLOOKUP(B3039,L$2:M$54,2,FALSE)</f>
        <v>1.0129106222430868</v>
      </c>
      <c r="J3039">
        <f>MAX(I3039*F3039,E3039)</f>
        <v>14.256717008071446</v>
      </c>
      <c r="L3039" s="166"/>
      <c r="M3039" s="41"/>
      <c r="N3039" s="41"/>
      <c r="O3039" s="41"/>
    </row>
    <row r="3040" spans="1:15" x14ac:dyDescent="0.25">
      <c r="A3040" s="165">
        <v>43592.583333333336</v>
      </c>
      <c r="B3040" s="167">
        <f>WEEKNUM(A3040)</f>
        <v>19</v>
      </c>
      <c r="C3040" s="164">
        <f>WEEKDAY(A3040)</f>
        <v>3</v>
      </c>
      <c r="D3040" s="164">
        <v>15</v>
      </c>
      <c r="E3040" s="163">
        <v>10</v>
      </c>
      <c r="F3040" s="163">
        <v>13.975000000000001</v>
      </c>
      <c r="G3040" s="163">
        <v>10.75</v>
      </c>
      <c r="H3040" s="1">
        <v>2126</v>
      </c>
      <c r="I3040" s="161">
        <f>VLOOKUP(B3040,L$2:M$54,2,FALSE)</f>
        <v>1.0129106222430868</v>
      </c>
      <c r="J3040">
        <f>MAX(I3040*F3040,E3040)</f>
        <v>14.15542594584714</v>
      </c>
      <c r="L3040" s="166"/>
      <c r="M3040" s="41"/>
      <c r="N3040" s="41"/>
      <c r="O3040" s="41"/>
    </row>
    <row r="3041" spans="1:15" x14ac:dyDescent="0.25">
      <c r="A3041" s="165">
        <v>43592.625</v>
      </c>
      <c r="B3041" s="167">
        <f>WEEKNUM(A3041)</f>
        <v>19</v>
      </c>
      <c r="C3041" s="164">
        <f>WEEKDAY(A3041)</f>
        <v>3</v>
      </c>
      <c r="D3041" s="164">
        <v>16</v>
      </c>
      <c r="E3041" s="163">
        <v>10</v>
      </c>
      <c r="F3041" s="163">
        <v>14.175000000000001</v>
      </c>
      <c r="G3041" s="163">
        <v>11.4375</v>
      </c>
      <c r="H3041" s="1">
        <v>2457</v>
      </c>
      <c r="I3041" s="161">
        <f>VLOOKUP(B3041,L$2:M$54,2,FALSE)</f>
        <v>1.0129106222430868</v>
      </c>
      <c r="J3041">
        <f>MAX(I3041*F3041,E3041)</f>
        <v>14.358008070295757</v>
      </c>
      <c r="L3041" s="166"/>
      <c r="M3041" s="41"/>
      <c r="N3041" s="41"/>
      <c r="O3041" s="41"/>
    </row>
    <row r="3042" spans="1:15" x14ac:dyDescent="0.25">
      <c r="A3042" s="165">
        <v>43592.666666666664</v>
      </c>
      <c r="B3042" s="167">
        <f>WEEKNUM(A3042)</f>
        <v>19</v>
      </c>
      <c r="C3042" s="164">
        <f>WEEKDAY(A3042)</f>
        <v>3</v>
      </c>
      <c r="D3042" s="164">
        <v>17</v>
      </c>
      <c r="E3042" s="163">
        <v>10</v>
      </c>
      <c r="F3042" s="163">
        <v>14.45</v>
      </c>
      <c r="G3042" s="163">
        <v>12.875</v>
      </c>
      <c r="H3042" s="1">
        <v>3183</v>
      </c>
      <c r="I3042" s="161">
        <f>VLOOKUP(B3042,L$2:M$54,2,FALSE)</f>
        <v>1.0129106222430868</v>
      </c>
      <c r="J3042">
        <f>MAX(I3042*F3042,E3042)</f>
        <v>14.636558491412604</v>
      </c>
      <c r="L3042" s="166"/>
      <c r="M3042" s="41"/>
      <c r="N3042" s="41"/>
      <c r="O3042" s="41"/>
    </row>
    <row r="3043" spans="1:15" x14ac:dyDescent="0.25">
      <c r="A3043" s="165">
        <v>43592.708333333336</v>
      </c>
      <c r="B3043" s="167">
        <f>WEEKNUM(A3043)</f>
        <v>19</v>
      </c>
      <c r="C3043" s="164">
        <f>WEEKDAY(A3043)</f>
        <v>3</v>
      </c>
      <c r="D3043" s="164">
        <v>18</v>
      </c>
      <c r="E3043" s="163">
        <v>10</v>
      </c>
      <c r="F3043" s="163">
        <v>17.375</v>
      </c>
      <c r="G3043" s="163">
        <v>13.8125</v>
      </c>
      <c r="H3043" s="1">
        <v>3290</v>
      </c>
      <c r="I3043" s="161">
        <f>VLOOKUP(B3043,L$2:M$54,2,FALSE)</f>
        <v>1.0129106222430868</v>
      </c>
      <c r="J3043">
        <f>MAX(I3043*F3043,E3043)</f>
        <v>17.599322061473632</v>
      </c>
      <c r="L3043" s="166"/>
      <c r="M3043" s="41"/>
      <c r="N3043" s="41"/>
      <c r="O3043" s="41"/>
    </row>
    <row r="3044" spans="1:15" x14ac:dyDescent="0.25">
      <c r="A3044" s="165">
        <v>43592.75</v>
      </c>
      <c r="B3044" s="167">
        <f>WEEKNUM(A3044)</f>
        <v>19</v>
      </c>
      <c r="C3044" s="164">
        <f>WEEKDAY(A3044)</f>
        <v>3</v>
      </c>
      <c r="D3044" s="164">
        <v>19</v>
      </c>
      <c r="E3044" s="163">
        <v>10</v>
      </c>
      <c r="F3044" s="163">
        <v>15.925000000000001</v>
      </c>
      <c r="G3044" s="163">
        <v>12.375</v>
      </c>
      <c r="H3044" s="1">
        <v>2734</v>
      </c>
      <c r="I3044" s="161">
        <f>VLOOKUP(B3044,L$2:M$54,2,FALSE)</f>
        <v>1.0129106222430868</v>
      </c>
      <c r="J3044">
        <f>MAX(I3044*F3044,E3044)</f>
        <v>16.13060165922116</v>
      </c>
      <c r="L3044" s="166"/>
      <c r="M3044" s="41"/>
      <c r="N3044" s="41"/>
      <c r="O3044" s="41"/>
    </row>
    <row r="3045" spans="1:15" x14ac:dyDescent="0.25">
      <c r="A3045" s="165">
        <v>43592.791666666664</v>
      </c>
      <c r="B3045" s="167">
        <f>WEEKNUM(A3045)</f>
        <v>19</v>
      </c>
      <c r="C3045" s="164">
        <f>WEEKDAY(A3045)</f>
        <v>3</v>
      </c>
      <c r="D3045" s="164">
        <v>20</v>
      </c>
      <c r="E3045" s="163">
        <v>10</v>
      </c>
      <c r="F3045" s="163">
        <v>13.525</v>
      </c>
      <c r="G3045" s="163">
        <v>12</v>
      </c>
      <c r="H3045" s="1">
        <v>1960</v>
      </c>
      <c r="I3045" s="161">
        <f>VLOOKUP(B3045,L$2:M$54,2,FALSE)</f>
        <v>1.0129106222430868</v>
      </c>
      <c r="J3045">
        <f>MAX(I3045*F3045,E3045)</f>
        <v>13.69961616583775</v>
      </c>
      <c r="L3045" s="166"/>
      <c r="M3045" s="41"/>
      <c r="N3045" s="41"/>
      <c r="O3045" s="41"/>
    </row>
    <row r="3046" spans="1:15" x14ac:dyDescent="0.25">
      <c r="A3046" s="165">
        <v>43592.833333333336</v>
      </c>
      <c r="B3046" s="167">
        <f>WEEKNUM(A3046)</f>
        <v>19</v>
      </c>
      <c r="C3046" s="164">
        <f>WEEKDAY(A3046)</f>
        <v>3</v>
      </c>
      <c r="D3046" s="164">
        <v>21</v>
      </c>
      <c r="E3046" s="163">
        <v>12.45</v>
      </c>
      <c r="F3046" s="163">
        <v>12.45</v>
      </c>
      <c r="G3046" s="163">
        <v>11.9375</v>
      </c>
      <c r="H3046" s="1">
        <v>1454</v>
      </c>
      <c r="I3046" s="161">
        <f>VLOOKUP(B3046,L$2:M$54,2,FALSE)</f>
        <v>1.0129106222430868</v>
      </c>
      <c r="J3046">
        <f>MAX(I3046*F3046,E3046)</f>
        <v>12.61073724692643</v>
      </c>
      <c r="L3046" s="166"/>
      <c r="M3046" s="41"/>
      <c r="N3046" s="41"/>
      <c r="O3046" s="41"/>
    </row>
    <row r="3047" spans="1:15" x14ac:dyDescent="0.25">
      <c r="A3047" s="165">
        <v>43592.875</v>
      </c>
      <c r="B3047" s="167">
        <f>WEEKNUM(A3047)</f>
        <v>19</v>
      </c>
      <c r="C3047" s="164">
        <f>WEEKDAY(A3047)</f>
        <v>3</v>
      </c>
      <c r="D3047" s="164">
        <v>22</v>
      </c>
      <c r="E3047" s="163">
        <v>11.95</v>
      </c>
      <c r="F3047" s="163">
        <v>11.95</v>
      </c>
      <c r="G3047" s="163">
        <v>12.0625</v>
      </c>
      <c r="H3047" s="1">
        <v>1205</v>
      </c>
      <c r="I3047" s="161">
        <f>VLOOKUP(B3047,L$2:M$54,2,FALSE)</f>
        <v>1.0129106222430868</v>
      </c>
      <c r="J3047">
        <f>MAX(I3047*F3047,E3047)</f>
        <v>12.104281935804886</v>
      </c>
      <c r="L3047" s="166"/>
      <c r="M3047" s="41"/>
      <c r="N3047" s="41"/>
      <c r="O3047" s="41"/>
    </row>
    <row r="3048" spans="1:15" x14ac:dyDescent="0.25">
      <c r="A3048" s="165">
        <v>43592.916666666664</v>
      </c>
      <c r="B3048" s="167">
        <f>WEEKNUM(A3048)</f>
        <v>19</v>
      </c>
      <c r="C3048" s="164">
        <f>WEEKDAY(A3048)</f>
        <v>3</v>
      </c>
      <c r="D3048" s="164">
        <v>23</v>
      </c>
      <c r="E3048" s="163">
        <v>11.725000000000001</v>
      </c>
      <c r="F3048" s="163">
        <v>11.725000000000001</v>
      </c>
      <c r="G3048" s="163">
        <v>12.037500000000001</v>
      </c>
      <c r="H3048" s="1">
        <v>793</v>
      </c>
      <c r="I3048" s="161">
        <f>VLOOKUP(B3048,L$2:M$54,2,FALSE)</f>
        <v>1.0129106222430868</v>
      </c>
      <c r="J3048">
        <f>MAX(I3048*F3048,E3048)</f>
        <v>11.876377045800194</v>
      </c>
      <c r="L3048" s="166"/>
      <c r="M3048" s="41"/>
      <c r="N3048" s="41"/>
      <c r="O3048" s="41"/>
    </row>
    <row r="3049" spans="1:15" x14ac:dyDescent="0.25">
      <c r="A3049" s="165">
        <v>43592.958333333336</v>
      </c>
      <c r="B3049" s="167">
        <f>WEEKNUM(A3049)</f>
        <v>19</v>
      </c>
      <c r="C3049" s="164">
        <f>WEEKDAY(A3049)</f>
        <v>3</v>
      </c>
      <c r="D3049" s="164">
        <v>24</v>
      </c>
      <c r="E3049" s="163">
        <v>12</v>
      </c>
      <c r="F3049" s="163">
        <v>12</v>
      </c>
      <c r="G3049" s="163">
        <v>11.987500000000001</v>
      </c>
      <c r="H3049" s="1">
        <v>453</v>
      </c>
      <c r="I3049" s="161">
        <f>VLOOKUP(B3049,L$2:M$54,2,FALSE)</f>
        <v>1.0129106222430868</v>
      </c>
      <c r="J3049">
        <f>MAX(I3049*F3049,E3049)</f>
        <v>12.154927466917041</v>
      </c>
      <c r="L3049" s="166"/>
      <c r="M3049" s="41"/>
      <c r="N3049" s="41"/>
      <c r="O3049" s="41"/>
    </row>
    <row r="3050" spans="1:15" x14ac:dyDescent="0.25">
      <c r="A3050" s="165">
        <v>43593</v>
      </c>
      <c r="B3050" s="167">
        <f>WEEKNUM(A3050)</f>
        <v>19</v>
      </c>
      <c r="C3050" s="164">
        <f>WEEKDAY(A3050)</f>
        <v>4</v>
      </c>
      <c r="D3050" s="164">
        <v>1</v>
      </c>
      <c r="E3050" s="163">
        <v>11.07</v>
      </c>
      <c r="F3050" s="163">
        <v>11.07</v>
      </c>
      <c r="G3050" s="163">
        <v>12.0875</v>
      </c>
      <c r="H3050" s="1">
        <v>234</v>
      </c>
      <c r="I3050" s="161">
        <f>VLOOKUP(B3050,L$2:M$54,2,FALSE)</f>
        <v>1.0129106222430868</v>
      </c>
      <c r="J3050">
        <f>MAX(I3050*F3050,E3050)</f>
        <v>11.212920588230972</v>
      </c>
      <c r="L3050" s="166"/>
      <c r="M3050" s="41"/>
      <c r="N3050" s="41"/>
      <c r="O3050" s="41"/>
    </row>
    <row r="3051" spans="1:15" x14ac:dyDescent="0.25">
      <c r="A3051" s="165">
        <v>43593.041666666664</v>
      </c>
      <c r="B3051" s="167">
        <f>WEEKNUM(A3051)</f>
        <v>19</v>
      </c>
      <c r="C3051" s="164">
        <f>WEEKDAY(A3051)</f>
        <v>4</v>
      </c>
      <c r="D3051" s="164">
        <v>2</v>
      </c>
      <c r="E3051" s="163">
        <v>11.175000000000001</v>
      </c>
      <c r="F3051" s="163">
        <v>11.175000000000001</v>
      </c>
      <c r="G3051" s="163">
        <v>12.225</v>
      </c>
      <c r="H3051" s="1">
        <v>113</v>
      </c>
      <c r="I3051" s="161">
        <f>VLOOKUP(B3051,L$2:M$54,2,FALSE)</f>
        <v>1.0129106222430868</v>
      </c>
      <c r="J3051">
        <f>MAX(I3051*F3051,E3051)</f>
        <v>11.319276203566496</v>
      </c>
      <c r="L3051" s="166"/>
      <c r="M3051" s="41"/>
      <c r="N3051" s="41"/>
      <c r="O3051" s="41"/>
    </row>
    <row r="3052" spans="1:15" x14ac:dyDescent="0.25">
      <c r="A3052" s="165">
        <v>43593.083333333336</v>
      </c>
      <c r="B3052" s="167">
        <f>WEEKNUM(A3052)</f>
        <v>19</v>
      </c>
      <c r="C3052" s="164">
        <f>WEEKDAY(A3052)</f>
        <v>4</v>
      </c>
      <c r="D3052" s="164">
        <v>3</v>
      </c>
      <c r="E3052" s="163">
        <v>11.745000000000001</v>
      </c>
      <c r="F3052" s="163">
        <v>11.745000000000001</v>
      </c>
      <c r="G3052" s="163">
        <v>13.6875</v>
      </c>
      <c r="H3052" s="1">
        <v>76</v>
      </c>
      <c r="I3052" s="161">
        <f>VLOOKUP(B3052,L$2:M$54,2,FALSE)</f>
        <v>1.0129106222430868</v>
      </c>
      <c r="J3052">
        <f>MAX(I3052*F3052,E3052)</f>
        <v>11.896635258245055</v>
      </c>
      <c r="L3052" s="166"/>
      <c r="M3052" s="41"/>
      <c r="N3052" s="41"/>
      <c r="O3052" s="41"/>
    </row>
    <row r="3053" spans="1:15" x14ac:dyDescent="0.25">
      <c r="A3053" s="165">
        <v>43593.125</v>
      </c>
      <c r="B3053" s="167">
        <f>WEEKNUM(A3053)</f>
        <v>19</v>
      </c>
      <c r="C3053" s="164">
        <f>WEEKDAY(A3053)</f>
        <v>4</v>
      </c>
      <c r="D3053" s="164">
        <v>4</v>
      </c>
      <c r="E3053" s="163">
        <v>12.195</v>
      </c>
      <c r="F3053" s="163">
        <v>12.195</v>
      </c>
      <c r="G3053" s="163">
        <v>12.9625</v>
      </c>
      <c r="H3053" s="1">
        <v>149</v>
      </c>
      <c r="I3053" s="161">
        <f>VLOOKUP(B3053,L$2:M$54,2,FALSE)</f>
        <v>1.0129106222430868</v>
      </c>
      <c r="J3053">
        <f>MAX(I3053*F3053,E3053)</f>
        <v>12.352445038254444</v>
      </c>
      <c r="L3053" s="166"/>
      <c r="M3053" s="41"/>
      <c r="N3053" s="41"/>
      <c r="O3053" s="41"/>
    </row>
    <row r="3054" spans="1:15" x14ac:dyDescent="0.25">
      <c r="A3054" s="165">
        <v>43593.166666666664</v>
      </c>
      <c r="B3054" s="167">
        <f>WEEKNUM(A3054)</f>
        <v>19</v>
      </c>
      <c r="C3054" s="164">
        <f>WEEKDAY(A3054)</f>
        <v>4</v>
      </c>
      <c r="D3054" s="164">
        <v>5</v>
      </c>
      <c r="E3054" s="163">
        <v>11.705</v>
      </c>
      <c r="F3054" s="163">
        <v>11.705</v>
      </c>
      <c r="G3054" s="163">
        <v>11.762499999999999</v>
      </c>
      <c r="H3054" s="1">
        <v>347</v>
      </c>
      <c r="I3054" s="161">
        <f>VLOOKUP(B3054,L$2:M$54,2,FALSE)</f>
        <v>1.0129106222430868</v>
      </c>
      <c r="J3054">
        <f>MAX(I3054*F3054,E3054)</f>
        <v>11.856118833355332</v>
      </c>
      <c r="L3054" s="166"/>
      <c r="M3054" s="41"/>
      <c r="N3054" s="41"/>
      <c r="O3054" s="41"/>
    </row>
    <row r="3055" spans="1:15" x14ac:dyDescent="0.25">
      <c r="A3055" s="165">
        <v>43593.208333333336</v>
      </c>
      <c r="B3055" s="167">
        <f>WEEKNUM(A3055)</f>
        <v>19</v>
      </c>
      <c r="C3055" s="164">
        <f>WEEKDAY(A3055)</f>
        <v>4</v>
      </c>
      <c r="D3055" s="164">
        <v>6</v>
      </c>
      <c r="E3055" s="163">
        <v>10.620000000000001</v>
      </c>
      <c r="F3055" s="163">
        <v>10.620000000000001</v>
      </c>
      <c r="G3055" s="163">
        <v>12.45</v>
      </c>
      <c r="H3055" s="1">
        <v>987</v>
      </c>
      <c r="I3055" s="161">
        <f>VLOOKUP(B3055,L$2:M$54,2,FALSE)</f>
        <v>1.0129106222430868</v>
      </c>
      <c r="J3055">
        <f>MAX(I3055*F3055,E3055)</f>
        <v>10.757110808221583</v>
      </c>
      <c r="L3055" s="166"/>
      <c r="M3055" s="41"/>
      <c r="N3055" s="41"/>
      <c r="O3055" s="41"/>
    </row>
    <row r="3056" spans="1:15" x14ac:dyDescent="0.25">
      <c r="A3056" s="165">
        <v>43593.25</v>
      </c>
      <c r="B3056" s="167">
        <f>WEEKNUM(A3056)</f>
        <v>19</v>
      </c>
      <c r="C3056" s="164">
        <f>WEEKDAY(A3056)</f>
        <v>4</v>
      </c>
      <c r="D3056" s="164">
        <v>7</v>
      </c>
      <c r="E3056" s="163">
        <v>11.77</v>
      </c>
      <c r="F3056" s="163">
        <v>11.77</v>
      </c>
      <c r="G3056" s="163">
        <v>11.95</v>
      </c>
      <c r="H3056" s="1">
        <v>3553</v>
      </c>
      <c r="I3056" s="161">
        <f>VLOOKUP(B3056,L$2:M$54,2,FALSE)</f>
        <v>1.0129106222430868</v>
      </c>
      <c r="J3056">
        <f>MAX(I3056*F3056,E3056)</f>
        <v>11.921958023801132</v>
      </c>
      <c r="L3056" s="166"/>
      <c r="M3056" s="41"/>
      <c r="N3056" s="41"/>
      <c r="O3056" s="41"/>
    </row>
    <row r="3057" spans="1:15" x14ac:dyDescent="0.25">
      <c r="A3057" s="165">
        <v>43593.291666666664</v>
      </c>
      <c r="B3057" s="167">
        <f>WEEKNUM(A3057)</f>
        <v>19</v>
      </c>
      <c r="C3057" s="164">
        <f>WEEKDAY(A3057)</f>
        <v>4</v>
      </c>
      <c r="D3057" s="164">
        <v>8</v>
      </c>
      <c r="E3057" s="163">
        <v>10</v>
      </c>
      <c r="F3057" s="163">
        <v>16.5</v>
      </c>
      <c r="G3057" s="163">
        <v>11.725000000000001</v>
      </c>
      <c r="H3057" s="1">
        <v>4175</v>
      </c>
      <c r="I3057" s="161">
        <f>VLOOKUP(B3057,L$2:M$54,2,FALSE)</f>
        <v>1.0129106222430868</v>
      </c>
      <c r="J3057">
        <f>MAX(I3057*F3057,E3057)</f>
        <v>16.713025267010931</v>
      </c>
      <c r="L3057" s="166"/>
      <c r="M3057" s="41"/>
      <c r="N3057" s="41"/>
      <c r="O3057" s="41"/>
    </row>
    <row r="3058" spans="1:15" x14ac:dyDescent="0.25">
      <c r="A3058" s="165">
        <v>43593.333333333336</v>
      </c>
      <c r="B3058" s="167">
        <f>WEEKNUM(A3058)</f>
        <v>19</v>
      </c>
      <c r="C3058" s="164">
        <f>WEEKDAY(A3058)</f>
        <v>4</v>
      </c>
      <c r="D3058" s="164">
        <v>9</v>
      </c>
      <c r="E3058" s="163">
        <v>10</v>
      </c>
      <c r="F3058" s="163">
        <v>19</v>
      </c>
      <c r="G3058" s="163">
        <v>12</v>
      </c>
      <c r="H3058" s="1">
        <v>3816</v>
      </c>
      <c r="I3058" s="161">
        <f>VLOOKUP(B3058,L$2:M$54,2,FALSE)</f>
        <v>1.0129106222430868</v>
      </c>
      <c r="J3058">
        <f>MAX(I3058*F3058,E3058)</f>
        <v>19.24530182261865</v>
      </c>
      <c r="L3058" s="166"/>
      <c r="M3058" s="41"/>
      <c r="N3058" s="41"/>
      <c r="O3058" s="41"/>
    </row>
    <row r="3059" spans="1:15" x14ac:dyDescent="0.25">
      <c r="A3059" s="165">
        <v>43593.375</v>
      </c>
      <c r="B3059" s="167">
        <f>WEEKNUM(A3059)</f>
        <v>19</v>
      </c>
      <c r="C3059" s="164">
        <f>WEEKDAY(A3059)</f>
        <v>4</v>
      </c>
      <c r="D3059" s="164">
        <v>10</v>
      </c>
      <c r="E3059" s="163">
        <v>10</v>
      </c>
      <c r="F3059" s="163">
        <v>16.75</v>
      </c>
      <c r="G3059" s="163">
        <v>11.07</v>
      </c>
      <c r="H3059" s="1">
        <v>2927</v>
      </c>
      <c r="I3059" s="161">
        <f>VLOOKUP(B3059,L$2:M$54,2,FALSE)</f>
        <v>1.0129106222430868</v>
      </c>
      <c r="J3059">
        <f>MAX(I3059*F3059,E3059)</f>
        <v>16.966252922571705</v>
      </c>
      <c r="L3059" s="166"/>
      <c r="M3059" s="41"/>
      <c r="N3059" s="41"/>
      <c r="O3059" s="41"/>
    </row>
    <row r="3060" spans="1:15" x14ac:dyDescent="0.25">
      <c r="A3060" s="165">
        <v>43593.416666666664</v>
      </c>
      <c r="B3060" s="167">
        <f>WEEKNUM(A3060)</f>
        <v>19</v>
      </c>
      <c r="C3060" s="164">
        <f>WEEKDAY(A3060)</f>
        <v>4</v>
      </c>
      <c r="D3060" s="164">
        <v>11</v>
      </c>
      <c r="E3060" s="163">
        <v>10</v>
      </c>
      <c r="F3060" s="163">
        <v>15.379999999999999</v>
      </c>
      <c r="G3060" s="163">
        <v>11.175000000000001</v>
      </c>
      <c r="H3060" s="1">
        <v>2309</v>
      </c>
      <c r="I3060" s="161">
        <f>VLOOKUP(B3060,L$2:M$54,2,FALSE)</f>
        <v>1.0129106222430868</v>
      </c>
      <c r="J3060">
        <f>MAX(I3060*F3060,E3060)</f>
        <v>15.578565370098675</v>
      </c>
      <c r="L3060" s="166"/>
      <c r="M3060" s="41"/>
      <c r="N3060" s="41"/>
      <c r="O3060" s="41"/>
    </row>
    <row r="3061" spans="1:15" x14ac:dyDescent="0.25">
      <c r="A3061" s="165">
        <v>43593.458333333336</v>
      </c>
      <c r="B3061" s="167">
        <f>WEEKNUM(A3061)</f>
        <v>19</v>
      </c>
      <c r="C3061" s="164">
        <f>WEEKDAY(A3061)</f>
        <v>4</v>
      </c>
      <c r="D3061" s="164">
        <v>12</v>
      </c>
      <c r="E3061" s="163">
        <v>10</v>
      </c>
      <c r="F3061" s="163">
        <v>14.45</v>
      </c>
      <c r="G3061" s="163">
        <v>11.745000000000001</v>
      </c>
      <c r="H3061" s="1">
        <v>2454</v>
      </c>
      <c r="I3061" s="161">
        <f>VLOOKUP(B3061,L$2:M$54,2,FALSE)</f>
        <v>1.0129106222430868</v>
      </c>
      <c r="J3061">
        <f>MAX(I3061*F3061,E3061)</f>
        <v>14.636558491412604</v>
      </c>
      <c r="L3061" s="166"/>
      <c r="M3061" s="41"/>
      <c r="N3061" s="41"/>
      <c r="O3061" s="41"/>
    </row>
    <row r="3062" spans="1:15" x14ac:dyDescent="0.25">
      <c r="A3062" s="165">
        <v>43593.5</v>
      </c>
      <c r="B3062" s="167">
        <f>WEEKNUM(A3062)</f>
        <v>19</v>
      </c>
      <c r="C3062" s="164">
        <f>WEEKDAY(A3062)</f>
        <v>4</v>
      </c>
      <c r="D3062" s="164">
        <v>13</v>
      </c>
      <c r="E3062" s="163">
        <v>10</v>
      </c>
      <c r="F3062" s="163">
        <v>13.765000000000001</v>
      </c>
      <c r="G3062" s="163">
        <v>12.195</v>
      </c>
      <c r="H3062" s="1">
        <v>2213</v>
      </c>
      <c r="I3062" s="161">
        <f>VLOOKUP(B3062,L$2:M$54,2,FALSE)</f>
        <v>1.0129106222430868</v>
      </c>
      <c r="J3062">
        <f>MAX(I3062*F3062,E3062)</f>
        <v>13.942714715176091</v>
      </c>
      <c r="L3062" s="166"/>
      <c r="M3062" s="41"/>
      <c r="N3062" s="41"/>
      <c r="O3062" s="41"/>
    </row>
    <row r="3063" spans="1:15" x14ac:dyDescent="0.25">
      <c r="A3063" s="165">
        <v>43593.541666666664</v>
      </c>
      <c r="B3063" s="167">
        <f>WEEKNUM(A3063)</f>
        <v>19</v>
      </c>
      <c r="C3063" s="164">
        <f>WEEKDAY(A3063)</f>
        <v>4</v>
      </c>
      <c r="D3063" s="164">
        <v>14</v>
      </c>
      <c r="E3063" s="163">
        <v>10</v>
      </c>
      <c r="F3063" s="163">
        <v>14.185</v>
      </c>
      <c r="G3063" s="163">
        <v>11.705</v>
      </c>
      <c r="H3063" s="1">
        <v>2421</v>
      </c>
      <c r="I3063" s="161">
        <f>VLOOKUP(B3063,L$2:M$54,2,FALSE)</f>
        <v>1.0129106222430868</v>
      </c>
      <c r="J3063">
        <f>MAX(I3063*F3063,E3063)</f>
        <v>14.368137176518188</v>
      </c>
      <c r="L3063" s="166"/>
      <c r="M3063" s="41"/>
      <c r="N3063" s="41"/>
      <c r="O3063" s="41"/>
    </row>
    <row r="3064" spans="1:15" x14ac:dyDescent="0.25">
      <c r="A3064" s="165">
        <v>43593.583333333336</v>
      </c>
      <c r="B3064" s="167">
        <f>WEEKNUM(A3064)</f>
        <v>19</v>
      </c>
      <c r="C3064" s="164">
        <f>WEEKDAY(A3064)</f>
        <v>4</v>
      </c>
      <c r="D3064" s="164">
        <v>15</v>
      </c>
      <c r="E3064" s="163">
        <v>10</v>
      </c>
      <c r="F3064" s="163">
        <v>15</v>
      </c>
      <c r="G3064" s="163">
        <v>10.620000000000001</v>
      </c>
      <c r="H3064" s="1">
        <v>2466</v>
      </c>
      <c r="I3064" s="161">
        <f>VLOOKUP(B3064,L$2:M$54,2,FALSE)</f>
        <v>1.0129106222430868</v>
      </c>
      <c r="J3064">
        <f>MAX(I3064*F3064,E3064)</f>
        <v>15.193659333646302</v>
      </c>
      <c r="L3064" s="166"/>
      <c r="M3064" s="41"/>
      <c r="N3064" s="41"/>
      <c r="O3064" s="41"/>
    </row>
    <row r="3065" spans="1:15" x14ac:dyDescent="0.25">
      <c r="A3065" s="165">
        <v>43593.625</v>
      </c>
      <c r="B3065" s="167">
        <f>WEEKNUM(A3065)</f>
        <v>19</v>
      </c>
      <c r="C3065" s="164">
        <f>WEEKDAY(A3065)</f>
        <v>4</v>
      </c>
      <c r="D3065" s="164">
        <v>16</v>
      </c>
      <c r="E3065" s="163">
        <v>10</v>
      </c>
      <c r="F3065" s="163">
        <v>14.895</v>
      </c>
      <c r="G3065" s="163">
        <v>11.77</v>
      </c>
      <c r="H3065" s="1">
        <v>2674</v>
      </c>
      <c r="I3065" s="161">
        <f>VLOOKUP(B3065,L$2:M$54,2,FALSE)</f>
        <v>1.0129106222430868</v>
      </c>
      <c r="J3065">
        <f>MAX(I3065*F3065,E3065)</f>
        <v>15.087303718310778</v>
      </c>
      <c r="L3065" s="166"/>
      <c r="M3065" s="41"/>
      <c r="N3065" s="41"/>
      <c r="O3065" s="41"/>
    </row>
    <row r="3066" spans="1:15" x14ac:dyDescent="0.25">
      <c r="A3066" s="165">
        <v>43593.666666666664</v>
      </c>
      <c r="B3066" s="167">
        <f>WEEKNUM(A3066)</f>
        <v>19</v>
      </c>
      <c r="C3066" s="164">
        <f>WEEKDAY(A3066)</f>
        <v>4</v>
      </c>
      <c r="D3066" s="164">
        <v>17</v>
      </c>
      <c r="E3066" s="163">
        <v>10</v>
      </c>
      <c r="F3066" s="163">
        <v>15.77</v>
      </c>
      <c r="G3066" s="163">
        <v>13.25</v>
      </c>
      <c r="H3066" s="1">
        <v>3534</v>
      </c>
      <c r="I3066" s="161">
        <f>VLOOKUP(B3066,L$2:M$54,2,FALSE)</f>
        <v>1.0129106222430868</v>
      </c>
      <c r="J3066">
        <f>MAX(I3066*F3066,E3066)</f>
        <v>15.973600512773478</v>
      </c>
      <c r="L3066" s="166"/>
      <c r="M3066" s="41"/>
      <c r="N3066" s="41"/>
      <c r="O3066" s="41"/>
    </row>
    <row r="3067" spans="1:15" x14ac:dyDescent="0.25">
      <c r="A3067" s="165">
        <v>43593.708333333336</v>
      </c>
      <c r="B3067" s="167">
        <f>WEEKNUM(A3067)</f>
        <v>19</v>
      </c>
      <c r="C3067" s="164">
        <f>WEEKDAY(A3067)</f>
        <v>4</v>
      </c>
      <c r="D3067" s="164">
        <v>18</v>
      </c>
      <c r="E3067" s="163">
        <v>10</v>
      </c>
      <c r="F3067" s="163">
        <v>17.549999999999997</v>
      </c>
      <c r="G3067" s="163">
        <v>14.5</v>
      </c>
      <c r="H3067" s="1">
        <v>4121</v>
      </c>
      <c r="I3067" s="161">
        <f>VLOOKUP(B3067,L$2:M$54,2,FALSE)</f>
        <v>1.0129106222430868</v>
      </c>
      <c r="J3067">
        <f>MAX(I3067*F3067,E3067)</f>
        <v>17.776581420366171</v>
      </c>
      <c r="L3067" s="166"/>
      <c r="M3067" s="41"/>
      <c r="N3067" s="41"/>
      <c r="O3067" s="41"/>
    </row>
    <row r="3068" spans="1:15" x14ac:dyDescent="0.25">
      <c r="A3068" s="165">
        <v>43593.75</v>
      </c>
      <c r="B3068" s="167">
        <f>WEEKNUM(A3068)</f>
        <v>19</v>
      </c>
      <c r="C3068" s="164">
        <f>WEEKDAY(A3068)</f>
        <v>4</v>
      </c>
      <c r="D3068" s="164">
        <v>19</v>
      </c>
      <c r="E3068" s="163">
        <v>10</v>
      </c>
      <c r="F3068" s="163">
        <v>16.234999999999999</v>
      </c>
      <c r="G3068" s="163">
        <v>13.375</v>
      </c>
      <c r="H3068" s="1">
        <v>3128</v>
      </c>
      <c r="I3068" s="161">
        <f>VLOOKUP(B3068,L$2:M$54,2,FALSE)</f>
        <v>1.0129106222430868</v>
      </c>
      <c r="J3068">
        <f>MAX(I3068*F3068,E3068)</f>
        <v>16.444603952116513</v>
      </c>
      <c r="L3068" s="166"/>
      <c r="M3068" s="41"/>
      <c r="N3068" s="41"/>
      <c r="O3068" s="41"/>
    </row>
    <row r="3069" spans="1:15" x14ac:dyDescent="0.25">
      <c r="A3069" s="165">
        <v>43593.791666666664</v>
      </c>
      <c r="B3069" s="167">
        <f>WEEKNUM(A3069)</f>
        <v>19</v>
      </c>
      <c r="C3069" s="164">
        <f>WEEKDAY(A3069)</f>
        <v>4</v>
      </c>
      <c r="D3069" s="164">
        <v>20</v>
      </c>
      <c r="E3069" s="163">
        <v>10</v>
      </c>
      <c r="F3069" s="163">
        <v>14</v>
      </c>
      <c r="G3069" s="163">
        <v>12.690000000000001</v>
      </c>
      <c r="H3069" s="1">
        <v>1873</v>
      </c>
      <c r="I3069" s="161">
        <f>VLOOKUP(B3069,L$2:M$54,2,FALSE)</f>
        <v>1.0129106222430868</v>
      </c>
      <c r="J3069">
        <f>MAX(I3069*F3069,E3069)</f>
        <v>14.180748711403215</v>
      </c>
      <c r="L3069" s="166"/>
      <c r="M3069" s="41"/>
      <c r="N3069" s="41"/>
      <c r="O3069" s="41"/>
    </row>
    <row r="3070" spans="1:15" x14ac:dyDescent="0.25">
      <c r="A3070" s="165">
        <v>43593.833333333336</v>
      </c>
      <c r="B3070" s="167">
        <f>WEEKNUM(A3070)</f>
        <v>19</v>
      </c>
      <c r="C3070" s="164">
        <f>WEEKDAY(A3070)</f>
        <v>4</v>
      </c>
      <c r="D3070" s="164">
        <v>21</v>
      </c>
      <c r="E3070" s="163">
        <v>10</v>
      </c>
      <c r="F3070" s="163">
        <v>12.77</v>
      </c>
      <c r="G3070" s="163">
        <v>12.225000000000001</v>
      </c>
      <c r="H3070" s="1">
        <v>1077</v>
      </c>
      <c r="I3070" s="161">
        <f>VLOOKUP(B3070,L$2:M$54,2,FALSE)</f>
        <v>1.0129106222430868</v>
      </c>
      <c r="J3070">
        <f>MAX(I3070*F3070,E3070)</f>
        <v>12.934868646044219</v>
      </c>
      <c r="L3070" s="166"/>
      <c r="M3070" s="41"/>
      <c r="N3070" s="41"/>
      <c r="O3070" s="41"/>
    </row>
    <row r="3071" spans="1:15" x14ac:dyDescent="0.25">
      <c r="A3071" s="165">
        <v>43593.875</v>
      </c>
      <c r="B3071" s="167">
        <f>WEEKNUM(A3071)</f>
        <v>19</v>
      </c>
      <c r="C3071" s="164">
        <f>WEEKDAY(A3071)</f>
        <v>4</v>
      </c>
      <c r="D3071" s="164">
        <v>22</v>
      </c>
      <c r="E3071" s="163">
        <v>12.48</v>
      </c>
      <c r="F3071" s="163">
        <v>12.48</v>
      </c>
      <c r="G3071" s="163">
        <v>11.8825</v>
      </c>
      <c r="H3071" s="1">
        <v>819</v>
      </c>
      <c r="I3071" s="161">
        <f>VLOOKUP(B3071,L$2:M$54,2,FALSE)</f>
        <v>1.0129106222430868</v>
      </c>
      <c r="J3071">
        <f>MAX(I3071*F3071,E3071)</f>
        <v>12.641124565593724</v>
      </c>
      <c r="L3071" s="166"/>
      <c r="M3071" s="41"/>
      <c r="N3071" s="41"/>
      <c r="O3071" s="41"/>
    </row>
    <row r="3072" spans="1:15" x14ac:dyDescent="0.25">
      <c r="A3072" s="165">
        <v>43593.916666666664</v>
      </c>
      <c r="B3072" s="167">
        <f>WEEKNUM(A3072)</f>
        <v>19</v>
      </c>
      <c r="C3072" s="164">
        <f>WEEKDAY(A3072)</f>
        <v>4</v>
      </c>
      <c r="D3072" s="164">
        <v>23</v>
      </c>
      <c r="E3072" s="163">
        <v>12.59</v>
      </c>
      <c r="F3072" s="163">
        <v>12.59</v>
      </c>
      <c r="G3072" s="163">
        <v>12.092500000000001</v>
      </c>
      <c r="H3072" s="1">
        <v>624</v>
      </c>
      <c r="I3072" s="161">
        <f>VLOOKUP(B3072,L$2:M$54,2,FALSE)</f>
        <v>1.0129106222430868</v>
      </c>
      <c r="J3072">
        <f>MAX(I3072*F3072,E3072)</f>
        <v>12.752544734040463</v>
      </c>
      <c r="L3072" s="166"/>
      <c r="M3072" s="41"/>
      <c r="N3072" s="41"/>
      <c r="O3072" s="41"/>
    </row>
    <row r="3073" spans="1:15" x14ac:dyDescent="0.25">
      <c r="A3073" s="165">
        <v>43593.958333333336</v>
      </c>
      <c r="B3073" s="167">
        <f>WEEKNUM(A3073)</f>
        <v>19</v>
      </c>
      <c r="C3073" s="164">
        <f>WEEKDAY(A3073)</f>
        <v>4</v>
      </c>
      <c r="D3073" s="164">
        <v>24</v>
      </c>
      <c r="E3073" s="163">
        <v>12.375</v>
      </c>
      <c r="F3073" s="163">
        <v>12.375</v>
      </c>
      <c r="G3073" s="163">
        <v>12.5</v>
      </c>
      <c r="H3073" s="1">
        <v>317</v>
      </c>
      <c r="I3073" s="161">
        <f>VLOOKUP(B3073,L$2:M$54,2,FALSE)</f>
        <v>1.0129106222430868</v>
      </c>
      <c r="J3073">
        <f>MAX(I3073*F3073,E3073)</f>
        <v>12.534768950258199</v>
      </c>
      <c r="L3073" s="166"/>
      <c r="M3073" s="41"/>
      <c r="N3073" s="41"/>
      <c r="O3073" s="41"/>
    </row>
    <row r="3074" spans="1:15" x14ac:dyDescent="0.25">
      <c r="A3074" s="165">
        <v>43594</v>
      </c>
      <c r="B3074" s="167">
        <f>WEEKNUM(A3074)</f>
        <v>19</v>
      </c>
      <c r="C3074" s="164">
        <f>WEEKDAY(A3074)</f>
        <v>5</v>
      </c>
      <c r="D3074" s="164">
        <v>1</v>
      </c>
      <c r="E3074" s="163">
        <v>11.984999999999999</v>
      </c>
      <c r="F3074" s="163">
        <v>11.984999999999999</v>
      </c>
      <c r="G3074" s="163">
        <v>12.4475</v>
      </c>
      <c r="H3074" s="1">
        <v>176</v>
      </c>
      <c r="I3074" s="161">
        <f>VLOOKUP(B3074,L$2:M$54,2,FALSE)</f>
        <v>1.0129106222430868</v>
      </c>
      <c r="J3074">
        <f>MAX(I3074*F3074,E3074)</f>
        <v>12.139733807583395</v>
      </c>
      <c r="L3074" s="166"/>
      <c r="M3074" s="41"/>
      <c r="N3074" s="41"/>
      <c r="O3074" s="41"/>
    </row>
    <row r="3075" spans="1:15" x14ac:dyDescent="0.25">
      <c r="A3075" s="165">
        <v>43594.041666666664</v>
      </c>
      <c r="B3075" s="167">
        <f>WEEKNUM(A3075)</f>
        <v>19</v>
      </c>
      <c r="C3075" s="164">
        <f>WEEKDAY(A3075)</f>
        <v>5</v>
      </c>
      <c r="D3075" s="164">
        <v>2</v>
      </c>
      <c r="E3075" s="163">
        <v>11.719999999999999</v>
      </c>
      <c r="F3075" s="163">
        <v>11.719999999999999</v>
      </c>
      <c r="G3075" s="163">
        <v>12.885000000000002</v>
      </c>
      <c r="H3075" s="1">
        <v>95</v>
      </c>
      <c r="I3075" s="161">
        <f>VLOOKUP(B3075,L$2:M$54,2,FALSE)</f>
        <v>1.0129106222430868</v>
      </c>
      <c r="J3075">
        <f>MAX(I3075*F3075,E3075)</f>
        <v>11.871312492688975</v>
      </c>
      <c r="L3075" s="166"/>
      <c r="M3075" s="41"/>
      <c r="N3075" s="41"/>
      <c r="O3075" s="41"/>
    </row>
    <row r="3076" spans="1:15" x14ac:dyDescent="0.25">
      <c r="A3076" s="165">
        <v>43594.083333333336</v>
      </c>
      <c r="B3076" s="167">
        <f>WEEKNUM(A3076)</f>
        <v>19</v>
      </c>
      <c r="C3076" s="164">
        <f>WEEKDAY(A3076)</f>
        <v>5</v>
      </c>
      <c r="D3076" s="164">
        <v>3</v>
      </c>
      <c r="E3076" s="163">
        <v>12.094999999999999</v>
      </c>
      <c r="F3076" s="163">
        <v>12.094999999999999</v>
      </c>
      <c r="G3076" s="163">
        <v>13.774999999999999</v>
      </c>
      <c r="H3076" s="1">
        <v>66</v>
      </c>
      <c r="I3076" s="161">
        <f>VLOOKUP(B3076,L$2:M$54,2,FALSE)</f>
        <v>1.0129106222430868</v>
      </c>
      <c r="J3076">
        <f>MAX(I3076*F3076,E3076)</f>
        <v>12.251153976030134</v>
      </c>
      <c r="L3076" s="166"/>
      <c r="M3076" s="41"/>
      <c r="N3076" s="41"/>
      <c r="O3076" s="41"/>
    </row>
    <row r="3077" spans="1:15" x14ac:dyDescent="0.25">
      <c r="A3077" s="165">
        <v>43594.125</v>
      </c>
      <c r="B3077" s="167">
        <f>WEEKNUM(A3077)</f>
        <v>19</v>
      </c>
      <c r="C3077" s="164">
        <f>WEEKDAY(A3077)</f>
        <v>5</v>
      </c>
      <c r="D3077" s="164">
        <v>4</v>
      </c>
      <c r="E3077" s="163">
        <v>11.91</v>
      </c>
      <c r="F3077" s="163">
        <v>11.91</v>
      </c>
      <c r="G3077" s="163">
        <v>13.1175</v>
      </c>
      <c r="H3077" s="1">
        <v>145</v>
      </c>
      <c r="I3077" s="161">
        <f>VLOOKUP(B3077,L$2:M$54,2,FALSE)</f>
        <v>1.0129106222430868</v>
      </c>
      <c r="J3077">
        <f>MAX(I3077*F3077,E3077)</f>
        <v>12.063765510915164</v>
      </c>
      <c r="L3077" s="166"/>
      <c r="M3077" s="41"/>
      <c r="N3077" s="41"/>
      <c r="O3077" s="41"/>
    </row>
    <row r="3078" spans="1:15" x14ac:dyDescent="0.25">
      <c r="A3078" s="165">
        <v>43594.166666666664</v>
      </c>
      <c r="B3078" s="167">
        <f>WEEKNUM(A3078)</f>
        <v>19</v>
      </c>
      <c r="C3078" s="164">
        <f>WEEKDAY(A3078)</f>
        <v>5</v>
      </c>
      <c r="D3078" s="164">
        <v>5</v>
      </c>
      <c r="E3078" s="163">
        <v>12.455</v>
      </c>
      <c r="F3078" s="163">
        <v>12.455</v>
      </c>
      <c r="G3078" s="163">
        <v>12</v>
      </c>
      <c r="H3078" s="1">
        <v>314</v>
      </c>
      <c r="I3078" s="161">
        <f>VLOOKUP(B3078,L$2:M$54,2,FALSE)</f>
        <v>1.0129106222430868</v>
      </c>
      <c r="J3078">
        <f>MAX(I3078*F3078,E3078)</f>
        <v>12.615801800037646</v>
      </c>
      <c r="L3078" s="166"/>
      <c r="M3078" s="41"/>
      <c r="N3078" s="41"/>
      <c r="O3078" s="41"/>
    </row>
    <row r="3079" spans="1:15" x14ac:dyDescent="0.25">
      <c r="A3079" s="165">
        <v>43594.208333333336</v>
      </c>
      <c r="B3079" s="167">
        <f>WEEKNUM(A3079)</f>
        <v>19</v>
      </c>
      <c r="C3079" s="164">
        <f>WEEKDAY(A3079)</f>
        <v>5</v>
      </c>
      <c r="D3079" s="164">
        <v>6</v>
      </c>
      <c r="E3079" s="163">
        <v>10</v>
      </c>
      <c r="F3079" s="163">
        <v>11.094999999999999</v>
      </c>
      <c r="G3079" s="163">
        <v>11.385</v>
      </c>
      <c r="H3079" s="1">
        <v>933</v>
      </c>
      <c r="I3079" s="161">
        <f>VLOOKUP(B3079,L$2:M$54,2,FALSE)</f>
        <v>1.0129106222430868</v>
      </c>
      <c r="J3079">
        <f>MAX(I3079*F3079,E3079)</f>
        <v>11.238243353787047</v>
      </c>
      <c r="L3079" s="166"/>
      <c r="M3079" s="41"/>
      <c r="N3079" s="41"/>
      <c r="O3079" s="41"/>
    </row>
    <row r="3080" spans="1:15" x14ac:dyDescent="0.25">
      <c r="A3080" s="165">
        <v>43594.25</v>
      </c>
      <c r="B3080" s="167">
        <f>WEEKNUM(A3080)</f>
        <v>19</v>
      </c>
      <c r="C3080" s="164">
        <f>WEEKDAY(A3080)</f>
        <v>5</v>
      </c>
      <c r="D3080" s="164">
        <v>7</v>
      </c>
      <c r="E3080" s="163">
        <v>10</v>
      </c>
      <c r="F3080" s="163">
        <v>11.745000000000001</v>
      </c>
      <c r="G3080" s="163">
        <v>12.48</v>
      </c>
      <c r="H3080" s="1">
        <v>3585</v>
      </c>
      <c r="I3080" s="161">
        <f>VLOOKUP(B3080,L$2:M$54,2,FALSE)</f>
        <v>1.0129106222430868</v>
      </c>
      <c r="J3080">
        <f>MAX(I3080*F3080,E3080)</f>
        <v>11.896635258245055</v>
      </c>
      <c r="L3080" s="166"/>
      <c r="M3080" s="41"/>
      <c r="N3080" s="41"/>
      <c r="O3080" s="41"/>
    </row>
    <row r="3081" spans="1:15" x14ac:dyDescent="0.25">
      <c r="A3081" s="165">
        <v>43594.291666666664</v>
      </c>
      <c r="B3081" s="167">
        <f>WEEKNUM(A3081)</f>
        <v>19</v>
      </c>
      <c r="C3081" s="164">
        <f>WEEKDAY(A3081)</f>
        <v>5</v>
      </c>
      <c r="D3081" s="164">
        <v>8</v>
      </c>
      <c r="E3081" s="163">
        <v>10</v>
      </c>
      <c r="F3081" s="163">
        <v>17.755000000000003</v>
      </c>
      <c r="G3081" s="163">
        <v>12.59</v>
      </c>
      <c r="H3081" s="1">
        <v>4459</v>
      </c>
      <c r="I3081" s="161">
        <f>VLOOKUP(B3081,L$2:M$54,2,FALSE)</f>
        <v>1.0129106222430868</v>
      </c>
      <c r="J3081">
        <f>MAX(I3081*F3081,E3081)</f>
        <v>17.98422809792601</v>
      </c>
      <c r="L3081" s="166"/>
      <c r="M3081" s="41"/>
      <c r="N3081" s="41"/>
      <c r="O3081" s="41"/>
    </row>
    <row r="3082" spans="1:15" x14ac:dyDescent="0.25">
      <c r="A3082" s="165">
        <v>43594.333333333336</v>
      </c>
      <c r="B3082" s="167">
        <f>WEEKNUM(A3082)</f>
        <v>19</v>
      </c>
      <c r="C3082" s="164">
        <f>WEEKDAY(A3082)</f>
        <v>5</v>
      </c>
      <c r="D3082" s="164">
        <v>9</v>
      </c>
      <c r="E3082" s="163">
        <v>10</v>
      </c>
      <c r="F3082" s="163">
        <v>16.395</v>
      </c>
      <c r="G3082" s="163">
        <v>12.375</v>
      </c>
      <c r="H3082" s="1">
        <v>4012</v>
      </c>
      <c r="I3082" s="161">
        <f>VLOOKUP(B3082,L$2:M$54,2,FALSE)</f>
        <v>1.0129106222430868</v>
      </c>
      <c r="J3082">
        <f>MAX(I3082*F3082,E3082)</f>
        <v>16.606669651675407</v>
      </c>
      <c r="L3082" s="166"/>
      <c r="M3082" s="41"/>
      <c r="N3082" s="41"/>
      <c r="O3082" s="41"/>
    </row>
    <row r="3083" spans="1:15" x14ac:dyDescent="0.25">
      <c r="A3083" s="165">
        <v>43594.375</v>
      </c>
      <c r="B3083" s="167">
        <f>WEEKNUM(A3083)</f>
        <v>19</v>
      </c>
      <c r="C3083" s="164">
        <f>WEEKDAY(A3083)</f>
        <v>5</v>
      </c>
      <c r="D3083" s="164">
        <v>10</v>
      </c>
      <c r="E3083" s="163">
        <v>10</v>
      </c>
      <c r="F3083" s="163">
        <v>15.625</v>
      </c>
      <c r="G3083" s="163">
        <v>11.984999999999999</v>
      </c>
      <c r="H3083" s="1">
        <v>2897</v>
      </c>
      <c r="I3083" s="161">
        <f>VLOOKUP(B3083,L$2:M$54,2,FALSE)</f>
        <v>1.0129106222430868</v>
      </c>
      <c r="J3083">
        <f>MAX(I3083*F3083,E3083)</f>
        <v>15.826728472548231</v>
      </c>
      <c r="L3083" s="166"/>
      <c r="M3083" s="41"/>
      <c r="N3083" s="41"/>
      <c r="O3083" s="41"/>
    </row>
    <row r="3084" spans="1:15" x14ac:dyDescent="0.25">
      <c r="A3084" s="165">
        <v>43594.416666666664</v>
      </c>
      <c r="B3084" s="167">
        <f>WEEKNUM(A3084)</f>
        <v>19</v>
      </c>
      <c r="C3084" s="164">
        <f>WEEKDAY(A3084)</f>
        <v>5</v>
      </c>
      <c r="D3084" s="164">
        <v>11</v>
      </c>
      <c r="E3084" s="163">
        <v>10</v>
      </c>
      <c r="F3084" s="163">
        <v>13.745000000000001</v>
      </c>
      <c r="G3084" s="163">
        <v>11.719999999999999</v>
      </c>
      <c r="H3084" s="1">
        <v>2520</v>
      </c>
      <c r="I3084" s="161">
        <f>VLOOKUP(B3084,L$2:M$54,2,FALSE)</f>
        <v>1.0129106222430868</v>
      </c>
      <c r="J3084">
        <f>MAX(I3084*F3084,E3084)</f>
        <v>13.922456502731229</v>
      </c>
      <c r="L3084" s="166"/>
      <c r="M3084" s="41"/>
      <c r="N3084" s="41"/>
      <c r="O3084" s="41"/>
    </row>
    <row r="3085" spans="1:15" x14ac:dyDescent="0.25">
      <c r="A3085" s="165">
        <v>43594.458333333336</v>
      </c>
      <c r="B3085" s="167">
        <f>WEEKNUM(A3085)</f>
        <v>19</v>
      </c>
      <c r="C3085" s="164">
        <f>WEEKDAY(A3085)</f>
        <v>5</v>
      </c>
      <c r="D3085" s="164">
        <v>12</v>
      </c>
      <c r="E3085" s="163">
        <v>10</v>
      </c>
      <c r="F3085" s="163">
        <v>15.704999999999998</v>
      </c>
      <c r="G3085" s="163">
        <v>12.094999999999999</v>
      </c>
      <c r="H3085" s="1">
        <v>2400</v>
      </c>
      <c r="I3085" s="161">
        <f>VLOOKUP(B3085,L$2:M$54,2,FALSE)</f>
        <v>1.0129106222430868</v>
      </c>
      <c r="J3085">
        <f>MAX(I3085*F3085,E3085)</f>
        <v>15.907761322327676</v>
      </c>
      <c r="L3085" s="166"/>
      <c r="M3085" s="41"/>
      <c r="N3085" s="41"/>
      <c r="O3085" s="41"/>
    </row>
    <row r="3086" spans="1:15" x14ac:dyDescent="0.25">
      <c r="A3086" s="165">
        <v>43594.5</v>
      </c>
      <c r="B3086" s="167">
        <f>WEEKNUM(A3086)</f>
        <v>19</v>
      </c>
      <c r="C3086" s="164">
        <f>WEEKDAY(A3086)</f>
        <v>5</v>
      </c>
      <c r="D3086" s="164">
        <v>13</v>
      </c>
      <c r="E3086" s="163">
        <v>10</v>
      </c>
      <c r="F3086" s="163">
        <v>14.475</v>
      </c>
      <c r="G3086" s="163">
        <v>11.91</v>
      </c>
      <c r="H3086" s="1">
        <v>2299</v>
      </c>
      <c r="I3086" s="161">
        <f>VLOOKUP(B3086,L$2:M$54,2,FALSE)</f>
        <v>1.0129106222430868</v>
      </c>
      <c r="J3086">
        <f>MAX(I3086*F3086,E3086)</f>
        <v>14.661881256968682</v>
      </c>
      <c r="L3086" s="166"/>
      <c r="M3086" s="41"/>
      <c r="N3086" s="41"/>
      <c r="O3086" s="41"/>
    </row>
    <row r="3087" spans="1:15" x14ac:dyDescent="0.25">
      <c r="A3087" s="165">
        <v>43594.541666666664</v>
      </c>
      <c r="B3087" s="167">
        <f>WEEKNUM(A3087)</f>
        <v>19</v>
      </c>
      <c r="C3087" s="164">
        <f>WEEKDAY(A3087)</f>
        <v>5</v>
      </c>
      <c r="D3087" s="164">
        <v>14</v>
      </c>
      <c r="E3087" s="163">
        <v>10</v>
      </c>
      <c r="F3087" s="163">
        <v>13.765000000000001</v>
      </c>
      <c r="G3087" s="163">
        <v>12.455</v>
      </c>
      <c r="H3087" s="1">
        <v>2382</v>
      </c>
      <c r="I3087" s="161">
        <f>VLOOKUP(B3087,L$2:M$54,2,FALSE)</f>
        <v>1.0129106222430868</v>
      </c>
      <c r="J3087">
        <f>MAX(I3087*F3087,E3087)</f>
        <v>13.942714715176091</v>
      </c>
      <c r="L3087" s="166"/>
      <c r="M3087" s="41"/>
      <c r="N3087" s="41"/>
      <c r="O3087" s="41"/>
    </row>
    <row r="3088" spans="1:15" x14ac:dyDescent="0.25">
      <c r="A3088" s="165">
        <v>43594.583333333336</v>
      </c>
      <c r="B3088" s="167">
        <f>WEEKNUM(A3088)</f>
        <v>19</v>
      </c>
      <c r="C3088" s="164">
        <f>WEEKDAY(A3088)</f>
        <v>5</v>
      </c>
      <c r="D3088" s="164">
        <v>15</v>
      </c>
      <c r="E3088" s="163">
        <v>10</v>
      </c>
      <c r="F3088" s="163">
        <v>15.885</v>
      </c>
      <c r="G3088" s="163">
        <v>10.547499999999999</v>
      </c>
      <c r="H3088" s="1">
        <v>2537</v>
      </c>
      <c r="I3088" s="161">
        <f>VLOOKUP(B3088,L$2:M$54,2,FALSE)</f>
        <v>1.0129106222430868</v>
      </c>
      <c r="J3088">
        <f>MAX(I3088*F3088,E3088)</f>
        <v>16.090085234331433</v>
      </c>
      <c r="L3088" s="166"/>
      <c r="M3088" s="41"/>
      <c r="N3088" s="41"/>
      <c r="O3088" s="41"/>
    </row>
    <row r="3089" spans="1:15" x14ac:dyDescent="0.25">
      <c r="A3089" s="165">
        <v>43594.625</v>
      </c>
      <c r="B3089" s="167">
        <f>WEEKNUM(A3089)</f>
        <v>19</v>
      </c>
      <c r="C3089" s="164">
        <f>WEEKDAY(A3089)</f>
        <v>5</v>
      </c>
      <c r="D3089" s="164">
        <v>16</v>
      </c>
      <c r="E3089" s="163">
        <v>10</v>
      </c>
      <c r="F3089" s="163">
        <v>14.73</v>
      </c>
      <c r="G3089" s="163">
        <v>10.872499999999999</v>
      </c>
      <c r="H3089" s="1">
        <v>2750</v>
      </c>
      <c r="I3089" s="161">
        <f>VLOOKUP(B3089,L$2:M$54,2,FALSE)</f>
        <v>1.0129106222430868</v>
      </c>
      <c r="J3089">
        <f>MAX(I3089*F3089,E3089)</f>
        <v>14.920173465640669</v>
      </c>
      <c r="L3089" s="166"/>
      <c r="M3089" s="41"/>
      <c r="N3089" s="41"/>
      <c r="O3089" s="41"/>
    </row>
    <row r="3090" spans="1:15" x14ac:dyDescent="0.25">
      <c r="A3090" s="165">
        <v>43594.666666666664</v>
      </c>
      <c r="B3090" s="167">
        <f>WEEKNUM(A3090)</f>
        <v>19</v>
      </c>
      <c r="C3090" s="164">
        <f>WEEKDAY(A3090)</f>
        <v>5</v>
      </c>
      <c r="D3090" s="164">
        <v>17</v>
      </c>
      <c r="E3090" s="163">
        <v>10</v>
      </c>
      <c r="F3090" s="163">
        <v>15.145</v>
      </c>
      <c r="G3090" s="163">
        <v>13.877500000000001</v>
      </c>
      <c r="H3090" s="1">
        <v>3685</v>
      </c>
      <c r="I3090" s="161">
        <f>VLOOKUP(B3090,L$2:M$54,2,FALSE)</f>
        <v>1.0129106222430868</v>
      </c>
      <c r="J3090">
        <f>MAX(I3090*F3090,E3090)</f>
        <v>15.340531373871549</v>
      </c>
      <c r="L3090" s="166"/>
      <c r="M3090" s="41"/>
      <c r="N3090" s="41"/>
      <c r="O3090" s="41"/>
    </row>
    <row r="3091" spans="1:15" x14ac:dyDescent="0.25">
      <c r="A3091" s="165">
        <v>43594.708333333336</v>
      </c>
      <c r="B3091" s="167">
        <f>WEEKNUM(A3091)</f>
        <v>19</v>
      </c>
      <c r="C3091" s="164">
        <f>WEEKDAY(A3091)</f>
        <v>5</v>
      </c>
      <c r="D3091" s="164">
        <v>18</v>
      </c>
      <c r="E3091" s="163">
        <v>10</v>
      </c>
      <c r="F3091" s="163">
        <v>17.98</v>
      </c>
      <c r="G3091" s="163">
        <v>13.197500000000002</v>
      </c>
      <c r="H3091" s="1">
        <v>4127</v>
      </c>
      <c r="I3091" s="161">
        <f>VLOOKUP(B3091,L$2:M$54,2,FALSE)</f>
        <v>1.0129106222430868</v>
      </c>
      <c r="J3091">
        <f>MAX(I3091*F3091,E3091)</f>
        <v>18.212132987930701</v>
      </c>
      <c r="L3091" s="166"/>
      <c r="M3091" s="41"/>
      <c r="N3091" s="41"/>
      <c r="O3091" s="41"/>
    </row>
    <row r="3092" spans="1:15" x14ac:dyDescent="0.25">
      <c r="A3092" s="165">
        <v>43594.75</v>
      </c>
      <c r="B3092" s="167">
        <f>WEEKNUM(A3092)</f>
        <v>19</v>
      </c>
      <c r="C3092" s="164">
        <f>WEEKDAY(A3092)</f>
        <v>5</v>
      </c>
      <c r="D3092" s="164">
        <v>19</v>
      </c>
      <c r="E3092" s="163">
        <v>10</v>
      </c>
      <c r="F3092" s="163">
        <v>16.450000000000003</v>
      </c>
      <c r="G3092" s="163">
        <v>12.8125</v>
      </c>
      <c r="H3092" s="1">
        <v>3064</v>
      </c>
      <c r="I3092" s="161">
        <f>VLOOKUP(B3092,L$2:M$54,2,FALSE)</f>
        <v>1.0129106222430868</v>
      </c>
      <c r="J3092">
        <f>MAX(I3092*F3092,E3092)</f>
        <v>16.662379735898782</v>
      </c>
      <c r="L3092" s="166"/>
      <c r="M3092" s="41"/>
      <c r="N3092" s="41"/>
      <c r="O3092" s="41"/>
    </row>
    <row r="3093" spans="1:15" x14ac:dyDescent="0.25">
      <c r="A3093" s="165">
        <v>43594.791666666664</v>
      </c>
      <c r="B3093" s="167">
        <f>WEEKNUM(A3093)</f>
        <v>19</v>
      </c>
      <c r="C3093" s="164">
        <f>WEEKDAY(A3093)</f>
        <v>5</v>
      </c>
      <c r="D3093" s="164">
        <v>20</v>
      </c>
      <c r="E3093" s="163">
        <v>10</v>
      </c>
      <c r="F3093" s="163">
        <v>13.945</v>
      </c>
      <c r="G3093" s="163">
        <v>11.8725</v>
      </c>
      <c r="H3093" s="1">
        <v>2148</v>
      </c>
      <c r="I3093" s="161">
        <f>VLOOKUP(B3093,L$2:M$54,2,FALSE)</f>
        <v>1.0129106222430868</v>
      </c>
      <c r="J3093">
        <f>MAX(I3093*F3093,E3093)</f>
        <v>14.125038627179846</v>
      </c>
      <c r="L3093" s="166"/>
      <c r="M3093" s="41"/>
      <c r="N3093" s="41"/>
      <c r="O3093" s="41"/>
    </row>
    <row r="3094" spans="1:15" x14ac:dyDescent="0.25">
      <c r="A3094" s="165">
        <v>43594.833333333336</v>
      </c>
      <c r="B3094" s="167">
        <f>WEEKNUM(A3094)</f>
        <v>19</v>
      </c>
      <c r="C3094" s="164">
        <f>WEEKDAY(A3094)</f>
        <v>5</v>
      </c>
      <c r="D3094" s="164">
        <v>21</v>
      </c>
      <c r="E3094" s="163">
        <v>11.754999999999999</v>
      </c>
      <c r="F3094" s="163">
        <v>11.754999999999999</v>
      </c>
      <c r="G3094" s="163">
        <v>12.852499999999999</v>
      </c>
      <c r="H3094" s="1">
        <v>1191</v>
      </c>
      <c r="I3094" s="161">
        <f>VLOOKUP(B3094,L$2:M$54,2,FALSE)</f>
        <v>1.0129106222430868</v>
      </c>
      <c r="J3094">
        <f>MAX(I3094*F3094,E3094)</f>
        <v>11.906764364467485</v>
      </c>
      <c r="L3094" s="166"/>
      <c r="M3094" s="41"/>
      <c r="N3094" s="41"/>
      <c r="O3094" s="41"/>
    </row>
    <row r="3095" spans="1:15" x14ac:dyDescent="0.25">
      <c r="A3095" s="165">
        <v>43594.875</v>
      </c>
      <c r="B3095" s="167">
        <f>WEEKNUM(A3095)</f>
        <v>19</v>
      </c>
      <c r="C3095" s="164">
        <f>WEEKDAY(A3095)</f>
        <v>5</v>
      </c>
      <c r="D3095" s="164">
        <v>22</v>
      </c>
      <c r="E3095" s="163">
        <v>12</v>
      </c>
      <c r="F3095" s="163">
        <v>13.98</v>
      </c>
      <c r="G3095" s="163">
        <v>12.237500000000001</v>
      </c>
      <c r="H3095" s="1">
        <v>894</v>
      </c>
      <c r="I3095" s="161">
        <f>VLOOKUP(B3095,L$2:M$54,2,FALSE)</f>
        <v>1.0129106222430868</v>
      </c>
      <c r="J3095">
        <f>MAX(I3095*F3095,E3095)</f>
        <v>14.160490498958355</v>
      </c>
      <c r="L3095" s="166"/>
      <c r="M3095" s="41"/>
      <c r="N3095" s="41"/>
      <c r="O3095" s="41"/>
    </row>
    <row r="3096" spans="1:15" x14ac:dyDescent="0.25">
      <c r="A3096" s="165">
        <v>43594.916666666664</v>
      </c>
      <c r="B3096" s="167">
        <f>WEEKNUM(A3096)</f>
        <v>19</v>
      </c>
      <c r="C3096" s="164">
        <f>WEEKDAY(A3096)</f>
        <v>5</v>
      </c>
      <c r="D3096" s="164">
        <v>23</v>
      </c>
      <c r="E3096" s="163">
        <v>12</v>
      </c>
      <c r="F3096" s="163">
        <v>13.92</v>
      </c>
      <c r="G3096" s="163">
        <v>11.8825</v>
      </c>
      <c r="H3096" s="1">
        <v>737</v>
      </c>
      <c r="I3096" s="161">
        <f>VLOOKUP(B3096,L$2:M$54,2,FALSE)</f>
        <v>1.0129106222430868</v>
      </c>
      <c r="J3096">
        <f>MAX(I3096*F3096,E3096)</f>
        <v>14.099715861623768</v>
      </c>
      <c r="L3096" s="166"/>
      <c r="M3096" s="41"/>
      <c r="N3096" s="41"/>
      <c r="O3096" s="41"/>
    </row>
    <row r="3097" spans="1:15" x14ac:dyDescent="0.25">
      <c r="A3097" s="165">
        <v>43594.958333333336</v>
      </c>
      <c r="B3097" s="167">
        <f>WEEKNUM(A3097)</f>
        <v>19</v>
      </c>
      <c r="C3097" s="164">
        <f>WEEKDAY(A3097)</f>
        <v>5</v>
      </c>
      <c r="D3097" s="164">
        <v>24</v>
      </c>
      <c r="E3097" s="163">
        <v>12</v>
      </c>
      <c r="F3097" s="163">
        <v>13.934999999999999</v>
      </c>
      <c r="G3097" s="163">
        <v>12.942499999999999</v>
      </c>
      <c r="H3097" s="1">
        <v>470</v>
      </c>
      <c r="I3097" s="161">
        <f>VLOOKUP(B3097,L$2:M$54,2,FALSE)</f>
        <v>1.0129106222430868</v>
      </c>
      <c r="J3097">
        <f>MAX(I3097*F3097,E3097)</f>
        <v>14.114909520957413</v>
      </c>
      <c r="L3097" s="166"/>
      <c r="M3097" s="41"/>
      <c r="N3097" s="41"/>
      <c r="O3097" s="41"/>
    </row>
    <row r="3098" spans="1:15" x14ac:dyDescent="0.25">
      <c r="A3098" s="165">
        <v>43595</v>
      </c>
      <c r="B3098" s="167">
        <f>WEEKNUM(A3098)</f>
        <v>19</v>
      </c>
      <c r="C3098" s="164">
        <f>WEEKDAY(A3098)</f>
        <v>6</v>
      </c>
      <c r="D3098" s="164">
        <v>1</v>
      </c>
      <c r="E3098" s="163">
        <v>12</v>
      </c>
      <c r="F3098" s="163">
        <v>13.225</v>
      </c>
      <c r="G3098" s="163">
        <v>12.364999999999998</v>
      </c>
      <c r="H3098" s="1">
        <v>209</v>
      </c>
      <c r="I3098" s="161">
        <f>VLOOKUP(B3098,L$2:M$54,2,FALSE)</f>
        <v>1.0129106222430868</v>
      </c>
      <c r="J3098">
        <f>MAX(I3098*F3098,E3098)</f>
        <v>13.395742979164822</v>
      </c>
      <c r="L3098" s="166"/>
      <c r="M3098" s="41"/>
      <c r="N3098" s="41"/>
      <c r="O3098" s="41"/>
    </row>
    <row r="3099" spans="1:15" x14ac:dyDescent="0.25">
      <c r="A3099" s="165">
        <v>43595.041666666664</v>
      </c>
      <c r="B3099" s="167">
        <f>WEEKNUM(A3099)</f>
        <v>19</v>
      </c>
      <c r="C3099" s="164">
        <f>WEEKDAY(A3099)</f>
        <v>6</v>
      </c>
      <c r="D3099" s="164">
        <v>2</v>
      </c>
      <c r="E3099" s="163">
        <v>10</v>
      </c>
      <c r="F3099" s="163">
        <v>10.495000000000001</v>
      </c>
      <c r="G3099" s="163">
        <v>12.572500000000002</v>
      </c>
      <c r="H3099" s="1">
        <v>117</v>
      </c>
      <c r="I3099" s="161">
        <f>VLOOKUP(B3099,L$2:M$54,2,FALSE)</f>
        <v>1.0129106222430868</v>
      </c>
      <c r="J3099">
        <f>MAX(I3099*F3099,E3099)</f>
        <v>10.630496980441198</v>
      </c>
      <c r="L3099" s="166"/>
      <c r="M3099" s="41"/>
      <c r="N3099" s="41"/>
      <c r="O3099" s="41"/>
    </row>
    <row r="3100" spans="1:15" x14ac:dyDescent="0.25">
      <c r="A3100" s="165">
        <v>43595.083333333336</v>
      </c>
      <c r="B3100" s="167">
        <f>WEEKNUM(A3100)</f>
        <v>19</v>
      </c>
      <c r="C3100" s="164">
        <f>WEEKDAY(A3100)</f>
        <v>6</v>
      </c>
      <c r="D3100" s="164">
        <v>3</v>
      </c>
      <c r="E3100" s="163">
        <v>10</v>
      </c>
      <c r="F3100" s="163">
        <v>10.850000000000001</v>
      </c>
      <c r="G3100" s="163">
        <v>13.99</v>
      </c>
      <c r="H3100" s="1">
        <v>91</v>
      </c>
      <c r="I3100" s="161">
        <f>VLOOKUP(B3100,L$2:M$54,2,FALSE)</f>
        <v>1.0129106222430868</v>
      </c>
      <c r="J3100">
        <f>MAX(I3100*F3100,E3100)</f>
        <v>10.990080251337494</v>
      </c>
      <c r="L3100" s="166"/>
      <c r="M3100" s="41"/>
      <c r="N3100" s="41"/>
      <c r="O3100" s="41"/>
    </row>
    <row r="3101" spans="1:15" x14ac:dyDescent="0.25">
      <c r="A3101" s="165">
        <v>43595.125</v>
      </c>
      <c r="B3101" s="167">
        <f>WEEKNUM(A3101)</f>
        <v>19</v>
      </c>
      <c r="C3101" s="164">
        <f>WEEKDAY(A3101)</f>
        <v>6</v>
      </c>
      <c r="D3101" s="164">
        <v>4</v>
      </c>
      <c r="E3101" s="163">
        <v>10</v>
      </c>
      <c r="F3101" s="163">
        <v>10.475000000000001</v>
      </c>
      <c r="G3101" s="163">
        <v>13.225000000000001</v>
      </c>
      <c r="H3101" s="1">
        <v>167</v>
      </c>
      <c r="I3101" s="161">
        <f>VLOOKUP(B3101,L$2:M$54,2,FALSE)</f>
        <v>1.0129106222430868</v>
      </c>
      <c r="J3101">
        <f>MAX(I3101*F3101,E3101)</f>
        <v>10.610238767996336</v>
      </c>
      <c r="L3101" s="166"/>
      <c r="M3101" s="41"/>
      <c r="N3101" s="41"/>
      <c r="O3101" s="41"/>
    </row>
    <row r="3102" spans="1:15" x14ac:dyDescent="0.25">
      <c r="A3102" s="165">
        <v>43595.166666666664</v>
      </c>
      <c r="B3102" s="167">
        <f>WEEKNUM(A3102)</f>
        <v>19</v>
      </c>
      <c r="C3102" s="164">
        <f>WEEKDAY(A3102)</f>
        <v>6</v>
      </c>
      <c r="D3102" s="164">
        <v>5</v>
      </c>
      <c r="E3102" s="163">
        <v>11.254999999999999</v>
      </c>
      <c r="F3102" s="163">
        <v>11.120000000000001</v>
      </c>
      <c r="G3102" s="163">
        <v>11.9725</v>
      </c>
      <c r="H3102" s="1">
        <v>342</v>
      </c>
      <c r="I3102" s="161">
        <f>VLOOKUP(B3102,L$2:M$54,2,FALSE)</f>
        <v>1.0129106222430868</v>
      </c>
      <c r="J3102">
        <f>MAX(I3102*F3102,E3102)</f>
        <v>11.263566119343126</v>
      </c>
      <c r="L3102" s="166"/>
      <c r="M3102" s="41"/>
      <c r="N3102" s="41"/>
      <c r="O3102" s="41"/>
    </row>
    <row r="3103" spans="1:15" x14ac:dyDescent="0.25">
      <c r="A3103" s="165">
        <v>43595.208333333336</v>
      </c>
      <c r="B3103" s="167">
        <f>WEEKNUM(A3103)</f>
        <v>19</v>
      </c>
      <c r="C3103" s="164">
        <f>WEEKDAY(A3103)</f>
        <v>6</v>
      </c>
      <c r="D3103" s="164">
        <v>6</v>
      </c>
      <c r="E3103" s="163">
        <v>9.5249999999999986</v>
      </c>
      <c r="F3103" s="163">
        <v>9.5249999999999986</v>
      </c>
      <c r="G3103" s="163">
        <v>11.754999999999999</v>
      </c>
      <c r="H3103" s="1">
        <v>942</v>
      </c>
      <c r="I3103" s="161">
        <f>VLOOKUP(B3103,L$2:M$54,2,FALSE)</f>
        <v>1.0129106222430868</v>
      </c>
      <c r="J3103">
        <f>MAX(I3103*F3103,E3103)</f>
        <v>9.6479736768653996</v>
      </c>
      <c r="L3103" s="166"/>
      <c r="M3103" s="41"/>
      <c r="N3103" s="41"/>
      <c r="O3103" s="41"/>
    </row>
    <row r="3104" spans="1:15" x14ac:dyDescent="0.25">
      <c r="A3104" s="165">
        <v>43595.25</v>
      </c>
      <c r="B3104" s="167">
        <f>WEEKNUM(A3104)</f>
        <v>19</v>
      </c>
      <c r="C3104" s="164">
        <f>WEEKDAY(A3104)</f>
        <v>6</v>
      </c>
      <c r="D3104" s="164">
        <v>7</v>
      </c>
      <c r="E3104" s="163">
        <v>10.635</v>
      </c>
      <c r="F3104" s="163">
        <v>12.370000000000001</v>
      </c>
      <c r="G3104" s="163">
        <v>12.99</v>
      </c>
      <c r="H3104" s="1">
        <v>3644</v>
      </c>
      <c r="I3104" s="161">
        <f>VLOOKUP(B3104,L$2:M$54,2,FALSE)</f>
        <v>1.0129106222430868</v>
      </c>
      <c r="J3104">
        <f>MAX(I3104*F3104,E3104)</f>
        <v>12.529704397146984</v>
      </c>
      <c r="L3104" s="166"/>
      <c r="M3104" s="41"/>
      <c r="N3104" s="41"/>
      <c r="O3104" s="41"/>
    </row>
    <row r="3105" spans="1:15" x14ac:dyDescent="0.25">
      <c r="A3105" s="165">
        <v>43595.291666666664</v>
      </c>
      <c r="B3105" s="167">
        <f>WEEKNUM(A3105)</f>
        <v>19</v>
      </c>
      <c r="C3105" s="164">
        <f>WEEKDAY(A3105)</f>
        <v>6</v>
      </c>
      <c r="D3105" s="164">
        <v>8</v>
      </c>
      <c r="E3105" s="163">
        <v>10</v>
      </c>
      <c r="F3105" s="163">
        <v>16.535</v>
      </c>
      <c r="G3105" s="163">
        <v>12.959999999999999</v>
      </c>
      <c r="H3105" s="1">
        <v>4451</v>
      </c>
      <c r="I3105" s="161">
        <f>VLOOKUP(B3105,L$2:M$54,2,FALSE)</f>
        <v>1.0129106222430868</v>
      </c>
      <c r="J3105">
        <f>MAX(I3105*F3105,E3105)</f>
        <v>16.74847713878944</v>
      </c>
      <c r="L3105" s="166"/>
      <c r="M3105" s="41"/>
      <c r="N3105" s="41"/>
      <c r="O3105" s="41"/>
    </row>
    <row r="3106" spans="1:15" x14ac:dyDescent="0.25">
      <c r="A3106" s="165">
        <v>43595.333333333336</v>
      </c>
      <c r="B3106" s="167">
        <f>WEEKNUM(A3106)</f>
        <v>19</v>
      </c>
      <c r="C3106" s="164">
        <f>WEEKDAY(A3106)</f>
        <v>6</v>
      </c>
      <c r="D3106" s="164">
        <v>9</v>
      </c>
      <c r="E3106" s="163">
        <v>10</v>
      </c>
      <c r="F3106" s="163">
        <v>19.29</v>
      </c>
      <c r="G3106" s="163">
        <v>12.967500000000001</v>
      </c>
      <c r="H3106" s="1">
        <v>3715</v>
      </c>
      <c r="I3106" s="161">
        <f>VLOOKUP(B3106,L$2:M$54,2,FALSE)</f>
        <v>1.0129106222430868</v>
      </c>
      <c r="J3106">
        <f>MAX(I3106*F3106,E3106)</f>
        <v>19.539045903069145</v>
      </c>
      <c r="L3106" s="166"/>
      <c r="M3106" s="41"/>
      <c r="N3106" s="41"/>
      <c r="O3106" s="41"/>
    </row>
    <row r="3107" spans="1:15" x14ac:dyDescent="0.25">
      <c r="A3107" s="165">
        <v>43595.375</v>
      </c>
      <c r="B3107" s="167">
        <f>WEEKNUM(A3107)</f>
        <v>19</v>
      </c>
      <c r="C3107" s="164">
        <f>WEEKDAY(A3107)</f>
        <v>6</v>
      </c>
      <c r="D3107" s="164">
        <v>10</v>
      </c>
      <c r="E3107" s="163">
        <v>10</v>
      </c>
      <c r="F3107" s="163">
        <v>15.025</v>
      </c>
      <c r="G3107" s="163">
        <v>12.612499999999999</v>
      </c>
      <c r="H3107" s="1">
        <v>2835</v>
      </c>
      <c r="I3107" s="161">
        <f>VLOOKUP(B3107,L$2:M$54,2,FALSE)</f>
        <v>1.0129106222430868</v>
      </c>
      <c r="J3107">
        <f>MAX(I3107*F3107,E3107)</f>
        <v>15.21898209920238</v>
      </c>
      <c r="L3107" s="166"/>
      <c r="M3107" s="41"/>
      <c r="N3107" s="41"/>
      <c r="O3107" s="41"/>
    </row>
    <row r="3108" spans="1:15" x14ac:dyDescent="0.25">
      <c r="A3108" s="165">
        <v>43595.416666666664</v>
      </c>
      <c r="B3108" s="167">
        <f>WEEKNUM(A3108)</f>
        <v>19</v>
      </c>
      <c r="C3108" s="164">
        <f>WEEKDAY(A3108)</f>
        <v>6</v>
      </c>
      <c r="D3108" s="164">
        <v>11</v>
      </c>
      <c r="E3108" s="163">
        <v>10</v>
      </c>
      <c r="F3108" s="163">
        <v>13.92</v>
      </c>
      <c r="G3108" s="163">
        <v>10.2475</v>
      </c>
      <c r="H3108" s="1">
        <v>2607</v>
      </c>
      <c r="I3108" s="161">
        <f>VLOOKUP(B3108,L$2:M$54,2,FALSE)</f>
        <v>1.0129106222430868</v>
      </c>
      <c r="J3108">
        <f>MAX(I3108*F3108,E3108)</f>
        <v>14.099715861623768</v>
      </c>
      <c r="L3108" s="166"/>
      <c r="M3108" s="41"/>
      <c r="N3108" s="41"/>
      <c r="O3108" s="41"/>
    </row>
    <row r="3109" spans="1:15" x14ac:dyDescent="0.25">
      <c r="A3109" s="165">
        <v>43595.458333333336</v>
      </c>
      <c r="B3109" s="167">
        <f>WEEKNUM(A3109)</f>
        <v>19</v>
      </c>
      <c r="C3109" s="164">
        <f>WEEKDAY(A3109)</f>
        <v>6</v>
      </c>
      <c r="D3109" s="164">
        <v>12</v>
      </c>
      <c r="E3109" s="163">
        <v>10</v>
      </c>
      <c r="F3109" s="163">
        <v>14.2</v>
      </c>
      <c r="G3109" s="163">
        <v>10.425000000000001</v>
      </c>
      <c r="H3109" s="1">
        <v>2578</v>
      </c>
      <c r="I3109" s="161">
        <f>VLOOKUP(B3109,L$2:M$54,2,FALSE)</f>
        <v>1.0129106222430868</v>
      </c>
      <c r="J3109">
        <f>MAX(I3109*F3109,E3109)</f>
        <v>14.383330835851831</v>
      </c>
      <c r="L3109" s="166"/>
      <c r="M3109" s="41"/>
      <c r="N3109" s="41"/>
      <c r="O3109" s="41"/>
    </row>
    <row r="3110" spans="1:15" x14ac:dyDescent="0.25">
      <c r="A3110" s="165">
        <v>43595.5</v>
      </c>
      <c r="B3110" s="167">
        <f>WEEKNUM(A3110)</f>
        <v>19</v>
      </c>
      <c r="C3110" s="164">
        <f>WEEKDAY(A3110)</f>
        <v>6</v>
      </c>
      <c r="D3110" s="164">
        <v>13</v>
      </c>
      <c r="E3110" s="163">
        <v>10</v>
      </c>
      <c r="F3110" s="163">
        <v>14.445</v>
      </c>
      <c r="G3110" s="163">
        <v>10.237500000000001</v>
      </c>
      <c r="H3110" s="1">
        <v>2491</v>
      </c>
      <c r="I3110" s="161">
        <f>VLOOKUP(B3110,L$2:M$54,2,FALSE)</f>
        <v>1.0129106222430868</v>
      </c>
      <c r="J3110">
        <f>MAX(I3110*F3110,E3110)</f>
        <v>14.631493938301389</v>
      </c>
      <c r="L3110" s="166"/>
      <c r="M3110" s="41"/>
      <c r="N3110" s="41"/>
      <c r="O3110" s="41"/>
    </row>
    <row r="3111" spans="1:15" x14ac:dyDescent="0.25">
      <c r="A3111" s="165">
        <v>43595.541666666664</v>
      </c>
      <c r="B3111" s="167">
        <f>WEEKNUM(A3111)</f>
        <v>19</v>
      </c>
      <c r="C3111" s="164">
        <f>WEEKDAY(A3111)</f>
        <v>6</v>
      </c>
      <c r="D3111" s="164">
        <v>14</v>
      </c>
      <c r="E3111" s="163">
        <v>10</v>
      </c>
      <c r="F3111" s="163">
        <v>13.79</v>
      </c>
      <c r="G3111" s="163">
        <v>11.1875</v>
      </c>
      <c r="H3111" s="1">
        <v>2639</v>
      </c>
      <c r="I3111" s="161">
        <f>VLOOKUP(B3111,L$2:M$54,2,FALSE)</f>
        <v>1.0129106222430868</v>
      </c>
      <c r="J3111">
        <f>MAX(I3111*F3111,E3111)</f>
        <v>13.968037480732166</v>
      </c>
      <c r="L3111" s="166"/>
      <c r="M3111" s="41"/>
      <c r="N3111" s="41"/>
      <c r="O3111" s="41"/>
    </row>
    <row r="3112" spans="1:15" x14ac:dyDescent="0.25">
      <c r="A3112" s="165">
        <v>43595.583333333336</v>
      </c>
      <c r="B3112" s="167">
        <f>WEEKNUM(A3112)</f>
        <v>19</v>
      </c>
      <c r="C3112" s="164">
        <f>WEEKDAY(A3112)</f>
        <v>6</v>
      </c>
      <c r="D3112" s="164">
        <v>15</v>
      </c>
      <c r="E3112" s="163">
        <v>10</v>
      </c>
      <c r="F3112" s="163">
        <v>14.295000000000002</v>
      </c>
      <c r="G3112" s="163">
        <v>9.5249999999999986</v>
      </c>
      <c r="H3112" s="1">
        <v>2713</v>
      </c>
      <c r="I3112" s="161">
        <f>VLOOKUP(B3112,L$2:M$54,2,FALSE)</f>
        <v>1.0129106222430868</v>
      </c>
      <c r="J3112">
        <f>MAX(I3112*F3112,E3112)</f>
        <v>14.479557344964928</v>
      </c>
      <c r="L3112" s="166"/>
      <c r="M3112" s="41"/>
      <c r="N3112" s="41"/>
      <c r="O3112" s="41"/>
    </row>
    <row r="3113" spans="1:15" x14ac:dyDescent="0.25">
      <c r="A3113" s="165">
        <v>43595.625</v>
      </c>
      <c r="B3113" s="167">
        <f>WEEKNUM(A3113)</f>
        <v>19</v>
      </c>
      <c r="C3113" s="164">
        <f>WEEKDAY(A3113)</f>
        <v>6</v>
      </c>
      <c r="D3113" s="164">
        <v>16</v>
      </c>
      <c r="E3113" s="163">
        <v>10</v>
      </c>
      <c r="F3113" s="163">
        <v>14.035</v>
      </c>
      <c r="G3113" s="163">
        <v>11.5025</v>
      </c>
      <c r="H3113" s="1">
        <v>2806</v>
      </c>
      <c r="I3113" s="161">
        <f>VLOOKUP(B3113,L$2:M$54,2,FALSE)</f>
        <v>1.0129106222430868</v>
      </c>
      <c r="J3113">
        <f>MAX(I3113*F3113,E3113)</f>
        <v>14.216200583181724</v>
      </c>
      <c r="L3113" s="166"/>
      <c r="M3113" s="41"/>
      <c r="N3113" s="41"/>
      <c r="O3113" s="41"/>
    </row>
    <row r="3114" spans="1:15" x14ac:dyDescent="0.25">
      <c r="A3114" s="165">
        <v>43595.666666666664</v>
      </c>
      <c r="B3114" s="167">
        <f>WEEKNUM(A3114)</f>
        <v>19</v>
      </c>
      <c r="C3114" s="164">
        <f>WEEKDAY(A3114)</f>
        <v>6</v>
      </c>
      <c r="D3114" s="164">
        <v>17</v>
      </c>
      <c r="E3114" s="163">
        <v>10</v>
      </c>
      <c r="F3114" s="163">
        <v>15.855</v>
      </c>
      <c r="G3114" s="163">
        <v>13.2675</v>
      </c>
      <c r="H3114" s="1">
        <v>3558</v>
      </c>
      <c r="I3114" s="161">
        <f>VLOOKUP(B3114,L$2:M$54,2,FALSE)</f>
        <v>1.0129106222430868</v>
      </c>
      <c r="J3114">
        <f>MAX(I3114*F3114,E3114)</f>
        <v>16.059697915664142</v>
      </c>
      <c r="L3114" s="166"/>
      <c r="M3114" s="41"/>
      <c r="N3114" s="41"/>
      <c r="O3114" s="41"/>
    </row>
    <row r="3115" spans="1:15" x14ac:dyDescent="0.25">
      <c r="A3115" s="165">
        <v>43595.708333333336</v>
      </c>
      <c r="B3115" s="167">
        <f>WEEKNUM(A3115)</f>
        <v>19</v>
      </c>
      <c r="C3115" s="164">
        <f>WEEKDAY(A3115)</f>
        <v>6</v>
      </c>
      <c r="D3115" s="164">
        <v>18</v>
      </c>
      <c r="E3115" s="163">
        <v>10</v>
      </c>
      <c r="F3115" s="163">
        <v>16.524999999999999</v>
      </c>
      <c r="G3115" s="163">
        <v>14.645</v>
      </c>
      <c r="H3115" s="1">
        <v>3588</v>
      </c>
      <c r="I3115" s="161">
        <f>VLOOKUP(B3115,L$2:M$54,2,FALSE)</f>
        <v>1.0129106222430868</v>
      </c>
      <c r="J3115">
        <f>MAX(I3115*F3115,E3115)</f>
        <v>16.738348032567007</v>
      </c>
      <c r="L3115" s="166"/>
      <c r="M3115" s="41"/>
      <c r="N3115" s="41"/>
      <c r="O3115" s="41"/>
    </row>
    <row r="3116" spans="1:15" x14ac:dyDescent="0.25">
      <c r="A3116" s="165">
        <v>43595.75</v>
      </c>
      <c r="B3116" s="167">
        <f>WEEKNUM(A3116)</f>
        <v>19</v>
      </c>
      <c r="C3116" s="164">
        <f>WEEKDAY(A3116)</f>
        <v>6</v>
      </c>
      <c r="D3116" s="164">
        <v>19</v>
      </c>
      <c r="E3116" s="163">
        <v>10</v>
      </c>
      <c r="F3116" s="163">
        <v>16.23</v>
      </c>
      <c r="G3116" s="163">
        <v>12.512499999999999</v>
      </c>
      <c r="H3116" s="1">
        <v>3298</v>
      </c>
      <c r="I3116" s="161">
        <f>VLOOKUP(B3116,L$2:M$54,2,FALSE)</f>
        <v>1.0129106222430868</v>
      </c>
      <c r="J3116">
        <f>MAX(I3116*F3116,E3116)</f>
        <v>16.439539399005298</v>
      </c>
      <c r="L3116" s="166"/>
      <c r="M3116" s="41"/>
      <c r="N3116" s="41"/>
      <c r="O3116" s="41"/>
    </row>
    <row r="3117" spans="1:15" x14ac:dyDescent="0.25">
      <c r="A3117" s="165">
        <v>43595.791666666664</v>
      </c>
      <c r="B3117" s="167">
        <f>WEEKNUM(A3117)</f>
        <v>19</v>
      </c>
      <c r="C3117" s="164">
        <f>WEEKDAY(A3117)</f>
        <v>6</v>
      </c>
      <c r="D3117" s="164">
        <v>20</v>
      </c>
      <c r="E3117" s="163">
        <v>10</v>
      </c>
      <c r="F3117" s="163">
        <v>14.525</v>
      </c>
      <c r="G3117" s="163">
        <v>11.959999999999999</v>
      </c>
      <c r="H3117" s="1">
        <v>2024</v>
      </c>
      <c r="I3117" s="161">
        <f>VLOOKUP(B3117,L$2:M$54,2,FALSE)</f>
        <v>1.0129106222430868</v>
      </c>
      <c r="J3117">
        <f>MAX(I3117*F3117,E3117)</f>
        <v>14.712526788080837</v>
      </c>
      <c r="L3117" s="166"/>
      <c r="M3117" s="41"/>
      <c r="N3117" s="41"/>
      <c r="O3117" s="41"/>
    </row>
    <row r="3118" spans="1:15" x14ac:dyDescent="0.25">
      <c r="A3118" s="165">
        <v>43595.833333333336</v>
      </c>
      <c r="B3118" s="167">
        <f>WEEKNUM(A3118)</f>
        <v>19</v>
      </c>
      <c r="C3118" s="164">
        <f>WEEKDAY(A3118)</f>
        <v>6</v>
      </c>
      <c r="D3118" s="164">
        <v>21</v>
      </c>
      <c r="E3118" s="163">
        <v>10</v>
      </c>
      <c r="F3118" s="163">
        <v>13.08</v>
      </c>
      <c r="G3118" s="163">
        <v>12.1</v>
      </c>
      <c r="H3118" s="1">
        <v>1266</v>
      </c>
      <c r="I3118" s="161">
        <f>VLOOKUP(B3118,L$2:M$54,2,FALSE)</f>
        <v>1.0129106222430868</v>
      </c>
      <c r="J3118">
        <f>MAX(I3118*F3118,E3118)</f>
        <v>13.248870938939575</v>
      </c>
      <c r="L3118" s="166"/>
      <c r="M3118" s="41"/>
      <c r="N3118" s="41"/>
      <c r="O3118" s="41"/>
    </row>
    <row r="3119" spans="1:15" x14ac:dyDescent="0.25">
      <c r="A3119" s="165">
        <v>43595.875</v>
      </c>
      <c r="B3119" s="167">
        <f>WEEKNUM(A3119)</f>
        <v>19</v>
      </c>
      <c r="C3119" s="164">
        <f>WEEKDAY(A3119)</f>
        <v>6</v>
      </c>
      <c r="D3119" s="164">
        <v>22</v>
      </c>
      <c r="E3119" s="163">
        <v>11.55</v>
      </c>
      <c r="F3119" s="163">
        <v>11.55</v>
      </c>
      <c r="G3119" s="163">
        <v>12.2225</v>
      </c>
      <c r="H3119" s="1">
        <v>1042</v>
      </c>
      <c r="I3119" s="161">
        <f>VLOOKUP(B3119,L$2:M$54,2,FALSE)</f>
        <v>1.0129106222430868</v>
      </c>
      <c r="J3119">
        <f>MAX(I3119*F3119,E3119)</f>
        <v>11.699117686907654</v>
      </c>
      <c r="L3119" s="166"/>
      <c r="M3119" s="41"/>
      <c r="N3119" s="41"/>
      <c r="O3119" s="41"/>
    </row>
    <row r="3120" spans="1:15" x14ac:dyDescent="0.25">
      <c r="A3120" s="165">
        <v>43595.916666666664</v>
      </c>
      <c r="B3120" s="167">
        <f>WEEKNUM(A3120)</f>
        <v>19</v>
      </c>
      <c r="C3120" s="164">
        <f>WEEKDAY(A3120)</f>
        <v>6</v>
      </c>
      <c r="D3120" s="164">
        <v>23</v>
      </c>
      <c r="E3120" s="163">
        <v>11.719999999999999</v>
      </c>
      <c r="F3120" s="163">
        <v>11.719999999999999</v>
      </c>
      <c r="G3120" s="163">
        <v>11.895</v>
      </c>
      <c r="H3120" s="1">
        <v>905</v>
      </c>
      <c r="I3120" s="161">
        <f>VLOOKUP(B3120,L$2:M$54,2,FALSE)</f>
        <v>1.0129106222430868</v>
      </c>
      <c r="J3120">
        <f>MAX(I3120*F3120,E3120)</f>
        <v>11.871312492688975</v>
      </c>
      <c r="L3120" s="166"/>
      <c r="M3120" s="41"/>
      <c r="N3120" s="41"/>
      <c r="O3120" s="41"/>
    </row>
    <row r="3121" spans="1:15" x14ac:dyDescent="0.25">
      <c r="A3121" s="165">
        <v>43595.958333333336</v>
      </c>
      <c r="B3121" s="167">
        <f>WEEKNUM(A3121)</f>
        <v>19</v>
      </c>
      <c r="C3121" s="164">
        <f>WEEKDAY(A3121)</f>
        <v>6</v>
      </c>
      <c r="D3121" s="164">
        <v>24</v>
      </c>
      <c r="E3121" s="163">
        <v>12.379999999999999</v>
      </c>
      <c r="F3121" s="163">
        <v>12.379999999999999</v>
      </c>
      <c r="G3121" s="163">
        <v>12.147500000000001</v>
      </c>
      <c r="H3121" s="1">
        <v>546</v>
      </c>
      <c r="I3121" s="161">
        <f>VLOOKUP(B3121,L$2:M$54,2,FALSE)</f>
        <v>1.0129106222430868</v>
      </c>
      <c r="J3121">
        <f>MAX(I3121*F3121,E3121)</f>
        <v>12.539833503369413</v>
      </c>
      <c r="L3121" s="166"/>
      <c r="M3121" s="41"/>
      <c r="N3121" s="41"/>
      <c r="O3121" s="41"/>
    </row>
    <row r="3122" spans="1:15" x14ac:dyDescent="0.25">
      <c r="A3122" s="165">
        <v>43596</v>
      </c>
      <c r="B3122" s="167">
        <f>WEEKNUM(A3122)</f>
        <v>19</v>
      </c>
      <c r="C3122" s="164">
        <f>WEEKDAY(A3122)</f>
        <v>7</v>
      </c>
      <c r="D3122" s="164">
        <v>1</v>
      </c>
      <c r="E3122" s="163">
        <v>11.855</v>
      </c>
      <c r="F3122" s="163">
        <v>11.855</v>
      </c>
      <c r="G3122" s="163">
        <v>12.0175</v>
      </c>
      <c r="H3122" s="1">
        <v>213</v>
      </c>
      <c r="I3122" s="161">
        <f>VLOOKUP(B3122,L$2:M$54,2,FALSE)</f>
        <v>1.0129106222430868</v>
      </c>
      <c r="J3122">
        <f>MAX(I3122*F3122,E3122)</f>
        <v>12.008055426691795</v>
      </c>
      <c r="L3122" s="166"/>
      <c r="M3122" s="41"/>
      <c r="N3122" s="41"/>
      <c r="O3122" s="41"/>
    </row>
    <row r="3123" spans="1:15" x14ac:dyDescent="0.25">
      <c r="A3123" s="165">
        <v>43596.041666666664</v>
      </c>
      <c r="B3123" s="167">
        <f>WEEKNUM(A3123)</f>
        <v>19</v>
      </c>
      <c r="C3123" s="164">
        <f>WEEKDAY(A3123)</f>
        <v>7</v>
      </c>
      <c r="D3123" s="164">
        <v>2</v>
      </c>
      <c r="E3123" s="163">
        <v>11.925000000000001</v>
      </c>
      <c r="F3123" s="163">
        <v>11.925000000000001</v>
      </c>
      <c r="G3123" s="163">
        <v>12.9275</v>
      </c>
      <c r="H3123" s="1">
        <v>124</v>
      </c>
      <c r="I3123" s="161">
        <f>VLOOKUP(B3123,L$2:M$54,2,FALSE)</f>
        <v>1.0129106222430868</v>
      </c>
      <c r="J3123">
        <f>MAX(I3123*F3123,E3123)</f>
        <v>12.078959170248812</v>
      </c>
      <c r="L3123" s="166"/>
      <c r="M3123" s="41"/>
      <c r="N3123" s="41"/>
      <c r="O3123" s="41"/>
    </row>
    <row r="3124" spans="1:15" x14ac:dyDescent="0.25">
      <c r="A3124" s="165">
        <v>43596.083333333336</v>
      </c>
      <c r="B3124" s="167">
        <f>WEEKNUM(A3124)</f>
        <v>19</v>
      </c>
      <c r="C3124" s="164">
        <f>WEEKDAY(A3124)</f>
        <v>7</v>
      </c>
      <c r="D3124" s="164">
        <v>3</v>
      </c>
      <c r="E3124" s="163">
        <v>11</v>
      </c>
      <c r="F3124" s="163">
        <v>11.125</v>
      </c>
      <c r="G3124" s="163">
        <v>13.262499999999999</v>
      </c>
      <c r="H3124" s="1">
        <v>105</v>
      </c>
      <c r="I3124" s="161">
        <f>VLOOKUP(B3124,L$2:M$54,2,FALSE)</f>
        <v>1.0129106222430868</v>
      </c>
      <c r="J3124">
        <f>MAX(I3124*F3124,E3124)</f>
        <v>11.268630672454341</v>
      </c>
      <c r="L3124" s="166"/>
      <c r="M3124" s="41"/>
      <c r="N3124" s="41"/>
      <c r="O3124" s="41"/>
    </row>
    <row r="3125" spans="1:15" x14ac:dyDescent="0.25">
      <c r="A3125" s="165">
        <v>43596.125</v>
      </c>
      <c r="B3125" s="167">
        <f>WEEKNUM(A3125)</f>
        <v>19</v>
      </c>
      <c r="C3125" s="164">
        <f>WEEKDAY(A3125)</f>
        <v>7</v>
      </c>
      <c r="D3125" s="164">
        <v>4</v>
      </c>
      <c r="E3125" s="163">
        <v>12</v>
      </c>
      <c r="F3125" s="163">
        <v>12.02</v>
      </c>
      <c r="G3125" s="163">
        <v>13.115</v>
      </c>
      <c r="H3125" s="1">
        <v>146</v>
      </c>
      <c r="I3125" s="161">
        <f>VLOOKUP(B3125,L$2:M$54,2,FALSE)</f>
        <v>1.0129106222430868</v>
      </c>
      <c r="J3125">
        <f>MAX(I3125*F3125,E3125)</f>
        <v>12.175185679361903</v>
      </c>
      <c r="L3125" s="166"/>
      <c r="M3125" s="41"/>
      <c r="N3125" s="41"/>
      <c r="O3125" s="41"/>
    </row>
    <row r="3126" spans="1:15" x14ac:dyDescent="0.25">
      <c r="A3126" s="165">
        <v>43596.166666666664</v>
      </c>
      <c r="B3126" s="167">
        <f>WEEKNUM(A3126)</f>
        <v>19</v>
      </c>
      <c r="C3126" s="164">
        <f>WEEKDAY(A3126)</f>
        <v>7</v>
      </c>
      <c r="D3126" s="164">
        <v>5</v>
      </c>
      <c r="E3126" s="163">
        <v>10</v>
      </c>
      <c r="F3126" s="163">
        <v>10.565000000000001</v>
      </c>
      <c r="G3126" s="163">
        <v>12.262500000000001</v>
      </c>
      <c r="H3126" s="1">
        <v>331</v>
      </c>
      <c r="I3126" s="161">
        <f>VLOOKUP(B3126,L$2:M$54,2,FALSE)</f>
        <v>1.0129106222430868</v>
      </c>
      <c r="J3126">
        <f>MAX(I3126*F3126,E3126)</f>
        <v>10.701400723998214</v>
      </c>
      <c r="L3126" s="166"/>
      <c r="M3126" s="41"/>
      <c r="N3126" s="41"/>
      <c r="O3126" s="41"/>
    </row>
    <row r="3127" spans="1:15" x14ac:dyDescent="0.25">
      <c r="A3127" s="165">
        <v>43596.208333333336</v>
      </c>
      <c r="B3127" s="167">
        <f>WEEKNUM(A3127)</f>
        <v>19</v>
      </c>
      <c r="C3127" s="164">
        <f>WEEKDAY(A3127)</f>
        <v>7</v>
      </c>
      <c r="D3127" s="164">
        <v>6</v>
      </c>
      <c r="E3127" s="163">
        <v>10</v>
      </c>
      <c r="F3127" s="163">
        <v>9.99</v>
      </c>
      <c r="G3127" s="163">
        <v>11.54</v>
      </c>
      <c r="H3127" s="1">
        <v>898</v>
      </c>
      <c r="I3127" s="161">
        <f>VLOOKUP(B3127,L$2:M$54,2,FALSE)</f>
        <v>1.0129106222430868</v>
      </c>
      <c r="J3127">
        <f>MAX(I3127*F3127,E3127)</f>
        <v>10.118977116208438</v>
      </c>
      <c r="L3127" s="166"/>
      <c r="M3127" s="41"/>
      <c r="N3127" s="41"/>
      <c r="O3127" s="41"/>
    </row>
    <row r="3128" spans="1:15" x14ac:dyDescent="0.25">
      <c r="A3128" s="165">
        <v>43596.25</v>
      </c>
      <c r="B3128" s="167">
        <f>WEEKNUM(A3128)</f>
        <v>19</v>
      </c>
      <c r="C3128" s="164">
        <f>WEEKDAY(A3128)</f>
        <v>7</v>
      </c>
      <c r="D3128" s="164">
        <v>7</v>
      </c>
      <c r="E3128" s="163">
        <v>10</v>
      </c>
      <c r="F3128" s="163">
        <v>11.98</v>
      </c>
      <c r="G3128" s="163">
        <v>11.55</v>
      </c>
      <c r="H3128" s="1">
        <v>3488</v>
      </c>
      <c r="I3128" s="161">
        <f>VLOOKUP(B3128,L$2:M$54,2,FALSE)</f>
        <v>1.0129106222430868</v>
      </c>
      <c r="J3128">
        <f>MAX(I3128*F3128,E3128)</f>
        <v>12.134669254472181</v>
      </c>
      <c r="L3128" s="166"/>
      <c r="M3128" s="41"/>
      <c r="N3128" s="41"/>
      <c r="O3128" s="41"/>
    </row>
    <row r="3129" spans="1:15" x14ac:dyDescent="0.25">
      <c r="A3129" s="165">
        <v>43596.291666666664</v>
      </c>
      <c r="B3129" s="167">
        <f>WEEKNUM(A3129)</f>
        <v>19</v>
      </c>
      <c r="C3129" s="164">
        <f>WEEKDAY(A3129)</f>
        <v>7</v>
      </c>
      <c r="D3129" s="164">
        <v>8</v>
      </c>
      <c r="E3129" s="163">
        <v>10</v>
      </c>
      <c r="F3129" s="163">
        <v>15.010000000000002</v>
      </c>
      <c r="G3129" s="163">
        <v>11.719999999999999</v>
      </c>
      <c r="H3129" s="1">
        <v>4623</v>
      </c>
      <c r="I3129" s="161">
        <f>VLOOKUP(B3129,L$2:M$54,2,FALSE)</f>
        <v>1.0129106222430868</v>
      </c>
      <c r="J3129">
        <f>MAX(I3129*F3129,E3129)</f>
        <v>15.203788439868735</v>
      </c>
      <c r="L3129" s="166"/>
      <c r="M3129" s="41"/>
      <c r="N3129" s="41"/>
      <c r="O3129" s="41"/>
    </row>
    <row r="3130" spans="1:15" x14ac:dyDescent="0.25">
      <c r="A3130" s="165">
        <v>43596.333333333336</v>
      </c>
      <c r="B3130" s="167">
        <f>WEEKNUM(A3130)</f>
        <v>19</v>
      </c>
      <c r="C3130" s="164">
        <f>WEEKDAY(A3130)</f>
        <v>7</v>
      </c>
      <c r="D3130" s="164">
        <v>9</v>
      </c>
      <c r="E3130" s="163">
        <v>10</v>
      </c>
      <c r="F3130" s="163">
        <v>15.76</v>
      </c>
      <c r="G3130" s="163">
        <v>12.379999999999999</v>
      </c>
      <c r="H3130" s="1">
        <v>3955</v>
      </c>
      <c r="I3130" s="161">
        <f>VLOOKUP(B3130,L$2:M$54,2,FALSE)</f>
        <v>1.0129106222430868</v>
      </c>
      <c r="J3130">
        <f>MAX(I3130*F3130,E3130)</f>
        <v>15.963471406551047</v>
      </c>
      <c r="L3130" s="166"/>
      <c r="M3130" s="41"/>
      <c r="N3130" s="41"/>
      <c r="O3130" s="41"/>
    </row>
    <row r="3131" spans="1:15" x14ac:dyDescent="0.25">
      <c r="A3131" s="165">
        <v>43596.375</v>
      </c>
      <c r="B3131" s="167">
        <f>WEEKNUM(A3131)</f>
        <v>19</v>
      </c>
      <c r="C3131" s="164">
        <f>WEEKDAY(A3131)</f>
        <v>7</v>
      </c>
      <c r="D3131" s="164">
        <v>10</v>
      </c>
      <c r="E3131" s="163">
        <v>10</v>
      </c>
      <c r="F3131" s="163">
        <v>14.955000000000002</v>
      </c>
      <c r="G3131" s="163">
        <v>11.855</v>
      </c>
      <c r="H3131" s="1">
        <v>2892</v>
      </c>
      <c r="I3131" s="161">
        <f>VLOOKUP(B3131,L$2:M$54,2,FALSE)</f>
        <v>1.0129106222430868</v>
      </c>
      <c r="J3131">
        <f>MAX(I3131*F3131,E3131)</f>
        <v>15.148078355645366</v>
      </c>
      <c r="L3131" s="166"/>
      <c r="M3131" s="41"/>
      <c r="N3131" s="41"/>
      <c r="O3131" s="41"/>
    </row>
    <row r="3132" spans="1:15" x14ac:dyDescent="0.25">
      <c r="A3132" s="165">
        <v>43596.416666666664</v>
      </c>
      <c r="B3132" s="167">
        <f>WEEKNUM(A3132)</f>
        <v>19</v>
      </c>
      <c r="C3132" s="164">
        <f>WEEKDAY(A3132)</f>
        <v>7</v>
      </c>
      <c r="D3132" s="164">
        <v>11</v>
      </c>
      <c r="E3132" s="163">
        <v>10</v>
      </c>
      <c r="F3132" s="163">
        <v>15.905000000000001</v>
      </c>
      <c r="G3132" s="163">
        <v>11.925000000000001</v>
      </c>
      <c r="H3132" s="1">
        <v>2597</v>
      </c>
      <c r="I3132" s="161">
        <f>VLOOKUP(B3132,L$2:M$54,2,FALSE)</f>
        <v>1.0129106222430868</v>
      </c>
      <c r="J3132">
        <f>MAX(I3132*F3132,E3132)</f>
        <v>16.110343446776298</v>
      </c>
      <c r="L3132" s="166"/>
      <c r="M3132" s="41"/>
      <c r="N3132" s="41"/>
      <c r="O3132" s="41"/>
    </row>
    <row r="3133" spans="1:15" x14ac:dyDescent="0.25">
      <c r="A3133" s="165">
        <v>43596.458333333336</v>
      </c>
      <c r="B3133" s="167">
        <f>WEEKNUM(A3133)</f>
        <v>19</v>
      </c>
      <c r="C3133" s="164">
        <f>WEEKDAY(A3133)</f>
        <v>7</v>
      </c>
      <c r="D3133" s="164">
        <v>12</v>
      </c>
      <c r="E3133" s="163">
        <v>10</v>
      </c>
      <c r="F3133" s="163">
        <v>14.8</v>
      </c>
      <c r="G3133" s="163">
        <v>11.0625</v>
      </c>
      <c r="H3133" s="1">
        <v>2567</v>
      </c>
      <c r="I3133" s="161">
        <f>VLOOKUP(B3133,L$2:M$54,2,FALSE)</f>
        <v>1.0129106222430868</v>
      </c>
      <c r="J3133">
        <f>MAX(I3133*F3133,E3133)</f>
        <v>14.991077209197686</v>
      </c>
      <c r="L3133" s="166"/>
      <c r="M3133" s="41"/>
      <c r="N3133" s="41"/>
      <c r="O3133" s="41"/>
    </row>
    <row r="3134" spans="1:15" x14ac:dyDescent="0.25">
      <c r="A3134" s="165">
        <v>43596.5</v>
      </c>
      <c r="B3134" s="167">
        <f>WEEKNUM(A3134)</f>
        <v>19</v>
      </c>
      <c r="C3134" s="164">
        <f>WEEKDAY(A3134)</f>
        <v>7</v>
      </c>
      <c r="D3134" s="164">
        <v>13</v>
      </c>
      <c r="E3134" s="163">
        <v>10</v>
      </c>
      <c r="F3134" s="163">
        <v>13.914999999999999</v>
      </c>
      <c r="G3134" s="163">
        <v>12.01</v>
      </c>
      <c r="H3134" s="1">
        <v>2317</v>
      </c>
      <c r="I3134" s="161">
        <f>VLOOKUP(B3134,L$2:M$54,2,FALSE)</f>
        <v>1.0129106222430868</v>
      </c>
      <c r="J3134">
        <f>MAX(I3134*F3134,E3134)</f>
        <v>14.094651308512551</v>
      </c>
      <c r="L3134" s="166"/>
      <c r="M3134" s="41"/>
      <c r="N3134" s="41"/>
      <c r="O3134" s="41"/>
    </row>
    <row r="3135" spans="1:15" x14ac:dyDescent="0.25">
      <c r="A3135" s="165">
        <v>43596.541666666664</v>
      </c>
      <c r="B3135" s="167">
        <f>WEEKNUM(A3135)</f>
        <v>19</v>
      </c>
      <c r="C3135" s="164">
        <f>WEEKDAY(A3135)</f>
        <v>7</v>
      </c>
      <c r="D3135" s="164">
        <v>14</v>
      </c>
      <c r="E3135" s="163">
        <v>10</v>
      </c>
      <c r="F3135" s="163">
        <v>14.510000000000002</v>
      </c>
      <c r="G3135" s="163">
        <v>10.282499999999999</v>
      </c>
      <c r="H3135" s="1">
        <v>2496</v>
      </c>
      <c r="I3135" s="161">
        <f>VLOOKUP(B3135,L$2:M$54,2,FALSE)</f>
        <v>1.0129106222430868</v>
      </c>
      <c r="J3135">
        <f>MAX(I3135*F3135,E3135)</f>
        <v>14.697333128747191</v>
      </c>
      <c r="L3135" s="166"/>
      <c r="M3135" s="41"/>
      <c r="N3135" s="41"/>
      <c r="O3135" s="41"/>
    </row>
    <row r="3136" spans="1:15" x14ac:dyDescent="0.25">
      <c r="A3136" s="165">
        <v>43596.583333333336</v>
      </c>
      <c r="B3136" s="167">
        <f>WEEKNUM(A3136)</f>
        <v>19</v>
      </c>
      <c r="C3136" s="164">
        <f>WEEKDAY(A3136)</f>
        <v>7</v>
      </c>
      <c r="D3136" s="164">
        <v>15</v>
      </c>
      <c r="E3136" s="163">
        <v>10</v>
      </c>
      <c r="F3136" s="163">
        <v>14.995000000000001</v>
      </c>
      <c r="G3136" s="163">
        <v>9.995000000000001</v>
      </c>
      <c r="H3136" s="1">
        <v>2563</v>
      </c>
      <c r="I3136" s="161">
        <f>VLOOKUP(B3136,L$2:M$54,2,FALSE)</f>
        <v>1.0129106222430868</v>
      </c>
      <c r="J3136">
        <f>MAX(I3136*F3136,E3136)</f>
        <v>15.188594780535087</v>
      </c>
      <c r="L3136" s="166"/>
      <c r="M3136" s="41"/>
      <c r="N3136" s="41"/>
      <c r="O3136" s="41"/>
    </row>
    <row r="3137" spans="1:15" x14ac:dyDescent="0.25">
      <c r="A3137" s="165">
        <v>43596.625</v>
      </c>
      <c r="B3137" s="167">
        <f>WEEKNUM(A3137)</f>
        <v>19</v>
      </c>
      <c r="C3137" s="164">
        <f>WEEKDAY(A3137)</f>
        <v>7</v>
      </c>
      <c r="D3137" s="164">
        <v>16</v>
      </c>
      <c r="E3137" s="163">
        <v>10</v>
      </c>
      <c r="F3137" s="163">
        <v>16.05</v>
      </c>
      <c r="G3137" s="163">
        <v>10.989999999999998</v>
      </c>
      <c r="H3137" s="1">
        <v>2754</v>
      </c>
      <c r="I3137" s="161">
        <f>VLOOKUP(B3137,L$2:M$54,2,FALSE)</f>
        <v>1.0129106222430868</v>
      </c>
      <c r="J3137">
        <f>MAX(I3137*F3137,E3137)</f>
        <v>16.257215487001545</v>
      </c>
      <c r="L3137" s="166"/>
      <c r="M3137" s="41"/>
      <c r="N3137" s="41"/>
      <c r="O3137" s="41"/>
    </row>
    <row r="3138" spans="1:15" x14ac:dyDescent="0.25">
      <c r="A3138" s="165">
        <v>43596.666666666664</v>
      </c>
      <c r="B3138" s="167">
        <f>WEEKNUM(A3138)</f>
        <v>19</v>
      </c>
      <c r="C3138" s="164">
        <f>WEEKDAY(A3138)</f>
        <v>7</v>
      </c>
      <c r="D3138" s="164">
        <v>17</v>
      </c>
      <c r="E3138" s="163">
        <v>10</v>
      </c>
      <c r="F3138" s="163">
        <v>16.064999999999998</v>
      </c>
      <c r="G3138" s="163">
        <v>12.504999999999999</v>
      </c>
      <c r="H3138" s="1">
        <v>3801</v>
      </c>
      <c r="I3138" s="161">
        <f>VLOOKUP(B3138,L$2:M$54,2,FALSE)</f>
        <v>1.0129106222430868</v>
      </c>
      <c r="J3138">
        <f>MAX(I3138*F3138,E3138)</f>
        <v>16.272409146335189</v>
      </c>
      <c r="L3138" s="166"/>
      <c r="M3138" s="41"/>
      <c r="N3138" s="41"/>
      <c r="O3138" s="41"/>
    </row>
    <row r="3139" spans="1:15" x14ac:dyDescent="0.25">
      <c r="A3139" s="165">
        <v>43596.708333333336</v>
      </c>
      <c r="B3139" s="167">
        <f>WEEKNUM(A3139)</f>
        <v>19</v>
      </c>
      <c r="C3139" s="164">
        <f>WEEKDAY(A3139)</f>
        <v>7</v>
      </c>
      <c r="D3139" s="164">
        <v>18</v>
      </c>
      <c r="E3139" s="163">
        <v>10</v>
      </c>
      <c r="F3139" s="163">
        <v>18.015000000000001</v>
      </c>
      <c r="G3139" s="163">
        <v>12.879999999999999</v>
      </c>
      <c r="H3139" s="1">
        <v>4124</v>
      </c>
      <c r="I3139" s="161">
        <f>VLOOKUP(B3139,L$2:M$54,2,FALSE)</f>
        <v>1.0129106222430868</v>
      </c>
      <c r="J3139">
        <f>MAX(I3139*F3139,E3139)</f>
        <v>18.24758485970921</v>
      </c>
      <c r="L3139" s="166"/>
      <c r="M3139" s="41"/>
      <c r="N3139" s="41"/>
      <c r="O3139" s="41"/>
    </row>
    <row r="3140" spans="1:15" x14ac:dyDescent="0.25">
      <c r="A3140" s="165">
        <v>43596.75</v>
      </c>
      <c r="B3140" s="167">
        <f>WEEKNUM(A3140)</f>
        <v>19</v>
      </c>
      <c r="C3140" s="164">
        <f>WEEKDAY(A3140)</f>
        <v>7</v>
      </c>
      <c r="D3140" s="164">
        <v>19</v>
      </c>
      <c r="E3140" s="163">
        <v>10</v>
      </c>
      <c r="F3140" s="163">
        <v>15.719999999999999</v>
      </c>
      <c r="G3140" s="163">
        <v>12.477500000000001</v>
      </c>
      <c r="H3140" s="1">
        <v>3170</v>
      </c>
      <c r="I3140" s="161">
        <f>VLOOKUP(B3140,L$2:M$54,2,FALSE)</f>
        <v>1.0129106222430868</v>
      </c>
      <c r="J3140">
        <f>MAX(I3140*F3140,E3140)</f>
        <v>15.922954981661324</v>
      </c>
      <c r="L3140" s="166"/>
      <c r="M3140" s="41"/>
      <c r="N3140" s="41"/>
      <c r="O3140" s="41"/>
    </row>
    <row r="3141" spans="1:15" x14ac:dyDescent="0.25">
      <c r="A3141" s="165">
        <v>43596.791666666664</v>
      </c>
      <c r="B3141" s="167">
        <f>WEEKNUM(A3141)</f>
        <v>19</v>
      </c>
      <c r="C3141" s="164">
        <f>WEEKDAY(A3141)</f>
        <v>7</v>
      </c>
      <c r="D3141" s="164">
        <v>20</v>
      </c>
      <c r="E3141" s="163">
        <v>10</v>
      </c>
      <c r="F3141" s="163">
        <v>14.530000000000001</v>
      </c>
      <c r="G3141" s="163">
        <v>12.952500000000001</v>
      </c>
      <c r="H3141" s="1">
        <v>2181</v>
      </c>
      <c r="I3141" s="161">
        <f>VLOOKUP(B3141,L$2:M$54,2,FALSE)</f>
        <v>1.0129106222430868</v>
      </c>
      <c r="J3141">
        <f>MAX(I3141*F3141,E3141)</f>
        <v>14.717591341192053</v>
      </c>
      <c r="L3141" s="166"/>
      <c r="M3141" s="41"/>
      <c r="N3141" s="41"/>
      <c r="O3141" s="41"/>
    </row>
    <row r="3142" spans="1:15" x14ac:dyDescent="0.25">
      <c r="A3142" s="165">
        <v>43596.833333333336</v>
      </c>
      <c r="B3142" s="167">
        <f>WEEKNUM(A3142)</f>
        <v>19</v>
      </c>
      <c r="C3142" s="164">
        <f>WEEKDAY(A3142)</f>
        <v>7</v>
      </c>
      <c r="D3142" s="164">
        <v>21</v>
      </c>
      <c r="E3142" s="163">
        <v>10</v>
      </c>
      <c r="F3142" s="163">
        <v>12.975</v>
      </c>
      <c r="G3142" s="163">
        <v>12.399999999999999</v>
      </c>
      <c r="H3142" s="1">
        <v>1112</v>
      </c>
      <c r="I3142" s="161">
        <f>VLOOKUP(B3142,L$2:M$54,2,FALSE)</f>
        <v>1.0129106222430868</v>
      </c>
      <c r="J3142">
        <f>MAX(I3142*F3142,E3142)</f>
        <v>13.142515323604052</v>
      </c>
      <c r="L3142" s="166"/>
      <c r="M3142" s="41"/>
      <c r="N3142" s="41"/>
      <c r="O3142" s="41"/>
    </row>
    <row r="3143" spans="1:15" x14ac:dyDescent="0.25">
      <c r="A3143" s="165">
        <v>43596.875</v>
      </c>
      <c r="B3143" s="167">
        <f>WEEKNUM(A3143)</f>
        <v>19</v>
      </c>
      <c r="C3143" s="164">
        <f>WEEKDAY(A3143)</f>
        <v>7</v>
      </c>
      <c r="D3143" s="164">
        <v>22</v>
      </c>
      <c r="E3143" s="163">
        <v>12</v>
      </c>
      <c r="F3143" s="163">
        <v>12.2</v>
      </c>
      <c r="G3143" s="163">
        <v>11.9575</v>
      </c>
      <c r="H3143" s="1">
        <v>960</v>
      </c>
      <c r="I3143" s="161">
        <f>VLOOKUP(B3143,L$2:M$54,2,FALSE)</f>
        <v>1.0129106222430868</v>
      </c>
      <c r="J3143">
        <f>MAX(I3143*F3143,E3143)</f>
        <v>12.357509591365659</v>
      </c>
      <c r="L3143" s="166"/>
      <c r="M3143" s="41"/>
      <c r="N3143" s="41"/>
      <c r="O3143" s="41"/>
    </row>
    <row r="3144" spans="1:15" x14ac:dyDescent="0.25">
      <c r="A3144" s="165">
        <v>43596.916666666664</v>
      </c>
      <c r="B3144" s="167">
        <f>WEEKNUM(A3144)</f>
        <v>19</v>
      </c>
      <c r="C3144" s="164">
        <f>WEEKDAY(A3144)</f>
        <v>7</v>
      </c>
      <c r="D3144" s="164">
        <v>23</v>
      </c>
      <c r="E3144" s="163">
        <v>12</v>
      </c>
      <c r="F3144" s="163">
        <v>12.885</v>
      </c>
      <c r="G3144" s="163">
        <v>12.254999999999999</v>
      </c>
      <c r="H3144" s="1">
        <v>1028</v>
      </c>
      <c r="I3144" s="161">
        <f>VLOOKUP(B3144,L$2:M$54,2,FALSE)</f>
        <v>1.0129106222430868</v>
      </c>
      <c r="J3144">
        <f>MAX(I3144*F3144,E3144)</f>
        <v>13.051353367602173</v>
      </c>
      <c r="L3144" s="166"/>
      <c r="M3144" s="41"/>
      <c r="N3144" s="41"/>
      <c r="O3144" s="41"/>
    </row>
    <row r="3145" spans="1:15" x14ac:dyDescent="0.25">
      <c r="A3145" s="165">
        <v>43596.958333333336</v>
      </c>
      <c r="B3145" s="167">
        <f>WEEKNUM(A3145)</f>
        <v>19</v>
      </c>
      <c r="C3145" s="164">
        <f>WEEKDAY(A3145)</f>
        <v>7</v>
      </c>
      <c r="D3145" s="164">
        <v>24</v>
      </c>
      <c r="E3145" s="163">
        <v>11.645</v>
      </c>
      <c r="F3145" s="163">
        <v>11.645</v>
      </c>
      <c r="G3145" s="163">
        <v>12.4975</v>
      </c>
      <c r="H3145" s="1">
        <v>621</v>
      </c>
      <c r="I3145" s="161">
        <f>VLOOKUP(B3145,L$2:M$54,2,FALSE)</f>
        <v>1.0129106222430868</v>
      </c>
      <c r="J3145">
        <f>MAX(I3145*F3145,E3145)</f>
        <v>11.795344196020746</v>
      </c>
      <c r="L3145" s="166"/>
      <c r="M3145" s="41"/>
      <c r="N3145" s="41"/>
      <c r="O3145" s="41"/>
    </row>
    <row r="3146" spans="1:15" x14ac:dyDescent="0.25">
      <c r="A3146" s="165">
        <v>43597</v>
      </c>
      <c r="B3146" s="167">
        <f>WEEKNUM(A3146)</f>
        <v>20</v>
      </c>
      <c r="C3146" s="164">
        <f>WEEKDAY(A3146)</f>
        <v>1</v>
      </c>
      <c r="D3146" s="164">
        <v>1</v>
      </c>
      <c r="E3146" s="163">
        <v>12.100000000000001</v>
      </c>
      <c r="F3146" s="163">
        <v>12.100000000000001</v>
      </c>
      <c r="G3146" s="163">
        <v>13.025</v>
      </c>
      <c r="H3146" s="1">
        <v>241</v>
      </c>
      <c r="I3146" s="161">
        <f>VLOOKUP(B3146,L$2:M$54,2,FALSE)</f>
        <v>1.0238117704822778</v>
      </c>
      <c r="J3146">
        <f>MAX(I3146*F3146,E3146)</f>
        <v>12.388122422835563</v>
      </c>
      <c r="L3146" s="166"/>
      <c r="M3146" s="41"/>
      <c r="N3146" s="41"/>
      <c r="O3146" s="41"/>
    </row>
    <row r="3147" spans="1:15" x14ac:dyDescent="0.25">
      <c r="A3147" s="165">
        <v>43597.041666666664</v>
      </c>
      <c r="B3147" s="167">
        <f>WEEKNUM(A3147)</f>
        <v>20</v>
      </c>
      <c r="C3147" s="164">
        <f>WEEKDAY(A3147)</f>
        <v>1</v>
      </c>
      <c r="D3147" s="164">
        <v>2</v>
      </c>
      <c r="E3147" s="163">
        <v>11.620000000000001</v>
      </c>
      <c r="F3147" s="163">
        <v>11.620000000000001</v>
      </c>
      <c r="G3147" s="163">
        <v>13.032499999999999</v>
      </c>
      <c r="H3147" s="1">
        <v>109</v>
      </c>
      <c r="I3147" s="161">
        <f>VLOOKUP(B3147,L$2:M$54,2,FALSE)</f>
        <v>1.0238117704822778</v>
      </c>
      <c r="J3147">
        <f>MAX(I3147*F3147,E3147)</f>
        <v>11.896692773004069</v>
      </c>
      <c r="L3147" s="166"/>
      <c r="M3147" s="41"/>
      <c r="N3147" s="41"/>
      <c r="O3147" s="41"/>
    </row>
    <row r="3148" spans="1:15" x14ac:dyDescent="0.25">
      <c r="A3148" s="165">
        <v>43597.083333333336</v>
      </c>
      <c r="B3148" s="167">
        <f>WEEKNUM(A3148)</f>
        <v>20</v>
      </c>
      <c r="C3148" s="164">
        <f>WEEKDAY(A3148)</f>
        <v>1</v>
      </c>
      <c r="D3148" s="164">
        <v>3</v>
      </c>
      <c r="E3148" s="163">
        <v>10.18</v>
      </c>
      <c r="F3148" s="163">
        <v>10.18</v>
      </c>
      <c r="G3148" s="163">
        <v>14.0075</v>
      </c>
      <c r="H3148" s="1">
        <v>91</v>
      </c>
      <c r="I3148" s="161">
        <f>VLOOKUP(B3148,L$2:M$54,2,FALSE)</f>
        <v>1.0238117704822778</v>
      </c>
      <c r="J3148">
        <f>MAX(I3148*F3148,E3148)</f>
        <v>10.422403823509587</v>
      </c>
      <c r="L3148" s="166"/>
      <c r="M3148" s="41"/>
      <c r="N3148" s="41"/>
      <c r="O3148" s="41"/>
    </row>
    <row r="3149" spans="1:15" x14ac:dyDescent="0.25">
      <c r="A3149" s="165">
        <v>43597.125</v>
      </c>
      <c r="B3149" s="167">
        <f>WEEKNUM(A3149)</f>
        <v>20</v>
      </c>
      <c r="C3149" s="164">
        <f>WEEKDAY(A3149)</f>
        <v>1</v>
      </c>
      <c r="D3149" s="164">
        <v>4</v>
      </c>
      <c r="E3149" s="163">
        <v>9.7899999999999991</v>
      </c>
      <c r="F3149" s="163">
        <v>9.7899999999999991</v>
      </c>
      <c r="G3149" s="163">
        <v>12.86</v>
      </c>
      <c r="H3149" s="1">
        <v>124</v>
      </c>
      <c r="I3149" s="161">
        <f>VLOOKUP(B3149,L$2:M$54,2,FALSE)</f>
        <v>1.0238117704822778</v>
      </c>
      <c r="J3149">
        <f>MAX(I3149*F3149,E3149)</f>
        <v>10.023117233021498</v>
      </c>
      <c r="L3149" s="166"/>
      <c r="M3149" s="41"/>
      <c r="N3149" s="41"/>
      <c r="O3149" s="41"/>
    </row>
    <row r="3150" spans="1:15" x14ac:dyDescent="0.25">
      <c r="A3150" s="165">
        <v>43597.166666666664</v>
      </c>
      <c r="B3150" s="167">
        <f>WEEKNUM(A3150)</f>
        <v>20</v>
      </c>
      <c r="C3150" s="164">
        <f>WEEKDAY(A3150)</f>
        <v>1</v>
      </c>
      <c r="D3150" s="164">
        <v>5</v>
      </c>
      <c r="E3150" s="163">
        <v>10.120000000000001</v>
      </c>
      <c r="F3150" s="163">
        <v>10.120000000000001</v>
      </c>
      <c r="G3150" s="163">
        <v>12.265000000000001</v>
      </c>
      <c r="H3150" s="1">
        <v>391</v>
      </c>
      <c r="I3150" s="161">
        <f>VLOOKUP(B3150,L$2:M$54,2,FALSE)</f>
        <v>1.0238117704822778</v>
      </c>
      <c r="J3150">
        <f>MAX(I3150*F3150,E3150)</f>
        <v>10.360975117280653</v>
      </c>
      <c r="L3150" s="166"/>
      <c r="M3150" s="41"/>
      <c r="N3150" s="41"/>
      <c r="O3150" s="41"/>
    </row>
    <row r="3151" spans="1:15" x14ac:dyDescent="0.25">
      <c r="A3151" s="165">
        <v>43597.208333333336</v>
      </c>
      <c r="B3151" s="167">
        <f>WEEKNUM(A3151)</f>
        <v>20</v>
      </c>
      <c r="C3151" s="164">
        <f>WEEKDAY(A3151)</f>
        <v>1</v>
      </c>
      <c r="D3151" s="164">
        <v>6</v>
      </c>
      <c r="E3151" s="163">
        <v>10.14</v>
      </c>
      <c r="F3151" s="163">
        <v>10.14</v>
      </c>
      <c r="G3151" s="163">
        <v>11.487500000000001</v>
      </c>
      <c r="H3151" s="1">
        <v>893</v>
      </c>
      <c r="I3151" s="161">
        <f>VLOOKUP(B3151,L$2:M$54,2,FALSE)</f>
        <v>1.0238117704822778</v>
      </c>
      <c r="J3151">
        <f>MAX(I3151*F3151,E3151)</f>
        <v>10.381451352690297</v>
      </c>
      <c r="L3151" s="166"/>
      <c r="M3151" s="41"/>
      <c r="N3151" s="41"/>
      <c r="O3151" s="41"/>
    </row>
    <row r="3152" spans="1:15" x14ac:dyDescent="0.25">
      <c r="A3152" s="165">
        <v>43597.25</v>
      </c>
      <c r="B3152" s="167">
        <f>WEEKNUM(A3152)</f>
        <v>20</v>
      </c>
      <c r="C3152" s="164">
        <f>WEEKDAY(A3152)</f>
        <v>1</v>
      </c>
      <c r="D3152" s="164">
        <v>7</v>
      </c>
      <c r="E3152" s="163">
        <v>9.8550000000000004</v>
      </c>
      <c r="F3152" s="163">
        <v>9.870000000000001</v>
      </c>
      <c r="G3152" s="163">
        <v>12.1</v>
      </c>
      <c r="H3152" s="1">
        <v>3300</v>
      </c>
      <c r="I3152" s="161">
        <f>VLOOKUP(B3152,L$2:M$54,2,FALSE)</f>
        <v>1.0238117704822778</v>
      </c>
      <c r="J3152">
        <f>MAX(I3152*F3152,E3152)</f>
        <v>10.105022174660082</v>
      </c>
      <c r="L3152" s="166"/>
      <c r="M3152" s="41"/>
      <c r="N3152" s="41"/>
      <c r="O3152" s="41"/>
    </row>
    <row r="3153" spans="1:15" x14ac:dyDescent="0.25">
      <c r="A3153" s="165">
        <v>43597.291666666664</v>
      </c>
      <c r="B3153" s="167">
        <f>WEEKNUM(A3153)</f>
        <v>20</v>
      </c>
      <c r="C3153" s="164">
        <f>WEEKDAY(A3153)</f>
        <v>1</v>
      </c>
      <c r="D3153" s="164">
        <v>8</v>
      </c>
      <c r="E3153" s="163">
        <v>9.9349999999999987</v>
      </c>
      <c r="F3153" s="163">
        <v>9.7650000000000006</v>
      </c>
      <c r="G3153" s="163">
        <v>12.442499999999999</v>
      </c>
      <c r="H3153" s="1">
        <v>4329</v>
      </c>
      <c r="I3153" s="161">
        <f>VLOOKUP(B3153,L$2:M$54,2,FALSE)</f>
        <v>1.0238117704822778</v>
      </c>
      <c r="J3153">
        <f>MAX(I3153*F3153,E3153)</f>
        <v>9.9975219387594425</v>
      </c>
      <c r="L3153" s="166"/>
      <c r="M3153" s="41"/>
      <c r="N3153" s="41"/>
      <c r="O3153" s="41"/>
    </row>
    <row r="3154" spans="1:15" x14ac:dyDescent="0.25">
      <c r="A3154" s="165">
        <v>43597.333333333336</v>
      </c>
      <c r="B3154" s="167">
        <f>WEEKNUM(A3154)</f>
        <v>20</v>
      </c>
      <c r="C3154" s="164">
        <f>WEEKDAY(A3154)</f>
        <v>1</v>
      </c>
      <c r="D3154" s="164">
        <v>9</v>
      </c>
      <c r="E3154" s="163">
        <v>9</v>
      </c>
      <c r="F3154" s="163">
        <v>12.815000000000001</v>
      </c>
      <c r="G3154" s="163">
        <v>11.645</v>
      </c>
      <c r="H3154" s="1">
        <v>3772</v>
      </c>
      <c r="I3154" s="161">
        <f>VLOOKUP(B3154,L$2:M$54,2,FALSE)</f>
        <v>1.0238117704822778</v>
      </c>
      <c r="J3154">
        <f>MAX(I3154*F3154,E3154)</f>
        <v>13.120147838730391</v>
      </c>
      <c r="L3154" s="166"/>
      <c r="M3154" s="41"/>
      <c r="N3154" s="41"/>
      <c r="O3154" s="41"/>
    </row>
    <row r="3155" spans="1:15" x14ac:dyDescent="0.25">
      <c r="A3155" s="165">
        <v>43597.375</v>
      </c>
      <c r="B3155" s="167">
        <f>WEEKNUM(A3155)</f>
        <v>20</v>
      </c>
      <c r="C3155" s="164">
        <f>WEEKDAY(A3155)</f>
        <v>1</v>
      </c>
      <c r="D3155" s="164">
        <v>10</v>
      </c>
      <c r="E3155" s="163">
        <v>10</v>
      </c>
      <c r="F3155" s="163">
        <v>14.09</v>
      </c>
      <c r="G3155" s="163">
        <v>12.100000000000001</v>
      </c>
      <c r="H3155" s="1">
        <v>2810</v>
      </c>
      <c r="I3155" s="161">
        <f>VLOOKUP(B3155,L$2:M$54,2,FALSE)</f>
        <v>1.0238117704822778</v>
      </c>
      <c r="J3155">
        <f>MAX(I3155*F3155,E3155)</f>
        <v>14.425507846095293</v>
      </c>
      <c r="L3155" s="166"/>
      <c r="M3155" s="41"/>
      <c r="N3155" s="41"/>
      <c r="O3155" s="41"/>
    </row>
    <row r="3156" spans="1:15" x14ac:dyDescent="0.25">
      <c r="A3156" s="165">
        <v>43597.416666666664</v>
      </c>
      <c r="B3156" s="167">
        <f>WEEKNUM(A3156)</f>
        <v>20</v>
      </c>
      <c r="C3156" s="164">
        <f>WEEKDAY(A3156)</f>
        <v>1</v>
      </c>
      <c r="D3156" s="164">
        <v>11</v>
      </c>
      <c r="E3156" s="163">
        <v>10</v>
      </c>
      <c r="F3156" s="163">
        <v>13.98</v>
      </c>
      <c r="G3156" s="163">
        <v>11.620000000000001</v>
      </c>
      <c r="H3156" s="1">
        <v>2664</v>
      </c>
      <c r="I3156" s="161">
        <f>VLOOKUP(B3156,L$2:M$54,2,FALSE)</f>
        <v>1.0238117704822778</v>
      </c>
      <c r="J3156">
        <f>MAX(I3156*F3156,E3156)</f>
        <v>14.312888551342244</v>
      </c>
      <c r="L3156" s="166"/>
      <c r="M3156" s="41"/>
      <c r="N3156" s="41"/>
      <c r="O3156" s="41"/>
    </row>
    <row r="3157" spans="1:15" x14ac:dyDescent="0.25">
      <c r="A3157" s="165">
        <v>43597.458333333336</v>
      </c>
      <c r="B3157" s="167">
        <f>WEEKNUM(A3157)</f>
        <v>20</v>
      </c>
      <c r="C3157" s="164">
        <f>WEEKDAY(A3157)</f>
        <v>1</v>
      </c>
      <c r="D3157" s="164">
        <v>12</v>
      </c>
      <c r="E3157" s="163">
        <v>10</v>
      </c>
      <c r="F3157" s="163">
        <v>14.09</v>
      </c>
      <c r="G3157" s="163">
        <v>10.18</v>
      </c>
      <c r="H3157" s="1">
        <v>2580</v>
      </c>
      <c r="I3157" s="161">
        <f>VLOOKUP(B3157,L$2:M$54,2,FALSE)</f>
        <v>1.0238117704822778</v>
      </c>
      <c r="J3157">
        <f>MAX(I3157*F3157,E3157)</f>
        <v>14.425507846095293</v>
      </c>
      <c r="L3157" s="166"/>
      <c r="M3157" s="41"/>
      <c r="N3157" s="41"/>
      <c r="O3157" s="41"/>
    </row>
    <row r="3158" spans="1:15" x14ac:dyDescent="0.25">
      <c r="A3158" s="165">
        <v>43597.5</v>
      </c>
      <c r="B3158" s="167">
        <f>WEEKNUM(A3158)</f>
        <v>20</v>
      </c>
      <c r="C3158" s="164">
        <f>WEEKDAY(A3158)</f>
        <v>1</v>
      </c>
      <c r="D3158" s="164">
        <v>13</v>
      </c>
      <c r="E3158" s="163">
        <v>10</v>
      </c>
      <c r="F3158" s="163">
        <v>13.98</v>
      </c>
      <c r="G3158" s="163">
        <v>9.7899999999999991</v>
      </c>
      <c r="H3158" s="1">
        <v>2572</v>
      </c>
      <c r="I3158" s="161">
        <f>VLOOKUP(B3158,L$2:M$54,2,FALSE)</f>
        <v>1.0238117704822778</v>
      </c>
      <c r="J3158">
        <f>MAX(I3158*F3158,E3158)</f>
        <v>14.312888551342244</v>
      </c>
      <c r="L3158" s="166"/>
      <c r="M3158" s="41"/>
      <c r="N3158" s="41"/>
      <c r="O3158" s="41"/>
    </row>
    <row r="3159" spans="1:15" x14ac:dyDescent="0.25">
      <c r="A3159" s="165">
        <v>43597.541666666664</v>
      </c>
      <c r="B3159" s="167">
        <f>WEEKNUM(A3159)</f>
        <v>20</v>
      </c>
      <c r="C3159" s="164">
        <f>WEEKDAY(A3159)</f>
        <v>1</v>
      </c>
      <c r="D3159" s="164">
        <v>14</v>
      </c>
      <c r="E3159" s="163">
        <v>10</v>
      </c>
      <c r="F3159" s="163">
        <v>14.09</v>
      </c>
      <c r="G3159" s="163">
        <v>10.120000000000001</v>
      </c>
      <c r="H3159" s="1">
        <v>2628</v>
      </c>
      <c r="I3159" s="161">
        <f>VLOOKUP(B3159,L$2:M$54,2,FALSE)</f>
        <v>1.0238117704822778</v>
      </c>
      <c r="J3159">
        <f>MAX(I3159*F3159,E3159)</f>
        <v>14.425507846095293</v>
      </c>
      <c r="L3159" s="166"/>
      <c r="M3159" s="41"/>
      <c r="N3159" s="41"/>
      <c r="O3159" s="41"/>
    </row>
    <row r="3160" spans="1:15" x14ac:dyDescent="0.25">
      <c r="A3160" s="165">
        <v>43597.583333333336</v>
      </c>
      <c r="B3160" s="167">
        <f>WEEKNUM(A3160)</f>
        <v>20</v>
      </c>
      <c r="C3160" s="164">
        <f>WEEKDAY(A3160)</f>
        <v>1</v>
      </c>
      <c r="D3160" s="164">
        <v>15</v>
      </c>
      <c r="E3160" s="163">
        <v>10</v>
      </c>
      <c r="F3160" s="163">
        <v>13.98</v>
      </c>
      <c r="G3160" s="163">
        <v>10.14</v>
      </c>
      <c r="H3160" s="1">
        <v>2965</v>
      </c>
      <c r="I3160" s="161">
        <f>VLOOKUP(B3160,L$2:M$54,2,FALSE)</f>
        <v>1.0238117704822778</v>
      </c>
      <c r="J3160">
        <f>MAX(I3160*F3160,E3160)</f>
        <v>14.312888551342244</v>
      </c>
      <c r="L3160" s="166"/>
      <c r="M3160" s="41"/>
      <c r="N3160" s="41"/>
      <c r="O3160" s="41"/>
    </row>
    <row r="3161" spans="1:15" x14ac:dyDescent="0.25">
      <c r="A3161" s="165">
        <v>43597.625</v>
      </c>
      <c r="B3161" s="167">
        <f>WEEKNUM(A3161)</f>
        <v>20</v>
      </c>
      <c r="C3161" s="164">
        <f>WEEKDAY(A3161)</f>
        <v>1</v>
      </c>
      <c r="D3161" s="164">
        <v>16</v>
      </c>
      <c r="E3161" s="163">
        <v>10</v>
      </c>
      <c r="F3161" s="163">
        <v>13.865</v>
      </c>
      <c r="G3161" s="163">
        <v>9.8625000000000007</v>
      </c>
      <c r="H3161" s="1">
        <v>3168</v>
      </c>
      <c r="I3161" s="161">
        <f>VLOOKUP(B3161,L$2:M$54,2,FALSE)</f>
        <v>1.0238117704822778</v>
      </c>
      <c r="J3161">
        <f>MAX(I3161*F3161,E3161)</f>
        <v>14.195150197736782</v>
      </c>
      <c r="L3161" s="166"/>
      <c r="M3161" s="41"/>
      <c r="N3161" s="41"/>
      <c r="O3161" s="41"/>
    </row>
    <row r="3162" spans="1:15" x14ac:dyDescent="0.25">
      <c r="A3162" s="165">
        <v>43597.666666666664</v>
      </c>
      <c r="B3162" s="167">
        <f>WEEKNUM(A3162)</f>
        <v>20</v>
      </c>
      <c r="C3162" s="164">
        <f>WEEKDAY(A3162)</f>
        <v>1</v>
      </c>
      <c r="D3162" s="164">
        <v>17</v>
      </c>
      <c r="E3162" s="163">
        <v>10</v>
      </c>
      <c r="F3162" s="163">
        <v>13.684999999999999</v>
      </c>
      <c r="G3162" s="163">
        <v>9.85</v>
      </c>
      <c r="H3162" s="1">
        <v>4060</v>
      </c>
      <c r="I3162" s="161">
        <f>VLOOKUP(B3162,L$2:M$54,2,FALSE)</f>
        <v>1.0238117704822778</v>
      </c>
      <c r="J3162">
        <f>MAX(I3162*F3162,E3162)</f>
        <v>14.01086407904997</v>
      </c>
      <c r="L3162" s="166"/>
      <c r="M3162" s="41"/>
      <c r="N3162" s="41"/>
      <c r="O3162" s="41"/>
    </row>
    <row r="3163" spans="1:15" x14ac:dyDescent="0.25">
      <c r="A3163" s="165">
        <v>43597.708333333336</v>
      </c>
      <c r="B3163" s="167">
        <f>WEEKNUM(A3163)</f>
        <v>20</v>
      </c>
      <c r="C3163" s="164">
        <f>WEEKDAY(A3163)</f>
        <v>1</v>
      </c>
      <c r="D3163" s="164">
        <v>18</v>
      </c>
      <c r="E3163" s="163">
        <v>10</v>
      </c>
      <c r="F3163" s="163">
        <v>14.09</v>
      </c>
      <c r="G3163" s="163">
        <v>10.907500000000001</v>
      </c>
      <c r="H3163" s="1">
        <v>4009</v>
      </c>
      <c r="I3163" s="161">
        <f>VLOOKUP(B3163,L$2:M$54,2,FALSE)</f>
        <v>1.0238117704822778</v>
      </c>
      <c r="J3163">
        <f>MAX(I3163*F3163,E3163)</f>
        <v>14.425507846095293</v>
      </c>
      <c r="L3163" s="166"/>
      <c r="M3163" s="41"/>
      <c r="N3163" s="41"/>
      <c r="O3163" s="41"/>
    </row>
    <row r="3164" spans="1:15" x14ac:dyDescent="0.25">
      <c r="A3164" s="165">
        <v>43597.75</v>
      </c>
      <c r="B3164" s="167">
        <f>WEEKNUM(A3164)</f>
        <v>20</v>
      </c>
      <c r="C3164" s="164">
        <f>WEEKDAY(A3164)</f>
        <v>1</v>
      </c>
      <c r="D3164" s="164">
        <v>19</v>
      </c>
      <c r="E3164" s="163">
        <v>10</v>
      </c>
      <c r="F3164" s="163">
        <v>13.99</v>
      </c>
      <c r="G3164" s="163">
        <v>12.045</v>
      </c>
      <c r="H3164" s="1">
        <v>3206</v>
      </c>
      <c r="I3164" s="161">
        <f>VLOOKUP(B3164,L$2:M$54,2,FALSE)</f>
        <v>1.0238117704822778</v>
      </c>
      <c r="J3164">
        <f>MAX(I3164*F3164,E3164)</f>
        <v>14.323126669047067</v>
      </c>
      <c r="L3164" s="166"/>
      <c r="M3164" s="41"/>
      <c r="N3164" s="41"/>
      <c r="O3164" s="41"/>
    </row>
    <row r="3165" spans="1:15" x14ac:dyDescent="0.25">
      <c r="A3165" s="165">
        <v>43597.791666666664</v>
      </c>
      <c r="B3165" s="167">
        <f>WEEKNUM(A3165)</f>
        <v>20</v>
      </c>
      <c r="C3165" s="164">
        <f>WEEKDAY(A3165)</f>
        <v>1</v>
      </c>
      <c r="D3165" s="164">
        <v>20</v>
      </c>
      <c r="E3165" s="163">
        <v>10</v>
      </c>
      <c r="F3165" s="163">
        <v>13.965</v>
      </c>
      <c r="G3165" s="163">
        <v>11.99</v>
      </c>
      <c r="H3165" s="1">
        <v>2442</v>
      </c>
      <c r="I3165" s="161">
        <f>VLOOKUP(B3165,L$2:M$54,2,FALSE)</f>
        <v>1.0238117704822778</v>
      </c>
      <c r="J3165">
        <f>MAX(I3165*F3165,E3165)</f>
        <v>14.297531374785009</v>
      </c>
      <c r="L3165" s="166"/>
      <c r="M3165" s="41"/>
      <c r="N3165" s="41"/>
      <c r="O3165" s="41"/>
    </row>
    <row r="3166" spans="1:15" x14ac:dyDescent="0.25">
      <c r="A3166" s="165">
        <v>43597.833333333336</v>
      </c>
      <c r="B3166" s="167">
        <f>WEEKNUM(A3166)</f>
        <v>20</v>
      </c>
      <c r="C3166" s="164">
        <f>WEEKDAY(A3166)</f>
        <v>1</v>
      </c>
      <c r="D3166" s="164">
        <v>21</v>
      </c>
      <c r="E3166" s="163">
        <v>10</v>
      </c>
      <c r="F3166" s="163">
        <v>12.815</v>
      </c>
      <c r="G3166" s="163">
        <v>12.045</v>
      </c>
      <c r="H3166" s="1">
        <v>1349</v>
      </c>
      <c r="I3166" s="161">
        <f>VLOOKUP(B3166,L$2:M$54,2,FALSE)</f>
        <v>1.0238117704822778</v>
      </c>
      <c r="J3166">
        <f>MAX(I3166*F3166,E3166)</f>
        <v>13.120147838730389</v>
      </c>
      <c r="L3166" s="166"/>
      <c r="M3166" s="41"/>
      <c r="N3166" s="41"/>
      <c r="O3166" s="41"/>
    </row>
    <row r="3167" spans="1:15" x14ac:dyDescent="0.25">
      <c r="A3167" s="165">
        <v>43597.875</v>
      </c>
      <c r="B3167" s="167">
        <f>WEEKNUM(A3167)</f>
        <v>20</v>
      </c>
      <c r="C3167" s="164">
        <f>WEEKDAY(A3167)</f>
        <v>1</v>
      </c>
      <c r="D3167" s="164">
        <v>22</v>
      </c>
      <c r="E3167" s="163">
        <v>12</v>
      </c>
      <c r="F3167" s="163">
        <v>12.045</v>
      </c>
      <c r="G3167" s="163">
        <v>11.99</v>
      </c>
      <c r="H3167" s="1">
        <v>972</v>
      </c>
      <c r="I3167" s="161">
        <f>VLOOKUP(B3167,L$2:M$54,2,FALSE)</f>
        <v>1.0238117704822778</v>
      </c>
      <c r="J3167">
        <f>MAX(I3167*F3167,E3167)</f>
        <v>12.331812775459035</v>
      </c>
      <c r="L3167" s="166"/>
      <c r="M3167" s="41"/>
      <c r="N3167" s="41"/>
      <c r="O3167" s="41"/>
    </row>
    <row r="3168" spans="1:15" x14ac:dyDescent="0.25">
      <c r="A3168" s="165">
        <v>43597.916666666664</v>
      </c>
      <c r="B3168" s="167">
        <f>WEEKNUM(A3168)</f>
        <v>20</v>
      </c>
      <c r="C3168" s="164">
        <f>WEEKDAY(A3168)</f>
        <v>1</v>
      </c>
      <c r="D3168" s="164">
        <v>23</v>
      </c>
      <c r="E3168" s="163">
        <v>11</v>
      </c>
      <c r="F3168" s="163">
        <v>11.73</v>
      </c>
      <c r="G3168" s="163">
        <v>12.045</v>
      </c>
      <c r="H3168" s="1">
        <v>444</v>
      </c>
      <c r="I3168" s="161">
        <f>VLOOKUP(B3168,L$2:M$54,2,FALSE)</f>
        <v>1.0238117704822778</v>
      </c>
      <c r="J3168">
        <f>MAX(I3168*F3168,E3168)</f>
        <v>12.009312067757119</v>
      </c>
      <c r="L3168" s="166"/>
      <c r="M3168" s="41"/>
      <c r="N3168" s="41"/>
      <c r="O3168" s="41"/>
    </row>
    <row r="3169" spans="1:15" x14ac:dyDescent="0.25">
      <c r="A3169" s="165">
        <v>43597.958333333336</v>
      </c>
      <c r="B3169" s="167">
        <f>WEEKNUM(A3169)</f>
        <v>20</v>
      </c>
      <c r="C3169" s="164">
        <f>WEEKDAY(A3169)</f>
        <v>1</v>
      </c>
      <c r="D3169" s="164">
        <v>24</v>
      </c>
      <c r="E3169" s="163">
        <v>11.815</v>
      </c>
      <c r="F3169" s="163">
        <v>11.815</v>
      </c>
      <c r="G3169" s="163">
        <v>11.99</v>
      </c>
      <c r="H3169" s="1">
        <v>467</v>
      </c>
      <c r="I3169" s="161">
        <f>VLOOKUP(B3169,L$2:M$54,2,FALSE)</f>
        <v>1.0238117704822778</v>
      </c>
      <c r="J3169">
        <f>MAX(I3169*F3169,E3169)</f>
        <v>12.096336068248112</v>
      </c>
      <c r="L3169" s="166"/>
      <c r="M3169" s="41"/>
      <c r="N3169" s="41"/>
      <c r="O3169" s="41"/>
    </row>
    <row r="3170" spans="1:15" x14ac:dyDescent="0.25">
      <c r="A3170" s="165">
        <v>43598</v>
      </c>
      <c r="B3170" s="167">
        <f>WEEKNUM(A3170)</f>
        <v>20</v>
      </c>
      <c r="C3170" s="164">
        <f>WEEKDAY(A3170)</f>
        <v>2</v>
      </c>
      <c r="D3170" s="164">
        <v>1</v>
      </c>
      <c r="E3170" s="163">
        <v>11.86</v>
      </c>
      <c r="F3170" s="163">
        <v>11.86</v>
      </c>
      <c r="G3170" s="163">
        <v>11.932500000000001</v>
      </c>
      <c r="H3170" s="1">
        <v>361</v>
      </c>
      <c r="I3170" s="161">
        <f>VLOOKUP(B3170,L$2:M$54,2,FALSE)</f>
        <v>1.0238117704822778</v>
      </c>
      <c r="J3170">
        <f>MAX(I3170*F3170,E3170)</f>
        <v>12.142407597919814</v>
      </c>
      <c r="L3170" s="166"/>
      <c r="M3170" s="41"/>
      <c r="N3170" s="41"/>
      <c r="O3170" s="41"/>
    </row>
    <row r="3171" spans="1:15" x14ac:dyDescent="0.25">
      <c r="A3171" s="165">
        <v>43598.041666666664</v>
      </c>
      <c r="B3171" s="167">
        <f>WEEKNUM(A3171)</f>
        <v>20</v>
      </c>
      <c r="C3171" s="164">
        <f>WEEKDAY(A3171)</f>
        <v>2</v>
      </c>
      <c r="D3171" s="164">
        <v>2</v>
      </c>
      <c r="E3171" s="163">
        <v>12.065</v>
      </c>
      <c r="F3171" s="163">
        <v>12.065</v>
      </c>
      <c r="G3171" s="163">
        <v>11.842499999999999</v>
      </c>
      <c r="H3171" s="1">
        <v>241</v>
      </c>
      <c r="I3171" s="161">
        <f>VLOOKUP(B3171,L$2:M$54,2,FALSE)</f>
        <v>1.0238117704822778</v>
      </c>
      <c r="J3171">
        <f>MAX(I3171*F3171,E3171)</f>
        <v>12.352289010868681</v>
      </c>
      <c r="L3171" s="166"/>
      <c r="M3171" s="41"/>
      <c r="N3171" s="41"/>
      <c r="O3171" s="41"/>
    </row>
    <row r="3172" spans="1:15" x14ac:dyDescent="0.25">
      <c r="A3172" s="165">
        <v>43598.083333333336</v>
      </c>
      <c r="B3172" s="167">
        <f>WEEKNUM(A3172)</f>
        <v>20</v>
      </c>
      <c r="C3172" s="164">
        <f>WEEKDAY(A3172)</f>
        <v>2</v>
      </c>
      <c r="D3172" s="164">
        <v>3</v>
      </c>
      <c r="E3172" s="163">
        <v>12.030000000000001</v>
      </c>
      <c r="F3172" s="163">
        <v>12.030000000000001</v>
      </c>
      <c r="G3172" s="163">
        <v>12.045</v>
      </c>
      <c r="H3172" s="1">
        <v>168</v>
      </c>
      <c r="I3172" s="161">
        <f>VLOOKUP(B3172,L$2:M$54,2,FALSE)</f>
        <v>1.0238117704822778</v>
      </c>
      <c r="J3172">
        <f>MAX(I3172*F3172,E3172)</f>
        <v>12.316455598901802</v>
      </c>
      <c r="L3172" s="166"/>
      <c r="M3172" s="41"/>
      <c r="N3172" s="41"/>
      <c r="O3172" s="41"/>
    </row>
    <row r="3173" spans="1:15" x14ac:dyDescent="0.25">
      <c r="A3173" s="165">
        <v>43598.125</v>
      </c>
      <c r="B3173" s="167">
        <f>WEEKNUM(A3173)</f>
        <v>20</v>
      </c>
      <c r="C3173" s="164">
        <f>WEEKDAY(A3173)</f>
        <v>2</v>
      </c>
      <c r="D3173" s="164">
        <v>4</v>
      </c>
      <c r="E3173" s="163">
        <v>9.9499999999999993</v>
      </c>
      <c r="F3173" s="163">
        <v>9.9499999999999993</v>
      </c>
      <c r="G3173" s="163">
        <v>11.995000000000001</v>
      </c>
      <c r="H3173" s="1">
        <v>128</v>
      </c>
      <c r="I3173" s="161">
        <f>VLOOKUP(B3173,L$2:M$54,2,FALSE)</f>
        <v>1.0238117704822778</v>
      </c>
      <c r="J3173">
        <f>MAX(I3173*F3173,E3173)</f>
        <v>10.186927116298664</v>
      </c>
      <c r="L3173" s="166"/>
      <c r="M3173" s="41"/>
      <c r="N3173" s="41"/>
      <c r="O3173" s="41"/>
    </row>
    <row r="3174" spans="1:15" x14ac:dyDescent="0.25">
      <c r="A3174" s="165">
        <v>43598.166666666664</v>
      </c>
      <c r="B3174" s="167">
        <f>WEEKNUM(A3174)</f>
        <v>20</v>
      </c>
      <c r="C3174" s="164">
        <f>WEEKDAY(A3174)</f>
        <v>2</v>
      </c>
      <c r="D3174" s="164">
        <v>5</v>
      </c>
      <c r="E3174" s="163">
        <v>10.190000000000001</v>
      </c>
      <c r="F3174" s="163">
        <v>10.190000000000001</v>
      </c>
      <c r="G3174" s="163">
        <v>11.9825</v>
      </c>
      <c r="H3174" s="1">
        <v>205</v>
      </c>
      <c r="I3174" s="161">
        <f>VLOOKUP(B3174,L$2:M$54,2,FALSE)</f>
        <v>1.0238117704822778</v>
      </c>
      <c r="J3174">
        <f>MAX(I3174*F3174,E3174)</f>
        <v>10.432641941214412</v>
      </c>
      <c r="L3174" s="166"/>
      <c r="M3174" s="41"/>
      <c r="N3174" s="41"/>
      <c r="O3174" s="41"/>
    </row>
    <row r="3175" spans="1:15" x14ac:dyDescent="0.25">
      <c r="A3175" s="165">
        <v>43598.208333333336</v>
      </c>
      <c r="B3175" s="167">
        <f>WEEKNUM(A3175)</f>
        <v>20</v>
      </c>
      <c r="C3175" s="164">
        <f>WEEKDAY(A3175)</f>
        <v>2</v>
      </c>
      <c r="D3175" s="164">
        <v>6</v>
      </c>
      <c r="E3175" s="163">
        <v>10.065000000000001</v>
      </c>
      <c r="F3175" s="163">
        <v>10.065000000000001</v>
      </c>
      <c r="G3175" s="163">
        <v>11.407499999999999</v>
      </c>
      <c r="H3175" s="1">
        <v>346</v>
      </c>
      <c r="I3175" s="161">
        <f>VLOOKUP(B3175,L$2:M$54,2,FALSE)</f>
        <v>1.0238117704822778</v>
      </c>
      <c r="J3175">
        <f>MAX(I3175*F3175,E3175)</f>
        <v>10.304665469904128</v>
      </c>
      <c r="L3175" s="166"/>
      <c r="M3175" s="41"/>
      <c r="N3175" s="41"/>
      <c r="O3175" s="41"/>
    </row>
    <row r="3176" spans="1:15" x14ac:dyDescent="0.25">
      <c r="A3176" s="165">
        <v>43598.25</v>
      </c>
      <c r="B3176" s="167">
        <f>WEEKNUM(A3176)</f>
        <v>20</v>
      </c>
      <c r="C3176" s="164">
        <f>WEEKDAY(A3176)</f>
        <v>2</v>
      </c>
      <c r="D3176" s="164">
        <v>7</v>
      </c>
      <c r="E3176" s="163">
        <v>10.09</v>
      </c>
      <c r="F3176" s="163">
        <v>10.09</v>
      </c>
      <c r="G3176" s="163">
        <v>12.022500000000001</v>
      </c>
      <c r="H3176" s="1">
        <v>623</v>
      </c>
      <c r="I3176" s="161">
        <f>VLOOKUP(B3176,L$2:M$54,2,FALSE)</f>
        <v>1.0238117704822778</v>
      </c>
      <c r="J3176">
        <f>MAX(I3176*F3176,E3176)</f>
        <v>10.330260764166182</v>
      </c>
      <c r="L3176" s="166"/>
      <c r="M3176" s="41"/>
      <c r="N3176" s="41"/>
      <c r="O3176" s="41"/>
    </row>
    <row r="3177" spans="1:15" x14ac:dyDescent="0.25">
      <c r="A3177" s="165">
        <v>43598.291666666664</v>
      </c>
      <c r="B3177" s="167">
        <f>WEEKNUM(A3177)</f>
        <v>20</v>
      </c>
      <c r="C3177" s="164">
        <f>WEEKDAY(A3177)</f>
        <v>2</v>
      </c>
      <c r="D3177" s="164">
        <v>8</v>
      </c>
      <c r="E3177" s="163">
        <v>9.9499999999999993</v>
      </c>
      <c r="F3177" s="163">
        <v>9.9499999999999993</v>
      </c>
      <c r="G3177" s="163">
        <v>11.365</v>
      </c>
      <c r="H3177" s="1">
        <v>1311</v>
      </c>
      <c r="I3177" s="161">
        <f>VLOOKUP(B3177,L$2:M$54,2,FALSE)</f>
        <v>1.0238117704822778</v>
      </c>
      <c r="J3177">
        <f>MAX(I3177*F3177,E3177)</f>
        <v>10.186927116298664</v>
      </c>
      <c r="L3177" s="166"/>
      <c r="M3177" s="41"/>
      <c r="N3177" s="41"/>
      <c r="O3177" s="41"/>
    </row>
    <row r="3178" spans="1:15" x14ac:dyDescent="0.25">
      <c r="A3178" s="165">
        <v>43598.333333333336</v>
      </c>
      <c r="B3178" s="167">
        <f>WEEKNUM(A3178)</f>
        <v>20</v>
      </c>
      <c r="C3178" s="164">
        <f>WEEKDAY(A3178)</f>
        <v>2</v>
      </c>
      <c r="D3178" s="164">
        <v>9</v>
      </c>
      <c r="E3178" s="163">
        <v>11.86</v>
      </c>
      <c r="F3178" s="163">
        <v>11.86</v>
      </c>
      <c r="G3178" s="163">
        <v>11.815</v>
      </c>
      <c r="H3178" s="1">
        <v>1930</v>
      </c>
      <c r="I3178" s="161">
        <f>VLOOKUP(B3178,L$2:M$54,2,FALSE)</f>
        <v>1.0238117704822778</v>
      </c>
      <c r="J3178">
        <f>MAX(I3178*F3178,E3178)</f>
        <v>12.142407597919814</v>
      </c>
      <c r="L3178" s="166"/>
      <c r="M3178" s="41"/>
      <c r="N3178" s="41"/>
      <c r="O3178" s="41"/>
    </row>
    <row r="3179" spans="1:15" x14ac:dyDescent="0.25">
      <c r="A3179" s="165">
        <v>43598.375</v>
      </c>
      <c r="B3179" s="167">
        <f>WEEKNUM(A3179)</f>
        <v>20</v>
      </c>
      <c r="C3179" s="164">
        <f>WEEKDAY(A3179)</f>
        <v>2</v>
      </c>
      <c r="D3179" s="164">
        <v>10</v>
      </c>
      <c r="E3179" s="163">
        <v>10.5</v>
      </c>
      <c r="F3179" s="163">
        <v>11.885</v>
      </c>
      <c r="G3179" s="163">
        <v>11.86</v>
      </c>
      <c r="H3179" s="1">
        <v>2379</v>
      </c>
      <c r="I3179" s="161">
        <f>VLOOKUP(B3179,L$2:M$54,2,FALSE)</f>
        <v>1.0238117704822778</v>
      </c>
      <c r="J3179">
        <f>MAX(I3179*F3179,E3179)</f>
        <v>12.168002892181871</v>
      </c>
      <c r="L3179" s="166"/>
      <c r="M3179" s="41"/>
      <c r="N3179" s="41"/>
      <c r="O3179" s="41"/>
    </row>
    <row r="3180" spans="1:15" x14ac:dyDescent="0.25">
      <c r="A3180" s="165">
        <v>43598.416666666664</v>
      </c>
      <c r="B3180" s="167">
        <f>WEEKNUM(A3180)</f>
        <v>20</v>
      </c>
      <c r="C3180" s="164">
        <f>WEEKDAY(A3180)</f>
        <v>2</v>
      </c>
      <c r="D3180" s="164">
        <v>11</v>
      </c>
      <c r="E3180" s="163">
        <v>10.934999999999999</v>
      </c>
      <c r="F3180" s="163">
        <v>11.94</v>
      </c>
      <c r="G3180" s="163">
        <v>12.065</v>
      </c>
      <c r="H3180" s="1">
        <v>2555</v>
      </c>
      <c r="I3180" s="161">
        <f>VLOOKUP(B3180,L$2:M$54,2,FALSE)</f>
        <v>1.0238117704822778</v>
      </c>
      <c r="J3180">
        <f>MAX(I3180*F3180,E3180)</f>
        <v>12.224312539558396</v>
      </c>
      <c r="L3180" s="166"/>
      <c r="M3180" s="41"/>
      <c r="N3180" s="41"/>
      <c r="O3180" s="41"/>
    </row>
    <row r="3181" spans="1:15" x14ac:dyDescent="0.25">
      <c r="A3181" s="165">
        <v>43598.458333333336</v>
      </c>
      <c r="B3181" s="167">
        <f>WEEKNUM(A3181)</f>
        <v>20</v>
      </c>
      <c r="C3181" s="164">
        <f>WEEKDAY(A3181)</f>
        <v>2</v>
      </c>
      <c r="D3181" s="164">
        <v>12</v>
      </c>
      <c r="E3181" s="163">
        <v>10</v>
      </c>
      <c r="F3181" s="163">
        <v>13.870000000000001</v>
      </c>
      <c r="G3181" s="163">
        <v>12.030000000000001</v>
      </c>
      <c r="H3181" s="1">
        <v>2667</v>
      </c>
      <c r="I3181" s="161">
        <f>VLOOKUP(B3181,L$2:M$54,2,FALSE)</f>
        <v>1.0238117704822778</v>
      </c>
      <c r="J3181">
        <f>MAX(I3181*F3181,E3181)</f>
        <v>14.200269256589193</v>
      </c>
      <c r="L3181" s="166"/>
      <c r="M3181" s="41"/>
      <c r="N3181" s="41"/>
      <c r="O3181" s="41"/>
    </row>
    <row r="3182" spans="1:15" x14ac:dyDescent="0.25">
      <c r="A3182" s="165">
        <v>43598.5</v>
      </c>
      <c r="B3182" s="167">
        <f>WEEKNUM(A3182)</f>
        <v>20</v>
      </c>
      <c r="C3182" s="164">
        <f>WEEKDAY(A3182)</f>
        <v>2</v>
      </c>
      <c r="D3182" s="164">
        <v>13</v>
      </c>
      <c r="E3182" s="163">
        <v>10</v>
      </c>
      <c r="F3182" s="163">
        <v>14.15</v>
      </c>
      <c r="G3182" s="163">
        <v>9.9499999999999993</v>
      </c>
      <c r="H3182" s="1">
        <v>2442</v>
      </c>
      <c r="I3182" s="161">
        <f>VLOOKUP(B3182,L$2:M$54,2,FALSE)</f>
        <v>1.0238117704822778</v>
      </c>
      <c r="J3182">
        <f>MAX(I3182*F3182,E3182)</f>
        <v>14.486936552324231</v>
      </c>
      <c r="L3182" s="166"/>
      <c r="M3182" s="41"/>
      <c r="N3182" s="41"/>
      <c r="O3182" s="41"/>
    </row>
    <row r="3183" spans="1:15" x14ac:dyDescent="0.25">
      <c r="A3183" s="165">
        <v>43598.541666666664</v>
      </c>
      <c r="B3183" s="167">
        <f>WEEKNUM(A3183)</f>
        <v>20</v>
      </c>
      <c r="C3183" s="164">
        <f>WEEKDAY(A3183)</f>
        <v>2</v>
      </c>
      <c r="D3183" s="164">
        <v>14</v>
      </c>
      <c r="E3183" s="163">
        <v>10</v>
      </c>
      <c r="F3183" s="163">
        <v>11.9375</v>
      </c>
      <c r="G3183" s="163">
        <v>10.190000000000001</v>
      </c>
      <c r="H3183" s="1">
        <v>2236</v>
      </c>
      <c r="I3183" s="161">
        <f>VLOOKUP(B3183,L$2:M$54,2,FALSE)</f>
        <v>1.0238117704822778</v>
      </c>
      <c r="J3183">
        <f>MAX(I3183*F3183,E3183)</f>
        <v>12.221753010132192</v>
      </c>
      <c r="L3183" s="166"/>
      <c r="M3183" s="41"/>
      <c r="N3183" s="41"/>
      <c r="O3183" s="41"/>
    </row>
    <row r="3184" spans="1:15" x14ac:dyDescent="0.25">
      <c r="A3184" s="165">
        <v>43598.583333333336</v>
      </c>
      <c r="B3184" s="167">
        <f>WEEKNUM(A3184)</f>
        <v>20</v>
      </c>
      <c r="C3184" s="164">
        <f>WEEKDAY(A3184)</f>
        <v>2</v>
      </c>
      <c r="D3184" s="164">
        <v>15</v>
      </c>
      <c r="E3184" s="163">
        <v>11</v>
      </c>
      <c r="F3184" s="163">
        <v>12.105</v>
      </c>
      <c r="G3184" s="163">
        <v>10.065000000000001</v>
      </c>
      <c r="H3184" s="1">
        <v>2484</v>
      </c>
      <c r="I3184" s="161">
        <f>VLOOKUP(B3184,L$2:M$54,2,FALSE)</f>
        <v>1.0238117704822778</v>
      </c>
      <c r="J3184">
        <f>MAX(I3184*F3184,E3184)</f>
        <v>12.393241481687973</v>
      </c>
      <c r="L3184" s="166"/>
      <c r="M3184" s="41"/>
      <c r="N3184" s="41"/>
      <c r="O3184" s="41"/>
    </row>
    <row r="3185" spans="1:15" x14ac:dyDescent="0.25">
      <c r="A3185" s="165">
        <v>43598.625</v>
      </c>
      <c r="B3185" s="167">
        <f>WEEKNUM(A3185)</f>
        <v>20</v>
      </c>
      <c r="C3185" s="164">
        <f>WEEKDAY(A3185)</f>
        <v>2</v>
      </c>
      <c r="D3185" s="164">
        <v>16</v>
      </c>
      <c r="E3185" s="163">
        <v>10</v>
      </c>
      <c r="F3185" s="163">
        <v>13.850000000000001</v>
      </c>
      <c r="G3185" s="163">
        <v>10.09</v>
      </c>
      <c r="H3185" s="1">
        <v>2418</v>
      </c>
      <c r="I3185" s="161">
        <f>VLOOKUP(B3185,L$2:M$54,2,FALSE)</f>
        <v>1.0238117704822778</v>
      </c>
      <c r="J3185">
        <f>MAX(I3185*F3185,E3185)</f>
        <v>14.179793021179549</v>
      </c>
      <c r="L3185" s="166"/>
      <c r="M3185" s="41"/>
      <c r="N3185" s="41"/>
      <c r="O3185" s="41"/>
    </row>
    <row r="3186" spans="1:15" x14ac:dyDescent="0.25">
      <c r="A3186" s="165">
        <v>43598.666666666664</v>
      </c>
      <c r="B3186" s="167">
        <f>WEEKNUM(A3186)</f>
        <v>20</v>
      </c>
      <c r="C3186" s="164">
        <f>WEEKDAY(A3186)</f>
        <v>2</v>
      </c>
      <c r="D3186" s="164">
        <v>17</v>
      </c>
      <c r="E3186" s="163">
        <v>10</v>
      </c>
      <c r="F3186" s="163">
        <v>14.260000000000002</v>
      </c>
      <c r="G3186" s="163">
        <v>9.9499999999999993</v>
      </c>
      <c r="H3186" s="1">
        <v>2468</v>
      </c>
      <c r="I3186" s="161">
        <f>VLOOKUP(B3186,L$2:M$54,2,FALSE)</f>
        <v>1.0238117704822778</v>
      </c>
      <c r="J3186">
        <f>MAX(I3186*F3186,E3186)</f>
        <v>14.599555847077283</v>
      </c>
      <c r="L3186" s="166"/>
      <c r="M3186" s="41"/>
      <c r="N3186" s="41"/>
      <c r="O3186" s="41"/>
    </row>
    <row r="3187" spans="1:15" x14ac:dyDescent="0.25">
      <c r="A3187" s="165">
        <v>43598.708333333336</v>
      </c>
      <c r="B3187" s="167">
        <f>WEEKNUM(A3187)</f>
        <v>20</v>
      </c>
      <c r="C3187" s="164">
        <f>WEEKDAY(A3187)</f>
        <v>2</v>
      </c>
      <c r="D3187" s="164">
        <v>18</v>
      </c>
      <c r="E3187" s="163">
        <v>10</v>
      </c>
      <c r="F3187" s="163">
        <v>14</v>
      </c>
      <c r="G3187" s="163">
        <v>11.86</v>
      </c>
      <c r="H3187" s="1">
        <v>2629</v>
      </c>
      <c r="I3187" s="161">
        <f>VLOOKUP(B3187,L$2:M$54,2,FALSE)</f>
        <v>1.0238117704822778</v>
      </c>
      <c r="J3187">
        <f>MAX(I3187*F3187,E3187)</f>
        <v>14.33336478675189</v>
      </c>
      <c r="L3187" s="166"/>
      <c r="M3187" s="41"/>
      <c r="N3187" s="41"/>
      <c r="O3187" s="41"/>
    </row>
    <row r="3188" spans="1:15" x14ac:dyDescent="0.25">
      <c r="A3188" s="165">
        <v>43598.75</v>
      </c>
      <c r="B3188" s="167">
        <f>WEEKNUM(A3188)</f>
        <v>20</v>
      </c>
      <c r="C3188" s="164">
        <f>WEEKDAY(A3188)</f>
        <v>2</v>
      </c>
      <c r="D3188" s="164">
        <v>19</v>
      </c>
      <c r="E3188" s="163">
        <v>10</v>
      </c>
      <c r="F3188" s="163">
        <v>13.850000000000001</v>
      </c>
      <c r="G3188" s="163">
        <v>11.192499999999999</v>
      </c>
      <c r="H3188" s="1">
        <v>2378</v>
      </c>
      <c r="I3188" s="161">
        <f>VLOOKUP(B3188,L$2:M$54,2,FALSE)</f>
        <v>1.0238117704822778</v>
      </c>
      <c r="J3188">
        <f>MAX(I3188*F3188,E3188)</f>
        <v>14.179793021179549</v>
      </c>
      <c r="L3188" s="166"/>
      <c r="M3188" s="41"/>
      <c r="N3188" s="41"/>
      <c r="O3188" s="41"/>
    </row>
    <row r="3189" spans="1:15" x14ac:dyDescent="0.25">
      <c r="A3189" s="165">
        <v>43598.791666666664</v>
      </c>
      <c r="B3189" s="167">
        <f>WEEKNUM(A3189)</f>
        <v>20</v>
      </c>
      <c r="C3189" s="164">
        <f>WEEKDAY(A3189)</f>
        <v>2</v>
      </c>
      <c r="D3189" s="164">
        <v>20</v>
      </c>
      <c r="E3189" s="163">
        <v>10</v>
      </c>
      <c r="F3189" s="163">
        <v>14.260000000000002</v>
      </c>
      <c r="G3189" s="163">
        <v>11.4375</v>
      </c>
      <c r="H3189" s="1">
        <v>1818</v>
      </c>
      <c r="I3189" s="161">
        <f>VLOOKUP(B3189,L$2:M$54,2,FALSE)</f>
        <v>1.0238117704822778</v>
      </c>
      <c r="J3189">
        <f>MAX(I3189*F3189,E3189)</f>
        <v>14.599555847077283</v>
      </c>
      <c r="L3189" s="166"/>
      <c r="M3189" s="41"/>
      <c r="N3189" s="41"/>
      <c r="O3189" s="41"/>
    </row>
    <row r="3190" spans="1:15" x14ac:dyDescent="0.25">
      <c r="A3190" s="165">
        <v>43598.833333333336</v>
      </c>
      <c r="B3190" s="167">
        <f>WEEKNUM(A3190)</f>
        <v>20</v>
      </c>
      <c r="C3190" s="164">
        <f>WEEKDAY(A3190)</f>
        <v>2</v>
      </c>
      <c r="D3190" s="164">
        <v>21</v>
      </c>
      <c r="E3190" s="163">
        <v>10</v>
      </c>
      <c r="F3190" s="163">
        <v>13</v>
      </c>
      <c r="G3190" s="163">
        <v>11.935</v>
      </c>
      <c r="H3190" s="1">
        <v>1029</v>
      </c>
      <c r="I3190" s="161">
        <f>VLOOKUP(B3190,L$2:M$54,2,FALSE)</f>
        <v>1.0238117704822778</v>
      </c>
      <c r="J3190">
        <f>MAX(I3190*F3190,E3190)</f>
        <v>13.309553016269611</v>
      </c>
      <c r="L3190" s="166"/>
      <c r="M3190" s="41"/>
      <c r="N3190" s="41"/>
      <c r="O3190" s="41"/>
    </row>
    <row r="3191" spans="1:15" x14ac:dyDescent="0.25">
      <c r="A3191" s="165">
        <v>43598.875</v>
      </c>
      <c r="B3191" s="167">
        <f>WEEKNUM(A3191)</f>
        <v>20</v>
      </c>
      <c r="C3191" s="164">
        <f>WEEKDAY(A3191)</f>
        <v>2</v>
      </c>
      <c r="D3191" s="164">
        <v>22</v>
      </c>
      <c r="E3191" s="163">
        <v>12.01</v>
      </c>
      <c r="F3191" s="163">
        <v>12.01</v>
      </c>
      <c r="G3191" s="163">
        <v>12.074999999999999</v>
      </c>
      <c r="H3191" s="1">
        <v>787</v>
      </c>
      <c r="I3191" s="161">
        <f>VLOOKUP(B3191,L$2:M$54,2,FALSE)</f>
        <v>1.0238117704822778</v>
      </c>
      <c r="J3191">
        <f>MAX(I3191*F3191,E3191)</f>
        <v>12.295979363492156</v>
      </c>
      <c r="L3191" s="166"/>
      <c r="M3191" s="41"/>
      <c r="N3191" s="41"/>
      <c r="O3191" s="41"/>
    </row>
    <row r="3192" spans="1:15" x14ac:dyDescent="0.25">
      <c r="A3192" s="165">
        <v>43598.916666666664</v>
      </c>
      <c r="B3192" s="167">
        <f>WEEKNUM(A3192)</f>
        <v>20</v>
      </c>
      <c r="C3192" s="164">
        <f>WEEKDAY(A3192)</f>
        <v>2</v>
      </c>
      <c r="D3192" s="164">
        <v>23</v>
      </c>
      <c r="E3192" s="163">
        <v>11.9375</v>
      </c>
      <c r="F3192" s="163">
        <v>11.9375</v>
      </c>
      <c r="G3192" s="163">
        <v>10.96875</v>
      </c>
      <c r="H3192" s="1">
        <v>891</v>
      </c>
      <c r="I3192" s="161">
        <f>VLOOKUP(B3192,L$2:M$54,2,FALSE)</f>
        <v>1.0238117704822778</v>
      </c>
      <c r="J3192">
        <f>MAX(I3192*F3192,E3192)</f>
        <v>12.221753010132192</v>
      </c>
      <c r="L3192" s="166"/>
      <c r="M3192" s="41"/>
      <c r="N3192" s="41"/>
      <c r="O3192" s="41"/>
    </row>
    <row r="3193" spans="1:15" x14ac:dyDescent="0.25">
      <c r="A3193" s="165">
        <v>43598.958333333336</v>
      </c>
      <c r="B3193" s="167">
        <f>WEEKNUM(A3193)</f>
        <v>20</v>
      </c>
      <c r="C3193" s="164">
        <f>WEEKDAY(A3193)</f>
        <v>2</v>
      </c>
      <c r="D3193" s="164">
        <v>24</v>
      </c>
      <c r="E3193" s="163">
        <v>12.105</v>
      </c>
      <c r="F3193" s="163">
        <v>12.105</v>
      </c>
      <c r="G3193" s="163">
        <v>11.5525</v>
      </c>
      <c r="H3193" s="1">
        <v>998</v>
      </c>
      <c r="I3193" s="161">
        <f>VLOOKUP(B3193,L$2:M$54,2,FALSE)</f>
        <v>1.0238117704822778</v>
      </c>
      <c r="J3193">
        <f>MAX(I3193*F3193,E3193)</f>
        <v>12.393241481687973</v>
      </c>
      <c r="L3193" s="166"/>
      <c r="M3193" s="41"/>
      <c r="N3193" s="41"/>
      <c r="O3193" s="41"/>
    </row>
    <row r="3194" spans="1:15" x14ac:dyDescent="0.25">
      <c r="A3194" s="165">
        <v>43599</v>
      </c>
      <c r="B3194" s="167">
        <f>WEEKNUM(A3194)</f>
        <v>20</v>
      </c>
      <c r="C3194" s="164">
        <f>WEEKDAY(A3194)</f>
        <v>3</v>
      </c>
      <c r="D3194" s="164">
        <v>1</v>
      </c>
      <c r="E3194" s="163">
        <v>10.879999999999999</v>
      </c>
      <c r="F3194" s="163">
        <v>10.879999999999999</v>
      </c>
      <c r="G3194" s="163">
        <v>11.925000000000001</v>
      </c>
      <c r="H3194" s="1">
        <v>686</v>
      </c>
      <c r="I3194" s="161">
        <f>VLOOKUP(B3194,L$2:M$54,2,FALSE)</f>
        <v>1.0238117704822778</v>
      </c>
      <c r="J3194">
        <f>MAX(I3194*F3194,E3194)</f>
        <v>11.13907206284718</v>
      </c>
      <c r="L3194" s="166"/>
      <c r="M3194" s="41"/>
      <c r="N3194" s="41"/>
      <c r="O3194" s="41"/>
    </row>
    <row r="3195" spans="1:15" x14ac:dyDescent="0.25">
      <c r="A3195" s="165">
        <v>43599.041666666664</v>
      </c>
      <c r="B3195" s="167">
        <f>WEEKNUM(A3195)</f>
        <v>20</v>
      </c>
      <c r="C3195" s="164">
        <f>WEEKDAY(A3195)</f>
        <v>3</v>
      </c>
      <c r="D3195" s="164">
        <v>2</v>
      </c>
      <c r="E3195" s="163">
        <v>12</v>
      </c>
      <c r="F3195" s="163">
        <v>12</v>
      </c>
      <c r="G3195" s="163">
        <v>12.13</v>
      </c>
      <c r="H3195" s="1">
        <v>471</v>
      </c>
      <c r="I3195" s="161">
        <f>VLOOKUP(B3195,L$2:M$54,2,FALSE)</f>
        <v>1.0238117704822778</v>
      </c>
      <c r="J3195">
        <f>MAX(I3195*F3195,E3195)</f>
        <v>12.285741245787333</v>
      </c>
      <c r="L3195" s="166"/>
      <c r="M3195" s="41"/>
      <c r="N3195" s="41"/>
      <c r="O3195" s="41"/>
    </row>
    <row r="3196" spans="1:15" x14ac:dyDescent="0.25">
      <c r="A3196" s="165">
        <v>43599.083333333336</v>
      </c>
      <c r="B3196" s="167">
        <f>WEEKNUM(A3196)</f>
        <v>20</v>
      </c>
      <c r="C3196" s="164">
        <f>WEEKDAY(A3196)</f>
        <v>3</v>
      </c>
      <c r="D3196" s="164">
        <v>3</v>
      </c>
      <c r="E3196" s="163">
        <v>10.6</v>
      </c>
      <c r="F3196" s="163">
        <v>11.1</v>
      </c>
      <c r="G3196" s="163">
        <v>12</v>
      </c>
      <c r="H3196" s="1">
        <v>250</v>
      </c>
      <c r="I3196" s="161">
        <f>VLOOKUP(B3196,L$2:M$54,2,FALSE)</f>
        <v>1.0238117704822778</v>
      </c>
      <c r="J3196">
        <f>MAX(I3196*F3196,E3196)</f>
        <v>11.364310652353282</v>
      </c>
      <c r="L3196" s="166"/>
      <c r="M3196" s="41"/>
      <c r="N3196" s="41"/>
      <c r="O3196" s="41"/>
    </row>
    <row r="3197" spans="1:15" x14ac:dyDescent="0.25">
      <c r="A3197" s="165">
        <v>43599.125</v>
      </c>
      <c r="B3197" s="167">
        <f>WEEKNUM(A3197)</f>
        <v>20</v>
      </c>
      <c r="C3197" s="164">
        <f>WEEKDAY(A3197)</f>
        <v>3</v>
      </c>
      <c r="D3197" s="164">
        <v>4</v>
      </c>
      <c r="E3197" s="163">
        <v>11.875</v>
      </c>
      <c r="F3197" s="163">
        <v>12</v>
      </c>
      <c r="G3197" s="163">
        <v>11.925000000000001</v>
      </c>
      <c r="H3197" s="1">
        <v>181</v>
      </c>
      <c r="I3197" s="161">
        <f>VLOOKUP(B3197,L$2:M$54,2,FALSE)</f>
        <v>1.0238117704822778</v>
      </c>
      <c r="J3197">
        <f>MAX(I3197*F3197,E3197)</f>
        <v>12.285741245787333</v>
      </c>
      <c r="L3197" s="166"/>
      <c r="M3197" s="41"/>
      <c r="N3197" s="41"/>
      <c r="O3197" s="41"/>
    </row>
    <row r="3198" spans="1:15" x14ac:dyDescent="0.25">
      <c r="A3198" s="165">
        <v>43599.166666666664</v>
      </c>
      <c r="B3198" s="167">
        <f>WEEKNUM(A3198)</f>
        <v>20</v>
      </c>
      <c r="C3198" s="164">
        <f>WEEKDAY(A3198)</f>
        <v>3</v>
      </c>
      <c r="D3198" s="164">
        <v>5</v>
      </c>
      <c r="E3198" s="163">
        <v>10.6</v>
      </c>
      <c r="F3198" s="163">
        <v>11.1</v>
      </c>
      <c r="G3198" s="163">
        <v>12.13</v>
      </c>
      <c r="H3198" s="1">
        <v>188</v>
      </c>
      <c r="I3198" s="161">
        <f>VLOOKUP(B3198,L$2:M$54,2,FALSE)</f>
        <v>1.0238117704822778</v>
      </c>
      <c r="J3198">
        <f>MAX(I3198*F3198,E3198)</f>
        <v>11.364310652353282</v>
      </c>
      <c r="L3198" s="166"/>
      <c r="M3198" s="41"/>
      <c r="N3198" s="41"/>
      <c r="O3198" s="41"/>
    </row>
    <row r="3199" spans="1:15" x14ac:dyDescent="0.25">
      <c r="A3199" s="165">
        <v>43599.208333333336</v>
      </c>
      <c r="B3199" s="167">
        <f>WEEKNUM(A3199)</f>
        <v>20</v>
      </c>
      <c r="C3199" s="164">
        <f>WEEKDAY(A3199)</f>
        <v>3</v>
      </c>
      <c r="D3199" s="164">
        <v>6</v>
      </c>
      <c r="E3199" s="163">
        <v>10.5</v>
      </c>
      <c r="F3199" s="163">
        <v>11</v>
      </c>
      <c r="G3199" s="163">
        <v>11.5</v>
      </c>
      <c r="H3199" s="1">
        <v>191</v>
      </c>
      <c r="I3199" s="161">
        <f>VLOOKUP(B3199,L$2:M$54,2,FALSE)</f>
        <v>1.0238117704822778</v>
      </c>
      <c r="J3199">
        <f>MAX(I3199*F3199,E3199)</f>
        <v>11.261929475305056</v>
      </c>
      <c r="L3199" s="166"/>
      <c r="M3199" s="41"/>
      <c r="N3199" s="41"/>
      <c r="O3199" s="41"/>
    </row>
    <row r="3200" spans="1:15" x14ac:dyDescent="0.25">
      <c r="A3200" s="165">
        <v>43599.25</v>
      </c>
      <c r="B3200" s="167">
        <f>WEEKNUM(A3200)</f>
        <v>20</v>
      </c>
      <c r="C3200" s="164">
        <f>WEEKDAY(A3200)</f>
        <v>3</v>
      </c>
      <c r="D3200" s="164">
        <v>7</v>
      </c>
      <c r="E3200" s="163">
        <v>10.875</v>
      </c>
      <c r="F3200" s="163">
        <v>12</v>
      </c>
      <c r="G3200" s="163">
        <v>12.01</v>
      </c>
      <c r="H3200" s="1">
        <v>295</v>
      </c>
      <c r="I3200" s="161">
        <f>VLOOKUP(B3200,L$2:M$54,2,FALSE)</f>
        <v>1.0238117704822778</v>
      </c>
      <c r="J3200">
        <f>MAX(I3200*F3200,E3200)</f>
        <v>12.285741245787333</v>
      </c>
      <c r="L3200" s="166"/>
      <c r="M3200" s="41"/>
      <c r="N3200" s="41"/>
      <c r="O3200" s="41"/>
    </row>
    <row r="3201" spans="1:15" x14ac:dyDescent="0.25">
      <c r="A3201" s="165">
        <v>43599.291666666664</v>
      </c>
      <c r="B3201" s="167">
        <f>WEEKNUM(A3201)</f>
        <v>20</v>
      </c>
      <c r="C3201" s="164">
        <f>WEEKDAY(A3201)</f>
        <v>3</v>
      </c>
      <c r="D3201" s="164">
        <v>8</v>
      </c>
      <c r="E3201" s="163">
        <v>10</v>
      </c>
      <c r="F3201" s="163">
        <v>15.75</v>
      </c>
      <c r="G3201" s="163">
        <v>11.9375</v>
      </c>
      <c r="H3201" s="1">
        <v>514</v>
      </c>
      <c r="I3201" s="161">
        <f>VLOOKUP(B3201,L$2:M$54,2,FALSE)</f>
        <v>1.0238117704822778</v>
      </c>
      <c r="J3201">
        <f>MAX(I3201*F3201,E3201)</f>
        <v>16.125035385095874</v>
      </c>
      <c r="L3201" s="166"/>
      <c r="M3201" s="41"/>
      <c r="N3201" s="41"/>
      <c r="O3201" s="41"/>
    </row>
    <row r="3202" spans="1:15" x14ac:dyDescent="0.25">
      <c r="A3202" s="165">
        <v>43599.333333333336</v>
      </c>
      <c r="B3202" s="167">
        <f>WEEKNUM(A3202)</f>
        <v>20</v>
      </c>
      <c r="C3202" s="164">
        <f>WEEKDAY(A3202)</f>
        <v>3</v>
      </c>
      <c r="D3202" s="164">
        <v>9</v>
      </c>
      <c r="E3202" s="163">
        <v>10</v>
      </c>
      <c r="F3202" s="163">
        <v>17.625</v>
      </c>
      <c r="G3202" s="163">
        <v>12.105</v>
      </c>
      <c r="H3202" s="1">
        <v>912</v>
      </c>
      <c r="I3202" s="161">
        <f>VLOOKUP(B3202,L$2:M$54,2,FALSE)</f>
        <v>1.0238117704822778</v>
      </c>
      <c r="J3202">
        <f>MAX(I3202*F3202,E3202)</f>
        <v>18.044682454750145</v>
      </c>
      <c r="L3202" s="166"/>
      <c r="M3202" s="41"/>
      <c r="N3202" s="41"/>
      <c r="O3202" s="41"/>
    </row>
    <row r="3203" spans="1:15" x14ac:dyDescent="0.25">
      <c r="A3203" s="165">
        <v>43599.375</v>
      </c>
      <c r="B3203" s="167">
        <f>WEEKNUM(A3203)</f>
        <v>20</v>
      </c>
      <c r="C3203" s="164">
        <f>WEEKDAY(A3203)</f>
        <v>3</v>
      </c>
      <c r="D3203" s="164">
        <v>10</v>
      </c>
      <c r="E3203" s="163">
        <v>10</v>
      </c>
      <c r="F3203" s="163">
        <v>14.75</v>
      </c>
      <c r="G3203" s="163">
        <v>12.155000000000001</v>
      </c>
      <c r="H3203" s="1">
        <v>1370</v>
      </c>
      <c r="I3203" s="161">
        <f>VLOOKUP(B3203,L$2:M$54,2,FALSE)</f>
        <v>1.0238117704822778</v>
      </c>
      <c r="J3203">
        <f>MAX(I3203*F3203,E3203)</f>
        <v>15.101223614613597</v>
      </c>
      <c r="L3203" s="166"/>
      <c r="M3203" s="41"/>
      <c r="N3203" s="41"/>
      <c r="O3203" s="41"/>
    </row>
    <row r="3204" spans="1:15" x14ac:dyDescent="0.25">
      <c r="A3204" s="165">
        <v>43599.416666666664</v>
      </c>
      <c r="B3204" s="167">
        <f>WEEKNUM(A3204)</f>
        <v>20</v>
      </c>
      <c r="C3204" s="164">
        <f>WEEKDAY(A3204)</f>
        <v>3</v>
      </c>
      <c r="D3204" s="164">
        <v>11</v>
      </c>
      <c r="E3204" s="163">
        <v>10</v>
      </c>
      <c r="F3204" s="163">
        <v>14</v>
      </c>
      <c r="G3204" s="163">
        <v>11.657500000000001</v>
      </c>
      <c r="H3204" s="1">
        <v>1965</v>
      </c>
      <c r="I3204" s="161">
        <f>VLOOKUP(B3204,L$2:M$54,2,FALSE)</f>
        <v>1.0238117704822778</v>
      </c>
      <c r="J3204">
        <f>MAX(I3204*F3204,E3204)</f>
        <v>14.33336478675189</v>
      </c>
      <c r="L3204" s="166"/>
      <c r="M3204" s="41"/>
      <c r="N3204" s="41"/>
      <c r="O3204" s="41"/>
    </row>
    <row r="3205" spans="1:15" x14ac:dyDescent="0.25">
      <c r="A3205" s="165">
        <v>43599.458333333336</v>
      </c>
      <c r="B3205" s="167">
        <f>WEEKNUM(A3205)</f>
        <v>20</v>
      </c>
      <c r="C3205" s="164">
        <f>WEEKDAY(A3205)</f>
        <v>3</v>
      </c>
      <c r="D3205" s="164">
        <v>12</v>
      </c>
      <c r="E3205" s="163">
        <v>10</v>
      </c>
      <c r="F3205" s="163">
        <v>13.875</v>
      </c>
      <c r="G3205" s="163">
        <v>11.8125</v>
      </c>
      <c r="H3205" s="1">
        <v>2676</v>
      </c>
      <c r="I3205" s="161">
        <f>VLOOKUP(B3205,L$2:M$54,2,FALSE)</f>
        <v>1.0238117704822778</v>
      </c>
      <c r="J3205">
        <f>MAX(I3205*F3205,E3205)</f>
        <v>14.205388315441605</v>
      </c>
      <c r="L3205" s="166"/>
      <c r="M3205" s="41"/>
      <c r="N3205" s="41"/>
      <c r="O3205" s="41"/>
    </row>
    <row r="3206" spans="1:15" x14ac:dyDescent="0.25">
      <c r="A3206" s="165">
        <v>43599.5</v>
      </c>
      <c r="B3206" s="167">
        <f>WEEKNUM(A3206)</f>
        <v>20</v>
      </c>
      <c r="C3206" s="164">
        <f>WEEKDAY(A3206)</f>
        <v>3</v>
      </c>
      <c r="D3206" s="164">
        <v>13</v>
      </c>
      <c r="E3206" s="163">
        <v>10</v>
      </c>
      <c r="F3206" s="163">
        <v>14.125</v>
      </c>
      <c r="G3206" s="163">
        <v>11.625</v>
      </c>
      <c r="H3206" s="1">
        <v>2266</v>
      </c>
      <c r="I3206" s="161">
        <f>VLOOKUP(B3206,L$2:M$54,2,FALSE)</f>
        <v>1.0238117704822778</v>
      </c>
      <c r="J3206">
        <f>MAX(I3206*F3206,E3206)</f>
        <v>14.461341258062173</v>
      </c>
      <c r="L3206" s="166"/>
      <c r="M3206" s="41"/>
      <c r="N3206" s="41"/>
      <c r="O3206" s="41"/>
    </row>
    <row r="3207" spans="1:15" x14ac:dyDescent="0.25">
      <c r="A3207" s="165">
        <v>43599.541666666664</v>
      </c>
      <c r="B3207" s="167">
        <f>WEEKNUM(A3207)</f>
        <v>20</v>
      </c>
      <c r="C3207" s="164">
        <f>WEEKDAY(A3207)</f>
        <v>3</v>
      </c>
      <c r="D3207" s="164">
        <v>14</v>
      </c>
      <c r="E3207" s="163">
        <v>10</v>
      </c>
      <c r="F3207" s="163">
        <v>14.074999999999999</v>
      </c>
      <c r="G3207" s="163">
        <v>11.8125</v>
      </c>
      <c r="H3207" s="1">
        <v>1678</v>
      </c>
      <c r="I3207" s="161">
        <f>VLOOKUP(B3207,L$2:M$54,2,FALSE)</f>
        <v>1.0238117704822778</v>
      </c>
      <c r="J3207">
        <f>MAX(I3207*F3207,E3207)</f>
        <v>14.410150669538059</v>
      </c>
      <c r="L3207" s="166"/>
      <c r="M3207" s="41"/>
      <c r="N3207" s="41"/>
      <c r="O3207" s="41"/>
    </row>
    <row r="3208" spans="1:15" x14ac:dyDescent="0.25">
      <c r="A3208" s="165">
        <v>43599.583333333336</v>
      </c>
      <c r="B3208" s="167">
        <f>WEEKNUM(A3208)</f>
        <v>20</v>
      </c>
      <c r="C3208" s="164">
        <f>WEEKDAY(A3208)</f>
        <v>3</v>
      </c>
      <c r="D3208" s="164">
        <v>15</v>
      </c>
      <c r="E3208" s="163">
        <v>10</v>
      </c>
      <c r="F3208" s="163">
        <v>13.975000000000001</v>
      </c>
      <c r="G3208" s="163">
        <v>11.125</v>
      </c>
      <c r="H3208" s="1">
        <v>1802</v>
      </c>
      <c r="I3208" s="161">
        <f>VLOOKUP(B3208,L$2:M$54,2,FALSE)</f>
        <v>1.0238117704822778</v>
      </c>
      <c r="J3208">
        <f>MAX(I3208*F3208,E3208)</f>
        <v>14.307769492489834</v>
      </c>
      <c r="L3208" s="166"/>
      <c r="M3208" s="41"/>
      <c r="N3208" s="41"/>
      <c r="O3208" s="41"/>
    </row>
    <row r="3209" spans="1:15" x14ac:dyDescent="0.25">
      <c r="A3209" s="165">
        <v>43599.625</v>
      </c>
      <c r="B3209" s="167">
        <f>WEEKNUM(A3209)</f>
        <v>20</v>
      </c>
      <c r="C3209" s="164">
        <f>WEEKDAY(A3209)</f>
        <v>3</v>
      </c>
      <c r="D3209" s="164">
        <v>16</v>
      </c>
      <c r="E3209" s="163">
        <v>10</v>
      </c>
      <c r="F3209" s="163">
        <v>14.175000000000001</v>
      </c>
      <c r="G3209" s="163">
        <v>11.875</v>
      </c>
      <c r="H3209" s="1">
        <v>2269</v>
      </c>
      <c r="I3209" s="161">
        <f>VLOOKUP(B3209,L$2:M$54,2,FALSE)</f>
        <v>1.0238117704822778</v>
      </c>
      <c r="J3209">
        <f>MAX(I3209*F3209,E3209)</f>
        <v>14.512531846586288</v>
      </c>
      <c r="L3209" s="166"/>
      <c r="M3209" s="41"/>
      <c r="N3209" s="41"/>
      <c r="O3209" s="41"/>
    </row>
    <row r="3210" spans="1:15" x14ac:dyDescent="0.25">
      <c r="A3210" s="165">
        <v>43599.666666666664</v>
      </c>
      <c r="B3210" s="167">
        <f>WEEKNUM(A3210)</f>
        <v>20</v>
      </c>
      <c r="C3210" s="164">
        <f>WEEKDAY(A3210)</f>
        <v>3</v>
      </c>
      <c r="D3210" s="164">
        <v>17</v>
      </c>
      <c r="E3210" s="163">
        <v>10</v>
      </c>
      <c r="F3210" s="163">
        <v>14.45</v>
      </c>
      <c r="G3210" s="163">
        <v>12.25</v>
      </c>
      <c r="H3210" s="1">
        <v>2161</v>
      </c>
      <c r="I3210" s="161">
        <f>VLOOKUP(B3210,L$2:M$54,2,FALSE)</f>
        <v>1.0238117704822778</v>
      </c>
      <c r="J3210">
        <f>MAX(I3210*F3210,E3210)</f>
        <v>14.794080083468913</v>
      </c>
      <c r="L3210" s="166"/>
      <c r="M3210" s="41"/>
      <c r="N3210" s="41"/>
      <c r="O3210" s="41"/>
    </row>
    <row r="3211" spans="1:15" x14ac:dyDescent="0.25">
      <c r="A3211" s="165">
        <v>43599.708333333336</v>
      </c>
      <c r="B3211" s="167">
        <f>WEEKNUM(A3211)</f>
        <v>20</v>
      </c>
      <c r="C3211" s="164">
        <f>WEEKDAY(A3211)</f>
        <v>3</v>
      </c>
      <c r="D3211" s="164">
        <v>18</v>
      </c>
      <c r="E3211" s="163">
        <v>10</v>
      </c>
      <c r="F3211" s="163">
        <v>17.375</v>
      </c>
      <c r="G3211" s="163">
        <v>13.625</v>
      </c>
      <c r="H3211" s="1">
        <v>2761</v>
      </c>
      <c r="I3211" s="161">
        <f>VLOOKUP(B3211,L$2:M$54,2,FALSE)</f>
        <v>1.0238117704822778</v>
      </c>
      <c r="J3211">
        <f>MAX(I3211*F3211,E3211)</f>
        <v>17.788729512129578</v>
      </c>
      <c r="L3211" s="166"/>
      <c r="M3211" s="41"/>
      <c r="N3211" s="41"/>
      <c r="O3211" s="41"/>
    </row>
    <row r="3212" spans="1:15" x14ac:dyDescent="0.25">
      <c r="A3212" s="165">
        <v>43599.75</v>
      </c>
      <c r="B3212" s="167">
        <f>WEEKNUM(A3212)</f>
        <v>20</v>
      </c>
      <c r="C3212" s="164">
        <f>WEEKDAY(A3212)</f>
        <v>3</v>
      </c>
      <c r="D3212" s="164">
        <v>19</v>
      </c>
      <c r="E3212" s="163">
        <v>10</v>
      </c>
      <c r="F3212" s="163">
        <v>15.925000000000001</v>
      </c>
      <c r="G3212" s="163">
        <v>12.875</v>
      </c>
      <c r="H3212" s="1">
        <v>2971</v>
      </c>
      <c r="I3212" s="161">
        <f>VLOOKUP(B3212,L$2:M$54,2,FALSE)</f>
        <v>1.0238117704822778</v>
      </c>
      <c r="J3212">
        <f>MAX(I3212*F3212,E3212)</f>
        <v>16.304202444930276</v>
      </c>
      <c r="L3212" s="166"/>
      <c r="M3212" s="41"/>
      <c r="N3212" s="41"/>
      <c r="O3212" s="41"/>
    </row>
    <row r="3213" spans="1:15" x14ac:dyDescent="0.25">
      <c r="A3213" s="165">
        <v>43599.791666666664</v>
      </c>
      <c r="B3213" s="167">
        <f>WEEKNUM(A3213)</f>
        <v>20</v>
      </c>
      <c r="C3213" s="164">
        <f>WEEKDAY(A3213)</f>
        <v>3</v>
      </c>
      <c r="D3213" s="164">
        <v>20</v>
      </c>
      <c r="E3213" s="163">
        <v>10</v>
      </c>
      <c r="F3213" s="163">
        <v>13.525</v>
      </c>
      <c r="G3213" s="163">
        <v>11.9375</v>
      </c>
      <c r="H3213" s="1">
        <v>1910</v>
      </c>
      <c r="I3213" s="161">
        <f>VLOOKUP(B3213,L$2:M$54,2,FALSE)</f>
        <v>1.0238117704822778</v>
      </c>
      <c r="J3213">
        <f>MAX(I3213*F3213,E3213)</f>
        <v>13.847054195772808</v>
      </c>
      <c r="L3213" s="166"/>
      <c r="M3213" s="41"/>
      <c r="N3213" s="41"/>
      <c r="O3213" s="41"/>
    </row>
    <row r="3214" spans="1:15" x14ac:dyDescent="0.25">
      <c r="A3214" s="165">
        <v>43599.833333333336</v>
      </c>
      <c r="B3214" s="167">
        <f>WEEKNUM(A3214)</f>
        <v>20</v>
      </c>
      <c r="C3214" s="164">
        <f>WEEKDAY(A3214)</f>
        <v>3</v>
      </c>
      <c r="D3214" s="164">
        <v>21</v>
      </c>
      <c r="E3214" s="163">
        <v>12.45</v>
      </c>
      <c r="F3214" s="163">
        <v>12.45</v>
      </c>
      <c r="G3214" s="163">
        <v>12.1875</v>
      </c>
      <c r="H3214" s="1">
        <v>1462</v>
      </c>
      <c r="I3214" s="161">
        <f>VLOOKUP(B3214,L$2:M$54,2,FALSE)</f>
        <v>1.0238117704822778</v>
      </c>
      <c r="J3214">
        <f>MAX(I3214*F3214,E3214)</f>
        <v>12.746456542504358</v>
      </c>
      <c r="L3214" s="166"/>
      <c r="M3214" s="41"/>
      <c r="N3214" s="41"/>
      <c r="O3214" s="41"/>
    </row>
    <row r="3215" spans="1:15" x14ac:dyDescent="0.25">
      <c r="A3215" s="165">
        <v>43599.875</v>
      </c>
      <c r="B3215" s="167">
        <f>WEEKNUM(A3215)</f>
        <v>20</v>
      </c>
      <c r="C3215" s="164">
        <f>WEEKDAY(A3215)</f>
        <v>3</v>
      </c>
      <c r="D3215" s="164">
        <v>22</v>
      </c>
      <c r="E3215" s="163">
        <v>11.95</v>
      </c>
      <c r="F3215" s="163">
        <v>11.95</v>
      </c>
      <c r="G3215" s="163">
        <v>11.862500000000001</v>
      </c>
      <c r="H3215" s="1">
        <v>619</v>
      </c>
      <c r="I3215" s="161">
        <f>VLOOKUP(B3215,L$2:M$54,2,FALSE)</f>
        <v>1.0238117704822778</v>
      </c>
      <c r="J3215">
        <f>MAX(I3215*F3215,E3215)</f>
        <v>12.234550657263219</v>
      </c>
      <c r="L3215" s="166"/>
      <c r="M3215" s="41"/>
      <c r="N3215" s="41"/>
      <c r="O3215" s="41"/>
    </row>
    <row r="3216" spans="1:15" x14ac:dyDescent="0.25">
      <c r="A3216" s="165">
        <v>43599.916666666664</v>
      </c>
      <c r="B3216" s="167">
        <f>WEEKNUM(A3216)</f>
        <v>20</v>
      </c>
      <c r="C3216" s="164">
        <f>WEEKDAY(A3216)</f>
        <v>3</v>
      </c>
      <c r="D3216" s="164">
        <v>23</v>
      </c>
      <c r="E3216" s="163">
        <v>11.725000000000001</v>
      </c>
      <c r="F3216" s="163">
        <v>11.725000000000001</v>
      </c>
      <c r="G3216" s="163">
        <v>12.112500000000001</v>
      </c>
      <c r="H3216" s="1">
        <v>531</v>
      </c>
      <c r="I3216" s="161">
        <f>VLOOKUP(B3216,L$2:M$54,2,FALSE)</f>
        <v>1.0238117704822778</v>
      </c>
      <c r="J3216">
        <f>MAX(I3216*F3216,E3216)</f>
        <v>12.004193008904709</v>
      </c>
      <c r="L3216" s="166"/>
      <c r="M3216" s="41"/>
      <c r="N3216" s="41"/>
      <c r="O3216" s="41"/>
    </row>
    <row r="3217" spans="1:15" x14ac:dyDescent="0.25">
      <c r="A3217" s="165">
        <v>43599.958333333336</v>
      </c>
      <c r="B3217" s="167">
        <f>WEEKNUM(A3217)</f>
        <v>20</v>
      </c>
      <c r="C3217" s="164">
        <f>WEEKDAY(A3217)</f>
        <v>3</v>
      </c>
      <c r="D3217" s="164">
        <v>24</v>
      </c>
      <c r="E3217" s="163">
        <v>12</v>
      </c>
      <c r="F3217" s="163">
        <v>12</v>
      </c>
      <c r="G3217" s="163">
        <v>11.9</v>
      </c>
      <c r="H3217" s="1">
        <v>244</v>
      </c>
      <c r="I3217" s="161">
        <f>VLOOKUP(B3217,L$2:M$54,2,FALSE)</f>
        <v>1.0238117704822778</v>
      </c>
      <c r="J3217">
        <f>MAX(I3217*F3217,E3217)</f>
        <v>12.285741245787333</v>
      </c>
      <c r="L3217" s="166"/>
      <c r="M3217" s="41"/>
      <c r="N3217" s="41"/>
      <c r="O3217" s="41"/>
    </row>
    <row r="3218" spans="1:15" x14ac:dyDescent="0.25">
      <c r="A3218" s="165">
        <v>43600</v>
      </c>
      <c r="B3218" s="167">
        <f>WEEKNUM(A3218)</f>
        <v>20</v>
      </c>
      <c r="C3218" s="164">
        <f>WEEKDAY(A3218)</f>
        <v>4</v>
      </c>
      <c r="D3218" s="164">
        <v>1</v>
      </c>
      <c r="E3218" s="163">
        <v>11.07</v>
      </c>
      <c r="F3218" s="163">
        <v>11.07</v>
      </c>
      <c r="G3218" s="163">
        <v>12.112500000000001</v>
      </c>
      <c r="H3218" s="1">
        <v>90</v>
      </c>
      <c r="I3218" s="161">
        <f>VLOOKUP(B3218,L$2:M$54,2,FALSE)</f>
        <v>1.0238117704822778</v>
      </c>
      <c r="J3218">
        <f>MAX(I3218*F3218,E3218)</f>
        <v>11.333596299238815</v>
      </c>
      <c r="L3218" s="166"/>
      <c r="M3218" s="41"/>
      <c r="N3218" s="41"/>
      <c r="O3218" s="41"/>
    </row>
    <row r="3219" spans="1:15" x14ac:dyDescent="0.25">
      <c r="A3219" s="165">
        <v>43600.041666666664</v>
      </c>
      <c r="B3219" s="167">
        <f>WEEKNUM(A3219)</f>
        <v>20</v>
      </c>
      <c r="C3219" s="164">
        <f>WEEKDAY(A3219)</f>
        <v>4</v>
      </c>
      <c r="D3219" s="164">
        <v>2</v>
      </c>
      <c r="E3219" s="163">
        <v>11.175000000000001</v>
      </c>
      <c r="F3219" s="163">
        <v>11.175000000000001</v>
      </c>
      <c r="G3219" s="163">
        <v>11.875</v>
      </c>
      <c r="H3219" s="1">
        <v>68</v>
      </c>
      <c r="I3219" s="161">
        <f>VLOOKUP(B3219,L$2:M$54,2,FALSE)</f>
        <v>1.0238117704822778</v>
      </c>
      <c r="J3219">
        <f>MAX(I3219*F3219,E3219)</f>
        <v>11.441096535139454</v>
      </c>
      <c r="L3219" s="166"/>
      <c r="M3219" s="41"/>
      <c r="N3219" s="41"/>
      <c r="O3219" s="41"/>
    </row>
    <row r="3220" spans="1:15" x14ac:dyDescent="0.25">
      <c r="A3220" s="165">
        <v>43600.083333333336</v>
      </c>
      <c r="B3220" s="167">
        <f>WEEKNUM(A3220)</f>
        <v>20</v>
      </c>
      <c r="C3220" s="164">
        <f>WEEKDAY(A3220)</f>
        <v>4</v>
      </c>
      <c r="D3220" s="164">
        <v>3</v>
      </c>
      <c r="E3220" s="163">
        <v>11.745000000000001</v>
      </c>
      <c r="F3220" s="163">
        <v>11.745000000000001</v>
      </c>
      <c r="G3220" s="163">
        <v>12.8125</v>
      </c>
      <c r="H3220" s="1">
        <v>72</v>
      </c>
      <c r="I3220" s="161">
        <f>VLOOKUP(B3220,L$2:M$54,2,FALSE)</f>
        <v>1.0238117704822778</v>
      </c>
      <c r="J3220">
        <f>MAX(I3220*F3220,E3220)</f>
        <v>12.024669244314353</v>
      </c>
      <c r="L3220" s="166"/>
      <c r="M3220" s="41"/>
      <c r="N3220" s="41"/>
      <c r="O3220" s="41"/>
    </row>
    <row r="3221" spans="1:15" x14ac:dyDescent="0.25">
      <c r="A3221" s="165">
        <v>43600.125</v>
      </c>
      <c r="B3221" s="167">
        <f>WEEKNUM(A3221)</f>
        <v>20</v>
      </c>
      <c r="C3221" s="164">
        <f>WEEKDAY(A3221)</f>
        <v>4</v>
      </c>
      <c r="D3221" s="164">
        <v>4</v>
      </c>
      <c r="E3221" s="163">
        <v>12.195</v>
      </c>
      <c r="F3221" s="163">
        <v>12.195</v>
      </c>
      <c r="G3221" s="163">
        <v>13.574999999999999</v>
      </c>
      <c r="H3221" s="1">
        <v>116</v>
      </c>
      <c r="I3221" s="161">
        <f>VLOOKUP(B3221,L$2:M$54,2,FALSE)</f>
        <v>1.0238117704822778</v>
      </c>
      <c r="J3221">
        <f>MAX(I3221*F3221,E3221)</f>
        <v>12.485384541031378</v>
      </c>
      <c r="L3221" s="166"/>
      <c r="M3221" s="41"/>
      <c r="N3221" s="41"/>
      <c r="O3221" s="41"/>
    </row>
    <row r="3222" spans="1:15" x14ac:dyDescent="0.25">
      <c r="A3222" s="165">
        <v>43600.166666666664</v>
      </c>
      <c r="B3222" s="167">
        <f>WEEKNUM(A3222)</f>
        <v>20</v>
      </c>
      <c r="C3222" s="164">
        <f>WEEKDAY(A3222)</f>
        <v>4</v>
      </c>
      <c r="D3222" s="164">
        <v>5</v>
      </c>
      <c r="E3222" s="163">
        <v>11.705</v>
      </c>
      <c r="F3222" s="163">
        <v>11.705</v>
      </c>
      <c r="G3222" s="163">
        <v>12.262499999999999</v>
      </c>
      <c r="H3222" s="1">
        <v>346</v>
      </c>
      <c r="I3222" s="161">
        <f>VLOOKUP(B3222,L$2:M$54,2,FALSE)</f>
        <v>1.0238117704822778</v>
      </c>
      <c r="J3222">
        <f>MAX(I3222*F3222,E3222)</f>
        <v>11.983716773495061</v>
      </c>
      <c r="L3222" s="166"/>
      <c r="M3222" s="41"/>
      <c r="N3222" s="41"/>
      <c r="O3222" s="41"/>
    </row>
    <row r="3223" spans="1:15" x14ac:dyDescent="0.25">
      <c r="A3223" s="165">
        <v>43600.208333333336</v>
      </c>
      <c r="B3223" s="167">
        <f>WEEKNUM(A3223)</f>
        <v>20</v>
      </c>
      <c r="C3223" s="164">
        <f>WEEKDAY(A3223)</f>
        <v>4</v>
      </c>
      <c r="D3223" s="164">
        <v>6</v>
      </c>
      <c r="E3223" s="163">
        <v>10.620000000000001</v>
      </c>
      <c r="F3223" s="163">
        <v>10.620000000000001</v>
      </c>
      <c r="G3223" s="163">
        <v>11.55</v>
      </c>
      <c r="H3223" s="1">
        <v>1002</v>
      </c>
      <c r="I3223" s="161">
        <f>VLOOKUP(B3223,L$2:M$54,2,FALSE)</f>
        <v>1.0238117704822778</v>
      </c>
      <c r="J3223">
        <f>MAX(I3223*F3223,E3223)</f>
        <v>10.87288100252179</v>
      </c>
      <c r="L3223" s="166"/>
      <c r="M3223" s="41"/>
      <c r="N3223" s="41"/>
      <c r="O3223" s="41"/>
    </row>
    <row r="3224" spans="1:15" x14ac:dyDescent="0.25">
      <c r="A3224" s="165">
        <v>43600.25</v>
      </c>
      <c r="B3224" s="167">
        <f>WEEKNUM(A3224)</f>
        <v>20</v>
      </c>
      <c r="C3224" s="164">
        <f>WEEKDAY(A3224)</f>
        <v>4</v>
      </c>
      <c r="D3224" s="164">
        <v>7</v>
      </c>
      <c r="E3224" s="163">
        <v>11.77</v>
      </c>
      <c r="F3224" s="163">
        <v>11.77</v>
      </c>
      <c r="G3224" s="163">
        <v>11.824999999999999</v>
      </c>
      <c r="H3224" s="1">
        <v>3724</v>
      </c>
      <c r="I3224" s="161">
        <f>VLOOKUP(B3224,L$2:M$54,2,FALSE)</f>
        <v>1.0238117704822778</v>
      </c>
      <c r="J3224">
        <f>MAX(I3224*F3224,E3224)</f>
        <v>12.050264538576409</v>
      </c>
      <c r="L3224" s="166"/>
      <c r="M3224" s="41"/>
      <c r="N3224" s="41"/>
      <c r="O3224" s="41"/>
    </row>
    <row r="3225" spans="1:15" x14ac:dyDescent="0.25">
      <c r="A3225" s="165">
        <v>43600.291666666664</v>
      </c>
      <c r="B3225" s="167">
        <f>WEEKNUM(A3225)</f>
        <v>20</v>
      </c>
      <c r="C3225" s="164">
        <f>WEEKDAY(A3225)</f>
        <v>4</v>
      </c>
      <c r="D3225" s="164">
        <v>8</v>
      </c>
      <c r="E3225" s="163">
        <v>10</v>
      </c>
      <c r="F3225" s="163">
        <v>16.5</v>
      </c>
      <c r="G3225" s="163">
        <v>12.274999999999999</v>
      </c>
      <c r="H3225" s="1">
        <v>4316</v>
      </c>
      <c r="I3225" s="161">
        <f>VLOOKUP(B3225,L$2:M$54,2,FALSE)</f>
        <v>1.0238117704822778</v>
      </c>
      <c r="J3225">
        <f>MAX(I3225*F3225,E3225)</f>
        <v>16.892894212957582</v>
      </c>
      <c r="L3225" s="166"/>
      <c r="M3225" s="41"/>
      <c r="N3225" s="41"/>
      <c r="O3225" s="41"/>
    </row>
    <row r="3226" spans="1:15" x14ac:dyDescent="0.25">
      <c r="A3226" s="165">
        <v>43600.333333333336</v>
      </c>
      <c r="B3226" s="167">
        <f>WEEKNUM(A3226)</f>
        <v>20</v>
      </c>
      <c r="C3226" s="164">
        <f>WEEKDAY(A3226)</f>
        <v>4</v>
      </c>
      <c r="D3226" s="164">
        <v>9</v>
      </c>
      <c r="E3226" s="163">
        <v>10</v>
      </c>
      <c r="F3226" s="163">
        <v>19</v>
      </c>
      <c r="G3226" s="163">
        <v>12.3</v>
      </c>
      <c r="H3226" s="1">
        <v>3860</v>
      </c>
      <c r="I3226" s="161">
        <f>VLOOKUP(B3226,L$2:M$54,2,FALSE)</f>
        <v>1.0238117704822778</v>
      </c>
      <c r="J3226">
        <f>MAX(I3226*F3226,E3226)</f>
        <v>19.452423639163278</v>
      </c>
      <c r="L3226" s="166"/>
      <c r="M3226" s="41"/>
      <c r="N3226" s="41"/>
      <c r="O3226" s="41"/>
    </row>
    <row r="3227" spans="1:15" x14ac:dyDescent="0.25">
      <c r="A3227" s="165">
        <v>43600.375</v>
      </c>
      <c r="B3227" s="167">
        <f>WEEKNUM(A3227)</f>
        <v>20</v>
      </c>
      <c r="C3227" s="164">
        <f>WEEKDAY(A3227)</f>
        <v>4</v>
      </c>
      <c r="D3227" s="164">
        <v>10</v>
      </c>
      <c r="E3227" s="163">
        <v>10</v>
      </c>
      <c r="F3227" s="163">
        <v>16.75</v>
      </c>
      <c r="G3227" s="163">
        <v>11.55</v>
      </c>
      <c r="H3227" s="1">
        <v>2765</v>
      </c>
      <c r="I3227" s="161">
        <f>VLOOKUP(B3227,L$2:M$54,2,FALSE)</f>
        <v>1.0238117704822778</v>
      </c>
      <c r="J3227">
        <f>MAX(I3227*F3227,E3227)</f>
        <v>17.148847155578153</v>
      </c>
      <c r="L3227" s="166"/>
      <c r="M3227" s="41"/>
      <c r="N3227" s="41"/>
      <c r="O3227" s="41"/>
    </row>
    <row r="3228" spans="1:15" x14ac:dyDescent="0.25">
      <c r="A3228" s="165">
        <v>43600.416666666664</v>
      </c>
      <c r="B3228" s="167">
        <f>WEEKNUM(A3228)</f>
        <v>20</v>
      </c>
      <c r="C3228" s="164">
        <f>WEEKDAY(A3228)</f>
        <v>4</v>
      </c>
      <c r="D3228" s="164">
        <v>11</v>
      </c>
      <c r="E3228" s="163">
        <v>10</v>
      </c>
      <c r="F3228" s="163">
        <v>15.379999999999999</v>
      </c>
      <c r="G3228" s="163">
        <v>10.25</v>
      </c>
      <c r="H3228" s="1">
        <v>2489</v>
      </c>
      <c r="I3228" s="161">
        <f>VLOOKUP(B3228,L$2:M$54,2,FALSE)</f>
        <v>1.0238117704822778</v>
      </c>
      <c r="J3228">
        <f>MAX(I3228*F3228,E3228)</f>
        <v>15.746225030017431</v>
      </c>
      <c r="L3228" s="166"/>
      <c r="M3228" s="41"/>
      <c r="N3228" s="41"/>
      <c r="O3228" s="41"/>
    </row>
    <row r="3229" spans="1:15" x14ac:dyDescent="0.25">
      <c r="A3229" s="165">
        <v>43600.458333333336</v>
      </c>
      <c r="B3229" s="167">
        <f>WEEKNUM(A3229)</f>
        <v>20</v>
      </c>
      <c r="C3229" s="164">
        <f>WEEKDAY(A3229)</f>
        <v>4</v>
      </c>
      <c r="D3229" s="164">
        <v>12</v>
      </c>
      <c r="E3229" s="163">
        <v>10</v>
      </c>
      <c r="F3229" s="163">
        <v>14.45</v>
      </c>
      <c r="G3229" s="163">
        <v>11.95</v>
      </c>
      <c r="H3229" s="1">
        <v>2286</v>
      </c>
      <c r="I3229" s="161">
        <f>VLOOKUP(B3229,L$2:M$54,2,FALSE)</f>
        <v>1.0238117704822778</v>
      </c>
      <c r="J3229">
        <f>MAX(I3229*F3229,E3229)</f>
        <v>14.794080083468913</v>
      </c>
      <c r="L3229" s="166"/>
      <c r="M3229" s="41"/>
      <c r="N3229" s="41"/>
      <c r="O3229" s="41"/>
    </row>
    <row r="3230" spans="1:15" x14ac:dyDescent="0.25">
      <c r="A3230" s="165">
        <v>43600.5</v>
      </c>
      <c r="B3230" s="167">
        <f>WEEKNUM(A3230)</f>
        <v>20</v>
      </c>
      <c r="C3230" s="164">
        <f>WEEKDAY(A3230)</f>
        <v>4</v>
      </c>
      <c r="D3230" s="164">
        <v>13</v>
      </c>
      <c r="E3230" s="163">
        <v>10</v>
      </c>
      <c r="F3230" s="163">
        <v>13.765000000000001</v>
      </c>
      <c r="G3230" s="163">
        <v>12.3</v>
      </c>
      <c r="H3230" s="1">
        <v>2235</v>
      </c>
      <c r="I3230" s="161">
        <f>VLOOKUP(B3230,L$2:M$54,2,FALSE)</f>
        <v>1.0238117704822778</v>
      </c>
      <c r="J3230">
        <f>MAX(I3230*F3230,E3230)</f>
        <v>14.092769020688554</v>
      </c>
      <c r="L3230" s="166"/>
      <c r="M3230" s="41"/>
      <c r="N3230" s="41"/>
      <c r="O3230" s="41"/>
    </row>
    <row r="3231" spans="1:15" x14ac:dyDescent="0.25">
      <c r="A3231" s="165">
        <v>43600.541666666664</v>
      </c>
      <c r="B3231" s="167">
        <f>WEEKNUM(A3231)</f>
        <v>20</v>
      </c>
      <c r="C3231" s="164">
        <f>WEEKDAY(A3231)</f>
        <v>4</v>
      </c>
      <c r="D3231" s="164">
        <v>14</v>
      </c>
      <c r="E3231" s="163">
        <v>10</v>
      </c>
      <c r="F3231" s="163">
        <v>14.185</v>
      </c>
      <c r="G3231" s="163">
        <v>11.91</v>
      </c>
      <c r="H3231" s="1">
        <v>2365</v>
      </c>
      <c r="I3231" s="161">
        <f>VLOOKUP(B3231,L$2:M$54,2,FALSE)</f>
        <v>1.0238117704822778</v>
      </c>
      <c r="J3231">
        <f>MAX(I3231*F3231,E3231)</f>
        <v>14.522769964291111</v>
      </c>
      <c r="L3231" s="166"/>
      <c r="M3231" s="41"/>
      <c r="N3231" s="41"/>
      <c r="O3231" s="41"/>
    </row>
    <row r="3232" spans="1:15" x14ac:dyDescent="0.25">
      <c r="A3232" s="165">
        <v>43600.583333333336</v>
      </c>
      <c r="B3232" s="167">
        <f>WEEKNUM(A3232)</f>
        <v>20</v>
      </c>
      <c r="C3232" s="164">
        <f>WEEKDAY(A3232)</f>
        <v>4</v>
      </c>
      <c r="D3232" s="164">
        <v>15</v>
      </c>
      <c r="E3232" s="163">
        <v>10</v>
      </c>
      <c r="F3232" s="163">
        <v>15</v>
      </c>
      <c r="G3232" s="163">
        <v>11.780000000000001</v>
      </c>
      <c r="H3232" s="1">
        <v>2374</v>
      </c>
      <c r="I3232" s="161">
        <f>VLOOKUP(B3232,L$2:M$54,2,FALSE)</f>
        <v>1.0238117704822778</v>
      </c>
      <c r="J3232">
        <f>MAX(I3232*F3232,E3232)</f>
        <v>15.357176557234167</v>
      </c>
      <c r="L3232" s="166"/>
      <c r="M3232" s="41"/>
      <c r="N3232" s="41"/>
      <c r="O3232" s="41"/>
    </row>
    <row r="3233" spans="1:15" x14ac:dyDescent="0.25">
      <c r="A3233" s="165">
        <v>43600.625</v>
      </c>
      <c r="B3233" s="167">
        <f>WEEKNUM(A3233)</f>
        <v>20</v>
      </c>
      <c r="C3233" s="164">
        <f>WEEKDAY(A3233)</f>
        <v>4</v>
      </c>
      <c r="D3233" s="164">
        <v>16</v>
      </c>
      <c r="E3233" s="163">
        <v>10</v>
      </c>
      <c r="F3233" s="163">
        <v>14.895</v>
      </c>
      <c r="G3233" s="163">
        <v>11.404999999999999</v>
      </c>
      <c r="H3233" s="1">
        <v>2564</v>
      </c>
      <c r="I3233" s="161">
        <f>VLOOKUP(B3233,L$2:M$54,2,FALSE)</f>
        <v>1.0238117704822778</v>
      </c>
      <c r="J3233">
        <f>MAX(I3233*F3233,E3233)</f>
        <v>15.249676321333528</v>
      </c>
      <c r="L3233" s="166"/>
      <c r="M3233" s="41"/>
      <c r="N3233" s="41"/>
      <c r="O3233" s="41"/>
    </row>
    <row r="3234" spans="1:15" x14ac:dyDescent="0.25">
      <c r="A3234" s="165">
        <v>43600.666666666664</v>
      </c>
      <c r="B3234" s="167">
        <f>WEEKNUM(A3234)</f>
        <v>20</v>
      </c>
      <c r="C3234" s="164">
        <f>WEEKDAY(A3234)</f>
        <v>4</v>
      </c>
      <c r="D3234" s="164">
        <v>17</v>
      </c>
      <c r="E3234" s="163">
        <v>10</v>
      </c>
      <c r="F3234" s="163">
        <v>15.77</v>
      </c>
      <c r="G3234" s="163">
        <v>12</v>
      </c>
      <c r="H3234" s="1">
        <v>3543</v>
      </c>
      <c r="I3234" s="161">
        <f>VLOOKUP(B3234,L$2:M$54,2,FALSE)</f>
        <v>1.0238117704822778</v>
      </c>
      <c r="J3234">
        <f>MAX(I3234*F3234,E3234)</f>
        <v>16.14551162050552</v>
      </c>
      <c r="L3234" s="166"/>
      <c r="M3234" s="41"/>
      <c r="N3234" s="41"/>
      <c r="O3234" s="41"/>
    </row>
    <row r="3235" spans="1:15" x14ac:dyDescent="0.25">
      <c r="A3235" s="165">
        <v>43600.708333333336</v>
      </c>
      <c r="B3235" s="167">
        <f>WEEKNUM(A3235)</f>
        <v>20</v>
      </c>
      <c r="C3235" s="164">
        <f>WEEKDAY(A3235)</f>
        <v>4</v>
      </c>
      <c r="D3235" s="164">
        <v>18</v>
      </c>
      <c r="E3235" s="163">
        <v>10</v>
      </c>
      <c r="F3235" s="163">
        <v>17.549999999999997</v>
      </c>
      <c r="G3235" s="163">
        <v>14.375</v>
      </c>
      <c r="H3235" s="1">
        <v>3995</v>
      </c>
      <c r="I3235" s="161">
        <f>VLOOKUP(B3235,L$2:M$54,2,FALSE)</f>
        <v>1.0238117704822778</v>
      </c>
      <c r="J3235">
        <f>MAX(I3235*F3235,E3235)</f>
        <v>17.967896571963973</v>
      </c>
      <c r="L3235" s="166"/>
      <c r="M3235" s="41"/>
      <c r="N3235" s="41"/>
      <c r="O3235" s="41"/>
    </row>
    <row r="3236" spans="1:15" x14ac:dyDescent="0.25">
      <c r="A3236" s="165">
        <v>43600.75</v>
      </c>
      <c r="B3236" s="167">
        <f>WEEKNUM(A3236)</f>
        <v>20</v>
      </c>
      <c r="C3236" s="164">
        <f>WEEKDAY(A3236)</f>
        <v>4</v>
      </c>
      <c r="D3236" s="164">
        <v>19</v>
      </c>
      <c r="E3236" s="163">
        <v>10</v>
      </c>
      <c r="F3236" s="163">
        <v>16.234999999999999</v>
      </c>
      <c r="G3236" s="163">
        <v>14.375</v>
      </c>
      <c r="H3236" s="1">
        <v>2921</v>
      </c>
      <c r="I3236" s="161">
        <f>VLOOKUP(B3236,L$2:M$54,2,FALSE)</f>
        <v>1.0238117704822778</v>
      </c>
      <c r="J3236">
        <f>MAX(I3236*F3236,E3236)</f>
        <v>16.621584093779781</v>
      </c>
      <c r="L3236" s="166"/>
      <c r="M3236" s="41"/>
      <c r="N3236" s="41"/>
      <c r="O3236" s="41"/>
    </row>
    <row r="3237" spans="1:15" x14ac:dyDescent="0.25">
      <c r="A3237" s="165">
        <v>43600.791666666664</v>
      </c>
      <c r="B3237" s="167">
        <f>WEEKNUM(A3237)</f>
        <v>20</v>
      </c>
      <c r="C3237" s="164">
        <f>WEEKDAY(A3237)</f>
        <v>4</v>
      </c>
      <c r="D3237" s="164">
        <v>20</v>
      </c>
      <c r="E3237" s="163">
        <v>10</v>
      </c>
      <c r="F3237" s="163">
        <v>14</v>
      </c>
      <c r="G3237" s="163">
        <v>12.9375</v>
      </c>
      <c r="H3237" s="1">
        <v>1899</v>
      </c>
      <c r="I3237" s="161">
        <f>VLOOKUP(B3237,L$2:M$54,2,FALSE)</f>
        <v>1.0238117704822778</v>
      </c>
      <c r="J3237">
        <f>MAX(I3237*F3237,E3237)</f>
        <v>14.33336478675189</v>
      </c>
      <c r="L3237" s="166"/>
      <c r="M3237" s="41"/>
      <c r="N3237" s="41"/>
      <c r="O3237" s="41"/>
    </row>
    <row r="3238" spans="1:15" x14ac:dyDescent="0.25">
      <c r="A3238" s="165">
        <v>43600.833333333336</v>
      </c>
      <c r="B3238" s="167">
        <f>WEEKNUM(A3238)</f>
        <v>20</v>
      </c>
      <c r="C3238" s="164">
        <f>WEEKDAY(A3238)</f>
        <v>4</v>
      </c>
      <c r="D3238" s="164">
        <v>21</v>
      </c>
      <c r="E3238" s="163">
        <v>10</v>
      </c>
      <c r="F3238" s="163">
        <v>12.77</v>
      </c>
      <c r="G3238" s="163">
        <v>12.555</v>
      </c>
      <c r="H3238" s="1">
        <v>1086</v>
      </c>
      <c r="I3238" s="161">
        <f>VLOOKUP(B3238,L$2:M$54,2,FALSE)</f>
        <v>1.0238117704822778</v>
      </c>
      <c r="J3238">
        <f>MAX(I3238*F3238,E3238)</f>
        <v>13.074076309058686</v>
      </c>
      <c r="L3238" s="166"/>
      <c r="M3238" s="41"/>
      <c r="N3238" s="41"/>
      <c r="O3238" s="41"/>
    </row>
    <row r="3239" spans="1:15" x14ac:dyDescent="0.25">
      <c r="A3239" s="165">
        <v>43600.875</v>
      </c>
      <c r="B3239" s="167">
        <f>WEEKNUM(A3239)</f>
        <v>20</v>
      </c>
      <c r="C3239" s="164">
        <f>WEEKDAY(A3239)</f>
        <v>4</v>
      </c>
      <c r="D3239" s="164">
        <v>22</v>
      </c>
      <c r="E3239" s="163">
        <v>12.48</v>
      </c>
      <c r="F3239" s="163">
        <v>12.48</v>
      </c>
      <c r="G3239" s="163">
        <v>11.969999999999999</v>
      </c>
      <c r="H3239" s="1">
        <v>831</v>
      </c>
      <c r="I3239" s="161">
        <f>VLOOKUP(B3239,L$2:M$54,2,FALSE)</f>
        <v>1.0238117704822778</v>
      </c>
      <c r="J3239">
        <f>MAX(I3239*F3239,E3239)</f>
        <v>12.777170895618827</v>
      </c>
      <c r="L3239" s="166"/>
      <c r="M3239" s="41"/>
      <c r="N3239" s="41"/>
      <c r="O3239" s="41"/>
    </row>
    <row r="3240" spans="1:15" x14ac:dyDescent="0.25">
      <c r="A3240" s="165">
        <v>43600.916666666664</v>
      </c>
      <c r="B3240" s="167">
        <f>WEEKNUM(A3240)</f>
        <v>20</v>
      </c>
      <c r="C3240" s="164">
        <f>WEEKDAY(A3240)</f>
        <v>4</v>
      </c>
      <c r="D3240" s="164">
        <v>23</v>
      </c>
      <c r="E3240" s="163">
        <v>12.59</v>
      </c>
      <c r="F3240" s="163">
        <v>12.59</v>
      </c>
      <c r="G3240" s="163">
        <v>12.2225</v>
      </c>
      <c r="H3240" s="1">
        <v>715</v>
      </c>
      <c r="I3240" s="161">
        <f>VLOOKUP(B3240,L$2:M$54,2,FALSE)</f>
        <v>1.0238117704822778</v>
      </c>
      <c r="J3240">
        <f>MAX(I3240*F3240,E3240)</f>
        <v>12.889790190371878</v>
      </c>
      <c r="L3240" s="166"/>
      <c r="M3240" s="41"/>
      <c r="N3240" s="41"/>
      <c r="O3240" s="41"/>
    </row>
    <row r="3241" spans="1:15" x14ac:dyDescent="0.25">
      <c r="A3241" s="165">
        <v>43600.958333333336</v>
      </c>
      <c r="B3241" s="167">
        <f>WEEKNUM(A3241)</f>
        <v>20</v>
      </c>
      <c r="C3241" s="164">
        <f>WEEKDAY(A3241)</f>
        <v>4</v>
      </c>
      <c r="D3241" s="164">
        <v>24</v>
      </c>
      <c r="E3241" s="163">
        <v>12.375</v>
      </c>
      <c r="F3241" s="163">
        <v>12.375</v>
      </c>
      <c r="G3241" s="163">
        <v>11.9625</v>
      </c>
      <c r="H3241" s="1">
        <v>385</v>
      </c>
      <c r="I3241" s="161">
        <f>VLOOKUP(B3241,L$2:M$54,2,FALSE)</f>
        <v>1.0238117704822778</v>
      </c>
      <c r="J3241">
        <f>MAX(I3241*F3241,E3241)</f>
        <v>12.669670659718188</v>
      </c>
      <c r="L3241" s="166"/>
      <c r="M3241" s="41"/>
      <c r="N3241" s="41"/>
      <c r="O3241" s="41"/>
    </row>
    <row r="3242" spans="1:15" x14ac:dyDescent="0.25">
      <c r="A3242" s="165">
        <v>43601</v>
      </c>
      <c r="B3242" s="167">
        <f>WEEKNUM(A3242)</f>
        <v>20</v>
      </c>
      <c r="C3242" s="164">
        <f>WEEKDAY(A3242)</f>
        <v>5</v>
      </c>
      <c r="D3242" s="164">
        <v>1</v>
      </c>
      <c r="E3242" s="163">
        <v>11.984999999999999</v>
      </c>
      <c r="F3242" s="163">
        <v>11.984999999999999</v>
      </c>
      <c r="G3242" s="163">
        <v>12.15</v>
      </c>
      <c r="H3242" s="1">
        <v>176</v>
      </c>
      <c r="I3242" s="161">
        <f>VLOOKUP(B3242,L$2:M$54,2,FALSE)</f>
        <v>1.0238117704822778</v>
      </c>
      <c r="J3242">
        <f>MAX(I3242*F3242,E3242)</f>
        <v>12.270384069230099</v>
      </c>
      <c r="L3242" s="166"/>
      <c r="M3242" s="41"/>
      <c r="N3242" s="41"/>
      <c r="O3242" s="41"/>
    </row>
    <row r="3243" spans="1:15" x14ac:dyDescent="0.25">
      <c r="A3243" s="165">
        <v>43601.041666666664</v>
      </c>
      <c r="B3243" s="167">
        <f>WEEKNUM(A3243)</f>
        <v>20</v>
      </c>
      <c r="C3243" s="164">
        <f>WEEKDAY(A3243)</f>
        <v>5</v>
      </c>
      <c r="D3243" s="164">
        <v>2</v>
      </c>
      <c r="E3243" s="163">
        <v>11.719999999999999</v>
      </c>
      <c r="F3243" s="163">
        <v>11.719999999999999</v>
      </c>
      <c r="G3243" s="163">
        <v>12.635000000000002</v>
      </c>
      <c r="H3243" s="1">
        <v>93</v>
      </c>
      <c r="I3243" s="161">
        <f>VLOOKUP(B3243,L$2:M$54,2,FALSE)</f>
        <v>1.0238117704822778</v>
      </c>
      <c r="J3243">
        <f>MAX(I3243*F3243,E3243)</f>
        <v>11.999073950052294</v>
      </c>
      <c r="L3243" s="166"/>
      <c r="M3243" s="41"/>
      <c r="N3243" s="41"/>
      <c r="O3243" s="41"/>
    </row>
    <row r="3244" spans="1:15" x14ac:dyDescent="0.25">
      <c r="A3244" s="165">
        <v>43601.083333333336</v>
      </c>
      <c r="B3244" s="167">
        <f>WEEKNUM(A3244)</f>
        <v>20</v>
      </c>
      <c r="C3244" s="164">
        <f>WEEKDAY(A3244)</f>
        <v>5</v>
      </c>
      <c r="D3244" s="164">
        <v>3</v>
      </c>
      <c r="E3244" s="163">
        <v>12.094999999999999</v>
      </c>
      <c r="F3244" s="163">
        <v>12.094999999999999</v>
      </c>
      <c r="G3244" s="163">
        <v>13.0975</v>
      </c>
      <c r="H3244" s="1">
        <v>77</v>
      </c>
      <c r="I3244" s="161">
        <f>VLOOKUP(B3244,L$2:M$54,2,FALSE)</f>
        <v>1.0238117704822778</v>
      </c>
      <c r="J3244">
        <f>MAX(I3244*F3244,E3244)</f>
        <v>12.383003363983148</v>
      </c>
      <c r="L3244" s="166"/>
      <c r="M3244" s="41"/>
      <c r="N3244" s="41"/>
      <c r="O3244" s="41"/>
    </row>
    <row r="3245" spans="1:15" x14ac:dyDescent="0.25">
      <c r="A3245" s="165">
        <v>43601.125</v>
      </c>
      <c r="B3245" s="167">
        <f>WEEKNUM(A3245)</f>
        <v>20</v>
      </c>
      <c r="C3245" s="164">
        <f>WEEKDAY(A3245)</f>
        <v>5</v>
      </c>
      <c r="D3245" s="164">
        <v>4</v>
      </c>
      <c r="E3245" s="163">
        <v>11.91</v>
      </c>
      <c r="F3245" s="163">
        <v>11.91</v>
      </c>
      <c r="G3245" s="163">
        <v>14.045</v>
      </c>
      <c r="H3245" s="1">
        <v>140</v>
      </c>
      <c r="I3245" s="161">
        <f>VLOOKUP(B3245,L$2:M$54,2,FALSE)</f>
        <v>1.0238117704822778</v>
      </c>
      <c r="J3245">
        <f>MAX(I3245*F3245,E3245)</f>
        <v>12.193598186443928</v>
      </c>
      <c r="L3245" s="166"/>
      <c r="M3245" s="41"/>
      <c r="N3245" s="41"/>
      <c r="O3245" s="41"/>
    </row>
    <row r="3246" spans="1:15" x14ac:dyDescent="0.25">
      <c r="A3246" s="165">
        <v>43601.166666666664</v>
      </c>
      <c r="B3246" s="167">
        <f>WEEKNUM(A3246)</f>
        <v>20</v>
      </c>
      <c r="C3246" s="164">
        <f>WEEKDAY(A3246)</f>
        <v>5</v>
      </c>
      <c r="D3246" s="164">
        <v>5</v>
      </c>
      <c r="E3246" s="163">
        <v>12.455</v>
      </c>
      <c r="F3246" s="163">
        <v>12.455</v>
      </c>
      <c r="G3246" s="163">
        <v>12.547499999999999</v>
      </c>
      <c r="H3246" s="1">
        <v>299</v>
      </c>
      <c r="I3246" s="161">
        <f>VLOOKUP(B3246,L$2:M$54,2,FALSE)</f>
        <v>1.0238117704822778</v>
      </c>
      <c r="J3246">
        <f>MAX(I3246*F3246,E3246)</f>
        <v>12.75157560135677</v>
      </c>
      <c r="L3246" s="166"/>
      <c r="M3246" s="41"/>
      <c r="N3246" s="41"/>
      <c r="O3246" s="41"/>
    </row>
    <row r="3247" spans="1:15" x14ac:dyDescent="0.25">
      <c r="A3247" s="165">
        <v>43601.208333333336</v>
      </c>
      <c r="B3247" s="167">
        <f>WEEKNUM(A3247)</f>
        <v>20</v>
      </c>
      <c r="C3247" s="164">
        <f>WEEKDAY(A3247)</f>
        <v>5</v>
      </c>
      <c r="D3247" s="164">
        <v>6</v>
      </c>
      <c r="E3247" s="163">
        <v>10</v>
      </c>
      <c r="F3247" s="163">
        <v>11.094999999999999</v>
      </c>
      <c r="G3247" s="163">
        <v>12.127500000000001</v>
      </c>
      <c r="H3247" s="1">
        <v>932</v>
      </c>
      <c r="I3247" s="161">
        <f>VLOOKUP(B3247,L$2:M$54,2,FALSE)</f>
        <v>1.0238117704822778</v>
      </c>
      <c r="J3247">
        <f>MAX(I3247*F3247,E3247)</f>
        <v>11.359191593500871</v>
      </c>
      <c r="L3247" s="166"/>
      <c r="M3247" s="41"/>
      <c r="N3247" s="41"/>
      <c r="O3247" s="41"/>
    </row>
    <row r="3248" spans="1:15" x14ac:dyDescent="0.25">
      <c r="A3248" s="165">
        <v>43601.25</v>
      </c>
      <c r="B3248" s="167">
        <f>WEEKNUM(A3248)</f>
        <v>20</v>
      </c>
      <c r="C3248" s="164">
        <f>WEEKDAY(A3248)</f>
        <v>5</v>
      </c>
      <c r="D3248" s="164">
        <v>7</v>
      </c>
      <c r="E3248" s="163">
        <v>10</v>
      </c>
      <c r="F3248" s="163">
        <v>11.745000000000001</v>
      </c>
      <c r="G3248" s="163">
        <v>12.61</v>
      </c>
      <c r="H3248" s="1">
        <v>3560</v>
      </c>
      <c r="I3248" s="161">
        <f>VLOOKUP(B3248,L$2:M$54,2,FALSE)</f>
        <v>1.0238117704822778</v>
      </c>
      <c r="J3248">
        <f>MAX(I3248*F3248,E3248)</f>
        <v>12.024669244314353</v>
      </c>
      <c r="L3248" s="166"/>
      <c r="M3248" s="41"/>
      <c r="N3248" s="41"/>
      <c r="O3248" s="41"/>
    </row>
    <row r="3249" spans="1:15" x14ac:dyDescent="0.25">
      <c r="A3249" s="165">
        <v>43601.291666666664</v>
      </c>
      <c r="B3249" s="167">
        <f>WEEKNUM(A3249)</f>
        <v>20</v>
      </c>
      <c r="C3249" s="164">
        <f>WEEKDAY(A3249)</f>
        <v>5</v>
      </c>
      <c r="D3249" s="164">
        <v>8</v>
      </c>
      <c r="E3249" s="163">
        <v>10</v>
      </c>
      <c r="F3249" s="163">
        <v>17.755000000000003</v>
      </c>
      <c r="G3249" s="163">
        <v>12.64</v>
      </c>
      <c r="H3249" s="1">
        <v>4346</v>
      </c>
      <c r="I3249" s="161">
        <f>VLOOKUP(B3249,L$2:M$54,2,FALSE)</f>
        <v>1.0238117704822778</v>
      </c>
      <c r="J3249">
        <f>MAX(I3249*F3249,E3249)</f>
        <v>18.177777984912844</v>
      </c>
      <c r="L3249" s="166"/>
      <c r="M3249" s="41"/>
      <c r="N3249" s="41"/>
      <c r="O3249" s="41"/>
    </row>
    <row r="3250" spans="1:15" x14ac:dyDescent="0.25">
      <c r="A3250" s="165">
        <v>43601.333333333336</v>
      </c>
      <c r="B3250" s="167">
        <f>WEEKNUM(A3250)</f>
        <v>20</v>
      </c>
      <c r="C3250" s="164">
        <f>WEEKDAY(A3250)</f>
        <v>5</v>
      </c>
      <c r="D3250" s="164">
        <v>9</v>
      </c>
      <c r="E3250" s="163">
        <v>10</v>
      </c>
      <c r="F3250" s="163">
        <v>16.395</v>
      </c>
      <c r="G3250" s="163">
        <v>12.39</v>
      </c>
      <c r="H3250" s="1">
        <v>3904</v>
      </c>
      <c r="I3250" s="161">
        <f>VLOOKUP(B3250,L$2:M$54,2,FALSE)</f>
        <v>1.0238117704822778</v>
      </c>
      <c r="J3250">
        <f>MAX(I3250*F3250,E3250)</f>
        <v>16.785393977056945</v>
      </c>
      <c r="L3250" s="166"/>
      <c r="M3250" s="41"/>
      <c r="N3250" s="41"/>
      <c r="O3250" s="41"/>
    </row>
    <row r="3251" spans="1:15" x14ac:dyDescent="0.25">
      <c r="A3251" s="165">
        <v>43601.375</v>
      </c>
      <c r="B3251" s="167">
        <f>WEEKNUM(A3251)</f>
        <v>20</v>
      </c>
      <c r="C3251" s="164">
        <f>WEEKDAY(A3251)</f>
        <v>5</v>
      </c>
      <c r="D3251" s="164">
        <v>10</v>
      </c>
      <c r="E3251" s="163">
        <v>10</v>
      </c>
      <c r="F3251" s="163">
        <v>15.625</v>
      </c>
      <c r="G3251" s="163">
        <v>11.870000000000001</v>
      </c>
      <c r="H3251" s="1">
        <v>2846</v>
      </c>
      <c r="I3251" s="161">
        <f>VLOOKUP(B3251,L$2:M$54,2,FALSE)</f>
        <v>1.0238117704822778</v>
      </c>
      <c r="J3251">
        <f>MAX(I3251*F3251,E3251)</f>
        <v>15.99705891378559</v>
      </c>
      <c r="L3251" s="166"/>
      <c r="M3251" s="41"/>
      <c r="N3251" s="41"/>
      <c r="O3251" s="41"/>
    </row>
    <row r="3252" spans="1:15" x14ac:dyDescent="0.25">
      <c r="A3252" s="165">
        <v>43601.416666666664</v>
      </c>
      <c r="B3252" s="167">
        <f>WEEKNUM(A3252)</f>
        <v>20</v>
      </c>
      <c r="C3252" s="164">
        <f>WEEKDAY(A3252)</f>
        <v>5</v>
      </c>
      <c r="D3252" s="164">
        <v>11</v>
      </c>
      <c r="E3252" s="163">
        <v>10</v>
      </c>
      <c r="F3252" s="163">
        <v>13.745000000000001</v>
      </c>
      <c r="G3252" s="163">
        <v>12.16</v>
      </c>
      <c r="H3252" s="1">
        <v>2439</v>
      </c>
      <c r="I3252" s="161">
        <f>VLOOKUP(B3252,L$2:M$54,2,FALSE)</f>
        <v>1.0238117704822778</v>
      </c>
      <c r="J3252">
        <f>MAX(I3252*F3252,E3252)</f>
        <v>14.072292785278909</v>
      </c>
      <c r="L3252" s="166"/>
      <c r="M3252" s="41"/>
      <c r="N3252" s="41"/>
      <c r="O3252" s="41"/>
    </row>
    <row r="3253" spans="1:15" x14ac:dyDescent="0.25">
      <c r="A3253" s="165">
        <v>43601.458333333336</v>
      </c>
      <c r="B3253" s="167">
        <f>WEEKNUM(A3253)</f>
        <v>20</v>
      </c>
      <c r="C3253" s="164">
        <f>WEEKDAY(A3253)</f>
        <v>5</v>
      </c>
      <c r="D3253" s="164">
        <v>12</v>
      </c>
      <c r="E3253" s="163">
        <v>10</v>
      </c>
      <c r="F3253" s="163">
        <v>15.704999999999998</v>
      </c>
      <c r="G3253" s="163">
        <v>12.04</v>
      </c>
      <c r="H3253" s="1">
        <v>2471</v>
      </c>
      <c r="I3253" s="161">
        <f>VLOOKUP(B3253,L$2:M$54,2,FALSE)</f>
        <v>1.0238117704822778</v>
      </c>
      <c r="J3253">
        <f>MAX(I3253*F3253,E3253)</f>
        <v>16.078963855424171</v>
      </c>
      <c r="L3253" s="166"/>
      <c r="M3253" s="41"/>
      <c r="N3253" s="41"/>
      <c r="O3253" s="41"/>
    </row>
    <row r="3254" spans="1:15" x14ac:dyDescent="0.25">
      <c r="A3254" s="165">
        <v>43601.5</v>
      </c>
      <c r="B3254" s="167">
        <f>WEEKNUM(A3254)</f>
        <v>20</v>
      </c>
      <c r="C3254" s="164">
        <f>WEEKDAY(A3254)</f>
        <v>5</v>
      </c>
      <c r="D3254" s="164">
        <v>13</v>
      </c>
      <c r="E3254" s="163">
        <v>10</v>
      </c>
      <c r="F3254" s="163">
        <v>14.475</v>
      </c>
      <c r="G3254" s="163">
        <v>11.515000000000001</v>
      </c>
      <c r="H3254" s="1">
        <v>2312</v>
      </c>
      <c r="I3254" s="161">
        <f>VLOOKUP(B3254,L$2:M$54,2,FALSE)</f>
        <v>1.0238117704822778</v>
      </c>
      <c r="J3254">
        <f>MAX(I3254*F3254,E3254)</f>
        <v>14.81967537773097</v>
      </c>
      <c r="L3254" s="166"/>
      <c r="M3254" s="41"/>
      <c r="N3254" s="41"/>
      <c r="O3254" s="41"/>
    </row>
    <row r="3255" spans="1:15" x14ac:dyDescent="0.25">
      <c r="A3255" s="165">
        <v>43601.541666666664</v>
      </c>
      <c r="B3255" s="167">
        <f>WEEKNUM(A3255)</f>
        <v>20</v>
      </c>
      <c r="C3255" s="164">
        <f>WEEKDAY(A3255)</f>
        <v>5</v>
      </c>
      <c r="D3255" s="164">
        <v>14</v>
      </c>
      <c r="E3255" s="163">
        <v>10</v>
      </c>
      <c r="F3255" s="163">
        <v>13.765000000000001</v>
      </c>
      <c r="G3255" s="163">
        <v>12.275</v>
      </c>
      <c r="H3255" s="1">
        <v>2412</v>
      </c>
      <c r="I3255" s="161">
        <f>VLOOKUP(B3255,L$2:M$54,2,FALSE)</f>
        <v>1.0238117704822778</v>
      </c>
      <c r="J3255">
        <f>MAX(I3255*F3255,E3255)</f>
        <v>14.092769020688554</v>
      </c>
      <c r="L3255" s="166"/>
      <c r="M3255" s="41"/>
      <c r="N3255" s="41"/>
      <c r="O3255" s="41"/>
    </row>
    <row r="3256" spans="1:15" x14ac:dyDescent="0.25">
      <c r="A3256" s="165">
        <v>43601.583333333336</v>
      </c>
      <c r="B3256" s="167">
        <f>WEEKNUM(A3256)</f>
        <v>20</v>
      </c>
      <c r="C3256" s="164">
        <f>WEEKDAY(A3256)</f>
        <v>5</v>
      </c>
      <c r="D3256" s="164">
        <v>15</v>
      </c>
      <c r="E3256" s="163">
        <v>10</v>
      </c>
      <c r="F3256" s="163">
        <v>15.885</v>
      </c>
      <c r="G3256" s="163">
        <v>12.059999999999999</v>
      </c>
      <c r="H3256" s="1">
        <v>2666</v>
      </c>
      <c r="I3256" s="161">
        <f>VLOOKUP(B3256,L$2:M$54,2,FALSE)</f>
        <v>1.0238117704822778</v>
      </c>
      <c r="J3256">
        <f>MAX(I3256*F3256,E3256)</f>
        <v>16.263249974110984</v>
      </c>
      <c r="L3256" s="166"/>
      <c r="M3256" s="41"/>
      <c r="N3256" s="41"/>
      <c r="O3256" s="41"/>
    </row>
    <row r="3257" spans="1:15" x14ac:dyDescent="0.25">
      <c r="A3257" s="165">
        <v>43601.625</v>
      </c>
      <c r="B3257" s="167">
        <f>WEEKNUM(A3257)</f>
        <v>20</v>
      </c>
      <c r="C3257" s="164">
        <f>WEEKDAY(A3257)</f>
        <v>5</v>
      </c>
      <c r="D3257" s="164">
        <v>16</v>
      </c>
      <c r="E3257" s="163">
        <v>10</v>
      </c>
      <c r="F3257" s="163">
        <v>14.73</v>
      </c>
      <c r="G3257" s="163">
        <v>10.385</v>
      </c>
      <c r="H3257" s="1">
        <v>2735</v>
      </c>
      <c r="I3257" s="161">
        <f>VLOOKUP(B3257,L$2:M$54,2,FALSE)</f>
        <v>1.0238117704822778</v>
      </c>
      <c r="J3257">
        <f>MAX(I3257*F3257,E3257)</f>
        <v>15.080747379203952</v>
      </c>
      <c r="L3257" s="166"/>
      <c r="M3257" s="41"/>
      <c r="N3257" s="41"/>
      <c r="O3257" s="41"/>
    </row>
    <row r="3258" spans="1:15" x14ac:dyDescent="0.25">
      <c r="A3258" s="165">
        <v>43601.666666666664</v>
      </c>
      <c r="B3258" s="167">
        <f>WEEKNUM(A3258)</f>
        <v>20</v>
      </c>
      <c r="C3258" s="164">
        <f>WEEKDAY(A3258)</f>
        <v>5</v>
      </c>
      <c r="D3258" s="164">
        <v>17</v>
      </c>
      <c r="E3258" s="163">
        <v>10</v>
      </c>
      <c r="F3258" s="163">
        <v>15.145</v>
      </c>
      <c r="G3258" s="163">
        <v>12.4825</v>
      </c>
      <c r="H3258" s="1">
        <v>3636</v>
      </c>
      <c r="I3258" s="161">
        <f>VLOOKUP(B3258,L$2:M$54,2,FALSE)</f>
        <v>1.0238117704822778</v>
      </c>
      <c r="J3258">
        <f>MAX(I3258*F3258,E3258)</f>
        <v>15.505629263954097</v>
      </c>
      <c r="L3258" s="166"/>
      <c r="M3258" s="41"/>
      <c r="N3258" s="41"/>
      <c r="O3258" s="41"/>
    </row>
    <row r="3259" spans="1:15" x14ac:dyDescent="0.25">
      <c r="A3259" s="165">
        <v>43601.708333333336</v>
      </c>
      <c r="B3259" s="167">
        <f>WEEKNUM(A3259)</f>
        <v>20</v>
      </c>
      <c r="C3259" s="164">
        <f>WEEKDAY(A3259)</f>
        <v>5</v>
      </c>
      <c r="D3259" s="164">
        <v>18</v>
      </c>
      <c r="E3259" s="163">
        <v>10</v>
      </c>
      <c r="F3259" s="163">
        <v>17.98</v>
      </c>
      <c r="G3259" s="163">
        <v>13.89</v>
      </c>
      <c r="H3259" s="1">
        <v>4201</v>
      </c>
      <c r="I3259" s="161">
        <f>VLOOKUP(B3259,L$2:M$54,2,FALSE)</f>
        <v>1.0238117704822778</v>
      </c>
      <c r="J3259">
        <f>MAX(I3259*F3259,E3259)</f>
        <v>18.408135633271353</v>
      </c>
      <c r="L3259" s="166"/>
      <c r="M3259" s="41"/>
      <c r="N3259" s="41"/>
      <c r="O3259" s="41"/>
    </row>
    <row r="3260" spans="1:15" x14ac:dyDescent="0.25">
      <c r="A3260" s="165">
        <v>43601.75</v>
      </c>
      <c r="B3260" s="167">
        <f>WEEKNUM(A3260)</f>
        <v>20</v>
      </c>
      <c r="C3260" s="164">
        <f>WEEKDAY(A3260)</f>
        <v>5</v>
      </c>
      <c r="D3260" s="164">
        <v>19</v>
      </c>
      <c r="E3260" s="163">
        <v>10</v>
      </c>
      <c r="F3260" s="163">
        <v>16.450000000000003</v>
      </c>
      <c r="G3260" s="163">
        <v>12.8025</v>
      </c>
      <c r="H3260" s="1">
        <v>2930</v>
      </c>
      <c r="I3260" s="161">
        <f>VLOOKUP(B3260,L$2:M$54,2,FALSE)</f>
        <v>1.0238117704822778</v>
      </c>
      <c r="J3260">
        <f>MAX(I3260*F3260,E3260)</f>
        <v>16.841703624433471</v>
      </c>
      <c r="L3260" s="166"/>
      <c r="M3260" s="41"/>
      <c r="N3260" s="41"/>
      <c r="O3260" s="41"/>
    </row>
    <row r="3261" spans="1:15" x14ac:dyDescent="0.25">
      <c r="A3261" s="165">
        <v>43601.791666666664</v>
      </c>
      <c r="B3261" s="167">
        <f>WEEKNUM(A3261)</f>
        <v>20</v>
      </c>
      <c r="C3261" s="164">
        <f>WEEKDAY(A3261)</f>
        <v>5</v>
      </c>
      <c r="D3261" s="164">
        <v>20</v>
      </c>
      <c r="E3261" s="163">
        <v>10</v>
      </c>
      <c r="F3261" s="163">
        <v>13.945</v>
      </c>
      <c r="G3261" s="163">
        <v>12.245000000000001</v>
      </c>
      <c r="H3261" s="1">
        <v>2027</v>
      </c>
      <c r="I3261" s="161">
        <f>VLOOKUP(B3261,L$2:M$54,2,FALSE)</f>
        <v>1.0238117704822778</v>
      </c>
      <c r="J3261">
        <f>MAX(I3261*F3261,E3261)</f>
        <v>14.277055139375364</v>
      </c>
      <c r="L3261" s="166"/>
      <c r="M3261" s="41"/>
      <c r="N3261" s="41"/>
      <c r="O3261" s="41"/>
    </row>
    <row r="3262" spans="1:15" x14ac:dyDescent="0.25">
      <c r="A3262" s="165">
        <v>43601.833333333336</v>
      </c>
      <c r="B3262" s="167">
        <f>WEEKNUM(A3262)</f>
        <v>20</v>
      </c>
      <c r="C3262" s="164">
        <f>WEEKDAY(A3262)</f>
        <v>5</v>
      </c>
      <c r="D3262" s="164">
        <v>21</v>
      </c>
      <c r="E3262" s="163">
        <v>11.754999999999999</v>
      </c>
      <c r="F3262" s="163">
        <v>11.754999999999999</v>
      </c>
      <c r="G3262" s="163">
        <v>12.524999999999999</v>
      </c>
      <c r="H3262" s="1">
        <v>1118</v>
      </c>
      <c r="I3262" s="161">
        <f>VLOOKUP(B3262,L$2:M$54,2,FALSE)</f>
        <v>1.0238117704822778</v>
      </c>
      <c r="J3262">
        <f>MAX(I3262*F3262,E3262)</f>
        <v>12.034907362019174</v>
      </c>
      <c r="L3262" s="166"/>
      <c r="M3262" s="41"/>
      <c r="N3262" s="41"/>
      <c r="O3262" s="41"/>
    </row>
    <row r="3263" spans="1:15" x14ac:dyDescent="0.25">
      <c r="A3263" s="165">
        <v>43601.875</v>
      </c>
      <c r="B3263" s="167">
        <f>WEEKNUM(A3263)</f>
        <v>20</v>
      </c>
      <c r="C3263" s="164">
        <f>WEEKDAY(A3263)</f>
        <v>5</v>
      </c>
      <c r="D3263" s="164">
        <v>22</v>
      </c>
      <c r="E3263" s="163">
        <v>12</v>
      </c>
      <c r="F3263" s="163">
        <v>13.98</v>
      </c>
      <c r="G3263" s="163">
        <v>12.41</v>
      </c>
      <c r="H3263" s="1">
        <v>1049</v>
      </c>
      <c r="I3263" s="161">
        <f>VLOOKUP(B3263,L$2:M$54,2,FALSE)</f>
        <v>1.0238117704822778</v>
      </c>
      <c r="J3263">
        <f>MAX(I3263*F3263,E3263)</f>
        <v>14.312888551342244</v>
      </c>
      <c r="L3263" s="166"/>
      <c r="M3263" s="41"/>
      <c r="N3263" s="41"/>
      <c r="O3263" s="41"/>
    </row>
    <row r="3264" spans="1:15" x14ac:dyDescent="0.25">
      <c r="A3264" s="165">
        <v>43601.916666666664</v>
      </c>
      <c r="B3264" s="167">
        <f>WEEKNUM(A3264)</f>
        <v>20</v>
      </c>
      <c r="C3264" s="164">
        <f>WEEKDAY(A3264)</f>
        <v>5</v>
      </c>
      <c r="D3264" s="164">
        <v>23</v>
      </c>
      <c r="E3264" s="163">
        <v>12</v>
      </c>
      <c r="F3264" s="163">
        <v>13.92</v>
      </c>
      <c r="G3264" s="163">
        <v>11.952500000000001</v>
      </c>
      <c r="H3264" s="1">
        <v>544</v>
      </c>
      <c r="I3264" s="161">
        <f>VLOOKUP(B3264,L$2:M$54,2,FALSE)</f>
        <v>1.0238117704822778</v>
      </c>
      <c r="J3264">
        <f>MAX(I3264*F3264,E3264)</f>
        <v>14.251459845113306</v>
      </c>
      <c r="L3264" s="166"/>
      <c r="M3264" s="41"/>
      <c r="N3264" s="41"/>
      <c r="O3264" s="41"/>
    </row>
    <row r="3265" spans="1:15" x14ac:dyDescent="0.25">
      <c r="A3265" s="165">
        <v>43601.958333333336</v>
      </c>
      <c r="B3265" s="167">
        <f>WEEKNUM(A3265)</f>
        <v>20</v>
      </c>
      <c r="C3265" s="164">
        <f>WEEKDAY(A3265)</f>
        <v>5</v>
      </c>
      <c r="D3265" s="164">
        <v>24</v>
      </c>
      <c r="E3265" s="163">
        <v>12</v>
      </c>
      <c r="F3265" s="163">
        <v>13.934999999999999</v>
      </c>
      <c r="G3265" s="163">
        <v>12.835000000000001</v>
      </c>
      <c r="H3265" s="1">
        <v>348</v>
      </c>
      <c r="I3265" s="161">
        <f>VLOOKUP(B3265,L$2:M$54,2,FALSE)</f>
        <v>1.0238117704822778</v>
      </c>
      <c r="J3265">
        <f>MAX(I3265*F3265,E3265)</f>
        <v>14.266817021670539</v>
      </c>
      <c r="L3265" s="166"/>
      <c r="M3265" s="41"/>
      <c r="N3265" s="41"/>
      <c r="O3265" s="41"/>
    </row>
    <row r="3266" spans="1:15" x14ac:dyDescent="0.25">
      <c r="A3266" s="165">
        <v>43602</v>
      </c>
      <c r="B3266" s="167">
        <f>WEEKNUM(A3266)</f>
        <v>20</v>
      </c>
      <c r="C3266" s="164">
        <f>WEEKDAY(A3266)</f>
        <v>6</v>
      </c>
      <c r="D3266" s="164">
        <v>1</v>
      </c>
      <c r="E3266" s="163">
        <v>12</v>
      </c>
      <c r="F3266" s="163">
        <v>13.225</v>
      </c>
      <c r="G3266" s="163">
        <v>12.8825</v>
      </c>
      <c r="H3266" s="1">
        <v>182</v>
      </c>
      <c r="I3266" s="161">
        <f>VLOOKUP(B3266,L$2:M$54,2,FALSE)</f>
        <v>1.0238117704822778</v>
      </c>
      <c r="J3266">
        <f>MAX(I3266*F3266,E3266)</f>
        <v>13.539910664628124</v>
      </c>
      <c r="L3266" s="166"/>
      <c r="M3266" s="41"/>
      <c r="N3266" s="41"/>
      <c r="O3266" s="41"/>
    </row>
    <row r="3267" spans="1:15" x14ac:dyDescent="0.25">
      <c r="A3267" s="165">
        <v>43602.041666666664</v>
      </c>
      <c r="B3267" s="167">
        <f>WEEKNUM(A3267)</f>
        <v>20</v>
      </c>
      <c r="C3267" s="164">
        <f>WEEKDAY(A3267)</f>
        <v>6</v>
      </c>
      <c r="D3267" s="164">
        <v>2</v>
      </c>
      <c r="E3267" s="163">
        <v>10</v>
      </c>
      <c r="F3267" s="163">
        <v>10.495000000000001</v>
      </c>
      <c r="G3267" s="163">
        <v>12.282499999999999</v>
      </c>
      <c r="H3267" s="1">
        <v>87</v>
      </c>
      <c r="I3267" s="161">
        <f>VLOOKUP(B3267,L$2:M$54,2,FALSE)</f>
        <v>1.0238117704822778</v>
      </c>
      <c r="J3267">
        <f>MAX(I3267*F3267,E3267)</f>
        <v>10.744904531211507</v>
      </c>
      <c r="L3267" s="166"/>
      <c r="M3267" s="41"/>
      <c r="N3267" s="41"/>
      <c r="O3267" s="41"/>
    </row>
    <row r="3268" spans="1:15" x14ac:dyDescent="0.25">
      <c r="A3268" s="165">
        <v>43602.083333333336</v>
      </c>
      <c r="B3268" s="167">
        <f>WEEKNUM(A3268)</f>
        <v>20</v>
      </c>
      <c r="C3268" s="164">
        <f>WEEKDAY(A3268)</f>
        <v>6</v>
      </c>
      <c r="D3268" s="164">
        <v>3</v>
      </c>
      <c r="E3268" s="163">
        <v>10</v>
      </c>
      <c r="F3268" s="163">
        <v>10.850000000000001</v>
      </c>
      <c r="G3268" s="163">
        <v>13.487500000000001</v>
      </c>
      <c r="H3268" s="1">
        <v>56</v>
      </c>
      <c r="I3268" s="161">
        <f>VLOOKUP(B3268,L$2:M$54,2,FALSE)</f>
        <v>1.0238117704822778</v>
      </c>
      <c r="J3268">
        <f>MAX(I3268*F3268,E3268)</f>
        <v>11.108357709732715</v>
      </c>
      <c r="L3268" s="166"/>
      <c r="M3268" s="41"/>
      <c r="N3268" s="41"/>
      <c r="O3268" s="41"/>
    </row>
    <row r="3269" spans="1:15" x14ac:dyDescent="0.25">
      <c r="A3269" s="165">
        <v>43602.125</v>
      </c>
      <c r="B3269" s="167">
        <f>WEEKNUM(A3269)</f>
        <v>20</v>
      </c>
      <c r="C3269" s="164">
        <f>WEEKDAY(A3269)</f>
        <v>6</v>
      </c>
      <c r="D3269" s="164">
        <v>4</v>
      </c>
      <c r="E3269" s="163">
        <v>10</v>
      </c>
      <c r="F3269" s="163">
        <v>10.475000000000001</v>
      </c>
      <c r="G3269" s="163">
        <v>14.024999999999999</v>
      </c>
      <c r="H3269" s="1">
        <v>114</v>
      </c>
      <c r="I3269" s="161">
        <f>VLOOKUP(B3269,L$2:M$54,2,FALSE)</f>
        <v>1.0238117704822778</v>
      </c>
      <c r="J3269">
        <f>MAX(I3269*F3269,E3269)</f>
        <v>10.724428295801861</v>
      </c>
      <c r="L3269" s="166"/>
      <c r="M3269" s="41"/>
      <c r="N3269" s="41"/>
      <c r="O3269" s="41"/>
    </row>
    <row r="3270" spans="1:15" x14ac:dyDescent="0.25">
      <c r="A3270" s="165">
        <v>43602.166666666664</v>
      </c>
      <c r="B3270" s="167">
        <f>WEEKNUM(A3270)</f>
        <v>20</v>
      </c>
      <c r="C3270" s="164">
        <f>WEEKDAY(A3270)</f>
        <v>6</v>
      </c>
      <c r="D3270" s="164">
        <v>5</v>
      </c>
      <c r="E3270" s="163">
        <v>11.254999999999999</v>
      </c>
      <c r="F3270" s="163">
        <v>11.120000000000001</v>
      </c>
      <c r="G3270" s="163">
        <v>12.495000000000001</v>
      </c>
      <c r="H3270" s="1">
        <v>261</v>
      </c>
      <c r="I3270" s="161">
        <f>VLOOKUP(B3270,L$2:M$54,2,FALSE)</f>
        <v>1.0238117704822778</v>
      </c>
      <c r="J3270">
        <f>MAX(I3270*F3270,E3270)</f>
        <v>11.38478688776293</v>
      </c>
      <c r="L3270" s="166"/>
      <c r="M3270" s="41"/>
      <c r="N3270" s="41"/>
      <c r="O3270" s="41"/>
    </row>
    <row r="3271" spans="1:15" x14ac:dyDescent="0.25">
      <c r="A3271" s="165">
        <v>43602.208333333336</v>
      </c>
      <c r="B3271" s="167">
        <f>WEEKNUM(A3271)</f>
        <v>20</v>
      </c>
      <c r="C3271" s="164">
        <f>WEEKDAY(A3271)</f>
        <v>6</v>
      </c>
      <c r="D3271" s="164">
        <v>6</v>
      </c>
      <c r="E3271" s="163">
        <v>9.5249999999999986</v>
      </c>
      <c r="F3271" s="163">
        <v>9.5249999999999986</v>
      </c>
      <c r="G3271" s="163">
        <v>11.952500000000001</v>
      </c>
      <c r="H3271" s="1">
        <v>957</v>
      </c>
      <c r="I3271" s="161">
        <f>VLOOKUP(B3271,L$2:M$54,2,FALSE)</f>
        <v>1.0238117704822778</v>
      </c>
      <c r="J3271">
        <f>MAX(I3271*F3271,E3271)</f>
        <v>9.7518071138436948</v>
      </c>
      <c r="L3271" s="166"/>
      <c r="M3271" s="41"/>
      <c r="N3271" s="41"/>
      <c r="O3271" s="41"/>
    </row>
    <row r="3272" spans="1:15" x14ac:dyDescent="0.25">
      <c r="A3272" s="165">
        <v>43602.25</v>
      </c>
      <c r="B3272" s="167">
        <f>WEEKNUM(A3272)</f>
        <v>20</v>
      </c>
      <c r="C3272" s="164">
        <f>WEEKDAY(A3272)</f>
        <v>6</v>
      </c>
      <c r="D3272" s="164">
        <v>7</v>
      </c>
      <c r="E3272" s="163">
        <v>10.635</v>
      </c>
      <c r="F3272" s="163">
        <v>12.370000000000001</v>
      </c>
      <c r="G3272" s="163">
        <v>12.977499999999999</v>
      </c>
      <c r="H3272" s="1">
        <v>3500</v>
      </c>
      <c r="I3272" s="161">
        <f>VLOOKUP(B3272,L$2:M$54,2,FALSE)</f>
        <v>1.0238117704822778</v>
      </c>
      <c r="J3272">
        <f>MAX(I3272*F3272,E3272)</f>
        <v>12.664551600865778</v>
      </c>
      <c r="L3272" s="166"/>
      <c r="M3272" s="41"/>
      <c r="N3272" s="41"/>
      <c r="O3272" s="41"/>
    </row>
    <row r="3273" spans="1:15" x14ac:dyDescent="0.25">
      <c r="A3273" s="165">
        <v>43602.291666666664</v>
      </c>
      <c r="B3273" s="167">
        <f>WEEKNUM(A3273)</f>
        <v>20</v>
      </c>
      <c r="C3273" s="164">
        <f>WEEKDAY(A3273)</f>
        <v>6</v>
      </c>
      <c r="D3273" s="164">
        <v>8</v>
      </c>
      <c r="E3273" s="163">
        <v>10</v>
      </c>
      <c r="F3273" s="163">
        <v>16.535</v>
      </c>
      <c r="G3273" s="163">
        <v>12.872499999999999</v>
      </c>
      <c r="H3273" s="1">
        <v>4421</v>
      </c>
      <c r="I3273" s="161">
        <f>VLOOKUP(B3273,L$2:M$54,2,FALSE)</f>
        <v>1.0238117704822778</v>
      </c>
      <c r="J3273">
        <f>MAX(I3273*F3273,E3273)</f>
        <v>16.928727624924463</v>
      </c>
      <c r="L3273" s="166"/>
      <c r="M3273" s="41"/>
      <c r="N3273" s="41"/>
      <c r="O3273" s="41"/>
    </row>
    <row r="3274" spans="1:15" x14ac:dyDescent="0.25">
      <c r="A3274" s="165">
        <v>43602.333333333336</v>
      </c>
      <c r="B3274" s="167">
        <f>WEEKNUM(A3274)</f>
        <v>20</v>
      </c>
      <c r="C3274" s="164">
        <f>WEEKDAY(A3274)</f>
        <v>6</v>
      </c>
      <c r="D3274" s="164">
        <v>9</v>
      </c>
      <c r="E3274" s="163">
        <v>10</v>
      </c>
      <c r="F3274" s="163">
        <v>19.29</v>
      </c>
      <c r="G3274" s="163">
        <v>13.21</v>
      </c>
      <c r="H3274" s="1">
        <v>3788</v>
      </c>
      <c r="I3274" s="161">
        <f>VLOOKUP(B3274,L$2:M$54,2,FALSE)</f>
        <v>1.0238117704822778</v>
      </c>
      <c r="J3274">
        <f>MAX(I3274*F3274,E3274)</f>
        <v>19.749329052603137</v>
      </c>
      <c r="L3274" s="166"/>
      <c r="M3274" s="41"/>
      <c r="N3274" s="41"/>
      <c r="O3274" s="41"/>
    </row>
    <row r="3275" spans="1:15" x14ac:dyDescent="0.25">
      <c r="A3275" s="165">
        <v>43602.375</v>
      </c>
      <c r="B3275" s="167">
        <f>WEEKNUM(A3275)</f>
        <v>20</v>
      </c>
      <c r="C3275" s="164">
        <f>WEEKDAY(A3275)</f>
        <v>6</v>
      </c>
      <c r="D3275" s="164">
        <v>10</v>
      </c>
      <c r="E3275" s="163">
        <v>10</v>
      </c>
      <c r="F3275" s="163">
        <v>15.025</v>
      </c>
      <c r="G3275" s="163">
        <v>13.045</v>
      </c>
      <c r="H3275" s="1">
        <v>2876</v>
      </c>
      <c r="I3275" s="161">
        <f>VLOOKUP(B3275,L$2:M$54,2,FALSE)</f>
        <v>1.0238117704822778</v>
      </c>
      <c r="J3275">
        <f>MAX(I3275*F3275,E3275)</f>
        <v>15.382771851496225</v>
      </c>
      <c r="L3275" s="166"/>
      <c r="M3275" s="41"/>
      <c r="N3275" s="41"/>
      <c r="O3275" s="41"/>
    </row>
    <row r="3276" spans="1:15" x14ac:dyDescent="0.25">
      <c r="A3276" s="165">
        <v>43602.416666666664</v>
      </c>
      <c r="B3276" s="167">
        <f>WEEKNUM(A3276)</f>
        <v>20</v>
      </c>
      <c r="C3276" s="164">
        <f>WEEKDAY(A3276)</f>
        <v>6</v>
      </c>
      <c r="D3276" s="164">
        <v>11</v>
      </c>
      <c r="E3276" s="163">
        <v>10</v>
      </c>
      <c r="F3276" s="163">
        <v>13.92</v>
      </c>
      <c r="G3276" s="163">
        <v>12.297499999999999</v>
      </c>
      <c r="H3276" s="1">
        <v>2462</v>
      </c>
      <c r="I3276" s="161">
        <f>VLOOKUP(B3276,L$2:M$54,2,FALSE)</f>
        <v>1.0238117704822778</v>
      </c>
      <c r="J3276">
        <f>MAX(I3276*F3276,E3276)</f>
        <v>14.251459845113306</v>
      </c>
      <c r="L3276" s="166"/>
      <c r="M3276" s="41"/>
      <c r="N3276" s="41"/>
      <c r="O3276" s="41"/>
    </row>
    <row r="3277" spans="1:15" x14ac:dyDescent="0.25">
      <c r="A3277" s="165">
        <v>43602.458333333336</v>
      </c>
      <c r="B3277" s="167">
        <f>WEEKNUM(A3277)</f>
        <v>20</v>
      </c>
      <c r="C3277" s="164">
        <f>WEEKDAY(A3277)</f>
        <v>6</v>
      </c>
      <c r="D3277" s="164">
        <v>12</v>
      </c>
      <c r="E3277" s="163">
        <v>10</v>
      </c>
      <c r="F3277" s="163">
        <v>14.2</v>
      </c>
      <c r="G3277" s="163">
        <v>11.184999999999999</v>
      </c>
      <c r="H3277" s="1">
        <v>2504</v>
      </c>
      <c r="I3277" s="161">
        <f>VLOOKUP(B3277,L$2:M$54,2,FALSE)</f>
        <v>1.0238117704822778</v>
      </c>
      <c r="J3277">
        <f>MAX(I3277*F3277,E3277)</f>
        <v>14.538127140848344</v>
      </c>
      <c r="L3277" s="166"/>
      <c r="M3277" s="41"/>
      <c r="N3277" s="41"/>
      <c r="O3277" s="41"/>
    </row>
    <row r="3278" spans="1:15" x14ac:dyDescent="0.25">
      <c r="A3278" s="165">
        <v>43602.5</v>
      </c>
      <c r="B3278" s="167">
        <f>WEEKNUM(A3278)</f>
        <v>20</v>
      </c>
      <c r="C3278" s="164">
        <f>WEEKDAY(A3278)</f>
        <v>6</v>
      </c>
      <c r="D3278" s="164">
        <v>13</v>
      </c>
      <c r="E3278" s="163">
        <v>10</v>
      </c>
      <c r="F3278" s="163">
        <v>14.445</v>
      </c>
      <c r="G3278" s="163">
        <v>11.002500000000001</v>
      </c>
      <c r="H3278" s="1">
        <v>2614</v>
      </c>
      <c r="I3278" s="161">
        <f>VLOOKUP(B3278,L$2:M$54,2,FALSE)</f>
        <v>1.0238117704822778</v>
      </c>
      <c r="J3278">
        <f>MAX(I3278*F3278,E3278)</f>
        <v>14.788961024616503</v>
      </c>
      <c r="L3278" s="166"/>
      <c r="M3278" s="41"/>
      <c r="N3278" s="41"/>
      <c r="O3278" s="41"/>
    </row>
    <row r="3279" spans="1:15" x14ac:dyDescent="0.25">
      <c r="A3279" s="165">
        <v>43602.541666666664</v>
      </c>
      <c r="B3279" s="167">
        <f>WEEKNUM(A3279)</f>
        <v>20</v>
      </c>
      <c r="C3279" s="164">
        <f>WEEKDAY(A3279)</f>
        <v>6</v>
      </c>
      <c r="D3279" s="164">
        <v>14</v>
      </c>
      <c r="E3279" s="163">
        <v>10</v>
      </c>
      <c r="F3279" s="163">
        <v>13.79</v>
      </c>
      <c r="G3279" s="163">
        <v>11.712499999999999</v>
      </c>
      <c r="H3279" s="1">
        <v>2656</v>
      </c>
      <c r="I3279" s="161">
        <f>VLOOKUP(B3279,L$2:M$54,2,FALSE)</f>
        <v>1.0238117704822778</v>
      </c>
      <c r="J3279">
        <f>MAX(I3279*F3279,E3279)</f>
        <v>14.118364314950609</v>
      </c>
      <c r="L3279" s="166"/>
      <c r="M3279" s="41"/>
      <c r="N3279" s="41"/>
      <c r="O3279" s="41"/>
    </row>
    <row r="3280" spans="1:15" x14ac:dyDescent="0.25">
      <c r="A3280" s="165">
        <v>43602.583333333336</v>
      </c>
      <c r="B3280" s="167">
        <f>WEEKNUM(A3280)</f>
        <v>20</v>
      </c>
      <c r="C3280" s="164">
        <f>WEEKDAY(A3280)</f>
        <v>6</v>
      </c>
      <c r="D3280" s="164">
        <v>15</v>
      </c>
      <c r="E3280" s="163">
        <v>10</v>
      </c>
      <c r="F3280" s="163">
        <v>14.295000000000002</v>
      </c>
      <c r="G3280" s="163">
        <v>10.175000000000001</v>
      </c>
      <c r="H3280" s="1">
        <v>2799</v>
      </c>
      <c r="I3280" s="161">
        <f>VLOOKUP(B3280,L$2:M$54,2,FALSE)</f>
        <v>1.0238117704822778</v>
      </c>
      <c r="J3280">
        <f>MAX(I3280*F3280,E3280)</f>
        <v>14.635389259044162</v>
      </c>
      <c r="L3280" s="166"/>
      <c r="M3280" s="41"/>
      <c r="N3280" s="41"/>
      <c r="O3280" s="41"/>
    </row>
    <row r="3281" spans="1:15" x14ac:dyDescent="0.25">
      <c r="A3281" s="165">
        <v>43602.625</v>
      </c>
      <c r="B3281" s="167">
        <f>WEEKNUM(A3281)</f>
        <v>20</v>
      </c>
      <c r="C3281" s="164">
        <f>WEEKDAY(A3281)</f>
        <v>6</v>
      </c>
      <c r="D3281" s="164">
        <v>16</v>
      </c>
      <c r="E3281" s="163">
        <v>10</v>
      </c>
      <c r="F3281" s="163">
        <v>14.035</v>
      </c>
      <c r="G3281" s="163">
        <v>11</v>
      </c>
      <c r="H3281" s="1">
        <v>2947</v>
      </c>
      <c r="I3281" s="161">
        <f>VLOOKUP(B3281,L$2:M$54,2,FALSE)</f>
        <v>1.0238117704822778</v>
      </c>
      <c r="J3281">
        <f>MAX(I3281*F3281,E3281)</f>
        <v>14.369198198718768</v>
      </c>
      <c r="L3281" s="166"/>
      <c r="M3281" s="41"/>
      <c r="N3281" s="41"/>
      <c r="O3281" s="41"/>
    </row>
    <row r="3282" spans="1:15" x14ac:dyDescent="0.25">
      <c r="A3282" s="165">
        <v>43602.666666666664</v>
      </c>
      <c r="B3282" s="167">
        <f>WEEKNUM(A3282)</f>
        <v>20</v>
      </c>
      <c r="C3282" s="164">
        <f>WEEKDAY(A3282)</f>
        <v>6</v>
      </c>
      <c r="D3282" s="164">
        <v>17</v>
      </c>
      <c r="E3282" s="163">
        <v>10</v>
      </c>
      <c r="F3282" s="163">
        <v>15.855</v>
      </c>
      <c r="G3282" s="163">
        <v>12.37</v>
      </c>
      <c r="H3282" s="1">
        <v>3667</v>
      </c>
      <c r="I3282" s="161">
        <f>VLOOKUP(B3282,L$2:M$54,2,FALSE)</f>
        <v>1.0238117704822778</v>
      </c>
      <c r="J3282">
        <f>MAX(I3282*F3282,E3282)</f>
        <v>16.232535620996515</v>
      </c>
      <c r="L3282" s="166"/>
      <c r="M3282" s="41"/>
      <c r="N3282" s="41"/>
      <c r="O3282" s="41"/>
    </row>
    <row r="3283" spans="1:15" x14ac:dyDescent="0.25">
      <c r="A3283" s="165">
        <v>43602.708333333336</v>
      </c>
      <c r="B3283" s="167">
        <f>WEEKNUM(A3283)</f>
        <v>20</v>
      </c>
      <c r="C3283" s="164">
        <f>WEEKDAY(A3283)</f>
        <v>6</v>
      </c>
      <c r="D3283" s="164">
        <v>18</v>
      </c>
      <c r="E3283" s="163">
        <v>10</v>
      </c>
      <c r="F3283" s="163">
        <v>16.524999999999999</v>
      </c>
      <c r="G3283" s="163">
        <v>14.387499999999999</v>
      </c>
      <c r="H3283" s="1">
        <v>4094</v>
      </c>
      <c r="I3283" s="161">
        <f>VLOOKUP(B3283,L$2:M$54,2,FALSE)</f>
        <v>1.0238117704822778</v>
      </c>
      <c r="J3283">
        <f>MAX(I3283*F3283,E3283)</f>
        <v>16.91848950721964</v>
      </c>
      <c r="L3283" s="166"/>
      <c r="M3283" s="41"/>
      <c r="N3283" s="41"/>
      <c r="O3283" s="41"/>
    </row>
    <row r="3284" spans="1:15" x14ac:dyDescent="0.25">
      <c r="A3284" s="165">
        <v>43602.75</v>
      </c>
      <c r="B3284" s="167">
        <f>WEEKNUM(A3284)</f>
        <v>20</v>
      </c>
      <c r="C3284" s="164">
        <f>WEEKDAY(A3284)</f>
        <v>6</v>
      </c>
      <c r="D3284" s="164">
        <v>19</v>
      </c>
      <c r="E3284" s="163">
        <v>10</v>
      </c>
      <c r="F3284" s="163">
        <v>16.23</v>
      </c>
      <c r="G3284" s="163">
        <v>13.649999999999999</v>
      </c>
      <c r="H3284" s="1">
        <v>3146</v>
      </c>
      <c r="I3284" s="161">
        <f>VLOOKUP(B3284,L$2:M$54,2,FALSE)</f>
        <v>1.0238117704822778</v>
      </c>
      <c r="J3284">
        <f>MAX(I3284*F3284,E3284)</f>
        <v>16.616465034927369</v>
      </c>
      <c r="L3284" s="166"/>
      <c r="M3284" s="41"/>
      <c r="N3284" s="41"/>
      <c r="O3284" s="41"/>
    </row>
    <row r="3285" spans="1:15" x14ac:dyDescent="0.25">
      <c r="A3285" s="165">
        <v>43602.791666666664</v>
      </c>
      <c r="B3285" s="167">
        <f>WEEKNUM(A3285)</f>
        <v>20</v>
      </c>
      <c r="C3285" s="164">
        <f>WEEKDAY(A3285)</f>
        <v>6</v>
      </c>
      <c r="D3285" s="164">
        <v>20</v>
      </c>
      <c r="E3285" s="163">
        <v>10</v>
      </c>
      <c r="F3285" s="163">
        <v>14.525</v>
      </c>
      <c r="G3285" s="163">
        <v>12.5075</v>
      </c>
      <c r="H3285" s="1">
        <v>2147</v>
      </c>
      <c r="I3285" s="161">
        <f>VLOOKUP(B3285,L$2:M$54,2,FALSE)</f>
        <v>1.0238117704822778</v>
      </c>
      <c r="J3285">
        <f>MAX(I3285*F3285,E3285)</f>
        <v>14.870865966255085</v>
      </c>
      <c r="L3285" s="166"/>
      <c r="M3285" s="41"/>
      <c r="N3285" s="41"/>
      <c r="O3285" s="41"/>
    </row>
    <row r="3286" spans="1:15" x14ac:dyDescent="0.25">
      <c r="A3286" s="165">
        <v>43602.833333333336</v>
      </c>
      <c r="B3286" s="167">
        <f>WEEKNUM(A3286)</f>
        <v>20</v>
      </c>
      <c r="C3286" s="164">
        <f>WEEKDAY(A3286)</f>
        <v>6</v>
      </c>
      <c r="D3286" s="164">
        <v>21</v>
      </c>
      <c r="E3286" s="163">
        <v>10</v>
      </c>
      <c r="F3286" s="163">
        <v>13.08</v>
      </c>
      <c r="G3286" s="163">
        <v>11.8325</v>
      </c>
      <c r="H3286" s="1">
        <v>1237</v>
      </c>
      <c r="I3286" s="161">
        <f>VLOOKUP(B3286,L$2:M$54,2,FALSE)</f>
        <v>1.0238117704822778</v>
      </c>
      <c r="J3286">
        <f>MAX(I3286*F3286,E3286)</f>
        <v>13.391457957908193</v>
      </c>
      <c r="L3286" s="166"/>
      <c r="M3286" s="41"/>
      <c r="N3286" s="41"/>
      <c r="O3286" s="41"/>
    </row>
    <row r="3287" spans="1:15" x14ac:dyDescent="0.25">
      <c r="A3287" s="165">
        <v>43602.875</v>
      </c>
      <c r="B3287" s="167">
        <f>WEEKNUM(A3287)</f>
        <v>20</v>
      </c>
      <c r="C3287" s="164">
        <f>WEEKDAY(A3287)</f>
        <v>6</v>
      </c>
      <c r="D3287" s="164">
        <v>22</v>
      </c>
      <c r="E3287" s="163">
        <v>11.55</v>
      </c>
      <c r="F3287" s="163">
        <v>11.55</v>
      </c>
      <c r="G3287" s="163">
        <v>12.4025</v>
      </c>
      <c r="H3287" s="1">
        <v>990</v>
      </c>
      <c r="I3287" s="161">
        <f>VLOOKUP(B3287,L$2:M$54,2,FALSE)</f>
        <v>1.0238117704822778</v>
      </c>
      <c r="J3287">
        <f>MAX(I3287*F3287,E3287)</f>
        <v>11.825025949070309</v>
      </c>
      <c r="L3287" s="166"/>
      <c r="M3287" s="41"/>
      <c r="N3287" s="41"/>
      <c r="O3287" s="41"/>
    </row>
    <row r="3288" spans="1:15" x14ac:dyDescent="0.25">
      <c r="A3288" s="165">
        <v>43602.916666666664</v>
      </c>
      <c r="B3288" s="167">
        <f>WEEKNUM(A3288)</f>
        <v>20</v>
      </c>
      <c r="C3288" s="164">
        <f>WEEKDAY(A3288)</f>
        <v>6</v>
      </c>
      <c r="D3288" s="164">
        <v>23</v>
      </c>
      <c r="E3288" s="163">
        <v>11.719999999999999</v>
      </c>
      <c r="F3288" s="163">
        <v>11.719999999999999</v>
      </c>
      <c r="G3288" s="163">
        <v>12.215</v>
      </c>
      <c r="H3288" s="1">
        <v>926</v>
      </c>
      <c r="I3288" s="161">
        <f>VLOOKUP(B3288,L$2:M$54,2,FALSE)</f>
        <v>1.0238117704822778</v>
      </c>
      <c r="J3288">
        <f>MAX(I3288*F3288,E3288)</f>
        <v>11.999073950052294</v>
      </c>
      <c r="L3288" s="166"/>
      <c r="M3288" s="41"/>
      <c r="N3288" s="41"/>
      <c r="O3288" s="41"/>
    </row>
    <row r="3289" spans="1:15" x14ac:dyDescent="0.25">
      <c r="A3289" s="165">
        <v>43602.958333333336</v>
      </c>
      <c r="B3289" s="167">
        <f>WEEKNUM(A3289)</f>
        <v>20</v>
      </c>
      <c r="C3289" s="164">
        <f>WEEKDAY(A3289)</f>
        <v>6</v>
      </c>
      <c r="D3289" s="164">
        <v>24</v>
      </c>
      <c r="E3289" s="163">
        <v>12.379999999999999</v>
      </c>
      <c r="F3289" s="163">
        <v>12.379999999999999</v>
      </c>
      <c r="G3289" s="163">
        <v>12.5725</v>
      </c>
      <c r="H3289" s="1">
        <v>542</v>
      </c>
      <c r="I3289" s="161">
        <f>VLOOKUP(B3289,L$2:M$54,2,FALSE)</f>
        <v>1.0238117704822778</v>
      </c>
      <c r="J3289">
        <f>MAX(I3289*F3289,E3289)</f>
        <v>12.674789718570597</v>
      </c>
      <c r="L3289" s="166"/>
      <c r="M3289" s="41"/>
      <c r="N3289" s="41"/>
      <c r="O3289" s="41"/>
    </row>
    <row r="3290" spans="1:15" x14ac:dyDescent="0.25">
      <c r="A3290" s="165">
        <v>43603</v>
      </c>
      <c r="B3290" s="167">
        <f>WEEKNUM(A3290)</f>
        <v>20</v>
      </c>
      <c r="C3290" s="164">
        <f>WEEKDAY(A3290)</f>
        <v>7</v>
      </c>
      <c r="D3290" s="164">
        <v>1</v>
      </c>
      <c r="E3290" s="163">
        <v>11.855</v>
      </c>
      <c r="F3290" s="163">
        <v>11.855</v>
      </c>
      <c r="G3290" s="163">
        <v>11.942500000000001</v>
      </c>
      <c r="H3290" s="1">
        <v>249</v>
      </c>
      <c r="I3290" s="161">
        <f>VLOOKUP(B3290,L$2:M$54,2,FALSE)</f>
        <v>1.0238117704822778</v>
      </c>
      <c r="J3290">
        <f>MAX(I3290*F3290,E3290)</f>
        <v>12.137288539067404</v>
      </c>
      <c r="L3290" s="166"/>
      <c r="M3290" s="41"/>
      <c r="N3290" s="41"/>
      <c r="O3290" s="41"/>
    </row>
    <row r="3291" spans="1:15" x14ac:dyDescent="0.25">
      <c r="A3291" s="165">
        <v>43603.041666666664</v>
      </c>
      <c r="B3291" s="167">
        <f>WEEKNUM(A3291)</f>
        <v>20</v>
      </c>
      <c r="C3291" s="164">
        <f>WEEKDAY(A3291)</f>
        <v>7</v>
      </c>
      <c r="D3291" s="164">
        <v>2</v>
      </c>
      <c r="E3291" s="163">
        <v>11.925000000000001</v>
      </c>
      <c r="F3291" s="163">
        <v>11.925000000000001</v>
      </c>
      <c r="G3291" s="163">
        <v>12.1675</v>
      </c>
      <c r="H3291" s="1">
        <v>115</v>
      </c>
      <c r="I3291" s="161">
        <f>VLOOKUP(B3291,L$2:M$54,2,FALSE)</f>
        <v>1.0238117704822778</v>
      </c>
      <c r="J3291">
        <f>MAX(I3291*F3291,E3291)</f>
        <v>12.208955363001163</v>
      </c>
      <c r="L3291" s="166"/>
      <c r="M3291" s="41"/>
      <c r="N3291" s="41"/>
      <c r="O3291" s="41"/>
    </row>
    <row r="3292" spans="1:15" x14ac:dyDescent="0.25">
      <c r="A3292" s="165">
        <v>43603.083333333336</v>
      </c>
      <c r="B3292" s="167">
        <f>WEEKNUM(A3292)</f>
        <v>20</v>
      </c>
      <c r="C3292" s="164">
        <f>WEEKDAY(A3292)</f>
        <v>7</v>
      </c>
      <c r="D3292" s="164">
        <v>3</v>
      </c>
      <c r="E3292" s="163">
        <v>11</v>
      </c>
      <c r="F3292" s="163">
        <v>11.125</v>
      </c>
      <c r="G3292" s="163">
        <v>12.997499999999999</v>
      </c>
      <c r="H3292" s="1">
        <v>82</v>
      </c>
      <c r="I3292" s="161">
        <f>VLOOKUP(B3292,L$2:M$54,2,FALSE)</f>
        <v>1.0238117704822778</v>
      </c>
      <c r="J3292">
        <f>MAX(I3292*F3292,E3292)</f>
        <v>11.38990594661534</v>
      </c>
      <c r="L3292" s="166"/>
      <c r="M3292" s="41"/>
      <c r="N3292" s="41"/>
      <c r="O3292" s="41"/>
    </row>
    <row r="3293" spans="1:15" x14ac:dyDescent="0.25">
      <c r="A3293" s="165">
        <v>43603.125</v>
      </c>
      <c r="B3293" s="167">
        <f>WEEKNUM(A3293)</f>
        <v>20</v>
      </c>
      <c r="C3293" s="164">
        <f>WEEKDAY(A3293)</f>
        <v>7</v>
      </c>
      <c r="D3293" s="164">
        <v>4</v>
      </c>
      <c r="E3293" s="163">
        <v>12</v>
      </c>
      <c r="F3293" s="163">
        <v>12.02</v>
      </c>
      <c r="G3293" s="163">
        <v>13.6975</v>
      </c>
      <c r="H3293" s="1">
        <v>139</v>
      </c>
      <c r="I3293" s="161">
        <f>VLOOKUP(B3293,L$2:M$54,2,FALSE)</f>
        <v>1.0238117704822778</v>
      </c>
      <c r="J3293">
        <f>MAX(I3293*F3293,E3293)</f>
        <v>12.306217481196979</v>
      </c>
      <c r="L3293" s="166"/>
      <c r="M3293" s="41"/>
      <c r="N3293" s="41"/>
      <c r="O3293" s="41"/>
    </row>
    <row r="3294" spans="1:15" x14ac:dyDescent="0.25">
      <c r="A3294" s="165">
        <v>43603.166666666664</v>
      </c>
      <c r="B3294" s="167">
        <f>WEEKNUM(A3294)</f>
        <v>20</v>
      </c>
      <c r="C3294" s="164">
        <f>WEEKDAY(A3294)</f>
        <v>7</v>
      </c>
      <c r="D3294" s="164">
        <v>5</v>
      </c>
      <c r="E3294" s="163">
        <v>10</v>
      </c>
      <c r="F3294" s="163">
        <v>10.565000000000001</v>
      </c>
      <c r="G3294" s="163">
        <v>13.065000000000001</v>
      </c>
      <c r="H3294" s="1">
        <v>292</v>
      </c>
      <c r="I3294" s="161">
        <f>VLOOKUP(B3294,L$2:M$54,2,FALSE)</f>
        <v>1.0238117704822778</v>
      </c>
      <c r="J3294">
        <f>MAX(I3294*F3294,E3294)</f>
        <v>10.816571355145266</v>
      </c>
      <c r="L3294" s="166"/>
      <c r="M3294" s="41"/>
      <c r="N3294" s="41"/>
      <c r="O3294" s="41"/>
    </row>
    <row r="3295" spans="1:15" x14ac:dyDescent="0.25">
      <c r="A3295" s="165">
        <v>43603.208333333336</v>
      </c>
      <c r="B3295" s="167">
        <f>WEEKNUM(A3295)</f>
        <v>20</v>
      </c>
      <c r="C3295" s="164">
        <f>WEEKDAY(A3295)</f>
        <v>7</v>
      </c>
      <c r="D3295" s="164">
        <v>6</v>
      </c>
      <c r="E3295" s="163">
        <v>10</v>
      </c>
      <c r="F3295" s="163">
        <v>9.99</v>
      </c>
      <c r="G3295" s="163">
        <v>12.12</v>
      </c>
      <c r="H3295" s="1">
        <v>906</v>
      </c>
      <c r="I3295" s="161">
        <f>VLOOKUP(B3295,L$2:M$54,2,FALSE)</f>
        <v>1.0238117704822778</v>
      </c>
      <c r="J3295">
        <f>MAX(I3295*F3295,E3295)</f>
        <v>10.227879587117956</v>
      </c>
      <c r="L3295" s="166"/>
      <c r="M3295" s="41"/>
      <c r="N3295" s="41"/>
      <c r="O3295" s="41"/>
    </row>
    <row r="3296" spans="1:15" x14ac:dyDescent="0.25">
      <c r="A3296" s="165">
        <v>43603.25</v>
      </c>
      <c r="B3296" s="167">
        <f>WEEKNUM(A3296)</f>
        <v>20</v>
      </c>
      <c r="C3296" s="164">
        <f>WEEKDAY(A3296)</f>
        <v>7</v>
      </c>
      <c r="D3296" s="164">
        <v>7</v>
      </c>
      <c r="E3296" s="163">
        <v>10</v>
      </c>
      <c r="F3296" s="163">
        <v>11.98</v>
      </c>
      <c r="G3296" s="163">
        <v>11.837499999999999</v>
      </c>
      <c r="H3296" s="1">
        <v>3567</v>
      </c>
      <c r="I3296" s="161">
        <f>VLOOKUP(B3296,L$2:M$54,2,FALSE)</f>
        <v>1.0238117704822778</v>
      </c>
      <c r="J3296">
        <f>MAX(I3296*F3296,E3296)</f>
        <v>12.265265010377687</v>
      </c>
      <c r="L3296" s="166"/>
      <c r="M3296" s="41"/>
      <c r="N3296" s="41"/>
      <c r="O3296" s="41"/>
    </row>
    <row r="3297" spans="1:15" x14ac:dyDescent="0.25">
      <c r="A3297" s="165">
        <v>43603.291666666664</v>
      </c>
      <c r="B3297" s="167">
        <f>WEEKNUM(A3297)</f>
        <v>20</v>
      </c>
      <c r="C3297" s="164">
        <f>WEEKDAY(A3297)</f>
        <v>7</v>
      </c>
      <c r="D3297" s="164">
        <v>8</v>
      </c>
      <c r="E3297" s="163">
        <v>10</v>
      </c>
      <c r="F3297" s="163">
        <v>15.010000000000002</v>
      </c>
      <c r="G3297" s="163">
        <v>11.66</v>
      </c>
      <c r="H3297" s="1">
        <v>4457</v>
      </c>
      <c r="I3297" s="161">
        <f>VLOOKUP(B3297,L$2:M$54,2,FALSE)</f>
        <v>1.0238117704822778</v>
      </c>
      <c r="J3297">
        <f>MAX(I3297*F3297,E3297)</f>
        <v>15.367414674938992</v>
      </c>
      <c r="L3297" s="166"/>
      <c r="M3297" s="41"/>
      <c r="N3297" s="41"/>
      <c r="O3297" s="41"/>
    </row>
    <row r="3298" spans="1:15" x14ac:dyDescent="0.25">
      <c r="A3298" s="165">
        <v>43603.333333333336</v>
      </c>
      <c r="B3298" s="167">
        <f>WEEKNUM(A3298)</f>
        <v>20</v>
      </c>
      <c r="C3298" s="164">
        <f>WEEKDAY(A3298)</f>
        <v>7</v>
      </c>
      <c r="D3298" s="164">
        <v>9</v>
      </c>
      <c r="E3298" s="163">
        <v>10</v>
      </c>
      <c r="F3298" s="163">
        <v>15.76</v>
      </c>
      <c r="G3298" s="163">
        <v>11.765000000000001</v>
      </c>
      <c r="H3298" s="1">
        <v>3841</v>
      </c>
      <c r="I3298" s="161">
        <f>VLOOKUP(B3298,L$2:M$54,2,FALSE)</f>
        <v>1.0238117704822778</v>
      </c>
      <c r="J3298">
        <f>MAX(I3298*F3298,E3298)</f>
        <v>16.135273502800697</v>
      </c>
      <c r="L3298" s="166"/>
      <c r="M3298" s="41"/>
      <c r="N3298" s="41"/>
      <c r="O3298" s="41"/>
    </row>
    <row r="3299" spans="1:15" x14ac:dyDescent="0.25">
      <c r="A3299" s="165">
        <v>43603.375</v>
      </c>
      <c r="B3299" s="167">
        <f>WEEKNUM(A3299)</f>
        <v>20</v>
      </c>
      <c r="C3299" s="164">
        <f>WEEKDAY(A3299)</f>
        <v>7</v>
      </c>
      <c r="D3299" s="164">
        <v>10</v>
      </c>
      <c r="E3299" s="163">
        <v>10</v>
      </c>
      <c r="F3299" s="163">
        <v>14.955000000000002</v>
      </c>
      <c r="G3299" s="163">
        <v>11.91</v>
      </c>
      <c r="H3299" s="1">
        <v>3025</v>
      </c>
      <c r="I3299" s="161">
        <f>VLOOKUP(B3299,L$2:M$54,2,FALSE)</f>
        <v>1.0238117704822778</v>
      </c>
      <c r="J3299">
        <f>MAX(I3299*F3299,E3299)</f>
        <v>15.311105027562466</v>
      </c>
      <c r="L3299" s="166"/>
      <c r="M3299" s="41"/>
      <c r="N3299" s="41"/>
      <c r="O3299" s="41"/>
    </row>
    <row r="3300" spans="1:15" x14ac:dyDescent="0.25">
      <c r="A3300" s="165">
        <v>43603.416666666664</v>
      </c>
      <c r="B3300" s="167">
        <f>WEEKNUM(A3300)</f>
        <v>20</v>
      </c>
      <c r="C3300" s="164">
        <f>WEEKDAY(A3300)</f>
        <v>7</v>
      </c>
      <c r="D3300" s="164">
        <v>11</v>
      </c>
      <c r="E3300" s="163">
        <v>10</v>
      </c>
      <c r="F3300" s="163">
        <v>15.905000000000001</v>
      </c>
      <c r="G3300" s="163">
        <v>12.065</v>
      </c>
      <c r="H3300" s="1">
        <v>2529</v>
      </c>
      <c r="I3300" s="161">
        <f>VLOOKUP(B3300,L$2:M$54,2,FALSE)</f>
        <v>1.0238117704822778</v>
      </c>
      <c r="J3300">
        <f>MAX(I3300*F3300,E3300)</f>
        <v>16.28372620952063</v>
      </c>
      <c r="L3300" s="166"/>
      <c r="M3300" s="41"/>
      <c r="N3300" s="41"/>
      <c r="O3300" s="41"/>
    </row>
    <row r="3301" spans="1:15" x14ac:dyDescent="0.25">
      <c r="A3301" s="165">
        <v>43603.458333333336</v>
      </c>
      <c r="B3301" s="167">
        <f>WEEKNUM(A3301)</f>
        <v>20</v>
      </c>
      <c r="C3301" s="164">
        <f>WEEKDAY(A3301)</f>
        <v>7</v>
      </c>
      <c r="D3301" s="164">
        <v>12</v>
      </c>
      <c r="E3301" s="163">
        <v>10</v>
      </c>
      <c r="F3301" s="163">
        <v>14.8</v>
      </c>
      <c r="G3301" s="163">
        <v>12.125</v>
      </c>
      <c r="H3301" s="1">
        <v>2515</v>
      </c>
      <c r="I3301" s="161">
        <f>VLOOKUP(B3301,L$2:M$54,2,FALSE)</f>
        <v>1.0238117704822778</v>
      </c>
      <c r="J3301">
        <f>MAX(I3301*F3301,E3301)</f>
        <v>15.152414203137711</v>
      </c>
      <c r="L3301" s="166"/>
      <c r="M3301" s="41"/>
      <c r="N3301" s="41"/>
      <c r="O3301" s="41"/>
    </row>
    <row r="3302" spans="1:15" x14ac:dyDescent="0.25">
      <c r="A3302" s="165">
        <v>43603.5</v>
      </c>
      <c r="B3302" s="167">
        <f>WEEKNUM(A3302)</f>
        <v>20</v>
      </c>
      <c r="C3302" s="164">
        <f>WEEKDAY(A3302)</f>
        <v>7</v>
      </c>
      <c r="D3302" s="164">
        <v>13</v>
      </c>
      <c r="E3302" s="163">
        <v>10</v>
      </c>
      <c r="F3302" s="163">
        <v>13.914999999999999</v>
      </c>
      <c r="G3302" s="163">
        <v>10.209999999999999</v>
      </c>
      <c r="H3302" s="1">
        <v>2449</v>
      </c>
      <c r="I3302" s="161">
        <f>VLOOKUP(B3302,L$2:M$54,2,FALSE)</f>
        <v>1.0238117704822778</v>
      </c>
      <c r="J3302">
        <f>MAX(I3302*F3302,E3302)</f>
        <v>14.246340786260895</v>
      </c>
      <c r="L3302" s="166"/>
      <c r="M3302" s="41"/>
      <c r="N3302" s="41"/>
      <c r="O3302" s="41"/>
    </row>
    <row r="3303" spans="1:15" x14ac:dyDescent="0.25">
      <c r="A3303" s="165">
        <v>43603.541666666664</v>
      </c>
      <c r="B3303" s="167">
        <f>WEEKNUM(A3303)</f>
        <v>20</v>
      </c>
      <c r="C3303" s="164">
        <f>WEEKDAY(A3303)</f>
        <v>7</v>
      </c>
      <c r="D3303" s="164">
        <v>14</v>
      </c>
      <c r="E3303" s="163">
        <v>10</v>
      </c>
      <c r="F3303" s="163">
        <v>14.510000000000002</v>
      </c>
      <c r="G3303" s="163">
        <v>12.005000000000001</v>
      </c>
      <c r="H3303" s="1">
        <v>2439</v>
      </c>
      <c r="I3303" s="161">
        <f>VLOOKUP(B3303,L$2:M$54,2,FALSE)</f>
        <v>1.0238117704822778</v>
      </c>
      <c r="J3303">
        <f>MAX(I3303*F3303,E3303)</f>
        <v>14.855508789697852</v>
      </c>
      <c r="L3303" s="166"/>
      <c r="M3303" s="41"/>
      <c r="N3303" s="41"/>
      <c r="O3303" s="41"/>
    </row>
    <row r="3304" spans="1:15" x14ac:dyDescent="0.25">
      <c r="A3304" s="165">
        <v>43603.583333333336</v>
      </c>
      <c r="B3304" s="167">
        <f>WEEKNUM(A3304)</f>
        <v>20</v>
      </c>
      <c r="C3304" s="164">
        <f>WEEKDAY(A3304)</f>
        <v>7</v>
      </c>
      <c r="D3304" s="164">
        <v>15</v>
      </c>
      <c r="E3304" s="163">
        <v>10</v>
      </c>
      <c r="F3304" s="163">
        <v>14.995000000000001</v>
      </c>
      <c r="G3304" s="163">
        <v>10.045</v>
      </c>
      <c r="H3304" s="1">
        <v>2707</v>
      </c>
      <c r="I3304" s="161">
        <f>VLOOKUP(B3304,L$2:M$54,2,FALSE)</f>
        <v>1.0238117704822778</v>
      </c>
      <c r="J3304">
        <f>MAX(I3304*F3304,E3304)</f>
        <v>15.352057498381756</v>
      </c>
      <c r="L3304" s="166"/>
      <c r="M3304" s="41"/>
      <c r="N3304" s="41"/>
      <c r="O3304" s="41"/>
    </row>
    <row r="3305" spans="1:15" x14ac:dyDescent="0.25">
      <c r="A3305" s="165">
        <v>43603.625</v>
      </c>
      <c r="B3305" s="167">
        <f>WEEKNUM(A3305)</f>
        <v>20</v>
      </c>
      <c r="C3305" s="164">
        <f>WEEKDAY(A3305)</f>
        <v>7</v>
      </c>
      <c r="D3305" s="164">
        <v>16</v>
      </c>
      <c r="E3305" s="163">
        <v>10</v>
      </c>
      <c r="F3305" s="163">
        <v>16.05</v>
      </c>
      <c r="G3305" s="163">
        <v>11.965</v>
      </c>
      <c r="H3305" s="1">
        <v>2921</v>
      </c>
      <c r="I3305" s="161">
        <f>VLOOKUP(B3305,L$2:M$54,2,FALSE)</f>
        <v>1.0238117704822778</v>
      </c>
      <c r="J3305">
        <f>MAX(I3305*F3305,E3305)</f>
        <v>16.432178916240559</v>
      </c>
      <c r="L3305" s="166"/>
      <c r="M3305" s="41"/>
      <c r="N3305" s="41"/>
      <c r="O3305" s="41"/>
    </row>
    <row r="3306" spans="1:15" x14ac:dyDescent="0.25">
      <c r="A3306" s="165">
        <v>43603.666666666664</v>
      </c>
      <c r="B3306" s="167">
        <f>WEEKNUM(A3306)</f>
        <v>20</v>
      </c>
      <c r="C3306" s="164">
        <f>WEEKDAY(A3306)</f>
        <v>7</v>
      </c>
      <c r="D3306" s="164">
        <v>17</v>
      </c>
      <c r="E3306" s="163">
        <v>10</v>
      </c>
      <c r="F3306" s="163">
        <v>16.064999999999998</v>
      </c>
      <c r="G3306" s="163">
        <v>11.940000000000001</v>
      </c>
      <c r="H3306" s="1">
        <v>3740</v>
      </c>
      <c r="I3306" s="161">
        <f>VLOOKUP(B3306,L$2:M$54,2,FALSE)</f>
        <v>1.0238117704822778</v>
      </c>
      <c r="J3306">
        <f>MAX(I3306*F3306,E3306)</f>
        <v>16.44753609279779</v>
      </c>
      <c r="L3306" s="166"/>
      <c r="M3306" s="41"/>
      <c r="N3306" s="41"/>
      <c r="O3306" s="41"/>
    </row>
    <row r="3307" spans="1:15" x14ac:dyDescent="0.25">
      <c r="A3307" s="165">
        <v>43603.708333333336</v>
      </c>
      <c r="B3307" s="167">
        <f>WEEKNUM(A3307)</f>
        <v>20</v>
      </c>
      <c r="C3307" s="164">
        <f>WEEKDAY(A3307)</f>
        <v>7</v>
      </c>
      <c r="D3307" s="164">
        <v>18</v>
      </c>
      <c r="E3307" s="163">
        <v>10</v>
      </c>
      <c r="F3307" s="163">
        <v>18.015000000000001</v>
      </c>
      <c r="G3307" s="163">
        <v>12.9275</v>
      </c>
      <c r="H3307" s="1">
        <v>4239</v>
      </c>
      <c r="I3307" s="161">
        <f>VLOOKUP(B3307,L$2:M$54,2,FALSE)</f>
        <v>1.0238117704822778</v>
      </c>
      <c r="J3307">
        <f>MAX(I3307*F3307,E3307)</f>
        <v>18.443969045238234</v>
      </c>
      <c r="L3307" s="166"/>
      <c r="M3307" s="41"/>
      <c r="N3307" s="41"/>
      <c r="O3307" s="41"/>
    </row>
    <row r="3308" spans="1:15" x14ac:dyDescent="0.25">
      <c r="A3308" s="165">
        <v>43603.75</v>
      </c>
      <c r="B3308" s="167">
        <f>WEEKNUM(A3308)</f>
        <v>20</v>
      </c>
      <c r="C3308" s="164">
        <f>WEEKDAY(A3308)</f>
        <v>7</v>
      </c>
      <c r="D3308" s="164">
        <v>19</v>
      </c>
      <c r="E3308" s="163">
        <v>10</v>
      </c>
      <c r="F3308" s="163">
        <v>15.719999999999999</v>
      </c>
      <c r="G3308" s="163">
        <v>13.047499999999999</v>
      </c>
      <c r="H3308" s="1">
        <v>3285</v>
      </c>
      <c r="I3308" s="161">
        <f>VLOOKUP(B3308,L$2:M$54,2,FALSE)</f>
        <v>1.0238117704822778</v>
      </c>
      <c r="J3308">
        <f>MAX(I3308*F3308,E3308)</f>
        <v>16.094321031981405</v>
      </c>
      <c r="L3308" s="166"/>
      <c r="M3308" s="41"/>
      <c r="N3308" s="41"/>
      <c r="O3308" s="41"/>
    </row>
    <row r="3309" spans="1:15" x14ac:dyDescent="0.25">
      <c r="A3309" s="165">
        <v>43603.791666666664</v>
      </c>
      <c r="B3309" s="167">
        <f>WEEKNUM(A3309)</f>
        <v>20</v>
      </c>
      <c r="C3309" s="164">
        <f>WEEKDAY(A3309)</f>
        <v>7</v>
      </c>
      <c r="D3309" s="164">
        <v>20</v>
      </c>
      <c r="E3309" s="163">
        <v>10</v>
      </c>
      <c r="F3309" s="163">
        <v>14.530000000000001</v>
      </c>
      <c r="G3309" s="163">
        <v>12.055</v>
      </c>
      <c r="H3309" s="1">
        <v>2226</v>
      </c>
      <c r="I3309" s="161">
        <f>VLOOKUP(B3309,L$2:M$54,2,FALSE)</f>
        <v>1.0238117704822778</v>
      </c>
      <c r="J3309">
        <f>MAX(I3309*F3309,E3309)</f>
        <v>14.875985025107497</v>
      </c>
      <c r="L3309" s="166"/>
      <c r="M3309" s="41"/>
      <c r="N3309" s="41"/>
      <c r="O3309" s="41"/>
    </row>
    <row r="3310" spans="1:15" x14ac:dyDescent="0.25">
      <c r="A3310" s="165">
        <v>43603.833333333336</v>
      </c>
      <c r="B3310" s="167">
        <f>WEEKNUM(A3310)</f>
        <v>20</v>
      </c>
      <c r="C3310" s="164">
        <f>WEEKDAY(A3310)</f>
        <v>7</v>
      </c>
      <c r="D3310" s="164">
        <v>21</v>
      </c>
      <c r="E3310" s="163">
        <v>10</v>
      </c>
      <c r="F3310" s="163">
        <v>12.975</v>
      </c>
      <c r="G3310" s="163">
        <v>11.975000000000001</v>
      </c>
      <c r="H3310" s="1">
        <v>1213</v>
      </c>
      <c r="I3310" s="161">
        <f>VLOOKUP(B3310,L$2:M$54,2,FALSE)</f>
        <v>1.0238117704822778</v>
      </c>
      <c r="J3310">
        <f>MAX(I3310*F3310,E3310)</f>
        <v>13.283957722007553</v>
      </c>
      <c r="L3310" s="166"/>
      <c r="M3310" s="41"/>
      <c r="N3310" s="41"/>
      <c r="O3310" s="41"/>
    </row>
    <row r="3311" spans="1:15" x14ac:dyDescent="0.25">
      <c r="A3311" s="165">
        <v>43603.875</v>
      </c>
      <c r="B3311" s="167">
        <f>WEEKNUM(A3311)</f>
        <v>20</v>
      </c>
      <c r="C3311" s="164">
        <f>WEEKDAY(A3311)</f>
        <v>7</v>
      </c>
      <c r="D3311" s="164">
        <v>22</v>
      </c>
      <c r="E3311" s="163">
        <v>12</v>
      </c>
      <c r="F3311" s="163">
        <v>12.2</v>
      </c>
      <c r="G3311" s="163">
        <v>12.09</v>
      </c>
      <c r="H3311" s="1">
        <v>991</v>
      </c>
      <c r="I3311" s="161">
        <f>VLOOKUP(B3311,L$2:M$54,2,FALSE)</f>
        <v>1.0238117704822778</v>
      </c>
      <c r="J3311">
        <f>MAX(I3311*F3311,E3311)</f>
        <v>12.490503599883787</v>
      </c>
      <c r="L3311" s="166"/>
      <c r="M3311" s="41"/>
      <c r="N3311" s="41"/>
      <c r="O3311" s="41"/>
    </row>
    <row r="3312" spans="1:15" x14ac:dyDescent="0.25">
      <c r="A3312" s="165">
        <v>43603.916666666664</v>
      </c>
      <c r="B3312" s="167">
        <f>WEEKNUM(A3312)</f>
        <v>20</v>
      </c>
      <c r="C3312" s="164">
        <f>WEEKDAY(A3312)</f>
        <v>7</v>
      </c>
      <c r="D3312" s="164">
        <v>23</v>
      </c>
      <c r="E3312" s="163">
        <v>12</v>
      </c>
      <c r="F3312" s="163">
        <v>12.885</v>
      </c>
      <c r="G3312" s="163">
        <v>12.030000000000001</v>
      </c>
      <c r="H3312" s="1">
        <v>1029</v>
      </c>
      <c r="I3312" s="161">
        <f>VLOOKUP(B3312,L$2:M$54,2,FALSE)</f>
        <v>1.0238117704822778</v>
      </c>
      <c r="J3312">
        <f>MAX(I3312*F3312,E3312)</f>
        <v>13.191814662664148</v>
      </c>
      <c r="L3312" s="166"/>
      <c r="M3312" s="41"/>
      <c r="N3312" s="41"/>
      <c r="O3312" s="41"/>
    </row>
    <row r="3313" spans="1:15" x14ac:dyDescent="0.25">
      <c r="A3313" s="165">
        <v>43603.958333333336</v>
      </c>
      <c r="B3313" s="167">
        <f>WEEKNUM(A3313)</f>
        <v>20</v>
      </c>
      <c r="C3313" s="164">
        <f>WEEKDAY(A3313)</f>
        <v>7</v>
      </c>
      <c r="D3313" s="164">
        <v>24</v>
      </c>
      <c r="E3313" s="163">
        <v>11.645</v>
      </c>
      <c r="F3313" s="163">
        <v>11.645</v>
      </c>
      <c r="G3313" s="163">
        <v>12.512499999999999</v>
      </c>
      <c r="H3313" s="1">
        <v>662</v>
      </c>
      <c r="I3313" s="161">
        <f>VLOOKUP(B3313,L$2:M$54,2,FALSE)</f>
        <v>1.0238117704822778</v>
      </c>
      <c r="J3313">
        <f>MAX(I3313*F3313,E3313)</f>
        <v>11.922288067266125</v>
      </c>
      <c r="L3313" s="166"/>
      <c r="M3313" s="41"/>
      <c r="N3313" s="41"/>
      <c r="O3313" s="41"/>
    </row>
    <row r="3314" spans="1:15" x14ac:dyDescent="0.25">
      <c r="A3314" s="165">
        <v>43604</v>
      </c>
      <c r="B3314" s="167">
        <f>WEEKNUM(A3314)</f>
        <v>21</v>
      </c>
      <c r="C3314" s="164">
        <f>WEEKDAY(A3314)</f>
        <v>1</v>
      </c>
      <c r="D3314" s="164">
        <v>1</v>
      </c>
      <c r="E3314" s="163">
        <v>12.100000000000001</v>
      </c>
      <c r="F3314" s="163">
        <v>12.100000000000001</v>
      </c>
      <c r="G3314" s="163">
        <v>13.035</v>
      </c>
      <c r="H3314" s="1">
        <v>268</v>
      </c>
      <c r="I3314" s="161">
        <f>VLOOKUP(B3314,L$2:M$54,2,FALSE)</f>
        <v>0.95453894728813959</v>
      </c>
      <c r="J3314">
        <f>MAX(I3314*F3314,E3314)</f>
        <v>12.100000000000001</v>
      </c>
      <c r="L3314" s="166"/>
      <c r="M3314" s="41"/>
      <c r="N3314" s="41"/>
      <c r="O3314" s="41"/>
    </row>
    <row r="3315" spans="1:15" x14ac:dyDescent="0.25">
      <c r="A3315" s="165">
        <v>43604.041666666664</v>
      </c>
      <c r="B3315" s="167">
        <f>WEEKNUM(A3315)</f>
        <v>21</v>
      </c>
      <c r="C3315" s="164">
        <f>WEEKDAY(A3315)</f>
        <v>1</v>
      </c>
      <c r="D3315" s="164">
        <v>2</v>
      </c>
      <c r="E3315" s="163">
        <v>11.620000000000001</v>
      </c>
      <c r="F3315" s="163">
        <v>11.620000000000001</v>
      </c>
      <c r="G3315" s="163">
        <v>12.969999999999999</v>
      </c>
      <c r="H3315" s="1">
        <v>139</v>
      </c>
      <c r="I3315" s="161">
        <f>VLOOKUP(B3315,L$2:M$54,2,FALSE)</f>
        <v>0.95453894728813959</v>
      </c>
      <c r="J3315">
        <f>MAX(I3315*F3315,E3315)</f>
        <v>11.620000000000001</v>
      </c>
      <c r="L3315" s="166"/>
      <c r="M3315" s="41"/>
      <c r="N3315" s="41"/>
      <c r="O3315" s="41"/>
    </row>
    <row r="3316" spans="1:15" x14ac:dyDescent="0.25">
      <c r="A3316" s="165">
        <v>43604.083333333336</v>
      </c>
      <c r="B3316" s="167">
        <f>WEEKNUM(A3316)</f>
        <v>21</v>
      </c>
      <c r="C3316" s="164">
        <f>WEEKDAY(A3316)</f>
        <v>1</v>
      </c>
      <c r="D3316" s="164">
        <v>3</v>
      </c>
      <c r="E3316" s="163">
        <v>10.18</v>
      </c>
      <c r="F3316" s="163">
        <v>10.18</v>
      </c>
      <c r="G3316" s="163">
        <v>13.9975</v>
      </c>
      <c r="H3316" s="1">
        <v>79</v>
      </c>
      <c r="I3316" s="161">
        <f>VLOOKUP(B3316,L$2:M$54,2,FALSE)</f>
        <v>0.95453894728813959</v>
      </c>
      <c r="J3316">
        <f>MAX(I3316*F3316,E3316)</f>
        <v>10.18</v>
      </c>
      <c r="L3316" s="166"/>
      <c r="M3316" s="41"/>
      <c r="N3316" s="41"/>
      <c r="O3316" s="41"/>
    </row>
    <row r="3317" spans="1:15" x14ac:dyDescent="0.25">
      <c r="A3317" s="165">
        <v>43604.125</v>
      </c>
      <c r="B3317" s="167">
        <f>WEEKNUM(A3317)</f>
        <v>21</v>
      </c>
      <c r="C3317" s="164">
        <f>WEEKDAY(A3317)</f>
        <v>1</v>
      </c>
      <c r="D3317" s="164">
        <v>4</v>
      </c>
      <c r="E3317" s="163">
        <v>9.7899999999999991</v>
      </c>
      <c r="F3317" s="163">
        <v>9.7899999999999991</v>
      </c>
      <c r="G3317" s="163">
        <v>13.057500000000001</v>
      </c>
      <c r="H3317" s="1">
        <v>163</v>
      </c>
      <c r="I3317" s="161">
        <f>VLOOKUP(B3317,L$2:M$54,2,FALSE)</f>
        <v>0.95453894728813959</v>
      </c>
      <c r="J3317">
        <f>MAX(I3317*F3317,E3317)</f>
        <v>9.7899999999999991</v>
      </c>
      <c r="L3317" s="166"/>
      <c r="M3317" s="41"/>
      <c r="N3317" s="41"/>
      <c r="O3317" s="41"/>
    </row>
    <row r="3318" spans="1:15" x14ac:dyDescent="0.25">
      <c r="A3318" s="165">
        <v>43604.166666666664</v>
      </c>
      <c r="B3318" s="167">
        <f>WEEKNUM(A3318)</f>
        <v>21</v>
      </c>
      <c r="C3318" s="164">
        <f>WEEKDAY(A3318)</f>
        <v>1</v>
      </c>
      <c r="D3318" s="164">
        <v>5</v>
      </c>
      <c r="E3318" s="163">
        <v>10.120000000000001</v>
      </c>
      <c r="F3318" s="163">
        <v>10.120000000000001</v>
      </c>
      <c r="G3318" s="163">
        <v>12.75</v>
      </c>
      <c r="H3318" s="1">
        <v>367</v>
      </c>
      <c r="I3318" s="161">
        <f>VLOOKUP(B3318,L$2:M$54,2,FALSE)</f>
        <v>0.95453894728813959</v>
      </c>
      <c r="J3318">
        <f>MAX(I3318*F3318,E3318)</f>
        <v>10.120000000000001</v>
      </c>
      <c r="L3318" s="166"/>
      <c r="M3318" s="41"/>
      <c r="N3318" s="41"/>
      <c r="O3318" s="41"/>
    </row>
    <row r="3319" spans="1:15" x14ac:dyDescent="0.25">
      <c r="A3319" s="165">
        <v>43604.208333333336</v>
      </c>
      <c r="B3319" s="167">
        <f>WEEKNUM(A3319)</f>
        <v>21</v>
      </c>
      <c r="C3319" s="164">
        <f>WEEKDAY(A3319)</f>
        <v>1</v>
      </c>
      <c r="D3319" s="164">
        <v>6</v>
      </c>
      <c r="E3319" s="163">
        <v>10.14</v>
      </c>
      <c r="F3319" s="163">
        <v>10.14</v>
      </c>
      <c r="G3319" s="163">
        <v>11.985000000000001</v>
      </c>
      <c r="H3319" s="1">
        <v>876</v>
      </c>
      <c r="I3319" s="161">
        <f>VLOOKUP(B3319,L$2:M$54,2,FALSE)</f>
        <v>0.95453894728813959</v>
      </c>
      <c r="J3319">
        <f>MAX(I3319*F3319,E3319)</f>
        <v>10.14</v>
      </c>
      <c r="L3319" s="166"/>
      <c r="M3319" s="41"/>
      <c r="N3319" s="41"/>
      <c r="O3319" s="41"/>
    </row>
    <row r="3320" spans="1:15" x14ac:dyDescent="0.25">
      <c r="A3320" s="165">
        <v>43604.25</v>
      </c>
      <c r="B3320" s="167">
        <f>WEEKNUM(A3320)</f>
        <v>21</v>
      </c>
      <c r="C3320" s="164">
        <f>WEEKDAY(A3320)</f>
        <v>1</v>
      </c>
      <c r="D3320" s="164">
        <v>7</v>
      </c>
      <c r="E3320" s="163">
        <v>9.8550000000000004</v>
      </c>
      <c r="F3320" s="163">
        <v>9.870000000000001</v>
      </c>
      <c r="G3320" s="163">
        <v>11.399999999999999</v>
      </c>
      <c r="H3320" s="1">
        <v>3161</v>
      </c>
      <c r="I3320" s="161">
        <f>VLOOKUP(B3320,L$2:M$54,2,FALSE)</f>
        <v>0.95453894728813959</v>
      </c>
      <c r="J3320">
        <f>MAX(I3320*F3320,E3320)</f>
        <v>9.8550000000000004</v>
      </c>
      <c r="L3320" s="166"/>
      <c r="M3320" s="41"/>
      <c r="N3320" s="41"/>
      <c r="O3320" s="41"/>
    </row>
    <row r="3321" spans="1:15" x14ac:dyDescent="0.25">
      <c r="A3321" s="165">
        <v>43604.291666666664</v>
      </c>
      <c r="B3321" s="167">
        <f>WEEKNUM(A3321)</f>
        <v>21</v>
      </c>
      <c r="C3321" s="164">
        <f>WEEKDAY(A3321)</f>
        <v>1</v>
      </c>
      <c r="D3321" s="164">
        <v>8</v>
      </c>
      <c r="E3321" s="163">
        <v>9.9349999999999987</v>
      </c>
      <c r="F3321" s="163">
        <v>9.7650000000000006</v>
      </c>
      <c r="G3321" s="163">
        <v>12.030000000000001</v>
      </c>
      <c r="H3321" s="1">
        <v>3958</v>
      </c>
      <c r="I3321" s="161">
        <f>VLOOKUP(B3321,L$2:M$54,2,FALSE)</f>
        <v>0.95453894728813959</v>
      </c>
      <c r="J3321">
        <f>MAX(I3321*F3321,E3321)</f>
        <v>9.9349999999999987</v>
      </c>
      <c r="L3321" s="166"/>
      <c r="M3321" s="41"/>
      <c r="N3321" s="41"/>
      <c r="O3321" s="41"/>
    </row>
    <row r="3322" spans="1:15" x14ac:dyDescent="0.25">
      <c r="A3322" s="165">
        <v>43604.333333333336</v>
      </c>
      <c r="B3322" s="167">
        <f>WEEKNUM(A3322)</f>
        <v>21</v>
      </c>
      <c r="C3322" s="164">
        <f>WEEKDAY(A3322)</f>
        <v>1</v>
      </c>
      <c r="D3322" s="164">
        <v>9</v>
      </c>
      <c r="E3322" s="163">
        <v>9</v>
      </c>
      <c r="F3322" s="163">
        <v>12.815000000000001</v>
      </c>
      <c r="G3322" s="163">
        <v>11.932500000000001</v>
      </c>
      <c r="H3322" s="1">
        <v>3351</v>
      </c>
      <c r="I3322" s="161">
        <f>VLOOKUP(B3322,L$2:M$54,2,FALSE)</f>
        <v>0.95453894728813959</v>
      </c>
      <c r="J3322">
        <f>MAX(I3322*F3322,E3322)</f>
        <v>12.232416609497511</v>
      </c>
      <c r="L3322" s="166"/>
      <c r="M3322" s="41"/>
      <c r="N3322" s="41"/>
      <c r="O3322" s="41"/>
    </row>
    <row r="3323" spans="1:15" x14ac:dyDescent="0.25">
      <c r="A3323" s="165">
        <v>43604.375</v>
      </c>
      <c r="B3323" s="167">
        <f>WEEKNUM(A3323)</f>
        <v>21</v>
      </c>
      <c r="C3323" s="164">
        <f>WEEKDAY(A3323)</f>
        <v>1</v>
      </c>
      <c r="D3323" s="164">
        <v>10</v>
      </c>
      <c r="E3323" s="163">
        <v>10</v>
      </c>
      <c r="F3323" s="163">
        <v>14.09</v>
      </c>
      <c r="G3323" s="163">
        <v>12.120000000000001</v>
      </c>
      <c r="H3323" s="1">
        <v>3135</v>
      </c>
      <c r="I3323" s="161">
        <f>VLOOKUP(B3323,L$2:M$54,2,FALSE)</f>
        <v>0.95453894728813959</v>
      </c>
      <c r="J3323">
        <f>MAX(I3323*F3323,E3323)</f>
        <v>13.449453767289887</v>
      </c>
      <c r="L3323" s="166"/>
      <c r="M3323" s="41"/>
      <c r="N3323" s="41"/>
      <c r="O3323" s="41"/>
    </row>
    <row r="3324" spans="1:15" x14ac:dyDescent="0.25">
      <c r="A3324" s="165">
        <v>43604.416666666664</v>
      </c>
      <c r="B3324" s="167">
        <f>WEEKNUM(A3324)</f>
        <v>21</v>
      </c>
      <c r="C3324" s="164">
        <f>WEEKDAY(A3324)</f>
        <v>1</v>
      </c>
      <c r="D3324" s="164">
        <v>11</v>
      </c>
      <c r="E3324" s="163">
        <v>10</v>
      </c>
      <c r="F3324" s="163">
        <v>13.98</v>
      </c>
      <c r="G3324" s="163">
        <v>11.905000000000001</v>
      </c>
      <c r="H3324" s="1">
        <v>2656</v>
      </c>
      <c r="I3324" s="161">
        <f>VLOOKUP(B3324,L$2:M$54,2,FALSE)</f>
        <v>0.95453894728813959</v>
      </c>
      <c r="J3324">
        <f>MAX(I3324*F3324,E3324)</f>
        <v>13.344454483088192</v>
      </c>
      <c r="L3324" s="166"/>
      <c r="M3324" s="41"/>
      <c r="N3324" s="41"/>
      <c r="O3324" s="41"/>
    </row>
    <row r="3325" spans="1:15" x14ac:dyDescent="0.25">
      <c r="A3325" s="165">
        <v>43604.458333333336</v>
      </c>
      <c r="B3325" s="167">
        <f>WEEKNUM(A3325)</f>
        <v>21</v>
      </c>
      <c r="C3325" s="164">
        <f>WEEKDAY(A3325)</f>
        <v>1</v>
      </c>
      <c r="D3325" s="164">
        <v>12</v>
      </c>
      <c r="E3325" s="163">
        <v>10</v>
      </c>
      <c r="F3325" s="163">
        <v>14.09</v>
      </c>
      <c r="G3325" s="163">
        <v>12.065000000000001</v>
      </c>
      <c r="H3325" s="1">
        <v>2640</v>
      </c>
      <c r="I3325" s="161">
        <f>VLOOKUP(B3325,L$2:M$54,2,FALSE)</f>
        <v>0.95453894728813959</v>
      </c>
      <c r="J3325">
        <f>MAX(I3325*F3325,E3325)</f>
        <v>13.449453767289887</v>
      </c>
      <c r="L3325" s="166"/>
      <c r="M3325" s="41"/>
      <c r="N3325" s="41"/>
      <c r="O3325" s="41"/>
    </row>
    <row r="3326" spans="1:15" x14ac:dyDescent="0.25">
      <c r="A3326" s="165">
        <v>43604.5</v>
      </c>
      <c r="B3326" s="167">
        <f>WEEKNUM(A3326)</f>
        <v>21</v>
      </c>
      <c r="C3326" s="164">
        <f>WEEKDAY(A3326)</f>
        <v>1</v>
      </c>
      <c r="D3326" s="164">
        <v>13</v>
      </c>
      <c r="E3326" s="163">
        <v>10</v>
      </c>
      <c r="F3326" s="163">
        <v>13.98</v>
      </c>
      <c r="G3326" s="163">
        <v>10.215</v>
      </c>
      <c r="H3326" s="1">
        <v>2648</v>
      </c>
      <c r="I3326" s="161">
        <f>VLOOKUP(B3326,L$2:M$54,2,FALSE)</f>
        <v>0.95453894728813959</v>
      </c>
      <c r="J3326">
        <f>MAX(I3326*F3326,E3326)</f>
        <v>13.344454483088192</v>
      </c>
      <c r="L3326" s="166"/>
      <c r="M3326" s="41"/>
      <c r="N3326" s="41"/>
      <c r="O3326" s="41"/>
    </row>
    <row r="3327" spans="1:15" x14ac:dyDescent="0.25">
      <c r="A3327" s="165">
        <v>43604.541666666664</v>
      </c>
      <c r="B3327" s="167">
        <f>WEEKNUM(A3327)</f>
        <v>21</v>
      </c>
      <c r="C3327" s="164">
        <f>WEEKDAY(A3327)</f>
        <v>1</v>
      </c>
      <c r="D3327" s="164">
        <v>14</v>
      </c>
      <c r="E3327" s="163">
        <v>10</v>
      </c>
      <c r="F3327" s="163">
        <v>14.09</v>
      </c>
      <c r="G3327" s="163">
        <v>10.055</v>
      </c>
      <c r="H3327" s="1">
        <v>2552</v>
      </c>
      <c r="I3327" s="161">
        <f>VLOOKUP(B3327,L$2:M$54,2,FALSE)</f>
        <v>0.95453894728813959</v>
      </c>
      <c r="J3327">
        <f>MAX(I3327*F3327,E3327)</f>
        <v>13.449453767289887</v>
      </c>
      <c r="L3327" s="166"/>
      <c r="M3327" s="41"/>
      <c r="N3327" s="41"/>
      <c r="O3327" s="41"/>
    </row>
    <row r="3328" spans="1:15" x14ac:dyDescent="0.25">
      <c r="A3328" s="165">
        <v>43604.583333333336</v>
      </c>
      <c r="B3328" s="167">
        <f>WEEKNUM(A3328)</f>
        <v>21</v>
      </c>
      <c r="C3328" s="164">
        <f>WEEKDAY(A3328)</f>
        <v>1</v>
      </c>
      <c r="D3328" s="164">
        <v>15</v>
      </c>
      <c r="E3328" s="163">
        <v>10</v>
      </c>
      <c r="F3328" s="163">
        <v>13.98</v>
      </c>
      <c r="G3328" s="163">
        <v>11.02</v>
      </c>
      <c r="H3328" s="1">
        <v>2978</v>
      </c>
      <c r="I3328" s="161">
        <f>VLOOKUP(B3328,L$2:M$54,2,FALSE)</f>
        <v>0.95453894728813959</v>
      </c>
      <c r="J3328">
        <f>MAX(I3328*F3328,E3328)</f>
        <v>13.344454483088192</v>
      </c>
      <c r="L3328" s="166"/>
      <c r="M3328" s="41"/>
      <c r="N3328" s="41"/>
      <c r="O3328" s="41"/>
    </row>
    <row r="3329" spans="1:15" x14ac:dyDescent="0.25">
      <c r="A3329" s="165">
        <v>43604.625</v>
      </c>
      <c r="B3329" s="167">
        <f>WEEKNUM(A3329)</f>
        <v>21</v>
      </c>
      <c r="C3329" s="164">
        <f>WEEKDAY(A3329)</f>
        <v>1</v>
      </c>
      <c r="D3329" s="164">
        <v>16</v>
      </c>
      <c r="E3329" s="163">
        <v>10</v>
      </c>
      <c r="F3329" s="163">
        <v>13.865</v>
      </c>
      <c r="G3329" s="163">
        <v>9.8999999999999986</v>
      </c>
      <c r="H3329" s="1">
        <v>3138</v>
      </c>
      <c r="I3329" s="161">
        <f>VLOOKUP(B3329,L$2:M$54,2,FALSE)</f>
        <v>0.95453894728813959</v>
      </c>
      <c r="J3329">
        <f>MAX(I3329*F3329,E3329)</f>
        <v>13.234682504150056</v>
      </c>
      <c r="L3329" s="166"/>
      <c r="M3329" s="41"/>
      <c r="N3329" s="41"/>
      <c r="O3329" s="41"/>
    </row>
    <row r="3330" spans="1:15" x14ac:dyDescent="0.25">
      <c r="A3330" s="165">
        <v>43604.666666666664</v>
      </c>
      <c r="B3330" s="167">
        <f>WEEKNUM(A3330)</f>
        <v>21</v>
      </c>
      <c r="C3330" s="164">
        <f>WEEKDAY(A3330)</f>
        <v>1</v>
      </c>
      <c r="D3330" s="164">
        <v>17</v>
      </c>
      <c r="E3330" s="163">
        <v>10</v>
      </c>
      <c r="F3330" s="163">
        <v>13.684999999999999</v>
      </c>
      <c r="G3330" s="163">
        <v>10.9475</v>
      </c>
      <c r="H3330" s="1">
        <v>3946</v>
      </c>
      <c r="I3330" s="161">
        <f>VLOOKUP(B3330,L$2:M$54,2,FALSE)</f>
        <v>0.95453894728813959</v>
      </c>
      <c r="J3330">
        <f>MAX(I3330*F3330,E3330)</f>
        <v>13.062865493638188</v>
      </c>
      <c r="L3330" s="166"/>
      <c r="M3330" s="41"/>
      <c r="N3330" s="41"/>
      <c r="O3330" s="41"/>
    </row>
    <row r="3331" spans="1:15" x14ac:dyDescent="0.25">
      <c r="A3331" s="165">
        <v>43604.708333333336</v>
      </c>
      <c r="B3331" s="167">
        <f>WEEKNUM(A3331)</f>
        <v>21</v>
      </c>
      <c r="C3331" s="164">
        <f>WEEKDAY(A3331)</f>
        <v>1</v>
      </c>
      <c r="D3331" s="164">
        <v>18</v>
      </c>
      <c r="E3331" s="163">
        <v>10</v>
      </c>
      <c r="F3331" s="163">
        <v>14.09</v>
      </c>
      <c r="G3331" s="163">
        <v>10.465</v>
      </c>
      <c r="H3331" s="1">
        <v>3963</v>
      </c>
      <c r="I3331" s="161">
        <f>VLOOKUP(B3331,L$2:M$54,2,FALSE)</f>
        <v>0.95453894728813959</v>
      </c>
      <c r="J3331">
        <f>MAX(I3331*F3331,E3331)</f>
        <v>13.449453767289887</v>
      </c>
      <c r="L3331" s="166"/>
      <c r="M3331" s="41"/>
      <c r="N3331" s="41"/>
      <c r="O3331" s="41"/>
    </row>
    <row r="3332" spans="1:15" x14ac:dyDescent="0.25">
      <c r="A3332" s="165">
        <v>43604.75</v>
      </c>
      <c r="B3332" s="167">
        <f>WEEKNUM(A3332)</f>
        <v>21</v>
      </c>
      <c r="C3332" s="164">
        <f>WEEKDAY(A3332)</f>
        <v>1</v>
      </c>
      <c r="D3332" s="164">
        <v>19</v>
      </c>
      <c r="E3332" s="163">
        <v>10</v>
      </c>
      <c r="F3332" s="163">
        <v>13.99</v>
      </c>
      <c r="G3332" s="163">
        <v>11.342499999999999</v>
      </c>
      <c r="H3332" s="1">
        <v>3098</v>
      </c>
      <c r="I3332" s="161">
        <f>VLOOKUP(B3332,L$2:M$54,2,FALSE)</f>
        <v>0.95453894728813959</v>
      </c>
      <c r="J3332">
        <f>MAX(I3332*F3332,E3332)</f>
        <v>13.353999872561074</v>
      </c>
      <c r="L3332" s="166"/>
      <c r="M3332" s="41"/>
      <c r="N3332" s="41"/>
      <c r="O3332" s="41"/>
    </row>
    <row r="3333" spans="1:15" x14ac:dyDescent="0.25">
      <c r="A3333" s="165">
        <v>43604.791666666664</v>
      </c>
      <c r="B3333" s="167">
        <f>WEEKNUM(A3333)</f>
        <v>21</v>
      </c>
      <c r="C3333" s="164">
        <f>WEEKDAY(A3333)</f>
        <v>1</v>
      </c>
      <c r="D3333" s="164">
        <v>20</v>
      </c>
      <c r="E3333" s="163">
        <v>10</v>
      </c>
      <c r="F3333" s="163">
        <v>13.965</v>
      </c>
      <c r="G3333" s="163">
        <v>11.899999999999999</v>
      </c>
      <c r="H3333" s="1">
        <v>2246</v>
      </c>
      <c r="I3333" s="161">
        <f>VLOOKUP(B3333,L$2:M$54,2,FALSE)</f>
        <v>0.95453894728813959</v>
      </c>
      <c r="J3333">
        <f>MAX(I3333*F3333,E3333)</f>
        <v>13.330136398878869</v>
      </c>
      <c r="L3333" s="166"/>
      <c r="M3333" s="41"/>
      <c r="N3333" s="41"/>
      <c r="O3333" s="41"/>
    </row>
    <row r="3334" spans="1:15" x14ac:dyDescent="0.25">
      <c r="A3334" s="165">
        <v>43604.833333333336</v>
      </c>
      <c r="B3334" s="167">
        <f>WEEKNUM(A3334)</f>
        <v>21</v>
      </c>
      <c r="C3334" s="164">
        <f>WEEKDAY(A3334)</f>
        <v>1</v>
      </c>
      <c r="D3334" s="164">
        <v>21</v>
      </c>
      <c r="E3334" s="163">
        <v>10</v>
      </c>
      <c r="F3334" s="163">
        <v>12.815</v>
      </c>
      <c r="G3334" s="163">
        <v>11.842499999999999</v>
      </c>
      <c r="H3334" s="1">
        <v>1316</v>
      </c>
      <c r="I3334" s="161">
        <f>VLOOKUP(B3334,L$2:M$54,2,FALSE)</f>
        <v>0.95453894728813959</v>
      </c>
      <c r="J3334">
        <f>MAX(I3334*F3334,E3334)</f>
        <v>12.232416609497509</v>
      </c>
      <c r="L3334" s="166"/>
      <c r="M3334" s="41"/>
      <c r="N3334" s="41"/>
      <c r="O3334" s="41"/>
    </row>
    <row r="3335" spans="1:15" x14ac:dyDescent="0.25">
      <c r="A3335" s="165">
        <v>43604.875</v>
      </c>
      <c r="B3335" s="167">
        <f>WEEKNUM(A3335)</f>
        <v>21</v>
      </c>
      <c r="C3335" s="164">
        <f>WEEKDAY(A3335)</f>
        <v>1</v>
      </c>
      <c r="D3335" s="164">
        <v>22</v>
      </c>
      <c r="E3335" s="163">
        <v>12</v>
      </c>
      <c r="F3335" s="163">
        <v>12.045</v>
      </c>
      <c r="G3335" s="163">
        <v>11.899999999999999</v>
      </c>
      <c r="H3335" s="1">
        <v>918</v>
      </c>
      <c r="I3335" s="161">
        <f>VLOOKUP(B3335,L$2:M$54,2,FALSE)</f>
        <v>0.95453894728813959</v>
      </c>
      <c r="J3335">
        <f>MAX(I3335*F3335,E3335)</f>
        <v>12</v>
      </c>
      <c r="L3335" s="166"/>
      <c r="M3335" s="41"/>
      <c r="N3335" s="41"/>
      <c r="O3335" s="41"/>
    </row>
    <row r="3336" spans="1:15" x14ac:dyDescent="0.25">
      <c r="A3336" s="165">
        <v>43604.916666666664</v>
      </c>
      <c r="B3336" s="167">
        <f>WEEKNUM(A3336)</f>
        <v>21</v>
      </c>
      <c r="C3336" s="164">
        <f>WEEKDAY(A3336)</f>
        <v>1</v>
      </c>
      <c r="D3336" s="164">
        <v>23</v>
      </c>
      <c r="E3336" s="163">
        <v>11</v>
      </c>
      <c r="F3336" s="163">
        <v>11.73</v>
      </c>
      <c r="G3336" s="163">
        <v>11.842499999999999</v>
      </c>
      <c r="H3336" s="1">
        <v>960</v>
      </c>
      <c r="I3336" s="161">
        <f>VLOOKUP(B3336,L$2:M$54,2,FALSE)</f>
        <v>0.95453894728813959</v>
      </c>
      <c r="J3336">
        <f>MAX(I3336*F3336,E3336)</f>
        <v>11.196741851689877</v>
      </c>
      <c r="L3336" s="166"/>
      <c r="M3336" s="41"/>
      <c r="N3336" s="41"/>
      <c r="O3336" s="41"/>
    </row>
    <row r="3337" spans="1:15" x14ac:dyDescent="0.25">
      <c r="A3337" s="165">
        <v>43604.958333333336</v>
      </c>
      <c r="B3337" s="167">
        <f>WEEKNUM(A3337)</f>
        <v>21</v>
      </c>
      <c r="C3337" s="164">
        <f>WEEKDAY(A3337)</f>
        <v>1</v>
      </c>
      <c r="D3337" s="164">
        <v>24</v>
      </c>
      <c r="E3337" s="163">
        <v>11.815</v>
      </c>
      <c r="F3337" s="163">
        <v>11.815</v>
      </c>
      <c r="G3337" s="163">
        <v>11.899999999999999</v>
      </c>
      <c r="H3337" s="1">
        <v>869</v>
      </c>
      <c r="I3337" s="161">
        <f>VLOOKUP(B3337,L$2:M$54,2,FALSE)</f>
        <v>0.95453894728813959</v>
      </c>
      <c r="J3337">
        <f>MAX(I3337*F3337,E3337)</f>
        <v>11.815</v>
      </c>
      <c r="L3337" s="166"/>
      <c r="M3337" s="41"/>
      <c r="N3337" s="41"/>
      <c r="O3337" s="41"/>
    </row>
    <row r="3338" spans="1:15" x14ac:dyDescent="0.25">
      <c r="A3338" s="165">
        <v>43605</v>
      </c>
      <c r="B3338" s="167">
        <f>WEEKNUM(A3338)</f>
        <v>21</v>
      </c>
      <c r="C3338" s="164">
        <f>WEEKDAY(A3338)</f>
        <v>2</v>
      </c>
      <c r="D3338" s="164">
        <v>1</v>
      </c>
      <c r="E3338" s="163">
        <v>11.86</v>
      </c>
      <c r="F3338" s="163">
        <v>11.86</v>
      </c>
      <c r="G3338" s="163">
        <v>11.842499999999999</v>
      </c>
      <c r="H3338" s="1">
        <v>585</v>
      </c>
      <c r="I3338" s="161">
        <f>VLOOKUP(B3338,L$2:M$54,2,FALSE)</f>
        <v>0.95453894728813959</v>
      </c>
      <c r="J3338">
        <f>MAX(I3338*F3338,E3338)</f>
        <v>11.86</v>
      </c>
      <c r="L3338" s="166"/>
      <c r="M3338" s="41"/>
      <c r="N3338" s="41"/>
      <c r="O3338" s="41"/>
    </row>
    <row r="3339" spans="1:15" x14ac:dyDescent="0.25">
      <c r="A3339" s="165">
        <v>43605.041666666664</v>
      </c>
      <c r="B3339" s="167">
        <f>WEEKNUM(A3339)</f>
        <v>21</v>
      </c>
      <c r="C3339" s="164">
        <f>WEEKDAY(A3339)</f>
        <v>2</v>
      </c>
      <c r="D3339" s="164">
        <v>2</v>
      </c>
      <c r="E3339" s="163">
        <v>12.065</v>
      </c>
      <c r="F3339" s="163">
        <v>12.065</v>
      </c>
      <c r="G3339" s="163">
        <v>11.99</v>
      </c>
      <c r="H3339" s="1">
        <v>316</v>
      </c>
      <c r="I3339" s="161">
        <f>VLOOKUP(B3339,L$2:M$54,2,FALSE)</f>
        <v>0.95453894728813959</v>
      </c>
      <c r="J3339">
        <f>MAX(I3339*F3339,E3339)</f>
        <v>12.065</v>
      </c>
      <c r="L3339" s="166"/>
      <c r="M3339" s="41"/>
      <c r="N3339" s="41"/>
      <c r="O3339" s="41"/>
    </row>
    <row r="3340" spans="1:15" x14ac:dyDescent="0.25">
      <c r="A3340" s="165">
        <v>43605.083333333336</v>
      </c>
      <c r="B3340" s="167">
        <f>WEEKNUM(A3340)</f>
        <v>21</v>
      </c>
      <c r="C3340" s="164">
        <f>WEEKDAY(A3340)</f>
        <v>2</v>
      </c>
      <c r="D3340" s="164">
        <v>3</v>
      </c>
      <c r="E3340" s="163">
        <v>12.030000000000001</v>
      </c>
      <c r="F3340" s="163">
        <v>12.030000000000001</v>
      </c>
      <c r="G3340" s="163">
        <v>12.045</v>
      </c>
      <c r="H3340" s="1">
        <v>173</v>
      </c>
      <c r="I3340" s="161">
        <f>VLOOKUP(B3340,L$2:M$54,2,FALSE)</f>
        <v>0.95453894728813959</v>
      </c>
      <c r="J3340">
        <f>MAX(I3340*F3340,E3340)</f>
        <v>12.030000000000001</v>
      </c>
      <c r="L3340" s="166"/>
      <c r="M3340" s="41"/>
      <c r="N3340" s="41"/>
      <c r="O3340" s="41"/>
    </row>
    <row r="3341" spans="1:15" x14ac:dyDescent="0.25">
      <c r="A3341" s="165">
        <v>43605.125</v>
      </c>
      <c r="B3341" s="167">
        <f>WEEKNUM(A3341)</f>
        <v>21</v>
      </c>
      <c r="C3341" s="164">
        <f>WEEKDAY(A3341)</f>
        <v>2</v>
      </c>
      <c r="D3341" s="164">
        <v>4</v>
      </c>
      <c r="E3341" s="163">
        <v>9.9499999999999993</v>
      </c>
      <c r="F3341" s="163">
        <v>9.9499999999999993</v>
      </c>
      <c r="G3341" s="163">
        <v>12.012499999999999</v>
      </c>
      <c r="H3341" s="1">
        <v>219</v>
      </c>
      <c r="I3341" s="161">
        <f>VLOOKUP(B3341,L$2:M$54,2,FALSE)</f>
        <v>0.95453894728813959</v>
      </c>
      <c r="J3341">
        <f>MAX(I3341*F3341,E3341)</f>
        <v>9.9499999999999993</v>
      </c>
      <c r="L3341" s="166"/>
      <c r="M3341" s="41"/>
      <c r="N3341" s="41"/>
      <c r="O3341" s="41"/>
    </row>
    <row r="3342" spans="1:15" x14ac:dyDescent="0.25">
      <c r="A3342" s="165">
        <v>43605.166666666664</v>
      </c>
      <c r="B3342" s="167">
        <f>WEEKNUM(A3342)</f>
        <v>21</v>
      </c>
      <c r="C3342" s="164">
        <f>WEEKDAY(A3342)</f>
        <v>2</v>
      </c>
      <c r="D3342" s="164">
        <v>5</v>
      </c>
      <c r="E3342" s="163">
        <v>10.190000000000001</v>
      </c>
      <c r="F3342" s="163">
        <v>10.190000000000001</v>
      </c>
      <c r="G3342" s="163">
        <v>11.7875</v>
      </c>
      <c r="H3342" s="1">
        <v>328</v>
      </c>
      <c r="I3342" s="161">
        <f>VLOOKUP(B3342,L$2:M$54,2,FALSE)</f>
        <v>0.95453894728813959</v>
      </c>
      <c r="J3342">
        <f>MAX(I3342*F3342,E3342)</f>
        <v>10.190000000000001</v>
      </c>
      <c r="L3342" s="166"/>
      <c r="M3342" s="41"/>
      <c r="N3342" s="41"/>
      <c r="O3342" s="41"/>
    </row>
    <row r="3343" spans="1:15" x14ac:dyDescent="0.25">
      <c r="A3343" s="165">
        <v>43605.208333333336</v>
      </c>
      <c r="B3343" s="167">
        <f>WEEKNUM(A3343)</f>
        <v>21</v>
      </c>
      <c r="C3343" s="164">
        <f>WEEKDAY(A3343)</f>
        <v>2</v>
      </c>
      <c r="D3343" s="164">
        <v>6</v>
      </c>
      <c r="E3343" s="163">
        <v>10.065000000000001</v>
      </c>
      <c r="F3343" s="163">
        <v>10.065000000000001</v>
      </c>
      <c r="G3343" s="163">
        <v>11.725</v>
      </c>
      <c r="H3343" s="1">
        <v>442</v>
      </c>
      <c r="I3343" s="161">
        <f>VLOOKUP(B3343,L$2:M$54,2,FALSE)</f>
        <v>0.95453894728813959</v>
      </c>
      <c r="J3343">
        <f>MAX(I3343*F3343,E3343)</f>
        <v>10.065000000000001</v>
      </c>
      <c r="L3343" s="166"/>
      <c r="M3343" s="41"/>
      <c r="N3343" s="41"/>
      <c r="O3343" s="41"/>
    </row>
    <row r="3344" spans="1:15" x14ac:dyDescent="0.25">
      <c r="A3344" s="165">
        <v>43605.25</v>
      </c>
      <c r="B3344" s="167">
        <f>WEEKNUM(A3344)</f>
        <v>21</v>
      </c>
      <c r="C3344" s="164">
        <f>WEEKDAY(A3344)</f>
        <v>2</v>
      </c>
      <c r="D3344" s="164">
        <v>7</v>
      </c>
      <c r="E3344" s="163">
        <v>10.09</v>
      </c>
      <c r="F3344" s="163">
        <v>10.09</v>
      </c>
      <c r="G3344" s="163">
        <v>11.907499999999999</v>
      </c>
      <c r="H3344" s="1">
        <v>733</v>
      </c>
      <c r="I3344" s="161">
        <f>VLOOKUP(B3344,L$2:M$54,2,FALSE)</f>
        <v>0.95453894728813959</v>
      </c>
      <c r="J3344">
        <f>MAX(I3344*F3344,E3344)</f>
        <v>10.09</v>
      </c>
      <c r="L3344" s="166"/>
      <c r="M3344" s="41"/>
      <c r="N3344" s="41"/>
      <c r="O3344" s="41"/>
    </row>
    <row r="3345" spans="1:15" x14ac:dyDescent="0.25">
      <c r="A3345" s="165">
        <v>43605.291666666664</v>
      </c>
      <c r="B3345" s="167">
        <f>WEEKNUM(A3345)</f>
        <v>21</v>
      </c>
      <c r="C3345" s="164">
        <f>WEEKDAY(A3345)</f>
        <v>2</v>
      </c>
      <c r="D3345" s="164">
        <v>8</v>
      </c>
      <c r="E3345" s="163">
        <v>9.9499999999999993</v>
      </c>
      <c r="F3345" s="163">
        <v>9.9499999999999993</v>
      </c>
      <c r="G3345" s="163">
        <v>12.022500000000001</v>
      </c>
      <c r="H3345" s="1">
        <v>1500</v>
      </c>
      <c r="I3345" s="161">
        <f>VLOOKUP(B3345,L$2:M$54,2,FALSE)</f>
        <v>0.95453894728813959</v>
      </c>
      <c r="J3345">
        <f>MAX(I3345*F3345,E3345)</f>
        <v>9.9499999999999993</v>
      </c>
      <c r="L3345" s="166"/>
      <c r="M3345" s="41"/>
      <c r="N3345" s="41"/>
      <c r="O3345" s="41"/>
    </row>
    <row r="3346" spans="1:15" x14ac:dyDescent="0.25">
      <c r="A3346" s="165">
        <v>43605.333333333336</v>
      </c>
      <c r="B3346" s="167">
        <f>WEEKNUM(A3346)</f>
        <v>21</v>
      </c>
      <c r="C3346" s="164">
        <f>WEEKDAY(A3346)</f>
        <v>2</v>
      </c>
      <c r="D3346" s="164">
        <v>9</v>
      </c>
      <c r="E3346" s="163">
        <v>11.86</v>
      </c>
      <c r="F3346" s="163">
        <v>11.86</v>
      </c>
      <c r="G3346" s="163">
        <v>11.3675</v>
      </c>
      <c r="H3346" s="1">
        <v>2389</v>
      </c>
      <c r="I3346" s="161">
        <f>VLOOKUP(B3346,L$2:M$54,2,FALSE)</f>
        <v>0.95453894728813959</v>
      </c>
      <c r="J3346">
        <f>MAX(I3346*F3346,E3346)</f>
        <v>11.86</v>
      </c>
      <c r="L3346" s="166"/>
      <c r="M3346" s="41"/>
      <c r="N3346" s="41"/>
      <c r="O3346" s="41"/>
    </row>
    <row r="3347" spans="1:15" x14ac:dyDescent="0.25">
      <c r="A3347" s="165">
        <v>43605.375</v>
      </c>
      <c r="B3347" s="167">
        <f>WEEKNUM(A3347)</f>
        <v>21</v>
      </c>
      <c r="C3347" s="164">
        <f>WEEKDAY(A3347)</f>
        <v>2</v>
      </c>
      <c r="D3347" s="164">
        <v>10</v>
      </c>
      <c r="E3347" s="163">
        <v>10.5</v>
      </c>
      <c r="F3347" s="163">
        <v>11.885</v>
      </c>
      <c r="G3347" s="163">
        <v>12.045</v>
      </c>
      <c r="H3347" s="1">
        <v>2766</v>
      </c>
      <c r="I3347" s="161">
        <f>VLOOKUP(B3347,L$2:M$54,2,FALSE)</f>
        <v>0.95453894728813959</v>
      </c>
      <c r="J3347">
        <f>MAX(I3347*F3347,E3347)</f>
        <v>11.344695388519538</v>
      </c>
      <c r="L3347" s="166"/>
      <c r="M3347" s="41"/>
      <c r="N3347" s="41"/>
      <c r="O3347" s="41"/>
    </row>
    <row r="3348" spans="1:15" x14ac:dyDescent="0.25">
      <c r="A3348" s="165">
        <v>43605.416666666664</v>
      </c>
      <c r="B3348" s="167">
        <f>WEEKNUM(A3348)</f>
        <v>21</v>
      </c>
      <c r="C3348" s="164">
        <f>WEEKDAY(A3348)</f>
        <v>2</v>
      </c>
      <c r="D3348" s="164">
        <v>11</v>
      </c>
      <c r="E3348" s="163">
        <v>10.934999999999999</v>
      </c>
      <c r="F3348" s="163">
        <v>11.94</v>
      </c>
      <c r="G3348" s="163">
        <v>11.89</v>
      </c>
      <c r="H3348" s="1">
        <v>2941</v>
      </c>
      <c r="I3348" s="161">
        <f>VLOOKUP(B3348,L$2:M$54,2,FALSE)</f>
        <v>0.95453894728813959</v>
      </c>
      <c r="J3348">
        <f>MAX(I3348*F3348,E3348)</f>
        <v>11.397195030620386</v>
      </c>
      <c r="L3348" s="166"/>
      <c r="M3348" s="41"/>
      <c r="N3348" s="41"/>
      <c r="O3348" s="41"/>
    </row>
    <row r="3349" spans="1:15" x14ac:dyDescent="0.25">
      <c r="A3349" s="165">
        <v>43605.458333333336</v>
      </c>
      <c r="B3349" s="167">
        <f>WEEKNUM(A3349)</f>
        <v>21</v>
      </c>
      <c r="C3349" s="164">
        <f>WEEKDAY(A3349)</f>
        <v>2</v>
      </c>
      <c r="D3349" s="164">
        <v>12</v>
      </c>
      <c r="E3349" s="163">
        <v>10</v>
      </c>
      <c r="F3349" s="163">
        <v>13.870000000000001</v>
      </c>
      <c r="G3349" s="163">
        <v>11.705</v>
      </c>
      <c r="H3349" s="1">
        <v>3032</v>
      </c>
      <c r="I3349" s="161">
        <f>VLOOKUP(B3349,L$2:M$54,2,FALSE)</f>
        <v>0.95453894728813959</v>
      </c>
      <c r="J3349">
        <f>MAX(I3349*F3349,E3349)</f>
        <v>13.239455198886498</v>
      </c>
      <c r="L3349" s="166"/>
      <c r="M3349" s="41"/>
      <c r="N3349" s="41"/>
      <c r="O3349" s="41"/>
    </row>
    <row r="3350" spans="1:15" x14ac:dyDescent="0.25">
      <c r="A3350" s="165">
        <v>43605.5</v>
      </c>
      <c r="B3350" s="167">
        <f>WEEKNUM(A3350)</f>
        <v>21</v>
      </c>
      <c r="C3350" s="164">
        <f>WEEKDAY(A3350)</f>
        <v>2</v>
      </c>
      <c r="D3350" s="164">
        <v>13</v>
      </c>
      <c r="E3350" s="163">
        <v>10</v>
      </c>
      <c r="F3350" s="163">
        <v>14.15</v>
      </c>
      <c r="G3350" s="163">
        <v>10.66</v>
      </c>
      <c r="H3350" s="1">
        <v>2705</v>
      </c>
      <c r="I3350" s="161">
        <f>VLOOKUP(B3350,L$2:M$54,2,FALSE)</f>
        <v>0.95453894728813959</v>
      </c>
      <c r="J3350">
        <f>MAX(I3350*F3350,E3350)</f>
        <v>13.506726104127175</v>
      </c>
      <c r="L3350" s="166"/>
      <c r="M3350" s="41"/>
      <c r="N3350" s="41"/>
      <c r="O3350" s="41"/>
    </row>
    <row r="3351" spans="1:15" x14ac:dyDescent="0.25">
      <c r="A3351" s="165">
        <v>43605.541666666664</v>
      </c>
      <c r="B3351" s="167">
        <f>WEEKNUM(A3351)</f>
        <v>21</v>
      </c>
      <c r="C3351" s="164">
        <f>WEEKDAY(A3351)</f>
        <v>2</v>
      </c>
      <c r="D3351" s="164">
        <v>14</v>
      </c>
      <c r="E3351" s="163">
        <v>10</v>
      </c>
      <c r="F3351" s="163">
        <v>11.9375</v>
      </c>
      <c r="G3351" s="163">
        <v>10.195</v>
      </c>
      <c r="H3351" s="1">
        <v>2656</v>
      </c>
      <c r="I3351" s="161">
        <f>VLOOKUP(B3351,L$2:M$54,2,FALSE)</f>
        <v>0.95453894728813959</v>
      </c>
      <c r="J3351">
        <f>MAX(I3351*F3351,E3351)</f>
        <v>11.394808683252167</v>
      </c>
      <c r="L3351" s="166"/>
      <c r="M3351" s="41"/>
      <c r="N3351" s="41"/>
      <c r="O3351" s="41"/>
    </row>
    <row r="3352" spans="1:15" x14ac:dyDescent="0.25">
      <c r="A3352" s="165">
        <v>43605.583333333336</v>
      </c>
      <c r="B3352" s="167">
        <f>WEEKNUM(A3352)</f>
        <v>21</v>
      </c>
      <c r="C3352" s="164">
        <f>WEEKDAY(A3352)</f>
        <v>2</v>
      </c>
      <c r="D3352" s="164">
        <v>15</v>
      </c>
      <c r="E3352" s="163">
        <v>11</v>
      </c>
      <c r="F3352" s="163">
        <v>12.105</v>
      </c>
      <c r="G3352" s="163">
        <v>10.09</v>
      </c>
      <c r="H3352" s="1">
        <v>2865</v>
      </c>
      <c r="I3352" s="161">
        <f>VLOOKUP(B3352,L$2:M$54,2,FALSE)</f>
        <v>0.95453894728813959</v>
      </c>
      <c r="J3352">
        <f>MAX(I3352*F3352,E3352)</f>
        <v>11.554693956922931</v>
      </c>
      <c r="L3352" s="166"/>
      <c r="M3352" s="41"/>
      <c r="N3352" s="41"/>
      <c r="O3352" s="41"/>
    </row>
    <row r="3353" spans="1:15" x14ac:dyDescent="0.25">
      <c r="A3353" s="165">
        <v>43605.625</v>
      </c>
      <c r="B3353" s="167">
        <f>WEEKNUM(A3353)</f>
        <v>21</v>
      </c>
      <c r="C3353" s="164">
        <f>WEEKDAY(A3353)</f>
        <v>2</v>
      </c>
      <c r="D3353" s="164">
        <v>16</v>
      </c>
      <c r="E3353" s="163">
        <v>10</v>
      </c>
      <c r="F3353" s="163">
        <v>13.850000000000001</v>
      </c>
      <c r="G3353" s="163">
        <v>10.190000000000001</v>
      </c>
      <c r="H3353" s="1">
        <v>2770</v>
      </c>
      <c r="I3353" s="161">
        <f>VLOOKUP(B3353,L$2:M$54,2,FALSE)</f>
        <v>0.95453894728813959</v>
      </c>
      <c r="J3353">
        <f>MAX(I3353*F3353,E3353)</f>
        <v>13.220364419940735</v>
      </c>
      <c r="L3353" s="166"/>
      <c r="M3353" s="41"/>
      <c r="N3353" s="41"/>
      <c r="O3353" s="41"/>
    </row>
    <row r="3354" spans="1:15" x14ac:dyDescent="0.25">
      <c r="A3354" s="165">
        <v>43605.666666666664</v>
      </c>
      <c r="B3354" s="167">
        <f>WEEKNUM(A3354)</f>
        <v>21</v>
      </c>
      <c r="C3354" s="164">
        <f>WEEKDAY(A3354)</f>
        <v>2</v>
      </c>
      <c r="D3354" s="164">
        <v>17</v>
      </c>
      <c r="E3354" s="163">
        <v>10</v>
      </c>
      <c r="F3354" s="163">
        <v>14.260000000000002</v>
      </c>
      <c r="G3354" s="163">
        <v>9.81</v>
      </c>
      <c r="H3354" s="1">
        <v>2672</v>
      </c>
      <c r="I3354" s="161">
        <f>VLOOKUP(B3354,L$2:M$54,2,FALSE)</f>
        <v>0.95453894728813959</v>
      </c>
      <c r="J3354">
        <f>MAX(I3354*F3354,E3354)</f>
        <v>13.611725388328873</v>
      </c>
      <c r="L3354" s="166"/>
      <c r="M3354" s="41"/>
      <c r="N3354" s="41"/>
      <c r="O3354" s="41"/>
    </row>
    <row r="3355" spans="1:15" x14ac:dyDescent="0.25">
      <c r="A3355" s="165">
        <v>43605.708333333336</v>
      </c>
      <c r="B3355" s="167">
        <f>WEEKNUM(A3355)</f>
        <v>21</v>
      </c>
      <c r="C3355" s="164">
        <f>WEEKDAY(A3355)</f>
        <v>2</v>
      </c>
      <c r="D3355" s="164">
        <v>18</v>
      </c>
      <c r="E3355" s="163">
        <v>10</v>
      </c>
      <c r="F3355" s="163">
        <v>14</v>
      </c>
      <c r="G3355" s="163">
        <v>10.08</v>
      </c>
      <c r="H3355" s="1">
        <v>2807</v>
      </c>
      <c r="I3355" s="161">
        <f>VLOOKUP(B3355,L$2:M$54,2,FALSE)</f>
        <v>0.95453894728813959</v>
      </c>
      <c r="J3355">
        <f>MAX(I3355*F3355,E3355)</f>
        <v>13.363545262033954</v>
      </c>
      <c r="L3355" s="166"/>
      <c r="M3355" s="41"/>
      <c r="N3355" s="41"/>
      <c r="O3355" s="41"/>
    </row>
    <row r="3356" spans="1:15" x14ac:dyDescent="0.25">
      <c r="A3356" s="165">
        <v>43605.75</v>
      </c>
      <c r="B3356" s="167">
        <f>WEEKNUM(A3356)</f>
        <v>21</v>
      </c>
      <c r="C3356" s="164">
        <f>WEEKDAY(A3356)</f>
        <v>2</v>
      </c>
      <c r="D3356" s="164">
        <v>19</v>
      </c>
      <c r="E3356" s="163">
        <v>10</v>
      </c>
      <c r="F3356" s="163">
        <v>13.850000000000001</v>
      </c>
      <c r="G3356" s="163">
        <v>11.86</v>
      </c>
      <c r="H3356" s="1">
        <v>2665</v>
      </c>
      <c r="I3356" s="161">
        <f>VLOOKUP(B3356,L$2:M$54,2,FALSE)</f>
        <v>0.95453894728813959</v>
      </c>
      <c r="J3356">
        <f>MAX(I3356*F3356,E3356)</f>
        <v>13.220364419940735</v>
      </c>
      <c r="L3356" s="166"/>
      <c r="M3356" s="41"/>
      <c r="N3356" s="41"/>
      <c r="O3356" s="41"/>
    </row>
    <row r="3357" spans="1:15" x14ac:dyDescent="0.25">
      <c r="A3357" s="165">
        <v>43605.791666666664</v>
      </c>
      <c r="B3357" s="167">
        <f>WEEKNUM(A3357)</f>
        <v>21</v>
      </c>
      <c r="C3357" s="164">
        <f>WEEKDAY(A3357)</f>
        <v>2</v>
      </c>
      <c r="D3357" s="164">
        <v>20</v>
      </c>
      <c r="E3357" s="163">
        <v>10</v>
      </c>
      <c r="F3357" s="163">
        <v>14.260000000000002</v>
      </c>
      <c r="G3357" s="163">
        <v>11.0725</v>
      </c>
      <c r="H3357" s="1">
        <v>1961</v>
      </c>
      <c r="I3357" s="161">
        <f>VLOOKUP(B3357,L$2:M$54,2,FALSE)</f>
        <v>0.95453894728813959</v>
      </c>
      <c r="J3357">
        <f>MAX(I3357*F3357,E3357)</f>
        <v>13.611725388328873</v>
      </c>
      <c r="L3357" s="166"/>
      <c r="M3357" s="41"/>
      <c r="N3357" s="41"/>
      <c r="O3357" s="41"/>
    </row>
    <row r="3358" spans="1:15" x14ac:dyDescent="0.25">
      <c r="A3358" s="165">
        <v>43605.833333333336</v>
      </c>
      <c r="B3358" s="167">
        <f>WEEKNUM(A3358)</f>
        <v>21</v>
      </c>
      <c r="C3358" s="164">
        <f>WEEKDAY(A3358)</f>
        <v>2</v>
      </c>
      <c r="D3358" s="164">
        <v>21</v>
      </c>
      <c r="E3358" s="163">
        <v>10</v>
      </c>
      <c r="F3358" s="163">
        <v>13</v>
      </c>
      <c r="G3358" s="163">
        <v>11.442500000000001</v>
      </c>
      <c r="H3358" s="1">
        <v>1434</v>
      </c>
      <c r="I3358" s="161">
        <f>VLOOKUP(B3358,L$2:M$54,2,FALSE)</f>
        <v>0.95453894728813959</v>
      </c>
      <c r="J3358">
        <f>MAX(I3358*F3358,E3358)</f>
        <v>12.409006314745815</v>
      </c>
      <c r="L3358" s="166"/>
      <c r="M3358" s="41"/>
      <c r="N3358" s="41"/>
      <c r="O3358" s="41"/>
    </row>
    <row r="3359" spans="1:15" x14ac:dyDescent="0.25">
      <c r="A3359" s="165">
        <v>43605.875</v>
      </c>
      <c r="B3359" s="167">
        <f>WEEKNUM(A3359)</f>
        <v>21</v>
      </c>
      <c r="C3359" s="164">
        <f>WEEKDAY(A3359)</f>
        <v>2</v>
      </c>
      <c r="D3359" s="164">
        <v>22</v>
      </c>
      <c r="E3359" s="163">
        <v>12.01</v>
      </c>
      <c r="F3359" s="163">
        <v>12.01</v>
      </c>
      <c r="G3359" s="163">
        <v>12.105</v>
      </c>
      <c r="H3359" s="1">
        <v>1069</v>
      </c>
      <c r="I3359" s="161">
        <f>VLOOKUP(B3359,L$2:M$54,2,FALSE)</f>
        <v>0.95453894728813959</v>
      </c>
      <c r="J3359">
        <f>MAX(I3359*F3359,E3359)</f>
        <v>12.01</v>
      </c>
      <c r="L3359" s="166"/>
      <c r="M3359" s="41"/>
      <c r="N3359" s="41"/>
      <c r="O3359" s="41"/>
    </row>
    <row r="3360" spans="1:15" x14ac:dyDescent="0.25">
      <c r="A3360" s="165">
        <v>43605.916666666664</v>
      </c>
      <c r="B3360" s="167">
        <f>WEEKNUM(A3360)</f>
        <v>21</v>
      </c>
      <c r="C3360" s="164">
        <f>WEEKDAY(A3360)</f>
        <v>2</v>
      </c>
      <c r="D3360" s="164">
        <v>23</v>
      </c>
      <c r="E3360" s="163">
        <v>11.9375</v>
      </c>
      <c r="F3360" s="163">
        <v>11.9375</v>
      </c>
      <c r="G3360" s="163">
        <v>12.0375</v>
      </c>
      <c r="H3360" s="1">
        <v>1192</v>
      </c>
      <c r="I3360" s="161">
        <f>VLOOKUP(B3360,L$2:M$54,2,FALSE)</f>
        <v>0.95453894728813959</v>
      </c>
      <c r="J3360">
        <f>MAX(I3360*F3360,E3360)</f>
        <v>11.9375</v>
      </c>
      <c r="L3360" s="166"/>
      <c r="M3360" s="41"/>
      <c r="N3360" s="41"/>
      <c r="O3360" s="41"/>
    </row>
    <row r="3361" spans="1:15" x14ac:dyDescent="0.25">
      <c r="A3361" s="165">
        <v>43605.958333333336</v>
      </c>
      <c r="B3361" s="167">
        <f>WEEKNUM(A3361)</f>
        <v>21</v>
      </c>
      <c r="C3361" s="164">
        <f>WEEKDAY(A3361)</f>
        <v>2</v>
      </c>
      <c r="D3361" s="164">
        <v>24</v>
      </c>
      <c r="E3361" s="163">
        <v>12.105</v>
      </c>
      <c r="F3361" s="163">
        <v>12.105</v>
      </c>
      <c r="G3361" s="163">
        <v>11.475</v>
      </c>
      <c r="H3361" s="1">
        <v>1111</v>
      </c>
      <c r="I3361" s="161">
        <f>VLOOKUP(B3361,L$2:M$54,2,FALSE)</f>
        <v>0.95453894728813959</v>
      </c>
      <c r="J3361">
        <f>MAX(I3361*F3361,E3361)</f>
        <v>12.105</v>
      </c>
      <c r="L3361" s="166"/>
      <c r="M3361" s="41"/>
      <c r="N3361" s="41"/>
      <c r="O3361" s="41"/>
    </row>
    <row r="3362" spans="1:15" x14ac:dyDescent="0.25">
      <c r="A3362" s="165">
        <v>43606</v>
      </c>
      <c r="B3362" s="167">
        <f>WEEKNUM(A3362)</f>
        <v>21</v>
      </c>
      <c r="C3362" s="164">
        <f>WEEKDAY(A3362)</f>
        <v>3</v>
      </c>
      <c r="D3362" s="164">
        <v>1</v>
      </c>
      <c r="E3362" s="163">
        <v>12.032500000000001</v>
      </c>
      <c r="F3362" s="163">
        <v>12.032500000000001</v>
      </c>
      <c r="G3362" s="163">
        <v>11.516249999999999</v>
      </c>
      <c r="H3362" s="1">
        <v>848</v>
      </c>
      <c r="I3362" s="161">
        <f>VLOOKUP(B3362,L$2:M$54,2,FALSE)</f>
        <v>0.95453894728813959</v>
      </c>
      <c r="J3362">
        <f>MAX(I3362*F3362,E3362)</f>
        <v>12.032500000000001</v>
      </c>
      <c r="L3362" s="166"/>
      <c r="M3362" s="41"/>
      <c r="N3362" s="41"/>
      <c r="O3362" s="41"/>
    </row>
    <row r="3363" spans="1:15" x14ac:dyDescent="0.25">
      <c r="A3363" s="165">
        <v>43606.041666666664</v>
      </c>
      <c r="B3363" s="167">
        <f>WEEKNUM(A3363)</f>
        <v>21</v>
      </c>
      <c r="C3363" s="164">
        <f>WEEKDAY(A3363)</f>
        <v>3</v>
      </c>
      <c r="D3363" s="164">
        <v>2</v>
      </c>
      <c r="E3363" s="163">
        <v>10.879999999999999</v>
      </c>
      <c r="F3363" s="163">
        <v>10.879999999999999</v>
      </c>
      <c r="G3363" s="163">
        <v>12.01</v>
      </c>
      <c r="H3363" s="1">
        <v>478</v>
      </c>
      <c r="I3363" s="161">
        <f>VLOOKUP(B3363,L$2:M$54,2,FALSE)</f>
        <v>0.95453894728813959</v>
      </c>
      <c r="J3363">
        <f>MAX(I3363*F3363,E3363)</f>
        <v>10.879999999999999</v>
      </c>
      <c r="L3363" s="166"/>
      <c r="M3363" s="41"/>
      <c r="N3363" s="41"/>
      <c r="O3363" s="41"/>
    </row>
    <row r="3364" spans="1:15" x14ac:dyDescent="0.25">
      <c r="A3364" s="165">
        <v>43606.083333333336</v>
      </c>
      <c r="B3364" s="167">
        <f>WEEKNUM(A3364)</f>
        <v>21</v>
      </c>
      <c r="C3364" s="164">
        <f>WEEKDAY(A3364)</f>
        <v>3</v>
      </c>
      <c r="D3364" s="164">
        <v>3</v>
      </c>
      <c r="E3364" s="163">
        <v>12</v>
      </c>
      <c r="F3364" s="163">
        <v>12</v>
      </c>
      <c r="G3364" s="163">
        <v>12.0425</v>
      </c>
      <c r="H3364" s="1">
        <v>284</v>
      </c>
      <c r="I3364" s="161">
        <f>VLOOKUP(B3364,L$2:M$54,2,FALSE)</f>
        <v>0.95453894728813959</v>
      </c>
      <c r="J3364">
        <f>MAX(I3364*F3364,E3364)</f>
        <v>12</v>
      </c>
      <c r="L3364" s="166"/>
      <c r="M3364" s="41"/>
      <c r="N3364" s="41"/>
      <c r="O3364" s="41"/>
    </row>
    <row r="3365" spans="1:15" x14ac:dyDescent="0.25">
      <c r="A3365" s="165">
        <v>43606.125</v>
      </c>
      <c r="B3365" s="167">
        <f>WEEKNUM(A3365)</f>
        <v>21</v>
      </c>
      <c r="C3365" s="164">
        <f>WEEKDAY(A3365)</f>
        <v>3</v>
      </c>
      <c r="D3365" s="164">
        <v>4</v>
      </c>
      <c r="E3365" s="163">
        <v>10.6</v>
      </c>
      <c r="F3365" s="163">
        <v>11.1</v>
      </c>
      <c r="G3365" s="163">
        <v>12.525</v>
      </c>
      <c r="H3365" s="1">
        <v>216</v>
      </c>
      <c r="I3365" s="161">
        <f>VLOOKUP(B3365,L$2:M$54,2,FALSE)</f>
        <v>0.95453894728813959</v>
      </c>
      <c r="J3365">
        <f>MAX(I3365*F3365,E3365)</f>
        <v>10.6</v>
      </c>
      <c r="L3365" s="166"/>
      <c r="M3365" s="41"/>
      <c r="N3365" s="41"/>
      <c r="O3365" s="41"/>
    </row>
    <row r="3366" spans="1:15" x14ac:dyDescent="0.25">
      <c r="A3366" s="165">
        <v>43606.166666666664</v>
      </c>
      <c r="B3366" s="167">
        <f>WEEKNUM(A3366)</f>
        <v>21</v>
      </c>
      <c r="C3366" s="164">
        <f>WEEKDAY(A3366)</f>
        <v>3</v>
      </c>
      <c r="D3366" s="164">
        <v>5</v>
      </c>
      <c r="E3366" s="163">
        <v>11.875</v>
      </c>
      <c r="F3366" s="163">
        <v>12</v>
      </c>
      <c r="G3366" s="163">
        <v>12.01</v>
      </c>
      <c r="H3366" s="1">
        <v>253</v>
      </c>
      <c r="I3366" s="161">
        <f>VLOOKUP(B3366,L$2:M$54,2,FALSE)</f>
        <v>0.95453894728813959</v>
      </c>
      <c r="J3366">
        <f>MAX(I3366*F3366,E3366)</f>
        <v>11.875</v>
      </c>
      <c r="L3366" s="166"/>
      <c r="M3366" s="41"/>
      <c r="N3366" s="41"/>
      <c r="O3366" s="41"/>
    </row>
    <row r="3367" spans="1:15" x14ac:dyDescent="0.25">
      <c r="A3367" s="165">
        <v>43606.208333333336</v>
      </c>
      <c r="B3367" s="167">
        <f>WEEKNUM(A3367)</f>
        <v>21</v>
      </c>
      <c r="C3367" s="164">
        <f>WEEKDAY(A3367)</f>
        <v>3</v>
      </c>
      <c r="D3367" s="164">
        <v>6</v>
      </c>
      <c r="E3367" s="163">
        <v>10.6</v>
      </c>
      <c r="F3367" s="163">
        <v>11.1</v>
      </c>
      <c r="G3367" s="163">
        <v>12.0425</v>
      </c>
      <c r="H3367" s="1">
        <v>325</v>
      </c>
      <c r="I3367" s="161">
        <f>VLOOKUP(B3367,L$2:M$54,2,FALSE)</f>
        <v>0.95453894728813959</v>
      </c>
      <c r="J3367">
        <f>MAX(I3367*F3367,E3367)</f>
        <v>10.6</v>
      </c>
      <c r="L3367" s="166"/>
      <c r="M3367" s="41"/>
      <c r="N3367" s="41"/>
      <c r="O3367" s="41"/>
    </row>
    <row r="3368" spans="1:15" x14ac:dyDescent="0.25">
      <c r="A3368" s="165">
        <v>43606.25</v>
      </c>
      <c r="B3368" s="167">
        <f>WEEKNUM(A3368)</f>
        <v>21</v>
      </c>
      <c r="C3368" s="164">
        <f>WEEKDAY(A3368)</f>
        <v>3</v>
      </c>
      <c r="D3368" s="164">
        <v>7</v>
      </c>
      <c r="E3368" s="163">
        <v>10.5</v>
      </c>
      <c r="F3368" s="163">
        <v>11</v>
      </c>
      <c r="G3368" s="163">
        <v>11.925000000000001</v>
      </c>
      <c r="H3368" s="1">
        <v>433</v>
      </c>
      <c r="I3368" s="161">
        <f>VLOOKUP(B3368,L$2:M$54,2,FALSE)</f>
        <v>0.95453894728813959</v>
      </c>
      <c r="J3368">
        <f>MAX(I3368*F3368,E3368)</f>
        <v>10.5</v>
      </c>
      <c r="L3368" s="166"/>
      <c r="M3368" s="41"/>
      <c r="N3368" s="41"/>
      <c r="O3368" s="41"/>
    </row>
    <row r="3369" spans="1:15" x14ac:dyDescent="0.25">
      <c r="A3369" s="165">
        <v>43606.291666666664</v>
      </c>
      <c r="B3369" s="167">
        <f>WEEKNUM(A3369)</f>
        <v>21</v>
      </c>
      <c r="C3369" s="164">
        <f>WEEKDAY(A3369)</f>
        <v>3</v>
      </c>
      <c r="D3369" s="164">
        <v>8</v>
      </c>
      <c r="E3369" s="163">
        <v>10.875</v>
      </c>
      <c r="F3369" s="163">
        <v>12</v>
      </c>
      <c r="G3369" s="163">
        <v>12.13</v>
      </c>
      <c r="H3369" s="1">
        <v>660</v>
      </c>
      <c r="I3369" s="161">
        <f>VLOOKUP(B3369,L$2:M$54,2,FALSE)</f>
        <v>0.95453894728813959</v>
      </c>
      <c r="J3369">
        <f>MAX(I3369*F3369,E3369)</f>
        <v>11.454467367457674</v>
      </c>
      <c r="L3369" s="166"/>
      <c r="M3369" s="41"/>
      <c r="N3369" s="41"/>
      <c r="O3369" s="41"/>
    </row>
    <row r="3370" spans="1:15" x14ac:dyDescent="0.25">
      <c r="A3370" s="165">
        <v>43606.333333333336</v>
      </c>
      <c r="B3370" s="167">
        <f>WEEKNUM(A3370)</f>
        <v>21</v>
      </c>
      <c r="C3370" s="164">
        <f>WEEKDAY(A3370)</f>
        <v>3</v>
      </c>
      <c r="D3370" s="164">
        <v>9</v>
      </c>
      <c r="E3370" s="163">
        <v>10</v>
      </c>
      <c r="F3370" s="163">
        <v>15.75</v>
      </c>
      <c r="G3370" s="163">
        <v>11.935</v>
      </c>
      <c r="H3370" s="1">
        <v>1093</v>
      </c>
      <c r="I3370" s="161">
        <f>VLOOKUP(B3370,L$2:M$54,2,FALSE)</f>
        <v>0.95453894728813959</v>
      </c>
      <c r="J3370">
        <f>MAX(I3370*F3370,E3370)</f>
        <v>15.033988419788198</v>
      </c>
      <c r="L3370" s="166"/>
      <c r="M3370" s="41"/>
      <c r="N3370" s="41"/>
      <c r="O3370" s="41"/>
    </row>
    <row r="3371" spans="1:15" x14ac:dyDescent="0.25">
      <c r="A3371" s="165">
        <v>43606.375</v>
      </c>
      <c r="B3371" s="167">
        <f>WEEKNUM(A3371)</f>
        <v>21</v>
      </c>
      <c r="C3371" s="164">
        <f>WEEKDAY(A3371)</f>
        <v>3</v>
      </c>
      <c r="D3371" s="164">
        <v>10</v>
      </c>
      <c r="E3371" s="163">
        <v>10</v>
      </c>
      <c r="F3371" s="163">
        <v>17.625</v>
      </c>
      <c r="G3371" s="163">
        <v>12.032500000000001</v>
      </c>
      <c r="H3371" s="1">
        <v>1614</v>
      </c>
      <c r="I3371" s="161">
        <f>VLOOKUP(B3371,L$2:M$54,2,FALSE)</f>
        <v>0.95453894728813959</v>
      </c>
      <c r="J3371">
        <f>MAX(I3371*F3371,E3371)</f>
        <v>16.823748945953461</v>
      </c>
      <c r="L3371" s="166"/>
      <c r="M3371" s="41"/>
      <c r="N3371" s="41"/>
      <c r="O3371" s="41"/>
    </row>
    <row r="3372" spans="1:15" x14ac:dyDescent="0.25">
      <c r="A3372" s="165">
        <v>43606.416666666664</v>
      </c>
      <c r="B3372" s="167">
        <f>WEEKNUM(A3372)</f>
        <v>21</v>
      </c>
      <c r="C3372" s="164">
        <f>WEEKDAY(A3372)</f>
        <v>3</v>
      </c>
      <c r="D3372" s="164">
        <v>11</v>
      </c>
      <c r="E3372" s="163">
        <v>10</v>
      </c>
      <c r="F3372" s="163">
        <v>14.75</v>
      </c>
      <c r="G3372" s="163">
        <v>10.879999999999999</v>
      </c>
      <c r="H3372" s="1">
        <v>2006</v>
      </c>
      <c r="I3372" s="161">
        <f>VLOOKUP(B3372,L$2:M$54,2,FALSE)</f>
        <v>0.95453894728813959</v>
      </c>
      <c r="J3372">
        <f>MAX(I3372*F3372,E3372)</f>
        <v>14.079449472500059</v>
      </c>
      <c r="L3372" s="166"/>
      <c r="M3372" s="41"/>
      <c r="N3372" s="41"/>
      <c r="O3372" s="41"/>
    </row>
    <row r="3373" spans="1:15" x14ac:dyDescent="0.25">
      <c r="A3373" s="165">
        <v>43606.458333333336</v>
      </c>
      <c r="B3373" s="167">
        <f>WEEKNUM(A3373)</f>
        <v>21</v>
      </c>
      <c r="C3373" s="164">
        <f>WEEKDAY(A3373)</f>
        <v>3</v>
      </c>
      <c r="D3373" s="164">
        <v>12</v>
      </c>
      <c r="E3373" s="163">
        <v>10</v>
      </c>
      <c r="F3373" s="163">
        <v>14</v>
      </c>
      <c r="G3373" s="163">
        <v>12</v>
      </c>
      <c r="H3373" s="1">
        <v>2481</v>
      </c>
      <c r="I3373" s="161">
        <f>VLOOKUP(B3373,L$2:M$54,2,FALSE)</f>
        <v>0.95453894728813959</v>
      </c>
      <c r="J3373">
        <f>MAX(I3373*F3373,E3373)</f>
        <v>13.363545262033954</v>
      </c>
      <c r="L3373" s="166"/>
      <c r="M3373" s="41"/>
      <c r="N3373" s="41"/>
      <c r="O3373" s="41"/>
    </row>
    <row r="3374" spans="1:15" x14ac:dyDescent="0.25">
      <c r="A3374" s="165">
        <v>43606.5</v>
      </c>
      <c r="B3374" s="167">
        <f>WEEKNUM(A3374)</f>
        <v>21</v>
      </c>
      <c r="C3374" s="164">
        <f>WEEKDAY(A3374)</f>
        <v>3</v>
      </c>
      <c r="D3374" s="164">
        <v>13</v>
      </c>
      <c r="E3374" s="163">
        <v>10</v>
      </c>
      <c r="F3374" s="163">
        <v>13.875</v>
      </c>
      <c r="G3374" s="163">
        <v>10.85</v>
      </c>
      <c r="H3374" s="1">
        <v>2086</v>
      </c>
      <c r="I3374" s="161">
        <f>VLOOKUP(B3374,L$2:M$54,2,FALSE)</f>
        <v>0.95453894728813959</v>
      </c>
      <c r="J3374">
        <f>MAX(I3374*F3374,E3374)</f>
        <v>13.244227893622936</v>
      </c>
      <c r="L3374" s="166"/>
      <c r="M3374" s="41"/>
      <c r="N3374" s="41"/>
      <c r="O3374" s="41"/>
    </row>
    <row r="3375" spans="1:15" x14ac:dyDescent="0.25">
      <c r="A3375" s="165">
        <v>43606.541666666664</v>
      </c>
      <c r="B3375" s="167">
        <f>WEEKNUM(A3375)</f>
        <v>21</v>
      </c>
      <c r="C3375" s="164">
        <f>WEEKDAY(A3375)</f>
        <v>3</v>
      </c>
      <c r="D3375" s="164">
        <v>14</v>
      </c>
      <c r="E3375" s="163">
        <v>10</v>
      </c>
      <c r="F3375" s="163">
        <v>14.125</v>
      </c>
      <c r="G3375" s="163">
        <v>11.9375</v>
      </c>
      <c r="H3375" s="1">
        <v>1924</v>
      </c>
      <c r="I3375" s="161">
        <f>VLOOKUP(B3375,L$2:M$54,2,FALSE)</f>
        <v>0.95453894728813959</v>
      </c>
      <c r="J3375">
        <f>MAX(I3375*F3375,E3375)</f>
        <v>13.482862630444972</v>
      </c>
      <c r="L3375" s="166"/>
      <c r="M3375" s="41"/>
      <c r="N3375" s="41"/>
      <c r="O3375" s="41"/>
    </row>
    <row r="3376" spans="1:15" x14ac:dyDescent="0.25">
      <c r="A3376" s="165">
        <v>43606.583333333336</v>
      </c>
      <c r="B3376" s="167">
        <f>WEEKNUM(A3376)</f>
        <v>21</v>
      </c>
      <c r="C3376" s="164">
        <f>WEEKDAY(A3376)</f>
        <v>3</v>
      </c>
      <c r="D3376" s="164">
        <v>15</v>
      </c>
      <c r="E3376" s="163">
        <v>10</v>
      </c>
      <c r="F3376" s="163">
        <v>14.074999999999999</v>
      </c>
      <c r="G3376" s="163">
        <v>10.85</v>
      </c>
      <c r="H3376" s="1">
        <v>2114</v>
      </c>
      <c r="I3376" s="161">
        <f>VLOOKUP(B3376,L$2:M$54,2,FALSE)</f>
        <v>0.95453894728813959</v>
      </c>
      <c r="J3376">
        <f>MAX(I3376*F3376,E3376)</f>
        <v>13.435135683080563</v>
      </c>
      <c r="L3376" s="166"/>
      <c r="M3376" s="41"/>
      <c r="N3376" s="41"/>
      <c r="O3376" s="41"/>
    </row>
    <row r="3377" spans="1:15" x14ac:dyDescent="0.25">
      <c r="A3377" s="165">
        <v>43606.625</v>
      </c>
      <c r="B3377" s="167">
        <f>WEEKNUM(A3377)</f>
        <v>21</v>
      </c>
      <c r="C3377" s="164">
        <f>WEEKDAY(A3377)</f>
        <v>3</v>
      </c>
      <c r="D3377" s="164">
        <v>16</v>
      </c>
      <c r="E3377" s="163">
        <v>10</v>
      </c>
      <c r="F3377" s="163">
        <v>13.975000000000001</v>
      </c>
      <c r="G3377" s="163">
        <v>10.75</v>
      </c>
      <c r="H3377" s="1">
        <v>2445</v>
      </c>
      <c r="I3377" s="161">
        <f>VLOOKUP(B3377,L$2:M$54,2,FALSE)</f>
        <v>0.95453894728813959</v>
      </c>
      <c r="J3377">
        <f>MAX(I3377*F3377,E3377)</f>
        <v>13.339681788351752</v>
      </c>
      <c r="L3377" s="166"/>
      <c r="M3377" s="41"/>
      <c r="N3377" s="41"/>
      <c r="O3377" s="41"/>
    </row>
    <row r="3378" spans="1:15" x14ac:dyDescent="0.25">
      <c r="A3378" s="165">
        <v>43606.666666666664</v>
      </c>
      <c r="B3378" s="167">
        <f>WEEKNUM(A3378)</f>
        <v>21</v>
      </c>
      <c r="C3378" s="164">
        <f>WEEKDAY(A3378)</f>
        <v>3</v>
      </c>
      <c r="D3378" s="164">
        <v>17</v>
      </c>
      <c r="E3378" s="163">
        <v>10</v>
      </c>
      <c r="F3378" s="163">
        <v>14.175000000000001</v>
      </c>
      <c r="G3378" s="163">
        <v>11.4375</v>
      </c>
      <c r="H3378" s="1">
        <v>2988</v>
      </c>
      <c r="I3378" s="161">
        <f>VLOOKUP(B3378,L$2:M$54,2,FALSE)</f>
        <v>0.95453894728813959</v>
      </c>
      <c r="J3378">
        <f>MAX(I3378*F3378,E3378)</f>
        <v>13.53058957780938</v>
      </c>
      <c r="L3378" s="166"/>
      <c r="M3378" s="41"/>
      <c r="N3378" s="41"/>
      <c r="O3378" s="41"/>
    </row>
    <row r="3379" spans="1:15" x14ac:dyDescent="0.25">
      <c r="A3379" s="165">
        <v>43606.708333333336</v>
      </c>
      <c r="B3379" s="167">
        <f>WEEKNUM(A3379)</f>
        <v>21</v>
      </c>
      <c r="C3379" s="164">
        <f>WEEKDAY(A3379)</f>
        <v>3</v>
      </c>
      <c r="D3379" s="164">
        <v>18</v>
      </c>
      <c r="E3379" s="163">
        <v>10</v>
      </c>
      <c r="F3379" s="163">
        <v>14.45</v>
      </c>
      <c r="G3379" s="163">
        <v>12.875</v>
      </c>
      <c r="H3379" s="1">
        <v>3172</v>
      </c>
      <c r="I3379" s="161">
        <f>VLOOKUP(B3379,L$2:M$54,2,FALSE)</f>
        <v>0.95453894728813959</v>
      </c>
      <c r="J3379">
        <f>MAX(I3379*F3379,E3379)</f>
        <v>13.793087788313617</v>
      </c>
      <c r="L3379" s="166"/>
      <c r="M3379" s="41"/>
      <c r="N3379" s="41"/>
      <c r="O3379" s="41"/>
    </row>
    <row r="3380" spans="1:15" x14ac:dyDescent="0.25">
      <c r="A3380" s="165">
        <v>43606.75</v>
      </c>
      <c r="B3380" s="167">
        <f>WEEKNUM(A3380)</f>
        <v>21</v>
      </c>
      <c r="C3380" s="164">
        <f>WEEKDAY(A3380)</f>
        <v>3</v>
      </c>
      <c r="D3380" s="164">
        <v>19</v>
      </c>
      <c r="E3380" s="163">
        <v>10</v>
      </c>
      <c r="F3380" s="163">
        <v>17.375</v>
      </c>
      <c r="G3380" s="163">
        <v>13.8125</v>
      </c>
      <c r="H3380" s="1">
        <v>3062</v>
      </c>
      <c r="I3380" s="161">
        <f>VLOOKUP(B3380,L$2:M$54,2,FALSE)</f>
        <v>0.95453894728813959</v>
      </c>
      <c r="J3380">
        <f>MAX(I3380*F3380,E3380)</f>
        <v>16.585114209131426</v>
      </c>
      <c r="L3380" s="166"/>
      <c r="M3380" s="41"/>
      <c r="N3380" s="41"/>
      <c r="O3380" s="41"/>
    </row>
    <row r="3381" spans="1:15" x14ac:dyDescent="0.25">
      <c r="A3381" s="165">
        <v>43606.791666666664</v>
      </c>
      <c r="B3381" s="167">
        <f>WEEKNUM(A3381)</f>
        <v>21</v>
      </c>
      <c r="C3381" s="164">
        <f>WEEKDAY(A3381)</f>
        <v>3</v>
      </c>
      <c r="D3381" s="164">
        <v>20</v>
      </c>
      <c r="E3381" s="163">
        <v>10</v>
      </c>
      <c r="F3381" s="163">
        <v>15.925000000000001</v>
      </c>
      <c r="G3381" s="163">
        <v>12.375</v>
      </c>
      <c r="H3381" s="1">
        <v>2316</v>
      </c>
      <c r="I3381" s="161">
        <f>VLOOKUP(B3381,L$2:M$54,2,FALSE)</f>
        <v>0.95453894728813959</v>
      </c>
      <c r="J3381">
        <f>MAX(I3381*F3381,E3381)</f>
        <v>15.201032735563624</v>
      </c>
      <c r="L3381" s="166"/>
      <c r="M3381" s="41"/>
      <c r="N3381" s="41"/>
      <c r="O3381" s="41"/>
    </row>
    <row r="3382" spans="1:15" x14ac:dyDescent="0.25">
      <c r="A3382" s="165">
        <v>43606.833333333336</v>
      </c>
      <c r="B3382" s="167">
        <f>WEEKNUM(A3382)</f>
        <v>21</v>
      </c>
      <c r="C3382" s="164">
        <f>WEEKDAY(A3382)</f>
        <v>3</v>
      </c>
      <c r="D3382" s="164">
        <v>21</v>
      </c>
      <c r="E3382" s="163">
        <v>10</v>
      </c>
      <c r="F3382" s="163">
        <v>13.525</v>
      </c>
      <c r="G3382" s="163">
        <v>12</v>
      </c>
      <c r="H3382" s="1">
        <v>1728</v>
      </c>
      <c r="I3382" s="161">
        <f>VLOOKUP(B3382,L$2:M$54,2,FALSE)</f>
        <v>0.95453894728813959</v>
      </c>
      <c r="J3382">
        <f>MAX(I3382*F3382,E3382)</f>
        <v>12.910139262072088</v>
      </c>
      <c r="L3382" s="166"/>
      <c r="M3382" s="41"/>
      <c r="N3382" s="41"/>
      <c r="O3382" s="41"/>
    </row>
    <row r="3383" spans="1:15" x14ac:dyDescent="0.25">
      <c r="A3383" s="165">
        <v>43606.875</v>
      </c>
      <c r="B3383" s="167">
        <f>WEEKNUM(A3383)</f>
        <v>21</v>
      </c>
      <c r="C3383" s="164">
        <f>WEEKDAY(A3383)</f>
        <v>3</v>
      </c>
      <c r="D3383" s="164">
        <v>22</v>
      </c>
      <c r="E3383" s="163">
        <v>12.45</v>
      </c>
      <c r="F3383" s="163">
        <v>12.45</v>
      </c>
      <c r="G3383" s="163">
        <v>11.9375</v>
      </c>
      <c r="H3383" s="1">
        <v>1350</v>
      </c>
      <c r="I3383" s="161">
        <f>VLOOKUP(B3383,L$2:M$54,2,FALSE)</f>
        <v>0.95453894728813959</v>
      </c>
      <c r="J3383">
        <f>MAX(I3383*F3383,E3383)</f>
        <v>12.45</v>
      </c>
      <c r="L3383" s="166"/>
      <c r="M3383" s="41"/>
      <c r="N3383" s="41"/>
      <c r="O3383" s="41"/>
    </row>
    <row r="3384" spans="1:15" x14ac:dyDescent="0.25">
      <c r="A3384" s="165">
        <v>43606.916666666664</v>
      </c>
      <c r="B3384" s="167">
        <f>WEEKNUM(A3384)</f>
        <v>21</v>
      </c>
      <c r="C3384" s="164">
        <f>WEEKDAY(A3384)</f>
        <v>3</v>
      </c>
      <c r="D3384" s="164">
        <v>23</v>
      </c>
      <c r="E3384" s="163">
        <v>11.95</v>
      </c>
      <c r="F3384" s="163">
        <v>11.95</v>
      </c>
      <c r="G3384" s="163">
        <v>12.0625</v>
      </c>
      <c r="H3384" s="1">
        <v>857</v>
      </c>
      <c r="I3384" s="161">
        <f>VLOOKUP(B3384,L$2:M$54,2,FALSE)</f>
        <v>0.95453894728813959</v>
      </c>
      <c r="J3384">
        <f>MAX(I3384*F3384,E3384)</f>
        <v>11.95</v>
      </c>
      <c r="L3384" s="166"/>
      <c r="M3384" s="41"/>
      <c r="N3384" s="41"/>
      <c r="O3384" s="41"/>
    </row>
    <row r="3385" spans="1:15" x14ac:dyDescent="0.25">
      <c r="A3385" s="165">
        <v>43606.958333333336</v>
      </c>
      <c r="B3385" s="167">
        <f>WEEKNUM(A3385)</f>
        <v>21</v>
      </c>
      <c r="C3385" s="164">
        <f>WEEKDAY(A3385)</f>
        <v>3</v>
      </c>
      <c r="D3385" s="164">
        <v>24</v>
      </c>
      <c r="E3385" s="163">
        <v>11.725000000000001</v>
      </c>
      <c r="F3385" s="163">
        <v>11.725000000000001</v>
      </c>
      <c r="G3385" s="163">
        <v>12.037500000000001</v>
      </c>
      <c r="H3385" s="1">
        <v>464</v>
      </c>
      <c r="I3385" s="161">
        <f>VLOOKUP(B3385,L$2:M$54,2,FALSE)</f>
        <v>0.95453894728813959</v>
      </c>
      <c r="J3385">
        <f>MAX(I3385*F3385,E3385)</f>
        <v>11.725000000000001</v>
      </c>
      <c r="L3385" s="166"/>
      <c r="M3385" s="41"/>
      <c r="N3385" s="41"/>
      <c r="O3385" s="41"/>
    </row>
    <row r="3386" spans="1:15" x14ac:dyDescent="0.25">
      <c r="A3386" s="165">
        <v>43607</v>
      </c>
      <c r="B3386" s="167">
        <f>WEEKNUM(A3386)</f>
        <v>21</v>
      </c>
      <c r="C3386" s="164">
        <f>WEEKDAY(A3386)</f>
        <v>4</v>
      </c>
      <c r="D3386" s="164">
        <v>1</v>
      </c>
      <c r="E3386" s="163">
        <v>12</v>
      </c>
      <c r="F3386" s="163">
        <v>12</v>
      </c>
      <c r="G3386" s="163">
        <v>11.987500000000001</v>
      </c>
      <c r="H3386" s="1">
        <v>218</v>
      </c>
      <c r="I3386" s="161">
        <f>VLOOKUP(B3386,L$2:M$54,2,FALSE)</f>
        <v>0.95453894728813959</v>
      </c>
      <c r="J3386">
        <f>MAX(I3386*F3386,E3386)</f>
        <v>12</v>
      </c>
      <c r="L3386" s="166"/>
      <c r="M3386" s="41"/>
      <c r="N3386" s="41"/>
      <c r="O3386" s="41"/>
    </row>
    <row r="3387" spans="1:15" x14ac:dyDescent="0.25">
      <c r="A3387" s="165">
        <v>43607.041666666664</v>
      </c>
      <c r="B3387" s="167">
        <f>WEEKNUM(A3387)</f>
        <v>21</v>
      </c>
      <c r="C3387" s="164">
        <f>WEEKDAY(A3387)</f>
        <v>4</v>
      </c>
      <c r="D3387" s="164">
        <v>2</v>
      </c>
      <c r="E3387" s="163">
        <v>11.07</v>
      </c>
      <c r="F3387" s="163">
        <v>11.07</v>
      </c>
      <c r="G3387" s="163">
        <v>12.0875</v>
      </c>
      <c r="H3387" s="1">
        <v>94</v>
      </c>
      <c r="I3387" s="161">
        <f>VLOOKUP(B3387,L$2:M$54,2,FALSE)</f>
        <v>0.95453894728813959</v>
      </c>
      <c r="J3387">
        <f>MAX(I3387*F3387,E3387)</f>
        <v>11.07</v>
      </c>
      <c r="L3387" s="166"/>
      <c r="M3387" s="41"/>
      <c r="N3387" s="41"/>
      <c r="O3387" s="41"/>
    </row>
    <row r="3388" spans="1:15" x14ac:dyDescent="0.25">
      <c r="A3388" s="165">
        <v>43607.083333333336</v>
      </c>
      <c r="B3388" s="167">
        <f>WEEKNUM(A3388)</f>
        <v>21</v>
      </c>
      <c r="C3388" s="164">
        <f>WEEKDAY(A3388)</f>
        <v>4</v>
      </c>
      <c r="D3388" s="164">
        <v>3</v>
      </c>
      <c r="E3388" s="163">
        <v>11.175000000000001</v>
      </c>
      <c r="F3388" s="163">
        <v>11.175000000000001</v>
      </c>
      <c r="G3388" s="163">
        <v>12.225</v>
      </c>
      <c r="H3388" s="1">
        <v>80</v>
      </c>
      <c r="I3388" s="161">
        <f>VLOOKUP(B3388,L$2:M$54,2,FALSE)</f>
        <v>0.95453894728813959</v>
      </c>
      <c r="J3388">
        <f>MAX(I3388*F3388,E3388)</f>
        <v>11.175000000000001</v>
      </c>
      <c r="L3388" s="166"/>
      <c r="M3388" s="41"/>
      <c r="N3388" s="41"/>
      <c r="O3388" s="41"/>
    </row>
    <row r="3389" spans="1:15" x14ac:dyDescent="0.25">
      <c r="A3389" s="165">
        <v>43607.125</v>
      </c>
      <c r="B3389" s="167">
        <f>WEEKNUM(A3389)</f>
        <v>21</v>
      </c>
      <c r="C3389" s="164">
        <f>WEEKDAY(A3389)</f>
        <v>4</v>
      </c>
      <c r="D3389" s="164">
        <v>4</v>
      </c>
      <c r="E3389" s="163">
        <v>11.745000000000001</v>
      </c>
      <c r="F3389" s="163">
        <v>11.745000000000001</v>
      </c>
      <c r="G3389" s="163">
        <v>13.6875</v>
      </c>
      <c r="H3389" s="1">
        <v>120</v>
      </c>
      <c r="I3389" s="161">
        <f>VLOOKUP(B3389,L$2:M$54,2,FALSE)</f>
        <v>0.95453894728813959</v>
      </c>
      <c r="J3389">
        <f>MAX(I3389*F3389,E3389)</f>
        <v>11.745000000000001</v>
      </c>
      <c r="L3389" s="166"/>
      <c r="M3389" s="41"/>
      <c r="N3389" s="41"/>
      <c r="O3389" s="41"/>
    </row>
    <row r="3390" spans="1:15" x14ac:dyDescent="0.25">
      <c r="A3390" s="165">
        <v>43607.166666666664</v>
      </c>
      <c r="B3390" s="167">
        <f>WEEKNUM(A3390)</f>
        <v>21</v>
      </c>
      <c r="C3390" s="164">
        <f>WEEKDAY(A3390)</f>
        <v>4</v>
      </c>
      <c r="D3390" s="164">
        <v>5</v>
      </c>
      <c r="E3390" s="163">
        <v>12.195</v>
      </c>
      <c r="F3390" s="163">
        <v>12.195</v>
      </c>
      <c r="G3390" s="163">
        <v>12.9625</v>
      </c>
      <c r="H3390" s="1">
        <v>366</v>
      </c>
      <c r="I3390" s="161">
        <f>VLOOKUP(B3390,L$2:M$54,2,FALSE)</f>
        <v>0.95453894728813959</v>
      </c>
      <c r="J3390">
        <f>MAX(I3390*F3390,E3390)</f>
        <v>12.195</v>
      </c>
      <c r="L3390" s="166"/>
      <c r="M3390" s="41"/>
      <c r="N3390" s="41"/>
      <c r="O3390" s="41"/>
    </row>
    <row r="3391" spans="1:15" x14ac:dyDescent="0.25">
      <c r="A3391" s="165">
        <v>43607.208333333336</v>
      </c>
      <c r="B3391" s="167">
        <f>WEEKNUM(A3391)</f>
        <v>21</v>
      </c>
      <c r="C3391" s="164">
        <f>WEEKDAY(A3391)</f>
        <v>4</v>
      </c>
      <c r="D3391" s="164">
        <v>6</v>
      </c>
      <c r="E3391" s="163">
        <v>11.705</v>
      </c>
      <c r="F3391" s="163">
        <v>11.705</v>
      </c>
      <c r="G3391" s="163">
        <v>11.762499999999999</v>
      </c>
      <c r="H3391" s="1">
        <v>961</v>
      </c>
      <c r="I3391" s="161">
        <f>VLOOKUP(B3391,L$2:M$54,2,FALSE)</f>
        <v>0.95453894728813959</v>
      </c>
      <c r="J3391">
        <f>MAX(I3391*F3391,E3391)</f>
        <v>11.705</v>
      </c>
      <c r="L3391" s="166"/>
      <c r="M3391" s="41"/>
      <c r="N3391" s="41"/>
      <c r="O3391" s="41"/>
    </row>
    <row r="3392" spans="1:15" x14ac:dyDescent="0.25">
      <c r="A3392" s="165">
        <v>43607.25</v>
      </c>
      <c r="B3392" s="167">
        <f>WEEKNUM(A3392)</f>
        <v>21</v>
      </c>
      <c r="C3392" s="164">
        <f>WEEKDAY(A3392)</f>
        <v>4</v>
      </c>
      <c r="D3392" s="164">
        <v>7</v>
      </c>
      <c r="E3392" s="163">
        <v>10.620000000000001</v>
      </c>
      <c r="F3392" s="163">
        <v>10.620000000000001</v>
      </c>
      <c r="G3392" s="163">
        <v>12.45</v>
      </c>
      <c r="H3392" s="1">
        <v>3649</v>
      </c>
      <c r="I3392" s="161">
        <f>VLOOKUP(B3392,L$2:M$54,2,FALSE)</f>
        <v>0.95453894728813959</v>
      </c>
      <c r="J3392">
        <f>MAX(I3392*F3392,E3392)</f>
        <v>10.620000000000001</v>
      </c>
      <c r="L3392" s="166"/>
      <c r="M3392" s="41"/>
      <c r="N3392" s="41"/>
      <c r="O3392" s="41"/>
    </row>
    <row r="3393" spans="1:15" x14ac:dyDescent="0.25">
      <c r="A3393" s="165">
        <v>43607.291666666664</v>
      </c>
      <c r="B3393" s="167">
        <f>WEEKNUM(A3393)</f>
        <v>21</v>
      </c>
      <c r="C3393" s="164">
        <f>WEEKDAY(A3393)</f>
        <v>4</v>
      </c>
      <c r="D3393" s="164">
        <v>8</v>
      </c>
      <c r="E3393" s="163">
        <v>11.77</v>
      </c>
      <c r="F3393" s="163">
        <v>11.77</v>
      </c>
      <c r="G3393" s="163">
        <v>11.95</v>
      </c>
      <c r="H3393" s="1">
        <v>4398</v>
      </c>
      <c r="I3393" s="161">
        <f>VLOOKUP(B3393,L$2:M$54,2,FALSE)</f>
        <v>0.95453894728813959</v>
      </c>
      <c r="J3393">
        <f>MAX(I3393*F3393,E3393)</f>
        <v>11.77</v>
      </c>
      <c r="L3393" s="166"/>
      <c r="M3393" s="41"/>
      <c r="N3393" s="41"/>
      <c r="O3393" s="41"/>
    </row>
    <row r="3394" spans="1:15" x14ac:dyDescent="0.25">
      <c r="A3394" s="165">
        <v>43607.333333333336</v>
      </c>
      <c r="B3394" s="167">
        <f>WEEKNUM(A3394)</f>
        <v>21</v>
      </c>
      <c r="C3394" s="164">
        <f>WEEKDAY(A3394)</f>
        <v>4</v>
      </c>
      <c r="D3394" s="164">
        <v>9</v>
      </c>
      <c r="E3394" s="163">
        <v>10</v>
      </c>
      <c r="F3394" s="163">
        <v>16.5</v>
      </c>
      <c r="G3394" s="163">
        <v>11.725000000000001</v>
      </c>
      <c r="H3394" s="1">
        <v>3907</v>
      </c>
      <c r="I3394" s="161">
        <f>VLOOKUP(B3394,L$2:M$54,2,FALSE)</f>
        <v>0.95453894728813959</v>
      </c>
      <c r="J3394">
        <f>MAX(I3394*F3394,E3394)</f>
        <v>15.749892630254303</v>
      </c>
      <c r="L3394" s="166"/>
      <c r="M3394" s="41"/>
      <c r="N3394" s="41"/>
      <c r="O3394" s="41"/>
    </row>
    <row r="3395" spans="1:15" x14ac:dyDescent="0.25">
      <c r="A3395" s="165">
        <v>43607.375</v>
      </c>
      <c r="B3395" s="167">
        <f>WEEKNUM(A3395)</f>
        <v>21</v>
      </c>
      <c r="C3395" s="164">
        <f>WEEKDAY(A3395)</f>
        <v>4</v>
      </c>
      <c r="D3395" s="164">
        <v>10</v>
      </c>
      <c r="E3395" s="163">
        <v>10</v>
      </c>
      <c r="F3395" s="163">
        <v>19</v>
      </c>
      <c r="G3395" s="163">
        <v>12</v>
      </c>
      <c r="H3395" s="1">
        <v>2728</v>
      </c>
      <c r="I3395" s="161">
        <f>VLOOKUP(B3395,L$2:M$54,2,FALSE)</f>
        <v>0.95453894728813959</v>
      </c>
      <c r="J3395">
        <f>MAX(I3395*F3395,E3395)</f>
        <v>18.136239998474654</v>
      </c>
      <c r="L3395" s="166"/>
      <c r="M3395" s="41"/>
      <c r="N3395" s="41"/>
      <c r="O3395" s="41"/>
    </row>
    <row r="3396" spans="1:15" x14ac:dyDescent="0.25">
      <c r="A3396" s="165">
        <v>43607.416666666664</v>
      </c>
      <c r="B3396" s="167">
        <f>WEEKNUM(A3396)</f>
        <v>21</v>
      </c>
      <c r="C3396" s="164">
        <f>WEEKDAY(A3396)</f>
        <v>4</v>
      </c>
      <c r="D3396" s="164">
        <v>11</v>
      </c>
      <c r="E3396" s="163">
        <v>10</v>
      </c>
      <c r="F3396" s="163">
        <v>16.75</v>
      </c>
      <c r="G3396" s="163">
        <v>11.07</v>
      </c>
      <c r="H3396" s="1">
        <v>2504</v>
      </c>
      <c r="I3396" s="161">
        <f>VLOOKUP(B3396,L$2:M$54,2,FALSE)</f>
        <v>0.95453894728813959</v>
      </c>
      <c r="J3396">
        <f>MAX(I3396*F3396,E3396)</f>
        <v>15.988527367076339</v>
      </c>
      <c r="L3396" s="166"/>
      <c r="M3396" s="41"/>
      <c r="N3396" s="41"/>
      <c r="O3396" s="41"/>
    </row>
    <row r="3397" spans="1:15" x14ac:dyDescent="0.25">
      <c r="A3397" s="165">
        <v>43607.458333333336</v>
      </c>
      <c r="B3397" s="167">
        <f>WEEKNUM(A3397)</f>
        <v>21</v>
      </c>
      <c r="C3397" s="164">
        <f>WEEKDAY(A3397)</f>
        <v>4</v>
      </c>
      <c r="D3397" s="164">
        <v>12</v>
      </c>
      <c r="E3397" s="163">
        <v>10</v>
      </c>
      <c r="F3397" s="163">
        <v>15.379999999999999</v>
      </c>
      <c r="G3397" s="163">
        <v>11.175000000000001</v>
      </c>
      <c r="H3397" s="1">
        <v>2434</v>
      </c>
      <c r="I3397" s="161">
        <f>VLOOKUP(B3397,L$2:M$54,2,FALSE)</f>
        <v>0.95453894728813959</v>
      </c>
      <c r="J3397">
        <f>MAX(I3397*F3397,E3397)</f>
        <v>14.680809009291586</v>
      </c>
      <c r="L3397" s="166"/>
      <c r="M3397" s="41"/>
      <c r="N3397" s="41"/>
      <c r="O3397" s="41"/>
    </row>
    <row r="3398" spans="1:15" x14ac:dyDescent="0.25">
      <c r="A3398" s="165">
        <v>43607.5</v>
      </c>
      <c r="B3398" s="167">
        <f>WEEKNUM(A3398)</f>
        <v>21</v>
      </c>
      <c r="C3398" s="164">
        <f>WEEKDAY(A3398)</f>
        <v>4</v>
      </c>
      <c r="D3398" s="164">
        <v>13</v>
      </c>
      <c r="E3398" s="163">
        <v>10</v>
      </c>
      <c r="F3398" s="163">
        <v>14.45</v>
      </c>
      <c r="G3398" s="163">
        <v>11.745000000000001</v>
      </c>
      <c r="H3398" s="1">
        <v>2276</v>
      </c>
      <c r="I3398" s="161">
        <f>VLOOKUP(B3398,L$2:M$54,2,FALSE)</f>
        <v>0.95453894728813959</v>
      </c>
      <c r="J3398">
        <f>MAX(I3398*F3398,E3398)</f>
        <v>13.793087788313617</v>
      </c>
      <c r="L3398" s="166"/>
      <c r="M3398" s="41"/>
      <c r="N3398" s="41"/>
      <c r="O3398" s="41"/>
    </row>
    <row r="3399" spans="1:15" x14ac:dyDescent="0.25">
      <c r="A3399" s="165">
        <v>43607.541666666664</v>
      </c>
      <c r="B3399" s="167">
        <f>WEEKNUM(A3399)</f>
        <v>21</v>
      </c>
      <c r="C3399" s="164">
        <f>WEEKDAY(A3399)</f>
        <v>4</v>
      </c>
      <c r="D3399" s="164">
        <v>14</v>
      </c>
      <c r="E3399" s="163">
        <v>10</v>
      </c>
      <c r="F3399" s="163">
        <v>13.765000000000001</v>
      </c>
      <c r="G3399" s="163">
        <v>12.195</v>
      </c>
      <c r="H3399" s="1">
        <v>2413</v>
      </c>
      <c r="I3399" s="161">
        <f>VLOOKUP(B3399,L$2:M$54,2,FALSE)</f>
        <v>0.95453894728813959</v>
      </c>
      <c r="J3399">
        <f>MAX(I3399*F3399,E3399)</f>
        <v>13.139228609421242</v>
      </c>
      <c r="L3399" s="166"/>
      <c r="M3399" s="41"/>
      <c r="N3399" s="41"/>
      <c r="O3399" s="41"/>
    </row>
    <row r="3400" spans="1:15" x14ac:dyDescent="0.25">
      <c r="A3400" s="165">
        <v>43607.583333333336</v>
      </c>
      <c r="B3400" s="167">
        <f>WEEKNUM(A3400)</f>
        <v>21</v>
      </c>
      <c r="C3400" s="164">
        <f>WEEKDAY(A3400)</f>
        <v>4</v>
      </c>
      <c r="D3400" s="164">
        <v>15</v>
      </c>
      <c r="E3400" s="163">
        <v>10</v>
      </c>
      <c r="F3400" s="163">
        <v>14.185</v>
      </c>
      <c r="G3400" s="163">
        <v>11.705</v>
      </c>
      <c r="H3400" s="1">
        <v>2397</v>
      </c>
      <c r="I3400" s="161">
        <f>VLOOKUP(B3400,L$2:M$54,2,FALSE)</f>
        <v>0.95453894728813959</v>
      </c>
      <c r="J3400">
        <f>MAX(I3400*F3400,E3400)</f>
        <v>13.54013496728226</v>
      </c>
      <c r="L3400" s="166"/>
      <c r="M3400" s="41"/>
      <c r="N3400" s="41"/>
      <c r="O3400" s="41"/>
    </row>
    <row r="3401" spans="1:15" x14ac:dyDescent="0.25">
      <c r="A3401" s="165">
        <v>43607.625</v>
      </c>
      <c r="B3401" s="167">
        <f>WEEKNUM(A3401)</f>
        <v>21</v>
      </c>
      <c r="C3401" s="164">
        <f>WEEKDAY(A3401)</f>
        <v>4</v>
      </c>
      <c r="D3401" s="164">
        <v>16</v>
      </c>
      <c r="E3401" s="163">
        <v>10</v>
      </c>
      <c r="F3401" s="163">
        <v>15</v>
      </c>
      <c r="G3401" s="163">
        <v>10.620000000000001</v>
      </c>
      <c r="H3401" s="1">
        <v>2668</v>
      </c>
      <c r="I3401" s="161">
        <f>VLOOKUP(B3401,L$2:M$54,2,FALSE)</f>
        <v>0.95453894728813959</v>
      </c>
      <c r="J3401">
        <f>MAX(I3401*F3401,E3401)</f>
        <v>14.318084209322095</v>
      </c>
      <c r="L3401" s="166"/>
      <c r="M3401" s="41"/>
      <c r="N3401" s="41"/>
      <c r="O3401" s="41"/>
    </row>
    <row r="3402" spans="1:15" x14ac:dyDescent="0.25">
      <c r="A3402" s="165">
        <v>43607.666666666664</v>
      </c>
      <c r="B3402" s="167">
        <f>WEEKNUM(A3402)</f>
        <v>21</v>
      </c>
      <c r="C3402" s="164">
        <f>WEEKDAY(A3402)</f>
        <v>4</v>
      </c>
      <c r="D3402" s="164">
        <v>17</v>
      </c>
      <c r="E3402" s="163">
        <v>10</v>
      </c>
      <c r="F3402" s="163">
        <v>14.895</v>
      </c>
      <c r="G3402" s="163">
        <v>11.77</v>
      </c>
      <c r="H3402" s="1">
        <v>3605</v>
      </c>
      <c r="I3402" s="161">
        <f>VLOOKUP(B3402,L$2:M$54,2,FALSE)</f>
        <v>0.95453894728813959</v>
      </c>
      <c r="J3402">
        <f>MAX(I3402*F3402,E3402)</f>
        <v>14.217857619856838</v>
      </c>
      <c r="L3402" s="166"/>
      <c r="M3402" s="41"/>
      <c r="N3402" s="41"/>
      <c r="O3402" s="41"/>
    </row>
    <row r="3403" spans="1:15" x14ac:dyDescent="0.25">
      <c r="A3403" s="165">
        <v>43607.708333333336</v>
      </c>
      <c r="B3403" s="167">
        <f>WEEKNUM(A3403)</f>
        <v>21</v>
      </c>
      <c r="C3403" s="164">
        <f>WEEKDAY(A3403)</f>
        <v>4</v>
      </c>
      <c r="D3403" s="164">
        <v>18</v>
      </c>
      <c r="E3403" s="163">
        <v>10</v>
      </c>
      <c r="F3403" s="163">
        <v>15.77</v>
      </c>
      <c r="G3403" s="163">
        <v>13.25</v>
      </c>
      <c r="H3403" s="1">
        <v>4140</v>
      </c>
      <c r="I3403" s="161">
        <f>VLOOKUP(B3403,L$2:M$54,2,FALSE)</f>
        <v>0.95453894728813959</v>
      </c>
      <c r="J3403">
        <f>MAX(I3403*F3403,E3403)</f>
        <v>15.053079198733961</v>
      </c>
      <c r="L3403" s="166"/>
      <c r="M3403" s="41"/>
      <c r="N3403" s="41"/>
      <c r="O3403" s="41"/>
    </row>
    <row r="3404" spans="1:15" x14ac:dyDescent="0.25">
      <c r="A3404" s="165">
        <v>43607.75</v>
      </c>
      <c r="B3404" s="167">
        <f>WEEKNUM(A3404)</f>
        <v>21</v>
      </c>
      <c r="C3404" s="164">
        <f>WEEKDAY(A3404)</f>
        <v>4</v>
      </c>
      <c r="D3404" s="164">
        <v>19</v>
      </c>
      <c r="E3404" s="163">
        <v>10</v>
      </c>
      <c r="F3404" s="163">
        <v>17.549999999999997</v>
      </c>
      <c r="G3404" s="163">
        <v>14.5</v>
      </c>
      <c r="H3404" s="1">
        <v>2930</v>
      </c>
      <c r="I3404" s="161">
        <f>VLOOKUP(B3404,L$2:M$54,2,FALSE)</f>
        <v>0.95453894728813959</v>
      </c>
      <c r="J3404">
        <f>MAX(I3404*F3404,E3404)</f>
        <v>16.752158524906847</v>
      </c>
      <c r="L3404" s="166"/>
      <c r="M3404" s="41"/>
      <c r="N3404" s="41"/>
      <c r="O3404" s="41"/>
    </row>
    <row r="3405" spans="1:15" x14ac:dyDescent="0.25">
      <c r="A3405" s="165">
        <v>43607.791666666664</v>
      </c>
      <c r="B3405" s="167">
        <f>WEEKNUM(A3405)</f>
        <v>21</v>
      </c>
      <c r="C3405" s="164">
        <f>WEEKDAY(A3405)</f>
        <v>4</v>
      </c>
      <c r="D3405" s="164">
        <v>20</v>
      </c>
      <c r="E3405" s="163">
        <v>10</v>
      </c>
      <c r="F3405" s="163">
        <v>16.234999999999999</v>
      </c>
      <c r="G3405" s="163">
        <v>13.375</v>
      </c>
      <c r="H3405" s="1">
        <v>1869</v>
      </c>
      <c r="I3405" s="161">
        <f>VLOOKUP(B3405,L$2:M$54,2,FALSE)</f>
        <v>0.95453894728813959</v>
      </c>
      <c r="J3405">
        <f>MAX(I3405*F3405,E3405)</f>
        <v>15.496939809222946</v>
      </c>
      <c r="L3405" s="166"/>
      <c r="M3405" s="41"/>
      <c r="N3405" s="41"/>
      <c r="O3405" s="41"/>
    </row>
    <row r="3406" spans="1:15" x14ac:dyDescent="0.25">
      <c r="A3406" s="165">
        <v>43607.833333333336</v>
      </c>
      <c r="B3406" s="167">
        <f>WEEKNUM(A3406)</f>
        <v>21</v>
      </c>
      <c r="C3406" s="164">
        <f>WEEKDAY(A3406)</f>
        <v>4</v>
      </c>
      <c r="D3406" s="164">
        <v>21</v>
      </c>
      <c r="E3406" s="163">
        <v>10</v>
      </c>
      <c r="F3406" s="163">
        <v>14</v>
      </c>
      <c r="G3406" s="163">
        <v>12.690000000000001</v>
      </c>
      <c r="H3406" s="1">
        <v>1124</v>
      </c>
      <c r="I3406" s="161">
        <f>VLOOKUP(B3406,L$2:M$54,2,FALSE)</f>
        <v>0.95453894728813959</v>
      </c>
      <c r="J3406">
        <f>MAX(I3406*F3406,E3406)</f>
        <v>13.363545262033954</v>
      </c>
      <c r="L3406" s="166"/>
      <c r="M3406" s="41"/>
      <c r="N3406" s="41"/>
      <c r="O3406" s="41"/>
    </row>
    <row r="3407" spans="1:15" x14ac:dyDescent="0.25">
      <c r="A3407" s="165">
        <v>43607.875</v>
      </c>
      <c r="B3407" s="167">
        <f>WEEKNUM(A3407)</f>
        <v>21</v>
      </c>
      <c r="C3407" s="164">
        <f>WEEKDAY(A3407)</f>
        <v>4</v>
      </c>
      <c r="D3407" s="164">
        <v>22</v>
      </c>
      <c r="E3407" s="163">
        <v>10</v>
      </c>
      <c r="F3407" s="163">
        <v>12.77</v>
      </c>
      <c r="G3407" s="163">
        <v>12.225000000000001</v>
      </c>
      <c r="H3407" s="1">
        <v>810</v>
      </c>
      <c r="I3407" s="161">
        <f>VLOOKUP(B3407,L$2:M$54,2,FALSE)</f>
        <v>0.95453894728813959</v>
      </c>
      <c r="J3407">
        <f>MAX(I3407*F3407,E3407)</f>
        <v>12.189462356869543</v>
      </c>
      <c r="L3407" s="166"/>
      <c r="M3407" s="41"/>
      <c r="N3407" s="41"/>
      <c r="O3407" s="41"/>
    </row>
    <row r="3408" spans="1:15" x14ac:dyDescent="0.25">
      <c r="A3408" s="165">
        <v>43607.916666666664</v>
      </c>
      <c r="B3408" s="167">
        <f>WEEKNUM(A3408)</f>
        <v>21</v>
      </c>
      <c r="C3408" s="164">
        <f>WEEKDAY(A3408)</f>
        <v>4</v>
      </c>
      <c r="D3408" s="164">
        <v>23</v>
      </c>
      <c r="E3408" s="163">
        <v>12.48</v>
      </c>
      <c r="F3408" s="163">
        <v>12.48</v>
      </c>
      <c r="G3408" s="163">
        <v>11.8825</v>
      </c>
      <c r="H3408" s="1">
        <v>720</v>
      </c>
      <c r="I3408" s="161">
        <f>VLOOKUP(B3408,L$2:M$54,2,FALSE)</f>
        <v>0.95453894728813959</v>
      </c>
      <c r="J3408">
        <f>MAX(I3408*F3408,E3408)</f>
        <v>12.48</v>
      </c>
      <c r="L3408" s="166"/>
      <c r="M3408" s="41"/>
      <c r="N3408" s="41"/>
      <c r="O3408" s="41"/>
    </row>
    <row r="3409" spans="1:15" x14ac:dyDescent="0.25">
      <c r="A3409" s="165">
        <v>43607.958333333336</v>
      </c>
      <c r="B3409" s="167">
        <f>WEEKNUM(A3409)</f>
        <v>21</v>
      </c>
      <c r="C3409" s="164">
        <f>WEEKDAY(A3409)</f>
        <v>4</v>
      </c>
      <c r="D3409" s="164">
        <v>24</v>
      </c>
      <c r="E3409" s="163">
        <v>12.59</v>
      </c>
      <c r="F3409" s="163">
        <v>12.59</v>
      </c>
      <c r="G3409" s="163">
        <v>12.092500000000001</v>
      </c>
      <c r="H3409" s="1">
        <v>377</v>
      </c>
      <c r="I3409" s="161">
        <f>VLOOKUP(B3409,L$2:M$54,2,FALSE)</f>
        <v>0.95453894728813959</v>
      </c>
      <c r="J3409">
        <f>MAX(I3409*F3409,E3409)</f>
        <v>12.59</v>
      </c>
      <c r="L3409" s="166"/>
      <c r="M3409" s="41"/>
      <c r="N3409" s="41"/>
      <c r="O3409" s="41"/>
    </row>
    <row r="3410" spans="1:15" x14ac:dyDescent="0.25">
      <c r="A3410" s="165">
        <v>43608</v>
      </c>
      <c r="B3410" s="167">
        <f>WEEKNUM(A3410)</f>
        <v>21</v>
      </c>
      <c r="C3410" s="164">
        <f>WEEKDAY(A3410)</f>
        <v>5</v>
      </c>
      <c r="D3410" s="164">
        <v>1</v>
      </c>
      <c r="E3410" s="163">
        <v>12.375</v>
      </c>
      <c r="F3410" s="163">
        <v>12.375</v>
      </c>
      <c r="G3410" s="163">
        <v>12.5</v>
      </c>
      <c r="H3410" s="1">
        <v>152</v>
      </c>
      <c r="I3410" s="161">
        <f>VLOOKUP(B3410,L$2:M$54,2,FALSE)</f>
        <v>0.95453894728813959</v>
      </c>
      <c r="J3410">
        <f>MAX(I3410*F3410,E3410)</f>
        <v>12.375</v>
      </c>
      <c r="L3410" s="166"/>
      <c r="M3410" s="41"/>
      <c r="N3410" s="41"/>
      <c r="O3410" s="41"/>
    </row>
    <row r="3411" spans="1:15" x14ac:dyDescent="0.25">
      <c r="A3411" s="165">
        <v>43608.041666666664</v>
      </c>
      <c r="B3411" s="167">
        <f>WEEKNUM(A3411)</f>
        <v>21</v>
      </c>
      <c r="C3411" s="164">
        <f>WEEKDAY(A3411)</f>
        <v>5</v>
      </c>
      <c r="D3411" s="164">
        <v>2</v>
      </c>
      <c r="E3411" s="163">
        <v>11.984999999999999</v>
      </c>
      <c r="F3411" s="163">
        <v>11.984999999999999</v>
      </c>
      <c r="G3411" s="163">
        <v>12.4475</v>
      </c>
      <c r="H3411" s="1">
        <v>103</v>
      </c>
      <c r="I3411" s="161">
        <f>VLOOKUP(B3411,L$2:M$54,2,FALSE)</f>
        <v>0.95453894728813959</v>
      </c>
      <c r="J3411">
        <f>MAX(I3411*F3411,E3411)</f>
        <v>11.984999999999999</v>
      </c>
      <c r="L3411" s="166"/>
      <c r="M3411" s="41"/>
      <c r="N3411" s="41"/>
      <c r="O3411" s="41"/>
    </row>
    <row r="3412" spans="1:15" x14ac:dyDescent="0.25">
      <c r="A3412" s="165">
        <v>43608.083333333336</v>
      </c>
      <c r="B3412" s="167">
        <f>WEEKNUM(A3412)</f>
        <v>21</v>
      </c>
      <c r="C3412" s="164">
        <f>WEEKDAY(A3412)</f>
        <v>5</v>
      </c>
      <c r="D3412" s="164">
        <v>3</v>
      </c>
      <c r="E3412" s="163">
        <v>11.719999999999999</v>
      </c>
      <c r="F3412" s="163">
        <v>11.719999999999999</v>
      </c>
      <c r="G3412" s="163">
        <v>12.885000000000002</v>
      </c>
      <c r="H3412" s="1">
        <v>78</v>
      </c>
      <c r="I3412" s="161">
        <f>VLOOKUP(B3412,L$2:M$54,2,FALSE)</f>
        <v>0.95453894728813959</v>
      </c>
      <c r="J3412">
        <f>MAX(I3412*F3412,E3412)</f>
        <v>11.719999999999999</v>
      </c>
      <c r="L3412" s="166"/>
      <c r="M3412" s="41"/>
      <c r="N3412" s="41"/>
      <c r="O3412" s="41"/>
    </row>
    <row r="3413" spans="1:15" x14ac:dyDescent="0.25">
      <c r="A3413" s="165">
        <v>43608.125</v>
      </c>
      <c r="B3413" s="167">
        <f>WEEKNUM(A3413)</f>
        <v>21</v>
      </c>
      <c r="C3413" s="164">
        <f>WEEKDAY(A3413)</f>
        <v>5</v>
      </c>
      <c r="D3413" s="164">
        <v>4</v>
      </c>
      <c r="E3413" s="163">
        <v>12.094999999999999</v>
      </c>
      <c r="F3413" s="163">
        <v>12.094999999999999</v>
      </c>
      <c r="G3413" s="163">
        <v>13.774999999999999</v>
      </c>
      <c r="H3413" s="1">
        <v>132</v>
      </c>
      <c r="I3413" s="161">
        <f>VLOOKUP(B3413,L$2:M$54,2,FALSE)</f>
        <v>0.95453894728813959</v>
      </c>
      <c r="J3413">
        <f>MAX(I3413*F3413,E3413)</f>
        <v>12.094999999999999</v>
      </c>
      <c r="L3413" s="166"/>
      <c r="M3413" s="41"/>
      <c r="N3413" s="41"/>
      <c r="O3413" s="41"/>
    </row>
    <row r="3414" spans="1:15" x14ac:dyDescent="0.25">
      <c r="A3414" s="165">
        <v>43608.166666666664</v>
      </c>
      <c r="B3414" s="167">
        <f>WEEKNUM(A3414)</f>
        <v>21</v>
      </c>
      <c r="C3414" s="164">
        <f>WEEKDAY(A3414)</f>
        <v>5</v>
      </c>
      <c r="D3414" s="164">
        <v>5</v>
      </c>
      <c r="E3414" s="163">
        <v>11.91</v>
      </c>
      <c r="F3414" s="163">
        <v>11.91</v>
      </c>
      <c r="G3414" s="163">
        <v>13.1175</v>
      </c>
      <c r="H3414" s="1">
        <v>318</v>
      </c>
      <c r="I3414" s="161">
        <f>VLOOKUP(B3414,L$2:M$54,2,FALSE)</f>
        <v>0.95453894728813959</v>
      </c>
      <c r="J3414">
        <f>MAX(I3414*F3414,E3414)</f>
        <v>11.91</v>
      </c>
      <c r="L3414" s="166"/>
      <c r="M3414" s="41"/>
      <c r="N3414" s="41"/>
      <c r="O3414" s="41"/>
    </row>
    <row r="3415" spans="1:15" x14ac:dyDescent="0.25">
      <c r="A3415" s="165">
        <v>43608.208333333336</v>
      </c>
      <c r="B3415" s="167">
        <f>WEEKNUM(A3415)</f>
        <v>21</v>
      </c>
      <c r="C3415" s="164">
        <f>WEEKDAY(A3415)</f>
        <v>5</v>
      </c>
      <c r="D3415" s="164">
        <v>6</v>
      </c>
      <c r="E3415" s="163">
        <v>12.455</v>
      </c>
      <c r="F3415" s="163">
        <v>12.455</v>
      </c>
      <c r="G3415" s="163">
        <v>12</v>
      </c>
      <c r="H3415" s="1">
        <v>961</v>
      </c>
      <c r="I3415" s="161">
        <f>VLOOKUP(B3415,L$2:M$54,2,FALSE)</f>
        <v>0.95453894728813959</v>
      </c>
      <c r="J3415">
        <f>MAX(I3415*F3415,E3415)</f>
        <v>12.455</v>
      </c>
      <c r="L3415" s="166"/>
      <c r="M3415" s="41"/>
      <c r="N3415" s="41"/>
      <c r="O3415" s="41"/>
    </row>
    <row r="3416" spans="1:15" x14ac:dyDescent="0.25">
      <c r="A3416" s="165">
        <v>43608.25</v>
      </c>
      <c r="B3416" s="167">
        <f>WEEKNUM(A3416)</f>
        <v>21</v>
      </c>
      <c r="C3416" s="164">
        <f>WEEKDAY(A3416)</f>
        <v>5</v>
      </c>
      <c r="D3416" s="164">
        <v>7</v>
      </c>
      <c r="E3416" s="163">
        <v>10</v>
      </c>
      <c r="F3416" s="163">
        <v>11.094999999999999</v>
      </c>
      <c r="G3416" s="163">
        <v>11.385</v>
      </c>
      <c r="H3416" s="1">
        <v>3553</v>
      </c>
      <c r="I3416" s="161">
        <f>VLOOKUP(B3416,L$2:M$54,2,FALSE)</f>
        <v>0.95453894728813959</v>
      </c>
      <c r="J3416">
        <f>MAX(I3416*F3416,E3416)</f>
        <v>10.590609620161908</v>
      </c>
      <c r="L3416" s="166"/>
      <c r="M3416" s="41"/>
      <c r="N3416" s="41"/>
      <c r="O3416" s="41"/>
    </row>
    <row r="3417" spans="1:15" x14ac:dyDescent="0.25">
      <c r="A3417" s="165">
        <v>43608.291666666664</v>
      </c>
      <c r="B3417" s="167">
        <f>WEEKNUM(A3417)</f>
        <v>21</v>
      </c>
      <c r="C3417" s="164">
        <f>WEEKDAY(A3417)</f>
        <v>5</v>
      </c>
      <c r="D3417" s="164">
        <v>8</v>
      </c>
      <c r="E3417" s="163">
        <v>10</v>
      </c>
      <c r="F3417" s="163">
        <v>11.745000000000001</v>
      </c>
      <c r="G3417" s="163">
        <v>12.48</v>
      </c>
      <c r="H3417" s="1">
        <v>4437</v>
      </c>
      <c r="I3417" s="161">
        <f>VLOOKUP(B3417,L$2:M$54,2,FALSE)</f>
        <v>0.95453894728813959</v>
      </c>
      <c r="J3417">
        <f>MAX(I3417*F3417,E3417)</f>
        <v>11.2110599358992</v>
      </c>
      <c r="L3417" s="166"/>
      <c r="M3417" s="41"/>
      <c r="N3417" s="41"/>
      <c r="O3417" s="41"/>
    </row>
    <row r="3418" spans="1:15" x14ac:dyDescent="0.25">
      <c r="A3418" s="165">
        <v>43608.333333333336</v>
      </c>
      <c r="B3418" s="167">
        <f>WEEKNUM(A3418)</f>
        <v>21</v>
      </c>
      <c r="C3418" s="164">
        <f>WEEKDAY(A3418)</f>
        <v>5</v>
      </c>
      <c r="D3418" s="164">
        <v>9</v>
      </c>
      <c r="E3418" s="163">
        <v>10</v>
      </c>
      <c r="F3418" s="163">
        <v>17.755000000000003</v>
      </c>
      <c r="G3418" s="163">
        <v>12.59</v>
      </c>
      <c r="H3418" s="1">
        <v>3838</v>
      </c>
      <c r="I3418" s="161">
        <f>VLOOKUP(B3418,L$2:M$54,2,FALSE)</f>
        <v>0.95453894728813959</v>
      </c>
      <c r="J3418">
        <f>MAX(I3418*F3418,E3418)</f>
        <v>16.947839009100921</v>
      </c>
      <c r="L3418" s="166"/>
      <c r="M3418" s="41"/>
      <c r="N3418" s="41"/>
      <c r="O3418" s="41"/>
    </row>
    <row r="3419" spans="1:15" x14ac:dyDescent="0.25">
      <c r="A3419" s="165">
        <v>43608.375</v>
      </c>
      <c r="B3419" s="167">
        <f>WEEKNUM(A3419)</f>
        <v>21</v>
      </c>
      <c r="C3419" s="164">
        <f>WEEKDAY(A3419)</f>
        <v>5</v>
      </c>
      <c r="D3419" s="164">
        <v>10</v>
      </c>
      <c r="E3419" s="163">
        <v>10</v>
      </c>
      <c r="F3419" s="163">
        <v>16.395</v>
      </c>
      <c r="G3419" s="163">
        <v>12.375</v>
      </c>
      <c r="H3419" s="1">
        <v>2993</v>
      </c>
      <c r="I3419" s="161">
        <f>VLOOKUP(B3419,L$2:M$54,2,FALSE)</f>
        <v>0.95453894728813959</v>
      </c>
      <c r="J3419">
        <f>MAX(I3419*F3419,E3419)</f>
        <v>15.649666040789048</v>
      </c>
      <c r="L3419" s="166"/>
      <c r="M3419" s="41"/>
      <c r="N3419" s="41"/>
      <c r="O3419" s="41"/>
    </row>
    <row r="3420" spans="1:15" x14ac:dyDescent="0.25">
      <c r="A3420" s="165">
        <v>43608.416666666664</v>
      </c>
      <c r="B3420" s="167">
        <f>WEEKNUM(A3420)</f>
        <v>21</v>
      </c>
      <c r="C3420" s="164">
        <f>WEEKDAY(A3420)</f>
        <v>5</v>
      </c>
      <c r="D3420" s="164">
        <v>11</v>
      </c>
      <c r="E3420" s="163">
        <v>10</v>
      </c>
      <c r="F3420" s="163">
        <v>15.625</v>
      </c>
      <c r="G3420" s="163">
        <v>11.984999999999999</v>
      </c>
      <c r="H3420" s="1">
        <v>2526</v>
      </c>
      <c r="I3420" s="161">
        <f>VLOOKUP(B3420,L$2:M$54,2,FALSE)</f>
        <v>0.95453894728813959</v>
      </c>
      <c r="J3420">
        <f>MAX(I3420*F3420,E3420)</f>
        <v>14.914671051377182</v>
      </c>
      <c r="L3420" s="166"/>
      <c r="M3420" s="41"/>
      <c r="N3420" s="41"/>
      <c r="O3420" s="41"/>
    </row>
    <row r="3421" spans="1:15" x14ac:dyDescent="0.25">
      <c r="A3421" s="165">
        <v>43608.458333333336</v>
      </c>
      <c r="B3421" s="167">
        <f>WEEKNUM(A3421)</f>
        <v>21</v>
      </c>
      <c r="C3421" s="164">
        <f>WEEKDAY(A3421)</f>
        <v>5</v>
      </c>
      <c r="D3421" s="164">
        <v>12</v>
      </c>
      <c r="E3421" s="163">
        <v>10</v>
      </c>
      <c r="F3421" s="163">
        <v>13.745000000000001</v>
      </c>
      <c r="G3421" s="163">
        <v>11.719999999999999</v>
      </c>
      <c r="H3421" s="1">
        <v>2477</v>
      </c>
      <c r="I3421" s="161">
        <f>VLOOKUP(B3421,L$2:M$54,2,FALSE)</f>
        <v>0.95453894728813959</v>
      </c>
      <c r="J3421">
        <f>MAX(I3421*F3421,E3421)</f>
        <v>13.12013783047548</v>
      </c>
      <c r="L3421" s="166"/>
      <c r="M3421" s="41"/>
      <c r="N3421" s="41"/>
      <c r="O3421" s="41"/>
    </row>
    <row r="3422" spans="1:15" x14ac:dyDescent="0.25">
      <c r="A3422" s="165">
        <v>43608.5</v>
      </c>
      <c r="B3422" s="167">
        <f>WEEKNUM(A3422)</f>
        <v>21</v>
      </c>
      <c r="C3422" s="164">
        <f>WEEKDAY(A3422)</f>
        <v>5</v>
      </c>
      <c r="D3422" s="164">
        <v>13</v>
      </c>
      <c r="E3422" s="163">
        <v>10</v>
      </c>
      <c r="F3422" s="163">
        <v>15.704999999999998</v>
      </c>
      <c r="G3422" s="163">
        <v>12.094999999999999</v>
      </c>
      <c r="H3422" s="1">
        <v>2409</v>
      </c>
      <c r="I3422" s="161">
        <f>VLOOKUP(B3422,L$2:M$54,2,FALSE)</f>
        <v>0.95453894728813959</v>
      </c>
      <c r="J3422">
        <f>MAX(I3422*F3422,E3422)</f>
        <v>14.991034167160231</v>
      </c>
      <c r="L3422" s="166"/>
      <c r="M3422" s="41"/>
      <c r="N3422" s="41"/>
      <c r="O3422" s="41"/>
    </row>
    <row r="3423" spans="1:15" x14ac:dyDescent="0.25">
      <c r="A3423" s="165">
        <v>43608.541666666664</v>
      </c>
      <c r="B3423" s="167">
        <f>WEEKNUM(A3423)</f>
        <v>21</v>
      </c>
      <c r="C3423" s="164">
        <f>WEEKDAY(A3423)</f>
        <v>5</v>
      </c>
      <c r="D3423" s="164">
        <v>14</v>
      </c>
      <c r="E3423" s="163">
        <v>10</v>
      </c>
      <c r="F3423" s="163">
        <v>14.475</v>
      </c>
      <c r="G3423" s="163">
        <v>11.91</v>
      </c>
      <c r="H3423" s="1">
        <v>2535</v>
      </c>
      <c r="I3423" s="161">
        <f>VLOOKUP(B3423,L$2:M$54,2,FALSE)</f>
        <v>0.95453894728813959</v>
      </c>
      <c r="J3423">
        <f>MAX(I3423*F3423,E3423)</f>
        <v>13.81695126199582</v>
      </c>
      <c r="L3423" s="166"/>
      <c r="M3423" s="41"/>
      <c r="N3423" s="41"/>
      <c r="O3423" s="41"/>
    </row>
    <row r="3424" spans="1:15" x14ac:dyDescent="0.25">
      <c r="A3424" s="165">
        <v>43608.583333333336</v>
      </c>
      <c r="B3424" s="167">
        <f>WEEKNUM(A3424)</f>
        <v>21</v>
      </c>
      <c r="C3424" s="164">
        <f>WEEKDAY(A3424)</f>
        <v>5</v>
      </c>
      <c r="D3424" s="164">
        <v>15</v>
      </c>
      <c r="E3424" s="163">
        <v>10</v>
      </c>
      <c r="F3424" s="163">
        <v>13.765000000000001</v>
      </c>
      <c r="G3424" s="163">
        <v>12.455</v>
      </c>
      <c r="H3424" s="1">
        <v>2649</v>
      </c>
      <c r="I3424" s="161">
        <f>VLOOKUP(B3424,L$2:M$54,2,FALSE)</f>
        <v>0.95453894728813959</v>
      </c>
      <c r="J3424">
        <f>MAX(I3424*F3424,E3424)</f>
        <v>13.139228609421242</v>
      </c>
      <c r="L3424" s="166"/>
      <c r="M3424" s="41"/>
      <c r="N3424" s="41"/>
      <c r="O3424" s="41"/>
    </row>
    <row r="3425" spans="1:15" x14ac:dyDescent="0.25">
      <c r="A3425" s="165">
        <v>43608.625</v>
      </c>
      <c r="B3425" s="167">
        <f>WEEKNUM(A3425)</f>
        <v>21</v>
      </c>
      <c r="C3425" s="164">
        <f>WEEKDAY(A3425)</f>
        <v>5</v>
      </c>
      <c r="D3425" s="164">
        <v>16</v>
      </c>
      <c r="E3425" s="163">
        <v>10</v>
      </c>
      <c r="F3425" s="163">
        <v>15.885</v>
      </c>
      <c r="G3425" s="163">
        <v>10.547499999999999</v>
      </c>
      <c r="H3425" s="1">
        <v>2845</v>
      </c>
      <c r="I3425" s="161">
        <f>VLOOKUP(B3425,L$2:M$54,2,FALSE)</f>
        <v>0.95453894728813959</v>
      </c>
      <c r="J3425">
        <f>MAX(I3425*F3425,E3425)</f>
        <v>15.162851177672097</v>
      </c>
      <c r="L3425" s="166"/>
      <c r="M3425" s="41"/>
      <c r="N3425" s="41"/>
      <c r="O3425" s="41"/>
    </row>
    <row r="3426" spans="1:15" x14ac:dyDescent="0.25">
      <c r="A3426" s="165">
        <v>43608.666666666664</v>
      </c>
      <c r="B3426" s="167">
        <f>WEEKNUM(A3426)</f>
        <v>21</v>
      </c>
      <c r="C3426" s="164">
        <f>WEEKDAY(A3426)</f>
        <v>5</v>
      </c>
      <c r="D3426" s="164">
        <v>17</v>
      </c>
      <c r="E3426" s="163">
        <v>10</v>
      </c>
      <c r="F3426" s="163">
        <v>14.73</v>
      </c>
      <c r="G3426" s="163">
        <v>10.872499999999999</v>
      </c>
      <c r="H3426" s="1">
        <v>3762</v>
      </c>
      <c r="I3426" s="161">
        <f>VLOOKUP(B3426,L$2:M$54,2,FALSE)</f>
        <v>0.95453894728813959</v>
      </c>
      <c r="J3426">
        <f>MAX(I3426*F3426,E3426)</f>
        <v>14.060358693554297</v>
      </c>
      <c r="L3426" s="166"/>
      <c r="M3426" s="41"/>
      <c r="N3426" s="41"/>
      <c r="O3426" s="41"/>
    </row>
    <row r="3427" spans="1:15" x14ac:dyDescent="0.25">
      <c r="A3427" s="165">
        <v>43608.708333333336</v>
      </c>
      <c r="B3427" s="167">
        <f>WEEKNUM(A3427)</f>
        <v>21</v>
      </c>
      <c r="C3427" s="164">
        <f>WEEKDAY(A3427)</f>
        <v>5</v>
      </c>
      <c r="D3427" s="164">
        <v>18</v>
      </c>
      <c r="E3427" s="163">
        <v>10</v>
      </c>
      <c r="F3427" s="163">
        <v>15.145</v>
      </c>
      <c r="G3427" s="163">
        <v>13.877500000000001</v>
      </c>
      <c r="H3427" s="1">
        <v>4083</v>
      </c>
      <c r="I3427" s="161">
        <f>VLOOKUP(B3427,L$2:M$54,2,FALSE)</f>
        <v>0.95453894728813959</v>
      </c>
      <c r="J3427">
        <f>MAX(I3427*F3427,E3427)</f>
        <v>14.456492356678874</v>
      </c>
      <c r="L3427" s="166"/>
      <c r="M3427" s="41"/>
      <c r="N3427" s="41"/>
      <c r="O3427" s="41"/>
    </row>
    <row r="3428" spans="1:15" x14ac:dyDescent="0.25">
      <c r="A3428" s="165">
        <v>43608.75</v>
      </c>
      <c r="B3428" s="167">
        <f>WEEKNUM(A3428)</f>
        <v>21</v>
      </c>
      <c r="C3428" s="164">
        <f>WEEKDAY(A3428)</f>
        <v>5</v>
      </c>
      <c r="D3428" s="164">
        <v>19</v>
      </c>
      <c r="E3428" s="163">
        <v>10</v>
      </c>
      <c r="F3428" s="163">
        <v>17.98</v>
      </c>
      <c r="G3428" s="163">
        <v>13.197500000000002</v>
      </c>
      <c r="H3428" s="1">
        <v>3061</v>
      </c>
      <c r="I3428" s="161">
        <f>VLOOKUP(B3428,L$2:M$54,2,FALSE)</f>
        <v>0.95453894728813959</v>
      </c>
      <c r="J3428">
        <f>MAX(I3428*F3428,E3428)</f>
        <v>17.162610272240752</v>
      </c>
      <c r="L3428" s="166"/>
      <c r="M3428" s="41"/>
      <c r="N3428" s="41"/>
      <c r="O3428" s="41"/>
    </row>
    <row r="3429" spans="1:15" x14ac:dyDescent="0.25">
      <c r="A3429" s="165">
        <v>43608.791666666664</v>
      </c>
      <c r="B3429" s="167">
        <f>WEEKNUM(A3429)</f>
        <v>21</v>
      </c>
      <c r="C3429" s="164">
        <f>WEEKDAY(A3429)</f>
        <v>5</v>
      </c>
      <c r="D3429" s="164">
        <v>20</v>
      </c>
      <c r="E3429" s="163">
        <v>10</v>
      </c>
      <c r="F3429" s="163">
        <v>16.450000000000003</v>
      </c>
      <c r="G3429" s="163">
        <v>12.8125</v>
      </c>
      <c r="H3429" s="1">
        <v>2144</v>
      </c>
      <c r="I3429" s="161">
        <f>VLOOKUP(B3429,L$2:M$54,2,FALSE)</f>
        <v>0.95453894728813959</v>
      </c>
      <c r="J3429">
        <f>MAX(I3429*F3429,E3429)</f>
        <v>15.702165682889898</v>
      </c>
      <c r="L3429" s="166"/>
      <c r="M3429" s="41"/>
      <c r="N3429" s="41"/>
      <c r="O3429" s="41"/>
    </row>
    <row r="3430" spans="1:15" x14ac:dyDescent="0.25">
      <c r="A3430" s="165">
        <v>43608.833333333336</v>
      </c>
      <c r="B3430" s="167">
        <f>WEEKNUM(A3430)</f>
        <v>21</v>
      </c>
      <c r="C3430" s="164">
        <f>WEEKDAY(A3430)</f>
        <v>5</v>
      </c>
      <c r="D3430" s="164">
        <v>21</v>
      </c>
      <c r="E3430" s="163">
        <v>10</v>
      </c>
      <c r="F3430" s="163">
        <v>13.945</v>
      </c>
      <c r="G3430" s="163">
        <v>11.8725</v>
      </c>
      <c r="H3430" s="1">
        <v>1193</v>
      </c>
      <c r="I3430" s="161">
        <f>VLOOKUP(B3430,L$2:M$54,2,FALSE)</f>
        <v>0.95453894728813959</v>
      </c>
      <c r="J3430">
        <f>MAX(I3430*F3430,E3430)</f>
        <v>13.311045619933108</v>
      </c>
      <c r="L3430" s="166"/>
      <c r="M3430" s="41"/>
      <c r="N3430" s="41"/>
      <c r="O3430" s="41"/>
    </row>
    <row r="3431" spans="1:15" x14ac:dyDescent="0.25">
      <c r="A3431" s="165">
        <v>43608.875</v>
      </c>
      <c r="B3431" s="167">
        <f>WEEKNUM(A3431)</f>
        <v>21</v>
      </c>
      <c r="C3431" s="164">
        <f>WEEKDAY(A3431)</f>
        <v>5</v>
      </c>
      <c r="D3431" s="164">
        <v>22</v>
      </c>
      <c r="E3431" s="163">
        <v>11.754999999999999</v>
      </c>
      <c r="F3431" s="163">
        <v>11.754999999999999</v>
      </c>
      <c r="G3431" s="163">
        <v>12.852499999999999</v>
      </c>
      <c r="H3431" s="1">
        <v>955</v>
      </c>
      <c r="I3431" s="161">
        <f>VLOOKUP(B3431,L$2:M$54,2,FALSE)</f>
        <v>0.95453894728813959</v>
      </c>
      <c r="J3431">
        <f>MAX(I3431*F3431,E3431)</f>
        <v>11.754999999999999</v>
      </c>
      <c r="L3431" s="166"/>
      <c r="M3431" s="41"/>
      <c r="N3431" s="41"/>
      <c r="O3431" s="41"/>
    </row>
    <row r="3432" spans="1:15" x14ac:dyDescent="0.25">
      <c r="A3432" s="165">
        <v>43608.916666666664</v>
      </c>
      <c r="B3432" s="167">
        <f>WEEKNUM(A3432)</f>
        <v>21</v>
      </c>
      <c r="C3432" s="164">
        <f>WEEKDAY(A3432)</f>
        <v>5</v>
      </c>
      <c r="D3432" s="164">
        <v>23</v>
      </c>
      <c r="E3432" s="163">
        <v>12</v>
      </c>
      <c r="F3432" s="163">
        <v>13.98</v>
      </c>
      <c r="G3432" s="163">
        <v>12.237500000000001</v>
      </c>
      <c r="H3432" s="1">
        <v>897</v>
      </c>
      <c r="I3432" s="161">
        <f>VLOOKUP(B3432,L$2:M$54,2,FALSE)</f>
        <v>0.95453894728813959</v>
      </c>
      <c r="J3432">
        <f>MAX(I3432*F3432,E3432)</f>
        <v>13.344454483088192</v>
      </c>
      <c r="L3432" s="166"/>
      <c r="M3432" s="41"/>
      <c r="N3432" s="41"/>
      <c r="O3432" s="41"/>
    </row>
    <row r="3433" spans="1:15" x14ac:dyDescent="0.25">
      <c r="A3433" s="165">
        <v>43608.958333333336</v>
      </c>
      <c r="B3433" s="167">
        <f>WEEKNUM(A3433)</f>
        <v>21</v>
      </c>
      <c r="C3433" s="164">
        <f>WEEKDAY(A3433)</f>
        <v>5</v>
      </c>
      <c r="D3433" s="164">
        <v>24</v>
      </c>
      <c r="E3433" s="163">
        <v>12</v>
      </c>
      <c r="F3433" s="163">
        <v>13.92</v>
      </c>
      <c r="G3433" s="163">
        <v>11.8825</v>
      </c>
      <c r="H3433" s="1">
        <v>530</v>
      </c>
      <c r="I3433" s="161">
        <f>VLOOKUP(B3433,L$2:M$54,2,FALSE)</f>
        <v>0.95453894728813959</v>
      </c>
      <c r="J3433">
        <f>MAX(I3433*F3433,E3433)</f>
        <v>13.287182146250903</v>
      </c>
      <c r="L3433" s="166"/>
      <c r="M3433" s="41"/>
      <c r="N3433" s="41"/>
      <c r="O3433" s="41"/>
    </row>
    <row r="3434" spans="1:15" x14ac:dyDescent="0.25">
      <c r="A3434" s="165">
        <v>43609</v>
      </c>
      <c r="B3434" s="167">
        <f>WEEKNUM(A3434)</f>
        <v>21</v>
      </c>
      <c r="C3434" s="164">
        <f>WEEKDAY(A3434)</f>
        <v>6</v>
      </c>
      <c r="D3434" s="164">
        <v>1</v>
      </c>
      <c r="E3434" s="163">
        <v>12</v>
      </c>
      <c r="F3434" s="163">
        <v>13.934999999999999</v>
      </c>
      <c r="G3434" s="163">
        <v>12.942499999999999</v>
      </c>
      <c r="H3434" s="1">
        <v>202</v>
      </c>
      <c r="I3434" s="161">
        <f>VLOOKUP(B3434,L$2:M$54,2,FALSE)</f>
        <v>0.95453894728813959</v>
      </c>
      <c r="J3434">
        <f>MAX(I3434*F3434,E3434)</f>
        <v>13.301500230460224</v>
      </c>
      <c r="L3434" s="166"/>
      <c r="M3434" s="41"/>
      <c r="N3434" s="41"/>
      <c r="O3434" s="41"/>
    </row>
    <row r="3435" spans="1:15" x14ac:dyDescent="0.25">
      <c r="A3435" s="165">
        <v>43609.041666666664</v>
      </c>
      <c r="B3435" s="167">
        <f>WEEKNUM(A3435)</f>
        <v>21</v>
      </c>
      <c r="C3435" s="164">
        <f>WEEKDAY(A3435)</f>
        <v>6</v>
      </c>
      <c r="D3435" s="164">
        <v>2</v>
      </c>
      <c r="E3435" s="163">
        <v>12</v>
      </c>
      <c r="F3435" s="163">
        <v>13.225</v>
      </c>
      <c r="G3435" s="163">
        <v>12.364999999999998</v>
      </c>
      <c r="H3435" s="1">
        <v>110</v>
      </c>
      <c r="I3435" s="161">
        <f>VLOOKUP(B3435,L$2:M$54,2,FALSE)</f>
        <v>0.95453894728813959</v>
      </c>
      <c r="J3435">
        <f>MAX(I3435*F3435,E3435)</f>
        <v>12.623777577885646</v>
      </c>
      <c r="L3435" s="166"/>
      <c r="M3435" s="41"/>
      <c r="N3435" s="41"/>
      <c r="O3435" s="41"/>
    </row>
    <row r="3436" spans="1:15" x14ac:dyDescent="0.25">
      <c r="A3436" s="165">
        <v>43609.083333333336</v>
      </c>
      <c r="B3436" s="167">
        <f>WEEKNUM(A3436)</f>
        <v>21</v>
      </c>
      <c r="C3436" s="164">
        <f>WEEKDAY(A3436)</f>
        <v>6</v>
      </c>
      <c r="D3436" s="164">
        <v>3</v>
      </c>
      <c r="E3436" s="163">
        <v>10</v>
      </c>
      <c r="F3436" s="163">
        <v>10.495000000000001</v>
      </c>
      <c r="G3436" s="163">
        <v>12.572500000000002</v>
      </c>
      <c r="H3436" s="1">
        <v>77</v>
      </c>
      <c r="I3436" s="161">
        <f>VLOOKUP(B3436,L$2:M$54,2,FALSE)</f>
        <v>0.95453894728813959</v>
      </c>
      <c r="J3436">
        <f>MAX(I3436*F3436,E3436)</f>
        <v>10.017886251789026</v>
      </c>
      <c r="L3436" s="166"/>
      <c r="M3436" s="41"/>
      <c r="N3436" s="41"/>
      <c r="O3436" s="41"/>
    </row>
    <row r="3437" spans="1:15" x14ac:dyDescent="0.25">
      <c r="A3437" s="165">
        <v>43609.125</v>
      </c>
      <c r="B3437" s="167">
        <f>WEEKNUM(A3437)</f>
        <v>21</v>
      </c>
      <c r="C3437" s="164">
        <f>WEEKDAY(A3437)</f>
        <v>6</v>
      </c>
      <c r="D3437" s="164">
        <v>4</v>
      </c>
      <c r="E3437" s="163">
        <v>10</v>
      </c>
      <c r="F3437" s="163">
        <v>10.850000000000001</v>
      </c>
      <c r="G3437" s="163">
        <v>13.99</v>
      </c>
      <c r="H3437" s="1">
        <v>179</v>
      </c>
      <c r="I3437" s="161">
        <f>VLOOKUP(B3437,L$2:M$54,2,FALSE)</f>
        <v>0.95453894728813959</v>
      </c>
      <c r="J3437">
        <f>MAX(I3437*F3437,E3437)</f>
        <v>10.356747578076316</v>
      </c>
      <c r="L3437" s="166"/>
      <c r="M3437" s="41"/>
      <c r="N3437" s="41"/>
      <c r="O3437" s="41"/>
    </row>
    <row r="3438" spans="1:15" x14ac:dyDescent="0.25">
      <c r="A3438" s="165">
        <v>43609.166666666664</v>
      </c>
      <c r="B3438" s="167">
        <f>WEEKNUM(A3438)</f>
        <v>21</v>
      </c>
      <c r="C3438" s="164">
        <f>WEEKDAY(A3438)</f>
        <v>6</v>
      </c>
      <c r="D3438" s="164">
        <v>5</v>
      </c>
      <c r="E3438" s="163">
        <v>10</v>
      </c>
      <c r="F3438" s="163">
        <v>10.475000000000001</v>
      </c>
      <c r="G3438" s="163">
        <v>13.225000000000001</v>
      </c>
      <c r="H3438" s="1">
        <v>392</v>
      </c>
      <c r="I3438" s="161">
        <f>VLOOKUP(B3438,L$2:M$54,2,FALSE)</f>
        <v>0.95453894728813959</v>
      </c>
      <c r="J3438">
        <f>MAX(I3438*F3438,E3438)</f>
        <v>10</v>
      </c>
      <c r="L3438" s="166"/>
      <c r="M3438" s="41"/>
      <c r="N3438" s="41"/>
      <c r="O3438" s="41"/>
    </row>
    <row r="3439" spans="1:15" x14ac:dyDescent="0.25">
      <c r="A3439" s="165">
        <v>43609.208333333336</v>
      </c>
      <c r="B3439" s="167">
        <f>WEEKNUM(A3439)</f>
        <v>21</v>
      </c>
      <c r="C3439" s="164">
        <f>WEEKDAY(A3439)</f>
        <v>6</v>
      </c>
      <c r="D3439" s="164">
        <v>6</v>
      </c>
      <c r="E3439" s="163">
        <v>11.254999999999999</v>
      </c>
      <c r="F3439" s="163">
        <v>11.120000000000001</v>
      </c>
      <c r="G3439" s="163">
        <v>11.9725</v>
      </c>
      <c r="H3439" s="1">
        <v>1076</v>
      </c>
      <c r="I3439" s="161">
        <f>VLOOKUP(B3439,L$2:M$54,2,FALSE)</f>
        <v>0.95453894728813959</v>
      </c>
      <c r="J3439">
        <f>MAX(I3439*F3439,E3439)</f>
        <v>11.254999999999999</v>
      </c>
      <c r="L3439" s="166"/>
      <c r="M3439" s="41"/>
      <c r="N3439" s="41"/>
      <c r="O3439" s="41"/>
    </row>
    <row r="3440" spans="1:15" x14ac:dyDescent="0.25">
      <c r="A3440" s="165">
        <v>43609.25</v>
      </c>
      <c r="B3440" s="167">
        <f>WEEKNUM(A3440)</f>
        <v>21</v>
      </c>
      <c r="C3440" s="164">
        <f>WEEKDAY(A3440)</f>
        <v>6</v>
      </c>
      <c r="D3440" s="164">
        <v>7</v>
      </c>
      <c r="E3440" s="163">
        <v>9.5249999999999986</v>
      </c>
      <c r="F3440" s="163">
        <v>9.5249999999999986</v>
      </c>
      <c r="G3440" s="163">
        <v>11.754999999999999</v>
      </c>
      <c r="H3440" s="1">
        <v>3481</v>
      </c>
      <c r="I3440" s="161">
        <f>VLOOKUP(B3440,L$2:M$54,2,FALSE)</f>
        <v>0.95453894728813959</v>
      </c>
      <c r="J3440">
        <f>MAX(I3440*F3440,E3440)</f>
        <v>9.5249999999999986</v>
      </c>
      <c r="L3440" s="166"/>
      <c r="M3440" s="41"/>
      <c r="N3440" s="41"/>
      <c r="O3440" s="41"/>
    </row>
    <row r="3441" spans="1:15" x14ac:dyDescent="0.25">
      <c r="A3441" s="165">
        <v>43609.291666666664</v>
      </c>
      <c r="B3441" s="167">
        <f>WEEKNUM(A3441)</f>
        <v>21</v>
      </c>
      <c r="C3441" s="164">
        <f>WEEKDAY(A3441)</f>
        <v>6</v>
      </c>
      <c r="D3441" s="164">
        <v>8</v>
      </c>
      <c r="E3441" s="163">
        <v>10.635</v>
      </c>
      <c r="F3441" s="163">
        <v>12.370000000000001</v>
      </c>
      <c r="G3441" s="163">
        <v>12.99</v>
      </c>
      <c r="H3441" s="1">
        <v>4271</v>
      </c>
      <c r="I3441" s="161">
        <f>VLOOKUP(B3441,L$2:M$54,2,FALSE)</f>
        <v>0.95453894728813959</v>
      </c>
      <c r="J3441">
        <f>MAX(I3441*F3441,E3441)</f>
        <v>11.807646777954288</v>
      </c>
      <c r="L3441" s="166"/>
      <c r="M3441" s="41"/>
      <c r="N3441" s="41"/>
      <c r="O3441" s="41"/>
    </row>
    <row r="3442" spans="1:15" x14ac:dyDescent="0.25">
      <c r="A3442" s="165">
        <v>43609.333333333336</v>
      </c>
      <c r="B3442" s="167">
        <f>WEEKNUM(A3442)</f>
        <v>21</v>
      </c>
      <c r="C3442" s="164">
        <f>WEEKDAY(A3442)</f>
        <v>6</v>
      </c>
      <c r="D3442" s="164">
        <v>9</v>
      </c>
      <c r="E3442" s="163">
        <v>10</v>
      </c>
      <c r="F3442" s="163">
        <v>16.535</v>
      </c>
      <c r="G3442" s="163">
        <v>12.959999999999999</v>
      </c>
      <c r="H3442" s="1">
        <v>3746</v>
      </c>
      <c r="I3442" s="161">
        <f>VLOOKUP(B3442,L$2:M$54,2,FALSE)</f>
        <v>0.95453894728813959</v>
      </c>
      <c r="J3442">
        <f>MAX(I3442*F3442,E3442)</f>
        <v>15.783301493409388</v>
      </c>
      <c r="L3442" s="166"/>
      <c r="M3442" s="41"/>
      <c r="N3442" s="41"/>
      <c r="O3442" s="41"/>
    </row>
    <row r="3443" spans="1:15" x14ac:dyDescent="0.25">
      <c r="A3443" s="165">
        <v>43609.375</v>
      </c>
      <c r="B3443" s="167">
        <f>WEEKNUM(A3443)</f>
        <v>21</v>
      </c>
      <c r="C3443" s="164">
        <f>WEEKDAY(A3443)</f>
        <v>6</v>
      </c>
      <c r="D3443" s="164">
        <v>10</v>
      </c>
      <c r="E3443" s="163">
        <v>10</v>
      </c>
      <c r="F3443" s="163">
        <v>19.29</v>
      </c>
      <c r="G3443" s="163">
        <v>12.967500000000001</v>
      </c>
      <c r="H3443" s="1">
        <v>3096</v>
      </c>
      <c r="I3443" s="161">
        <f>VLOOKUP(B3443,L$2:M$54,2,FALSE)</f>
        <v>0.95453894728813959</v>
      </c>
      <c r="J3443">
        <f>MAX(I3443*F3443,E3443)</f>
        <v>18.413056293188212</v>
      </c>
      <c r="L3443" s="166"/>
      <c r="M3443" s="41"/>
      <c r="N3443" s="41"/>
      <c r="O3443" s="41"/>
    </row>
    <row r="3444" spans="1:15" x14ac:dyDescent="0.25">
      <c r="A3444" s="165">
        <v>43609.416666666664</v>
      </c>
      <c r="B3444" s="167">
        <f>WEEKNUM(A3444)</f>
        <v>21</v>
      </c>
      <c r="C3444" s="164">
        <f>WEEKDAY(A3444)</f>
        <v>6</v>
      </c>
      <c r="D3444" s="164">
        <v>11</v>
      </c>
      <c r="E3444" s="163">
        <v>10</v>
      </c>
      <c r="F3444" s="163">
        <v>15.025</v>
      </c>
      <c r="G3444" s="163">
        <v>12.612499999999999</v>
      </c>
      <c r="H3444" s="1">
        <v>2818</v>
      </c>
      <c r="I3444" s="161">
        <f>VLOOKUP(B3444,L$2:M$54,2,FALSE)</f>
        <v>0.95453894728813959</v>
      </c>
      <c r="J3444">
        <f>MAX(I3444*F3444,E3444)</f>
        <v>14.341947683004298</v>
      </c>
      <c r="L3444" s="166"/>
      <c r="M3444" s="41"/>
      <c r="N3444" s="41"/>
      <c r="O3444" s="41"/>
    </row>
    <row r="3445" spans="1:15" x14ac:dyDescent="0.25">
      <c r="A3445" s="165">
        <v>43609.458333333336</v>
      </c>
      <c r="B3445" s="167">
        <f>WEEKNUM(A3445)</f>
        <v>21</v>
      </c>
      <c r="C3445" s="164">
        <f>WEEKDAY(A3445)</f>
        <v>6</v>
      </c>
      <c r="D3445" s="164">
        <v>12</v>
      </c>
      <c r="E3445" s="163">
        <v>10</v>
      </c>
      <c r="F3445" s="163">
        <v>13.92</v>
      </c>
      <c r="G3445" s="163">
        <v>10.2475</v>
      </c>
      <c r="H3445" s="1">
        <v>2735</v>
      </c>
      <c r="I3445" s="161">
        <f>VLOOKUP(B3445,L$2:M$54,2,FALSE)</f>
        <v>0.95453894728813959</v>
      </c>
      <c r="J3445">
        <f>MAX(I3445*F3445,E3445)</f>
        <v>13.287182146250903</v>
      </c>
      <c r="L3445" s="166"/>
      <c r="M3445" s="41"/>
      <c r="N3445" s="41"/>
      <c r="O3445" s="41"/>
    </row>
    <row r="3446" spans="1:15" x14ac:dyDescent="0.25">
      <c r="A3446" s="165">
        <v>43609.5</v>
      </c>
      <c r="B3446" s="167">
        <f>WEEKNUM(A3446)</f>
        <v>21</v>
      </c>
      <c r="C3446" s="164">
        <f>WEEKDAY(A3446)</f>
        <v>6</v>
      </c>
      <c r="D3446" s="164">
        <v>13</v>
      </c>
      <c r="E3446" s="163">
        <v>10</v>
      </c>
      <c r="F3446" s="163">
        <v>14.2</v>
      </c>
      <c r="G3446" s="163">
        <v>10.425000000000001</v>
      </c>
      <c r="H3446" s="1">
        <v>2863</v>
      </c>
      <c r="I3446" s="161">
        <f>VLOOKUP(B3446,L$2:M$54,2,FALSE)</f>
        <v>0.95453894728813959</v>
      </c>
      <c r="J3446">
        <f>MAX(I3446*F3446,E3446)</f>
        <v>13.554453051491581</v>
      </c>
      <c r="L3446" s="166"/>
      <c r="M3446" s="41"/>
      <c r="N3446" s="41"/>
      <c r="O3446" s="41"/>
    </row>
    <row r="3447" spans="1:15" x14ac:dyDescent="0.25">
      <c r="A3447" s="165">
        <v>43609.541666666664</v>
      </c>
      <c r="B3447" s="167">
        <f>WEEKNUM(A3447)</f>
        <v>21</v>
      </c>
      <c r="C3447" s="164">
        <f>WEEKDAY(A3447)</f>
        <v>6</v>
      </c>
      <c r="D3447" s="164">
        <v>14</v>
      </c>
      <c r="E3447" s="163">
        <v>10</v>
      </c>
      <c r="F3447" s="163">
        <v>14.445</v>
      </c>
      <c r="G3447" s="163">
        <v>10.237500000000001</v>
      </c>
      <c r="H3447" s="1">
        <v>2990</v>
      </c>
      <c r="I3447" s="161">
        <f>VLOOKUP(B3447,L$2:M$54,2,FALSE)</f>
        <v>0.95453894728813959</v>
      </c>
      <c r="J3447">
        <f>MAX(I3447*F3447,E3447)</f>
        <v>13.788315093577177</v>
      </c>
      <c r="L3447" s="166"/>
      <c r="M3447" s="41"/>
      <c r="N3447" s="41"/>
      <c r="O3447" s="41"/>
    </row>
    <row r="3448" spans="1:15" x14ac:dyDescent="0.25">
      <c r="A3448" s="165">
        <v>43609.583333333336</v>
      </c>
      <c r="B3448" s="167">
        <f>WEEKNUM(A3448)</f>
        <v>21</v>
      </c>
      <c r="C3448" s="164">
        <f>WEEKDAY(A3448)</f>
        <v>6</v>
      </c>
      <c r="D3448" s="164">
        <v>15</v>
      </c>
      <c r="E3448" s="163">
        <v>10</v>
      </c>
      <c r="F3448" s="163">
        <v>13.79</v>
      </c>
      <c r="G3448" s="163">
        <v>11.1875</v>
      </c>
      <c r="H3448" s="1">
        <v>3143</v>
      </c>
      <c r="I3448" s="161">
        <f>VLOOKUP(B3448,L$2:M$54,2,FALSE)</f>
        <v>0.95453894728813959</v>
      </c>
      <c r="J3448">
        <f>MAX(I3448*F3448,E3448)</f>
        <v>13.163092083103445</v>
      </c>
      <c r="L3448" s="166"/>
      <c r="M3448" s="41"/>
      <c r="N3448" s="41"/>
      <c r="O3448" s="41"/>
    </row>
    <row r="3449" spans="1:15" x14ac:dyDescent="0.25">
      <c r="A3449" s="165">
        <v>43609.625</v>
      </c>
      <c r="B3449" s="167">
        <f>WEEKNUM(A3449)</f>
        <v>21</v>
      </c>
      <c r="C3449" s="164">
        <f>WEEKDAY(A3449)</f>
        <v>6</v>
      </c>
      <c r="D3449" s="164">
        <v>16</v>
      </c>
      <c r="E3449" s="163">
        <v>10</v>
      </c>
      <c r="F3449" s="163">
        <v>14.295000000000002</v>
      </c>
      <c r="G3449" s="163">
        <v>9.5249999999999986</v>
      </c>
      <c r="H3449" s="1">
        <v>3188</v>
      </c>
      <c r="I3449" s="161">
        <f>VLOOKUP(B3449,L$2:M$54,2,FALSE)</f>
        <v>0.95453894728813959</v>
      </c>
      <c r="J3449">
        <f>MAX(I3449*F3449,E3449)</f>
        <v>13.645134251483958</v>
      </c>
      <c r="L3449" s="166"/>
      <c r="M3449" s="41"/>
      <c r="N3449" s="41"/>
      <c r="O3449" s="41"/>
    </row>
    <row r="3450" spans="1:15" x14ac:dyDescent="0.25">
      <c r="A3450" s="165">
        <v>43609.666666666664</v>
      </c>
      <c r="B3450" s="167">
        <f>WEEKNUM(A3450)</f>
        <v>21</v>
      </c>
      <c r="C3450" s="164">
        <f>WEEKDAY(A3450)</f>
        <v>6</v>
      </c>
      <c r="D3450" s="164">
        <v>17</v>
      </c>
      <c r="E3450" s="163">
        <v>10</v>
      </c>
      <c r="F3450" s="163">
        <v>14.035</v>
      </c>
      <c r="G3450" s="163">
        <v>11.5025</v>
      </c>
      <c r="H3450" s="1">
        <v>4016</v>
      </c>
      <c r="I3450" s="161">
        <f>VLOOKUP(B3450,L$2:M$54,2,FALSE)</f>
        <v>0.95453894728813959</v>
      </c>
      <c r="J3450">
        <f>MAX(I3450*F3450,E3450)</f>
        <v>13.396954125189039</v>
      </c>
      <c r="L3450" s="166"/>
      <c r="M3450" s="41"/>
      <c r="N3450" s="41"/>
      <c r="O3450" s="41"/>
    </row>
    <row r="3451" spans="1:15" x14ac:dyDescent="0.25">
      <c r="A3451" s="165">
        <v>43609.708333333336</v>
      </c>
      <c r="B3451" s="167">
        <f>WEEKNUM(A3451)</f>
        <v>21</v>
      </c>
      <c r="C3451" s="164">
        <f>WEEKDAY(A3451)</f>
        <v>6</v>
      </c>
      <c r="D3451" s="164">
        <v>18</v>
      </c>
      <c r="E3451" s="163">
        <v>10</v>
      </c>
      <c r="F3451" s="163">
        <v>15.855</v>
      </c>
      <c r="G3451" s="163">
        <v>13.2675</v>
      </c>
      <c r="H3451" s="1">
        <v>4105</v>
      </c>
      <c r="I3451" s="161">
        <f>VLOOKUP(B3451,L$2:M$54,2,FALSE)</f>
        <v>0.95453894728813959</v>
      </c>
      <c r="J3451">
        <f>MAX(I3451*F3451,E3451)</f>
        <v>15.134215009253454</v>
      </c>
      <c r="L3451" s="166"/>
      <c r="M3451" s="41"/>
      <c r="N3451" s="41"/>
      <c r="O3451" s="41"/>
    </row>
    <row r="3452" spans="1:15" x14ac:dyDescent="0.25">
      <c r="A3452" s="165">
        <v>43609.75</v>
      </c>
      <c r="B3452" s="167">
        <f>WEEKNUM(A3452)</f>
        <v>21</v>
      </c>
      <c r="C3452" s="164">
        <f>WEEKDAY(A3452)</f>
        <v>6</v>
      </c>
      <c r="D3452" s="164">
        <v>19</v>
      </c>
      <c r="E3452" s="163">
        <v>10</v>
      </c>
      <c r="F3452" s="163">
        <v>16.524999999999999</v>
      </c>
      <c r="G3452" s="163">
        <v>14.645</v>
      </c>
      <c r="H3452" s="1">
        <v>3200</v>
      </c>
      <c r="I3452" s="161">
        <f>VLOOKUP(B3452,L$2:M$54,2,FALSE)</f>
        <v>0.95453894728813959</v>
      </c>
      <c r="J3452">
        <f>MAX(I3452*F3452,E3452)</f>
        <v>15.773756103936506</v>
      </c>
      <c r="L3452" s="166"/>
      <c r="M3452" s="41"/>
      <c r="N3452" s="41"/>
      <c r="O3452" s="41"/>
    </row>
    <row r="3453" spans="1:15" x14ac:dyDescent="0.25">
      <c r="A3453" s="165">
        <v>43609.791666666664</v>
      </c>
      <c r="B3453" s="167">
        <f>WEEKNUM(A3453)</f>
        <v>21</v>
      </c>
      <c r="C3453" s="164">
        <f>WEEKDAY(A3453)</f>
        <v>6</v>
      </c>
      <c r="D3453" s="164">
        <v>20</v>
      </c>
      <c r="E3453" s="163">
        <v>10</v>
      </c>
      <c r="F3453" s="163">
        <v>16.23</v>
      </c>
      <c r="G3453" s="163">
        <v>12.512499999999999</v>
      </c>
      <c r="H3453" s="1">
        <v>2406</v>
      </c>
      <c r="I3453" s="161">
        <f>VLOOKUP(B3453,L$2:M$54,2,FALSE)</f>
        <v>0.95453894728813959</v>
      </c>
      <c r="J3453">
        <f>MAX(I3453*F3453,E3453)</f>
        <v>15.492167114486506</v>
      </c>
      <c r="L3453" s="166"/>
      <c r="M3453" s="41"/>
      <c r="N3453" s="41"/>
      <c r="O3453" s="41"/>
    </row>
    <row r="3454" spans="1:15" x14ac:dyDescent="0.25">
      <c r="A3454" s="165">
        <v>43609.833333333336</v>
      </c>
      <c r="B3454" s="167">
        <f>WEEKNUM(A3454)</f>
        <v>21</v>
      </c>
      <c r="C3454" s="164">
        <f>WEEKDAY(A3454)</f>
        <v>6</v>
      </c>
      <c r="D3454" s="164">
        <v>21</v>
      </c>
      <c r="E3454" s="163">
        <v>10</v>
      </c>
      <c r="F3454" s="163">
        <v>14.525</v>
      </c>
      <c r="G3454" s="163">
        <v>11.959999999999999</v>
      </c>
      <c r="H3454" s="1">
        <v>1505</v>
      </c>
      <c r="I3454" s="161">
        <f>VLOOKUP(B3454,L$2:M$54,2,FALSE)</f>
        <v>0.95453894728813959</v>
      </c>
      <c r="J3454">
        <f>MAX(I3454*F3454,E3454)</f>
        <v>13.864678209360228</v>
      </c>
      <c r="L3454" s="166"/>
      <c r="M3454" s="41"/>
      <c r="N3454" s="41"/>
      <c r="O3454" s="41"/>
    </row>
    <row r="3455" spans="1:15" x14ac:dyDescent="0.25">
      <c r="A3455" s="165">
        <v>43609.875</v>
      </c>
      <c r="B3455" s="167">
        <f>WEEKNUM(A3455)</f>
        <v>21</v>
      </c>
      <c r="C3455" s="164">
        <f>WEEKDAY(A3455)</f>
        <v>6</v>
      </c>
      <c r="D3455" s="164">
        <v>22</v>
      </c>
      <c r="E3455" s="163">
        <v>10</v>
      </c>
      <c r="F3455" s="163">
        <v>13.08</v>
      </c>
      <c r="G3455" s="163">
        <v>12.1</v>
      </c>
      <c r="H3455" s="1">
        <v>1100</v>
      </c>
      <c r="I3455" s="161">
        <f>VLOOKUP(B3455,L$2:M$54,2,FALSE)</f>
        <v>0.95453894728813959</v>
      </c>
      <c r="J3455">
        <f>MAX(I3455*F3455,E3455)</f>
        <v>12.485369430528866</v>
      </c>
      <c r="L3455" s="166"/>
      <c r="M3455" s="41"/>
      <c r="N3455" s="41"/>
      <c r="O3455" s="41"/>
    </row>
    <row r="3456" spans="1:15" x14ac:dyDescent="0.25">
      <c r="A3456" s="165">
        <v>43609.916666666664</v>
      </c>
      <c r="B3456" s="167">
        <f>WEEKNUM(A3456)</f>
        <v>21</v>
      </c>
      <c r="C3456" s="164">
        <f>WEEKDAY(A3456)</f>
        <v>6</v>
      </c>
      <c r="D3456" s="164">
        <v>23</v>
      </c>
      <c r="E3456" s="163">
        <v>11.55</v>
      </c>
      <c r="F3456" s="163">
        <v>11.55</v>
      </c>
      <c r="G3456" s="163">
        <v>12.2225</v>
      </c>
      <c r="H3456" s="1">
        <v>989</v>
      </c>
      <c r="I3456" s="161">
        <f>VLOOKUP(B3456,L$2:M$54,2,FALSE)</f>
        <v>0.95453894728813959</v>
      </c>
      <c r="J3456">
        <f>MAX(I3456*F3456,E3456)</f>
        <v>11.55</v>
      </c>
      <c r="L3456" s="166"/>
      <c r="M3456" s="41"/>
      <c r="N3456" s="41"/>
      <c r="O3456" s="41"/>
    </row>
    <row r="3457" spans="1:15" x14ac:dyDescent="0.25">
      <c r="A3457" s="165">
        <v>43609.958333333336</v>
      </c>
      <c r="B3457" s="167">
        <f>WEEKNUM(A3457)</f>
        <v>21</v>
      </c>
      <c r="C3457" s="164">
        <f>WEEKDAY(A3457)</f>
        <v>6</v>
      </c>
      <c r="D3457" s="164">
        <v>24</v>
      </c>
      <c r="E3457" s="163">
        <v>11.719999999999999</v>
      </c>
      <c r="F3457" s="163">
        <v>11.719999999999999</v>
      </c>
      <c r="G3457" s="163">
        <v>11.895</v>
      </c>
      <c r="H3457" s="1">
        <v>786</v>
      </c>
      <c r="I3457" s="161">
        <f>VLOOKUP(B3457,L$2:M$54,2,FALSE)</f>
        <v>0.95453894728813959</v>
      </c>
      <c r="J3457">
        <f>MAX(I3457*F3457,E3457)</f>
        <v>11.719999999999999</v>
      </c>
      <c r="L3457" s="166"/>
      <c r="M3457" s="41"/>
      <c r="N3457" s="41"/>
      <c r="O3457" s="41"/>
    </row>
    <row r="3458" spans="1:15" x14ac:dyDescent="0.25">
      <c r="A3458" s="165">
        <v>43610</v>
      </c>
      <c r="B3458" s="167">
        <f>WEEKNUM(A3458)</f>
        <v>21</v>
      </c>
      <c r="C3458" s="164">
        <f>WEEKDAY(A3458)</f>
        <v>7</v>
      </c>
      <c r="D3458" s="164">
        <v>1</v>
      </c>
      <c r="E3458" s="163">
        <v>12.379999999999999</v>
      </c>
      <c r="F3458" s="163">
        <v>12.379999999999999</v>
      </c>
      <c r="G3458" s="163">
        <v>12.147500000000001</v>
      </c>
      <c r="H3458" s="1">
        <v>496</v>
      </c>
      <c r="I3458" s="161">
        <f>VLOOKUP(B3458,L$2:M$54,2,FALSE)</f>
        <v>0.95453894728813959</v>
      </c>
      <c r="J3458">
        <f>MAX(I3458*F3458,E3458)</f>
        <v>12.379999999999999</v>
      </c>
      <c r="L3458" s="166"/>
      <c r="M3458" s="41"/>
      <c r="N3458" s="41"/>
      <c r="O3458" s="41"/>
    </row>
    <row r="3459" spans="1:15" x14ac:dyDescent="0.25">
      <c r="A3459" s="165">
        <v>43610.041666666664</v>
      </c>
      <c r="B3459" s="167">
        <f>WEEKNUM(A3459)</f>
        <v>21</v>
      </c>
      <c r="C3459" s="164">
        <f>WEEKDAY(A3459)</f>
        <v>7</v>
      </c>
      <c r="D3459" s="164">
        <v>2</v>
      </c>
      <c r="E3459" s="163">
        <v>11.855</v>
      </c>
      <c r="F3459" s="163">
        <v>11.855</v>
      </c>
      <c r="G3459" s="163">
        <v>12.0175</v>
      </c>
      <c r="H3459" s="1">
        <v>255</v>
      </c>
      <c r="I3459" s="161">
        <f>VLOOKUP(B3459,L$2:M$54,2,FALSE)</f>
        <v>0.95453894728813959</v>
      </c>
      <c r="J3459">
        <f>MAX(I3459*F3459,E3459)</f>
        <v>11.855</v>
      </c>
      <c r="L3459" s="166"/>
      <c r="M3459" s="41"/>
      <c r="N3459" s="41"/>
      <c r="O3459" s="41"/>
    </row>
    <row r="3460" spans="1:15" x14ac:dyDescent="0.25">
      <c r="A3460" s="165">
        <v>43610.083333333336</v>
      </c>
      <c r="B3460" s="167">
        <f>WEEKNUM(A3460)</f>
        <v>21</v>
      </c>
      <c r="C3460" s="164">
        <f>WEEKDAY(A3460)</f>
        <v>7</v>
      </c>
      <c r="D3460" s="164">
        <v>3</v>
      </c>
      <c r="E3460" s="163">
        <v>11.925000000000001</v>
      </c>
      <c r="F3460" s="163">
        <v>11.925000000000001</v>
      </c>
      <c r="G3460" s="163">
        <v>12.9275</v>
      </c>
      <c r="H3460" s="1">
        <v>160</v>
      </c>
      <c r="I3460" s="161">
        <f>VLOOKUP(B3460,L$2:M$54,2,FALSE)</f>
        <v>0.95453894728813959</v>
      </c>
      <c r="J3460">
        <f>MAX(I3460*F3460,E3460)</f>
        <v>11.925000000000001</v>
      </c>
      <c r="L3460" s="166"/>
      <c r="M3460" s="41"/>
      <c r="N3460" s="41"/>
      <c r="O3460" s="41"/>
    </row>
    <row r="3461" spans="1:15" x14ac:dyDescent="0.25">
      <c r="A3461" s="165">
        <v>43610.125</v>
      </c>
      <c r="B3461" s="167">
        <f>WEEKNUM(A3461)</f>
        <v>21</v>
      </c>
      <c r="C3461" s="164">
        <f>WEEKDAY(A3461)</f>
        <v>7</v>
      </c>
      <c r="D3461" s="164">
        <v>4</v>
      </c>
      <c r="E3461" s="163">
        <v>11</v>
      </c>
      <c r="F3461" s="163">
        <v>11.125</v>
      </c>
      <c r="G3461" s="163">
        <v>13.262499999999999</v>
      </c>
      <c r="H3461" s="1">
        <v>225</v>
      </c>
      <c r="I3461" s="161">
        <f>VLOOKUP(B3461,L$2:M$54,2,FALSE)</f>
        <v>0.95453894728813959</v>
      </c>
      <c r="J3461">
        <f>MAX(I3461*F3461,E3461)</f>
        <v>11</v>
      </c>
      <c r="L3461" s="166"/>
      <c r="M3461" s="41"/>
      <c r="N3461" s="41"/>
      <c r="O3461" s="41"/>
    </row>
    <row r="3462" spans="1:15" x14ac:dyDescent="0.25">
      <c r="A3462" s="165">
        <v>43610.166666666664</v>
      </c>
      <c r="B3462" s="167">
        <f>WEEKNUM(A3462)</f>
        <v>21</v>
      </c>
      <c r="C3462" s="164">
        <f>WEEKDAY(A3462)</f>
        <v>7</v>
      </c>
      <c r="D3462" s="164">
        <v>5</v>
      </c>
      <c r="E3462" s="163">
        <v>12</v>
      </c>
      <c r="F3462" s="163">
        <v>12.02</v>
      </c>
      <c r="G3462" s="163">
        <v>13.115</v>
      </c>
      <c r="H3462" s="1">
        <v>426</v>
      </c>
      <c r="I3462" s="161">
        <f>VLOOKUP(B3462,L$2:M$54,2,FALSE)</f>
        <v>0.95453894728813959</v>
      </c>
      <c r="J3462">
        <f>MAX(I3462*F3462,E3462)</f>
        <v>12</v>
      </c>
      <c r="L3462" s="166"/>
      <c r="M3462" s="41"/>
      <c r="N3462" s="41"/>
      <c r="O3462" s="41"/>
    </row>
    <row r="3463" spans="1:15" x14ac:dyDescent="0.25">
      <c r="A3463" s="165">
        <v>43610.208333333336</v>
      </c>
      <c r="B3463" s="167">
        <f>WEEKNUM(A3463)</f>
        <v>21</v>
      </c>
      <c r="C3463" s="164">
        <f>WEEKDAY(A3463)</f>
        <v>7</v>
      </c>
      <c r="D3463" s="164">
        <v>6</v>
      </c>
      <c r="E3463" s="163">
        <v>10</v>
      </c>
      <c r="F3463" s="163">
        <v>10.565000000000001</v>
      </c>
      <c r="G3463" s="163">
        <v>12.262500000000001</v>
      </c>
      <c r="H3463" s="1">
        <v>422</v>
      </c>
      <c r="I3463" s="161">
        <f>VLOOKUP(B3463,L$2:M$54,2,FALSE)</f>
        <v>0.95453894728813959</v>
      </c>
      <c r="J3463">
        <f>MAX(I3463*F3463,E3463)</f>
        <v>10.084703978099196</v>
      </c>
      <c r="L3463" s="166"/>
      <c r="M3463" s="41"/>
      <c r="N3463" s="41"/>
      <c r="O3463" s="41"/>
    </row>
    <row r="3464" spans="1:15" x14ac:dyDescent="0.25">
      <c r="A3464" s="165">
        <v>43610.25</v>
      </c>
      <c r="B3464" s="167">
        <f>WEEKNUM(A3464)</f>
        <v>21</v>
      </c>
      <c r="C3464" s="164">
        <f>WEEKDAY(A3464)</f>
        <v>7</v>
      </c>
      <c r="D3464" s="164">
        <v>7</v>
      </c>
      <c r="E3464" s="163">
        <v>10</v>
      </c>
      <c r="F3464" s="163">
        <v>9.99</v>
      </c>
      <c r="G3464" s="163">
        <v>11.54</v>
      </c>
      <c r="H3464" s="1">
        <v>614</v>
      </c>
      <c r="I3464" s="161">
        <f>VLOOKUP(B3464,L$2:M$54,2,FALSE)</f>
        <v>0.95453894728813959</v>
      </c>
      <c r="J3464">
        <f>MAX(I3464*F3464,E3464)</f>
        <v>10</v>
      </c>
      <c r="L3464" s="166"/>
      <c r="M3464" s="41"/>
      <c r="N3464" s="41"/>
      <c r="O3464" s="41"/>
    </row>
    <row r="3465" spans="1:15" x14ac:dyDescent="0.25">
      <c r="A3465" s="165">
        <v>43610.291666666664</v>
      </c>
      <c r="B3465" s="167">
        <f>WEEKNUM(A3465)</f>
        <v>21</v>
      </c>
      <c r="C3465" s="164">
        <f>WEEKDAY(A3465)</f>
        <v>7</v>
      </c>
      <c r="D3465" s="164">
        <v>8</v>
      </c>
      <c r="E3465" s="163">
        <v>10</v>
      </c>
      <c r="F3465" s="163">
        <v>11.98</v>
      </c>
      <c r="G3465" s="163">
        <v>11.55</v>
      </c>
      <c r="H3465" s="1">
        <v>903</v>
      </c>
      <c r="I3465" s="161">
        <f>VLOOKUP(B3465,L$2:M$54,2,FALSE)</f>
        <v>0.95453894728813959</v>
      </c>
      <c r="J3465">
        <f>MAX(I3465*F3465,E3465)</f>
        <v>11.435376588511913</v>
      </c>
      <c r="L3465" s="166"/>
      <c r="M3465" s="41"/>
      <c r="N3465" s="41"/>
      <c r="O3465" s="41"/>
    </row>
    <row r="3466" spans="1:15" x14ac:dyDescent="0.25">
      <c r="A3466" s="165">
        <v>43610.333333333336</v>
      </c>
      <c r="B3466" s="167">
        <f>WEEKNUM(A3466)</f>
        <v>21</v>
      </c>
      <c r="C3466" s="164">
        <f>WEEKDAY(A3466)</f>
        <v>7</v>
      </c>
      <c r="D3466" s="164">
        <v>9</v>
      </c>
      <c r="E3466" s="163">
        <v>10</v>
      </c>
      <c r="F3466" s="163">
        <v>15.010000000000002</v>
      </c>
      <c r="G3466" s="163">
        <v>11.719999999999999</v>
      </c>
      <c r="H3466" s="1">
        <v>1435</v>
      </c>
      <c r="I3466" s="161">
        <f>VLOOKUP(B3466,L$2:M$54,2,FALSE)</f>
        <v>0.95453894728813959</v>
      </c>
      <c r="J3466">
        <f>MAX(I3466*F3466,E3466)</f>
        <v>14.327629598794976</v>
      </c>
      <c r="L3466" s="166"/>
      <c r="M3466" s="41"/>
      <c r="N3466" s="41"/>
      <c r="O3466" s="41"/>
    </row>
    <row r="3467" spans="1:15" x14ac:dyDescent="0.25">
      <c r="A3467" s="165">
        <v>43610.375</v>
      </c>
      <c r="B3467" s="167">
        <f>WEEKNUM(A3467)</f>
        <v>21</v>
      </c>
      <c r="C3467" s="164">
        <f>WEEKDAY(A3467)</f>
        <v>7</v>
      </c>
      <c r="D3467" s="164">
        <v>10</v>
      </c>
      <c r="E3467" s="163">
        <v>10</v>
      </c>
      <c r="F3467" s="163">
        <v>15.76</v>
      </c>
      <c r="G3467" s="163">
        <v>12.379999999999999</v>
      </c>
      <c r="H3467" s="1">
        <v>2128</v>
      </c>
      <c r="I3467" s="161">
        <f>VLOOKUP(B3467,L$2:M$54,2,FALSE)</f>
        <v>0.95453894728813959</v>
      </c>
      <c r="J3467">
        <f>MAX(I3467*F3467,E3467)</f>
        <v>15.04353380926108</v>
      </c>
      <c r="L3467" s="166"/>
      <c r="M3467" s="41"/>
      <c r="N3467" s="41"/>
      <c r="O3467" s="41"/>
    </row>
    <row r="3468" spans="1:15" x14ac:dyDescent="0.25">
      <c r="A3468" s="165">
        <v>43610.416666666664</v>
      </c>
      <c r="B3468" s="167">
        <f>WEEKNUM(A3468)</f>
        <v>21</v>
      </c>
      <c r="C3468" s="164">
        <f>WEEKDAY(A3468)</f>
        <v>7</v>
      </c>
      <c r="D3468" s="164">
        <v>11</v>
      </c>
      <c r="E3468" s="163">
        <v>10</v>
      </c>
      <c r="F3468" s="163">
        <v>14.955000000000002</v>
      </c>
      <c r="G3468" s="163">
        <v>11.855</v>
      </c>
      <c r="H3468" s="1">
        <v>2804</v>
      </c>
      <c r="I3468" s="161">
        <f>VLOOKUP(B3468,L$2:M$54,2,FALSE)</f>
        <v>0.95453894728813959</v>
      </c>
      <c r="J3468">
        <f>MAX(I3468*F3468,E3468)</f>
        <v>14.27512995669413</v>
      </c>
      <c r="L3468" s="166"/>
      <c r="M3468" s="41"/>
      <c r="N3468" s="41"/>
      <c r="O3468" s="41"/>
    </row>
    <row r="3469" spans="1:15" x14ac:dyDescent="0.25">
      <c r="A3469" s="165">
        <v>43610.458333333336</v>
      </c>
      <c r="B3469" s="167">
        <f>WEEKNUM(A3469)</f>
        <v>21</v>
      </c>
      <c r="C3469" s="164">
        <f>WEEKDAY(A3469)</f>
        <v>7</v>
      </c>
      <c r="D3469" s="164">
        <v>12</v>
      </c>
      <c r="E3469" s="163">
        <v>10</v>
      </c>
      <c r="F3469" s="163">
        <v>15.905000000000001</v>
      </c>
      <c r="G3469" s="163">
        <v>11.925000000000001</v>
      </c>
      <c r="H3469" s="1">
        <v>2919</v>
      </c>
      <c r="I3469" s="161">
        <f>VLOOKUP(B3469,L$2:M$54,2,FALSE)</f>
        <v>0.95453894728813959</v>
      </c>
      <c r="J3469">
        <f>MAX(I3469*F3469,E3469)</f>
        <v>15.181941956617861</v>
      </c>
      <c r="L3469" s="166"/>
      <c r="M3469" s="41"/>
      <c r="N3469" s="41"/>
      <c r="O3469" s="41"/>
    </row>
    <row r="3470" spans="1:15" x14ac:dyDescent="0.25">
      <c r="A3470" s="165">
        <v>43610.5</v>
      </c>
      <c r="B3470" s="167">
        <f>WEEKNUM(A3470)</f>
        <v>21</v>
      </c>
      <c r="C3470" s="164">
        <f>WEEKDAY(A3470)</f>
        <v>7</v>
      </c>
      <c r="D3470" s="164">
        <v>13</v>
      </c>
      <c r="E3470" s="163">
        <v>10</v>
      </c>
      <c r="F3470" s="163">
        <v>14.8</v>
      </c>
      <c r="G3470" s="163">
        <v>11.0625</v>
      </c>
      <c r="H3470" s="1">
        <v>2139</v>
      </c>
      <c r="I3470" s="161">
        <f>VLOOKUP(B3470,L$2:M$54,2,FALSE)</f>
        <v>0.95453894728813959</v>
      </c>
      <c r="J3470">
        <f>MAX(I3470*F3470,E3470)</f>
        <v>14.127176419864467</v>
      </c>
      <c r="L3470" s="166"/>
      <c r="M3470" s="41"/>
      <c r="N3470" s="41"/>
      <c r="O3470" s="41"/>
    </row>
    <row r="3471" spans="1:15" x14ac:dyDescent="0.25">
      <c r="A3471" s="165">
        <v>43610.541666666664</v>
      </c>
      <c r="B3471" s="167">
        <f>WEEKNUM(A3471)</f>
        <v>21</v>
      </c>
      <c r="C3471" s="164">
        <f>WEEKDAY(A3471)</f>
        <v>7</v>
      </c>
      <c r="D3471" s="164">
        <v>14</v>
      </c>
      <c r="E3471" s="163">
        <v>10</v>
      </c>
      <c r="F3471" s="163">
        <v>13.914999999999999</v>
      </c>
      <c r="G3471" s="163">
        <v>12.01</v>
      </c>
      <c r="H3471" s="1">
        <v>1966</v>
      </c>
      <c r="I3471" s="161">
        <f>VLOOKUP(B3471,L$2:M$54,2,FALSE)</f>
        <v>0.95453894728813959</v>
      </c>
      <c r="J3471">
        <f>MAX(I3471*F3471,E3471)</f>
        <v>13.282409451514461</v>
      </c>
      <c r="L3471" s="166"/>
      <c r="M3471" s="41"/>
      <c r="N3471" s="41"/>
      <c r="O3471" s="41"/>
    </row>
    <row r="3472" spans="1:15" x14ac:dyDescent="0.25">
      <c r="A3472" s="165">
        <v>43610.583333333336</v>
      </c>
      <c r="B3472" s="167">
        <f>WEEKNUM(A3472)</f>
        <v>21</v>
      </c>
      <c r="C3472" s="164">
        <f>WEEKDAY(A3472)</f>
        <v>7</v>
      </c>
      <c r="D3472" s="164">
        <v>15</v>
      </c>
      <c r="E3472" s="163">
        <v>10</v>
      </c>
      <c r="F3472" s="163">
        <v>14.510000000000002</v>
      </c>
      <c r="G3472" s="163">
        <v>10.282499999999999</v>
      </c>
      <c r="H3472" s="1">
        <v>1910</v>
      </c>
      <c r="I3472" s="161">
        <f>VLOOKUP(B3472,L$2:M$54,2,FALSE)</f>
        <v>0.95453894728813959</v>
      </c>
      <c r="J3472">
        <f>MAX(I3472*F3472,E3472)</f>
        <v>13.850360125150907</v>
      </c>
      <c r="L3472" s="166"/>
      <c r="M3472" s="41"/>
      <c r="N3472" s="41"/>
      <c r="O3472" s="41"/>
    </row>
    <row r="3473" spans="1:15" x14ac:dyDescent="0.25">
      <c r="A3473" s="165">
        <v>43610.625</v>
      </c>
      <c r="B3473" s="167">
        <f>WEEKNUM(A3473)</f>
        <v>21</v>
      </c>
      <c r="C3473" s="164">
        <f>WEEKDAY(A3473)</f>
        <v>7</v>
      </c>
      <c r="D3473" s="164">
        <v>16</v>
      </c>
      <c r="E3473" s="163">
        <v>10</v>
      </c>
      <c r="F3473" s="163">
        <v>14.995000000000001</v>
      </c>
      <c r="G3473" s="163">
        <v>9.995000000000001</v>
      </c>
      <c r="H3473" s="1">
        <v>1947</v>
      </c>
      <c r="I3473" s="161">
        <f>VLOOKUP(B3473,L$2:M$54,2,FALSE)</f>
        <v>0.95453894728813959</v>
      </c>
      <c r="J3473">
        <f>MAX(I3473*F3473,E3473)</f>
        <v>14.313311514585655</v>
      </c>
      <c r="L3473" s="166"/>
      <c r="M3473" s="41"/>
      <c r="N3473" s="41"/>
      <c r="O3473" s="41"/>
    </row>
    <row r="3474" spans="1:15" x14ac:dyDescent="0.25">
      <c r="A3474" s="165">
        <v>43610.666666666664</v>
      </c>
      <c r="B3474" s="167">
        <f>WEEKNUM(A3474)</f>
        <v>21</v>
      </c>
      <c r="C3474" s="164">
        <f>WEEKDAY(A3474)</f>
        <v>7</v>
      </c>
      <c r="D3474" s="164">
        <v>17</v>
      </c>
      <c r="E3474" s="163">
        <v>10</v>
      </c>
      <c r="F3474" s="163">
        <v>16.05</v>
      </c>
      <c r="G3474" s="163">
        <v>10.989999999999998</v>
      </c>
      <c r="H3474" s="1">
        <v>2277</v>
      </c>
      <c r="I3474" s="161">
        <f>VLOOKUP(B3474,L$2:M$54,2,FALSE)</f>
        <v>0.95453894728813959</v>
      </c>
      <c r="J3474">
        <f>MAX(I3474*F3474,E3474)</f>
        <v>15.320350103974642</v>
      </c>
      <c r="L3474" s="166"/>
      <c r="M3474" s="41"/>
      <c r="N3474" s="41"/>
      <c r="O3474" s="41"/>
    </row>
    <row r="3475" spans="1:15" x14ac:dyDescent="0.25">
      <c r="A3475" s="165">
        <v>43610.708333333336</v>
      </c>
      <c r="B3475" s="167">
        <f>WEEKNUM(A3475)</f>
        <v>21</v>
      </c>
      <c r="C3475" s="164">
        <f>WEEKDAY(A3475)</f>
        <v>7</v>
      </c>
      <c r="D3475" s="164">
        <v>18</v>
      </c>
      <c r="E3475" s="163">
        <v>10</v>
      </c>
      <c r="F3475" s="163">
        <v>16.064999999999998</v>
      </c>
      <c r="G3475" s="163">
        <v>12.504999999999999</v>
      </c>
      <c r="H3475" s="1">
        <v>2356</v>
      </c>
      <c r="I3475" s="161">
        <f>VLOOKUP(B3475,L$2:M$54,2,FALSE)</f>
        <v>0.95453894728813959</v>
      </c>
      <c r="J3475">
        <f>MAX(I3475*F3475,E3475)</f>
        <v>15.33466818818396</v>
      </c>
      <c r="L3475" s="166"/>
      <c r="M3475" s="41"/>
      <c r="N3475" s="41"/>
      <c r="O3475" s="41"/>
    </row>
    <row r="3476" spans="1:15" x14ac:dyDescent="0.25">
      <c r="A3476" s="165">
        <v>43610.75</v>
      </c>
      <c r="B3476" s="167">
        <f>WEEKNUM(A3476)</f>
        <v>21</v>
      </c>
      <c r="C3476" s="164">
        <f>WEEKDAY(A3476)</f>
        <v>7</v>
      </c>
      <c r="D3476" s="164">
        <v>19</v>
      </c>
      <c r="E3476" s="163">
        <v>10</v>
      </c>
      <c r="F3476" s="163">
        <v>18.015000000000001</v>
      </c>
      <c r="G3476" s="163">
        <v>12.879999999999999</v>
      </c>
      <c r="H3476" s="1">
        <v>2436</v>
      </c>
      <c r="I3476" s="161">
        <f>VLOOKUP(B3476,L$2:M$54,2,FALSE)</f>
        <v>0.95453894728813959</v>
      </c>
      <c r="J3476">
        <f>MAX(I3476*F3476,E3476)</f>
        <v>17.196019135395836</v>
      </c>
      <c r="L3476" s="166"/>
      <c r="M3476" s="41"/>
      <c r="N3476" s="41"/>
      <c r="O3476" s="41"/>
    </row>
    <row r="3477" spans="1:15" x14ac:dyDescent="0.25">
      <c r="A3477" s="165">
        <v>43610.791666666664</v>
      </c>
      <c r="B3477" s="167">
        <f>WEEKNUM(A3477)</f>
        <v>21</v>
      </c>
      <c r="C3477" s="164">
        <f>WEEKDAY(A3477)</f>
        <v>7</v>
      </c>
      <c r="D3477" s="164">
        <v>20</v>
      </c>
      <c r="E3477" s="163">
        <v>10</v>
      </c>
      <c r="F3477" s="163">
        <v>15.719999999999999</v>
      </c>
      <c r="G3477" s="163">
        <v>12.477500000000001</v>
      </c>
      <c r="H3477" s="1">
        <v>2021</v>
      </c>
      <c r="I3477" s="161">
        <f>VLOOKUP(B3477,L$2:M$54,2,FALSE)</f>
        <v>0.95453894728813959</v>
      </c>
      <c r="J3477">
        <f>MAX(I3477*F3477,E3477)</f>
        <v>15.005352251369553</v>
      </c>
      <c r="L3477" s="166"/>
      <c r="M3477" s="41"/>
      <c r="N3477" s="41"/>
      <c r="O3477" s="41"/>
    </row>
    <row r="3478" spans="1:15" x14ac:dyDescent="0.25">
      <c r="A3478" s="165">
        <v>43610.833333333336</v>
      </c>
      <c r="B3478" s="167">
        <f>WEEKNUM(A3478)</f>
        <v>21</v>
      </c>
      <c r="C3478" s="164">
        <f>WEEKDAY(A3478)</f>
        <v>7</v>
      </c>
      <c r="D3478" s="164">
        <v>21</v>
      </c>
      <c r="E3478" s="163">
        <v>10</v>
      </c>
      <c r="F3478" s="163">
        <v>14.530000000000001</v>
      </c>
      <c r="G3478" s="163">
        <v>12.952500000000001</v>
      </c>
      <c r="H3478" s="1">
        <v>1364</v>
      </c>
      <c r="I3478" s="161">
        <f>VLOOKUP(B3478,L$2:M$54,2,FALSE)</f>
        <v>0.95453894728813959</v>
      </c>
      <c r="J3478">
        <f>MAX(I3478*F3478,E3478)</f>
        <v>13.86945090409667</v>
      </c>
      <c r="L3478" s="166"/>
      <c r="M3478" s="41"/>
      <c r="N3478" s="41"/>
      <c r="O3478" s="41"/>
    </row>
    <row r="3479" spans="1:15" x14ac:dyDescent="0.25">
      <c r="A3479" s="165">
        <v>43610.875</v>
      </c>
      <c r="B3479" s="167">
        <f>WEEKNUM(A3479)</f>
        <v>21</v>
      </c>
      <c r="C3479" s="164">
        <f>WEEKDAY(A3479)</f>
        <v>7</v>
      </c>
      <c r="D3479" s="164">
        <v>22</v>
      </c>
      <c r="E3479" s="163">
        <v>10</v>
      </c>
      <c r="F3479" s="163">
        <v>12.975</v>
      </c>
      <c r="G3479" s="163">
        <v>12.399999999999999</v>
      </c>
      <c r="H3479" s="1">
        <v>1116</v>
      </c>
      <c r="I3479" s="161">
        <f>VLOOKUP(B3479,L$2:M$54,2,FALSE)</f>
        <v>0.95453894728813959</v>
      </c>
      <c r="J3479">
        <f>MAX(I3479*F3479,E3479)</f>
        <v>12.385142841063612</v>
      </c>
      <c r="L3479" s="166"/>
      <c r="M3479" s="41"/>
      <c r="N3479" s="41"/>
      <c r="O3479" s="41"/>
    </row>
    <row r="3480" spans="1:15" x14ac:dyDescent="0.25">
      <c r="A3480" s="165">
        <v>43610.916666666664</v>
      </c>
      <c r="B3480" s="167">
        <f>WEEKNUM(A3480)</f>
        <v>21</v>
      </c>
      <c r="C3480" s="164">
        <f>WEEKDAY(A3480)</f>
        <v>7</v>
      </c>
      <c r="D3480" s="164">
        <v>23</v>
      </c>
      <c r="E3480" s="163">
        <v>12</v>
      </c>
      <c r="F3480" s="163">
        <v>12.2</v>
      </c>
      <c r="G3480" s="163">
        <v>11.9575</v>
      </c>
      <c r="H3480" s="1">
        <v>1036</v>
      </c>
      <c r="I3480" s="161">
        <f>VLOOKUP(B3480,L$2:M$54,2,FALSE)</f>
        <v>0.95453894728813959</v>
      </c>
      <c r="J3480">
        <f>MAX(I3480*F3480,E3480)</f>
        <v>12</v>
      </c>
      <c r="L3480" s="166"/>
      <c r="M3480" s="41"/>
      <c r="N3480" s="41"/>
      <c r="O3480" s="41"/>
    </row>
    <row r="3481" spans="1:15" x14ac:dyDescent="0.25">
      <c r="A3481" s="165">
        <v>43610.958333333336</v>
      </c>
      <c r="B3481" s="167">
        <f>WEEKNUM(A3481)</f>
        <v>21</v>
      </c>
      <c r="C3481" s="164">
        <f>WEEKDAY(A3481)</f>
        <v>7</v>
      </c>
      <c r="D3481" s="164">
        <v>24</v>
      </c>
      <c r="E3481" s="163">
        <v>12</v>
      </c>
      <c r="F3481" s="163">
        <v>12.885</v>
      </c>
      <c r="G3481" s="163">
        <v>12.254999999999999</v>
      </c>
      <c r="H3481" s="1">
        <v>666</v>
      </c>
      <c r="I3481" s="161">
        <f>VLOOKUP(B3481,L$2:M$54,2,FALSE)</f>
        <v>0.95453894728813959</v>
      </c>
      <c r="J3481">
        <f>MAX(I3481*F3481,E3481)</f>
        <v>12.299234335807679</v>
      </c>
      <c r="L3481" s="166"/>
      <c r="M3481" s="41"/>
      <c r="N3481" s="41"/>
      <c r="O3481" s="41"/>
    </row>
    <row r="3482" spans="1:15" x14ac:dyDescent="0.25">
      <c r="A3482" s="165">
        <v>43611</v>
      </c>
      <c r="B3482" s="167">
        <f>WEEKNUM(A3482)</f>
        <v>22</v>
      </c>
      <c r="C3482" s="164">
        <f>WEEKDAY(A3482)</f>
        <v>1</v>
      </c>
      <c r="D3482" s="164">
        <v>1</v>
      </c>
      <c r="E3482" s="163">
        <v>11.645</v>
      </c>
      <c r="F3482" s="163">
        <v>11.645</v>
      </c>
      <c r="G3482" s="163">
        <v>12.4975</v>
      </c>
      <c r="H3482" s="1">
        <v>396</v>
      </c>
      <c r="I3482" s="161">
        <f>VLOOKUP(B3482,L$2:M$54,2,FALSE)</f>
        <v>1.0416761784278104</v>
      </c>
      <c r="J3482">
        <f>MAX(I3482*F3482,E3482)</f>
        <v>12.130319097791851</v>
      </c>
      <c r="L3482" s="166"/>
      <c r="M3482" s="41"/>
      <c r="N3482" s="41"/>
      <c r="O3482" s="41"/>
    </row>
    <row r="3483" spans="1:15" x14ac:dyDescent="0.25">
      <c r="A3483" s="165">
        <v>43611.041666666664</v>
      </c>
      <c r="B3483" s="167">
        <f>WEEKNUM(A3483)</f>
        <v>22</v>
      </c>
      <c r="C3483" s="164">
        <f>WEEKDAY(A3483)</f>
        <v>1</v>
      </c>
      <c r="D3483" s="164">
        <v>2</v>
      </c>
      <c r="E3483" s="163">
        <v>12.100000000000001</v>
      </c>
      <c r="F3483" s="163">
        <v>12.100000000000001</v>
      </c>
      <c r="G3483" s="163">
        <v>13.025</v>
      </c>
      <c r="H3483" s="1">
        <v>211</v>
      </c>
      <c r="I3483" s="161">
        <f>VLOOKUP(B3483,L$2:M$54,2,FALSE)</f>
        <v>1.0416761784278104</v>
      </c>
      <c r="J3483">
        <f>MAX(I3483*F3483,E3483)</f>
        <v>12.604281758976507</v>
      </c>
      <c r="L3483" s="166"/>
      <c r="M3483" s="41"/>
      <c r="N3483" s="41"/>
      <c r="O3483" s="41"/>
    </row>
    <row r="3484" spans="1:15" x14ac:dyDescent="0.25">
      <c r="A3484" s="165">
        <v>43611.083333333336</v>
      </c>
      <c r="B3484" s="167">
        <f>WEEKNUM(A3484)</f>
        <v>22</v>
      </c>
      <c r="C3484" s="164">
        <f>WEEKDAY(A3484)</f>
        <v>1</v>
      </c>
      <c r="D3484" s="164">
        <v>3</v>
      </c>
      <c r="E3484" s="163">
        <v>11.620000000000001</v>
      </c>
      <c r="F3484" s="163">
        <v>11.620000000000001</v>
      </c>
      <c r="G3484" s="163">
        <v>13.032499999999999</v>
      </c>
      <c r="H3484" s="1">
        <v>102</v>
      </c>
      <c r="I3484" s="161">
        <f>VLOOKUP(B3484,L$2:M$54,2,FALSE)</f>
        <v>1.0416761784278104</v>
      </c>
      <c r="J3484">
        <f>MAX(I3484*F3484,E3484)</f>
        <v>12.104277193331157</v>
      </c>
      <c r="L3484" s="166"/>
      <c r="M3484" s="41"/>
      <c r="N3484" s="41"/>
      <c r="O3484" s="41"/>
    </row>
    <row r="3485" spans="1:15" x14ac:dyDescent="0.25">
      <c r="A3485" s="165">
        <v>43611.125</v>
      </c>
      <c r="B3485" s="167">
        <f>WEEKNUM(A3485)</f>
        <v>22</v>
      </c>
      <c r="C3485" s="164">
        <f>WEEKDAY(A3485)</f>
        <v>1</v>
      </c>
      <c r="D3485" s="164">
        <v>4</v>
      </c>
      <c r="E3485" s="163">
        <v>10.18</v>
      </c>
      <c r="F3485" s="163">
        <v>10.18</v>
      </c>
      <c r="G3485" s="163">
        <v>14.0075</v>
      </c>
      <c r="H3485" s="1">
        <v>187</v>
      </c>
      <c r="I3485" s="161">
        <f>VLOOKUP(B3485,L$2:M$54,2,FALSE)</f>
        <v>1.0416761784278104</v>
      </c>
      <c r="J3485">
        <f>MAX(I3485*F3485,E3485)</f>
        <v>10.604263496395109</v>
      </c>
      <c r="L3485" s="166"/>
      <c r="M3485" s="41"/>
      <c r="N3485" s="41"/>
      <c r="O3485" s="41"/>
    </row>
    <row r="3486" spans="1:15" x14ac:dyDescent="0.25">
      <c r="A3486" s="165">
        <v>43611.166666666664</v>
      </c>
      <c r="B3486" s="167">
        <f>WEEKNUM(A3486)</f>
        <v>22</v>
      </c>
      <c r="C3486" s="164">
        <f>WEEKDAY(A3486)</f>
        <v>1</v>
      </c>
      <c r="D3486" s="164">
        <v>5</v>
      </c>
      <c r="E3486" s="163">
        <v>9.7899999999999991</v>
      </c>
      <c r="F3486" s="163">
        <v>9.7899999999999991</v>
      </c>
      <c r="G3486" s="163">
        <v>12.86</v>
      </c>
      <c r="H3486" s="1">
        <v>370</v>
      </c>
      <c r="I3486" s="161">
        <f>VLOOKUP(B3486,L$2:M$54,2,FALSE)</f>
        <v>1.0416761784278104</v>
      </c>
      <c r="J3486">
        <f>MAX(I3486*F3486,E3486)</f>
        <v>10.198009786808262</v>
      </c>
      <c r="L3486" s="166"/>
      <c r="M3486" s="41"/>
      <c r="N3486" s="41"/>
      <c r="O3486" s="41"/>
    </row>
    <row r="3487" spans="1:15" x14ac:dyDescent="0.25">
      <c r="A3487" s="165">
        <v>43611.208333333336</v>
      </c>
      <c r="B3487" s="167">
        <f>WEEKNUM(A3487)</f>
        <v>22</v>
      </c>
      <c r="C3487" s="164">
        <f>WEEKDAY(A3487)</f>
        <v>1</v>
      </c>
      <c r="D3487" s="164">
        <v>6</v>
      </c>
      <c r="E3487" s="163">
        <v>10.120000000000001</v>
      </c>
      <c r="F3487" s="163">
        <v>10.120000000000001</v>
      </c>
      <c r="G3487" s="163">
        <v>12.265000000000001</v>
      </c>
      <c r="H3487" s="1">
        <v>546</v>
      </c>
      <c r="I3487" s="161">
        <f>VLOOKUP(B3487,L$2:M$54,2,FALSE)</f>
        <v>1.0416761784278104</v>
      </c>
      <c r="J3487">
        <f>MAX(I3487*F3487,E3487)</f>
        <v>10.541762925689442</v>
      </c>
      <c r="L3487" s="166"/>
      <c r="M3487" s="41"/>
      <c r="N3487" s="41"/>
      <c r="O3487" s="41"/>
    </row>
    <row r="3488" spans="1:15" x14ac:dyDescent="0.25">
      <c r="A3488" s="165">
        <v>43611.25</v>
      </c>
      <c r="B3488" s="167">
        <f>WEEKNUM(A3488)</f>
        <v>22</v>
      </c>
      <c r="C3488" s="164">
        <f>WEEKDAY(A3488)</f>
        <v>1</v>
      </c>
      <c r="D3488" s="164">
        <v>7</v>
      </c>
      <c r="E3488" s="163">
        <v>10.14</v>
      </c>
      <c r="F3488" s="163">
        <v>10.14</v>
      </c>
      <c r="G3488" s="163">
        <v>11.487500000000001</v>
      </c>
      <c r="H3488" s="1">
        <v>1265</v>
      </c>
      <c r="I3488" s="161">
        <f>VLOOKUP(B3488,L$2:M$54,2,FALSE)</f>
        <v>1.0416761784278104</v>
      </c>
      <c r="J3488">
        <f>MAX(I3488*F3488,E3488)</f>
        <v>10.562596449257997</v>
      </c>
      <c r="L3488" s="166"/>
      <c r="M3488" s="41"/>
      <c r="N3488" s="41"/>
      <c r="O3488" s="41"/>
    </row>
    <row r="3489" spans="1:15" x14ac:dyDescent="0.25">
      <c r="A3489" s="165">
        <v>43611.291666666664</v>
      </c>
      <c r="B3489" s="167">
        <f>WEEKNUM(A3489)</f>
        <v>22</v>
      </c>
      <c r="C3489" s="164">
        <f>WEEKDAY(A3489)</f>
        <v>1</v>
      </c>
      <c r="D3489" s="164">
        <v>8</v>
      </c>
      <c r="E3489" s="163">
        <v>9.8550000000000004</v>
      </c>
      <c r="F3489" s="163">
        <v>9.870000000000001</v>
      </c>
      <c r="G3489" s="163">
        <v>12.1</v>
      </c>
      <c r="H3489" s="1">
        <v>1928</v>
      </c>
      <c r="I3489" s="161">
        <f>VLOOKUP(B3489,L$2:M$54,2,FALSE)</f>
        <v>1.0416761784278104</v>
      </c>
      <c r="J3489">
        <f>MAX(I3489*F3489,E3489)</f>
        <v>10.281343881082488</v>
      </c>
      <c r="L3489" s="166"/>
      <c r="M3489" s="41"/>
      <c r="N3489" s="41"/>
      <c r="O3489" s="41"/>
    </row>
    <row r="3490" spans="1:15" x14ac:dyDescent="0.25">
      <c r="A3490" s="165">
        <v>43611.333333333336</v>
      </c>
      <c r="B3490" s="167">
        <f>WEEKNUM(A3490)</f>
        <v>22</v>
      </c>
      <c r="C3490" s="164">
        <f>WEEKDAY(A3490)</f>
        <v>1</v>
      </c>
      <c r="D3490" s="164">
        <v>9</v>
      </c>
      <c r="E3490" s="163">
        <v>9.9349999999999987</v>
      </c>
      <c r="F3490" s="163">
        <v>9.7650000000000006</v>
      </c>
      <c r="G3490" s="163">
        <v>12.442499999999999</v>
      </c>
      <c r="H3490" s="1">
        <v>1957</v>
      </c>
      <c r="I3490" s="161">
        <f>VLOOKUP(B3490,L$2:M$54,2,FALSE)</f>
        <v>1.0416761784278104</v>
      </c>
      <c r="J3490">
        <f>MAX(I3490*F3490,E3490)</f>
        <v>10.171967882347568</v>
      </c>
      <c r="L3490" s="166"/>
      <c r="M3490" s="41"/>
      <c r="N3490" s="41"/>
      <c r="O3490" s="41"/>
    </row>
    <row r="3491" spans="1:15" x14ac:dyDescent="0.25">
      <c r="A3491" s="165">
        <v>43611.375</v>
      </c>
      <c r="B3491" s="167">
        <f>WEEKNUM(A3491)</f>
        <v>22</v>
      </c>
      <c r="C3491" s="164">
        <f>WEEKDAY(A3491)</f>
        <v>1</v>
      </c>
      <c r="D3491" s="164">
        <v>10</v>
      </c>
      <c r="E3491" s="163">
        <v>9</v>
      </c>
      <c r="F3491" s="163">
        <v>12.815000000000001</v>
      </c>
      <c r="G3491" s="163">
        <v>11.645</v>
      </c>
      <c r="H3491" s="1">
        <v>2458</v>
      </c>
      <c r="I3491" s="161">
        <f>VLOOKUP(B3491,L$2:M$54,2,FALSE)</f>
        <v>1.0416761784278104</v>
      </c>
      <c r="J3491">
        <f>MAX(I3491*F3491,E3491)</f>
        <v>13.349080226552392</v>
      </c>
      <c r="L3491" s="166"/>
      <c r="M3491" s="41"/>
      <c r="N3491" s="41"/>
      <c r="O3491" s="41"/>
    </row>
    <row r="3492" spans="1:15" x14ac:dyDescent="0.25">
      <c r="A3492" s="165">
        <v>43611.416666666664</v>
      </c>
      <c r="B3492" s="167">
        <f>WEEKNUM(A3492)</f>
        <v>22</v>
      </c>
      <c r="C3492" s="164">
        <f>WEEKDAY(A3492)</f>
        <v>1</v>
      </c>
      <c r="D3492" s="164">
        <v>11</v>
      </c>
      <c r="E3492" s="163">
        <v>10</v>
      </c>
      <c r="F3492" s="163">
        <v>14.09</v>
      </c>
      <c r="G3492" s="163">
        <v>12.100000000000001</v>
      </c>
      <c r="H3492" s="1">
        <v>2262</v>
      </c>
      <c r="I3492" s="161">
        <f>VLOOKUP(B3492,L$2:M$54,2,FALSE)</f>
        <v>1.0416761784278104</v>
      </c>
      <c r="J3492">
        <f>MAX(I3492*F3492,E3492)</f>
        <v>14.677217354047848</v>
      </c>
      <c r="L3492" s="166"/>
      <c r="M3492" s="41"/>
      <c r="N3492" s="41"/>
      <c r="O3492" s="41"/>
    </row>
    <row r="3493" spans="1:15" x14ac:dyDescent="0.25">
      <c r="A3493" s="165">
        <v>43611.458333333336</v>
      </c>
      <c r="B3493" s="167">
        <f>WEEKNUM(A3493)</f>
        <v>22</v>
      </c>
      <c r="C3493" s="164">
        <f>WEEKDAY(A3493)</f>
        <v>1</v>
      </c>
      <c r="D3493" s="164">
        <v>12</v>
      </c>
      <c r="E3493" s="163">
        <v>10</v>
      </c>
      <c r="F3493" s="163">
        <v>13.98</v>
      </c>
      <c r="G3493" s="163">
        <v>11.620000000000001</v>
      </c>
      <c r="H3493" s="1">
        <v>2227</v>
      </c>
      <c r="I3493" s="161">
        <f>VLOOKUP(B3493,L$2:M$54,2,FALSE)</f>
        <v>1.0416761784278104</v>
      </c>
      <c r="J3493">
        <f>MAX(I3493*F3493,E3493)</f>
        <v>14.562632974420788</v>
      </c>
      <c r="L3493" s="166"/>
      <c r="M3493" s="41"/>
      <c r="N3493" s="41"/>
      <c r="O3493" s="41"/>
    </row>
    <row r="3494" spans="1:15" x14ac:dyDescent="0.25">
      <c r="A3494" s="165">
        <v>43611.5</v>
      </c>
      <c r="B3494" s="167">
        <f>WEEKNUM(A3494)</f>
        <v>22</v>
      </c>
      <c r="C3494" s="164">
        <f>WEEKDAY(A3494)</f>
        <v>1</v>
      </c>
      <c r="D3494" s="164">
        <v>13</v>
      </c>
      <c r="E3494" s="163">
        <v>10</v>
      </c>
      <c r="F3494" s="163">
        <v>14.09</v>
      </c>
      <c r="G3494" s="163">
        <v>10.18</v>
      </c>
      <c r="H3494" s="1">
        <v>2396</v>
      </c>
      <c r="I3494" s="161">
        <f>VLOOKUP(B3494,L$2:M$54,2,FALSE)</f>
        <v>1.0416761784278104</v>
      </c>
      <c r="J3494">
        <f>MAX(I3494*F3494,E3494)</f>
        <v>14.677217354047848</v>
      </c>
      <c r="L3494" s="166"/>
      <c r="M3494" s="41"/>
      <c r="N3494" s="41"/>
      <c r="O3494" s="41"/>
    </row>
    <row r="3495" spans="1:15" x14ac:dyDescent="0.25">
      <c r="A3495" s="165">
        <v>43611.541666666664</v>
      </c>
      <c r="B3495" s="167">
        <f>WEEKNUM(A3495)</f>
        <v>22</v>
      </c>
      <c r="C3495" s="164">
        <f>WEEKDAY(A3495)</f>
        <v>1</v>
      </c>
      <c r="D3495" s="164">
        <v>14</v>
      </c>
      <c r="E3495" s="163">
        <v>10</v>
      </c>
      <c r="F3495" s="163">
        <v>13.98</v>
      </c>
      <c r="G3495" s="163">
        <v>9.7899999999999991</v>
      </c>
      <c r="H3495" s="1">
        <v>2639</v>
      </c>
      <c r="I3495" s="161">
        <f>VLOOKUP(B3495,L$2:M$54,2,FALSE)</f>
        <v>1.0416761784278104</v>
      </c>
      <c r="J3495">
        <f>MAX(I3495*F3495,E3495)</f>
        <v>14.562632974420788</v>
      </c>
      <c r="L3495" s="166"/>
      <c r="M3495" s="41"/>
      <c r="N3495" s="41"/>
      <c r="O3495" s="41"/>
    </row>
    <row r="3496" spans="1:15" x14ac:dyDescent="0.25">
      <c r="A3496" s="165">
        <v>43611.583333333336</v>
      </c>
      <c r="B3496" s="167">
        <f>WEEKNUM(A3496)</f>
        <v>22</v>
      </c>
      <c r="C3496" s="164">
        <f>WEEKDAY(A3496)</f>
        <v>1</v>
      </c>
      <c r="D3496" s="164">
        <v>15</v>
      </c>
      <c r="E3496" s="163">
        <v>10</v>
      </c>
      <c r="F3496" s="163">
        <v>14.09</v>
      </c>
      <c r="G3496" s="163">
        <v>10.120000000000001</v>
      </c>
      <c r="H3496" s="1">
        <v>2522</v>
      </c>
      <c r="I3496" s="161">
        <f>VLOOKUP(B3496,L$2:M$54,2,FALSE)</f>
        <v>1.0416761784278104</v>
      </c>
      <c r="J3496">
        <f>MAX(I3496*F3496,E3496)</f>
        <v>14.677217354047848</v>
      </c>
      <c r="L3496" s="166"/>
      <c r="M3496" s="41"/>
      <c r="N3496" s="41"/>
      <c r="O3496" s="41"/>
    </row>
    <row r="3497" spans="1:15" x14ac:dyDescent="0.25">
      <c r="A3497" s="165">
        <v>43611.625</v>
      </c>
      <c r="B3497" s="167">
        <f>WEEKNUM(A3497)</f>
        <v>22</v>
      </c>
      <c r="C3497" s="164">
        <f>WEEKDAY(A3497)</f>
        <v>1</v>
      </c>
      <c r="D3497" s="164">
        <v>16</v>
      </c>
      <c r="E3497" s="163">
        <v>10</v>
      </c>
      <c r="F3497" s="163">
        <v>13.98</v>
      </c>
      <c r="G3497" s="163">
        <v>10.14</v>
      </c>
      <c r="H3497" s="1">
        <v>2671</v>
      </c>
      <c r="I3497" s="161">
        <f>VLOOKUP(B3497,L$2:M$54,2,FALSE)</f>
        <v>1.0416761784278104</v>
      </c>
      <c r="J3497">
        <f>MAX(I3497*F3497,E3497)</f>
        <v>14.562632974420788</v>
      </c>
      <c r="L3497" s="166"/>
      <c r="M3497" s="41"/>
      <c r="N3497" s="41"/>
      <c r="O3497" s="41"/>
    </row>
    <row r="3498" spans="1:15" x14ac:dyDescent="0.25">
      <c r="A3498" s="165">
        <v>43611.666666666664</v>
      </c>
      <c r="B3498" s="167">
        <f>WEEKNUM(A3498)</f>
        <v>22</v>
      </c>
      <c r="C3498" s="164">
        <f>WEEKDAY(A3498)</f>
        <v>1</v>
      </c>
      <c r="D3498" s="164">
        <v>17</v>
      </c>
      <c r="E3498" s="163">
        <v>10</v>
      </c>
      <c r="F3498" s="163">
        <v>13.865</v>
      </c>
      <c r="G3498" s="163">
        <v>9.8625000000000007</v>
      </c>
      <c r="H3498" s="1">
        <v>2813</v>
      </c>
      <c r="I3498" s="161">
        <f>VLOOKUP(B3498,L$2:M$54,2,FALSE)</f>
        <v>1.0416761784278104</v>
      </c>
      <c r="J3498">
        <f>MAX(I3498*F3498,E3498)</f>
        <v>14.44284021390159</v>
      </c>
      <c r="L3498" s="166"/>
      <c r="M3498" s="41"/>
      <c r="N3498" s="41"/>
      <c r="O3498" s="41"/>
    </row>
    <row r="3499" spans="1:15" x14ac:dyDescent="0.25">
      <c r="A3499" s="165">
        <v>43611.708333333336</v>
      </c>
      <c r="B3499" s="167">
        <f>WEEKNUM(A3499)</f>
        <v>22</v>
      </c>
      <c r="C3499" s="164">
        <f>WEEKDAY(A3499)</f>
        <v>1</v>
      </c>
      <c r="D3499" s="164">
        <v>18</v>
      </c>
      <c r="E3499" s="163">
        <v>10</v>
      </c>
      <c r="F3499" s="163">
        <v>13.684999999999999</v>
      </c>
      <c r="G3499" s="163">
        <v>9.85</v>
      </c>
      <c r="H3499" s="1">
        <v>2988</v>
      </c>
      <c r="I3499" s="161">
        <f>VLOOKUP(B3499,L$2:M$54,2,FALSE)</f>
        <v>1.0416761784278104</v>
      </c>
      <c r="J3499">
        <f>MAX(I3499*F3499,E3499)</f>
        <v>14.255338501784584</v>
      </c>
      <c r="L3499" s="166"/>
      <c r="M3499" s="41"/>
      <c r="N3499" s="41"/>
      <c r="O3499" s="41"/>
    </row>
    <row r="3500" spans="1:15" x14ac:dyDescent="0.25">
      <c r="A3500" s="165">
        <v>43611.75</v>
      </c>
      <c r="B3500" s="167">
        <f>WEEKNUM(A3500)</f>
        <v>22</v>
      </c>
      <c r="C3500" s="164">
        <f>WEEKDAY(A3500)</f>
        <v>1</v>
      </c>
      <c r="D3500" s="164">
        <v>19</v>
      </c>
      <c r="E3500" s="163">
        <v>10</v>
      </c>
      <c r="F3500" s="163">
        <v>14.09</v>
      </c>
      <c r="G3500" s="163">
        <v>10.907500000000001</v>
      </c>
      <c r="H3500" s="1">
        <v>2606</v>
      </c>
      <c r="I3500" s="161">
        <f>VLOOKUP(B3500,L$2:M$54,2,FALSE)</f>
        <v>1.0416761784278104</v>
      </c>
      <c r="J3500">
        <f>MAX(I3500*F3500,E3500)</f>
        <v>14.677217354047848</v>
      </c>
      <c r="L3500" s="166"/>
      <c r="M3500" s="41"/>
      <c r="N3500" s="41"/>
      <c r="O3500" s="41"/>
    </row>
    <row r="3501" spans="1:15" x14ac:dyDescent="0.25">
      <c r="A3501" s="165">
        <v>43611.791666666664</v>
      </c>
      <c r="B3501" s="167">
        <f>WEEKNUM(A3501)</f>
        <v>22</v>
      </c>
      <c r="C3501" s="164">
        <f>WEEKDAY(A3501)</f>
        <v>1</v>
      </c>
      <c r="D3501" s="164">
        <v>20</v>
      </c>
      <c r="E3501" s="163">
        <v>10</v>
      </c>
      <c r="F3501" s="163">
        <v>13.99</v>
      </c>
      <c r="G3501" s="163">
        <v>12.045</v>
      </c>
      <c r="H3501" s="1">
        <v>2046</v>
      </c>
      <c r="I3501" s="161">
        <f>VLOOKUP(B3501,L$2:M$54,2,FALSE)</f>
        <v>1.0416761784278104</v>
      </c>
      <c r="J3501">
        <f>MAX(I3501*F3501,E3501)</f>
        <v>14.573049736205068</v>
      </c>
      <c r="L3501" s="166"/>
      <c r="M3501" s="41"/>
      <c r="N3501" s="41"/>
      <c r="O3501" s="41"/>
    </row>
    <row r="3502" spans="1:15" x14ac:dyDescent="0.25">
      <c r="A3502" s="165">
        <v>43611.833333333336</v>
      </c>
      <c r="B3502" s="167">
        <f>WEEKNUM(A3502)</f>
        <v>22</v>
      </c>
      <c r="C3502" s="164">
        <f>WEEKDAY(A3502)</f>
        <v>1</v>
      </c>
      <c r="D3502" s="164">
        <v>21</v>
      </c>
      <c r="E3502" s="163">
        <v>10</v>
      </c>
      <c r="F3502" s="163">
        <v>13.965</v>
      </c>
      <c r="G3502" s="163">
        <v>11.99</v>
      </c>
      <c r="H3502" s="1">
        <v>1289</v>
      </c>
      <c r="I3502" s="161">
        <f>VLOOKUP(B3502,L$2:M$54,2,FALSE)</f>
        <v>1.0416761784278104</v>
      </c>
      <c r="J3502">
        <f>MAX(I3502*F3502,E3502)</f>
        <v>14.547007831744372</v>
      </c>
      <c r="L3502" s="166"/>
      <c r="M3502" s="41"/>
      <c r="N3502" s="41"/>
      <c r="O3502" s="41"/>
    </row>
    <row r="3503" spans="1:15" x14ac:dyDescent="0.25">
      <c r="A3503" s="165">
        <v>43611.875</v>
      </c>
      <c r="B3503" s="167">
        <f>WEEKNUM(A3503)</f>
        <v>22</v>
      </c>
      <c r="C3503" s="164">
        <f>WEEKDAY(A3503)</f>
        <v>1</v>
      </c>
      <c r="D3503" s="164">
        <v>22</v>
      </c>
      <c r="E3503" s="163">
        <v>10</v>
      </c>
      <c r="F3503" s="163">
        <v>12.815</v>
      </c>
      <c r="G3503" s="163">
        <v>12.045</v>
      </c>
      <c r="H3503" s="1">
        <v>1030</v>
      </c>
      <c r="I3503" s="161">
        <f>VLOOKUP(B3503,L$2:M$54,2,FALSE)</f>
        <v>1.0416761784278104</v>
      </c>
      <c r="J3503">
        <f>MAX(I3503*F3503,E3503)</f>
        <v>13.349080226552388</v>
      </c>
      <c r="L3503" s="166"/>
      <c r="M3503" s="41"/>
      <c r="N3503" s="41"/>
      <c r="O3503" s="41"/>
    </row>
    <row r="3504" spans="1:15" x14ac:dyDescent="0.25">
      <c r="A3504" s="165">
        <v>43611.916666666664</v>
      </c>
      <c r="B3504" s="167">
        <f>WEEKNUM(A3504)</f>
        <v>22</v>
      </c>
      <c r="C3504" s="164">
        <f>WEEKDAY(A3504)</f>
        <v>1</v>
      </c>
      <c r="D3504" s="164">
        <v>23</v>
      </c>
      <c r="E3504" s="163">
        <v>12</v>
      </c>
      <c r="F3504" s="163">
        <v>12.045</v>
      </c>
      <c r="G3504" s="163">
        <v>11.99</v>
      </c>
      <c r="H3504" s="1">
        <v>898</v>
      </c>
      <c r="I3504" s="161">
        <f>VLOOKUP(B3504,L$2:M$54,2,FALSE)</f>
        <v>1.0416761784278104</v>
      </c>
      <c r="J3504">
        <f>MAX(I3504*F3504,E3504)</f>
        <v>12.546989569162976</v>
      </c>
      <c r="L3504" s="166"/>
      <c r="M3504" s="41"/>
      <c r="N3504" s="41"/>
      <c r="O3504" s="41"/>
    </row>
    <row r="3505" spans="1:15" x14ac:dyDescent="0.25">
      <c r="A3505" s="165">
        <v>43611.958333333336</v>
      </c>
      <c r="B3505" s="167">
        <f>WEEKNUM(A3505)</f>
        <v>22</v>
      </c>
      <c r="C3505" s="164">
        <f>WEEKDAY(A3505)</f>
        <v>1</v>
      </c>
      <c r="D3505" s="164">
        <v>24</v>
      </c>
      <c r="E3505" s="163">
        <v>11</v>
      </c>
      <c r="F3505" s="163">
        <v>11.73</v>
      </c>
      <c r="G3505" s="163">
        <v>12.045</v>
      </c>
      <c r="H3505" s="1">
        <v>697</v>
      </c>
      <c r="I3505" s="161">
        <f>VLOOKUP(B3505,L$2:M$54,2,FALSE)</f>
        <v>1.0416761784278104</v>
      </c>
      <c r="J3505">
        <f>MAX(I3505*F3505,E3505)</f>
        <v>12.218861572958216</v>
      </c>
      <c r="L3505" s="166"/>
      <c r="M3505" s="41"/>
      <c r="N3505" s="41"/>
      <c r="O3505" s="41"/>
    </row>
    <row r="3506" spans="1:15" x14ac:dyDescent="0.25">
      <c r="A3506" s="165">
        <v>43612</v>
      </c>
      <c r="B3506" s="167">
        <f>WEEKNUM(A3506)</f>
        <v>22</v>
      </c>
      <c r="C3506" s="164">
        <f>WEEKDAY(A3506)</f>
        <v>2</v>
      </c>
      <c r="D3506" s="164">
        <v>1</v>
      </c>
      <c r="E3506" s="163">
        <v>11.815</v>
      </c>
      <c r="F3506" s="163">
        <v>11.815</v>
      </c>
      <c r="G3506" s="163">
        <v>11.99</v>
      </c>
      <c r="H3506" s="1">
        <v>437</v>
      </c>
      <c r="I3506" s="161">
        <f>VLOOKUP(B3506,L$2:M$54,2,FALSE)</f>
        <v>1.0416761784278104</v>
      </c>
      <c r="J3506">
        <f>MAX(I3506*F3506,E3506)</f>
        <v>12.307404048124578</v>
      </c>
      <c r="L3506" s="166"/>
      <c r="M3506" s="41"/>
      <c r="N3506" s="41"/>
      <c r="O3506" s="41"/>
    </row>
    <row r="3507" spans="1:15" x14ac:dyDescent="0.25">
      <c r="A3507" s="165">
        <v>43612.041666666664</v>
      </c>
      <c r="B3507" s="167">
        <f>WEEKNUM(A3507)</f>
        <v>22</v>
      </c>
      <c r="C3507" s="164">
        <f>WEEKDAY(A3507)</f>
        <v>2</v>
      </c>
      <c r="D3507" s="164">
        <v>2</v>
      </c>
      <c r="E3507" s="163">
        <v>11.86</v>
      </c>
      <c r="F3507" s="163">
        <v>11.86</v>
      </c>
      <c r="G3507" s="163">
        <v>11.932500000000001</v>
      </c>
      <c r="H3507" s="1">
        <v>281</v>
      </c>
      <c r="I3507" s="161">
        <f>VLOOKUP(B3507,L$2:M$54,2,FALSE)</f>
        <v>1.0416761784278104</v>
      </c>
      <c r="J3507">
        <f>MAX(I3507*F3507,E3507)</f>
        <v>12.354279476153831</v>
      </c>
      <c r="L3507" s="166"/>
      <c r="M3507" s="41"/>
      <c r="N3507" s="41"/>
      <c r="O3507" s="41"/>
    </row>
    <row r="3508" spans="1:15" x14ac:dyDescent="0.25">
      <c r="A3508" s="165">
        <v>43612.083333333336</v>
      </c>
      <c r="B3508" s="167">
        <f>WEEKNUM(A3508)</f>
        <v>22</v>
      </c>
      <c r="C3508" s="164">
        <f>WEEKDAY(A3508)</f>
        <v>2</v>
      </c>
      <c r="D3508" s="164">
        <v>3</v>
      </c>
      <c r="E3508" s="163">
        <v>12.065</v>
      </c>
      <c r="F3508" s="163">
        <v>12.065</v>
      </c>
      <c r="G3508" s="163">
        <v>11.842499999999999</v>
      </c>
      <c r="H3508" s="1">
        <v>147</v>
      </c>
      <c r="I3508" s="161">
        <f>VLOOKUP(B3508,L$2:M$54,2,FALSE)</f>
        <v>1.0416761784278104</v>
      </c>
      <c r="J3508">
        <f>MAX(I3508*F3508,E3508)</f>
        <v>12.567823092731532</v>
      </c>
      <c r="L3508" s="166"/>
      <c r="M3508" s="41"/>
      <c r="N3508" s="41"/>
      <c r="O3508" s="41"/>
    </row>
    <row r="3509" spans="1:15" x14ac:dyDescent="0.25">
      <c r="A3509" s="165">
        <v>43612.125</v>
      </c>
      <c r="B3509" s="167">
        <f>WEEKNUM(A3509)</f>
        <v>22</v>
      </c>
      <c r="C3509" s="164">
        <f>WEEKDAY(A3509)</f>
        <v>2</v>
      </c>
      <c r="D3509" s="164">
        <v>4</v>
      </c>
      <c r="E3509" s="163">
        <v>12.030000000000001</v>
      </c>
      <c r="F3509" s="163">
        <v>12.030000000000001</v>
      </c>
      <c r="G3509" s="163">
        <v>12.045</v>
      </c>
      <c r="H3509" s="1">
        <v>205</v>
      </c>
      <c r="I3509" s="161">
        <f>VLOOKUP(B3509,L$2:M$54,2,FALSE)</f>
        <v>1.0416761784278104</v>
      </c>
      <c r="J3509">
        <f>MAX(I3509*F3509,E3509)</f>
        <v>12.53136442648656</v>
      </c>
      <c r="L3509" s="166"/>
      <c r="M3509" s="41"/>
      <c r="N3509" s="41"/>
      <c r="O3509" s="41"/>
    </row>
    <row r="3510" spans="1:15" x14ac:dyDescent="0.25">
      <c r="A3510" s="165">
        <v>43612.166666666664</v>
      </c>
      <c r="B3510" s="167">
        <f>WEEKNUM(A3510)</f>
        <v>22</v>
      </c>
      <c r="C3510" s="164">
        <f>WEEKDAY(A3510)</f>
        <v>2</v>
      </c>
      <c r="D3510" s="164">
        <v>5</v>
      </c>
      <c r="E3510" s="163">
        <v>9.9499999999999993</v>
      </c>
      <c r="F3510" s="163">
        <v>9.9499999999999993</v>
      </c>
      <c r="G3510" s="163">
        <v>11.995000000000001</v>
      </c>
      <c r="H3510" s="1">
        <v>296</v>
      </c>
      <c r="I3510" s="161">
        <f>VLOOKUP(B3510,L$2:M$54,2,FALSE)</f>
        <v>1.0416761784278104</v>
      </c>
      <c r="J3510">
        <f>MAX(I3510*F3510,E3510)</f>
        <v>10.364677975356713</v>
      </c>
      <c r="L3510" s="166"/>
      <c r="M3510" s="41"/>
      <c r="N3510" s="41"/>
      <c r="O3510" s="41"/>
    </row>
    <row r="3511" spans="1:15" x14ac:dyDescent="0.25">
      <c r="A3511" s="165">
        <v>43612.208333333336</v>
      </c>
      <c r="B3511" s="167">
        <f>WEEKNUM(A3511)</f>
        <v>22</v>
      </c>
      <c r="C3511" s="164">
        <f>WEEKDAY(A3511)</f>
        <v>2</v>
      </c>
      <c r="D3511" s="164">
        <v>6</v>
      </c>
      <c r="E3511" s="163">
        <v>10.190000000000001</v>
      </c>
      <c r="F3511" s="163">
        <v>10.190000000000001</v>
      </c>
      <c r="G3511" s="163">
        <v>11.9825</v>
      </c>
      <c r="H3511" s="1">
        <v>335</v>
      </c>
      <c r="I3511" s="161">
        <f>VLOOKUP(B3511,L$2:M$54,2,FALSE)</f>
        <v>1.0416761784278104</v>
      </c>
      <c r="J3511">
        <f>MAX(I3511*F3511,E3511)</f>
        <v>10.614680258179389</v>
      </c>
      <c r="L3511" s="166"/>
      <c r="M3511" s="41"/>
      <c r="N3511" s="41"/>
      <c r="O3511" s="41"/>
    </row>
    <row r="3512" spans="1:15" x14ac:dyDescent="0.25">
      <c r="A3512" s="165">
        <v>43612.25</v>
      </c>
      <c r="B3512" s="167">
        <f>WEEKNUM(A3512)</f>
        <v>22</v>
      </c>
      <c r="C3512" s="164">
        <f>WEEKDAY(A3512)</f>
        <v>2</v>
      </c>
      <c r="D3512" s="164">
        <v>7</v>
      </c>
      <c r="E3512" s="163">
        <v>10.065000000000001</v>
      </c>
      <c r="F3512" s="163">
        <v>10.065000000000001</v>
      </c>
      <c r="G3512" s="163">
        <v>11.407499999999999</v>
      </c>
      <c r="H3512" s="1">
        <v>591</v>
      </c>
      <c r="I3512" s="161">
        <f>VLOOKUP(B3512,L$2:M$54,2,FALSE)</f>
        <v>1.0416761784278104</v>
      </c>
      <c r="J3512">
        <f>MAX(I3512*F3512,E3512)</f>
        <v>10.484470735875913</v>
      </c>
      <c r="L3512" s="166"/>
      <c r="M3512" s="41"/>
      <c r="N3512" s="41"/>
      <c r="O3512" s="41"/>
    </row>
    <row r="3513" spans="1:15" x14ac:dyDescent="0.25">
      <c r="A3513" s="165">
        <v>43612.291666666664</v>
      </c>
      <c r="B3513" s="167">
        <f>WEEKNUM(A3513)</f>
        <v>22</v>
      </c>
      <c r="C3513" s="164">
        <f>WEEKDAY(A3513)</f>
        <v>2</v>
      </c>
      <c r="D3513" s="164">
        <v>8</v>
      </c>
      <c r="E3513" s="163">
        <v>10.09</v>
      </c>
      <c r="F3513" s="163">
        <v>10.09</v>
      </c>
      <c r="G3513" s="163">
        <v>12.022500000000001</v>
      </c>
      <c r="H3513" s="1">
        <v>1017</v>
      </c>
      <c r="I3513" s="161">
        <f>VLOOKUP(B3513,L$2:M$54,2,FALSE)</f>
        <v>1.0416761784278104</v>
      </c>
      <c r="J3513">
        <f>MAX(I3513*F3513,E3513)</f>
        <v>10.510512640336607</v>
      </c>
      <c r="L3513" s="166"/>
      <c r="M3513" s="41"/>
      <c r="N3513" s="41"/>
      <c r="O3513" s="41"/>
    </row>
    <row r="3514" spans="1:15" x14ac:dyDescent="0.25">
      <c r="A3514" s="165">
        <v>43612.333333333336</v>
      </c>
      <c r="B3514" s="167">
        <f>WEEKNUM(A3514)</f>
        <v>22</v>
      </c>
      <c r="C3514" s="164">
        <f>WEEKDAY(A3514)</f>
        <v>2</v>
      </c>
      <c r="D3514" s="164">
        <v>9</v>
      </c>
      <c r="E3514" s="163">
        <v>9.9499999999999993</v>
      </c>
      <c r="F3514" s="163">
        <v>9.9499999999999993</v>
      </c>
      <c r="G3514" s="163">
        <v>11.365</v>
      </c>
      <c r="H3514" s="1">
        <v>1610</v>
      </c>
      <c r="I3514" s="161">
        <f>VLOOKUP(B3514,L$2:M$54,2,FALSE)</f>
        <v>1.0416761784278104</v>
      </c>
      <c r="J3514">
        <f>MAX(I3514*F3514,E3514)</f>
        <v>10.364677975356713</v>
      </c>
      <c r="L3514" s="166"/>
      <c r="M3514" s="41"/>
      <c r="N3514" s="41"/>
      <c r="O3514" s="41"/>
    </row>
    <row r="3515" spans="1:15" x14ac:dyDescent="0.25">
      <c r="A3515" s="165">
        <v>43612.375</v>
      </c>
      <c r="B3515" s="167">
        <f>WEEKNUM(A3515)</f>
        <v>22</v>
      </c>
      <c r="C3515" s="164">
        <f>WEEKDAY(A3515)</f>
        <v>2</v>
      </c>
      <c r="D3515" s="164">
        <v>10</v>
      </c>
      <c r="E3515" s="163">
        <v>11.86</v>
      </c>
      <c r="F3515" s="163">
        <v>11.86</v>
      </c>
      <c r="G3515" s="163">
        <v>11.815</v>
      </c>
      <c r="H3515" s="1">
        <v>2261</v>
      </c>
      <c r="I3515" s="161">
        <f>VLOOKUP(B3515,L$2:M$54,2,FALSE)</f>
        <v>1.0416761784278104</v>
      </c>
      <c r="J3515">
        <f>MAX(I3515*F3515,E3515)</f>
        <v>12.354279476153831</v>
      </c>
      <c r="L3515" s="166"/>
      <c r="M3515" s="41"/>
      <c r="N3515" s="41"/>
      <c r="O3515" s="41"/>
    </row>
    <row r="3516" spans="1:15" x14ac:dyDescent="0.25">
      <c r="A3516" s="165">
        <v>43612.416666666664</v>
      </c>
      <c r="B3516" s="167">
        <f>WEEKNUM(A3516)</f>
        <v>22</v>
      </c>
      <c r="C3516" s="164">
        <f>WEEKDAY(A3516)</f>
        <v>2</v>
      </c>
      <c r="D3516" s="164">
        <v>11</v>
      </c>
      <c r="E3516" s="163">
        <v>10.5</v>
      </c>
      <c r="F3516" s="163">
        <v>11.885</v>
      </c>
      <c r="G3516" s="163">
        <v>11.86</v>
      </c>
      <c r="H3516" s="1">
        <v>2607</v>
      </c>
      <c r="I3516" s="161">
        <f>VLOOKUP(B3516,L$2:M$54,2,FALSE)</f>
        <v>1.0416761784278104</v>
      </c>
      <c r="J3516">
        <f>MAX(I3516*F3516,E3516)</f>
        <v>12.380321380614525</v>
      </c>
      <c r="L3516" s="166"/>
      <c r="M3516" s="41"/>
      <c r="N3516" s="41"/>
      <c r="O3516" s="41"/>
    </row>
    <row r="3517" spans="1:15" x14ac:dyDescent="0.25">
      <c r="A3517" s="165">
        <v>43612.458333333336</v>
      </c>
      <c r="B3517" s="167">
        <f>WEEKNUM(A3517)</f>
        <v>22</v>
      </c>
      <c r="C3517" s="164">
        <f>WEEKDAY(A3517)</f>
        <v>2</v>
      </c>
      <c r="D3517" s="164">
        <v>12</v>
      </c>
      <c r="E3517" s="163">
        <v>10.934999999999999</v>
      </c>
      <c r="F3517" s="163">
        <v>11.94</v>
      </c>
      <c r="G3517" s="163">
        <v>12.065</v>
      </c>
      <c r="H3517" s="1">
        <v>2662</v>
      </c>
      <c r="I3517" s="161">
        <f>VLOOKUP(B3517,L$2:M$54,2,FALSE)</f>
        <v>1.0416761784278104</v>
      </c>
      <c r="J3517">
        <f>MAX(I3517*F3517,E3517)</f>
        <v>12.437613570428056</v>
      </c>
      <c r="L3517" s="166"/>
      <c r="M3517" s="41"/>
      <c r="N3517" s="41"/>
      <c r="O3517" s="41"/>
    </row>
    <row r="3518" spans="1:15" x14ac:dyDescent="0.25">
      <c r="A3518" s="165">
        <v>43612.5</v>
      </c>
      <c r="B3518" s="167">
        <f>WEEKNUM(A3518)</f>
        <v>22</v>
      </c>
      <c r="C3518" s="164">
        <f>WEEKDAY(A3518)</f>
        <v>2</v>
      </c>
      <c r="D3518" s="164">
        <v>13</v>
      </c>
      <c r="E3518" s="163">
        <v>10</v>
      </c>
      <c r="F3518" s="163">
        <v>13.870000000000001</v>
      </c>
      <c r="G3518" s="163">
        <v>12.030000000000001</v>
      </c>
      <c r="H3518" s="1">
        <v>2205</v>
      </c>
      <c r="I3518" s="161">
        <f>VLOOKUP(B3518,L$2:M$54,2,FALSE)</f>
        <v>1.0416761784278104</v>
      </c>
      <c r="J3518">
        <f>MAX(I3518*F3518,E3518)</f>
        <v>14.448048594793731</v>
      </c>
      <c r="L3518" s="166"/>
      <c r="M3518" s="41"/>
      <c r="N3518" s="41"/>
      <c r="O3518" s="41"/>
    </row>
    <row r="3519" spans="1:15" x14ac:dyDescent="0.25">
      <c r="A3519" s="165">
        <v>43612.541666666664</v>
      </c>
      <c r="B3519" s="167">
        <f>WEEKNUM(A3519)</f>
        <v>22</v>
      </c>
      <c r="C3519" s="164">
        <f>WEEKDAY(A3519)</f>
        <v>2</v>
      </c>
      <c r="D3519" s="164">
        <v>14</v>
      </c>
      <c r="E3519" s="163">
        <v>10</v>
      </c>
      <c r="F3519" s="163">
        <v>14.15</v>
      </c>
      <c r="G3519" s="163">
        <v>9.9499999999999993</v>
      </c>
      <c r="H3519" s="1">
        <v>2189</v>
      </c>
      <c r="I3519" s="161">
        <f>VLOOKUP(B3519,L$2:M$54,2,FALSE)</f>
        <v>1.0416761784278104</v>
      </c>
      <c r="J3519">
        <f>MAX(I3519*F3519,E3519)</f>
        <v>14.739717924753517</v>
      </c>
      <c r="L3519" s="166"/>
      <c r="M3519" s="41"/>
      <c r="N3519" s="41"/>
      <c r="O3519" s="41"/>
    </row>
    <row r="3520" spans="1:15" x14ac:dyDescent="0.25">
      <c r="A3520" s="165">
        <v>43612.583333333336</v>
      </c>
      <c r="B3520" s="167">
        <f>WEEKNUM(A3520)</f>
        <v>22</v>
      </c>
      <c r="C3520" s="164">
        <f>WEEKDAY(A3520)</f>
        <v>2</v>
      </c>
      <c r="D3520" s="164">
        <v>15</v>
      </c>
      <c r="E3520" s="163">
        <v>10</v>
      </c>
      <c r="F3520" s="163">
        <v>11.9375</v>
      </c>
      <c r="G3520" s="163">
        <v>10.190000000000001</v>
      </c>
      <c r="H3520" s="1">
        <v>2385</v>
      </c>
      <c r="I3520" s="161">
        <f>VLOOKUP(B3520,L$2:M$54,2,FALSE)</f>
        <v>1.0416761784278104</v>
      </c>
      <c r="J3520">
        <f>MAX(I3520*F3520,E3520)</f>
        <v>12.435009379981986</v>
      </c>
      <c r="L3520" s="166"/>
      <c r="M3520" s="41"/>
      <c r="N3520" s="41"/>
      <c r="O3520" s="41"/>
    </row>
    <row r="3521" spans="1:15" x14ac:dyDescent="0.25">
      <c r="A3521" s="165">
        <v>43612.625</v>
      </c>
      <c r="B3521" s="167">
        <f>WEEKNUM(A3521)</f>
        <v>22</v>
      </c>
      <c r="C3521" s="164">
        <f>WEEKDAY(A3521)</f>
        <v>2</v>
      </c>
      <c r="D3521" s="164">
        <v>16</v>
      </c>
      <c r="E3521" s="163">
        <v>11</v>
      </c>
      <c r="F3521" s="163">
        <v>12.105</v>
      </c>
      <c r="G3521" s="163">
        <v>10.065000000000001</v>
      </c>
      <c r="H3521" s="1">
        <v>2476</v>
      </c>
      <c r="I3521" s="161">
        <f>VLOOKUP(B3521,L$2:M$54,2,FALSE)</f>
        <v>1.0416761784278104</v>
      </c>
      <c r="J3521">
        <f>MAX(I3521*F3521,E3521)</f>
        <v>12.609490139868644</v>
      </c>
      <c r="L3521" s="166"/>
      <c r="M3521" s="41"/>
      <c r="N3521" s="41"/>
      <c r="O3521" s="41"/>
    </row>
    <row r="3522" spans="1:15" x14ac:dyDescent="0.25">
      <c r="A3522" s="165">
        <v>43612.666666666664</v>
      </c>
      <c r="B3522" s="167">
        <f>WEEKNUM(A3522)</f>
        <v>22</v>
      </c>
      <c r="C3522" s="164">
        <f>WEEKDAY(A3522)</f>
        <v>2</v>
      </c>
      <c r="D3522" s="164">
        <v>17</v>
      </c>
      <c r="E3522" s="163">
        <v>10</v>
      </c>
      <c r="F3522" s="163">
        <v>13.850000000000001</v>
      </c>
      <c r="G3522" s="163">
        <v>10.09</v>
      </c>
      <c r="H3522" s="1">
        <v>2484</v>
      </c>
      <c r="I3522" s="161">
        <f>VLOOKUP(B3522,L$2:M$54,2,FALSE)</f>
        <v>1.0416761784278104</v>
      </c>
      <c r="J3522">
        <f>MAX(I3522*F3522,E3522)</f>
        <v>14.427215071225175</v>
      </c>
      <c r="L3522" s="166"/>
      <c r="M3522" s="41"/>
      <c r="N3522" s="41"/>
      <c r="O3522" s="41"/>
    </row>
    <row r="3523" spans="1:15" x14ac:dyDescent="0.25">
      <c r="A3523" s="165">
        <v>43612.708333333336</v>
      </c>
      <c r="B3523" s="167">
        <f>WEEKNUM(A3523)</f>
        <v>22</v>
      </c>
      <c r="C3523" s="164">
        <f>WEEKDAY(A3523)</f>
        <v>2</v>
      </c>
      <c r="D3523" s="164">
        <v>18</v>
      </c>
      <c r="E3523" s="163">
        <v>10</v>
      </c>
      <c r="F3523" s="163">
        <v>14.260000000000002</v>
      </c>
      <c r="G3523" s="163">
        <v>9.9499999999999993</v>
      </c>
      <c r="H3523" s="1">
        <v>2666</v>
      </c>
      <c r="I3523" s="161">
        <f>VLOOKUP(B3523,L$2:M$54,2,FALSE)</f>
        <v>1.0416761784278104</v>
      </c>
      <c r="J3523">
        <f>MAX(I3523*F3523,E3523)</f>
        <v>14.854302304380576</v>
      </c>
      <c r="L3523" s="166"/>
      <c r="M3523" s="41"/>
      <c r="N3523" s="41"/>
      <c r="O3523" s="41"/>
    </row>
    <row r="3524" spans="1:15" x14ac:dyDescent="0.25">
      <c r="A3524" s="165">
        <v>43612.75</v>
      </c>
      <c r="B3524" s="167">
        <f>WEEKNUM(A3524)</f>
        <v>22</v>
      </c>
      <c r="C3524" s="164">
        <f>WEEKDAY(A3524)</f>
        <v>2</v>
      </c>
      <c r="D3524" s="164">
        <v>19</v>
      </c>
      <c r="E3524" s="163">
        <v>10</v>
      </c>
      <c r="F3524" s="163">
        <v>14</v>
      </c>
      <c r="G3524" s="163">
        <v>11.86</v>
      </c>
      <c r="H3524" s="1">
        <v>2694</v>
      </c>
      <c r="I3524" s="161">
        <f>VLOOKUP(B3524,L$2:M$54,2,FALSE)</f>
        <v>1.0416761784278104</v>
      </c>
      <c r="J3524">
        <f>MAX(I3524*F3524,E3524)</f>
        <v>14.583466497989345</v>
      </c>
      <c r="L3524" s="166"/>
      <c r="M3524" s="41"/>
      <c r="N3524" s="41"/>
      <c r="O3524" s="41"/>
    </row>
    <row r="3525" spans="1:15" x14ac:dyDescent="0.25">
      <c r="A3525" s="165">
        <v>43612.791666666664</v>
      </c>
      <c r="B3525" s="167">
        <f>WEEKNUM(A3525)</f>
        <v>22</v>
      </c>
      <c r="C3525" s="164">
        <f>WEEKDAY(A3525)</f>
        <v>2</v>
      </c>
      <c r="D3525" s="164">
        <v>20</v>
      </c>
      <c r="E3525" s="163">
        <v>10</v>
      </c>
      <c r="F3525" s="163">
        <v>13.850000000000001</v>
      </c>
      <c r="G3525" s="163">
        <v>11.192499999999999</v>
      </c>
      <c r="H3525" s="1">
        <v>2054</v>
      </c>
      <c r="I3525" s="161">
        <f>VLOOKUP(B3525,L$2:M$54,2,FALSE)</f>
        <v>1.0416761784278104</v>
      </c>
      <c r="J3525">
        <f>MAX(I3525*F3525,E3525)</f>
        <v>14.427215071225175</v>
      </c>
      <c r="L3525" s="166"/>
      <c r="M3525" s="41"/>
      <c r="N3525" s="41"/>
      <c r="O3525" s="41"/>
    </row>
    <row r="3526" spans="1:15" x14ac:dyDescent="0.25">
      <c r="A3526" s="165">
        <v>43612.833333333336</v>
      </c>
      <c r="B3526" s="167">
        <f>WEEKNUM(A3526)</f>
        <v>22</v>
      </c>
      <c r="C3526" s="164">
        <f>WEEKDAY(A3526)</f>
        <v>2</v>
      </c>
      <c r="D3526" s="164">
        <v>21</v>
      </c>
      <c r="E3526" s="163">
        <v>10</v>
      </c>
      <c r="F3526" s="163">
        <v>14.260000000000002</v>
      </c>
      <c r="G3526" s="163">
        <v>11.4375</v>
      </c>
      <c r="H3526" s="1">
        <v>1318</v>
      </c>
      <c r="I3526" s="161">
        <f>VLOOKUP(B3526,L$2:M$54,2,FALSE)</f>
        <v>1.0416761784278104</v>
      </c>
      <c r="J3526">
        <f>MAX(I3526*F3526,E3526)</f>
        <v>14.854302304380576</v>
      </c>
      <c r="L3526" s="166"/>
      <c r="M3526" s="41"/>
      <c r="N3526" s="41"/>
      <c r="O3526" s="41"/>
    </row>
    <row r="3527" spans="1:15" x14ac:dyDescent="0.25">
      <c r="A3527" s="165">
        <v>43612.875</v>
      </c>
      <c r="B3527" s="167">
        <f>WEEKNUM(A3527)</f>
        <v>22</v>
      </c>
      <c r="C3527" s="164">
        <f>WEEKDAY(A3527)</f>
        <v>2</v>
      </c>
      <c r="D3527" s="164">
        <v>22</v>
      </c>
      <c r="E3527" s="163">
        <v>10</v>
      </c>
      <c r="F3527" s="163">
        <v>13</v>
      </c>
      <c r="G3527" s="163">
        <v>11.935</v>
      </c>
      <c r="H3527" s="1">
        <v>1069</v>
      </c>
      <c r="I3527" s="161">
        <f>VLOOKUP(B3527,L$2:M$54,2,FALSE)</f>
        <v>1.0416761784278104</v>
      </c>
      <c r="J3527">
        <f>MAX(I3527*F3527,E3527)</f>
        <v>13.541790319561535</v>
      </c>
      <c r="L3527" s="166"/>
      <c r="M3527" s="41"/>
      <c r="N3527" s="41"/>
      <c r="O3527" s="41"/>
    </row>
    <row r="3528" spans="1:15" x14ac:dyDescent="0.25">
      <c r="A3528" s="165">
        <v>43612.916666666664</v>
      </c>
      <c r="B3528" s="167">
        <f>WEEKNUM(A3528)</f>
        <v>22</v>
      </c>
      <c r="C3528" s="164">
        <f>WEEKDAY(A3528)</f>
        <v>2</v>
      </c>
      <c r="D3528" s="164">
        <v>23</v>
      </c>
      <c r="E3528" s="163">
        <v>12.01</v>
      </c>
      <c r="F3528" s="163">
        <v>12.01</v>
      </c>
      <c r="G3528" s="163">
        <v>12.074999999999999</v>
      </c>
      <c r="H3528" s="1">
        <v>1188</v>
      </c>
      <c r="I3528" s="161">
        <f>VLOOKUP(B3528,L$2:M$54,2,FALSE)</f>
        <v>1.0416761784278104</v>
      </c>
      <c r="J3528">
        <f>MAX(I3528*F3528,E3528)</f>
        <v>12.510530902918003</v>
      </c>
      <c r="L3528" s="166"/>
      <c r="M3528" s="41"/>
      <c r="N3528" s="41"/>
      <c r="O3528" s="41"/>
    </row>
    <row r="3529" spans="1:15" x14ac:dyDescent="0.25">
      <c r="A3529" s="165">
        <v>43612.958333333336</v>
      </c>
      <c r="B3529" s="167">
        <f>WEEKNUM(A3529)</f>
        <v>22</v>
      </c>
      <c r="C3529" s="164">
        <f>WEEKDAY(A3529)</f>
        <v>2</v>
      </c>
      <c r="D3529" s="164">
        <v>24</v>
      </c>
      <c r="E3529" s="163">
        <v>11.9375</v>
      </c>
      <c r="F3529" s="163">
        <v>11.9375</v>
      </c>
      <c r="G3529" s="163">
        <v>10.96875</v>
      </c>
      <c r="H3529" s="1">
        <v>1056</v>
      </c>
      <c r="I3529" s="161">
        <f>VLOOKUP(B3529,L$2:M$54,2,FALSE)</f>
        <v>1.0416761784278104</v>
      </c>
      <c r="J3529">
        <f>MAX(I3529*F3529,E3529)</f>
        <v>12.435009379981986</v>
      </c>
      <c r="L3529" s="166"/>
      <c r="M3529" s="41"/>
      <c r="N3529" s="41"/>
      <c r="O3529" s="41"/>
    </row>
    <row r="3530" spans="1:15" x14ac:dyDescent="0.25">
      <c r="A3530" s="165">
        <v>43613</v>
      </c>
      <c r="B3530" s="167">
        <f>WEEKNUM(A3530)</f>
        <v>22</v>
      </c>
      <c r="C3530" s="164">
        <f>WEEKDAY(A3530)</f>
        <v>3</v>
      </c>
      <c r="D3530" s="164">
        <v>1</v>
      </c>
      <c r="E3530" s="163">
        <v>10.879999999999999</v>
      </c>
      <c r="F3530" s="163">
        <v>10.879999999999999</v>
      </c>
      <c r="G3530" s="163">
        <v>11.5525</v>
      </c>
      <c r="H3530" s="1">
        <v>739</v>
      </c>
      <c r="I3530" s="161">
        <f>VLOOKUP(B3530,L$2:M$54,2,FALSE)</f>
        <v>1.0416761784278104</v>
      </c>
      <c r="J3530">
        <f>MAX(I3530*F3530,E3530)</f>
        <v>11.333436821294576</v>
      </c>
      <c r="L3530" s="166"/>
      <c r="M3530" s="41"/>
      <c r="N3530" s="41"/>
      <c r="O3530" s="41"/>
    </row>
    <row r="3531" spans="1:15" x14ac:dyDescent="0.25">
      <c r="A3531" s="165">
        <v>43613.041666666664</v>
      </c>
      <c r="B3531" s="167">
        <f>WEEKNUM(A3531)</f>
        <v>22</v>
      </c>
      <c r="C3531" s="164">
        <f>WEEKDAY(A3531)</f>
        <v>3</v>
      </c>
      <c r="D3531" s="164">
        <v>2</v>
      </c>
      <c r="E3531" s="163">
        <v>12</v>
      </c>
      <c r="F3531" s="163">
        <v>12</v>
      </c>
      <c r="G3531" s="163">
        <v>11.925000000000001</v>
      </c>
      <c r="H3531" s="1">
        <v>450</v>
      </c>
      <c r="I3531" s="161">
        <f>VLOOKUP(B3531,L$2:M$54,2,FALSE)</f>
        <v>1.0416761784278104</v>
      </c>
      <c r="J3531">
        <f>MAX(I3531*F3531,E3531)</f>
        <v>12.500114141133725</v>
      </c>
      <c r="L3531" s="166"/>
      <c r="M3531" s="41"/>
      <c r="N3531" s="41"/>
      <c r="O3531" s="41"/>
    </row>
    <row r="3532" spans="1:15" x14ac:dyDescent="0.25">
      <c r="A3532" s="165">
        <v>43613.083333333336</v>
      </c>
      <c r="B3532" s="167">
        <f>WEEKNUM(A3532)</f>
        <v>22</v>
      </c>
      <c r="C3532" s="164">
        <f>WEEKDAY(A3532)</f>
        <v>3</v>
      </c>
      <c r="D3532" s="164">
        <v>3</v>
      </c>
      <c r="E3532" s="163">
        <v>10.6</v>
      </c>
      <c r="F3532" s="163">
        <v>11.1</v>
      </c>
      <c r="G3532" s="163">
        <v>12.13</v>
      </c>
      <c r="H3532" s="1">
        <v>256</v>
      </c>
      <c r="I3532" s="161">
        <f>VLOOKUP(B3532,L$2:M$54,2,FALSE)</f>
        <v>1.0416761784278104</v>
      </c>
      <c r="J3532">
        <f>MAX(I3532*F3532,E3532)</f>
        <v>11.562605580548695</v>
      </c>
      <c r="L3532" s="166"/>
      <c r="M3532" s="41"/>
      <c r="N3532" s="41"/>
      <c r="O3532" s="41"/>
    </row>
    <row r="3533" spans="1:15" x14ac:dyDescent="0.25">
      <c r="A3533" s="165">
        <v>43613.125</v>
      </c>
      <c r="B3533" s="167">
        <f>WEEKNUM(A3533)</f>
        <v>22</v>
      </c>
      <c r="C3533" s="164">
        <f>WEEKDAY(A3533)</f>
        <v>3</v>
      </c>
      <c r="D3533" s="164">
        <v>4</v>
      </c>
      <c r="E3533" s="163">
        <v>11.875</v>
      </c>
      <c r="F3533" s="163">
        <v>12</v>
      </c>
      <c r="G3533" s="163">
        <v>12</v>
      </c>
      <c r="H3533" s="1">
        <v>218</v>
      </c>
      <c r="I3533" s="161">
        <f>VLOOKUP(B3533,L$2:M$54,2,FALSE)</f>
        <v>1.0416761784278104</v>
      </c>
      <c r="J3533">
        <f>MAX(I3533*F3533,E3533)</f>
        <v>12.500114141133725</v>
      </c>
      <c r="L3533" s="166"/>
      <c r="M3533" s="41"/>
      <c r="N3533" s="41"/>
      <c r="O3533" s="41"/>
    </row>
    <row r="3534" spans="1:15" x14ac:dyDescent="0.25">
      <c r="A3534" s="165">
        <v>43613.166666666664</v>
      </c>
      <c r="B3534" s="167">
        <f>WEEKNUM(A3534)</f>
        <v>22</v>
      </c>
      <c r="C3534" s="164">
        <f>WEEKDAY(A3534)</f>
        <v>3</v>
      </c>
      <c r="D3534" s="164">
        <v>5</v>
      </c>
      <c r="E3534" s="163">
        <v>10.6</v>
      </c>
      <c r="F3534" s="163">
        <v>11.1</v>
      </c>
      <c r="G3534" s="163">
        <v>11.925000000000001</v>
      </c>
      <c r="H3534" s="1">
        <v>231</v>
      </c>
      <c r="I3534" s="161">
        <f>VLOOKUP(B3534,L$2:M$54,2,FALSE)</f>
        <v>1.0416761784278104</v>
      </c>
      <c r="J3534">
        <f>MAX(I3534*F3534,E3534)</f>
        <v>11.562605580548695</v>
      </c>
      <c r="L3534" s="166"/>
      <c r="M3534" s="41"/>
      <c r="N3534" s="41"/>
      <c r="O3534" s="41"/>
    </row>
    <row r="3535" spans="1:15" x14ac:dyDescent="0.25">
      <c r="A3535" s="165">
        <v>43613.208333333336</v>
      </c>
      <c r="B3535" s="167">
        <f>WEEKNUM(A3535)</f>
        <v>22</v>
      </c>
      <c r="C3535" s="164">
        <f>WEEKDAY(A3535)</f>
        <v>3</v>
      </c>
      <c r="D3535" s="164">
        <v>6</v>
      </c>
      <c r="E3535" s="163">
        <v>10.5</v>
      </c>
      <c r="F3535" s="163">
        <v>11</v>
      </c>
      <c r="G3535" s="163">
        <v>12.13</v>
      </c>
      <c r="H3535" s="1">
        <v>205</v>
      </c>
      <c r="I3535" s="161">
        <f>VLOOKUP(B3535,L$2:M$54,2,FALSE)</f>
        <v>1.0416761784278104</v>
      </c>
      <c r="J3535">
        <f>MAX(I3535*F3535,E3535)</f>
        <v>11.458437962705913</v>
      </c>
      <c r="L3535" s="166"/>
      <c r="M3535" s="41"/>
      <c r="N3535" s="41"/>
      <c r="O3535" s="41"/>
    </row>
    <row r="3536" spans="1:15" x14ac:dyDescent="0.25">
      <c r="A3536" s="165">
        <v>43613.25</v>
      </c>
      <c r="B3536" s="167">
        <f>WEEKNUM(A3536)</f>
        <v>22</v>
      </c>
      <c r="C3536" s="164">
        <f>WEEKDAY(A3536)</f>
        <v>3</v>
      </c>
      <c r="D3536" s="164">
        <v>7</v>
      </c>
      <c r="E3536" s="163">
        <v>10.875</v>
      </c>
      <c r="F3536" s="163">
        <v>12</v>
      </c>
      <c r="G3536" s="163">
        <v>11.5</v>
      </c>
      <c r="H3536" s="1">
        <v>347</v>
      </c>
      <c r="I3536" s="161">
        <f>VLOOKUP(B3536,L$2:M$54,2,FALSE)</f>
        <v>1.0416761784278104</v>
      </c>
      <c r="J3536">
        <f>MAX(I3536*F3536,E3536)</f>
        <v>12.500114141133725</v>
      </c>
      <c r="L3536" s="166"/>
      <c r="M3536" s="41"/>
      <c r="N3536" s="41"/>
      <c r="O3536" s="41"/>
    </row>
    <row r="3537" spans="1:15" x14ac:dyDescent="0.25">
      <c r="A3537" s="165">
        <v>43613.291666666664</v>
      </c>
      <c r="B3537" s="167">
        <f>WEEKNUM(A3537)</f>
        <v>22</v>
      </c>
      <c r="C3537" s="164">
        <f>WEEKDAY(A3537)</f>
        <v>3</v>
      </c>
      <c r="D3537" s="164">
        <v>8</v>
      </c>
      <c r="E3537" s="163">
        <v>10</v>
      </c>
      <c r="F3537" s="163">
        <v>15.75</v>
      </c>
      <c r="G3537" s="163">
        <v>12.01</v>
      </c>
      <c r="H3537" s="1">
        <v>609</v>
      </c>
      <c r="I3537" s="161">
        <f>VLOOKUP(B3537,L$2:M$54,2,FALSE)</f>
        <v>1.0416761784278104</v>
      </c>
      <c r="J3537">
        <f>MAX(I3537*F3537,E3537)</f>
        <v>16.406399810238014</v>
      </c>
      <c r="L3537" s="166"/>
      <c r="M3537" s="41"/>
      <c r="N3537" s="41"/>
      <c r="O3537" s="41"/>
    </row>
    <row r="3538" spans="1:15" x14ac:dyDescent="0.25">
      <c r="A3538" s="165">
        <v>43613.333333333336</v>
      </c>
      <c r="B3538" s="167">
        <f>WEEKNUM(A3538)</f>
        <v>22</v>
      </c>
      <c r="C3538" s="164">
        <f>WEEKDAY(A3538)</f>
        <v>3</v>
      </c>
      <c r="D3538" s="164">
        <v>9</v>
      </c>
      <c r="E3538" s="163">
        <v>10</v>
      </c>
      <c r="F3538" s="163">
        <v>17.625</v>
      </c>
      <c r="G3538" s="163">
        <v>11.9375</v>
      </c>
      <c r="H3538" s="1">
        <v>884</v>
      </c>
      <c r="I3538" s="161">
        <f>VLOOKUP(B3538,L$2:M$54,2,FALSE)</f>
        <v>1.0416761784278104</v>
      </c>
      <c r="J3538">
        <f>MAX(I3538*F3538,E3538)</f>
        <v>18.359542644790157</v>
      </c>
      <c r="L3538" s="166"/>
      <c r="M3538" s="41"/>
      <c r="N3538" s="41"/>
      <c r="O3538" s="41"/>
    </row>
    <row r="3539" spans="1:15" x14ac:dyDescent="0.25">
      <c r="A3539" s="165">
        <v>43613.375</v>
      </c>
      <c r="B3539" s="167">
        <f>WEEKNUM(A3539)</f>
        <v>22</v>
      </c>
      <c r="C3539" s="164">
        <f>WEEKDAY(A3539)</f>
        <v>3</v>
      </c>
      <c r="D3539" s="164">
        <v>10</v>
      </c>
      <c r="E3539" s="163">
        <v>10</v>
      </c>
      <c r="F3539" s="163">
        <v>14.75</v>
      </c>
      <c r="G3539" s="163">
        <v>12.105</v>
      </c>
      <c r="H3539" s="1">
        <v>1508</v>
      </c>
      <c r="I3539" s="161">
        <f>VLOOKUP(B3539,L$2:M$54,2,FALSE)</f>
        <v>1.0416761784278104</v>
      </c>
      <c r="J3539">
        <f>MAX(I3539*F3539,E3539)</f>
        <v>15.364723631810202</v>
      </c>
      <c r="L3539" s="166"/>
      <c r="M3539" s="41"/>
      <c r="N3539" s="41"/>
      <c r="O3539" s="41"/>
    </row>
    <row r="3540" spans="1:15" x14ac:dyDescent="0.25">
      <c r="A3540" s="165">
        <v>43613.416666666664</v>
      </c>
      <c r="B3540" s="167">
        <f>WEEKNUM(A3540)</f>
        <v>22</v>
      </c>
      <c r="C3540" s="164">
        <f>WEEKDAY(A3540)</f>
        <v>3</v>
      </c>
      <c r="D3540" s="164">
        <v>11</v>
      </c>
      <c r="E3540" s="163">
        <v>10</v>
      </c>
      <c r="F3540" s="163">
        <v>14</v>
      </c>
      <c r="G3540" s="163">
        <v>12.155000000000001</v>
      </c>
      <c r="H3540" s="1">
        <v>2103</v>
      </c>
      <c r="I3540" s="161">
        <f>VLOOKUP(B3540,L$2:M$54,2,FALSE)</f>
        <v>1.0416761784278104</v>
      </c>
      <c r="J3540">
        <f>MAX(I3540*F3540,E3540)</f>
        <v>14.583466497989345</v>
      </c>
      <c r="L3540" s="166"/>
      <c r="M3540" s="41"/>
      <c r="N3540" s="41"/>
      <c r="O3540" s="41"/>
    </row>
    <row r="3541" spans="1:15" x14ac:dyDescent="0.25">
      <c r="A3541" s="165">
        <v>43613.458333333336</v>
      </c>
      <c r="B3541" s="167">
        <f>WEEKNUM(A3541)</f>
        <v>22</v>
      </c>
      <c r="C3541" s="164">
        <f>WEEKDAY(A3541)</f>
        <v>3</v>
      </c>
      <c r="D3541" s="164">
        <v>12</v>
      </c>
      <c r="E3541" s="163">
        <v>10</v>
      </c>
      <c r="F3541" s="163">
        <v>13.875</v>
      </c>
      <c r="G3541" s="163">
        <v>11.657500000000001</v>
      </c>
      <c r="H3541" s="1">
        <v>2678</v>
      </c>
      <c r="I3541" s="161">
        <f>VLOOKUP(B3541,L$2:M$54,2,FALSE)</f>
        <v>1.0416761784278104</v>
      </c>
      <c r="J3541">
        <f>MAX(I3541*F3541,E3541)</f>
        <v>14.453256975685868</v>
      </c>
      <c r="L3541" s="166"/>
      <c r="M3541" s="41"/>
      <c r="N3541" s="41"/>
      <c r="O3541" s="41"/>
    </row>
    <row r="3542" spans="1:15" x14ac:dyDescent="0.25">
      <c r="A3542" s="165">
        <v>43613.5</v>
      </c>
      <c r="B3542" s="167">
        <f>WEEKNUM(A3542)</f>
        <v>22</v>
      </c>
      <c r="C3542" s="164">
        <f>WEEKDAY(A3542)</f>
        <v>3</v>
      </c>
      <c r="D3542" s="164">
        <v>13</v>
      </c>
      <c r="E3542" s="163">
        <v>10</v>
      </c>
      <c r="F3542" s="163">
        <v>14.125</v>
      </c>
      <c r="G3542" s="163">
        <v>11.8125</v>
      </c>
      <c r="H3542" s="1">
        <v>2294</v>
      </c>
      <c r="I3542" s="161">
        <f>VLOOKUP(B3542,L$2:M$54,2,FALSE)</f>
        <v>1.0416761784278104</v>
      </c>
      <c r="J3542">
        <f>MAX(I3542*F3542,E3542)</f>
        <v>14.713676020292821</v>
      </c>
      <c r="L3542" s="166"/>
      <c r="M3542" s="41"/>
      <c r="N3542" s="41"/>
      <c r="O3542" s="41"/>
    </row>
    <row r="3543" spans="1:15" x14ac:dyDescent="0.25">
      <c r="A3543" s="165">
        <v>43613.541666666664</v>
      </c>
      <c r="B3543" s="167">
        <f>WEEKNUM(A3543)</f>
        <v>22</v>
      </c>
      <c r="C3543" s="164">
        <f>WEEKDAY(A3543)</f>
        <v>3</v>
      </c>
      <c r="D3543" s="164">
        <v>14</v>
      </c>
      <c r="E3543" s="163">
        <v>10</v>
      </c>
      <c r="F3543" s="163">
        <v>14.074999999999999</v>
      </c>
      <c r="G3543" s="163">
        <v>11.625</v>
      </c>
      <c r="H3543" s="1">
        <v>2157</v>
      </c>
      <c r="I3543" s="161">
        <f>VLOOKUP(B3543,L$2:M$54,2,FALSE)</f>
        <v>1.0416761784278104</v>
      </c>
      <c r="J3543">
        <f>MAX(I3543*F3543,E3543)</f>
        <v>14.661592211371429</v>
      </c>
      <c r="L3543" s="166"/>
      <c r="M3543" s="41"/>
      <c r="N3543" s="41"/>
      <c r="O3543" s="41"/>
    </row>
    <row r="3544" spans="1:15" x14ac:dyDescent="0.25">
      <c r="A3544" s="165">
        <v>43613.583333333336</v>
      </c>
      <c r="B3544" s="167">
        <f>WEEKNUM(A3544)</f>
        <v>22</v>
      </c>
      <c r="C3544" s="164">
        <f>WEEKDAY(A3544)</f>
        <v>3</v>
      </c>
      <c r="D3544" s="164">
        <v>15</v>
      </c>
      <c r="E3544" s="163">
        <v>10</v>
      </c>
      <c r="F3544" s="163">
        <v>13.975000000000001</v>
      </c>
      <c r="G3544" s="163">
        <v>11.8125</v>
      </c>
      <c r="H3544" s="1">
        <v>2509</v>
      </c>
      <c r="I3544" s="161">
        <f>VLOOKUP(B3544,L$2:M$54,2,FALSE)</f>
        <v>1.0416761784278104</v>
      </c>
      <c r="J3544">
        <f>MAX(I3544*F3544,E3544)</f>
        <v>14.557424593528651</v>
      </c>
      <c r="L3544" s="166"/>
      <c r="M3544" s="41"/>
      <c r="N3544" s="41"/>
      <c r="O3544" s="41"/>
    </row>
    <row r="3545" spans="1:15" x14ac:dyDescent="0.25">
      <c r="A3545" s="165">
        <v>43613.625</v>
      </c>
      <c r="B3545" s="167">
        <f>WEEKNUM(A3545)</f>
        <v>22</v>
      </c>
      <c r="C3545" s="164">
        <f>WEEKDAY(A3545)</f>
        <v>3</v>
      </c>
      <c r="D3545" s="164">
        <v>16</v>
      </c>
      <c r="E3545" s="163">
        <v>10</v>
      </c>
      <c r="F3545" s="163">
        <v>14.175000000000001</v>
      </c>
      <c r="G3545" s="163">
        <v>11.125</v>
      </c>
      <c r="H3545" s="1">
        <v>2880</v>
      </c>
      <c r="I3545" s="161">
        <f>VLOOKUP(B3545,L$2:M$54,2,FALSE)</f>
        <v>1.0416761784278104</v>
      </c>
      <c r="J3545">
        <f>MAX(I3545*F3545,E3545)</f>
        <v>14.765759829214213</v>
      </c>
      <c r="L3545" s="166"/>
      <c r="M3545" s="41"/>
      <c r="N3545" s="41"/>
      <c r="O3545" s="41"/>
    </row>
    <row r="3546" spans="1:15" x14ac:dyDescent="0.25">
      <c r="A3546" s="165">
        <v>43613.666666666664</v>
      </c>
      <c r="B3546" s="167">
        <f>WEEKNUM(A3546)</f>
        <v>22</v>
      </c>
      <c r="C3546" s="164">
        <f>WEEKDAY(A3546)</f>
        <v>3</v>
      </c>
      <c r="D3546" s="164">
        <v>17</v>
      </c>
      <c r="E3546" s="163">
        <v>10</v>
      </c>
      <c r="F3546" s="163">
        <v>14.45</v>
      </c>
      <c r="G3546" s="163">
        <v>11.875</v>
      </c>
      <c r="H3546" s="1">
        <v>2971</v>
      </c>
      <c r="I3546" s="161">
        <f>VLOOKUP(B3546,L$2:M$54,2,FALSE)</f>
        <v>1.0416761784278104</v>
      </c>
      <c r="J3546">
        <f>MAX(I3546*F3546,E3546)</f>
        <v>15.052220778281859</v>
      </c>
      <c r="L3546" s="166"/>
      <c r="M3546" s="41"/>
      <c r="N3546" s="41"/>
      <c r="O3546" s="41"/>
    </row>
    <row r="3547" spans="1:15" x14ac:dyDescent="0.25">
      <c r="A3547" s="165">
        <v>43613.708333333336</v>
      </c>
      <c r="B3547" s="167">
        <f>WEEKNUM(A3547)</f>
        <v>22</v>
      </c>
      <c r="C3547" s="164">
        <f>WEEKDAY(A3547)</f>
        <v>3</v>
      </c>
      <c r="D3547" s="164">
        <v>18</v>
      </c>
      <c r="E3547" s="163">
        <v>10</v>
      </c>
      <c r="F3547" s="163">
        <v>17.375</v>
      </c>
      <c r="G3547" s="163">
        <v>12.25</v>
      </c>
      <c r="H3547" s="1">
        <v>3089</v>
      </c>
      <c r="I3547" s="161">
        <f>VLOOKUP(B3547,L$2:M$54,2,FALSE)</f>
        <v>1.0416761784278104</v>
      </c>
      <c r="J3547">
        <f>MAX(I3547*F3547,E3547)</f>
        <v>18.099123600183205</v>
      </c>
      <c r="L3547" s="166"/>
      <c r="M3547" s="41"/>
      <c r="N3547" s="41"/>
      <c r="O3547" s="41"/>
    </row>
    <row r="3548" spans="1:15" x14ac:dyDescent="0.25">
      <c r="A3548" s="165">
        <v>43613.75</v>
      </c>
      <c r="B3548" s="167">
        <f>WEEKNUM(A3548)</f>
        <v>22</v>
      </c>
      <c r="C3548" s="164">
        <f>WEEKDAY(A3548)</f>
        <v>3</v>
      </c>
      <c r="D3548" s="164">
        <v>19</v>
      </c>
      <c r="E3548" s="163">
        <v>10</v>
      </c>
      <c r="F3548" s="163">
        <v>15.925000000000001</v>
      </c>
      <c r="G3548" s="163">
        <v>13.625</v>
      </c>
      <c r="H3548" s="1">
        <v>3044</v>
      </c>
      <c r="I3548" s="161">
        <f>VLOOKUP(B3548,L$2:M$54,2,FALSE)</f>
        <v>1.0416761784278104</v>
      </c>
      <c r="J3548">
        <f>MAX(I3548*F3548,E3548)</f>
        <v>16.58869314146288</v>
      </c>
      <c r="L3548" s="166"/>
      <c r="M3548" s="41"/>
      <c r="N3548" s="41"/>
      <c r="O3548" s="41"/>
    </row>
    <row r="3549" spans="1:15" x14ac:dyDescent="0.25">
      <c r="A3549" s="165">
        <v>43613.791666666664</v>
      </c>
      <c r="B3549" s="167">
        <f>WEEKNUM(A3549)</f>
        <v>22</v>
      </c>
      <c r="C3549" s="164">
        <f>WEEKDAY(A3549)</f>
        <v>3</v>
      </c>
      <c r="D3549" s="164">
        <v>20</v>
      </c>
      <c r="E3549" s="163">
        <v>10</v>
      </c>
      <c r="F3549" s="163">
        <v>13.525</v>
      </c>
      <c r="G3549" s="163">
        <v>12.875</v>
      </c>
      <c r="H3549" s="1">
        <v>2318</v>
      </c>
      <c r="I3549" s="161">
        <f>VLOOKUP(B3549,L$2:M$54,2,FALSE)</f>
        <v>1.0416761784278104</v>
      </c>
      <c r="J3549">
        <f>MAX(I3549*F3549,E3549)</f>
        <v>14.088670313236136</v>
      </c>
      <c r="L3549" s="166"/>
      <c r="M3549" s="41"/>
      <c r="N3549" s="41"/>
      <c r="O3549" s="41"/>
    </row>
    <row r="3550" spans="1:15" x14ac:dyDescent="0.25">
      <c r="A3550" s="165">
        <v>43613.833333333336</v>
      </c>
      <c r="B3550" s="167">
        <f>WEEKNUM(A3550)</f>
        <v>22</v>
      </c>
      <c r="C3550" s="164">
        <f>WEEKDAY(A3550)</f>
        <v>3</v>
      </c>
      <c r="D3550" s="164">
        <v>21</v>
      </c>
      <c r="E3550" s="163">
        <v>12.45</v>
      </c>
      <c r="F3550" s="163">
        <v>12.45</v>
      </c>
      <c r="G3550" s="163">
        <v>11.9375</v>
      </c>
      <c r="H3550" s="1">
        <v>1882</v>
      </c>
      <c r="I3550" s="161">
        <f>VLOOKUP(B3550,L$2:M$54,2,FALSE)</f>
        <v>1.0416761784278104</v>
      </c>
      <c r="J3550">
        <f>MAX(I3550*F3550,E3550)</f>
        <v>12.968868421426238</v>
      </c>
      <c r="L3550" s="166"/>
      <c r="M3550" s="41"/>
      <c r="N3550" s="41"/>
      <c r="O3550" s="41"/>
    </row>
    <row r="3551" spans="1:15" x14ac:dyDescent="0.25">
      <c r="A3551" s="165">
        <v>43613.875</v>
      </c>
      <c r="B3551" s="167">
        <f>WEEKNUM(A3551)</f>
        <v>22</v>
      </c>
      <c r="C3551" s="164">
        <f>WEEKDAY(A3551)</f>
        <v>3</v>
      </c>
      <c r="D3551" s="164">
        <v>22</v>
      </c>
      <c r="E3551" s="163">
        <v>11.95</v>
      </c>
      <c r="F3551" s="163">
        <v>11.95</v>
      </c>
      <c r="G3551" s="163">
        <v>12.1875</v>
      </c>
      <c r="H3551" s="1">
        <v>1616</v>
      </c>
      <c r="I3551" s="161">
        <f>VLOOKUP(B3551,L$2:M$54,2,FALSE)</f>
        <v>1.0416761784278104</v>
      </c>
      <c r="J3551">
        <f>MAX(I3551*F3551,E3551)</f>
        <v>12.448030332212333</v>
      </c>
      <c r="L3551" s="166"/>
      <c r="M3551" s="41"/>
      <c r="N3551" s="41"/>
      <c r="O3551" s="41"/>
    </row>
    <row r="3552" spans="1:15" x14ac:dyDescent="0.25">
      <c r="A3552" s="165">
        <v>43613.916666666664</v>
      </c>
      <c r="B3552" s="167">
        <f>WEEKNUM(A3552)</f>
        <v>22</v>
      </c>
      <c r="C3552" s="164">
        <f>WEEKDAY(A3552)</f>
        <v>3</v>
      </c>
      <c r="D3552" s="164">
        <v>23</v>
      </c>
      <c r="E3552" s="163">
        <v>11.725000000000001</v>
      </c>
      <c r="F3552" s="163">
        <v>11.725000000000001</v>
      </c>
      <c r="G3552" s="163">
        <v>11.862500000000001</v>
      </c>
      <c r="H3552" s="1">
        <v>1184</v>
      </c>
      <c r="I3552" s="161">
        <f>VLOOKUP(B3552,L$2:M$54,2,FALSE)</f>
        <v>1.0416761784278104</v>
      </c>
      <c r="J3552">
        <f>MAX(I3552*F3552,E3552)</f>
        <v>12.213653192066078</v>
      </c>
      <c r="L3552" s="166"/>
      <c r="M3552" s="41"/>
      <c r="N3552" s="41"/>
      <c r="O3552" s="41"/>
    </row>
    <row r="3553" spans="1:15" x14ac:dyDescent="0.25">
      <c r="A3553" s="165">
        <v>43613.958333333336</v>
      </c>
      <c r="B3553" s="167">
        <f>WEEKNUM(A3553)</f>
        <v>22</v>
      </c>
      <c r="C3553" s="164">
        <f>WEEKDAY(A3553)</f>
        <v>3</v>
      </c>
      <c r="D3553" s="164">
        <v>24</v>
      </c>
      <c r="E3553" s="163">
        <v>12</v>
      </c>
      <c r="F3553" s="163">
        <v>12</v>
      </c>
      <c r="G3553" s="163">
        <v>12.112500000000001</v>
      </c>
      <c r="H3553" s="1">
        <v>574</v>
      </c>
      <c r="I3553" s="161">
        <f>VLOOKUP(B3553,L$2:M$54,2,FALSE)</f>
        <v>1.0416761784278104</v>
      </c>
      <c r="J3553">
        <f>MAX(I3553*F3553,E3553)</f>
        <v>12.500114141133725</v>
      </c>
      <c r="L3553" s="166"/>
      <c r="M3553" s="41"/>
      <c r="N3553" s="41"/>
      <c r="O3553" s="41"/>
    </row>
    <row r="3554" spans="1:15" x14ac:dyDescent="0.25">
      <c r="A3554" s="165">
        <v>43614</v>
      </c>
      <c r="B3554" s="167">
        <f>WEEKNUM(A3554)</f>
        <v>22</v>
      </c>
      <c r="C3554" s="164">
        <f>WEEKDAY(A3554)</f>
        <v>4</v>
      </c>
      <c r="D3554" s="164">
        <v>1</v>
      </c>
      <c r="E3554" s="163">
        <v>11.07</v>
      </c>
      <c r="F3554" s="163">
        <v>11.07</v>
      </c>
      <c r="G3554" s="163">
        <v>11.9</v>
      </c>
      <c r="H3554" s="1">
        <v>297</v>
      </c>
      <c r="I3554" s="161">
        <f>VLOOKUP(B3554,L$2:M$54,2,FALSE)</f>
        <v>1.0416761784278104</v>
      </c>
      <c r="J3554">
        <f>MAX(I3554*F3554,E3554)</f>
        <v>11.53135529519586</v>
      </c>
      <c r="L3554" s="166"/>
      <c r="M3554" s="41"/>
      <c r="N3554" s="41"/>
      <c r="O3554" s="41"/>
    </row>
    <row r="3555" spans="1:15" x14ac:dyDescent="0.25">
      <c r="A3555" s="165">
        <v>43614.041666666664</v>
      </c>
      <c r="B3555" s="167">
        <f>WEEKNUM(A3555)</f>
        <v>22</v>
      </c>
      <c r="C3555" s="164">
        <f>WEEKDAY(A3555)</f>
        <v>4</v>
      </c>
      <c r="D3555" s="164">
        <v>2</v>
      </c>
      <c r="E3555" s="163">
        <v>11.175000000000001</v>
      </c>
      <c r="F3555" s="163">
        <v>11.175000000000001</v>
      </c>
      <c r="G3555" s="163">
        <v>12.112500000000001</v>
      </c>
      <c r="H3555" s="1">
        <v>206</v>
      </c>
      <c r="I3555" s="161">
        <f>VLOOKUP(B3555,L$2:M$54,2,FALSE)</f>
        <v>1.0416761784278104</v>
      </c>
      <c r="J3555">
        <f>MAX(I3555*F3555,E3555)</f>
        <v>11.640731293930781</v>
      </c>
      <c r="L3555" s="166"/>
      <c r="M3555" s="41"/>
      <c r="N3555" s="41"/>
      <c r="O3555" s="41"/>
    </row>
    <row r="3556" spans="1:15" x14ac:dyDescent="0.25">
      <c r="A3556" s="165">
        <v>43614.083333333336</v>
      </c>
      <c r="B3556" s="167">
        <f>WEEKNUM(A3556)</f>
        <v>22</v>
      </c>
      <c r="C3556" s="164">
        <f>WEEKDAY(A3556)</f>
        <v>4</v>
      </c>
      <c r="D3556" s="164">
        <v>3</v>
      </c>
      <c r="E3556" s="163">
        <v>11.745000000000001</v>
      </c>
      <c r="F3556" s="163">
        <v>11.745000000000001</v>
      </c>
      <c r="G3556" s="163">
        <v>11.875</v>
      </c>
      <c r="H3556" s="1">
        <v>164</v>
      </c>
      <c r="I3556" s="161">
        <f>VLOOKUP(B3556,L$2:M$54,2,FALSE)</f>
        <v>1.0416761784278104</v>
      </c>
      <c r="J3556">
        <f>MAX(I3556*F3556,E3556)</f>
        <v>12.234486715634633</v>
      </c>
      <c r="L3556" s="166"/>
      <c r="M3556" s="41"/>
      <c r="N3556" s="41"/>
      <c r="O3556" s="41"/>
    </row>
    <row r="3557" spans="1:15" x14ac:dyDescent="0.25">
      <c r="A3557" s="165">
        <v>43614.125</v>
      </c>
      <c r="B3557" s="167">
        <f>WEEKNUM(A3557)</f>
        <v>22</v>
      </c>
      <c r="C3557" s="164">
        <f>WEEKDAY(A3557)</f>
        <v>4</v>
      </c>
      <c r="D3557" s="164">
        <v>4</v>
      </c>
      <c r="E3557" s="163">
        <v>12.195</v>
      </c>
      <c r="F3557" s="163">
        <v>12.195</v>
      </c>
      <c r="G3557" s="163">
        <v>12.8125</v>
      </c>
      <c r="H3557" s="1">
        <v>216</v>
      </c>
      <c r="I3557" s="161">
        <f>VLOOKUP(B3557,L$2:M$54,2,FALSE)</f>
        <v>1.0416761784278104</v>
      </c>
      <c r="J3557">
        <f>MAX(I3557*F3557,E3557)</f>
        <v>12.703240995927148</v>
      </c>
      <c r="L3557" s="166"/>
      <c r="M3557" s="41"/>
      <c r="N3557" s="41"/>
      <c r="O3557" s="41"/>
    </row>
    <row r="3558" spans="1:15" x14ac:dyDescent="0.25">
      <c r="A3558" s="165">
        <v>43614.166666666664</v>
      </c>
      <c r="B3558" s="167">
        <f>WEEKNUM(A3558)</f>
        <v>22</v>
      </c>
      <c r="C3558" s="164">
        <f>WEEKDAY(A3558)</f>
        <v>4</v>
      </c>
      <c r="D3558" s="164">
        <v>5</v>
      </c>
      <c r="E3558" s="163">
        <v>11.705</v>
      </c>
      <c r="F3558" s="163">
        <v>11.705</v>
      </c>
      <c r="G3558" s="163">
        <v>13.574999999999999</v>
      </c>
      <c r="H3558" s="1">
        <v>353</v>
      </c>
      <c r="I3558" s="161">
        <f>VLOOKUP(B3558,L$2:M$54,2,FALSE)</f>
        <v>1.0416761784278104</v>
      </c>
      <c r="J3558">
        <f>MAX(I3558*F3558,E3558)</f>
        <v>12.192819668497521</v>
      </c>
      <c r="L3558" s="166"/>
      <c r="M3558" s="41"/>
      <c r="N3558" s="41"/>
      <c r="O3558" s="41"/>
    </row>
    <row r="3559" spans="1:15" x14ac:dyDescent="0.25">
      <c r="A3559" s="165">
        <v>43614.208333333336</v>
      </c>
      <c r="B3559" s="167">
        <f>WEEKNUM(A3559)</f>
        <v>22</v>
      </c>
      <c r="C3559" s="164">
        <f>WEEKDAY(A3559)</f>
        <v>4</v>
      </c>
      <c r="D3559" s="164">
        <v>6</v>
      </c>
      <c r="E3559" s="163">
        <v>10.620000000000001</v>
      </c>
      <c r="F3559" s="163">
        <v>10.620000000000001</v>
      </c>
      <c r="G3559" s="163">
        <v>12.262499999999999</v>
      </c>
      <c r="H3559" s="1">
        <v>1017</v>
      </c>
      <c r="I3559" s="161">
        <f>VLOOKUP(B3559,L$2:M$54,2,FALSE)</f>
        <v>1.0416761784278104</v>
      </c>
      <c r="J3559">
        <f>MAX(I3559*F3559,E3559)</f>
        <v>11.062601014903347</v>
      </c>
      <c r="L3559" s="166"/>
      <c r="M3559" s="41"/>
      <c r="N3559" s="41"/>
      <c r="O3559" s="41"/>
    </row>
    <row r="3560" spans="1:15" x14ac:dyDescent="0.25">
      <c r="A3560" s="165">
        <v>43614.25</v>
      </c>
      <c r="B3560" s="167">
        <f>WEEKNUM(A3560)</f>
        <v>22</v>
      </c>
      <c r="C3560" s="164">
        <f>WEEKDAY(A3560)</f>
        <v>4</v>
      </c>
      <c r="D3560" s="164">
        <v>7</v>
      </c>
      <c r="E3560" s="163">
        <v>11.77</v>
      </c>
      <c r="F3560" s="163">
        <v>11.77</v>
      </c>
      <c r="G3560" s="163">
        <v>11.55</v>
      </c>
      <c r="H3560" s="1">
        <v>3587</v>
      </c>
      <c r="I3560" s="161">
        <f>VLOOKUP(B3560,L$2:M$54,2,FALSE)</f>
        <v>1.0416761784278104</v>
      </c>
      <c r="J3560">
        <f>MAX(I3560*F3560,E3560)</f>
        <v>12.260528620095327</v>
      </c>
      <c r="L3560" s="166"/>
      <c r="M3560" s="41"/>
      <c r="N3560" s="41"/>
      <c r="O3560" s="41"/>
    </row>
    <row r="3561" spans="1:15" x14ac:dyDescent="0.25">
      <c r="A3561" s="165">
        <v>43614.291666666664</v>
      </c>
      <c r="B3561" s="167">
        <f>WEEKNUM(A3561)</f>
        <v>22</v>
      </c>
      <c r="C3561" s="164">
        <f>WEEKDAY(A3561)</f>
        <v>4</v>
      </c>
      <c r="D3561" s="164">
        <v>8</v>
      </c>
      <c r="E3561" s="163">
        <v>10</v>
      </c>
      <c r="F3561" s="163">
        <v>16.5</v>
      </c>
      <c r="G3561" s="163">
        <v>11.824999999999999</v>
      </c>
      <c r="H3561" s="1">
        <v>4214</v>
      </c>
      <c r="I3561" s="161">
        <f>VLOOKUP(B3561,L$2:M$54,2,FALSE)</f>
        <v>1.0416761784278104</v>
      </c>
      <c r="J3561">
        <f>MAX(I3561*F3561,E3561)</f>
        <v>17.187656944058872</v>
      </c>
      <c r="L3561" s="166"/>
      <c r="M3561" s="41"/>
      <c r="N3561" s="41"/>
      <c r="O3561" s="41"/>
    </row>
    <row r="3562" spans="1:15" x14ac:dyDescent="0.25">
      <c r="A3562" s="165">
        <v>43614.333333333336</v>
      </c>
      <c r="B3562" s="167">
        <f>WEEKNUM(A3562)</f>
        <v>22</v>
      </c>
      <c r="C3562" s="164">
        <f>WEEKDAY(A3562)</f>
        <v>4</v>
      </c>
      <c r="D3562" s="164">
        <v>9</v>
      </c>
      <c r="E3562" s="163">
        <v>10</v>
      </c>
      <c r="F3562" s="163">
        <v>19</v>
      </c>
      <c r="G3562" s="163">
        <v>12.274999999999999</v>
      </c>
      <c r="H3562" s="1">
        <v>3714</v>
      </c>
      <c r="I3562" s="161">
        <f>VLOOKUP(B3562,L$2:M$54,2,FALSE)</f>
        <v>1.0416761784278104</v>
      </c>
      <c r="J3562">
        <f>MAX(I3562*F3562,E3562)</f>
        <v>19.791847390128396</v>
      </c>
      <c r="L3562" s="166"/>
      <c r="M3562" s="41"/>
      <c r="N3562" s="41"/>
      <c r="O3562" s="41"/>
    </row>
    <row r="3563" spans="1:15" x14ac:dyDescent="0.25">
      <c r="A3563" s="165">
        <v>43614.375</v>
      </c>
      <c r="B3563" s="167">
        <f>WEEKNUM(A3563)</f>
        <v>22</v>
      </c>
      <c r="C3563" s="164">
        <f>WEEKDAY(A3563)</f>
        <v>4</v>
      </c>
      <c r="D3563" s="164">
        <v>10</v>
      </c>
      <c r="E3563" s="163">
        <v>10</v>
      </c>
      <c r="F3563" s="163">
        <v>16.75</v>
      </c>
      <c r="G3563" s="163">
        <v>12.3</v>
      </c>
      <c r="H3563" s="1">
        <v>2957</v>
      </c>
      <c r="I3563" s="161">
        <f>VLOOKUP(B3563,L$2:M$54,2,FALSE)</f>
        <v>1.0416761784278104</v>
      </c>
      <c r="J3563">
        <f>MAX(I3563*F3563,E3563)</f>
        <v>17.448075988665824</v>
      </c>
      <c r="L3563" s="166"/>
      <c r="M3563" s="41"/>
      <c r="N3563" s="41"/>
      <c r="O3563" s="41"/>
    </row>
    <row r="3564" spans="1:15" x14ac:dyDescent="0.25">
      <c r="A3564" s="165">
        <v>43614.416666666664</v>
      </c>
      <c r="B3564" s="167">
        <f>WEEKNUM(A3564)</f>
        <v>22</v>
      </c>
      <c r="C3564" s="164">
        <f>WEEKDAY(A3564)</f>
        <v>4</v>
      </c>
      <c r="D3564" s="164">
        <v>11</v>
      </c>
      <c r="E3564" s="163">
        <v>10</v>
      </c>
      <c r="F3564" s="163">
        <v>15.379999999999999</v>
      </c>
      <c r="G3564" s="163">
        <v>11.55</v>
      </c>
      <c r="H3564" s="1">
        <v>2533</v>
      </c>
      <c r="I3564" s="161">
        <f>VLOOKUP(B3564,L$2:M$54,2,FALSE)</f>
        <v>1.0416761784278104</v>
      </c>
      <c r="J3564">
        <f>MAX(I3564*F3564,E3564)</f>
        <v>16.020979624219724</v>
      </c>
      <c r="L3564" s="166"/>
      <c r="M3564" s="41"/>
      <c r="N3564" s="41"/>
      <c r="O3564" s="41"/>
    </row>
    <row r="3565" spans="1:15" x14ac:dyDescent="0.25">
      <c r="A3565" s="165">
        <v>43614.458333333336</v>
      </c>
      <c r="B3565" s="167">
        <f>WEEKNUM(A3565)</f>
        <v>22</v>
      </c>
      <c r="C3565" s="164">
        <f>WEEKDAY(A3565)</f>
        <v>4</v>
      </c>
      <c r="D3565" s="164">
        <v>12</v>
      </c>
      <c r="E3565" s="163">
        <v>10</v>
      </c>
      <c r="F3565" s="163">
        <v>14.45</v>
      </c>
      <c r="G3565" s="163">
        <v>10.25</v>
      </c>
      <c r="H3565" s="1">
        <v>2468</v>
      </c>
      <c r="I3565" s="161">
        <f>VLOOKUP(B3565,L$2:M$54,2,FALSE)</f>
        <v>1.0416761784278104</v>
      </c>
      <c r="J3565">
        <f>MAX(I3565*F3565,E3565)</f>
        <v>15.052220778281859</v>
      </c>
      <c r="L3565" s="166"/>
      <c r="M3565" s="41"/>
      <c r="N3565" s="41"/>
      <c r="O3565" s="41"/>
    </row>
    <row r="3566" spans="1:15" x14ac:dyDescent="0.25">
      <c r="A3566" s="165">
        <v>43614.5</v>
      </c>
      <c r="B3566" s="167">
        <f>WEEKNUM(A3566)</f>
        <v>22</v>
      </c>
      <c r="C3566" s="164">
        <f>WEEKDAY(A3566)</f>
        <v>4</v>
      </c>
      <c r="D3566" s="164">
        <v>13</v>
      </c>
      <c r="E3566" s="163">
        <v>10</v>
      </c>
      <c r="F3566" s="163">
        <v>13.765000000000001</v>
      </c>
      <c r="G3566" s="163">
        <v>11.95</v>
      </c>
      <c r="H3566" s="1">
        <v>2294</v>
      </c>
      <c r="I3566" s="161">
        <f>VLOOKUP(B3566,L$2:M$54,2,FALSE)</f>
        <v>1.0416761784278104</v>
      </c>
      <c r="J3566">
        <f>MAX(I3566*F3566,E3566)</f>
        <v>14.33867259605881</v>
      </c>
      <c r="L3566" s="166"/>
      <c r="M3566" s="41"/>
      <c r="N3566" s="41"/>
      <c r="O3566" s="41"/>
    </row>
    <row r="3567" spans="1:15" x14ac:dyDescent="0.25">
      <c r="A3567" s="165">
        <v>43614.541666666664</v>
      </c>
      <c r="B3567" s="167">
        <f>WEEKNUM(A3567)</f>
        <v>22</v>
      </c>
      <c r="C3567" s="164">
        <f>WEEKDAY(A3567)</f>
        <v>4</v>
      </c>
      <c r="D3567" s="164">
        <v>14</v>
      </c>
      <c r="E3567" s="163">
        <v>10</v>
      </c>
      <c r="F3567" s="163">
        <v>14.185</v>
      </c>
      <c r="G3567" s="163">
        <v>12.3</v>
      </c>
      <c r="H3567" s="1">
        <v>2427</v>
      </c>
      <c r="I3567" s="161">
        <f>VLOOKUP(B3567,L$2:M$54,2,FALSE)</f>
        <v>1.0416761784278104</v>
      </c>
      <c r="J3567">
        <f>MAX(I3567*F3567,E3567)</f>
        <v>14.776176590998491</v>
      </c>
      <c r="L3567" s="166"/>
      <c r="M3567" s="41"/>
      <c r="N3567" s="41"/>
      <c r="O3567" s="41"/>
    </row>
    <row r="3568" spans="1:15" x14ac:dyDescent="0.25">
      <c r="A3568" s="165">
        <v>43614.583333333336</v>
      </c>
      <c r="B3568" s="167">
        <f>WEEKNUM(A3568)</f>
        <v>22</v>
      </c>
      <c r="C3568" s="164">
        <f>WEEKDAY(A3568)</f>
        <v>4</v>
      </c>
      <c r="D3568" s="164">
        <v>15</v>
      </c>
      <c r="E3568" s="163">
        <v>10</v>
      </c>
      <c r="F3568" s="163">
        <v>15</v>
      </c>
      <c r="G3568" s="163">
        <v>11.91</v>
      </c>
      <c r="H3568" s="1">
        <v>2496</v>
      </c>
      <c r="I3568" s="161">
        <f>VLOOKUP(B3568,L$2:M$54,2,FALSE)</f>
        <v>1.0416761784278104</v>
      </c>
      <c r="J3568">
        <f>MAX(I3568*F3568,E3568)</f>
        <v>15.625142676417155</v>
      </c>
      <c r="L3568" s="166"/>
      <c r="M3568" s="41"/>
      <c r="N3568" s="41"/>
      <c r="O3568" s="41"/>
    </row>
    <row r="3569" spans="1:15" x14ac:dyDescent="0.25">
      <c r="A3569" s="165">
        <v>43614.625</v>
      </c>
      <c r="B3569" s="167">
        <f>WEEKNUM(A3569)</f>
        <v>22</v>
      </c>
      <c r="C3569" s="164">
        <f>WEEKDAY(A3569)</f>
        <v>4</v>
      </c>
      <c r="D3569" s="164">
        <v>16</v>
      </c>
      <c r="E3569" s="163">
        <v>10</v>
      </c>
      <c r="F3569" s="163">
        <v>14.895</v>
      </c>
      <c r="G3569" s="163">
        <v>11.780000000000001</v>
      </c>
      <c r="H3569" s="1">
        <v>2673</v>
      </c>
      <c r="I3569" s="161">
        <f>VLOOKUP(B3569,L$2:M$54,2,FALSE)</f>
        <v>1.0416761784278104</v>
      </c>
      <c r="J3569">
        <f>MAX(I3569*F3569,E3569)</f>
        <v>15.515766677682235</v>
      </c>
      <c r="L3569" s="166"/>
      <c r="M3569" s="41"/>
      <c r="N3569" s="41"/>
      <c r="O3569" s="41"/>
    </row>
    <row r="3570" spans="1:15" x14ac:dyDescent="0.25">
      <c r="A3570" s="165">
        <v>43614.666666666664</v>
      </c>
      <c r="B3570" s="167">
        <f>WEEKNUM(A3570)</f>
        <v>22</v>
      </c>
      <c r="C3570" s="164">
        <f>WEEKDAY(A3570)</f>
        <v>4</v>
      </c>
      <c r="D3570" s="164">
        <v>17</v>
      </c>
      <c r="E3570" s="163">
        <v>10</v>
      </c>
      <c r="F3570" s="163">
        <v>15.77</v>
      </c>
      <c r="G3570" s="163">
        <v>11.404999999999999</v>
      </c>
      <c r="H3570" s="1">
        <v>3606</v>
      </c>
      <c r="I3570" s="161">
        <f>VLOOKUP(B3570,L$2:M$54,2,FALSE)</f>
        <v>1.0416761784278104</v>
      </c>
      <c r="J3570">
        <f>MAX(I3570*F3570,E3570)</f>
        <v>16.427233333806569</v>
      </c>
      <c r="L3570" s="166"/>
      <c r="M3570" s="41"/>
      <c r="N3570" s="41"/>
      <c r="O3570" s="41"/>
    </row>
    <row r="3571" spans="1:15" x14ac:dyDescent="0.25">
      <c r="A3571" s="165">
        <v>43614.708333333336</v>
      </c>
      <c r="B3571" s="167">
        <f>WEEKNUM(A3571)</f>
        <v>22</v>
      </c>
      <c r="C3571" s="164">
        <f>WEEKDAY(A3571)</f>
        <v>4</v>
      </c>
      <c r="D3571" s="164">
        <v>18</v>
      </c>
      <c r="E3571" s="163">
        <v>10</v>
      </c>
      <c r="F3571" s="163">
        <v>17.549999999999997</v>
      </c>
      <c r="G3571" s="163">
        <v>12</v>
      </c>
      <c r="H3571" s="1">
        <v>3690</v>
      </c>
      <c r="I3571" s="161">
        <f>VLOOKUP(B3571,L$2:M$54,2,FALSE)</f>
        <v>1.0416761784278104</v>
      </c>
      <c r="J3571">
        <f>MAX(I3571*F3571,E3571)</f>
        <v>18.281416931408067</v>
      </c>
      <c r="L3571" s="166"/>
      <c r="M3571" s="41"/>
      <c r="N3571" s="41"/>
      <c r="O3571" s="41"/>
    </row>
    <row r="3572" spans="1:15" x14ac:dyDescent="0.25">
      <c r="A3572" s="165">
        <v>43614.75</v>
      </c>
      <c r="B3572" s="167">
        <f>WEEKNUM(A3572)</f>
        <v>22</v>
      </c>
      <c r="C3572" s="164">
        <f>WEEKDAY(A3572)</f>
        <v>4</v>
      </c>
      <c r="D3572" s="164">
        <v>19</v>
      </c>
      <c r="E3572" s="163">
        <v>10</v>
      </c>
      <c r="F3572" s="163">
        <v>16.234999999999999</v>
      </c>
      <c r="G3572" s="163">
        <v>14.375</v>
      </c>
      <c r="H3572" s="1">
        <v>2765</v>
      </c>
      <c r="I3572" s="161">
        <f>VLOOKUP(B3572,L$2:M$54,2,FALSE)</f>
        <v>1.0416761784278104</v>
      </c>
      <c r="J3572">
        <f>MAX(I3572*F3572,E3572)</f>
        <v>16.911612756775501</v>
      </c>
      <c r="L3572" s="166"/>
      <c r="M3572" s="41"/>
      <c r="N3572" s="41"/>
      <c r="O3572" s="41"/>
    </row>
    <row r="3573" spans="1:15" x14ac:dyDescent="0.25">
      <c r="A3573" s="165">
        <v>43614.791666666664</v>
      </c>
      <c r="B3573" s="167">
        <f>WEEKNUM(A3573)</f>
        <v>22</v>
      </c>
      <c r="C3573" s="164">
        <f>WEEKDAY(A3573)</f>
        <v>4</v>
      </c>
      <c r="D3573" s="164">
        <v>20</v>
      </c>
      <c r="E3573" s="163">
        <v>10</v>
      </c>
      <c r="F3573" s="163">
        <v>14</v>
      </c>
      <c r="G3573" s="163">
        <v>14.375</v>
      </c>
      <c r="H3573" s="1">
        <v>1775</v>
      </c>
      <c r="I3573" s="161">
        <f>VLOOKUP(B3573,L$2:M$54,2,FALSE)</f>
        <v>1.0416761784278104</v>
      </c>
      <c r="J3573">
        <f>MAX(I3573*F3573,E3573)</f>
        <v>14.583466497989345</v>
      </c>
      <c r="L3573" s="166"/>
      <c r="M3573" s="41"/>
      <c r="N3573" s="41"/>
      <c r="O3573" s="41"/>
    </row>
    <row r="3574" spans="1:15" x14ac:dyDescent="0.25">
      <c r="A3574" s="165">
        <v>43614.833333333336</v>
      </c>
      <c r="B3574" s="167">
        <f>WEEKNUM(A3574)</f>
        <v>22</v>
      </c>
      <c r="C3574" s="164">
        <f>WEEKDAY(A3574)</f>
        <v>4</v>
      </c>
      <c r="D3574" s="164">
        <v>21</v>
      </c>
      <c r="E3574" s="163">
        <v>10</v>
      </c>
      <c r="F3574" s="163">
        <v>12.77</v>
      </c>
      <c r="G3574" s="163">
        <v>12.9375</v>
      </c>
      <c r="H3574" s="1">
        <v>1100</v>
      </c>
      <c r="I3574" s="161">
        <f>VLOOKUP(B3574,L$2:M$54,2,FALSE)</f>
        <v>1.0416761784278104</v>
      </c>
      <c r="J3574">
        <f>MAX(I3574*F3574,E3574)</f>
        <v>13.302204798523137</v>
      </c>
      <c r="L3574" s="166"/>
      <c r="M3574" s="41"/>
      <c r="N3574" s="41"/>
      <c r="O3574" s="41"/>
    </row>
    <row r="3575" spans="1:15" x14ac:dyDescent="0.25">
      <c r="A3575" s="165">
        <v>43614.875</v>
      </c>
      <c r="B3575" s="167">
        <f>WEEKNUM(A3575)</f>
        <v>22</v>
      </c>
      <c r="C3575" s="164">
        <f>WEEKDAY(A3575)</f>
        <v>4</v>
      </c>
      <c r="D3575" s="164">
        <v>22</v>
      </c>
      <c r="E3575" s="163">
        <v>12.48</v>
      </c>
      <c r="F3575" s="163">
        <v>12.48</v>
      </c>
      <c r="G3575" s="163">
        <v>12.555</v>
      </c>
      <c r="H3575" s="1">
        <v>790</v>
      </c>
      <c r="I3575" s="161">
        <f>VLOOKUP(B3575,L$2:M$54,2,FALSE)</f>
        <v>1.0416761784278104</v>
      </c>
      <c r="J3575">
        <f>MAX(I3575*F3575,E3575)</f>
        <v>13.000118706779073</v>
      </c>
      <c r="L3575" s="166"/>
      <c r="M3575" s="41"/>
      <c r="N3575" s="41"/>
      <c r="O3575" s="41"/>
    </row>
    <row r="3576" spans="1:15" x14ac:dyDescent="0.25">
      <c r="A3576" s="165">
        <v>43614.916666666664</v>
      </c>
      <c r="B3576" s="167">
        <f>WEEKNUM(A3576)</f>
        <v>22</v>
      </c>
      <c r="C3576" s="164">
        <f>WEEKDAY(A3576)</f>
        <v>4</v>
      </c>
      <c r="D3576" s="164">
        <v>23</v>
      </c>
      <c r="E3576" s="163">
        <v>12.59</v>
      </c>
      <c r="F3576" s="163">
        <v>12.59</v>
      </c>
      <c r="G3576" s="163">
        <v>11.969999999999999</v>
      </c>
      <c r="H3576" s="1">
        <v>713</v>
      </c>
      <c r="I3576" s="161">
        <f>VLOOKUP(B3576,L$2:M$54,2,FALSE)</f>
        <v>1.0416761784278104</v>
      </c>
      <c r="J3576">
        <f>MAX(I3576*F3576,E3576)</f>
        <v>13.114703086406132</v>
      </c>
      <c r="L3576" s="166"/>
      <c r="M3576" s="41"/>
      <c r="N3576" s="41"/>
      <c r="O3576" s="41"/>
    </row>
    <row r="3577" spans="1:15" x14ac:dyDescent="0.25">
      <c r="A3577" s="165">
        <v>43614.958333333336</v>
      </c>
      <c r="B3577" s="167">
        <f>WEEKNUM(A3577)</f>
        <v>22</v>
      </c>
      <c r="C3577" s="164">
        <f>WEEKDAY(A3577)</f>
        <v>4</v>
      </c>
      <c r="D3577" s="164">
        <v>24</v>
      </c>
      <c r="E3577" s="163">
        <v>12.375</v>
      </c>
      <c r="F3577" s="163">
        <v>12.375</v>
      </c>
      <c r="G3577" s="163">
        <v>12.2225</v>
      </c>
      <c r="H3577" s="1">
        <v>396</v>
      </c>
      <c r="I3577" s="161">
        <f>VLOOKUP(B3577,L$2:M$54,2,FALSE)</f>
        <v>1.0416761784278104</v>
      </c>
      <c r="J3577">
        <f>MAX(I3577*F3577,E3577)</f>
        <v>12.890742708044153</v>
      </c>
      <c r="L3577" s="166"/>
      <c r="M3577" s="41"/>
      <c r="N3577" s="41"/>
      <c r="O3577" s="41"/>
    </row>
    <row r="3578" spans="1:15" x14ac:dyDescent="0.25">
      <c r="A3578" s="165">
        <v>43615</v>
      </c>
      <c r="B3578" s="167">
        <f>WEEKNUM(A3578)</f>
        <v>22</v>
      </c>
      <c r="C3578" s="164">
        <f>WEEKDAY(A3578)</f>
        <v>5</v>
      </c>
      <c r="D3578" s="164">
        <v>1</v>
      </c>
      <c r="E3578" s="163">
        <v>11.984999999999999</v>
      </c>
      <c r="F3578" s="163">
        <v>11.984999999999999</v>
      </c>
      <c r="G3578" s="163">
        <v>11.9625</v>
      </c>
      <c r="H3578" s="1">
        <v>171</v>
      </c>
      <c r="I3578" s="161">
        <f>VLOOKUP(B3578,L$2:M$54,2,FALSE)</f>
        <v>1.0416761784278104</v>
      </c>
      <c r="J3578">
        <f>MAX(I3578*F3578,E3578)</f>
        <v>12.484488998457307</v>
      </c>
      <c r="L3578" s="166"/>
      <c r="M3578" s="41"/>
      <c r="N3578" s="41"/>
      <c r="O3578" s="41"/>
    </row>
    <row r="3579" spans="1:15" x14ac:dyDescent="0.25">
      <c r="A3579" s="165">
        <v>43615.041666666664</v>
      </c>
      <c r="B3579" s="167">
        <f>WEEKNUM(A3579)</f>
        <v>22</v>
      </c>
      <c r="C3579" s="164">
        <f>WEEKDAY(A3579)</f>
        <v>5</v>
      </c>
      <c r="D3579" s="164">
        <v>2</v>
      </c>
      <c r="E3579" s="163">
        <v>11.719999999999999</v>
      </c>
      <c r="F3579" s="163">
        <v>11.719999999999999</v>
      </c>
      <c r="G3579" s="163">
        <v>12.15</v>
      </c>
      <c r="H3579" s="1">
        <v>108</v>
      </c>
      <c r="I3579" s="161">
        <f>VLOOKUP(B3579,L$2:M$54,2,FALSE)</f>
        <v>1.0416761784278104</v>
      </c>
      <c r="J3579">
        <f>MAX(I3579*F3579,E3579)</f>
        <v>12.208444811173937</v>
      </c>
      <c r="L3579" s="166"/>
      <c r="M3579" s="41"/>
      <c r="N3579" s="41"/>
      <c r="O3579" s="41"/>
    </row>
    <row r="3580" spans="1:15" x14ac:dyDescent="0.25">
      <c r="A3580" s="165">
        <v>43615.083333333336</v>
      </c>
      <c r="B3580" s="167">
        <f>WEEKNUM(A3580)</f>
        <v>22</v>
      </c>
      <c r="C3580" s="164">
        <f>WEEKDAY(A3580)</f>
        <v>5</v>
      </c>
      <c r="D3580" s="164">
        <v>3</v>
      </c>
      <c r="E3580" s="163">
        <v>12.094999999999999</v>
      </c>
      <c r="F3580" s="163">
        <v>12.094999999999999</v>
      </c>
      <c r="G3580" s="163">
        <v>12.635000000000002</v>
      </c>
      <c r="H3580" s="1">
        <v>79</v>
      </c>
      <c r="I3580" s="161">
        <f>VLOOKUP(B3580,L$2:M$54,2,FALSE)</f>
        <v>1.0416761784278104</v>
      </c>
      <c r="J3580">
        <f>MAX(I3580*F3580,E3580)</f>
        <v>12.599073378084364</v>
      </c>
      <c r="L3580" s="166"/>
      <c r="M3580" s="41"/>
      <c r="N3580" s="41"/>
      <c r="O3580" s="41"/>
    </row>
    <row r="3581" spans="1:15" x14ac:dyDescent="0.25">
      <c r="A3581" s="165">
        <v>43615.125</v>
      </c>
      <c r="B3581" s="167">
        <f>WEEKNUM(A3581)</f>
        <v>22</v>
      </c>
      <c r="C3581" s="164">
        <f>WEEKDAY(A3581)</f>
        <v>5</v>
      </c>
      <c r="D3581" s="164">
        <v>4</v>
      </c>
      <c r="E3581" s="163">
        <v>11.91</v>
      </c>
      <c r="F3581" s="163">
        <v>11.91</v>
      </c>
      <c r="G3581" s="163">
        <v>13.0975</v>
      </c>
      <c r="H3581" s="1">
        <v>133</v>
      </c>
      <c r="I3581" s="161">
        <f>VLOOKUP(B3581,L$2:M$54,2,FALSE)</f>
        <v>1.0416761784278104</v>
      </c>
      <c r="J3581">
        <f>MAX(I3581*F3581,E3581)</f>
        <v>12.406363285075221</v>
      </c>
      <c r="L3581" s="166"/>
      <c r="M3581" s="41"/>
      <c r="N3581" s="41"/>
      <c r="O3581" s="41"/>
    </row>
    <row r="3582" spans="1:15" x14ac:dyDescent="0.25">
      <c r="A3582" s="165">
        <v>43615.166666666664</v>
      </c>
      <c r="B3582" s="167">
        <f>WEEKNUM(A3582)</f>
        <v>22</v>
      </c>
      <c r="C3582" s="164">
        <f>WEEKDAY(A3582)</f>
        <v>5</v>
      </c>
      <c r="D3582" s="164">
        <v>5</v>
      </c>
      <c r="E3582" s="163">
        <v>12.455</v>
      </c>
      <c r="F3582" s="163">
        <v>12.455</v>
      </c>
      <c r="G3582" s="163">
        <v>14.045</v>
      </c>
      <c r="H3582" s="1">
        <v>316</v>
      </c>
      <c r="I3582" s="161">
        <f>VLOOKUP(B3582,L$2:M$54,2,FALSE)</f>
        <v>1.0416761784278104</v>
      </c>
      <c r="J3582">
        <f>MAX(I3582*F3582,E3582)</f>
        <v>12.974076802318377</v>
      </c>
      <c r="L3582" s="166"/>
      <c r="M3582" s="41"/>
      <c r="N3582" s="41"/>
      <c r="O3582" s="41"/>
    </row>
    <row r="3583" spans="1:15" x14ac:dyDescent="0.25">
      <c r="A3583" s="165">
        <v>43615.208333333336</v>
      </c>
      <c r="B3583" s="167">
        <f>WEEKNUM(A3583)</f>
        <v>22</v>
      </c>
      <c r="C3583" s="164">
        <f>WEEKDAY(A3583)</f>
        <v>5</v>
      </c>
      <c r="D3583" s="164">
        <v>6</v>
      </c>
      <c r="E3583" s="163">
        <v>10</v>
      </c>
      <c r="F3583" s="163">
        <v>11.094999999999999</v>
      </c>
      <c r="G3583" s="163">
        <v>12.547499999999999</v>
      </c>
      <c r="H3583" s="1">
        <v>932</v>
      </c>
      <c r="I3583" s="161">
        <f>VLOOKUP(B3583,L$2:M$54,2,FALSE)</f>
        <v>1.0416761784278104</v>
      </c>
      <c r="J3583">
        <f>MAX(I3583*F3583,E3583)</f>
        <v>11.557397199656554</v>
      </c>
      <c r="L3583" s="166"/>
      <c r="M3583" s="41"/>
      <c r="N3583" s="41"/>
      <c r="O3583" s="41"/>
    </row>
    <row r="3584" spans="1:15" x14ac:dyDescent="0.25">
      <c r="A3584" s="165">
        <v>43615.25</v>
      </c>
      <c r="B3584" s="167">
        <f>WEEKNUM(A3584)</f>
        <v>22</v>
      </c>
      <c r="C3584" s="164">
        <f>WEEKDAY(A3584)</f>
        <v>5</v>
      </c>
      <c r="D3584" s="164">
        <v>7</v>
      </c>
      <c r="E3584" s="163">
        <v>10</v>
      </c>
      <c r="F3584" s="163">
        <v>11.745000000000001</v>
      </c>
      <c r="G3584" s="163">
        <v>12.127500000000001</v>
      </c>
      <c r="H3584" s="1">
        <v>3449</v>
      </c>
      <c r="I3584" s="161">
        <f>VLOOKUP(B3584,L$2:M$54,2,FALSE)</f>
        <v>1.0416761784278104</v>
      </c>
      <c r="J3584">
        <f>MAX(I3584*F3584,E3584)</f>
        <v>12.234486715634633</v>
      </c>
      <c r="L3584" s="166"/>
      <c r="M3584" s="41"/>
      <c r="N3584" s="41"/>
      <c r="O3584" s="41"/>
    </row>
    <row r="3585" spans="1:15" x14ac:dyDescent="0.25">
      <c r="A3585" s="165">
        <v>43615.291666666664</v>
      </c>
      <c r="B3585" s="167">
        <f>WEEKNUM(A3585)</f>
        <v>22</v>
      </c>
      <c r="C3585" s="164">
        <f>WEEKDAY(A3585)</f>
        <v>5</v>
      </c>
      <c r="D3585" s="164">
        <v>8</v>
      </c>
      <c r="E3585" s="163">
        <v>10</v>
      </c>
      <c r="F3585" s="163">
        <v>17.755000000000003</v>
      </c>
      <c r="G3585" s="163">
        <v>12.61</v>
      </c>
      <c r="H3585" s="1">
        <v>4304</v>
      </c>
      <c r="I3585" s="161">
        <f>VLOOKUP(B3585,L$2:M$54,2,FALSE)</f>
        <v>1.0416761784278104</v>
      </c>
      <c r="J3585">
        <f>MAX(I3585*F3585,E3585)</f>
        <v>18.494960547985777</v>
      </c>
      <c r="L3585" s="166"/>
      <c r="M3585" s="41"/>
      <c r="N3585" s="41"/>
      <c r="O3585" s="41"/>
    </row>
    <row r="3586" spans="1:15" x14ac:dyDescent="0.25">
      <c r="A3586" s="165">
        <v>43615.333333333336</v>
      </c>
      <c r="B3586" s="167">
        <f>WEEKNUM(A3586)</f>
        <v>22</v>
      </c>
      <c r="C3586" s="164">
        <f>WEEKDAY(A3586)</f>
        <v>5</v>
      </c>
      <c r="D3586" s="164">
        <v>9</v>
      </c>
      <c r="E3586" s="163">
        <v>10</v>
      </c>
      <c r="F3586" s="163">
        <v>16.395</v>
      </c>
      <c r="G3586" s="163">
        <v>12.64</v>
      </c>
      <c r="H3586" s="1">
        <v>3895</v>
      </c>
      <c r="I3586" s="161">
        <f>VLOOKUP(B3586,L$2:M$54,2,FALSE)</f>
        <v>1.0416761784278104</v>
      </c>
      <c r="J3586">
        <f>MAX(I3586*F3586,E3586)</f>
        <v>17.07828094532395</v>
      </c>
      <c r="L3586" s="166"/>
      <c r="M3586" s="41"/>
      <c r="N3586" s="41"/>
      <c r="O3586" s="41"/>
    </row>
    <row r="3587" spans="1:15" x14ac:dyDescent="0.25">
      <c r="A3587" s="165">
        <v>43615.375</v>
      </c>
      <c r="B3587" s="167">
        <f>WEEKNUM(A3587)</f>
        <v>22</v>
      </c>
      <c r="C3587" s="164">
        <f>WEEKDAY(A3587)</f>
        <v>5</v>
      </c>
      <c r="D3587" s="164">
        <v>10</v>
      </c>
      <c r="E3587" s="163">
        <v>10</v>
      </c>
      <c r="F3587" s="163">
        <v>15.625</v>
      </c>
      <c r="G3587" s="163">
        <v>12.39</v>
      </c>
      <c r="H3587" s="1">
        <v>2992</v>
      </c>
      <c r="I3587" s="161">
        <f>VLOOKUP(B3587,L$2:M$54,2,FALSE)</f>
        <v>1.0416761784278104</v>
      </c>
      <c r="J3587">
        <f>MAX(I3587*F3587,E3587)</f>
        <v>16.276190287934536</v>
      </c>
      <c r="L3587" s="166"/>
      <c r="M3587" s="41"/>
      <c r="N3587" s="41"/>
      <c r="O3587" s="41"/>
    </row>
    <row r="3588" spans="1:15" x14ac:dyDescent="0.25">
      <c r="A3588" s="165">
        <v>43615.416666666664</v>
      </c>
      <c r="B3588" s="167">
        <f>WEEKNUM(A3588)</f>
        <v>22</v>
      </c>
      <c r="C3588" s="164">
        <f>WEEKDAY(A3588)</f>
        <v>5</v>
      </c>
      <c r="D3588" s="164">
        <v>11</v>
      </c>
      <c r="E3588" s="163">
        <v>10</v>
      </c>
      <c r="F3588" s="163">
        <v>13.745000000000001</v>
      </c>
      <c r="G3588" s="163">
        <v>11.870000000000001</v>
      </c>
      <c r="H3588" s="1">
        <v>2432</v>
      </c>
      <c r="I3588" s="161">
        <f>VLOOKUP(B3588,L$2:M$54,2,FALSE)</f>
        <v>1.0416761784278104</v>
      </c>
      <c r="J3588">
        <f>MAX(I3588*F3588,E3588)</f>
        <v>14.317839072490255</v>
      </c>
      <c r="L3588" s="166"/>
      <c r="M3588" s="41"/>
      <c r="N3588" s="41"/>
      <c r="O3588" s="41"/>
    </row>
    <row r="3589" spans="1:15" x14ac:dyDescent="0.25">
      <c r="A3589" s="165">
        <v>43615.458333333336</v>
      </c>
      <c r="B3589" s="167">
        <f>WEEKNUM(A3589)</f>
        <v>22</v>
      </c>
      <c r="C3589" s="164">
        <f>WEEKDAY(A3589)</f>
        <v>5</v>
      </c>
      <c r="D3589" s="164">
        <v>12</v>
      </c>
      <c r="E3589" s="163">
        <v>10</v>
      </c>
      <c r="F3589" s="163">
        <v>15.704999999999998</v>
      </c>
      <c r="G3589" s="163">
        <v>12.16</v>
      </c>
      <c r="H3589" s="1">
        <v>2485</v>
      </c>
      <c r="I3589" s="161">
        <f>VLOOKUP(B3589,L$2:M$54,2,FALSE)</f>
        <v>1.0416761784278104</v>
      </c>
      <c r="J3589">
        <f>MAX(I3589*F3589,E3589)</f>
        <v>16.359524382208761</v>
      </c>
      <c r="L3589" s="166"/>
      <c r="M3589" s="41"/>
      <c r="N3589" s="41"/>
      <c r="O3589" s="41"/>
    </row>
    <row r="3590" spans="1:15" x14ac:dyDescent="0.25">
      <c r="A3590" s="165">
        <v>43615.5</v>
      </c>
      <c r="B3590" s="167">
        <f>WEEKNUM(A3590)</f>
        <v>22</v>
      </c>
      <c r="C3590" s="164">
        <f>WEEKDAY(A3590)</f>
        <v>5</v>
      </c>
      <c r="D3590" s="164">
        <v>13</v>
      </c>
      <c r="E3590" s="163">
        <v>10</v>
      </c>
      <c r="F3590" s="163">
        <v>14.475</v>
      </c>
      <c r="G3590" s="163">
        <v>12.04</v>
      </c>
      <c r="H3590" s="1">
        <v>2297</v>
      </c>
      <c r="I3590" s="161">
        <f>VLOOKUP(B3590,L$2:M$54,2,FALSE)</f>
        <v>1.0416761784278104</v>
      </c>
      <c r="J3590">
        <f>MAX(I3590*F3590,E3590)</f>
        <v>15.078262682742555</v>
      </c>
      <c r="L3590" s="166"/>
      <c r="M3590" s="41"/>
      <c r="N3590" s="41"/>
      <c r="O3590" s="41"/>
    </row>
    <row r="3591" spans="1:15" x14ac:dyDescent="0.25">
      <c r="A3591" s="165">
        <v>43615.541666666664</v>
      </c>
      <c r="B3591" s="167">
        <f>WEEKNUM(A3591)</f>
        <v>22</v>
      </c>
      <c r="C3591" s="164">
        <f>WEEKDAY(A3591)</f>
        <v>5</v>
      </c>
      <c r="D3591" s="164">
        <v>14</v>
      </c>
      <c r="E3591" s="163">
        <v>10</v>
      </c>
      <c r="F3591" s="163">
        <v>13.765000000000001</v>
      </c>
      <c r="G3591" s="163">
        <v>11.515000000000001</v>
      </c>
      <c r="H3591" s="1">
        <v>2502</v>
      </c>
      <c r="I3591" s="161">
        <f>VLOOKUP(B3591,L$2:M$54,2,FALSE)</f>
        <v>1.0416761784278104</v>
      </c>
      <c r="J3591">
        <f>MAX(I3591*F3591,E3591)</f>
        <v>14.33867259605881</v>
      </c>
      <c r="L3591" s="166"/>
      <c r="M3591" s="41"/>
      <c r="N3591" s="41"/>
      <c r="O3591" s="41"/>
    </row>
    <row r="3592" spans="1:15" x14ac:dyDescent="0.25">
      <c r="A3592" s="165">
        <v>43615.583333333336</v>
      </c>
      <c r="B3592" s="167">
        <f>WEEKNUM(A3592)</f>
        <v>22</v>
      </c>
      <c r="C3592" s="164">
        <f>WEEKDAY(A3592)</f>
        <v>5</v>
      </c>
      <c r="D3592" s="164">
        <v>15</v>
      </c>
      <c r="E3592" s="163">
        <v>10</v>
      </c>
      <c r="F3592" s="163">
        <v>15.885</v>
      </c>
      <c r="G3592" s="163">
        <v>12.275</v>
      </c>
      <c r="H3592" s="1">
        <v>2627</v>
      </c>
      <c r="I3592" s="161">
        <f>VLOOKUP(B3592,L$2:M$54,2,FALSE)</f>
        <v>1.0416761784278104</v>
      </c>
      <c r="J3592">
        <f>MAX(I3592*F3592,E3592)</f>
        <v>16.547026094325766</v>
      </c>
      <c r="L3592" s="166"/>
      <c r="M3592" s="41"/>
      <c r="N3592" s="41"/>
      <c r="O3592" s="41"/>
    </row>
    <row r="3593" spans="1:15" x14ac:dyDescent="0.25">
      <c r="A3593" s="165">
        <v>43615.625</v>
      </c>
      <c r="B3593" s="167">
        <f>WEEKNUM(A3593)</f>
        <v>22</v>
      </c>
      <c r="C3593" s="164">
        <f>WEEKDAY(A3593)</f>
        <v>5</v>
      </c>
      <c r="D3593" s="164">
        <v>16</v>
      </c>
      <c r="E3593" s="163">
        <v>10</v>
      </c>
      <c r="F3593" s="163">
        <v>14.73</v>
      </c>
      <c r="G3593" s="163">
        <v>12.059999999999999</v>
      </c>
      <c r="H3593" s="1">
        <v>2734</v>
      </c>
      <c r="I3593" s="161">
        <f>VLOOKUP(B3593,L$2:M$54,2,FALSE)</f>
        <v>1.0416761784278104</v>
      </c>
      <c r="J3593">
        <f>MAX(I3593*F3593,E3593)</f>
        <v>15.343890108241647</v>
      </c>
      <c r="L3593" s="166"/>
      <c r="M3593" s="41"/>
      <c r="N3593" s="41"/>
      <c r="O3593" s="41"/>
    </row>
    <row r="3594" spans="1:15" x14ac:dyDescent="0.25">
      <c r="A3594" s="165">
        <v>43615.666666666664</v>
      </c>
      <c r="B3594" s="167">
        <f>WEEKNUM(A3594)</f>
        <v>22</v>
      </c>
      <c r="C3594" s="164">
        <f>WEEKDAY(A3594)</f>
        <v>5</v>
      </c>
      <c r="D3594" s="164">
        <v>17</v>
      </c>
      <c r="E3594" s="163">
        <v>10</v>
      </c>
      <c r="F3594" s="163">
        <v>15.145</v>
      </c>
      <c r="G3594" s="163">
        <v>10.385</v>
      </c>
      <c r="H3594" s="1">
        <v>3577</v>
      </c>
      <c r="I3594" s="161">
        <f>VLOOKUP(B3594,L$2:M$54,2,FALSE)</f>
        <v>1.0416761784278104</v>
      </c>
      <c r="J3594">
        <f>MAX(I3594*F3594,E3594)</f>
        <v>15.776185722289187</v>
      </c>
      <c r="L3594" s="166"/>
      <c r="M3594" s="41"/>
      <c r="N3594" s="41"/>
      <c r="O3594" s="41"/>
    </row>
    <row r="3595" spans="1:15" x14ac:dyDescent="0.25">
      <c r="A3595" s="165">
        <v>43615.708333333336</v>
      </c>
      <c r="B3595" s="167">
        <f>WEEKNUM(A3595)</f>
        <v>22</v>
      </c>
      <c r="C3595" s="164">
        <f>WEEKDAY(A3595)</f>
        <v>5</v>
      </c>
      <c r="D3595" s="164">
        <v>18</v>
      </c>
      <c r="E3595" s="163">
        <v>10</v>
      </c>
      <c r="F3595" s="163">
        <v>17.98</v>
      </c>
      <c r="G3595" s="163">
        <v>12.4825</v>
      </c>
      <c r="H3595" s="1">
        <v>4160</v>
      </c>
      <c r="I3595" s="161">
        <f>VLOOKUP(B3595,L$2:M$54,2,FALSE)</f>
        <v>1.0416761784278104</v>
      </c>
      <c r="J3595">
        <f>MAX(I3595*F3595,E3595)</f>
        <v>18.729337688132031</v>
      </c>
      <c r="L3595" s="166"/>
      <c r="M3595" s="41"/>
      <c r="N3595" s="41"/>
      <c r="O3595" s="41"/>
    </row>
    <row r="3596" spans="1:15" x14ac:dyDescent="0.25">
      <c r="A3596" s="165">
        <v>43615.75</v>
      </c>
      <c r="B3596" s="167">
        <f>WEEKNUM(A3596)</f>
        <v>22</v>
      </c>
      <c r="C3596" s="164">
        <f>WEEKDAY(A3596)</f>
        <v>5</v>
      </c>
      <c r="D3596" s="164">
        <v>19</v>
      </c>
      <c r="E3596" s="163">
        <v>10</v>
      </c>
      <c r="F3596" s="163">
        <v>16.450000000000003</v>
      </c>
      <c r="G3596" s="163">
        <v>13.89</v>
      </c>
      <c r="H3596" s="1">
        <v>2888</v>
      </c>
      <c r="I3596" s="161">
        <f>VLOOKUP(B3596,L$2:M$54,2,FALSE)</f>
        <v>1.0416761784278104</v>
      </c>
      <c r="J3596">
        <f>MAX(I3596*F3596,E3596)</f>
        <v>17.135573135137484</v>
      </c>
      <c r="L3596" s="166"/>
      <c r="M3596" s="41"/>
      <c r="N3596" s="41"/>
      <c r="O3596" s="41"/>
    </row>
    <row r="3597" spans="1:15" x14ac:dyDescent="0.25">
      <c r="A3597" s="165">
        <v>43615.791666666664</v>
      </c>
      <c r="B3597" s="167">
        <f>WEEKNUM(A3597)</f>
        <v>22</v>
      </c>
      <c r="C3597" s="164">
        <f>WEEKDAY(A3597)</f>
        <v>5</v>
      </c>
      <c r="D3597" s="164">
        <v>20</v>
      </c>
      <c r="E3597" s="163">
        <v>10</v>
      </c>
      <c r="F3597" s="163">
        <v>13.945</v>
      </c>
      <c r="G3597" s="163">
        <v>12.8025</v>
      </c>
      <c r="H3597" s="1">
        <v>1944</v>
      </c>
      <c r="I3597" s="161">
        <f>VLOOKUP(B3597,L$2:M$54,2,FALSE)</f>
        <v>1.0416761784278104</v>
      </c>
      <c r="J3597">
        <f>MAX(I3597*F3597,E3597)</f>
        <v>14.526174308175815</v>
      </c>
      <c r="L3597" s="166"/>
      <c r="M3597" s="41"/>
      <c r="N3597" s="41"/>
      <c r="O3597" s="41"/>
    </row>
    <row r="3598" spans="1:15" x14ac:dyDescent="0.25">
      <c r="A3598" s="165">
        <v>43615.833333333336</v>
      </c>
      <c r="B3598" s="167">
        <f>WEEKNUM(A3598)</f>
        <v>22</v>
      </c>
      <c r="C3598" s="164">
        <f>WEEKDAY(A3598)</f>
        <v>5</v>
      </c>
      <c r="D3598" s="164">
        <v>21</v>
      </c>
      <c r="E3598" s="163">
        <v>11.754999999999999</v>
      </c>
      <c r="F3598" s="163">
        <v>11.754999999999999</v>
      </c>
      <c r="G3598" s="163">
        <v>12.245000000000001</v>
      </c>
      <c r="H3598" s="1">
        <v>1172</v>
      </c>
      <c r="I3598" s="161">
        <f>VLOOKUP(B3598,L$2:M$54,2,FALSE)</f>
        <v>1.0416761784278104</v>
      </c>
      <c r="J3598">
        <f>MAX(I3598*F3598,E3598)</f>
        <v>12.24490347741891</v>
      </c>
      <c r="L3598" s="166"/>
      <c r="M3598" s="41"/>
      <c r="N3598" s="41"/>
      <c r="O3598" s="41"/>
    </row>
    <row r="3599" spans="1:15" x14ac:dyDescent="0.25">
      <c r="A3599" s="165">
        <v>43615.875</v>
      </c>
      <c r="B3599" s="167">
        <f>WEEKNUM(A3599)</f>
        <v>22</v>
      </c>
      <c r="C3599" s="164">
        <f>WEEKDAY(A3599)</f>
        <v>5</v>
      </c>
      <c r="D3599" s="164">
        <v>22</v>
      </c>
      <c r="E3599" s="163">
        <v>12</v>
      </c>
      <c r="F3599" s="163">
        <v>13.98</v>
      </c>
      <c r="G3599" s="163">
        <v>12.524999999999999</v>
      </c>
      <c r="H3599" s="1">
        <v>868</v>
      </c>
      <c r="I3599" s="161">
        <f>VLOOKUP(B3599,L$2:M$54,2,FALSE)</f>
        <v>1.0416761784278104</v>
      </c>
      <c r="J3599">
        <f>MAX(I3599*F3599,E3599)</f>
        <v>14.562632974420788</v>
      </c>
      <c r="L3599" s="166"/>
      <c r="M3599" s="41"/>
      <c r="N3599" s="41"/>
      <c r="O3599" s="41"/>
    </row>
    <row r="3600" spans="1:15" x14ac:dyDescent="0.25">
      <c r="A3600" s="165">
        <v>43615.916666666664</v>
      </c>
      <c r="B3600" s="167">
        <f>WEEKNUM(A3600)</f>
        <v>22</v>
      </c>
      <c r="C3600" s="164">
        <f>WEEKDAY(A3600)</f>
        <v>5</v>
      </c>
      <c r="D3600" s="164">
        <v>23</v>
      </c>
      <c r="E3600" s="163">
        <v>12</v>
      </c>
      <c r="F3600" s="163">
        <v>13.92</v>
      </c>
      <c r="G3600" s="163">
        <v>12.41</v>
      </c>
      <c r="H3600" s="1">
        <v>830</v>
      </c>
      <c r="I3600" s="161">
        <f>VLOOKUP(B3600,L$2:M$54,2,FALSE)</f>
        <v>1.0416761784278104</v>
      </c>
      <c r="J3600">
        <f>MAX(I3600*F3600,E3600)</f>
        <v>14.500132403715121</v>
      </c>
      <c r="L3600" s="166"/>
      <c r="M3600" s="41"/>
      <c r="N3600" s="41"/>
      <c r="O3600" s="41"/>
    </row>
    <row r="3601" spans="1:15" x14ac:dyDescent="0.25">
      <c r="A3601" s="165">
        <v>43615.958333333336</v>
      </c>
      <c r="B3601" s="167">
        <f>WEEKNUM(A3601)</f>
        <v>22</v>
      </c>
      <c r="C3601" s="164">
        <f>WEEKDAY(A3601)</f>
        <v>5</v>
      </c>
      <c r="D3601" s="164">
        <v>24</v>
      </c>
      <c r="E3601" s="163">
        <v>12</v>
      </c>
      <c r="F3601" s="163">
        <v>13.934999999999999</v>
      </c>
      <c r="G3601" s="163">
        <v>11.952500000000001</v>
      </c>
      <c r="H3601" s="1">
        <v>520</v>
      </c>
      <c r="I3601" s="161">
        <f>VLOOKUP(B3601,L$2:M$54,2,FALSE)</f>
        <v>1.0416761784278104</v>
      </c>
      <c r="J3601">
        <f>MAX(I3601*F3601,E3601)</f>
        <v>14.515757546391535</v>
      </c>
      <c r="L3601" s="166"/>
      <c r="M3601" s="41"/>
      <c r="N3601" s="41"/>
      <c r="O3601" s="41"/>
    </row>
    <row r="3602" spans="1:15" x14ac:dyDescent="0.25">
      <c r="A3602" s="165">
        <v>43616</v>
      </c>
      <c r="B3602" s="167">
        <f>WEEKNUM(A3602)</f>
        <v>22</v>
      </c>
      <c r="C3602" s="164">
        <f>WEEKDAY(A3602)</f>
        <v>6</v>
      </c>
      <c r="D3602" s="164">
        <v>1</v>
      </c>
      <c r="E3602" s="163">
        <v>12</v>
      </c>
      <c r="F3602" s="163">
        <v>13.225</v>
      </c>
      <c r="G3602" s="163">
        <v>12.835000000000001</v>
      </c>
      <c r="H3602" s="1">
        <v>211</v>
      </c>
      <c r="I3602" s="161">
        <f>VLOOKUP(B3602,L$2:M$54,2,FALSE)</f>
        <v>1.0416761784278104</v>
      </c>
      <c r="J3602">
        <f>MAX(I3602*F3602,E3602)</f>
        <v>13.776167459707791</v>
      </c>
      <c r="L3602" s="166"/>
      <c r="M3602" s="41"/>
      <c r="N3602" s="41"/>
      <c r="O3602" s="41"/>
    </row>
    <row r="3603" spans="1:15" x14ac:dyDescent="0.25">
      <c r="A3603" s="165">
        <v>43616.041666666664</v>
      </c>
      <c r="B3603" s="167">
        <f>WEEKNUM(A3603)</f>
        <v>22</v>
      </c>
      <c r="C3603" s="164">
        <f>WEEKDAY(A3603)</f>
        <v>6</v>
      </c>
      <c r="D3603" s="164">
        <v>2</v>
      </c>
      <c r="E3603" s="163">
        <v>10</v>
      </c>
      <c r="F3603" s="163">
        <v>10.495000000000001</v>
      </c>
      <c r="G3603" s="163">
        <v>12.8825</v>
      </c>
      <c r="H3603" s="1">
        <v>130</v>
      </c>
      <c r="I3603" s="161">
        <f>VLOOKUP(B3603,L$2:M$54,2,FALSE)</f>
        <v>1.0416761784278104</v>
      </c>
      <c r="J3603">
        <f>MAX(I3603*F3603,E3603)</f>
        <v>10.932391492599871</v>
      </c>
      <c r="L3603" s="166"/>
      <c r="M3603" s="41"/>
      <c r="N3603" s="41"/>
      <c r="O3603" s="41"/>
    </row>
    <row r="3604" spans="1:15" x14ac:dyDescent="0.25">
      <c r="A3604" s="165">
        <v>43616.083333333336</v>
      </c>
      <c r="B3604" s="167">
        <f>WEEKNUM(A3604)</f>
        <v>22</v>
      </c>
      <c r="C3604" s="164">
        <f>WEEKDAY(A3604)</f>
        <v>6</v>
      </c>
      <c r="D3604" s="164">
        <v>3</v>
      </c>
      <c r="E3604" s="163">
        <v>10</v>
      </c>
      <c r="F3604" s="163">
        <v>10.850000000000001</v>
      </c>
      <c r="G3604" s="163">
        <v>12.282499999999999</v>
      </c>
      <c r="H3604" s="1">
        <v>103</v>
      </c>
      <c r="I3604" s="161">
        <f>VLOOKUP(B3604,L$2:M$54,2,FALSE)</f>
        <v>1.0416761784278104</v>
      </c>
      <c r="J3604">
        <f>MAX(I3604*F3604,E3604)</f>
        <v>11.302186535941743</v>
      </c>
      <c r="L3604" s="166"/>
      <c r="M3604" s="41"/>
      <c r="N3604" s="41"/>
      <c r="O3604" s="41"/>
    </row>
    <row r="3605" spans="1:15" x14ac:dyDescent="0.25">
      <c r="A3605" s="165">
        <v>43616.125</v>
      </c>
      <c r="B3605" s="167">
        <f>WEEKNUM(A3605)</f>
        <v>22</v>
      </c>
      <c r="C3605" s="164">
        <f>WEEKDAY(A3605)</f>
        <v>6</v>
      </c>
      <c r="D3605" s="164">
        <v>4</v>
      </c>
      <c r="E3605" s="163">
        <v>10</v>
      </c>
      <c r="F3605" s="163">
        <v>10.475000000000001</v>
      </c>
      <c r="G3605" s="163">
        <v>13.487500000000001</v>
      </c>
      <c r="H3605" s="1">
        <v>150</v>
      </c>
      <c r="I3605" s="161">
        <f>VLOOKUP(B3605,L$2:M$54,2,FALSE)</f>
        <v>1.0416761784278104</v>
      </c>
      <c r="J3605">
        <f>MAX(I3605*F3605,E3605)</f>
        <v>10.911557969031314</v>
      </c>
      <c r="L3605" s="166"/>
      <c r="M3605" s="41"/>
      <c r="N3605" s="41"/>
      <c r="O3605" s="41"/>
    </row>
    <row r="3606" spans="1:15" x14ac:dyDescent="0.25">
      <c r="A3606" s="165">
        <v>43616.166666666664</v>
      </c>
      <c r="B3606" s="167">
        <f>WEEKNUM(A3606)</f>
        <v>22</v>
      </c>
      <c r="C3606" s="164">
        <f>WEEKDAY(A3606)</f>
        <v>6</v>
      </c>
      <c r="D3606" s="164">
        <v>5</v>
      </c>
      <c r="E3606" s="163">
        <v>11.254999999999999</v>
      </c>
      <c r="F3606" s="163">
        <v>11.120000000000001</v>
      </c>
      <c r="G3606" s="163">
        <v>14.024999999999999</v>
      </c>
      <c r="H3606" s="1">
        <v>310</v>
      </c>
      <c r="I3606" s="161">
        <f>VLOOKUP(B3606,L$2:M$54,2,FALSE)</f>
        <v>1.0416761784278104</v>
      </c>
      <c r="J3606">
        <f>MAX(I3606*F3606,E3606)</f>
        <v>11.583439104117252</v>
      </c>
      <c r="L3606" s="166"/>
      <c r="M3606" s="41"/>
      <c r="N3606" s="41"/>
      <c r="O3606" s="41"/>
    </row>
    <row r="3607" spans="1:15" x14ac:dyDescent="0.25">
      <c r="A3607" s="165">
        <v>43616.208333333336</v>
      </c>
      <c r="B3607" s="167">
        <f>WEEKNUM(A3607)</f>
        <v>22</v>
      </c>
      <c r="C3607" s="164">
        <f>WEEKDAY(A3607)</f>
        <v>6</v>
      </c>
      <c r="D3607" s="164">
        <v>6</v>
      </c>
      <c r="E3607" s="163">
        <v>9.5249999999999986</v>
      </c>
      <c r="F3607" s="163">
        <v>9.5249999999999986</v>
      </c>
      <c r="G3607" s="163">
        <v>12.495000000000001</v>
      </c>
      <c r="H3607" s="1">
        <v>914</v>
      </c>
      <c r="I3607" s="161">
        <f>VLOOKUP(B3607,L$2:M$54,2,FALSE)</f>
        <v>1.0416761784278104</v>
      </c>
      <c r="J3607">
        <f>MAX(I3607*F3607,E3607)</f>
        <v>9.9219655995248921</v>
      </c>
      <c r="L3607" s="166"/>
      <c r="M3607" s="41"/>
      <c r="N3607" s="41"/>
      <c r="O3607" s="41"/>
    </row>
    <row r="3608" spans="1:15" x14ac:dyDescent="0.25">
      <c r="A3608" s="165">
        <v>43616.25</v>
      </c>
      <c r="B3608" s="167">
        <f>WEEKNUM(A3608)</f>
        <v>22</v>
      </c>
      <c r="C3608" s="164">
        <f>WEEKDAY(A3608)</f>
        <v>6</v>
      </c>
      <c r="D3608" s="164">
        <v>7</v>
      </c>
      <c r="E3608" s="163">
        <v>10.635</v>
      </c>
      <c r="F3608" s="163">
        <v>12.370000000000001</v>
      </c>
      <c r="G3608" s="163">
        <v>11.952500000000001</v>
      </c>
      <c r="H3608" s="1">
        <v>3397</v>
      </c>
      <c r="I3608" s="161">
        <f>VLOOKUP(B3608,L$2:M$54,2,FALSE)</f>
        <v>1.0416761784278104</v>
      </c>
      <c r="J3608">
        <f>MAX(I3608*F3608,E3608)</f>
        <v>12.885534327152016</v>
      </c>
      <c r="L3608" s="166"/>
      <c r="M3608" s="41"/>
      <c r="N3608" s="41"/>
      <c r="O3608" s="41"/>
    </row>
    <row r="3609" spans="1:15" x14ac:dyDescent="0.25">
      <c r="A3609" s="165">
        <v>43616.291666666664</v>
      </c>
      <c r="B3609" s="167">
        <f>WEEKNUM(A3609)</f>
        <v>22</v>
      </c>
      <c r="C3609" s="164">
        <f>WEEKDAY(A3609)</f>
        <v>6</v>
      </c>
      <c r="D3609" s="164">
        <v>8</v>
      </c>
      <c r="E3609" s="163">
        <v>10</v>
      </c>
      <c r="F3609" s="163">
        <v>16.535</v>
      </c>
      <c r="G3609" s="163">
        <v>12.977499999999999</v>
      </c>
      <c r="H3609" s="1">
        <v>4215</v>
      </c>
      <c r="I3609" s="161">
        <f>VLOOKUP(B3609,L$2:M$54,2,FALSE)</f>
        <v>1.0416761784278104</v>
      </c>
      <c r="J3609">
        <f>MAX(I3609*F3609,E3609)</f>
        <v>17.224115610303844</v>
      </c>
      <c r="L3609" s="166"/>
      <c r="M3609" s="41"/>
      <c r="N3609" s="41"/>
      <c r="O3609" s="41"/>
    </row>
    <row r="3610" spans="1:15" x14ac:dyDescent="0.25">
      <c r="A3610" s="165">
        <v>43616.333333333336</v>
      </c>
      <c r="B3610" s="167">
        <f>WEEKNUM(A3610)</f>
        <v>22</v>
      </c>
      <c r="C3610" s="164">
        <f>WEEKDAY(A3610)</f>
        <v>6</v>
      </c>
      <c r="D3610" s="164">
        <v>9</v>
      </c>
      <c r="E3610" s="163">
        <v>10</v>
      </c>
      <c r="F3610" s="163">
        <v>19.29</v>
      </c>
      <c r="G3610" s="163">
        <v>12.872499999999999</v>
      </c>
      <c r="H3610" s="1">
        <v>3873</v>
      </c>
      <c r="I3610" s="161">
        <f>VLOOKUP(B3610,L$2:M$54,2,FALSE)</f>
        <v>1.0416761784278104</v>
      </c>
      <c r="J3610">
        <f>MAX(I3610*F3610,E3610)</f>
        <v>20.093933481872462</v>
      </c>
      <c r="L3610" s="166"/>
      <c r="M3610" s="41"/>
      <c r="N3610" s="41"/>
      <c r="O3610" s="41"/>
    </row>
    <row r="3611" spans="1:15" x14ac:dyDescent="0.25">
      <c r="A3611" s="165">
        <v>43616.375</v>
      </c>
      <c r="B3611" s="167">
        <f>WEEKNUM(A3611)</f>
        <v>22</v>
      </c>
      <c r="C3611" s="164">
        <f>WEEKDAY(A3611)</f>
        <v>6</v>
      </c>
      <c r="D3611" s="164">
        <v>10</v>
      </c>
      <c r="E3611" s="163">
        <v>10</v>
      </c>
      <c r="F3611" s="163">
        <v>15.025</v>
      </c>
      <c r="G3611" s="163">
        <v>13.21</v>
      </c>
      <c r="H3611" s="1">
        <v>2982</v>
      </c>
      <c r="I3611" s="161">
        <f>VLOOKUP(B3611,L$2:M$54,2,FALSE)</f>
        <v>1.0416761784278104</v>
      </c>
      <c r="J3611">
        <f>MAX(I3611*F3611,E3611)</f>
        <v>15.651184580877851</v>
      </c>
      <c r="L3611" s="166"/>
      <c r="M3611" s="41"/>
      <c r="N3611" s="41"/>
      <c r="O3611" s="41"/>
    </row>
    <row r="3612" spans="1:15" x14ac:dyDescent="0.25">
      <c r="A3612" s="165">
        <v>43616.416666666664</v>
      </c>
      <c r="B3612" s="167">
        <f>WEEKNUM(A3612)</f>
        <v>22</v>
      </c>
      <c r="C3612" s="164">
        <f>WEEKDAY(A3612)</f>
        <v>6</v>
      </c>
      <c r="D3612" s="164">
        <v>11</v>
      </c>
      <c r="E3612" s="163">
        <v>10</v>
      </c>
      <c r="F3612" s="163">
        <v>13.92</v>
      </c>
      <c r="G3612" s="163">
        <v>13.045</v>
      </c>
      <c r="H3612" s="1">
        <v>2634</v>
      </c>
      <c r="I3612" s="161">
        <f>VLOOKUP(B3612,L$2:M$54,2,FALSE)</f>
        <v>1.0416761784278104</v>
      </c>
      <c r="J3612">
        <f>MAX(I3612*F3612,E3612)</f>
        <v>14.500132403715121</v>
      </c>
      <c r="L3612" s="166"/>
      <c r="M3612" s="41"/>
      <c r="N3612" s="41"/>
      <c r="O3612" s="41"/>
    </row>
    <row r="3613" spans="1:15" x14ac:dyDescent="0.25">
      <c r="A3613" s="165">
        <v>43616.458333333336</v>
      </c>
      <c r="B3613" s="167">
        <f>WEEKNUM(A3613)</f>
        <v>22</v>
      </c>
      <c r="C3613" s="164">
        <f>WEEKDAY(A3613)</f>
        <v>6</v>
      </c>
      <c r="D3613" s="164">
        <v>12</v>
      </c>
      <c r="E3613" s="163">
        <v>10</v>
      </c>
      <c r="F3613" s="163">
        <v>14.2</v>
      </c>
      <c r="G3613" s="163">
        <v>12.297499999999999</v>
      </c>
      <c r="H3613" s="1">
        <v>2524</v>
      </c>
      <c r="I3613" s="161">
        <f>VLOOKUP(B3613,L$2:M$54,2,FALSE)</f>
        <v>1.0416761784278104</v>
      </c>
      <c r="J3613">
        <f>MAX(I3613*F3613,E3613)</f>
        <v>14.791801733674907</v>
      </c>
      <c r="L3613" s="166"/>
      <c r="M3613" s="41"/>
      <c r="N3613" s="41"/>
      <c r="O3613" s="41"/>
    </row>
    <row r="3614" spans="1:15" x14ac:dyDescent="0.25">
      <c r="A3614" s="165">
        <v>43616.5</v>
      </c>
      <c r="B3614" s="167">
        <f>WEEKNUM(A3614)</f>
        <v>22</v>
      </c>
      <c r="C3614" s="164">
        <f>WEEKDAY(A3614)</f>
        <v>6</v>
      </c>
      <c r="D3614" s="164">
        <v>13</v>
      </c>
      <c r="E3614" s="163">
        <v>10</v>
      </c>
      <c r="F3614" s="163">
        <v>14.445</v>
      </c>
      <c r="G3614" s="163">
        <v>11.184999999999999</v>
      </c>
      <c r="H3614" s="1">
        <v>2571</v>
      </c>
      <c r="I3614" s="161">
        <f>VLOOKUP(B3614,L$2:M$54,2,FALSE)</f>
        <v>1.0416761784278104</v>
      </c>
      <c r="J3614">
        <f>MAX(I3614*F3614,E3614)</f>
        <v>15.047012397389722</v>
      </c>
      <c r="L3614" s="166"/>
      <c r="M3614" s="41"/>
      <c r="N3614" s="41"/>
      <c r="O3614" s="41"/>
    </row>
    <row r="3615" spans="1:15" x14ac:dyDescent="0.25">
      <c r="A3615" s="165">
        <v>43616.541666666664</v>
      </c>
      <c r="B3615" s="167">
        <f>WEEKNUM(A3615)</f>
        <v>22</v>
      </c>
      <c r="C3615" s="164">
        <f>WEEKDAY(A3615)</f>
        <v>6</v>
      </c>
      <c r="D3615" s="164">
        <v>14</v>
      </c>
      <c r="E3615" s="163">
        <v>10</v>
      </c>
      <c r="F3615" s="163">
        <v>13.79</v>
      </c>
      <c r="G3615" s="163">
        <v>11.002500000000001</v>
      </c>
      <c r="H3615" s="1">
        <v>2646</v>
      </c>
      <c r="I3615" s="161">
        <f>VLOOKUP(B3615,L$2:M$54,2,FALSE)</f>
        <v>1.0416761784278104</v>
      </c>
      <c r="J3615">
        <f>MAX(I3615*F3615,E3615)</f>
        <v>14.364714500519504</v>
      </c>
      <c r="L3615" s="166"/>
      <c r="M3615" s="41"/>
      <c r="N3615" s="41"/>
      <c r="O3615" s="41"/>
    </row>
    <row r="3616" spans="1:15" x14ac:dyDescent="0.25">
      <c r="A3616" s="165">
        <v>43616.583333333336</v>
      </c>
      <c r="B3616" s="167">
        <f>WEEKNUM(A3616)</f>
        <v>22</v>
      </c>
      <c r="C3616" s="164">
        <f>WEEKDAY(A3616)</f>
        <v>6</v>
      </c>
      <c r="D3616" s="164">
        <v>15</v>
      </c>
      <c r="E3616" s="163">
        <v>10</v>
      </c>
      <c r="F3616" s="163">
        <v>14.295000000000002</v>
      </c>
      <c r="G3616" s="163">
        <v>11.712499999999999</v>
      </c>
      <c r="H3616" s="1">
        <v>2767</v>
      </c>
      <c r="I3616" s="161">
        <f>VLOOKUP(B3616,L$2:M$54,2,FALSE)</f>
        <v>1.0416761784278104</v>
      </c>
      <c r="J3616">
        <f>MAX(I3616*F3616,E3616)</f>
        <v>14.89076097062555</v>
      </c>
      <c r="L3616" s="166"/>
      <c r="M3616" s="41"/>
      <c r="N3616" s="41"/>
      <c r="O3616" s="41"/>
    </row>
    <row r="3617" spans="1:15" x14ac:dyDescent="0.25">
      <c r="A3617" s="165">
        <v>43616.625</v>
      </c>
      <c r="B3617" s="167">
        <f>WEEKNUM(A3617)</f>
        <v>22</v>
      </c>
      <c r="C3617" s="164">
        <f>WEEKDAY(A3617)</f>
        <v>6</v>
      </c>
      <c r="D3617" s="164">
        <v>16</v>
      </c>
      <c r="E3617" s="163">
        <v>10</v>
      </c>
      <c r="F3617" s="163">
        <v>14.035</v>
      </c>
      <c r="G3617" s="163">
        <v>10.175000000000001</v>
      </c>
      <c r="H3617" s="1">
        <v>2954</v>
      </c>
      <c r="I3617" s="161">
        <f>VLOOKUP(B3617,L$2:M$54,2,FALSE)</f>
        <v>1.0416761784278104</v>
      </c>
      <c r="J3617">
        <f>MAX(I3617*F3617,E3617)</f>
        <v>14.619925164234319</v>
      </c>
      <c r="L3617" s="166"/>
      <c r="M3617" s="41"/>
      <c r="N3617" s="41"/>
      <c r="O3617" s="41"/>
    </row>
    <row r="3618" spans="1:15" x14ac:dyDescent="0.25">
      <c r="A3618" s="165">
        <v>43616.666666666664</v>
      </c>
      <c r="B3618" s="167">
        <f>WEEKNUM(A3618)</f>
        <v>22</v>
      </c>
      <c r="C3618" s="164">
        <f>WEEKDAY(A3618)</f>
        <v>6</v>
      </c>
      <c r="D3618" s="164">
        <v>17</v>
      </c>
      <c r="E3618" s="163">
        <v>10</v>
      </c>
      <c r="F3618" s="163">
        <v>15.855</v>
      </c>
      <c r="G3618" s="163">
        <v>11</v>
      </c>
      <c r="H3618" s="1">
        <v>3641</v>
      </c>
      <c r="I3618" s="161">
        <f>VLOOKUP(B3618,L$2:M$54,2,FALSE)</f>
        <v>1.0416761784278104</v>
      </c>
      <c r="J3618">
        <f>MAX(I3618*F3618,E3618)</f>
        <v>16.515775808972933</v>
      </c>
      <c r="L3618" s="166"/>
      <c r="M3618" s="41"/>
      <c r="N3618" s="41"/>
      <c r="O3618" s="41"/>
    </row>
    <row r="3619" spans="1:15" x14ac:dyDescent="0.25">
      <c r="A3619" s="165">
        <v>43616.708333333336</v>
      </c>
      <c r="B3619" s="167">
        <f>WEEKNUM(A3619)</f>
        <v>22</v>
      </c>
      <c r="C3619" s="164">
        <f>WEEKDAY(A3619)</f>
        <v>6</v>
      </c>
      <c r="D3619" s="164">
        <v>18</v>
      </c>
      <c r="E3619" s="163">
        <v>10</v>
      </c>
      <c r="F3619" s="163">
        <v>16.524999999999999</v>
      </c>
      <c r="G3619" s="163">
        <v>12.37</v>
      </c>
      <c r="H3619" s="1">
        <v>4075</v>
      </c>
      <c r="I3619" s="161">
        <f>VLOOKUP(B3619,L$2:M$54,2,FALSE)</f>
        <v>1.0416761784278104</v>
      </c>
      <c r="J3619">
        <f>MAX(I3619*F3619,E3619)</f>
        <v>17.213698848519563</v>
      </c>
      <c r="L3619" s="166"/>
      <c r="M3619" s="41"/>
      <c r="N3619" s="41"/>
      <c r="O3619" s="41"/>
    </row>
    <row r="3620" spans="1:15" x14ac:dyDescent="0.25">
      <c r="A3620" s="165">
        <v>43616.75</v>
      </c>
      <c r="B3620" s="167">
        <f>WEEKNUM(A3620)</f>
        <v>22</v>
      </c>
      <c r="C3620" s="164">
        <f>WEEKDAY(A3620)</f>
        <v>6</v>
      </c>
      <c r="D3620" s="164">
        <v>19</v>
      </c>
      <c r="E3620" s="163">
        <v>10</v>
      </c>
      <c r="F3620" s="163">
        <v>16.23</v>
      </c>
      <c r="G3620" s="163">
        <v>14.387499999999999</v>
      </c>
      <c r="H3620" s="1">
        <v>3007</v>
      </c>
      <c r="I3620" s="161">
        <f>VLOOKUP(B3620,L$2:M$54,2,FALSE)</f>
        <v>1.0416761784278104</v>
      </c>
      <c r="J3620">
        <f>MAX(I3620*F3620,E3620)</f>
        <v>16.906404375883362</v>
      </c>
      <c r="L3620" s="166"/>
      <c r="M3620" s="41"/>
      <c r="N3620" s="41"/>
      <c r="O3620" s="41"/>
    </row>
    <row r="3621" spans="1:15" x14ac:dyDescent="0.25">
      <c r="A3621" s="165">
        <v>43616.791666666664</v>
      </c>
      <c r="B3621" s="167">
        <f>WEEKNUM(A3621)</f>
        <v>22</v>
      </c>
      <c r="C3621" s="164">
        <f>WEEKDAY(A3621)</f>
        <v>6</v>
      </c>
      <c r="D3621" s="164">
        <v>20</v>
      </c>
      <c r="E3621" s="163">
        <v>10</v>
      </c>
      <c r="F3621" s="163">
        <v>14.525</v>
      </c>
      <c r="G3621" s="163">
        <v>13.649999999999999</v>
      </c>
      <c r="H3621" s="1">
        <v>1966</v>
      </c>
      <c r="I3621" s="161">
        <f>VLOOKUP(B3621,L$2:M$54,2,FALSE)</f>
        <v>1.0416761784278104</v>
      </c>
      <c r="J3621">
        <f>MAX(I3621*F3621,E3621)</f>
        <v>15.130346491663946</v>
      </c>
      <c r="L3621" s="166"/>
      <c r="M3621" s="41"/>
      <c r="N3621" s="41"/>
      <c r="O3621" s="41"/>
    </row>
    <row r="3622" spans="1:15" x14ac:dyDescent="0.25">
      <c r="A3622" s="165">
        <v>43616.833333333336</v>
      </c>
      <c r="B3622" s="167">
        <f>WEEKNUM(A3622)</f>
        <v>22</v>
      </c>
      <c r="C3622" s="164">
        <f>WEEKDAY(A3622)</f>
        <v>6</v>
      </c>
      <c r="D3622" s="164">
        <v>21</v>
      </c>
      <c r="E3622" s="163">
        <v>10</v>
      </c>
      <c r="F3622" s="163">
        <v>13.08</v>
      </c>
      <c r="G3622" s="163">
        <v>12.5075</v>
      </c>
      <c r="H3622" s="1">
        <v>1203</v>
      </c>
      <c r="I3622" s="161">
        <f>VLOOKUP(B3622,L$2:M$54,2,FALSE)</f>
        <v>1.0416761784278104</v>
      </c>
      <c r="J3622">
        <f>MAX(I3622*F3622,E3622)</f>
        <v>13.62512441383576</v>
      </c>
      <c r="L3622" s="166"/>
      <c r="M3622" s="41"/>
      <c r="N3622" s="41"/>
      <c r="O3622" s="41"/>
    </row>
    <row r="3623" spans="1:15" x14ac:dyDescent="0.25">
      <c r="A3623" s="165">
        <v>43616.875</v>
      </c>
      <c r="B3623" s="167">
        <f>WEEKNUM(A3623)</f>
        <v>22</v>
      </c>
      <c r="C3623" s="164">
        <f>WEEKDAY(A3623)</f>
        <v>6</v>
      </c>
      <c r="D3623" s="164">
        <v>22</v>
      </c>
      <c r="E3623" s="163">
        <v>11.55</v>
      </c>
      <c r="F3623" s="163">
        <v>11.55</v>
      </c>
      <c r="G3623" s="163">
        <v>11.8325</v>
      </c>
      <c r="H3623" s="1">
        <v>911</v>
      </c>
      <c r="I3623" s="161">
        <f>VLOOKUP(B3623,L$2:M$54,2,FALSE)</f>
        <v>1.0416761784278104</v>
      </c>
      <c r="J3623">
        <f>MAX(I3623*F3623,E3623)</f>
        <v>12.03135986084121</v>
      </c>
      <c r="L3623" s="166"/>
      <c r="M3623" s="41"/>
      <c r="N3623" s="41"/>
      <c r="O3623" s="41"/>
    </row>
    <row r="3624" spans="1:15" x14ac:dyDescent="0.25">
      <c r="A3624" s="165">
        <v>43616.916666666664</v>
      </c>
      <c r="B3624" s="167">
        <f>WEEKNUM(A3624)</f>
        <v>22</v>
      </c>
      <c r="C3624" s="164">
        <f>WEEKDAY(A3624)</f>
        <v>6</v>
      </c>
      <c r="D3624" s="164">
        <v>23</v>
      </c>
      <c r="E3624" s="163">
        <v>11.719999999999999</v>
      </c>
      <c r="F3624" s="163">
        <v>11.719999999999999</v>
      </c>
      <c r="G3624" s="163">
        <v>12.4025</v>
      </c>
      <c r="H3624" s="1">
        <v>986</v>
      </c>
      <c r="I3624" s="161">
        <f>VLOOKUP(B3624,L$2:M$54,2,FALSE)</f>
        <v>1.0416761784278104</v>
      </c>
      <c r="J3624">
        <f>MAX(I3624*F3624,E3624)</f>
        <v>12.208444811173937</v>
      </c>
      <c r="L3624" s="166"/>
      <c r="M3624" s="41"/>
      <c r="N3624" s="41"/>
      <c r="O3624" s="41"/>
    </row>
    <row r="3625" spans="1:15" x14ac:dyDescent="0.25">
      <c r="A3625" s="165">
        <v>43616.958333333336</v>
      </c>
      <c r="B3625" s="167">
        <f>WEEKNUM(A3625)</f>
        <v>22</v>
      </c>
      <c r="C3625" s="164">
        <f>WEEKDAY(A3625)</f>
        <v>6</v>
      </c>
      <c r="D3625" s="164">
        <v>24</v>
      </c>
      <c r="E3625" s="163">
        <v>12.379999999999999</v>
      </c>
      <c r="F3625" s="163">
        <v>12.379999999999999</v>
      </c>
      <c r="G3625" s="163">
        <v>12.215</v>
      </c>
      <c r="H3625" s="1">
        <v>573</v>
      </c>
      <c r="I3625" s="161">
        <f>VLOOKUP(B3625,L$2:M$54,2,FALSE)</f>
        <v>1.0416761784278104</v>
      </c>
      <c r="J3625">
        <f>MAX(I3625*F3625,E3625)</f>
        <v>12.895951088936291</v>
      </c>
      <c r="L3625" s="166"/>
      <c r="M3625" s="41"/>
      <c r="N3625" s="41"/>
      <c r="O3625" s="41"/>
    </row>
    <row r="3626" spans="1:15" x14ac:dyDescent="0.25">
      <c r="A3626" s="165">
        <v>43617</v>
      </c>
      <c r="B3626" s="167">
        <f>WEEKNUM(A3626)</f>
        <v>22</v>
      </c>
      <c r="C3626" s="164">
        <f>WEEKDAY(A3626)</f>
        <v>7</v>
      </c>
      <c r="D3626" s="164">
        <v>1</v>
      </c>
      <c r="E3626" s="163">
        <v>11.855</v>
      </c>
      <c r="F3626" s="163">
        <v>11.855</v>
      </c>
      <c r="G3626" s="163">
        <v>12.5725</v>
      </c>
      <c r="H3626" s="1">
        <v>247</v>
      </c>
      <c r="I3626" s="161">
        <f>VLOOKUP(B3626,L$2:M$54,2,FALSE)</f>
        <v>1.0416761784278104</v>
      </c>
      <c r="J3626">
        <f>MAX(I3626*F3626,E3626)</f>
        <v>12.349071095261692</v>
      </c>
      <c r="L3626" s="166"/>
      <c r="M3626" s="41"/>
      <c r="N3626" s="41"/>
      <c r="O3626" s="41"/>
    </row>
    <row r="3627" spans="1:15" x14ac:dyDescent="0.25">
      <c r="A3627" s="165">
        <v>43617.041666666664</v>
      </c>
      <c r="B3627" s="167">
        <f>WEEKNUM(A3627)</f>
        <v>22</v>
      </c>
      <c r="C3627" s="164">
        <f>WEEKDAY(A3627)</f>
        <v>7</v>
      </c>
      <c r="D3627" s="164">
        <v>2</v>
      </c>
      <c r="E3627" s="163">
        <v>11.925000000000001</v>
      </c>
      <c r="F3627" s="163">
        <v>11.925000000000001</v>
      </c>
      <c r="G3627" s="163">
        <v>11.942500000000001</v>
      </c>
      <c r="H3627" s="1">
        <v>154</v>
      </c>
      <c r="I3627" s="161">
        <f>VLOOKUP(B3627,L$2:M$54,2,FALSE)</f>
        <v>1.0416761784278104</v>
      </c>
      <c r="J3627">
        <f>MAX(I3627*F3627,E3627)</f>
        <v>12.421988427751639</v>
      </c>
      <c r="L3627" s="166"/>
      <c r="M3627" s="41"/>
      <c r="N3627" s="41"/>
      <c r="O3627" s="41"/>
    </row>
    <row r="3628" spans="1:15" x14ac:dyDescent="0.25">
      <c r="A3628" s="165">
        <v>43617.083333333336</v>
      </c>
      <c r="B3628" s="167">
        <f>WEEKNUM(A3628)</f>
        <v>22</v>
      </c>
      <c r="C3628" s="164">
        <f>WEEKDAY(A3628)</f>
        <v>7</v>
      </c>
      <c r="D3628" s="164">
        <v>3</v>
      </c>
      <c r="E3628" s="163">
        <v>11</v>
      </c>
      <c r="F3628" s="163">
        <v>11.125</v>
      </c>
      <c r="G3628" s="163">
        <v>12.1675</v>
      </c>
      <c r="H3628" s="1">
        <v>87</v>
      </c>
      <c r="I3628" s="161">
        <f>VLOOKUP(B3628,L$2:M$54,2,FALSE)</f>
        <v>1.0416761784278104</v>
      </c>
      <c r="J3628">
        <f>MAX(I3628*F3628,E3628)</f>
        <v>11.588647485009391</v>
      </c>
      <c r="L3628" s="166"/>
      <c r="M3628" s="41"/>
      <c r="N3628" s="41"/>
      <c r="O3628" s="41"/>
    </row>
    <row r="3629" spans="1:15" x14ac:dyDescent="0.25">
      <c r="A3629" s="165">
        <v>43617.125</v>
      </c>
      <c r="B3629" s="167">
        <f>WEEKNUM(A3629)</f>
        <v>22</v>
      </c>
      <c r="C3629" s="164">
        <f>WEEKDAY(A3629)</f>
        <v>7</v>
      </c>
      <c r="D3629" s="164">
        <v>4</v>
      </c>
      <c r="E3629" s="163">
        <v>12</v>
      </c>
      <c r="F3629" s="163">
        <v>12.02</v>
      </c>
      <c r="G3629" s="163">
        <v>12.997499999999999</v>
      </c>
      <c r="H3629" s="1">
        <v>173</v>
      </c>
      <c r="I3629" s="161">
        <f>VLOOKUP(B3629,L$2:M$54,2,FALSE)</f>
        <v>1.0416761784278104</v>
      </c>
      <c r="J3629">
        <f>MAX(I3629*F3629,E3629)</f>
        <v>12.52094766470228</v>
      </c>
      <c r="L3629" s="166"/>
      <c r="M3629" s="41"/>
      <c r="N3629" s="41"/>
      <c r="O3629" s="41"/>
    </row>
    <row r="3630" spans="1:15" x14ac:dyDescent="0.25">
      <c r="A3630" s="165">
        <v>43617.166666666664</v>
      </c>
      <c r="B3630" s="167">
        <f>WEEKNUM(A3630)</f>
        <v>22</v>
      </c>
      <c r="C3630" s="164">
        <f>WEEKDAY(A3630)</f>
        <v>7</v>
      </c>
      <c r="D3630" s="164">
        <v>5</v>
      </c>
      <c r="E3630" s="163">
        <v>10</v>
      </c>
      <c r="F3630" s="163">
        <v>10.565000000000001</v>
      </c>
      <c r="G3630" s="163">
        <v>13.6975</v>
      </c>
      <c r="H3630" s="1">
        <v>347</v>
      </c>
      <c r="I3630" s="161">
        <f>VLOOKUP(B3630,L$2:M$54,2,FALSE)</f>
        <v>1.0416761784278104</v>
      </c>
      <c r="J3630">
        <f>MAX(I3630*F3630,E3630)</f>
        <v>11.005308825089818</v>
      </c>
      <c r="L3630" s="166"/>
      <c r="M3630" s="41"/>
      <c r="N3630" s="41"/>
      <c r="O3630" s="41"/>
    </row>
    <row r="3631" spans="1:15" x14ac:dyDescent="0.25">
      <c r="A3631" s="165">
        <v>43617.208333333336</v>
      </c>
      <c r="B3631" s="167">
        <f>WEEKNUM(A3631)</f>
        <v>22</v>
      </c>
      <c r="C3631" s="164">
        <f>WEEKDAY(A3631)</f>
        <v>7</v>
      </c>
      <c r="D3631" s="164">
        <v>6</v>
      </c>
      <c r="E3631" s="163">
        <v>10</v>
      </c>
      <c r="F3631" s="163">
        <v>9.99</v>
      </c>
      <c r="G3631" s="163">
        <v>13.065000000000001</v>
      </c>
      <c r="H3631" s="1">
        <v>903</v>
      </c>
      <c r="I3631" s="161">
        <f>VLOOKUP(B3631,L$2:M$54,2,FALSE)</f>
        <v>1.0416761784278104</v>
      </c>
      <c r="J3631">
        <f>MAX(I3631*F3631,E3631)</f>
        <v>10.406345022493825</v>
      </c>
      <c r="L3631" s="166"/>
      <c r="M3631" s="41"/>
      <c r="N3631" s="41"/>
      <c r="O3631" s="41"/>
    </row>
    <row r="3632" spans="1:15" x14ac:dyDescent="0.25">
      <c r="A3632" s="165">
        <v>43617.25</v>
      </c>
      <c r="B3632" s="167">
        <f>WEEKNUM(A3632)</f>
        <v>22</v>
      </c>
      <c r="C3632" s="164">
        <f>WEEKDAY(A3632)</f>
        <v>7</v>
      </c>
      <c r="D3632" s="164">
        <v>7</v>
      </c>
      <c r="E3632" s="163">
        <v>10</v>
      </c>
      <c r="F3632" s="163">
        <v>11.98</v>
      </c>
      <c r="G3632" s="163">
        <v>12.12</v>
      </c>
      <c r="H3632" s="1">
        <v>3593</v>
      </c>
      <c r="I3632" s="161">
        <f>VLOOKUP(B3632,L$2:M$54,2,FALSE)</f>
        <v>1.0416761784278104</v>
      </c>
      <c r="J3632">
        <f>MAX(I3632*F3632,E3632)</f>
        <v>12.479280617565168</v>
      </c>
      <c r="L3632" s="166"/>
      <c r="M3632" s="41"/>
      <c r="N3632" s="41"/>
      <c r="O3632" s="41"/>
    </row>
    <row r="3633" spans="1:15" x14ac:dyDescent="0.25">
      <c r="A3633" s="165">
        <v>43617.291666666664</v>
      </c>
      <c r="B3633" s="167">
        <f>WEEKNUM(A3633)</f>
        <v>22</v>
      </c>
      <c r="C3633" s="164">
        <f>WEEKDAY(A3633)</f>
        <v>7</v>
      </c>
      <c r="D3633" s="164">
        <v>8</v>
      </c>
      <c r="E3633" s="163">
        <v>10</v>
      </c>
      <c r="F3633" s="163">
        <v>15.010000000000002</v>
      </c>
      <c r="G3633" s="163">
        <v>11.837499999999999</v>
      </c>
      <c r="H3633" s="1">
        <v>4430</v>
      </c>
      <c r="I3633" s="161">
        <f>VLOOKUP(B3633,L$2:M$54,2,FALSE)</f>
        <v>1.0416761784278104</v>
      </c>
      <c r="J3633">
        <f>MAX(I3633*F3633,E3633)</f>
        <v>15.635559438201435</v>
      </c>
      <c r="L3633" s="166"/>
      <c r="M3633" s="41"/>
      <c r="N3633" s="41"/>
      <c r="O3633" s="41"/>
    </row>
    <row r="3634" spans="1:15" x14ac:dyDescent="0.25">
      <c r="A3634" s="165">
        <v>43617.333333333336</v>
      </c>
      <c r="B3634" s="167">
        <f>WEEKNUM(A3634)</f>
        <v>22</v>
      </c>
      <c r="C3634" s="164">
        <f>WEEKDAY(A3634)</f>
        <v>7</v>
      </c>
      <c r="D3634" s="164">
        <v>9</v>
      </c>
      <c r="E3634" s="163">
        <v>10</v>
      </c>
      <c r="F3634" s="163">
        <v>15.76</v>
      </c>
      <c r="G3634" s="163">
        <v>11.66</v>
      </c>
      <c r="H3634" s="1">
        <v>3906</v>
      </c>
      <c r="I3634" s="161">
        <f>VLOOKUP(B3634,L$2:M$54,2,FALSE)</f>
        <v>1.0416761784278104</v>
      </c>
      <c r="J3634">
        <f>MAX(I3634*F3634,E3634)</f>
        <v>16.416816572022292</v>
      </c>
      <c r="L3634" s="166"/>
      <c r="M3634" s="41"/>
      <c r="N3634" s="41"/>
      <c r="O3634" s="41"/>
    </row>
    <row r="3635" spans="1:15" x14ac:dyDescent="0.25">
      <c r="A3635" s="165">
        <v>43617.375</v>
      </c>
      <c r="B3635" s="167">
        <f>WEEKNUM(A3635)</f>
        <v>22</v>
      </c>
      <c r="C3635" s="164">
        <f>WEEKDAY(A3635)</f>
        <v>7</v>
      </c>
      <c r="D3635" s="164">
        <v>10</v>
      </c>
      <c r="E3635" s="163">
        <v>10</v>
      </c>
      <c r="F3635" s="163">
        <v>14.955000000000002</v>
      </c>
      <c r="G3635" s="163">
        <v>11.765000000000001</v>
      </c>
      <c r="H3635" s="1">
        <v>2953</v>
      </c>
      <c r="I3635" s="161">
        <f>VLOOKUP(B3635,L$2:M$54,2,FALSE)</f>
        <v>1.0416761784278104</v>
      </c>
      <c r="J3635">
        <f>MAX(I3635*F3635,E3635)</f>
        <v>15.578267248387906</v>
      </c>
      <c r="L3635" s="166"/>
      <c r="M3635" s="41"/>
      <c r="N3635" s="41"/>
      <c r="O3635" s="41"/>
    </row>
    <row r="3636" spans="1:15" x14ac:dyDescent="0.25">
      <c r="A3636" s="165">
        <v>43617.416666666664</v>
      </c>
      <c r="B3636" s="167">
        <f>WEEKNUM(A3636)</f>
        <v>22</v>
      </c>
      <c r="C3636" s="164">
        <f>WEEKDAY(A3636)</f>
        <v>7</v>
      </c>
      <c r="D3636" s="164">
        <v>11</v>
      </c>
      <c r="E3636" s="163">
        <v>10</v>
      </c>
      <c r="F3636" s="163">
        <v>15.905000000000001</v>
      </c>
      <c r="G3636" s="163">
        <v>11.91</v>
      </c>
      <c r="H3636" s="1">
        <v>2752</v>
      </c>
      <c r="I3636" s="161">
        <f>VLOOKUP(B3636,L$2:M$54,2,FALSE)</f>
        <v>1.0416761784278104</v>
      </c>
      <c r="J3636">
        <f>MAX(I3636*F3636,E3636)</f>
        <v>16.567859617894324</v>
      </c>
      <c r="L3636" s="166"/>
      <c r="M3636" s="41"/>
      <c r="N3636" s="41"/>
      <c r="O3636" s="41"/>
    </row>
    <row r="3637" spans="1:15" x14ac:dyDescent="0.25">
      <c r="A3637" s="165">
        <v>43617.458333333336</v>
      </c>
      <c r="B3637" s="167">
        <f>WEEKNUM(A3637)</f>
        <v>22</v>
      </c>
      <c r="C3637" s="164">
        <f>WEEKDAY(A3637)</f>
        <v>7</v>
      </c>
      <c r="D3637" s="164">
        <v>12</v>
      </c>
      <c r="E3637" s="163">
        <v>10</v>
      </c>
      <c r="F3637" s="163">
        <v>14.8</v>
      </c>
      <c r="G3637" s="163">
        <v>12.065</v>
      </c>
      <c r="H3637" s="1">
        <v>2560</v>
      </c>
      <c r="I3637" s="161">
        <f>VLOOKUP(B3637,L$2:M$54,2,FALSE)</f>
        <v>1.0416761784278104</v>
      </c>
      <c r="J3637">
        <f>MAX(I3637*F3637,E3637)</f>
        <v>15.416807440731594</v>
      </c>
      <c r="L3637" s="166"/>
      <c r="M3637" s="41"/>
      <c r="N3637" s="41"/>
      <c r="O3637" s="41"/>
    </row>
    <row r="3638" spans="1:15" x14ac:dyDescent="0.25">
      <c r="A3638" s="165">
        <v>43617.5</v>
      </c>
      <c r="B3638" s="167">
        <f>WEEKNUM(A3638)</f>
        <v>22</v>
      </c>
      <c r="C3638" s="164">
        <f>WEEKDAY(A3638)</f>
        <v>7</v>
      </c>
      <c r="D3638" s="164">
        <v>13</v>
      </c>
      <c r="E3638" s="163">
        <v>10</v>
      </c>
      <c r="F3638" s="163">
        <v>13.914999999999999</v>
      </c>
      <c r="G3638" s="163">
        <v>12.125</v>
      </c>
      <c r="H3638" s="1">
        <v>2373</v>
      </c>
      <c r="I3638" s="161">
        <f>VLOOKUP(B3638,L$2:M$54,2,FALSE)</f>
        <v>1.0416761784278104</v>
      </c>
      <c r="J3638">
        <f>MAX(I3638*F3638,E3638)</f>
        <v>14.49492402282298</v>
      </c>
      <c r="L3638" s="166"/>
      <c r="M3638" s="41"/>
      <c r="N3638" s="41"/>
      <c r="O3638" s="41"/>
    </row>
    <row r="3639" spans="1:15" x14ac:dyDescent="0.25">
      <c r="A3639" s="165">
        <v>43617.541666666664</v>
      </c>
      <c r="B3639" s="167">
        <f>WEEKNUM(A3639)</f>
        <v>22</v>
      </c>
      <c r="C3639" s="164">
        <f>WEEKDAY(A3639)</f>
        <v>7</v>
      </c>
      <c r="D3639" s="164">
        <v>14</v>
      </c>
      <c r="E3639" s="163">
        <v>10</v>
      </c>
      <c r="F3639" s="163">
        <v>14.510000000000002</v>
      </c>
      <c r="G3639" s="163">
        <v>10.209999999999999</v>
      </c>
      <c r="H3639" s="1">
        <v>2535</v>
      </c>
      <c r="I3639" s="161">
        <f>VLOOKUP(B3639,L$2:M$54,2,FALSE)</f>
        <v>1.0416761784278104</v>
      </c>
      <c r="J3639">
        <f>MAX(I3639*F3639,E3639)</f>
        <v>15.11472134898753</v>
      </c>
      <c r="L3639" s="166"/>
      <c r="M3639" s="41"/>
      <c r="N3639" s="41"/>
      <c r="O3639" s="41"/>
    </row>
    <row r="3640" spans="1:15" x14ac:dyDescent="0.25">
      <c r="A3640" s="165">
        <v>43617.583333333336</v>
      </c>
      <c r="B3640" s="167">
        <f>WEEKNUM(A3640)</f>
        <v>22</v>
      </c>
      <c r="C3640" s="164">
        <f>WEEKDAY(A3640)</f>
        <v>7</v>
      </c>
      <c r="D3640" s="164">
        <v>15</v>
      </c>
      <c r="E3640" s="163">
        <v>10</v>
      </c>
      <c r="F3640" s="163">
        <v>14.995000000000001</v>
      </c>
      <c r="G3640" s="163">
        <v>12.005000000000001</v>
      </c>
      <c r="H3640" s="1">
        <v>2595</v>
      </c>
      <c r="I3640" s="161">
        <f>VLOOKUP(B3640,L$2:M$54,2,FALSE)</f>
        <v>1.0416761784278104</v>
      </c>
      <c r="J3640">
        <f>MAX(I3640*F3640,E3640)</f>
        <v>15.619934295525017</v>
      </c>
      <c r="L3640" s="166"/>
      <c r="M3640" s="41"/>
      <c r="N3640" s="41"/>
      <c r="O3640" s="41"/>
    </row>
    <row r="3641" spans="1:15" x14ac:dyDescent="0.25">
      <c r="A3641" s="165">
        <v>43617.625</v>
      </c>
      <c r="B3641" s="167">
        <f>WEEKNUM(A3641)</f>
        <v>22</v>
      </c>
      <c r="C3641" s="164">
        <f>WEEKDAY(A3641)</f>
        <v>7</v>
      </c>
      <c r="D3641" s="164">
        <v>16</v>
      </c>
      <c r="E3641" s="163">
        <v>10</v>
      </c>
      <c r="F3641" s="163">
        <v>16.05</v>
      </c>
      <c r="G3641" s="163">
        <v>10.045</v>
      </c>
      <c r="H3641" s="1">
        <v>2868</v>
      </c>
      <c r="I3641" s="161">
        <f>VLOOKUP(B3641,L$2:M$54,2,FALSE)</f>
        <v>1.0416761784278104</v>
      </c>
      <c r="J3641">
        <f>MAX(I3641*F3641,E3641)</f>
        <v>16.718902663766357</v>
      </c>
      <c r="L3641" s="166"/>
      <c r="M3641" s="41"/>
      <c r="N3641" s="41"/>
      <c r="O3641" s="41"/>
    </row>
    <row r="3642" spans="1:15" x14ac:dyDescent="0.25">
      <c r="A3642" s="165">
        <v>43617.666666666664</v>
      </c>
      <c r="B3642" s="167">
        <f>WEEKNUM(A3642)</f>
        <v>22</v>
      </c>
      <c r="C3642" s="164">
        <f>WEEKDAY(A3642)</f>
        <v>7</v>
      </c>
      <c r="D3642" s="164">
        <v>17</v>
      </c>
      <c r="E3642" s="163">
        <v>10</v>
      </c>
      <c r="F3642" s="163">
        <v>16.064999999999998</v>
      </c>
      <c r="G3642" s="163">
        <v>11.965</v>
      </c>
      <c r="H3642" s="1">
        <v>3796</v>
      </c>
      <c r="I3642" s="161">
        <f>VLOOKUP(B3642,L$2:M$54,2,FALSE)</f>
        <v>1.0416761784278104</v>
      </c>
      <c r="J3642">
        <f>MAX(I3642*F3642,E3642)</f>
        <v>16.73452780644277</v>
      </c>
      <c r="L3642" s="166"/>
      <c r="M3642" s="41"/>
      <c r="N3642" s="41"/>
      <c r="O3642" s="41"/>
    </row>
    <row r="3643" spans="1:15" x14ac:dyDescent="0.25">
      <c r="A3643" s="165">
        <v>43617.708333333336</v>
      </c>
      <c r="B3643" s="167">
        <f>WEEKNUM(A3643)</f>
        <v>22</v>
      </c>
      <c r="C3643" s="164">
        <f>WEEKDAY(A3643)</f>
        <v>7</v>
      </c>
      <c r="D3643" s="164">
        <v>18</v>
      </c>
      <c r="E3643" s="163">
        <v>10</v>
      </c>
      <c r="F3643" s="163">
        <v>18.015000000000001</v>
      </c>
      <c r="G3643" s="163">
        <v>11.940000000000001</v>
      </c>
      <c r="H3643" s="1">
        <v>4141</v>
      </c>
      <c r="I3643" s="161">
        <f>VLOOKUP(B3643,L$2:M$54,2,FALSE)</f>
        <v>1.0416761784278104</v>
      </c>
      <c r="J3643">
        <f>MAX(I3643*F3643,E3643)</f>
        <v>18.765796354377002</v>
      </c>
      <c r="L3643" s="166"/>
      <c r="M3643" s="41"/>
      <c r="N3643" s="41"/>
      <c r="O3643" s="41"/>
    </row>
    <row r="3644" spans="1:15" x14ac:dyDescent="0.25">
      <c r="A3644" s="165">
        <v>43617.75</v>
      </c>
      <c r="B3644" s="167">
        <f>WEEKNUM(A3644)</f>
        <v>22</v>
      </c>
      <c r="C3644" s="164">
        <f>WEEKDAY(A3644)</f>
        <v>7</v>
      </c>
      <c r="D3644" s="164">
        <v>19</v>
      </c>
      <c r="E3644" s="163">
        <v>10</v>
      </c>
      <c r="F3644" s="163">
        <v>15.719999999999999</v>
      </c>
      <c r="G3644" s="163">
        <v>12.9275</v>
      </c>
      <c r="H3644" s="1">
        <v>3175</v>
      </c>
      <c r="I3644" s="161">
        <f>VLOOKUP(B3644,L$2:M$54,2,FALSE)</f>
        <v>1.0416761784278104</v>
      </c>
      <c r="J3644">
        <f>MAX(I3644*F3644,E3644)</f>
        <v>16.375149524885177</v>
      </c>
      <c r="L3644" s="166"/>
      <c r="M3644" s="41"/>
      <c r="N3644" s="41"/>
      <c r="O3644" s="41"/>
    </row>
    <row r="3645" spans="1:15" x14ac:dyDescent="0.25">
      <c r="A3645" s="165">
        <v>43617.791666666664</v>
      </c>
      <c r="B3645" s="167">
        <f>WEEKNUM(A3645)</f>
        <v>22</v>
      </c>
      <c r="C3645" s="164">
        <f>WEEKDAY(A3645)</f>
        <v>7</v>
      </c>
      <c r="D3645" s="164">
        <v>20</v>
      </c>
      <c r="E3645" s="163">
        <v>10</v>
      </c>
      <c r="F3645" s="163">
        <v>14.530000000000001</v>
      </c>
      <c r="G3645" s="163">
        <v>13.047499999999999</v>
      </c>
      <c r="H3645" s="1">
        <v>2139</v>
      </c>
      <c r="I3645" s="161">
        <f>VLOOKUP(B3645,L$2:M$54,2,FALSE)</f>
        <v>1.0416761784278104</v>
      </c>
      <c r="J3645">
        <f>MAX(I3645*F3645,E3645)</f>
        <v>15.135554872556085</v>
      </c>
      <c r="L3645" s="166"/>
      <c r="M3645" s="41"/>
      <c r="N3645" s="41"/>
      <c r="O3645" s="41"/>
    </row>
    <row r="3646" spans="1:15" x14ac:dyDescent="0.25">
      <c r="A3646" s="165">
        <v>43617.833333333336</v>
      </c>
      <c r="B3646" s="167">
        <f>WEEKNUM(A3646)</f>
        <v>22</v>
      </c>
      <c r="C3646" s="164">
        <f>WEEKDAY(A3646)</f>
        <v>7</v>
      </c>
      <c r="D3646" s="164">
        <v>21</v>
      </c>
      <c r="E3646" s="163">
        <v>10</v>
      </c>
      <c r="F3646" s="163">
        <v>12.975</v>
      </c>
      <c r="G3646" s="163">
        <v>12.055</v>
      </c>
      <c r="H3646" s="1">
        <v>1254</v>
      </c>
      <c r="I3646" s="161">
        <f>VLOOKUP(B3646,L$2:M$54,2,FALSE)</f>
        <v>1.0416761784278104</v>
      </c>
      <c r="J3646">
        <f>MAX(I3646*F3646,E3646)</f>
        <v>13.515748415100839</v>
      </c>
      <c r="L3646" s="166"/>
      <c r="M3646" s="41"/>
      <c r="N3646" s="41"/>
      <c r="O3646" s="41"/>
    </row>
    <row r="3647" spans="1:15" x14ac:dyDescent="0.25">
      <c r="A3647" s="165">
        <v>43617.875</v>
      </c>
      <c r="B3647" s="167">
        <f>WEEKNUM(A3647)</f>
        <v>22</v>
      </c>
      <c r="C3647" s="164">
        <f>WEEKDAY(A3647)</f>
        <v>7</v>
      </c>
      <c r="D3647" s="164">
        <v>22</v>
      </c>
      <c r="E3647" s="163">
        <v>12</v>
      </c>
      <c r="F3647" s="163">
        <v>12.2</v>
      </c>
      <c r="G3647" s="163">
        <v>11.975000000000001</v>
      </c>
      <c r="H3647" s="1">
        <v>998</v>
      </c>
      <c r="I3647" s="161">
        <f>VLOOKUP(B3647,L$2:M$54,2,FALSE)</f>
        <v>1.0416761784278104</v>
      </c>
      <c r="J3647">
        <f>MAX(I3647*F3647,E3647)</f>
        <v>12.708449376819285</v>
      </c>
      <c r="L3647" s="166"/>
      <c r="M3647" s="41"/>
      <c r="N3647" s="41"/>
      <c r="O3647" s="41"/>
    </row>
    <row r="3648" spans="1:15" x14ac:dyDescent="0.25">
      <c r="A3648" s="165">
        <v>43617.916666666664</v>
      </c>
      <c r="B3648" s="167">
        <f>WEEKNUM(A3648)</f>
        <v>22</v>
      </c>
      <c r="C3648" s="164">
        <f>WEEKDAY(A3648)</f>
        <v>7</v>
      </c>
      <c r="D3648" s="164">
        <v>23</v>
      </c>
      <c r="E3648" s="163">
        <v>12</v>
      </c>
      <c r="F3648" s="163">
        <v>12.885</v>
      </c>
      <c r="G3648" s="163">
        <v>12.09</v>
      </c>
      <c r="H3648" s="1">
        <v>1075</v>
      </c>
      <c r="I3648" s="161">
        <f>VLOOKUP(B3648,L$2:M$54,2,FALSE)</f>
        <v>1.0416761784278104</v>
      </c>
      <c r="J3648">
        <f>MAX(I3648*F3648,E3648)</f>
        <v>13.421997559042335</v>
      </c>
      <c r="L3648" s="166"/>
      <c r="M3648" s="41"/>
      <c r="N3648" s="41"/>
      <c r="O3648" s="41"/>
    </row>
    <row r="3649" spans="1:15" x14ac:dyDescent="0.25">
      <c r="A3649" s="165">
        <v>43617.958333333336</v>
      </c>
      <c r="B3649" s="167">
        <f>WEEKNUM(A3649)</f>
        <v>22</v>
      </c>
      <c r="C3649" s="164">
        <f>WEEKDAY(A3649)</f>
        <v>7</v>
      </c>
      <c r="D3649" s="164">
        <v>24</v>
      </c>
      <c r="E3649" s="163">
        <v>11.645</v>
      </c>
      <c r="F3649" s="163">
        <v>11.645</v>
      </c>
      <c r="G3649" s="163">
        <v>12.030000000000001</v>
      </c>
      <c r="H3649" s="1">
        <v>699</v>
      </c>
      <c r="I3649" s="161">
        <f>VLOOKUP(B3649,L$2:M$54,2,FALSE)</f>
        <v>1.0416761784278104</v>
      </c>
      <c r="J3649">
        <f>MAX(I3649*F3649,E3649)</f>
        <v>12.130319097791851</v>
      </c>
      <c r="L3649" s="166"/>
      <c r="M3649" s="41"/>
      <c r="N3649" s="41"/>
      <c r="O3649" s="41"/>
    </row>
    <row r="3650" spans="1:15" x14ac:dyDescent="0.25">
      <c r="A3650" s="165">
        <v>43618</v>
      </c>
      <c r="B3650" s="167">
        <f>WEEKNUM(A3650)</f>
        <v>23</v>
      </c>
      <c r="C3650" s="164">
        <f>WEEKDAY(A3650)</f>
        <v>1</v>
      </c>
      <c r="D3650" s="164">
        <v>1</v>
      </c>
      <c r="E3650" s="163">
        <v>12.100000000000001</v>
      </c>
      <c r="F3650" s="163">
        <v>12.100000000000001</v>
      </c>
      <c r="G3650" s="163">
        <v>12.512499999999999</v>
      </c>
      <c r="H3650" s="1">
        <v>332</v>
      </c>
      <c r="I3650" s="161">
        <f>VLOOKUP(B3650,L$2:M$54,2,FALSE)</f>
        <v>0.99113122046547752</v>
      </c>
      <c r="J3650">
        <f>MAX(I3650*F3650,E3650)</f>
        <v>12.100000000000001</v>
      </c>
      <c r="L3650" s="166"/>
      <c r="M3650" s="41"/>
      <c r="N3650" s="41"/>
      <c r="O3650" s="41"/>
    </row>
    <row r="3651" spans="1:15" x14ac:dyDescent="0.25">
      <c r="A3651" s="165">
        <v>43618.041666666664</v>
      </c>
      <c r="B3651" s="167">
        <f>WEEKNUM(A3651)</f>
        <v>23</v>
      </c>
      <c r="C3651" s="164">
        <f>WEEKDAY(A3651)</f>
        <v>1</v>
      </c>
      <c r="D3651" s="164">
        <v>2</v>
      </c>
      <c r="E3651" s="163">
        <v>11.620000000000001</v>
      </c>
      <c r="F3651" s="163">
        <v>11.620000000000001</v>
      </c>
      <c r="G3651" s="163">
        <v>13.035</v>
      </c>
      <c r="H3651" s="1">
        <v>191</v>
      </c>
      <c r="I3651" s="161">
        <f>VLOOKUP(B3651,L$2:M$54,2,FALSE)</f>
        <v>0.99113122046547752</v>
      </c>
      <c r="J3651">
        <f>MAX(I3651*F3651,E3651)</f>
        <v>11.620000000000001</v>
      </c>
      <c r="L3651" s="166"/>
      <c r="M3651" s="41"/>
      <c r="N3651" s="41"/>
      <c r="O3651" s="41"/>
    </row>
    <row r="3652" spans="1:15" x14ac:dyDescent="0.25">
      <c r="A3652" s="165">
        <v>43618.083333333336</v>
      </c>
      <c r="B3652" s="167">
        <f>WEEKNUM(A3652)</f>
        <v>23</v>
      </c>
      <c r="C3652" s="164">
        <f>WEEKDAY(A3652)</f>
        <v>1</v>
      </c>
      <c r="D3652" s="164">
        <v>3</v>
      </c>
      <c r="E3652" s="163">
        <v>10.18</v>
      </c>
      <c r="F3652" s="163">
        <v>10.18</v>
      </c>
      <c r="G3652" s="163">
        <v>12.969999999999999</v>
      </c>
      <c r="H3652" s="1">
        <v>142</v>
      </c>
      <c r="I3652" s="161">
        <f>VLOOKUP(B3652,L$2:M$54,2,FALSE)</f>
        <v>0.99113122046547752</v>
      </c>
      <c r="J3652">
        <f>MAX(I3652*F3652,E3652)</f>
        <v>10.18</v>
      </c>
      <c r="L3652" s="166"/>
      <c r="M3652" s="41"/>
      <c r="N3652" s="41"/>
      <c r="O3652" s="41"/>
    </row>
    <row r="3653" spans="1:15" x14ac:dyDescent="0.25">
      <c r="A3653" s="165">
        <v>43618.125</v>
      </c>
      <c r="B3653" s="167">
        <f>WEEKNUM(A3653)</f>
        <v>23</v>
      </c>
      <c r="C3653" s="164">
        <f>WEEKDAY(A3653)</f>
        <v>1</v>
      </c>
      <c r="D3653" s="164">
        <v>4</v>
      </c>
      <c r="E3653" s="163">
        <v>9.7899999999999991</v>
      </c>
      <c r="F3653" s="163">
        <v>9.7899999999999991</v>
      </c>
      <c r="G3653" s="163">
        <v>13.9975</v>
      </c>
      <c r="H3653" s="1">
        <v>182</v>
      </c>
      <c r="I3653" s="161">
        <f>VLOOKUP(B3653,L$2:M$54,2,FALSE)</f>
        <v>0.99113122046547752</v>
      </c>
      <c r="J3653">
        <f>MAX(I3653*F3653,E3653)</f>
        <v>9.7899999999999991</v>
      </c>
      <c r="L3653" s="166"/>
      <c r="M3653" s="41"/>
      <c r="N3653" s="41"/>
      <c r="O3653" s="41"/>
    </row>
    <row r="3654" spans="1:15" x14ac:dyDescent="0.25">
      <c r="A3654" s="165">
        <v>43618.166666666664</v>
      </c>
      <c r="B3654" s="167">
        <f>WEEKNUM(A3654)</f>
        <v>23</v>
      </c>
      <c r="C3654" s="164">
        <f>WEEKDAY(A3654)</f>
        <v>1</v>
      </c>
      <c r="D3654" s="164">
        <v>5</v>
      </c>
      <c r="E3654" s="163">
        <v>10.120000000000001</v>
      </c>
      <c r="F3654" s="163">
        <v>10.120000000000001</v>
      </c>
      <c r="G3654" s="163">
        <v>13.057500000000001</v>
      </c>
      <c r="H3654" s="1">
        <v>378</v>
      </c>
      <c r="I3654" s="161">
        <f>VLOOKUP(B3654,L$2:M$54,2,FALSE)</f>
        <v>0.99113122046547752</v>
      </c>
      <c r="J3654">
        <f>MAX(I3654*F3654,E3654)</f>
        <v>10.120000000000001</v>
      </c>
      <c r="L3654" s="166"/>
      <c r="M3654" s="41"/>
      <c r="N3654" s="41"/>
      <c r="O3654" s="41"/>
    </row>
    <row r="3655" spans="1:15" x14ac:dyDescent="0.25">
      <c r="A3655" s="165">
        <v>43618.208333333336</v>
      </c>
      <c r="B3655" s="167">
        <f>WEEKNUM(A3655)</f>
        <v>23</v>
      </c>
      <c r="C3655" s="164">
        <f>WEEKDAY(A3655)</f>
        <v>1</v>
      </c>
      <c r="D3655" s="164">
        <v>6</v>
      </c>
      <c r="E3655" s="163">
        <v>10.14</v>
      </c>
      <c r="F3655" s="163">
        <v>10.14</v>
      </c>
      <c r="G3655" s="163">
        <v>12.75</v>
      </c>
      <c r="H3655" s="1">
        <v>926</v>
      </c>
      <c r="I3655" s="161">
        <f>VLOOKUP(B3655,L$2:M$54,2,FALSE)</f>
        <v>0.99113122046547752</v>
      </c>
      <c r="J3655">
        <f>MAX(I3655*F3655,E3655)</f>
        <v>10.14</v>
      </c>
      <c r="L3655" s="166"/>
      <c r="M3655" s="41"/>
      <c r="N3655" s="41"/>
      <c r="O3655" s="41"/>
    </row>
    <row r="3656" spans="1:15" x14ac:dyDescent="0.25">
      <c r="A3656" s="165">
        <v>43618.25</v>
      </c>
      <c r="B3656" s="167">
        <f>WEEKNUM(A3656)</f>
        <v>23</v>
      </c>
      <c r="C3656" s="164">
        <f>WEEKDAY(A3656)</f>
        <v>1</v>
      </c>
      <c r="D3656" s="164">
        <v>7</v>
      </c>
      <c r="E3656" s="163">
        <v>9.8550000000000004</v>
      </c>
      <c r="F3656" s="163">
        <v>9.870000000000001</v>
      </c>
      <c r="G3656" s="163">
        <v>11.985000000000001</v>
      </c>
      <c r="H3656" s="1">
        <v>3498</v>
      </c>
      <c r="I3656" s="161">
        <f>VLOOKUP(B3656,L$2:M$54,2,FALSE)</f>
        <v>0.99113122046547752</v>
      </c>
      <c r="J3656">
        <f>MAX(I3656*F3656,E3656)</f>
        <v>9.8550000000000004</v>
      </c>
      <c r="L3656" s="166"/>
      <c r="M3656" s="41"/>
      <c r="N3656" s="41"/>
      <c r="O3656" s="41"/>
    </row>
    <row r="3657" spans="1:15" x14ac:dyDescent="0.25">
      <c r="A3657" s="165">
        <v>43618.291666666664</v>
      </c>
      <c r="B3657" s="167">
        <f>WEEKNUM(A3657)</f>
        <v>23</v>
      </c>
      <c r="C3657" s="164">
        <f>WEEKDAY(A3657)</f>
        <v>1</v>
      </c>
      <c r="D3657" s="164">
        <v>8</v>
      </c>
      <c r="E3657" s="163">
        <v>9.9349999999999987</v>
      </c>
      <c r="F3657" s="163">
        <v>9.7650000000000006</v>
      </c>
      <c r="G3657" s="163">
        <v>11.399999999999999</v>
      </c>
      <c r="H3657" s="1">
        <v>4220</v>
      </c>
      <c r="I3657" s="161">
        <f>VLOOKUP(B3657,L$2:M$54,2,FALSE)</f>
        <v>0.99113122046547752</v>
      </c>
      <c r="J3657">
        <f>MAX(I3657*F3657,E3657)</f>
        <v>9.9349999999999987</v>
      </c>
      <c r="L3657" s="166"/>
      <c r="M3657" s="41"/>
      <c r="N3657" s="41"/>
      <c r="O3657" s="41"/>
    </row>
    <row r="3658" spans="1:15" x14ac:dyDescent="0.25">
      <c r="A3658" s="165">
        <v>43618.333333333336</v>
      </c>
      <c r="B3658" s="167">
        <f>WEEKNUM(A3658)</f>
        <v>23</v>
      </c>
      <c r="C3658" s="164">
        <f>WEEKDAY(A3658)</f>
        <v>1</v>
      </c>
      <c r="D3658" s="164">
        <v>9</v>
      </c>
      <c r="E3658" s="163">
        <v>9</v>
      </c>
      <c r="F3658" s="163">
        <v>12.815000000000001</v>
      </c>
      <c r="G3658" s="163">
        <v>12.030000000000001</v>
      </c>
      <c r="H3658" s="1">
        <v>3584</v>
      </c>
      <c r="I3658" s="161">
        <f>VLOOKUP(B3658,L$2:M$54,2,FALSE)</f>
        <v>0.99113122046547752</v>
      </c>
      <c r="J3658">
        <f>MAX(I3658*F3658,E3658)</f>
        <v>12.701346590265096</v>
      </c>
      <c r="L3658" s="166"/>
      <c r="M3658" s="41"/>
      <c r="N3658" s="41"/>
      <c r="O3658" s="41"/>
    </row>
    <row r="3659" spans="1:15" x14ac:dyDescent="0.25">
      <c r="A3659" s="165">
        <v>43618.375</v>
      </c>
      <c r="B3659" s="167">
        <f>WEEKNUM(A3659)</f>
        <v>23</v>
      </c>
      <c r="C3659" s="164">
        <f>WEEKDAY(A3659)</f>
        <v>1</v>
      </c>
      <c r="D3659" s="164">
        <v>10</v>
      </c>
      <c r="E3659" s="163">
        <v>10</v>
      </c>
      <c r="F3659" s="163">
        <v>14.09</v>
      </c>
      <c r="G3659" s="163">
        <v>11.932500000000001</v>
      </c>
      <c r="H3659" s="1">
        <v>2850</v>
      </c>
      <c r="I3659" s="161">
        <f>VLOOKUP(B3659,L$2:M$54,2,FALSE)</f>
        <v>0.99113122046547752</v>
      </c>
      <c r="J3659">
        <f>MAX(I3659*F3659,E3659)</f>
        <v>13.965038896358578</v>
      </c>
      <c r="L3659" s="166"/>
      <c r="M3659" s="41"/>
      <c r="N3659" s="41"/>
      <c r="O3659" s="41"/>
    </row>
    <row r="3660" spans="1:15" x14ac:dyDescent="0.25">
      <c r="A3660" s="165">
        <v>43618.416666666664</v>
      </c>
      <c r="B3660" s="167">
        <f>WEEKNUM(A3660)</f>
        <v>23</v>
      </c>
      <c r="C3660" s="164">
        <f>WEEKDAY(A3660)</f>
        <v>1</v>
      </c>
      <c r="D3660" s="164">
        <v>11</v>
      </c>
      <c r="E3660" s="163">
        <v>10</v>
      </c>
      <c r="F3660" s="163">
        <v>13.98</v>
      </c>
      <c r="G3660" s="163">
        <v>12.120000000000001</v>
      </c>
      <c r="H3660" s="1">
        <v>2690</v>
      </c>
      <c r="I3660" s="161">
        <f>VLOOKUP(B3660,L$2:M$54,2,FALSE)</f>
        <v>0.99113122046547752</v>
      </c>
      <c r="J3660">
        <f>MAX(I3660*F3660,E3660)</f>
        <v>13.856014462107376</v>
      </c>
      <c r="L3660" s="166"/>
      <c r="M3660" s="41"/>
      <c r="N3660" s="41"/>
      <c r="O3660" s="41"/>
    </row>
    <row r="3661" spans="1:15" x14ac:dyDescent="0.25">
      <c r="A3661" s="165">
        <v>43618.458333333336</v>
      </c>
      <c r="B3661" s="167">
        <f>WEEKNUM(A3661)</f>
        <v>23</v>
      </c>
      <c r="C3661" s="164">
        <f>WEEKDAY(A3661)</f>
        <v>1</v>
      </c>
      <c r="D3661" s="164">
        <v>12</v>
      </c>
      <c r="E3661" s="163">
        <v>10</v>
      </c>
      <c r="F3661" s="163">
        <v>14.09</v>
      </c>
      <c r="G3661" s="163">
        <v>11.905000000000001</v>
      </c>
      <c r="H3661" s="1">
        <v>2597</v>
      </c>
      <c r="I3661" s="161">
        <f>VLOOKUP(B3661,L$2:M$54,2,FALSE)</f>
        <v>0.99113122046547752</v>
      </c>
      <c r="J3661">
        <f>MAX(I3661*F3661,E3661)</f>
        <v>13.965038896358578</v>
      </c>
      <c r="L3661" s="166"/>
      <c r="M3661" s="41"/>
      <c r="N3661" s="41"/>
      <c r="O3661" s="41"/>
    </row>
    <row r="3662" spans="1:15" x14ac:dyDescent="0.25">
      <c r="A3662" s="165">
        <v>43618.5</v>
      </c>
      <c r="B3662" s="167">
        <f>WEEKNUM(A3662)</f>
        <v>23</v>
      </c>
      <c r="C3662" s="164">
        <f>WEEKDAY(A3662)</f>
        <v>1</v>
      </c>
      <c r="D3662" s="164">
        <v>13</v>
      </c>
      <c r="E3662" s="163">
        <v>10</v>
      </c>
      <c r="F3662" s="163">
        <v>13.98</v>
      </c>
      <c r="G3662" s="163">
        <v>12.065000000000001</v>
      </c>
      <c r="H3662" s="1">
        <v>2605</v>
      </c>
      <c r="I3662" s="161">
        <f>VLOOKUP(B3662,L$2:M$54,2,FALSE)</f>
        <v>0.99113122046547752</v>
      </c>
      <c r="J3662">
        <f>MAX(I3662*F3662,E3662)</f>
        <v>13.856014462107376</v>
      </c>
      <c r="L3662" s="166"/>
      <c r="M3662" s="41"/>
      <c r="N3662" s="41"/>
      <c r="O3662" s="41"/>
    </row>
    <row r="3663" spans="1:15" x14ac:dyDescent="0.25">
      <c r="A3663" s="165">
        <v>43618.541666666664</v>
      </c>
      <c r="B3663" s="167">
        <f>WEEKNUM(A3663)</f>
        <v>23</v>
      </c>
      <c r="C3663" s="164">
        <f>WEEKDAY(A3663)</f>
        <v>1</v>
      </c>
      <c r="D3663" s="164">
        <v>14</v>
      </c>
      <c r="E3663" s="163">
        <v>10</v>
      </c>
      <c r="F3663" s="163">
        <v>14.09</v>
      </c>
      <c r="G3663" s="163">
        <v>10.215</v>
      </c>
      <c r="H3663" s="1">
        <v>2721</v>
      </c>
      <c r="I3663" s="161">
        <f>VLOOKUP(B3663,L$2:M$54,2,FALSE)</f>
        <v>0.99113122046547752</v>
      </c>
      <c r="J3663">
        <f>MAX(I3663*F3663,E3663)</f>
        <v>13.965038896358578</v>
      </c>
      <c r="L3663" s="166"/>
      <c r="M3663" s="41"/>
      <c r="N3663" s="41"/>
      <c r="O3663" s="41"/>
    </row>
    <row r="3664" spans="1:15" x14ac:dyDescent="0.25">
      <c r="A3664" s="165">
        <v>43618.583333333336</v>
      </c>
      <c r="B3664" s="167">
        <f>WEEKNUM(A3664)</f>
        <v>23</v>
      </c>
      <c r="C3664" s="164">
        <f>WEEKDAY(A3664)</f>
        <v>1</v>
      </c>
      <c r="D3664" s="164">
        <v>15</v>
      </c>
      <c r="E3664" s="163">
        <v>10</v>
      </c>
      <c r="F3664" s="163">
        <v>13.98</v>
      </c>
      <c r="G3664" s="163">
        <v>10.055</v>
      </c>
      <c r="H3664" s="1">
        <v>2964</v>
      </c>
      <c r="I3664" s="161">
        <f>VLOOKUP(B3664,L$2:M$54,2,FALSE)</f>
        <v>0.99113122046547752</v>
      </c>
      <c r="J3664">
        <f>MAX(I3664*F3664,E3664)</f>
        <v>13.856014462107376</v>
      </c>
      <c r="L3664" s="166"/>
      <c r="M3664" s="41"/>
      <c r="N3664" s="41"/>
      <c r="O3664" s="41"/>
    </row>
    <row r="3665" spans="1:15" x14ac:dyDescent="0.25">
      <c r="A3665" s="165">
        <v>43618.625</v>
      </c>
      <c r="B3665" s="167">
        <f>WEEKNUM(A3665)</f>
        <v>23</v>
      </c>
      <c r="C3665" s="164">
        <f>WEEKDAY(A3665)</f>
        <v>1</v>
      </c>
      <c r="D3665" s="164">
        <v>16</v>
      </c>
      <c r="E3665" s="163">
        <v>10</v>
      </c>
      <c r="F3665" s="163">
        <v>13.865</v>
      </c>
      <c r="G3665" s="163">
        <v>11.02</v>
      </c>
      <c r="H3665" s="1">
        <v>3236</v>
      </c>
      <c r="I3665" s="161">
        <f>VLOOKUP(B3665,L$2:M$54,2,FALSE)</f>
        <v>0.99113122046547752</v>
      </c>
      <c r="J3665">
        <f>MAX(I3665*F3665,E3665)</f>
        <v>13.742034371753846</v>
      </c>
      <c r="L3665" s="166"/>
      <c r="M3665" s="41"/>
      <c r="N3665" s="41"/>
      <c r="O3665" s="41"/>
    </row>
    <row r="3666" spans="1:15" x14ac:dyDescent="0.25">
      <c r="A3666" s="165">
        <v>43618.666666666664</v>
      </c>
      <c r="B3666" s="167">
        <f>WEEKNUM(A3666)</f>
        <v>23</v>
      </c>
      <c r="C3666" s="164">
        <f>WEEKDAY(A3666)</f>
        <v>1</v>
      </c>
      <c r="D3666" s="164">
        <v>17</v>
      </c>
      <c r="E3666" s="163">
        <v>10</v>
      </c>
      <c r="F3666" s="163">
        <v>13.684999999999999</v>
      </c>
      <c r="G3666" s="163">
        <v>9.8999999999999986</v>
      </c>
      <c r="H3666" s="1">
        <v>4105</v>
      </c>
      <c r="I3666" s="161">
        <f>VLOOKUP(B3666,L$2:M$54,2,FALSE)</f>
        <v>0.99113122046547752</v>
      </c>
      <c r="J3666">
        <f>MAX(I3666*F3666,E3666)</f>
        <v>13.563630752070059</v>
      </c>
      <c r="L3666" s="166"/>
      <c r="M3666" s="41"/>
      <c r="N3666" s="41"/>
      <c r="O3666" s="41"/>
    </row>
    <row r="3667" spans="1:15" x14ac:dyDescent="0.25">
      <c r="A3667" s="165">
        <v>43618.708333333336</v>
      </c>
      <c r="B3667" s="167">
        <f>WEEKNUM(A3667)</f>
        <v>23</v>
      </c>
      <c r="C3667" s="164">
        <f>WEEKDAY(A3667)</f>
        <v>1</v>
      </c>
      <c r="D3667" s="164">
        <v>18</v>
      </c>
      <c r="E3667" s="163">
        <v>10</v>
      </c>
      <c r="F3667" s="163">
        <v>14.09</v>
      </c>
      <c r="G3667" s="163">
        <v>10.9475</v>
      </c>
      <c r="H3667" s="1">
        <v>4129</v>
      </c>
      <c r="I3667" s="161">
        <f>VLOOKUP(B3667,L$2:M$54,2,FALSE)</f>
        <v>0.99113122046547752</v>
      </c>
      <c r="J3667">
        <f>MAX(I3667*F3667,E3667)</f>
        <v>13.965038896358578</v>
      </c>
      <c r="L3667" s="166"/>
      <c r="M3667" s="41"/>
      <c r="N3667" s="41"/>
      <c r="O3667" s="41"/>
    </row>
    <row r="3668" spans="1:15" x14ac:dyDescent="0.25">
      <c r="A3668" s="165">
        <v>43618.75</v>
      </c>
      <c r="B3668" s="167">
        <f>WEEKNUM(A3668)</f>
        <v>23</v>
      </c>
      <c r="C3668" s="164">
        <f>WEEKDAY(A3668)</f>
        <v>1</v>
      </c>
      <c r="D3668" s="164">
        <v>19</v>
      </c>
      <c r="E3668" s="163">
        <v>10</v>
      </c>
      <c r="F3668" s="163">
        <v>13.99</v>
      </c>
      <c r="G3668" s="163">
        <v>10.465</v>
      </c>
      <c r="H3668" s="1">
        <v>3059</v>
      </c>
      <c r="I3668" s="161">
        <f>VLOOKUP(B3668,L$2:M$54,2,FALSE)</f>
        <v>0.99113122046547752</v>
      </c>
      <c r="J3668">
        <f>MAX(I3668*F3668,E3668)</f>
        <v>13.86592577431203</v>
      </c>
      <c r="L3668" s="166"/>
      <c r="M3668" s="41"/>
      <c r="N3668" s="41"/>
      <c r="O3668" s="41"/>
    </row>
    <row r="3669" spans="1:15" x14ac:dyDescent="0.25">
      <c r="A3669" s="165">
        <v>43618.791666666664</v>
      </c>
      <c r="B3669" s="167">
        <f>WEEKNUM(A3669)</f>
        <v>23</v>
      </c>
      <c r="C3669" s="164">
        <f>WEEKDAY(A3669)</f>
        <v>1</v>
      </c>
      <c r="D3669" s="164">
        <v>20</v>
      </c>
      <c r="E3669" s="163">
        <v>10</v>
      </c>
      <c r="F3669" s="163">
        <v>13.965</v>
      </c>
      <c r="G3669" s="163">
        <v>11.342499999999999</v>
      </c>
      <c r="H3669" s="1">
        <v>2364</v>
      </c>
      <c r="I3669" s="161">
        <f>VLOOKUP(B3669,L$2:M$54,2,FALSE)</f>
        <v>0.99113122046547752</v>
      </c>
      <c r="J3669">
        <f>MAX(I3669*F3669,E3669)</f>
        <v>13.841147493800394</v>
      </c>
      <c r="L3669" s="166"/>
      <c r="M3669" s="41"/>
      <c r="N3669" s="41"/>
      <c r="O3669" s="41"/>
    </row>
    <row r="3670" spans="1:15" x14ac:dyDescent="0.25">
      <c r="A3670" s="165">
        <v>43618.833333333336</v>
      </c>
      <c r="B3670" s="167">
        <f>WEEKNUM(A3670)</f>
        <v>23</v>
      </c>
      <c r="C3670" s="164">
        <f>WEEKDAY(A3670)</f>
        <v>1</v>
      </c>
      <c r="D3670" s="164">
        <v>21</v>
      </c>
      <c r="E3670" s="163">
        <v>10</v>
      </c>
      <c r="F3670" s="163">
        <v>12.815</v>
      </c>
      <c r="G3670" s="163">
        <v>11.899999999999999</v>
      </c>
      <c r="H3670" s="1">
        <v>1491</v>
      </c>
      <c r="I3670" s="161">
        <f>VLOOKUP(B3670,L$2:M$54,2,FALSE)</f>
        <v>0.99113122046547752</v>
      </c>
      <c r="J3670">
        <f>MAX(I3670*F3670,E3670)</f>
        <v>12.701346590265095</v>
      </c>
      <c r="L3670" s="166"/>
      <c r="M3670" s="41"/>
      <c r="N3670" s="41"/>
      <c r="O3670" s="41"/>
    </row>
    <row r="3671" spans="1:15" x14ac:dyDescent="0.25">
      <c r="A3671" s="165">
        <v>43618.875</v>
      </c>
      <c r="B3671" s="167">
        <f>WEEKNUM(A3671)</f>
        <v>23</v>
      </c>
      <c r="C3671" s="164">
        <f>WEEKDAY(A3671)</f>
        <v>1</v>
      </c>
      <c r="D3671" s="164">
        <v>22</v>
      </c>
      <c r="E3671" s="163">
        <v>12</v>
      </c>
      <c r="F3671" s="163">
        <v>12.045</v>
      </c>
      <c r="G3671" s="163">
        <v>11.842499999999999</v>
      </c>
      <c r="H3671" s="1">
        <v>983</v>
      </c>
      <c r="I3671" s="161">
        <f>VLOOKUP(B3671,L$2:M$54,2,FALSE)</f>
        <v>0.99113122046547752</v>
      </c>
      <c r="J3671">
        <f>MAX(I3671*F3671,E3671)</f>
        <v>12</v>
      </c>
      <c r="L3671" s="166"/>
      <c r="M3671" s="41"/>
      <c r="N3671" s="41"/>
      <c r="O3671" s="41"/>
    </row>
    <row r="3672" spans="1:15" x14ac:dyDescent="0.25">
      <c r="A3672" s="165">
        <v>43618.916666666664</v>
      </c>
      <c r="B3672" s="167">
        <f>WEEKNUM(A3672)</f>
        <v>23</v>
      </c>
      <c r="C3672" s="164">
        <f>WEEKDAY(A3672)</f>
        <v>1</v>
      </c>
      <c r="D3672" s="164">
        <v>23</v>
      </c>
      <c r="E3672" s="163">
        <v>11</v>
      </c>
      <c r="F3672" s="163">
        <v>11.73</v>
      </c>
      <c r="G3672" s="163">
        <v>11.899999999999999</v>
      </c>
      <c r="H3672" s="1">
        <v>1016</v>
      </c>
      <c r="I3672" s="161">
        <f>VLOOKUP(B3672,L$2:M$54,2,FALSE)</f>
        <v>0.99113122046547752</v>
      </c>
      <c r="J3672">
        <f>MAX(I3672*F3672,E3672)</f>
        <v>11.625969216060051</v>
      </c>
      <c r="L3672" s="166"/>
      <c r="M3672" s="41"/>
      <c r="N3672" s="41"/>
      <c r="O3672" s="41"/>
    </row>
    <row r="3673" spans="1:15" x14ac:dyDescent="0.25">
      <c r="A3673" s="165">
        <v>43618.958333333336</v>
      </c>
      <c r="B3673" s="167">
        <f>WEEKNUM(A3673)</f>
        <v>23</v>
      </c>
      <c r="C3673" s="164">
        <f>WEEKDAY(A3673)</f>
        <v>1</v>
      </c>
      <c r="D3673" s="164">
        <v>24</v>
      </c>
      <c r="E3673" s="163">
        <v>11.815</v>
      </c>
      <c r="F3673" s="163">
        <v>11.815</v>
      </c>
      <c r="G3673" s="163">
        <v>11.842499999999999</v>
      </c>
      <c r="H3673" s="1">
        <v>907</v>
      </c>
      <c r="I3673" s="161">
        <f>VLOOKUP(B3673,L$2:M$54,2,FALSE)</f>
        <v>0.99113122046547752</v>
      </c>
      <c r="J3673">
        <f>MAX(I3673*F3673,E3673)</f>
        <v>11.815</v>
      </c>
      <c r="L3673" s="166"/>
      <c r="M3673" s="41"/>
      <c r="N3673" s="41"/>
      <c r="O3673" s="41"/>
    </row>
    <row r="3674" spans="1:15" x14ac:dyDescent="0.25">
      <c r="A3674" s="165">
        <v>43619</v>
      </c>
      <c r="B3674" s="167">
        <f>WEEKNUM(A3674)</f>
        <v>23</v>
      </c>
      <c r="C3674" s="164">
        <f>WEEKDAY(A3674)</f>
        <v>2</v>
      </c>
      <c r="D3674" s="164">
        <v>1</v>
      </c>
      <c r="E3674" s="163">
        <v>11.86</v>
      </c>
      <c r="F3674" s="163">
        <v>11.86</v>
      </c>
      <c r="G3674" s="163">
        <v>11.899999999999999</v>
      </c>
      <c r="H3674" s="1">
        <v>694</v>
      </c>
      <c r="I3674" s="161">
        <f>VLOOKUP(B3674,L$2:M$54,2,FALSE)</f>
        <v>0.99113122046547752</v>
      </c>
      <c r="J3674">
        <f>MAX(I3674*F3674,E3674)</f>
        <v>11.86</v>
      </c>
      <c r="L3674" s="166"/>
      <c r="M3674" s="41"/>
      <c r="N3674" s="41"/>
      <c r="O3674" s="41"/>
    </row>
    <row r="3675" spans="1:15" x14ac:dyDescent="0.25">
      <c r="A3675" s="165">
        <v>43619.041666666664</v>
      </c>
      <c r="B3675" s="167">
        <f>WEEKNUM(A3675)</f>
        <v>23</v>
      </c>
      <c r="C3675" s="164">
        <f>WEEKDAY(A3675)</f>
        <v>2</v>
      </c>
      <c r="D3675" s="164">
        <v>2</v>
      </c>
      <c r="E3675" s="163">
        <v>12.065</v>
      </c>
      <c r="F3675" s="163">
        <v>12.065</v>
      </c>
      <c r="G3675" s="163">
        <v>11.842499999999999</v>
      </c>
      <c r="H3675" s="1">
        <v>417</v>
      </c>
      <c r="I3675" s="161">
        <f>VLOOKUP(B3675,L$2:M$54,2,FALSE)</f>
        <v>0.99113122046547752</v>
      </c>
      <c r="J3675">
        <f>MAX(I3675*F3675,E3675)</f>
        <v>12.065</v>
      </c>
      <c r="L3675" s="166"/>
      <c r="M3675" s="41"/>
      <c r="N3675" s="41"/>
      <c r="O3675" s="41"/>
    </row>
    <row r="3676" spans="1:15" x14ac:dyDescent="0.25">
      <c r="A3676" s="165">
        <v>43619.083333333336</v>
      </c>
      <c r="B3676" s="167">
        <f>WEEKNUM(A3676)</f>
        <v>23</v>
      </c>
      <c r="C3676" s="164">
        <f>WEEKDAY(A3676)</f>
        <v>2</v>
      </c>
      <c r="D3676" s="164">
        <v>3</v>
      </c>
      <c r="E3676" s="163">
        <v>12.030000000000001</v>
      </c>
      <c r="F3676" s="163">
        <v>12.030000000000001</v>
      </c>
      <c r="G3676" s="163">
        <v>11.99</v>
      </c>
      <c r="H3676" s="1">
        <v>267</v>
      </c>
      <c r="I3676" s="161">
        <f>VLOOKUP(B3676,L$2:M$54,2,FALSE)</f>
        <v>0.99113122046547752</v>
      </c>
      <c r="J3676">
        <f>MAX(I3676*F3676,E3676)</f>
        <v>12.030000000000001</v>
      </c>
      <c r="L3676" s="166"/>
      <c r="M3676" s="41"/>
      <c r="N3676" s="41"/>
      <c r="O3676" s="41"/>
    </row>
    <row r="3677" spans="1:15" x14ac:dyDescent="0.25">
      <c r="A3677" s="165">
        <v>43619.125</v>
      </c>
      <c r="B3677" s="167">
        <f>WEEKNUM(A3677)</f>
        <v>23</v>
      </c>
      <c r="C3677" s="164">
        <f>WEEKDAY(A3677)</f>
        <v>2</v>
      </c>
      <c r="D3677" s="164">
        <v>4</v>
      </c>
      <c r="E3677" s="163">
        <v>9.9499999999999993</v>
      </c>
      <c r="F3677" s="163">
        <v>9.9499999999999993</v>
      </c>
      <c r="G3677" s="163">
        <v>12.045</v>
      </c>
      <c r="H3677" s="1">
        <v>234</v>
      </c>
      <c r="I3677" s="161">
        <f>VLOOKUP(B3677,L$2:M$54,2,FALSE)</f>
        <v>0.99113122046547752</v>
      </c>
      <c r="J3677">
        <f>MAX(I3677*F3677,E3677)</f>
        <v>9.9499999999999993</v>
      </c>
      <c r="L3677" s="166"/>
      <c r="M3677" s="41"/>
      <c r="N3677" s="41"/>
      <c r="O3677" s="41"/>
    </row>
    <row r="3678" spans="1:15" x14ac:dyDescent="0.25">
      <c r="A3678" s="165">
        <v>43619.166666666664</v>
      </c>
      <c r="B3678" s="167">
        <f>WEEKNUM(A3678)</f>
        <v>23</v>
      </c>
      <c r="C3678" s="164">
        <f>WEEKDAY(A3678)</f>
        <v>2</v>
      </c>
      <c r="D3678" s="164">
        <v>5</v>
      </c>
      <c r="E3678" s="163">
        <v>10.190000000000001</v>
      </c>
      <c r="F3678" s="163">
        <v>10.190000000000001</v>
      </c>
      <c r="G3678" s="163">
        <v>12.012499999999999</v>
      </c>
      <c r="H3678" s="1">
        <v>387</v>
      </c>
      <c r="I3678" s="161">
        <f>VLOOKUP(B3678,L$2:M$54,2,FALSE)</f>
        <v>0.99113122046547752</v>
      </c>
      <c r="J3678">
        <f>MAX(I3678*F3678,E3678)</f>
        <v>10.190000000000001</v>
      </c>
      <c r="L3678" s="166"/>
      <c r="M3678" s="41"/>
      <c r="N3678" s="41"/>
      <c r="O3678" s="41"/>
    </row>
    <row r="3679" spans="1:15" x14ac:dyDescent="0.25">
      <c r="A3679" s="165">
        <v>43619.208333333336</v>
      </c>
      <c r="B3679" s="167">
        <f>WEEKNUM(A3679)</f>
        <v>23</v>
      </c>
      <c r="C3679" s="164">
        <f>WEEKDAY(A3679)</f>
        <v>2</v>
      </c>
      <c r="D3679" s="164">
        <v>6</v>
      </c>
      <c r="E3679" s="163">
        <v>10.065000000000001</v>
      </c>
      <c r="F3679" s="163">
        <v>10.065000000000001</v>
      </c>
      <c r="G3679" s="163">
        <v>11.7875</v>
      </c>
      <c r="H3679" s="1">
        <v>453</v>
      </c>
      <c r="I3679" s="161">
        <f>VLOOKUP(B3679,L$2:M$54,2,FALSE)</f>
        <v>0.99113122046547752</v>
      </c>
      <c r="J3679">
        <f>MAX(I3679*F3679,E3679)</f>
        <v>10.065000000000001</v>
      </c>
      <c r="L3679" s="166"/>
      <c r="M3679" s="41"/>
      <c r="N3679" s="41"/>
      <c r="O3679" s="41"/>
    </row>
    <row r="3680" spans="1:15" x14ac:dyDescent="0.25">
      <c r="A3680" s="165">
        <v>43619.25</v>
      </c>
      <c r="B3680" s="167">
        <f>WEEKNUM(A3680)</f>
        <v>23</v>
      </c>
      <c r="C3680" s="164">
        <f>WEEKDAY(A3680)</f>
        <v>2</v>
      </c>
      <c r="D3680" s="164">
        <v>7</v>
      </c>
      <c r="E3680" s="163">
        <v>10.09</v>
      </c>
      <c r="F3680" s="163">
        <v>10.09</v>
      </c>
      <c r="G3680" s="163">
        <v>11.725</v>
      </c>
      <c r="H3680" s="1">
        <v>736</v>
      </c>
      <c r="I3680" s="161">
        <f>VLOOKUP(B3680,L$2:M$54,2,FALSE)</f>
        <v>0.99113122046547752</v>
      </c>
      <c r="J3680">
        <f>MAX(I3680*F3680,E3680)</f>
        <v>10.09</v>
      </c>
      <c r="L3680" s="166"/>
      <c r="M3680" s="41"/>
      <c r="N3680" s="41"/>
      <c r="O3680" s="41"/>
    </row>
    <row r="3681" spans="1:15" x14ac:dyDescent="0.25">
      <c r="A3681" s="165">
        <v>43619.291666666664</v>
      </c>
      <c r="B3681" s="167">
        <f>WEEKNUM(A3681)</f>
        <v>23</v>
      </c>
      <c r="C3681" s="164">
        <f>WEEKDAY(A3681)</f>
        <v>2</v>
      </c>
      <c r="D3681" s="164">
        <v>8</v>
      </c>
      <c r="E3681" s="163">
        <v>9.9499999999999993</v>
      </c>
      <c r="F3681" s="163">
        <v>9.9499999999999993</v>
      </c>
      <c r="G3681" s="163">
        <v>11.907499999999999</v>
      </c>
      <c r="H3681" s="1">
        <v>1299</v>
      </c>
      <c r="I3681" s="161">
        <f>VLOOKUP(B3681,L$2:M$54,2,FALSE)</f>
        <v>0.99113122046547752</v>
      </c>
      <c r="J3681">
        <f>MAX(I3681*F3681,E3681)</f>
        <v>9.9499999999999993</v>
      </c>
      <c r="L3681" s="166"/>
      <c r="M3681" s="41"/>
      <c r="N3681" s="41"/>
      <c r="O3681" s="41"/>
    </row>
    <row r="3682" spans="1:15" x14ac:dyDescent="0.25">
      <c r="A3682" s="165">
        <v>43619.333333333336</v>
      </c>
      <c r="B3682" s="167">
        <f>WEEKNUM(A3682)</f>
        <v>23</v>
      </c>
      <c r="C3682" s="164">
        <f>WEEKDAY(A3682)</f>
        <v>2</v>
      </c>
      <c r="D3682" s="164">
        <v>9</v>
      </c>
      <c r="E3682" s="163">
        <v>11.86</v>
      </c>
      <c r="F3682" s="163">
        <v>11.86</v>
      </c>
      <c r="G3682" s="163">
        <v>12.022500000000001</v>
      </c>
      <c r="H3682" s="1">
        <v>2029</v>
      </c>
      <c r="I3682" s="161">
        <f>VLOOKUP(B3682,L$2:M$54,2,FALSE)</f>
        <v>0.99113122046547752</v>
      </c>
      <c r="J3682">
        <f>MAX(I3682*F3682,E3682)</f>
        <v>11.86</v>
      </c>
      <c r="L3682" s="166"/>
      <c r="M3682" s="41"/>
      <c r="N3682" s="41"/>
      <c r="O3682" s="41"/>
    </row>
    <row r="3683" spans="1:15" x14ac:dyDescent="0.25">
      <c r="A3683" s="165">
        <v>43619.375</v>
      </c>
      <c r="B3683" s="167">
        <f>WEEKNUM(A3683)</f>
        <v>23</v>
      </c>
      <c r="C3683" s="164">
        <f>WEEKDAY(A3683)</f>
        <v>2</v>
      </c>
      <c r="D3683" s="164">
        <v>10</v>
      </c>
      <c r="E3683" s="163">
        <v>10.5</v>
      </c>
      <c r="F3683" s="163">
        <v>11.885</v>
      </c>
      <c r="G3683" s="163">
        <v>11.3675</v>
      </c>
      <c r="H3683" s="1">
        <v>2634</v>
      </c>
      <c r="I3683" s="161">
        <f>VLOOKUP(B3683,L$2:M$54,2,FALSE)</f>
        <v>0.99113122046547752</v>
      </c>
      <c r="J3683">
        <f>MAX(I3683*F3683,E3683)</f>
        <v>11.779594555232201</v>
      </c>
      <c r="L3683" s="166"/>
      <c r="M3683" s="41"/>
      <c r="N3683" s="41"/>
      <c r="O3683" s="41"/>
    </row>
    <row r="3684" spans="1:15" x14ac:dyDescent="0.25">
      <c r="A3684" s="165">
        <v>43619.416666666664</v>
      </c>
      <c r="B3684" s="167">
        <f>WEEKNUM(A3684)</f>
        <v>23</v>
      </c>
      <c r="C3684" s="164">
        <f>WEEKDAY(A3684)</f>
        <v>2</v>
      </c>
      <c r="D3684" s="164">
        <v>11</v>
      </c>
      <c r="E3684" s="163">
        <v>10.934999999999999</v>
      </c>
      <c r="F3684" s="163">
        <v>11.94</v>
      </c>
      <c r="G3684" s="163">
        <v>12.045</v>
      </c>
      <c r="H3684" s="1">
        <v>2911</v>
      </c>
      <c r="I3684" s="161">
        <f>VLOOKUP(B3684,L$2:M$54,2,FALSE)</f>
        <v>0.99113122046547752</v>
      </c>
      <c r="J3684">
        <f>MAX(I3684*F3684,E3684)</f>
        <v>11.834106772357801</v>
      </c>
      <c r="L3684" s="166"/>
      <c r="M3684" s="41"/>
      <c r="N3684" s="41"/>
      <c r="O3684" s="41"/>
    </row>
    <row r="3685" spans="1:15" x14ac:dyDescent="0.25">
      <c r="A3685" s="165">
        <v>43619.458333333336</v>
      </c>
      <c r="B3685" s="167">
        <f>WEEKNUM(A3685)</f>
        <v>23</v>
      </c>
      <c r="C3685" s="164">
        <f>WEEKDAY(A3685)</f>
        <v>2</v>
      </c>
      <c r="D3685" s="164">
        <v>12</v>
      </c>
      <c r="E3685" s="163">
        <v>10</v>
      </c>
      <c r="F3685" s="163">
        <v>13.870000000000001</v>
      </c>
      <c r="G3685" s="163">
        <v>11.89</v>
      </c>
      <c r="H3685" s="1">
        <v>2722</v>
      </c>
      <c r="I3685" s="161">
        <f>VLOOKUP(B3685,L$2:M$54,2,FALSE)</f>
        <v>0.99113122046547752</v>
      </c>
      <c r="J3685">
        <f>MAX(I3685*F3685,E3685)</f>
        <v>13.746990027856175</v>
      </c>
      <c r="L3685" s="166"/>
      <c r="M3685" s="41"/>
      <c r="N3685" s="41"/>
      <c r="O3685" s="41"/>
    </row>
    <row r="3686" spans="1:15" x14ac:dyDescent="0.25">
      <c r="A3686" s="165">
        <v>43619.5</v>
      </c>
      <c r="B3686" s="167">
        <f>WEEKNUM(A3686)</f>
        <v>23</v>
      </c>
      <c r="C3686" s="164">
        <f>WEEKDAY(A3686)</f>
        <v>2</v>
      </c>
      <c r="D3686" s="164">
        <v>13</v>
      </c>
      <c r="E3686" s="163">
        <v>10</v>
      </c>
      <c r="F3686" s="163">
        <v>14.15</v>
      </c>
      <c r="G3686" s="163">
        <v>11.705</v>
      </c>
      <c r="H3686" s="1">
        <v>2340</v>
      </c>
      <c r="I3686" s="161">
        <f>VLOOKUP(B3686,L$2:M$54,2,FALSE)</f>
        <v>0.99113122046547752</v>
      </c>
      <c r="J3686">
        <f>MAX(I3686*F3686,E3686)</f>
        <v>14.024506769586507</v>
      </c>
      <c r="L3686" s="166"/>
      <c r="M3686" s="41"/>
      <c r="N3686" s="41"/>
      <c r="O3686" s="41"/>
    </row>
    <row r="3687" spans="1:15" x14ac:dyDescent="0.25">
      <c r="A3687" s="165">
        <v>43619.541666666664</v>
      </c>
      <c r="B3687" s="167">
        <f>WEEKNUM(A3687)</f>
        <v>23</v>
      </c>
      <c r="C3687" s="164">
        <f>WEEKDAY(A3687)</f>
        <v>2</v>
      </c>
      <c r="D3687" s="164">
        <v>14</v>
      </c>
      <c r="E3687" s="163">
        <v>10</v>
      </c>
      <c r="F3687" s="163">
        <v>11.9375</v>
      </c>
      <c r="G3687" s="163">
        <v>10.66</v>
      </c>
      <c r="H3687" s="1">
        <v>2454</v>
      </c>
      <c r="I3687" s="161">
        <f>VLOOKUP(B3687,L$2:M$54,2,FALSE)</f>
        <v>0.99113122046547752</v>
      </c>
      <c r="J3687">
        <f>MAX(I3687*F3687,E3687)</f>
        <v>11.831628944306638</v>
      </c>
      <c r="L3687" s="166"/>
      <c r="M3687" s="41"/>
      <c r="N3687" s="41"/>
      <c r="O3687" s="41"/>
    </row>
    <row r="3688" spans="1:15" x14ac:dyDescent="0.25">
      <c r="A3688" s="165">
        <v>43619.583333333336</v>
      </c>
      <c r="B3688" s="167">
        <f>WEEKNUM(A3688)</f>
        <v>23</v>
      </c>
      <c r="C3688" s="164">
        <f>WEEKDAY(A3688)</f>
        <v>2</v>
      </c>
      <c r="D3688" s="164">
        <v>15</v>
      </c>
      <c r="E3688" s="163">
        <v>11</v>
      </c>
      <c r="F3688" s="163">
        <v>12.105</v>
      </c>
      <c r="G3688" s="163">
        <v>10.195</v>
      </c>
      <c r="H3688" s="1">
        <v>2559</v>
      </c>
      <c r="I3688" s="161">
        <f>VLOOKUP(B3688,L$2:M$54,2,FALSE)</f>
        <v>0.99113122046547752</v>
      </c>
      <c r="J3688">
        <f>MAX(I3688*F3688,E3688)</f>
        <v>11.997643423734607</v>
      </c>
      <c r="L3688" s="166"/>
      <c r="M3688" s="41"/>
      <c r="N3688" s="41"/>
      <c r="O3688" s="41"/>
    </row>
    <row r="3689" spans="1:15" x14ac:dyDescent="0.25">
      <c r="A3689" s="165">
        <v>43619.625</v>
      </c>
      <c r="B3689" s="167">
        <f>WEEKNUM(A3689)</f>
        <v>23</v>
      </c>
      <c r="C3689" s="164">
        <f>WEEKDAY(A3689)</f>
        <v>2</v>
      </c>
      <c r="D3689" s="164">
        <v>16</v>
      </c>
      <c r="E3689" s="163">
        <v>10</v>
      </c>
      <c r="F3689" s="163">
        <v>13.850000000000001</v>
      </c>
      <c r="G3689" s="163">
        <v>10.09</v>
      </c>
      <c r="H3689" s="1">
        <v>2592</v>
      </c>
      <c r="I3689" s="161">
        <f>VLOOKUP(B3689,L$2:M$54,2,FALSE)</f>
        <v>0.99113122046547752</v>
      </c>
      <c r="J3689">
        <f>MAX(I3689*F3689,E3689)</f>
        <v>13.727167403446865</v>
      </c>
      <c r="L3689" s="166"/>
      <c r="M3689" s="41"/>
      <c r="N3689" s="41"/>
      <c r="O3689" s="41"/>
    </row>
    <row r="3690" spans="1:15" x14ac:dyDescent="0.25">
      <c r="A3690" s="165">
        <v>43619.666666666664</v>
      </c>
      <c r="B3690" s="167">
        <f>WEEKNUM(A3690)</f>
        <v>23</v>
      </c>
      <c r="C3690" s="164">
        <f>WEEKDAY(A3690)</f>
        <v>2</v>
      </c>
      <c r="D3690" s="164">
        <v>17</v>
      </c>
      <c r="E3690" s="163">
        <v>10</v>
      </c>
      <c r="F3690" s="163">
        <v>14.260000000000002</v>
      </c>
      <c r="G3690" s="163">
        <v>10.190000000000001</v>
      </c>
      <c r="H3690" s="1">
        <v>2597</v>
      </c>
      <c r="I3690" s="161">
        <f>VLOOKUP(B3690,L$2:M$54,2,FALSE)</f>
        <v>0.99113122046547752</v>
      </c>
      <c r="J3690">
        <f>MAX(I3690*F3690,E3690)</f>
        <v>14.133531203837711</v>
      </c>
      <c r="L3690" s="166"/>
      <c r="M3690" s="41"/>
      <c r="N3690" s="41"/>
      <c r="O3690" s="41"/>
    </row>
    <row r="3691" spans="1:15" x14ac:dyDescent="0.25">
      <c r="A3691" s="165">
        <v>43619.708333333336</v>
      </c>
      <c r="B3691" s="167">
        <f>WEEKNUM(A3691)</f>
        <v>23</v>
      </c>
      <c r="C3691" s="164">
        <f>WEEKDAY(A3691)</f>
        <v>2</v>
      </c>
      <c r="D3691" s="164">
        <v>18</v>
      </c>
      <c r="E3691" s="163">
        <v>10</v>
      </c>
      <c r="F3691" s="163">
        <v>14</v>
      </c>
      <c r="G3691" s="163">
        <v>9.81</v>
      </c>
      <c r="H3691" s="1">
        <v>2708</v>
      </c>
      <c r="I3691" s="161">
        <f>VLOOKUP(B3691,L$2:M$54,2,FALSE)</f>
        <v>0.99113122046547752</v>
      </c>
      <c r="J3691">
        <f>MAX(I3691*F3691,E3691)</f>
        <v>13.875837086516686</v>
      </c>
      <c r="L3691" s="166"/>
      <c r="M3691" s="41"/>
      <c r="N3691" s="41"/>
      <c r="O3691" s="41"/>
    </row>
    <row r="3692" spans="1:15" x14ac:dyDescent="0.25">
      <c r="A3692" s="165">
        <v>43619.75</v>
      </c>
      <c r="B3692" s="167">
        <f>WEEKNUM(A3692)</f>
        <v>23</v>
      </c>
      <c r="C3692" s="164">
        <f>WEEKDAY(A3692)</f>
        <v>2</v>
      </c>
      <c r="D3692" s="164">
        <v>19</v>
      </c>
      <c r="E3692" s="163">
        <v>10</v>
      </c>
      <c r="F3692" s="163">
        <v>13.850000000000001</v>
      </c>
      <c r="G3692" s="163">
        <v>10.08</v>
      </c>
      <c r="H3692" s="1">
        <v>2484</v>
      </c>
      <c r="I3692" s="161">
        <f>VLOOKUP(B3692,L$2:M$54,2,FALSE)</f>
        <v>0.99113122046547752</v>
      </c>
      <c r="J3692">
        <f>MAX(I3692*F3692,E3692)</f>
        <v>13.727167403446865</v>
      </c>
      <c r="L3692" s="166"/>
      <c r="M3692" s="41"/>
      <c r="N3692" s="41"/>
      <c r="O3692" s="41"/>
    </row>
    <row r="3693" spans="1:15" x14ac:dyDescent="0.25">
      <c r="A3693" s="165">
        <v>43619.791666666664</v>
      </c>
      <c r="B3693" s="167">
        <f>WEEKNUM(A3693)</f>
        <v>23</v>
      </c>
      <c r="C3693" s="164">
        <f>WEEKDAY(A3693)</f>
        <v>2</v>
      </c>
      <c r="D3693" s="164">
        <v>20</v>
      </c>
      <c r="E3693" s="163">
        <v>10</v>
      </c>
      <c r="F3693" s="163">
        <v>14.260000000000002</v>
      </c>
      <c r="G3693" s="163">
        <v>11.86</v>
      </c>
      <c r="H3693" s="1">
        <v>1804</v>
      </c>
      <c r="I3693" s="161">
        <f>VLOOKUP(B3693,L$2:M$54,2,FALSE)</f>
        <v>0.99113122046547752</v>
      </c>
      <c r="J3693">
        <f>MAX(I3693*F3693,E3693)</f>
        <v>14.133531203837711</v>
      </c>
      <c r="L3693" s="166"/>
      <c r="M3693" s="41"/>
      <c r="N3693" s="41"/>
      <c r="O3693" s="41"/>
    </row>
    <row r="3694" spans="1:15" x14ac:dyDescent="0.25">
      <c r="A3694" s="165">
        <v>43619.833333333336</v>
      </c>
      <c r="B3694" s="167">
        <f>WEEKNUM(A3694)</f>
        <v>23</v>
      </c>
      <c r="C3694" s="164">
        <f>WEEKDAY(A3694)</f>
        <v>2</v>
      </c>
      <c r="D3694" s="164">
        <v>21</v>
      </c>
      <c r="E3694" s="163">
        <v>10</v>
      </c>
      <c r="F3694" s="163">
        <v>13</v>
      </c>
      <c r="G3694" s="163">
        <v>11.0725</v>
      </c>
      <c r="H3694" s="1">
        <v>1188</v>
      </c>
      <c r="I3694" s="161">
        <f>VLOOKUP(B3694,L$2:M$54,2,FALSE)</f>
        <v>0.99113122046547752</v>
      </c>
      <c r="J3694">
        <f>MAX(I3694*F3694,E3694)</f>
        <v>12.884705866051208</v>
      </c>
      <c r="L3694" s="166"/>
      <c r="M3694" s="41"/>
      <c r="N3694" s="41"/>
      <c r="O3694" s="41"/>
    </row>
    <row r="3695" spans="1:15" x14ac:dyDescent="0.25">
      <c r="A3695" s="165">
        <v>43619.875</v>
      </c>
      <c r="B3695" s="167">
        <f>WEEKNUM(A3695)</f>
        <v>23</v>
      </c>
      <c r="C3695" s="164">
        <f>WEEKDAY(A3695)</f>
        <v>2</v>
      </c>
      <c r="D3695" s="164">
        <v>22</v>
      </c>
      <c r="E3695" s="163">
        <v>12.01</v>
      </c>
      <c r="F3695" s="163">
        <v>12.01</v>
      </c>
      <c r="G3695" s="163">
        <v>11.442500000000001</v>
      </c>
      <c r="H3695" s="1">
        <v>827</v>
      </c>
      <c r="I3695" s="161">
        <f>VLOOKUP(B3695,L$2:M$54,2,FALSE)</f>
        <v>0.99113122046547752</v>
      </c>
      <c r="J3695">
        <f>MAX(I3695*F3695,E3695)</f>
        <v>12.01</v>
      </c>
      <c r="L3695" s="166"/>
      <c r="M3695" s="41"/>
      <c r="N3695" s="41"/>
      <c r="O3695" s="41"/>
    </row>
    <row r="3696" spans="1:15" x14ac:dyDescent="0.25">
      <c r="A3696" s="165">
        <v>43619.916666666664</v>
      </c>
      <c r="B3696" s="167">
        <f>WEEKNUM(A3696)</f>
        <v>23</v>
      </c>
      <c r="C3696" s="164">
        <f>WEEKDAY(A3696)</f>
        <v>2</v>
      </c>
      <c r="D3696" s="164">
        <v>23</v>
      </c>
      <c r="E3696" s="163">
        <v>11.9375</v>
      </c>
      <c r="F3696" s="163">
        <v>11.9375</v>
      </c>
      <c r="G3696" s="163">
        <v>12.105</v>
      </c>
      <c r="H3696" s="1">
        <v>852</v>
      </c>
      <c r="I3696" s="161">
        <f>VLOOKUP(B3696,L$2:M$54,2,FALSE)</f>
        <v>0.99113122046547752</v>
      </c>
      <c r="J3696">
        <f>MAX(I3696*F3696,E3696)</f>
        <v>11.9375</v>
      </c>
      <c r="L3696" s="166"/>
      <c r="M3696" s="41"/>
      <c r="N3696" s="41"/>
      <c r="O3696" s="41"/>
    </row>
    <row r="3697" spans="1:15" x14ac:dyDescent="0.25">
      <c r="A3697" s="165">
        <v>43619.958333333336</v>
      </c>
      <c r="B3697" s="167">
        <f>WEEKNUM(A3697)</f>
        <v>23</v>
      </c>
      <c r="C3697" s="164">
        <f>WEEKDAY(A3697)</f>
        <v>2</v>
      </c>
      <c r="D3697" s="164">
        <v>24</v>
      </c>
      <c r="E3697" s="163">
        <v>12.105</v>
      </c>
      <c r="F3697" s="163">
        <v>12.105</v>
      </c>
      <c r="G3697" s="163">
        <v>12.0375</v>
      </c>
      <c r="H3697" s="1">
        <v>1024</v>
      </c>
      <c r="I3697" s="161">
        <f>VLOOKUP(B3697,L$2:M$54,2,FALSE)</f>
        <v>0.99113122046547752</v>
      </c>
      <c r="J3697">
        <f>MAX(I3697*F3697,E3697)</f>
        <v>12.105</v>
      </c>
      <c r="L3697" s="166"/>
      <c r="M3697" s="41"/>
      <c r="N3697" s="41"/>
      <c r="O3697" s="41"/>
    </row>
    <row r="3698" spans="1:15" x14ac:dyDescent="0.25">
      <c r="A3698" s="165">
        <v>43620</v>
      </c>
      <c r="B3698" s="167">
        <f>WEEKNUM(A3698)</f>
        <v>23</v>
      </c>
      <c r="C3698" s="164">
        <f>WEEKDAY(A3698)</f>
        <v>3</v>
      </c>
      <c r="D3698" s="164">
        <v>1</v>
      </c>
      <c r="E3698" s="163">
        <v>10.879999999999999</v>
      </c>
      <c r="F3698" s="163">
        <v>10.879999999999999</v>
      </c>
      <c r="G3698" s="163">
        <v>11.475</v>
      </c>
      <c r="H3698" s="1">
        <v>715</v>
      </c>
      <c r="I3698" s="161">
        <f>VLOOKUP(B3698,L$2:M$54,2,FALSE)</f>
        <v>0.99113122046547752</v>
      </c>
      <c r="J3698">
        <f>MAX(I3698*F3698,E3698)</f>
        <v>10.879999999999999</v>
      </c>
      <c r="L3698" s="166"/>
      <c r="M3698" s="41"/>
      <c r="N3698" s="41"/>
      <c r="O3698" s="41"/>
    </row>
    <row r="3699" spans="1:15" x14ac:dyDescent="0.25">
      <c r="A3699" s="165">
        <v>43620.041666666664</v>
      </c>
      <c r="B3699" s="167">
        <f>WEEKNUM(A3699)</f>
        <v>23</v>
      </c>
      <c r="C3699" s="164">
        <f>WEEKDAY(A3699)</f>
        <v>3</v>
      </c>
      <c r="D3699" s="164">
        <v>2</v>
      </c>
      <c r="E3699" s="163">
        <v>12</v>
      </c>
      <c r="F3699" s="163">
        <v>12</v>
      </c>
      <c r="G3699" s="163">
        <v>11.516249999999999</v>
      </c>
      <c r="H3699" s="1">
        <v>438</v>
      </c>
      <c r="I3699" s="161">
        <f>VLOOKUP(B3699,L$2:M$54,2,FALSE)</f>
        <v>0.99113122046547752</v>
      </c>
      <c r="J3699">
        <f>MAX(I3699*F3699,E3699)</f>
        <v>12</v>
      </c>
      <c r="L3699" s="166"/>
      <c r="M3699" s="41"/>
      <c r="N3699" s="41"/>
      <c r="O3699" s="41"/>
    </row>
    <row r="3700" spans="1:15" x14ac:dyDescent="0.25">
      <c r="A3700" s="165">
        <v>43620.083333333336</v>
      </c>
      <c r="B3700" s="167">
        <f>WEEKNUM(A3700)</f>
        <v>23</v>
      </c>
      <c r="C3700" s="164">
        <f>WEEKDAY(A3700)</f>
        <v>3</v>
      </c>
      <c r="D3700" s="164">
        <v>3</v>
      </c>
      <c r="E3700" s="163">
        <v>10.6</v>
      </c>
      <c r="F3700" s="163">
        <v>11.1</v>
      </c>
      <c r="G3700" s="163">
        <v>12.01</v>
      </c>
      <c r="H3700" s="1">
        <v>274</v>
      </c>
      <c r="I3700" s="161">
        <f>VLOOKUP(B3700,L$2:M$54,2,FALSE)</f>
        <v>0.99113122046547752</v>
      </c>
      <c r="J3700">
        <f>MAX(I3700*F3700,E3700)</f>
        <v>11.0015565471668</v>
      </c>
      <c r="L3700" s="166"/>
      <c r="M3700" s="41"/>
      <c r="N3700" s="41"/>
      <c r="O3700" s="41"/>
    </row>
    <row r="3701" spans="1:15" x14ac:dyDescent="0.25">
      <c r="A3701" s="165">
        <v>43620.125</v>
      </c>
      <c r="B3701" s="167">
        <f>WEEKNUM(A3701)</f>
        <v>23</v>
      </c>
      <c r="C3701" s="164">
        <f>WEEKDAY(A3701)</f>
        <v>3</v>
      </c>
      <c r="D3701" s="164">
        <v>4</v>
      </c>
      <c r="E3701" s="163">
        <v>11.875</v>
      </c>
      <c r="F3701" s="163">
        <v>12</v>
      </c>
      <c r="G3701" s="163">
        <v>12.0425</v>
      </c>
      <c r="H3701" s="1">
        <v>209</v>
      </c>
      <c r="I3701" s="161">
        <f>VLOOKUP(B3701,L$2:M$54,2,FALSE)</f>
        <v>0.99113122046547752</v>
      </c>
      <c r="J3701">
        <f>MAX(I3701*F3701,E3701)</f>
        <v>11.89357464558573</v>
      </c>
      <c r="L3701" s="166"/>
      <c r="M3701" s="41"/>
      <c r="N3701" s="41"/>
      <c r="O3701" s="41"/>
    </row>
    <row r="3702" spans="1:15" x14ac:dyDescent="0.25">
      <c r="A3702" s="165">
        <v>43620.166666666664</v>
      </c>
      <c r="B3702" s="167">
        <f>WEEKNUM(A3702)</f>
        <v>23</v>
      </c>
      <c r="C3702" s="164">
        <f>WEEKDAY(A3702)</f>
        <v>3</v>
      </c>
      <c r="D3702" s="164">
        <v>5</v>
      </c>
      <c r="E3702" s="163">
        <v>10.6</v>
      </c>
      <c r="F3702" s="163">
        <v>11.1</v>
      </c>
      <c r="G3702" s="163">
        <v>12.525</v>
      </c>
      <c r="H3702" s="1">
        <v>291</v>
      </c>
      <c r="I3702" s="161">
        <f>VLOOKUP(B3702,L$2:M$54,2,FALSE)</f>
        <v>0.99113122046547752</v>
      </c>
      <c r="J3702">
        <f>MAX(I3702*F3702,E3702)</f>
        <v>11.0015565471668</v>
      </c>
      <c r="L3702" s="166"/>
      <c r="M3702" s="41"/>
      <c r="N3702" s="41"/>
      <c r="O3702" s="41"/>
    </row>
    <row r="3703" spans="1:15" x14ac:dyDescent="0.25">
      <c r="A3703" s="165">
        <v>43620.208333333336</v>
      </c>
      <c r="B3703" s="167">
        <f>WEEKNUM(A3703)</f>
        <v>23</v>
      </c>
      <c r="C3703" s="164">
        <f>WEEKDAY(A3703)</f>
        <v>3</v>
      </c>
      <c r="D3703" s="164">
        <v>6</v>
      </c>
      <c r="E3703" s="163">
        <v>10.5</v>
      </c>
      <c r="F3703" s="163">
        <v>11</v>
      </c>
      <c r="G3703" s="163">
        <v>12.01</v>
      </c>
      <c r="H3703" s="1">
        <v>249</v>
      </c>
      <c r="I3703" s="161">
        <f>VLOOKUP(B3703,L$2:M$54,2,FALSE)</f>
        <v>0.99113122046547752</v>
      </c>
      <c r="J3703">
        <f>MAX(I3703*F3703,E3703)</f>
        <v>10.902443425120254</v>
      </c>
      <c r="L3703" s="166"/>
      <c r="M3703" s="41"/>
      <c r="N3703" s="41"/>
      <c r="O3703" s="41"/>
    </row>
    <row r="3704" spans="1:15" x14ac:dyDescent="0.25">
      <c r="A3704" s="165">
        <v>43620.25</v>
      </c>
      <c r="B3704" s="167">
        <f>WEEKNUM(A3704)</f>
        <v>23</v>
      </c>
      <c r="C3704" s="164">
        <f>WEEKDAY(A3704)</f>
        <v>3</v>
      </c>
      <c r="D3704" s="164">
        <v>7</v>
      </c>
      <c r="E3704" s="163">
        <v>10.875</v>
      </c>
      <c r="F3704" s="163">
        <v>12</v>
      </c>
      <c r="G3704" s="163">
        <v>12.0425</v>
      </c>
      <c r="H3704" s="1">
        <v>290</v>
      </c>
      <c r="I3704" s="161">
        <f>VLOOKUP(B3704,L$2:M$54,2,FALSE)</f>
        <v>0.99113122046547752</v>
      </c>
      <c r="J3704">
        <f>MAX(I3704*F3704,E3704)</f>
        <v>11.89357464558573</v>
      </c>
      <c r="L3704" s="166"/>
      <c r="M3704" s="41"/>
      <c r="N3704" s="41"/>
      <c r="O3704" s="41"/>
    </row>
    <row r="3705" spans="1:15" x14ac:dyDescent="0.25">
      <c r="A3705" s="165">
        <v>43620.291666666664</v>
      </c>
      <c r="B3705" s="167">
        <f>WEEKNUM(A3705)</f>
        <v>23</v>
      </c>
      <c r="C3705" s="164">
        <f>WEEKDAY(A3705)</f>
        <v>3</v>
      </c>
      <c r="D3705" s="164">
        <v>8</v>
      </c>
      <c r="E3705" s="163">
        <v>10</v>
      </c>
      <c r="F3705" s="163">
        <v>15.75</v>
      </c>
      <c r="G3705" s="163">
        <v>11.925000000000001</v>
      </c>
      <c r="H3705" s="1">
        <v>514</v>
      </c>
      <c r="I3705" s="161">
        <f>VLOOKUP(B3705,L$2:M$54,2,FALSE)</f>
        <v>0.99113122046547752</v>
      </c>
      <c r="J3705">
        <f>MAX(I3705*F3705,E3705)</f>
        <v>15.610316722331271</v>
      </c>
      <c r="L3705" s="166"/>
      <c r="M3705" s="41"/>
      <c r="N3705" s="41"/>
      <c r="O3705" s="41"/>
    </row>
    <row r="3706" spans="1:15" x14ac:dyDescent="0.25">
      <c r="A3706" s="165">
        <v>43620.333333333336</v>
      </c>
      <c r="B3706" s="167">
        <f>WEEKNUM(A3706)</f>
        <v>23</v>
      </c>
      <c r="C3706" s="164">
        <f>WEEKDAY(A3706)</f>
        <v>3</v>
      </c>
      <c r="D3706" s="164">
        <v>9</v>
      </c>
      <c r="E3706" s="163">
        <v>10</v>
      </c>
      <c r="F3706" s="163">
        <v>17.625</v>
      </c>
      <c r="G3706" s="163">
        <v>12.13</v>
      </c>
      <c r="H3706" s="1">
        <v>806</v>
      </c>
      <c r="I3706" s="161">
        <f>VLOOKUP(B3706,L$2:M$54,2,FALSE)</f>
        <v>0.99113122046547752</v>
      </c>
      <c r="J3706">
        <f>MAX(I3706*F3706,E3706)</f>
        <v>17.468687760704043</v>
      </c>
      <c r="L3706" s="166"/>
      <c r="M3706" s="41"/>
      <c r="N3706" s="41"/>
      <c r="O3706" s="41"/>
    </row>
    <row r="3707" spans="1:15" x14ac:dyDescent="0.25">
      <c r="A3707" s="165">
        <v>43620.375</v>
      </c>
      <c r="B3707" s="167">
        <f>WEEKNUM(A3707)</f>
        <v>23</v>
      </c>
      <c r="C3707" s="164">
        <f>WEEKDAY(A3707)</f>
        <v>3</v>
      </c>
      <c r="D3707" s="164">
        <v>10</v>
      </c>
      <c r="E3707" s="163">
        <v>10</v>
      </c>
      <c r="F3707" s="163">
        <v>14.75</v>
      </c>
      <c r="G3707" s="163">
        <v>11.935</v>
      </c>
      <c r="H3707" s="1">
        <v>1343</v>
      </c>
      <c r="I3707" s="161">
        <f>VLOOKUP(B3707,L$2:M$54,2,FALSE)</f>
        <v>0.99113122046547752</v>
      </c>
      <c r="J3707">
        <f>MAX(I3707*F3707,E3707)</f>
        <v>14.619185501865793</v>
      </c>
      <c r="L3707" s="166"/>
      <c r="M3707" s="41"/>
      <c r="N3707" s="41"/>
      <c r="O3707" s="41"/>
    </row>
    <row r="3708" spans="1:15" x14ac:dyDescent="0.25">
      <c r="A3708" s="165">
        <v>43620.416666666664</v>
      </c>
      <c r="B3708" s="167">
        <f>WEEKNUM(A3708)</f>
        <v>23</v>
      </c>
      <c r="C3708" s="164">
        <f>WEEKDAY(A3708)</f>
        <v>3</v>
      </c>
      <c r="D3708" s="164">
        <v>11</v>
      </c>
      <c r="E3708" s="163">
        <v>10</v>
      </c>
      <c r="F3708" s="163">
        <v>14</v>
      </c>
      <c r="G3708" s="163">
        <v>12.032500000000001</v>
      </c>
      <c r="H3708" s="1">
        <v>1808</v>
      </c>
      <c r="I3708" s="161">
        <f>VLOOKUP(B3708,L$2:M$54,2,FALSE)</f>
        <v>0.99113122046547752</v>
      </c>
      <c r="J3708">
        <f>MAX(I3708*F3708,E3708)</f>
        <v>13.875837086516686</v>
      </c>
      <c r="L3708" s="166"/>
      <c r="M3708" s="41"/>
      <c r="N3708" s="41"/>
      <c r="O3708" s="41"/>
    </row>
    <row r="3709" spans="1:15" x14ac:dyDescent="0.25">
      <c r="A3709" s="165">
        <v>43620.458333333336</v>
      </c>
      <c r="B3709" s="167">
        <f>WEEKNUM(A3709)</f>
        <v>23</v>
      </c>
      <c r="C3709" s="164">
        <f>WEEKDAY(A3709)</f>
        <v>3</v>
      </c>
      <c r="D3709" s="164">
        <v>12</v>
      </c>
      <c r="E3709" s="163">
        <v>10</v>
      </c>
      <c r="F3709" s="163">
        <v>13.875</v>
      </c>
      <c r="G3709" s="163">
        <v>10.879999999999999</v>
      </c>
      <c r="H3709" s="1">
        <v>2185</v>
      </c>
      <c r="I3709" s="161">
        <f>VLOOKUP(B3709,L$2:M$54,2,FALSE)</f>
        <v>0.99113122046547752</v>
      </c>
      <c r="J3709">
        <f>MAX(I3709*F3709,E3709)</f>
        <v>13.751945683958501</v>
      </c>
      <c r="L3709" s="166"/>
      <c r="M3709" s="41"/>
      <c r="N3709" s="41"/>
      <c r="O3709" s="41"/>
    </row>
    <row r="3710" spans="1:15" x14ac:dyDescent="0.25">
      <c r="A3710" s="165">
        <v>43620.5</v>
      </c>
      <c r="B3710" s="167">
        <f>WEEKNUM(A3710)</f>
        <v>23</v>
      </c>
      <c r="C3710" s="164">
        <f>WEEKDAY(A3710)</f>
        <v>3</v>
      </c>
      <c r="D3710" s="164">
        <v>13</v>
      </c>
      <c r="E3710" s="163">
        <v>10</v>
      </c>
      <c r="F3710" s="163">
        <v>14.125</v>
      </c>
      <c r="G3710" s="163">
        <v>12</v>
      </c>
      <c r="H3710" s="1">
        <v>1870</v>
      </c>
      <c r="I3710" s="161">
        <f>VLOOKUP(B3710,L$2:M$54,2,FALSE)</f>
        <v>0.99113122046547752</v>
      </c>
      <c r="J3710">
        <f>MAX(I3710*F3710,E3710)</f>
        <v>13.999728489074871</v>
      </c>
      <c r="L3710" s="166"/>
      <c r="M3710" s="41"/>
      <c r="N3710" s="41"/>
      <c r="O3710" s="41"/>
    </row>
    <row r="3711" spans="1:15" x14ac:dyDescent="0.25">
      <c r="A3711" s="165">
        <v>43620.541666666664</v>
      </c>
      <c r="B3711" s="167">
        <f>WEEKNUM(A3711)</f>
        <v>23</v>
      </c>
      <c r="C3711" s="164">
        <f>WEEKDAY(A3711)</f>
        <v>3</v>
      </c>
      <c r="D3711" s="164">
        <v>14</v>
      </c>
      <c r="E3711" s="163">
        <v>10</v>
      </c>
      <c r="F3711" s="163">
        <v>14.074999999999999</v>
      </c>
      <c r="G3711" s="163">
        <v>10.85</v>
      </c>
      <c r="H3711" s="1">
        <v>1538</v>
      </c>
      <c r="I3711" s="161">
        <f>VLOOKUP(B3711,L$2:M$54,2,FALSE)</f>
        <v>0.99113122046547752</v>
      </c>
      <c r="J3711">
        <f>MAX(I3711*F3711,E3711)</f>
        <v>13.950171928051596</v>
      </c>
      <c r="L3711" s="166"/>
      <c r="M3711" s="41"/>
      <c r="N3711" s="41"/>
      <c r="O3711" s="41"/>
    </row>
    <row r="3712" spans="1:15" x14ac:dyDescent="0.25">
      <c r="A3712" s="165">
        <v>43620.583333333336</v>
      </c>
      <c r="B3712" s="167">
        <f>WEEKNUM(A3712)</f>
        <v>23</v>
      </c>
      <c r="C3712" s="164">
        <f>WEEKDAY(A3712)</f>
        <v>3</v>
      </c>
      <c r="D3712" s="164">
        <v>15</v>
      </c>
      <c r="E3712" s="163">
        <v>10</v>
      </c>
      <c r="F3712" s="163">
        <v>13.975000000000001</v>
      </c>
      <c r="G3712" s="163">
        <v>11.9375</v>
      </c>
      <c r="H3712" s="1">
        <v>1811</v>
      </c>
      <c r="I3712" s="161">
        <f>VLOOKUP(B3712,L$2:M$54,2,FALSE)</f>
        <v>0.99113122046547752</v>
      </c>
      <c r="J3712">
        <f>MAX(I3712*F3712,E3712)</f>
        <v>13.851058806005049</v>
      </c>
      <c r="L3712" s="166"/>
      <c r="M3712" s="41"/>
      <c r="N3712" s="41"/>
      <c r="O3712" s="41"/>
    </row>
    <row r="3713" spans="1:15" x14ac:dyDescent="0.25">
      <c r="A3713" s="165">
        <v>43620.625</v>
      </c>
      <c r="B3713" s="167">
        <f>WEEKNUM(A3713)</f>
        <v>23</v>
      </c>
      <c r="C3713" s="164">
        <f>WEEKDAY(A3713)</f>
        <v>3</v>
      </c>
      <c r="D3713" s="164">
        <v>16</v>
      </c>
      <c r="E3713" s="163">
        <v>10</v>
      </c>
      <c r="F3713" s="163">
        <v>14.175000000000001</v>
      </c>
      <c r="G3713" s="163">
        <v>10.85</v>
      </c>
      <c r="H3713" s="1">
        <v>2041</v>
      </c>
      <c r="I3713" s="161">
        <f>VLOOKUP(B3713,L$2:M$54,2,FALSE)</f>
        <v>0.99113122046547752</v>
      </c>
      <c r="J3713">
        <f>MAX(I3713*F3713,E3713)</f>
        <v>14.049285050098145</v>
      </c>
      <c r="L3713" s="166"/>
      <c r="M3713" s="41"/>
      <c r="N3713" s="41"/>
      <c r="O3713" s="41"/>
    </row>
    <row r="3714" spans="1:15" x14ac:dyDescent="0.25">
      <c r="A3714" s="165">
        <v>43620.666666666664</v>
      </c>
      <c r="B3714" s="167">
        <f>WEEKNUM(A3714)</f>
        <v>23</v>
      </c>
      <c r="C3714" s="164">
        <f>WEEKDAY(A3714)</f>
        <v>3</v>
      </c>
      <c r="D3714" s="164">
        <v>17</v>
      </c>
      <c r="E3714" s="163">
        <v>10</v>
      </c>
      <c r="F3714" s="163">
        <v>14.45</v>
      </c>
      <c r="G3714" s="163">
        <v>10.75</v>
      </c>
      <c r="H3714" s="1">
        <v>2314</v>
      </c>
      <c r="I3714" s="161">
        <f>VLOOKUP(B3714,L$2:M$54,2,FALSE)</f>
        <v>0.99113122046547752</v>
      </c>
      <c r="J3714">
        <f>MAX(I3714*F3714,E3714)</f>
        <v>14.321846135726149</v>
      </c>
      <c r="L3714" s="166"/>
      <c r="M3714" s="41"/>
      <c r="N3714" s="41"/>
      <c r="O3714" s="41"/>
    </row>
    <row r="3715" spans="1:15" x14ac:dyDescent="0.25">
      <c r="A3715" s="165">
        <v>43620.708333333336</v>
      </c>
      <c r="B3715" s="167">
        <f>WEEKNUM(A3715)</f>
        <v>23</v>
      </c>
      <c r="C3715" s="164">
        <f>WEEKDAY(A3715)</f>
        <v>3</v>
      </c>
      <c r="D3715" s="164">
        <v>18</v>
      </c>
      <c r="E3715" s="163">
        <v>10</v>
      </c>
      <c r="F3715" s="163">
        <v>17.375</v>
      </c>
      <c r="G3715" s="163">
        <v>11.4375</v>
      </c>
      <c r="H3715" s="1">
        <v>2780</v>
      </c>
      <c r="I3715" s="161">
        <f>VLOOKUP(B3715,L$2:M$54,2,FALSE)</f>
        <v>0.99113122046547752</v>
      </c>
      <c r="J3715">
        <f>MAX(I3715*F3715,E3715)</f>
        <v>17.22090495558767</v>
      </c>
      <c r="L3715" s="166"/>
      <c r="M3715" s="41"/>
      <c r="N3715" s="41"/>
      <c r="O3715" s="41"/>
    </row>
    <row r="3716" spans="1:15" x14ac:dyDescent="0.25">
      <c r="A3716" s="165">
        <v>43620.75</v>
      </c>
      <c r="B3716" s="167">
        <f>WEEKNUM(A3716)</f>
        <v>23</v>
      </c>
      <c r="C3716" s="164">
        <f>WEEKDAY(A3716)</f>
        <v>3</v>
      </c>
      <c r="D3716" s="164">
        <v>19</v>
      </c>
      <c r="E3716" s="163">
        <v>10</v>
      </c>
      <c r="F3716" s="163">
        <v>15.925000000000001</v>
      </c>
      <c r="G3716" s="163">
        <v>12.875</v>
      </c>
      <c r="H3716" s="1">
        <v>2777</v>
      </c>
      <c r="I3716" s="161">
        <f>VLOOKUP(B3716,L$2:M$54,2,FALSE)</f>
        <v>0.99113122046547752</v>
      </c>
      <c r="J3716">
        <f>MAX(I3716*F3716,E3716)</f>
        <v>15.783764685912731</v>
      </c>
      <c r="L3716" s="166"/>
      <c r="M3716" s="41"/>
      <c r="N3716" s="41"/>
      <c r="O3716" s="41"/>
    </row>
    <row r="3717" spans="1:15" x14ac:dyDescent="0.25">
      <c r="A3717" s="165">
        <v>43620.791666666664</v>
      </c>
      <c r="B3717" s="167">
        <f>WEEKNUM(A3717)</f>
        <v>23</v>
      </c>
      <c r="C3717" s="164">
        <f>WEEKDAY(A3717)</f>
        <v>3</v>
      </c>
      <c r="D3717" s="164">
        <v>20</v>
      </c>
      <c r="E3717" s="163">
        <v>10</v>
      </c>
      <c r="F3717" s="163">
        <v>13.525</v>
      </c>
      <c r="G3717" s="163">
        <v>13.8125</v>
      </c>
      <c r="H3717" s="1">
        <v>2020</v>
      </c>
      <c r="I3717" s="161">
        <f>VLOOKUP(B3717,L$2:M$54,2,FALSE)</f>
        <v>0.99113122046547752</v>
      </c>
      <c r="J3717">
        <f>MAX(I3717*F3717,E3717)</f>
        <v>13.405049756795584</v>
      </c>
      <c r="L3717" s="166"/>
      <c r="M3717" s="41"/>
      <c r="N3717" s="41"/>
      <c r="O3717" s="41"/>
    </row>
    <row r="3718" spans="1:15" x14ac:dyDescent="0.25">
      <c r="A3718" s="165">
        <v>43620.833333333336</v>
      </c>
      <c r="B3718" s="167">
        <f>WEEKNUM(A3718)</f>
        <v>23</v>
      </c>
      <c r="C3718" s="164">
        <f>WEEKDAY(A3718)</f>
        <v>3</v>
      </c>
      <c r="D3718" s="164">
        <v>21</v>
      </c>
      <c r="E3718" s="163">
        <v>12.45</v>
      </c>
      <c r="F3718" s="163">
        <v>12.45</v>
      </c>
      <c r="G3718" s="163">
        <v>12.375</v>
      </c>
      <c r="H3718" s="1">
        <v>1356</v>
      </c>
      <c r="I3718" s="161">
        <f>VLOOKUP(B3718,L$2:M$54,2,FALSE)</f>
        <v>0.99113122046547752</v>
      </c>
      <c r="J3718">
        <f>MAX(I3718*F3718,E3718)</f>
        <v>12.45</v>
      </c>
      <c r="L3718" s="166"/>
      <c r="M3718" s="41"/>
      <c r="N3718" s="41"/>
      <c r="O3718" s="41"/>
    </row>
    <row r="3719" spans="1:15" x14ac:dyDescent="0.25">
      <c r="A3719" s="165">
        <v>43620.875</v>
      </c>
      <c r="B3719" s="167">
        <f>WEEKNUM(A3719)</f>
        <v>23</v>
      </c>
      <c r="C3719" s="164">
        <f>WEEKDAY(A3719)</f>
        <v>3</v>
      </c>
      <c r="D3719" s="164">
        <v>22</v>
      </c>
      <c r="E3719" s="163">
        <v>11.95</v>
      </c>
      <c r="F3719" s="163">
        <v>11.95</v>
      </c>
      <c r="G3719" s="163">
        <v>12</v>
      </c>
      <c r="H3719" s="1">
        <v>1091</v>
      </c>
      <c r="I3719" s="161">
        <f>VLOOKUP(B3719,L$2:M$54,2,FALSE)</f>
        <v>0.99113122046547752</v>
      </c>
      <c r="J3719">
        <f>MAX(I3719*F3719,E3719)</f>
        <v>11.95</v>
      </c>
      <c r="L3719" s="166"/>
      <c r="M3719" s="41"/>
      <c r="N3719" s="41"/>
      <c r="O3719" s="41"/>
    </row>
    <row r="3720" spans="1:15" x14ac:dyDescent="0.25">
      <c r="A3720" s="165">
        <v>43620.916666666664</v>
      </c>
      <c r="B3720" s="167">
        <f>WEEKNUM(A3720)</f>
        <v>23</v>
      </c>
      <c r="C3720" s="164">
        <f>WEEKDAY(A3720)</f>
        <v>3</v>
      </c>
      <c r="D3720" s="164">
        <v>23</v>
      </c>
      <c r="E3720" s="163">
        <v>11.725000000000001</v>
      </c>
      <c r="F3720" s="163">
        <v>11.725000000000001</v>
      </c>
      <c r="G3720" s="163">
        <v>11.9375</v>
      </c>
      <c r="H3720" s="1">
        <v>979</v>
      </c>
      <c r="I3720" s="161">
        <f>VLOOKUP(B3720,L$2:M$54,2,FALSE)</f>
        <v>0.99113122046547752</v>
      </c>
      <c r="J3720">
        <f>MAX(I3720*F3720,E3720)</f>
        <v>11.725000000000001</v>
      </c>
      <c r="L3720" s="166"/>
      <c r="M3720" s="41"/>
      <c r="N3720" s="41"/>
      <c r="O3720" s="41"/>
    </row>
    <row r="3721" spans="1:15" x14ac:dyDescent="0.25">
      <c r="A3721" s="165">
        <v>43620.958333333336</v>
      </c>
      <c r="B3721" s="167">
        <f>WEEKNUM(A3721)</f>
        <v>23</v>
      </c>
      <c r="C3721" s="164">
        <f>WEEKDAY(A3721)</f>
        <v>3</v>
      </c>
      <c r="D3721" s="164">
        <v>24</v>
      </c>
      <c r="E3721" s="163">
        <v>12</v>
      </c>
      <c r="F3721" s="163">
        <v>12</v>
      </c>
      <c r="G3721" s="163">
        <v>12.0625</v>
      </c>
      <c r="H3721" s="1">
        <v>785</v>
      </c>
      <c r="I3721" s="161">
        <f>VLOOKUP(B3721,L$2:M$54,2,FALSE)</f>
        <v>0.99113122046547752</v>
      </c>
      <c r="J3721">
        <f>MAX(I3721*F3721,E3721)</f>
        <v>12</v>
      </c>
      <c r="L3721" s="166"/>
      <c r="M3721" s="41"/>
      <c r="N3721" s="41"/>
      <c r="O3721" s="41"/>
    </row>
    <row r="3722" spans="1:15" x14ac:dyDescent="0.25">
      <c r="A3722" s="165">
        <v>43621</v>
      </c>
      <c r="B3722" s="167">
        <f>WEEKNUM(A3722)</f>
        <v>23</v>
      </c>
      <c r="C3722" s="164">
        <f>WEEKDAY(A3722)</f>
        <v>4</v>
      </c>
      <c r="D3722" s="164">
        <v>1</v>
      </c>
      <c r="E3722" s="163">
        <v>11.07</v>
      </c>
      <c r="F3722" s="163">
        <v>11.07</v>
      </c>
      <c r="G3722" s="163">
        <v>12.037500000000001</v>
      </c>
      <c r="H3722" s="1">
        <v>506</v>
      </c>
      <c r="I3722" s="161">
        <f>VLOOKUP(B3722,L$2:M$54,2,FALSE)</f>
        <v>0.99113122046547752</v>
      </c>
      <c r="J3722">
        <f>MAX(I3722*F3722,E3722)</f>
        <v>11.07</v>
      </c>
      <c r="L3722" s="166"/>
      <c r="M3722" s="41"/>
      <c r="N3722" s="41"/>
      <c r="O3722" s="41"/>
    </row>
    <row r="3723" spans="1:15" x14ac:dyDescent="0.25">
      <c r="A3723" s="165">
        <v>43621.041666666664</v>
      </c>
      <c r="B3723" s="167">
        <f>WEEKNUM(A3723)</f>
        <v>23</v>
      </c>
      <c r="C3723" s="164">
        <f>WEEKDAY(A3723)</f>
        <v>4</v>
      </c>
      <c r="D3723" s="164">
        <v>2</v>
      </c>
      <c r="E3723" s="163">
        <v>11.175000000000001</v>
      </c>
      <c r="F3723" s="163">
        <v>11.175000000000001</v>
      </c>
      <c r="G3723" s="163">
        <v>11.987500000000001</v>
      </c>
      <c r="H3723" s="1">
        <v>324</v>
      </c>
      <c r="I3723" s="161">
        <f>VLOOKUP(B3723,L$2:M$54,2,FALSE)</f>
        <v>0.99113122046547752</v>
      </c>
      <c r="J3723">
        <f>MAX(I3723*F3723,E3723)</f>
        <v>11.175000000000001</v>
      </c>
      <c r="L3723" s="166"/>
      <c r="M3723" s="41"/>
      <c r="N3723" s="41"/>
      <c r="O3723" s="41"/>
    </row>
    <row r="3724" spans="1:15" x14ac:dyDescent="0.25">
      <c r="A3724" s="165">
        <v>43621.083333333336</v>
      </c>
      <c r="B3724" s="167">
        <f>WEEKNUM(A3724)</f>
        <v>23</v>
      </c>
      <c r="C3724" s="164">
        <f>WEEKDAY(A3724)</f>
        <v>4</v>
      </c>
      <c r="D3724" s="164">
        <v>3</v>
      </c>
      <c r="E3724" s="163">
        <v>11.745000000000001</v>
      </c>
      <c r="F3724" s="163">
        <v>11.745000000000001</v>
      </c>
      <c r="G3724" s="163">
        <v>12.0875</v>
      </c>
      <c r="H3724" s="1">
        <v>172</v>
      </c>
      <c r="I3724" s="161">
        <f>VLOOKUP(B3724,L$2:M$54,2,FALSE)</f>
        <v>0.99113122046547752</v>
      </c>
      <c r="J3724">
        <f>MAX(I3724*F3724,E3724)</f>
        <v>11.745000000000001</v>
      </c>
      <c r="L3724" s="166"/>
      <c r="M3724" s="41"/>
      <c r="N3724" s="41"/>
      <c r="O3724" s="41"/>
    </row>
    <row r="3725" spans="1:15" x14ac:dyDescent="0.25">
      <c r="A3725" s="165">
        <v>43621.125</v>
      </c>
      <c r="B3725" s="167">
        <f>WEEKNUM(A3725)</f>
        <v>23</v>
      </c>
      <c r="C3725" s="164">
        <f>WEEKDAY(A3725)</f>
        <v>4</v>
      </c>
      <c r="D3725" s="164">
        <v>4</v>
      </c>
      <c r="E3725" s="163">
        <v>12.195</v>
      </c>
      <c r="F3725" s="163">
        <v>12.195</v>
      </c>
      <c r="G3725" s="163">
        <v>12.225</v>
      </c>
      <c r="H3725" s="1">
        <v>181</v>
      </c>
      <c r="I3725" s="161">
        <f>VLOOKUP(B3725,L$2:M$54,2,FALSE)</f>
        <v>0.99113122046547752</v>
      </c>
      <c r="J3725">
        <f>MAX(I3725*F3725,E3725)</f>
        <v>12.195</v>
      </c>
      <c r="L3725" s="166"/>
      <c r="M3725" s="41"/>
      <c r="N3725" s="41"/>
      <c r="O3725" s="41"/>
    </row>
    <row r="3726" spans="1:15" x14ac:dyDescent="0.25">
      <c r="A3726" s="165">
        <v>43621.166666666664</v>
      </c>
      <c r="B3726" s="167">
        <f>WEEKNUM(A3726)</f>
        <v>23</v>
      </c>
      <c r="C3726" s="164">
        <f>WEEKDAY(A3726)</f>
        <v>4</v>
      </c>
      <c r="D3726" s="164">
        <v>5</v>
      </c>
      <c r="E3726" s="163">
        <v>11.705</v>
      </c>
      <c r="F3726" s="163">
        <v>11.705</v>
      </c>
      <c r="G3726" s="163">
        <v>13.6875</v>
      </c>
      <c r="H3726" s="1">
        <v>230</v>
      </c>
      <c r="I3726" s="161">
        <f>VLOOKUP(B3726,L$2:M$54,2,FALSE)</f>
        <v>0.99113122046547752</v>
      </c>
      <c r="J3726">
        <f>MAX(I3726*F3726,E3726)</f>
        <v>11.705</v>
      </c>
      <c r="L3726" s="166"/>
      <c r="M3726" s="41"/>
      <c r="N3726" s="41"/>
      <c r="O3726" s="41"/>
    </row>
    <row r="3727" spans="1:15" x14ac:dyDescent="0.25">
      <c r="A3727" s="165">
        <v>43621.208333333336</v>
      </c>
      <c r="B3727" s="167">
        <f>WEEKNUM(A3727)</f>
        <v>23</v>
      </c>
      <c r="C3727" s="164">
        <f>WEEKDAY(A3727)</f>
        <v>4</v>
      </c>
      <c r="D3727" s="164">
        <v>6</v>
      </c>
      <c r="E3727" s="163">
        <v>10.620000000000001</v>
      </c>
      <c r="F3727" s="163">
        <v>10.620000000000001</v>
      </c>
      <c r="G3727" s="163">
        <v>12.9625</v>
      </c>
      <c r="H3727" s="1">
        <v>211</v>
      </c>
      <c r="I3727" s="161">
        <f>VLOOKUP(B3727,L$2:M$54,2,FALSE)</f>
        <v>0.99113122046547752</v>
      </c>
      <c r="J3727">
        <f>MAX(I3727*F3727,E3727)</f>
        <v>10.620000000000001</v>
      </c>
      <c r="L3727" s="166"/>
      <c r="M3727" s="41"/>
      <c r="N3727" s="41"/>
      <c r="O3727" s="41"/>
    </row>
    <row r="3728" spans="1:15" x14ac:dyDescent="0.25">
      <c r="A3728" s="165">
        <v>43621.25</v>
      </c>
      <c r="B3728" s="167">
        <f>WEEKNUM(A3728)</f>
        <v>23</v>
      </c>
      <c r="C3728" s="164">
        <f>WEEKDAY(A3728)</f>
        <v>4</v>
      </c>
      <c r="D3728" s="164">
        <v>7</v>
      </c>
      <c r="E3728" s="163">
        <v>11.77</v>
      </c>
      <c r="F3728" s="163">
        <v>11.77</v>
      </c>
      <c r="G3728" s="163">
        <v>11.762499999999999</v>
      </c>
      <c r="H3728" s="1">
        <v>341</v>
      </c>
      <c r="I3728" s="161">
        <f>VLOOKUP(B3728,L$2:M$54,2,FALSE)</f>
        <v>0.99113122046547752</v>
      </c>
      <c r="J3728">
        <f>MAX(I3728*F3728,E3728)</f>
        <v>11.77</v>
      </c>
      <c r="L3728" s="166"/>
      <c r="M3728" s="41"/>
      <c r="N3728" s="41"/>
      <c r="O3728" s="41"/>
    </row>
    <row r="3729" spans="1:15" x14ac:dyDescent="0.25">
      <c r="A3729" s="165">
        <v>43621.291666666664</v>
      </c>
      <c r="B3729" s="167">
        <f>WEEKNUM(A3729)</f>
        <v>23</v>
      </c>
      <c r="C3729" s="164">
        <f>WEEKDAY(A3729)</f>
        <v>4</v>
      </c>
      <c r="D3729" s="164">
        <v>8</v>
      </c>
      <c r="E3729" s="163">
        <v>10</v>
      </c>
      <c r="F3729" s="163">
        <v>16.5</v>
      </c>
      <c r="G3729" s="163">
        <v>12.45</v>
      </c>
      <c r="H3729" s="1">
        <v>571</v>
      </c>
      <c r="I3729" s="161">
        <f>VLOOKUP(B3729,L$2:M$54,2,FALSE)</f>
        <v>0.99113122046547752</v>
      </c>
      <c r="J3729">
        <f>MAX(I3729*F3729,E3729)</f>
        <v>16.35366513768038</v>
      </c>
      <c r="L3729" s="166"/>
      <c r="M3729" s="41"/>
      <c r="N3729" s="41"/>
      <c r="O3729" s="41"/>
    </row>
    <row r="3730" spans="1:15" x14ac:dyDescent="0.25">
      <c r="A3730" s="165">
        <v>43621.333333333336</v>
      </c>
      <c r="B3730" s="167">
        <f>WEEKNUM(A3730)</f>
        <v>23</v>
      </c>
      <c r="C3730" s="164">
        <f>WEEKDAY(A3730)</f>
        <v>4</v>
      </c>
      <c r="D3730" s="164">
        <v>9</v>
      </c>
      <c r="E3730" s="163">
        <v>10</v>
      </c>
      <c r="F3730" s="163">
        <v>19</v>
      </c>
      <c r="G3730" s="163">
        <v>11.95</v>
      </c>
      <c r="H3730" s="1">
        <v>754</v>
      </c>
      <c r="I3730" s="161">
        <f>VLOOKUP(B3730,L$2:M$54,2,FALSE)</f>
        <v>0.99113122046547752</v>
      </c>
      <c r="J3730">
        <f>MAX(I3730*F3730,E3730)</f>
        <v>18.831493188844075</v>
      </c>
      <c r="L3730" s="166"/>
      <c r="M3730" s="41"/>
      <c r="N3730" s="41"/>
      <c r="O3730" s="41"/>
    </row>
    <row r="3731" spans="1:15" x14ac:dyDescent="0.25">
      <c r="A3731" s="165">
        <v>43621.375</v>
      </c>
      <c r="B3731" s="167">
        <f>WEEKNUM(A3731)</f>
        <v>23</v>
      </c>
      <c r="C3731" s="164">
        <f>WEEKDAY(A3731)</f>
        <v>4</v>
      </c>
      <c r="D3731" s="164">
        <v>10</v>
      </c>
      <c r="E3731" s="163">
        <v>10</v>
      </c>
      <c r="F3731" s="163">
        <v>16.75</v>
      </c>
      <c r="G3731" s="163">
        <v>11.725000000000001</v>
      </c>
      <c r="H3731" s="1">
        <v>1194</v>
      </c>
      <c r="I3731" s="161">
        <f>VLOOKUP(B3731,L$2:M$54,2,FALSE)</f>
        <v>0.99113122046547752</v>
      </c>
      <c r="J3731">
        <f>MAX(I3731*F3731,E3731)</f>
        <v>16.601447942796749</v>
      </c>
      <c r="L3731" s="166"/>
      <c r="M3731" s="41"/>
      <c r="N3731" s="41"/>
      <c r="O3731" s="41"/>
    </row>
    <row r="3732" spans="1:15" x14ac:dyDescent="0.25">
      <c r="A3732" s="165">
        <v>43621.416666666664</v>
      </c>
      <c r="B3732" s="167">
        <f>WEEKNUM(A3732)</f>
        <v>23</v>
      </c>
      <c r="C3732" s="164">
        <f>WEEKDAY(A3732)</f>
        <v>4</v>
      </c>
      <c r="D3732" s="164">
        <v>11</v>
      </c>
      <c r="E3732" s="163">
        <v>10</v>
      </c>
      <c r="F3732" s="163">
        <v>15.379999999999999</v>
      </c>
      <c r="G3732" s="163">
        <v>12</v>
      </c>
      <c r="H3732" s="1">
        <v>1693</v>
      </c>
      <c r="I3732" s="161">
        <f>VLOOKUP(B3732,L$2:M$54,2,FALSE)</f>
        <v>0.99113122046547752</v>
      </c>
      <c r="J3732">
        <f>MAX(I3732*F3732,E3732)</f>
        <v>15.243598170759043</v>
      </c>
      <c r="L3732" s="166"/>
      <c r="M3732" s="41"/>
      <c r="N3732" s="41"/>
      <c r="O3732" s="41"/>
    </row>
    <row r="3733" spans="1:15" x14ac:dyDescent="0.25">
      <c r="A3733" s="165">
        <v>43621.458333333336</v>
      </c>
      <c r="B3733" s="167">
        <f>WEEKNUM(A3733)</f>
        <v>23</v>
      </c>
      <c r="C3733" s="164">
        <f>WEEKDAY(A3733)</f>
        <v>4</v>
      </c>
      <c r="D3733" s="164">
        <v>12</v>
      </c>
      <c r="E3733" s="163">
        <v>10</v>
      </c>
      <c r="F3733" s="163">
        <v>14.45</v>
      </c>
      <c r="G3733" s="163">
        <v>11.07</v>
      </c>
      <c r="H3733" s="1">
        <v>2231</v>
      </c>
      <c r="I3733" s="161">
        <f>VLOOKUP(B3733,L$2:M$54,2,FALSE)</f>
        <v>0.99113122046547752</v>
      </c>
      <c r="J3733">
        <f>MAX(I3733*F3733,E3733)</f>
        <v>14.321846135726149</v>
      </c>
      <c r="L3733" s="166"/>
      <c r="M3733" s="41"/>
      <c r="N3733" s="41"/>
      <c r="O3733" s="41"/>
    </row>
    <row r="3734" spans="1:15" x14ac:dyDescent="0.25">
      <c r="A3734" s="165">
        <v>43621.5</v>
      </c>
      <c r="B3734" s="167">
        <f>WEEKNUM(A3734)</f>
        <v>23</v>
      </c>
      <c r="C3734" s="164">
        <f>WEEKDAY(A3734)</f>
        <v>4</v>
      </c>
      <c r="D3734" s="164">
        <v>13</v>
      </c>
      <c r="E3734" s="163">
        <v>10</v>
      </c>
      <c r="F3734" s="163">
        <v>13.765000000000001</v>
      </c>
      <c r="G3734" s="163">
        <v>11.175000000000001</v>
      </c>
      <c r="H3734" s="1">
        <v>2144</v>
      </c>
      <c r="I3734" s="161">
        <f>VLOOKUP(B3734,L$2:M$54,2,FALSE)</f>
        <v>0.99113122046547752</v>
      </c>
      <c r="J3734">
        <f>MAX(I3734*F3734,E3734)</f>
        <v>13.6429212497073</v>
      </c>
      <c r="L3734" s="166"/>
      <c r="M3734" s="41"/>
      <c r="N3734" s="41"/>
      <c r="O3734" s="41"/>
    </row>
    <row r="3735" spans="1:15" x14ac:dyDescent="0.25">
      <c r="A3735" s="165">
        <v>43621.541666666664</v>
      </c>
      <c r="B3735" s="167">
        <f>WEEKNUM(A3735)</f>
        <v>23</v>
      </c>
      <c r="C3735" s="164">
        <f>WEEKDAY(A3735)</f>
        <v>4</v>
      </c>
      <c r="D3735" s="164">
        <v>14</v>
      </c>
      <c r="E3735" s="163">
        <v>10</v>
      </c>
      <c r="F3735" s="163">
        <v>14.185</v>
      </c>
      <c r="G3735" s="163">
        <v>11.745000000000001</v>
      </c>
      <c r="H3735" s="1">
        <v>2019</v>
      </c>
      <c r="I3735" s="161">
        <f>VLOOKUP(B3735,L$2:M$54,2,FALSE)</f>
        <v>0.99113122046547752</v>
      </c>
      <c r="J3735">
        <f>MAX(I3735*F3735,E3735)</f>
        <v>14.059196362302799</v>
      </c>
      <c r="L3735" s="166"/>
      <c r="M3735" s="41"/>
      <c r="N3735" s="41"/>
      <c r="O3735" s="41"/>
    </row>
    <row r="3736" spans="1:15" x14ac:dyDescent="0.25">
      <c r="A3736" s="165">
        <v>43621.583333333336</v>
      </c>
      <c r="B3736" s="167">
        <f>WEEKNUM(A3736)</f>
        <v>23</v>
      </c>
      <c r="C3736" s="164">
        <f>WEEKDAY(A3736)</f>
        <v>4</v>
      </c>
      <c r="D3736" s="164">
        <v>15</v>
      </c>
      <c r="E3736" s="163">
        <v>10</v>
      </c>
      <c r="F3736" s="163">
        <v>15</v>
      </c>
      <c r="G3736" s="163">
        <v>12.195</v>
      </c>
      <c r="H3736" s="1">
        <v>2471</v>
      </c>
      <c r="I3736" s="161">
        <f>VLOOKUP(B3736,L$2:M$54,2,FALSE)</f>
        <v>0.99113122046547752</v>
      </c>
      <c r="J3736">
        <f>MAX(I3736*F3736,E3736)</f>
        <v>14.866968306982162</v>
      </c>
      <c r="L3736" s="166"/>
      <c r="M3736" s="41"/>
      <c r="N3736" s="41"/>
      <c r="O3736" s="41"/>
    </row>
    <row r="3737" spans="1:15" x14ac:dyDescent="0.25">
      <c r="A3737" s="165">
        <v>43621.625</v>
      </c>
      <c r="B3737" s="167">
        <f>WEEKNUM(A3737)</f>
        <v>23</v>
      </c>
      <c r="C3737" s="164">
        <f>WEEKDAY(A3737)</f>
        <v>4</v>
      </c>
      <c r="D3737" s="164">
        <v>16</v>
      </c>
      <c r="E3737" s="163">
        <v>10</v>
      </c>
      <c r="F3737" s="163">
        <v>14.895</v>
      </c>
      <c r="G3737" s="163">
        <v>11.705</v>
      </c>
      <c r="H3737" s="1">
        <v>2885</v>
      </c>
      <c r="I3737" s="161">
        <f>VLOOKUP(B3737,L$2:M$54,2,FALSE)</f>
        <v>0.99113122046547752</v>
      </c>
      <c r="J3737">
        <f>MAX(I3737*F3737,E3737)</f>
        <v>14.762899528833287</v>
      </c>
      <c r="L3737" s="166"/>
      <c r="M3737" s="41"/>
      <c r="N3737" s="41"/>
      <c r="O3737" s="41"/>
    </row>
    <row r="3738" spans="1:15" x14ac:dyDescent="0.25">
      <c r="A3738" s="165">
        <v>43621.666666666664</v>
      </c>
      <c r="B3738" s="167">
        <f>WEEKNUM(A3738)</f>
        <v>23</v>
      </c>
      <c r="C3738" s="164">
        <f>WEEKDAY(A3738)</f>
        <v>4</v>
      </c>
      <c r="D3738" s="164">
        <v>17</v>
      </c>
      <c r="E3738" s="163">
        <v>10</v>
      </c>
      <c r="F3738" s="163">
        <v>15.77</v>
      </c>
      <c r="G3738" s="163">
        <v>10.620000000000001</v>
      </c>
      <c r="H3738" s="1">
        <v>2968</v>
      </c>
      <c r="I3738" s="161">
        <f>VLOOKUP(B3738,L$2:M$54,2,FALSE)</f>
        <v>0.99113122046547752</v>
      </c>
      <c r="J3738">
        <f>MAX(I3738*F3738,E3738)</f>
        <v>15.630139346740581</v>
      </c>
      <c r="L3738" s="166"/>
      <c r="M3738" s="41"/>
      <c r="N3738" s="41"/>
      <c r="O3738" s="41"/>
    </row>
    <row r="3739" spans="1:15" x14ac:dyDescent="0.25">
      <c r="A3739" s="165">
        <v>43621.708333333336</v>
      </c>
      <c r="B3739" s="167">
        <f>WEEKNUM(A3739)</f>
        <v>23</v>
      </c>
      <c r="C3739" s="164">
        <f>WEEKDAY(A3739)</f>
        <v>4</v>
      </c>
      <c r="D3739" s="164">
        <v>18</v>
      </c>
      <c r="E3739" s="163">
        <v>10</v>
      </c>
      <c r="F3739" s="163">
        <v>17.549999999999997</v>
      </c>
      <c r="G3739" s="163">
        <v>11.77</v>
      </c>
      <c r="H3739" s="1">
        <v>2800</v>
      </c>
      <c r="I3739" s="161">
        <f>VLOOKUP(B3739,L$2:M$54,2,FALSE)</f>
        <v>0.99113122046547752</v>
      </c>
      <c r="J3739">
        <f>MAX(I3739*F3739,E3739)</f>
        <v>17.394352919169126</v>
      </c>
      <c r="L3739" s="166"/>
      <c r="M3739" s="41"/>
      <c r="N3739" s="41"/>
      <c r="O3739" s="41"/>
    </row>
    <row r="3740" spans="1:15" x14ac:dyDescent="0.25">
      <c r="A3740" s="165">
        <v>43621.75</v>
      </c>
      <c r="B3740" s="167">
        <f>WEEKNUM(A3740)</f>
        <v>23</v>
      </c>
      <c r="C3740" s="164">
        <f>WEEKDAY(A3740)</f>
        <v>4</v>
      </c>
      <c r="D3740" s="164">
        <v>19</v>
      </c>
      <c r="E3740" s="163">
        <v>10</v>
      </c>
      <c r="F3740" s="163">
        <v>16.234999999999999</v>
      </c>
      <c r="G3740" s="163">
        <v>13.25</v>
      </c>
      <c r="H3740" s="1">
        <v>2489</v>
      </c>
      <c r="I3740" s="161">
        <f>VLOOKUP(B3740,L$2:M$54,2,FALSE)</f>
        <v>0.99113122046547752</v>
      </c>
      <c r="J3740">
        <f>MAX(I3740*F3740,E3740)</f>
        <v>16.091015364257029</v>
      </c>
      <c r="L3740" s="166"/>
      <c r="M3740" s="41"/>
      <c r="N3740" s="41"/>
      <c r="O3740" s="41"/>
    </row>
    <row r="3741" spans="1:15" x14ac:dyDescent="0.25">
      <c r="A3741" s="165">
        <v>43621.791666666664</v>
      </c>
      <c r="B3741" s="167">
        <f>WEEKNUM(A3741)</f>
        <v>23</v>
      </c>
      <c r="C3741" s="164">
        <f>WEEKDAY(A3741)</f>
        <v>4</v>
      </c>
      <c r="D3741" s="164">
        <v>20</v>
      </c>
      <c r="E3741" s="163">
        <v>10</v>
      </c>
      <c r="F3741" s="163">
        <v>14</v>
      </c>
      <c r="G3741" s="163">
        <v>14.5</v>
      </c>
      <c r="H3741" s="1">
        <v>1953</v>
      </c>
      <c r="I3741" s="161">
        <f>VLOOKUP(B3741,L$2:M$54,2,FALSE)</f>
        <v>0.99113122046547752</v>
      </c>
      <c r="J3741">
        <f>MAX(I3741*F3741,E3741)</f>
        <v>13.875837086516686</v>
      </c>
      <c r="L3741" s="166"/>
      <c r="M3741" s="41"/>
      <c r="N3741" s="41"/>
      <c r="O3741" s="41"/>
    </row>
    <row r="3742" spans="1:15" x14ac:dyDescent="0.25">
      <c r="A3742" s="165">
        <v>43621.833333333336</v>
      </c>
      <c r="B3742" s="167">
        <f>WEEKNUM(A3742)</f>
        <v>23</v>
      </c>
      <c r="C3742" s="164">
        <f>WEEKDAY(A3742)</f>
        <v>4</v>
      </c>
      <c r="D3742" s="164">
        <v>21</v>
      </c>
      <c r="E3742" s="163">
        <v>10</v>
      </c>
      <c r="F3742" s="163">
        <v>12.77</v>
      </c>
      <c r="G3742" s="163">
        <v>13.375</v>
      </c>
      <c r="H3742" s="1">
        <v>1481</v>
      </c>
      <c r="I3742" s="161">
        <f>VLOOKUP(B3742,L$2:M$54,2,FALSE)</f>
        <v>0.99113122046547752</v>
      </c>
      <c r="J3742">
        <f>MAX(I3742*F3742,E3742)</f>
        <v>12.656745685344148</v>
      </c>
      <c r="L3742" s="166"/>
      <c r="M3742" s="41"/>
      <c r="N3742" s="41"/>
      <c r="O3742" s="41"/>
    </row>
    <row r="3743" spans="1:15" x14ac:dyDescent="0.25">
      <c r="A3743" s="165">
        <v>43621.875</v>
      </c>
      <c r="B3743" s="167">
        <f>WEEKNUM(A3743)</f>
        <v>23</v>
      </c>
      <c r="C3743" s="164">
        <f>WEEKDAY(A3743)</f>
        <v>4</v>
      </c>
      <c r="D3743" s="164">
        <v>22</v>
      </c>
      <c r="E3743" s="163">
        <v>12.48</v>
      </c>
      <c r="F3743" s="163">
        <v>12.48</v>
      </c>
      <c r="G3743" s="163">
        <v>12.690000000000001</v>
      </c>
      <c r="H3743" s="1">
        <v>1210</v>
      </c>
      <c r="I3743" s="161">
        <f>VLOOKUP(B3743,L$2:M$54,2,FALSE)</f>
        <v>0.99113122046547752</v>
      </c>
      <c r="J3743">
        <f>MAX(I3743*F3743,E3743)</f>
        <v>12.48</v>
      </c>
      <c r="L3743" s="166"/>
      <c r="M3743" s="41"/>
      <c r="N3743" s="41"/>
      <c r="O3743" s="41"/>
    </row>
    <row r="3744" spans="1:15" x14ac:dyDescent="0.25">
      <c r="A3744" s="165">
        <v>43621.916666666664</v>
      </c>
      <c r="B3744" s="167">
        <f>WEEKNUM(A3744)</f>
        <v>23</v>
      </c>
      <c r="C3744" s="164">
        <f>WEEKDAY(A3744)</f>
        <v>4</v>
      </c>
      <c r="D3744" s="164">
        <v>23</v>
      </c>
      <c r="E3744" s="163">
        <v>12.59</v>
      </c>
      <c r="F3744" s="163">
        <v>12.59</v>
      </c>
      <c r="G3744" s="163">
        <v>12.225000000000001</v>
      </c>
      <c r="H3744" s="1">
        <v>839</v>
      </c>
      <c r="I3744" s="161">
        <f>VLOOKUP(B3744,L$2:M$54,2,FALSE)</f>
        <v>0.99113122046547752</v>
      </c>
      <c r="J3744">
        <f>MAX(I3744*F3744,E3744)</f>
        <v>12.59</v>
      </c>
      <c r="L3744" s="166"/>
      <c r="M3744" s="41"/>
      <c r="N3744" s="41"/>
      <c r="O3744" s="41"/>
    </row>
    <row r="3745" spans="1:15" x14ac:dyDescent="0.25">
      <c r="A3745" s="165">
        <v>43621.958333333336</v>
      </c>
      <c r="B3745" s="167">
        <f>WEEKNUM(A3745)</f>
        <v>23</v>
      </c>
      <c r="C3745" s="164">
        <f>WEEKDAY(A3745)</f>
        <v>4</v>
      </c>
      <c r="D3745" s="164">
        <v>24</v>
      </c>
      <c r="E3745" s="163">
        <v>12.375</v>
      </c>
      <c r="F3745" s="163">
        <v>12.375</v>
      </c>
      <c r="G3745" s="163">
        <v>11.8825</v>
      </c>
      <c r="H3745" s="1">
        <v>451</v>
      </c>
      <c r="I3745" s="161">
        <f>VLOOKUP(B3745,L$2:M$54,2,FALSE)</f>
        <v>0.99113122046547752</v>
      </c>
      <c r="J3745">
        <f>MAX(I3745*F3745,E3745)</f>
        <v>12.375</v>
      </c>
      <c r="L3745" s="166"/>
      <c r="M3745" s="41"/>
      <c r="N3745" s="41"/>
      <c r="O3745" s="41"/>
    </row>
    <row r="3746" spans="1:15" x14ac:dyDescent="0.25">
      <c r="A3746" s="165">
        <v>43622</v>
      </c>
      <c r="B3746" s="167">
        <f>WEEKNUM(A3746)</f>
        <v>23</v>
      </c>
      <c r="C3746" s="164">
        <f>WEEKDAY(A3746)</f>
        <v>5</v>
      </c>
      <c r="D3746" s="164">
        <v>1</v>
      </c>
      <c r="E3746" s="163">
        <v>11.984999999999999</v>
      </c>
      <c r="F3746" s="163">
        <v>11.984999999999999</v>
      </c>
      <c r="G3746" s="163">
        <v>12.092500000000001</v>
      </c>
      <c r="H3746" s="1">
        <v>211</v>
      </c>
      <c r="I3746" s="161">
        <f>VLOOKUP(B3746,L$2:M$54,2,FALSE)</f>
        <v>0.99113122046547752</v>
      </c>
      <c r="J3746">
        <f>MAX(I3746*F3746,E3746)</f>
        <v>11.984999999999999</v>
      </c>
      <c r="L3746" s="166"/>
      <c r="M3746" s="41"/>
      <c r="N3746" s="41"/>
      <c r="O3746" s="41"/>
    </row>
    <row r="3747" spans="1:15" x14ac:dyDescent="0.25">
      <c r="A3747" s="165">
        <v>43622.041666666664</v>
      </c>
      <c r="B3747" s="167">
        <f>WEEKNUM(A3747)</f>
        <v>23</v>
      </c>
      <c r="C3747" s="164">
        <f>WEEKDAY(A3747)</f>
        <v>5</v>
      </c>
      <c r="D3747" s="164">
        <v>2</v>
      </c>
      <c r="E3747" s="163">
        <v>11.719999999999999</v>
      </c>
      <c r="F3747" s="163">
        <v>11.719999999999999</v>
      </c>
      <c r="G3747" s="163">
        <v>12.5</v>
      </c>
      <c r="H3747" s="1">
        <v>142</v>
      </c>
      <c r="I3747" s="161">
        <f>VLOOKUP(B3747,L$2:M$54,2,FALSE)</f>
        <v>0.99113122046547752</v>
      </c>
      <c r="J3747">
        <f>MAX(I3747*F3747,E3747)</f>
        <v>11.719999999999999</v>
      </c>
      <c r="L3747" s="166"/>
      <c r="M3747" s="41"/>
      <c r="N3747" s="41"/>
      <c r="O3747" s="41"/>
    </row>
    <row r="3748" spans="1:15" x14ac:dyDescent="0.25">
      <c r="A3748" s="165">
        <v>43622.083333333336</v>
      </c>
      <c r="B3748" s="167">
        <f>WEEKNUM(A3748)</f>
        <v>23</v>
      </c>
      <c r="C3748" s="164">
        <f>WEEKDAY(A3748)</f>
        <v>5</v>
      </c>
      <c r="D3748" s="164">
        <v>3</v>
      </c>
      <c r="E3748" s="163">
        <v>12.094999999999999</v>
      </c>
      <c r="F3748" s="163">
        <v>12.094999999999999</v>
      </c>
      <c r="G3748" s="163">
        <v>12.4475</v>
      </c>
      <c r="H3748" s="1">
        <v>79</v>
      </c>
      <c r="I3748" s="161">
        <f>VLOOKUP(B3748,L$2:M$54,2,FALSE)</f>
        <v>0.99113122046547752</v>
      </c>
      <c r="J3748">
        <f>MAX(I3748*F3748,E3748)</f>
        <v>12.094999999999999</v>
      </c>
      <c r="L3748" s="166"/>
      <c r="M3748" s="41"/>
      <c r="N3748" s="41"/>
      <c r="O3748" s="41"/>
    </row>
    <row r="3749" spans="1:15" x14ac:dyDescent="0.25">
      <c r="A3749" s="165">
        <v>43622.125</v>
      </c>
      <c r="B3749" s="167">
        <f>WEEKNUM(A3749)</f>
        <v>23</v>
      </c>
      <c r="C3749" s="164">
        <f>WEEKDAY(A3749)</f>
        <v>5</v>
      </c>
      <c r="D3749" s="164">
        <v>4</v>
      </c>
      <c r="E3749" s="163">
        <v>11.91</v>
      </c>
      <c r="F3749" s="163">
        <v>11.91</v>
      </c>
      <c r="G3749" s="163">
        <v>12.885000000000002</v>
      </c>
      <c r="H3749" s="1">
        <v>134</v>
      </c>
      <c r="I3749" s="161">
        <f>VLOOKUP(B3749,L$2:M$54,2,FALSE)</f>
        <v>0.99113122046547752</v>
      </c>
      <c r="J3749">
        <f>MAX(I3749*F3749,E3749)</f>
        <v>11.91</v>
      </c>
      <c r="L3749" s="166"/>
      <c r="M3749" s="41"/>
      <c r="N3749" s="41"/>
      <c r="O3749" s="41"/>
    </row>
    <row r="3750" spans="1:15" x14ac:dyDescent="0.25">
      <c r="A3750" s="165">
        <v>43622.166666666664</v>
      </c>
      <c r="B3750" s="167">
        <f>WEEKNUM(A3750)</f>
        <v>23</v>
      </c>
      <c r="C3750" s="164">
        <f>WEEKDAY(A3750)</f>
        <v>5</v>
      </c>
      <c r="D3750" s="164">
        <v>5</v>
      </c>
      <c r="E3750" s="163">
        <v>12.455</v>
      </c>
      <c r="F3750" s="163">
        <v>12.455</v>
      </c>
      <c r="G3750" s="163">
        <v>13.774999999999999</v>
      </c>
      <c r="H3750" s="1">
        <v>332</v>
      </c>
      <c r="I3750" s="161">
        <f>VLOOKUP(B3750,L$2:M$54,2,FALSE)</f>
        <v>0.99113122046547752</v>
      </c>
      <c r="J3750">
        <f>MAX(I3750*F3750,E3750)</f>
        <v>12.455</v>
      </c>
      <c r="L3750" s="166"/>
      <c r="M3750" s="41"/>
      <c r="N3750" s="41"/>
      <c r="O3750" s="41"/>
    </row>
    <row r="3751" spans="1:15" x14ac:dyDescent="0.25">
      <c r="A3751" s="165">
        <v>43622.208333333336</v>
      </c>
      <c r="B3751" s="167">
        <f>WEEKNUM(A3751)</f>
        <v>23</v>
      </c>
      <c r="C3751" s="164">
        <f>WEEKDAY(A3751)</f>
        <v>5</v>
      </c>
      <c r="D3751" s="164">
        <v>6</v>
      </c>
      <c r="E3751" s="163">
        <v>10</v>
      </c>
      <c r="F3751" s="163">
        <v>11.094999999999999</v>
      </c>
      <c r="G3751" s="163">
        <v>13.1175</v>
      </c>
      <c r="H3751" s="1">
        <v>1092</v>
      </c>
      <c r="I3751" s="161">
        <f>VLOOKUP(B3751,L$2:M$54,2,FALSE)</f>
        <v>0.99113122046547752</v>
      </c>
      <c r="J3751">
        <f>MAX(I3751*F3751,E3751)</f>
        <v>10.996600891064473</v>
      </c>
      <c r="L3751" s="166"/>
      <c r="M3751" s="41"/>
      <c r="N3751" s="41"/>
      <c r="O3751" s="41"/>
    </row>
    <row r="3752" spans="1:15" x14ac:dyDescent="0.25">
      <c r="A3752" s="165">
        <v>43622.25</v>
      </c>
      <c r="B3752" s="167">
        <f>WEEKNUM(A3752)</f>
        <v>23</v>
      </c>
      <c r="C3752" s="164">
        <f>WEEKDAY(A3752)</f>
        <v>5</v>
      </c>
      <c r="D3752" s="164">
        <v>7</v>
      </c>
      <c r="E3752" s="163">
        <v>10</v>
      </c>
      <c r="F3752" s="163">
        <v>11.745000000000001</v>
      </c>
      <c r="G3752" s="163">
        <v>12</v>
      </c>
      <c r="H3752" s="1">
        <v>3817</v>
      </c>
      <c r="I3752" s="161">
        <f>VLOOKUP(B3752,L$2:M$54,2,FALSE)</f>
        <v>0.99113122046547752</v>
      </c>
      <c r="J3752">
        <f>MAX(I3752*F3752,E3752)</f>
        <v>11.640836184367034</v>
      </c>
      <c r="L3752" s="166"/>
      <c r="M3752" s="41"/>
      <c r="N3752" s="41"/>
      <c r="O3752" s="41"/>
    </row>
    <row r="3753" spans="1:15" x14ac:dyDescent="0.25">
      <c r="A3753" s="165">
        <v>43622.291666666664</v>
      </c>
      <c r="B3753" s="167">
        <f>WEEKNUM(A3753)</f>
        <v>23</v>
      </c>
      <c r="C3753" s="164">
        <f>WEEKDAY(A3753)</f>
        <v>5</v>
      </c>
      <c r="D3753" s="164">
        <v>8</v>
      </c>
      <c r="E3753" s="163">
        <v>10</v>
      </c>
      <c r="F3753" s="163">
        <v>17.755000000000003</v>
      </c>
      <c r="G3753" s="163">
        <v>11.385</v>
      </c>
      <c r="H3753" s="1">
        <v>4324</v>
      </c>
      <c r="I3753" s="161">
        <f>VLOOKUP(B3753,L$2:M$54,2,FALSE)</f>
        <v>0.99113122046547752</v>
      </c>
      <c r="J3753">
        <f>MAX(I3753*F3753,E3753)</f>
        <v>17.597534819364554</v>
      </c>
      <c r="L3753" s="166"/>
      <c r="M3753" s="41"/>
      <c r="N3753" s="41"/>
      <c r="O3753" s="41"/>
    </row>
    <row r="3754" spans="1:15" x14ac:dyDescent="0.25">
      <c r="A3754" s="165">
        <v>43622.333333333336</v>
      </c>
      <c r="B3754" s="167">
        <f>WEEKNUM(A3754)</f>
        <v>23</v>
      </c>
      <c r="C3754" s="164">
        <f>WEEKDAY(A3754)</f>
        <v>5</v>
      </c>
      <c r="D3754" s="164">
        <v>9</v>
      </c>
      <c r="E3754" s="163">
        <v>10</v>
      </c>
      <c r="F3754" s="163">
        <v>16.395</v>
      </c>
      <c r="G3754" s="163">
        <v>12.48</v>
      </c>
      <c r="H3754" s="1">
        <v>3702</v>
      </c>
      <c r="I3754" s="161">
        <f>VLOOKUP(B3754,L$2:M$54,2,FALSE)</f>
        <v>0.99113122046547752</v>
      </c>
      <c r="J3754">
        <f>MAX(I3754*F3754,E3754)</f>
        <v>16.249596359531502</v>
      </c>
      <c r="L3754" s="166"/>
      <c r="M3754" s="41"/>
      <c r="N3754" s="41"/>
      <c r="O3754" s="41"/>
    </row>
    <row r="3755" spans="1:15" x14ac:dyDescent="0.25">
      <c r="A3755" s="165">
        <v>43622.375</v>
      </c>
      <c r="B3755" s="167">
        <f>WEEKNUM(A3755)</f>
        <v>23</v>
      </c>
      <c r="C3755" s="164">
        <f>WEEKDAY(A3755)</f>
        <v>5</v>
      </c>
      <c r="D3755" s="164">
        <v>10</v>
      </c>
      <c r="E3755" s="163">
        <v>10</v>
      </c>
      <c r="F3755" s="163">
        <v>15.625</v>
      </c>
      <c r="G3755" s="163">
        <v>12.59</v>
      </c>
      <c r="H3755" s="1">
        <v>3352</v>
      </c>
      <c r="I3755" s="161">
        <f>VLOOKUP(B3755,L$2:M$54,2,FALSE)</f>
        <v>0.99113122046547752</v>
      </c>
      <c r="J3755">
        <f>MAX(I3755*F3755,E3755)</f>
        <v>15.486425319773087</v>
      </c>
      <c r="L3755" s="166"/>
      <c r="M3755" s="41"/>
      <c r="N3755" s="41"/>
      <c r="O3755" s="41"/>
    </row>
    <row r="3756" spans="1:15" x14ac:dyDescent="0.25">
      <c r="A3756" s="165">
        <v>43622.416666666664</v>
      </c>
      <c r="B3756" s="167">
        <f>WEEKNUM(A3756)</f>
        <v>23</v>
      </c>
      <c r="C3756" s="164">
        <f>WEEKDAY(A3756)</f>
        <v>5</v>
      </c>
      <c r="D3756" s="164">
        <v>11</v>
      </c>
      <c r="E3756" s="163">
        <v>10</v>
      </c>
      <c r="F3756" s="163">
        <v>13.745000000000001</v>
      </c>
      <c r="G3756" s="163">
        <v>12.375</v>
      </c>
      <c r="H3756" s="1">
        <v>2520</v>
      </c>
      <c r="I3756" s="161">
        <f>VLOOKUP(B3756,L$2:M$54,2,FALSE)</f>
        <v>0.99113122046547752</v>
      </c>
      <c r="J3756">
        <f>MAX(I3756*F3756,E3756)</f>
        <v>13.62309862529799</v>
      </c>
      <c r="L3756" s="166"/>
      <c r="M3756" s="41"/>
      <c r="N3756" s="41"/>
      <c r="O3756" s="41"/>
    </row>
    <row r="3757" spans="1:15" x14ac:dyDescent="0.25">
      <c r="A3757" s="165">
        <v>43622.458333333336</v>
      </c>
      <c r="B3757" s="167">
        <f>WEEKNUM(A3757)</f>
        <v>23</v>
      </c>
      <c r="C3757" s="164">
        <f>WEEKDAY(A3757)</f>
        <v>5</v>
      </c>
      <c r="D3757" s="164">
        <v>12</v>
      </c>
      <c r="E3757" s="163">
        <v>10</v>
      </c>
      <c r="F3757" s="163">
        <v>15.704999999999998</v>
      </c>
      <c r="G3757" s="163">
        <v>11.984999999999999</v>
      </c>
      <c r="H3757" s="1">
        <v>2593</v>
      </c>
      <c r="I3757" s="161">
        <f>VLOOKUP(B3757,L$2:M$54,2,FALSE)</f>
        <v>0.99113122046547752</v>
      </c>
      <c r="J3757">
        <f>MAX(I3757*F3757,E3757)</f>
        <v>15.565715817410323</v>
      </c>
      <c r="L3757" s="166"/>
      <c r="M3757" s="41"/>
      <c r="N3757" s="41"/>
      <c r="O3757" s="41"/>
    </row>
    <row r="3758" spans="1:15" x14ac:dyDescent="0.25">
      <c r="A3758" s="165">
        <v>43622.5</v>
      </c>
      <c r="B3758" s="167">
        <f>WEEKNUM(A3758)</f>
        <v>23</v>
      </c>
      <c r="C3758" s="164">
        <f>WEEKDAY(A3758)</f>
        <v>5</v>
      </c>
      <c r="D3758" s="164">
        <v>13</v>
      </c>
      <c r="E3758" s="163">
        <v>10</v>
      </c>
      <c r="F3758" s="163">
        <v>14.475</v>
      </c>
      <c r="G3758" s="163">
        <v>11.719999999999999</v>
      </c>
      <c r="H3758" s="1">
        <v>2284</v>
      </c>
      <c r="I3758" s="161">
        <f>VLOOKUP(B3758,L$2:M$54,2,FALSE)</f>
        <v>0.99113122046547752</v>
      </c>
      <c r="J3758">
        <f>MAX(I3758*F3758,E3758)</f>
        <v>14.346624416237788</v>
      </c>
      <c r="L3758" s="166"/>
      <c r="M3758" s="41"/>
      <c r="N3758" s="41"/>
      <c r="O3758" s="41"/>
    </row>
    <row r="3759" spans="1:15" x14ac:dyDescent="0.25">
      <c r="A3759" s="165">
        <v>43622.541666666664</v>
      </c>
      <c r="B3759" s="167">
        <f>WEEKNUM(A3759)</f>
        <v>23</v>
      </c>
      <c r="C3759" s="164">
        <f>WEEKDAY(A3759)</f>
        <v>5</v>
      </c>
      <c r="D3759" s="164">
        <v>14</v>
      </c>
      <c r="E3759" s="163">
        <v>10</v>
      </c>
      <c r="F3759" s="163">
        <v>13.765000000000001</v>
      </c>
      <c r="G3759" s="163">
        <v>12.094999999999999</v>
      </c>
      <c r="H3759" s="1">
        <v>2556</v>
      </c>
      <c r="I3759" s="161">
        <f>VLOOKUP(B3759,L$2:M$54,2,FALSE)</f>
        <v>0.99113122046547752</v>
      </c>
      <c r="J3759">
        <f>MAX(I3759*F3759,E3759)</f>
        <v>13.6429212497073</v>
      </c>
      <c r="L3759" s="166"/>
      <c r="M3759" s="41"/>
      <c r="N3759" s="41"/>
      <c r="O3759" s="41"/>
    </row>
    <row r="3760" spans="1:15" x14ac:dyDescent="0.25">
      <c r="A3760" s="165">
        <v>43622.583333333336</v>
      </c>
      <c r="B3760" s="167">
        <f>WEEKNUM(A3760)</f>
        <v>23</v>
      </c>
      <c r="C3760" s="164">
        <f>WEEKDAY(A3760)</f>
        <v>5</v>
      </c>
      <c r="D3760" s="164">
        <v>15</v>
      </c>
      <c r="E3760" s="163">
        <v>10</v>
      </c>
      <c r="F3760" s="163">
        <v>15.885</v>
      </c>
      <c r="G3760" s="163">
        <v>11.91</v>
      </c>
      <c r="H3760" s="1">
        <v>2544</v>
      </c>
      <c r="I3760" s="161">
        <f>VLOOKUP(B3760,L$2:M$54,2,FALSE)</f>
        <v>0.99113122046547752</v>
      </c>
      <c r="J3760">
        <f>MAX(I3760*F3760,E3760)</f>
        <v>15.74411943709411</v>
      </c>
      <c r="L3760" s="166"/>
      <c r="M3760" s="41"/>
      <c r="N3760" s="41"/>
      <c r="O3760" s="41"/>
    </row>
    <row r="3761" spans="1:15" x14ac:dyDescent="0.25">
      <c r="A3761" s="165">
        <v>43622.625</v>
      </c>
      <c r="B3761" s="167">
        <f>WEEKNUM(A3761)</f>
        <v>23</v>
      </c>
      <c r="C3761" s="164">
        <f>WEEKDAY(A3761)</f>
        <v>5</v>
      </c>
      <c r="D3761" s="164">
        <v>16</v>
      </c>
      <c r="E3761" s="163">
        <v>10</v>
      </c>
      <c r="F3761" s="163">
        <v>14.73</v>
      </c>
      <c r="G3761" s="163">
        <v>12.455</v>
      </c>
      <c r="H3761" s="1">
        <v>2657</v>
      </c>
      <c r="I3761" s="161">
        <f>VLOOKUP(B3761,L$2:M$54,2,FALSE)</f>
        <v>0.99113122046547752</v>
      </c>
      <c r="J3761">
        <f>MAX(I3761*F3761,E3761)</f>
        <v>14.599362877456484</v>
      </c>
      <c r="L3761" s="166"/>
      <c r="M3761" s="41"/>
      <c r="N3761" s="41"/>
      <c r="O3761" s="41"/>
    </row>
    <row r="3762" spans="1:15" x14ac:dyDescent="0.25">
      <c r="A3762" s="165">
        <v>43622.666666666664</v>
      </c>
      <c r="B3762" s="167">
        <f>WEEKNUM(A3762)</f>
        <v>23</v>
      </c>
      <c r="C3762" s="164">
        <f>WEEKDAY(A3762)</f>
        <v>5</v>
      </c>
      <c r="D3762" s="164">
        <v>17</v>
      </c>
      <c r="E3762" s="163">
        <v>10</v>
      </c>
      <c r="F3762" s="163">
        <v>15.145</v>
      </c>
      <c r="G3762" s="163">
        <v>10.547499999999999</v>
      </c>
      <c r="H3762" s="1">
        <v>3607</v>
      </c>
      <c r="I3762" s="161">
        <f>VLOOKUP(B3762,L$2:M$54,2,FALSE)</f>
        <v>0.99113122046547752</v>
      </c>
      <c r="J3762">
        <f>MAX(I3762*F3762,E3762)</f>
        <v>15.010682333949656</v>
      </c>
      <c r="L3762" s="166"/>
      <c r="M3762" s="41"/>
      <c r="N3762" s="41"/>
      <c r="O3762" s="41"/>
    </row>
    <row r="3763" spans="1:15" x14ac:dyDescent="0.25">
      <c r="A3763" s="165">
        <v>43622.708333333336</v>
      </c>
      <c r="B3763" s="167">
        <f>WEEKNUM(A3763)</f>
        <v>23</v>
      </c>
      <c r="C3763" s="164">
        <f>WEEKDAY(A3763)</f>
        <v>5</v>
      </c>
      <c r="D3763" s="164">
        <v>18</v>
      </c>
      <c r="E3763" s="163">
        <v>10</v>
      </c>
      <c r="F3763" s="163">
        <v>17.98</v>
      </c>
      <c r="G3763" s="163">
        <v>10.872499999999999</v>
      </c>
      <c r="H3763" s="1">
        <v>4025</v>
      </c>
      <c r="I3763" s="161">
        <f>VLOOKUP(B3763,L$2:M$54,2,FALSE)</f>
        <v>0.99113122046547752</v>
      </c>
      <c r="J3763">
        <f>MAX(I3763*F3763,E3763)</f>
        <v>17.820539343969287</v>
      </c>
      <c r="L3763" s="166"/>
      <c r="M3763" s="41"/>
      <c r="N3763" s="41"/>
      <c r="O3763" s="41"/>
    </row>
    <row r="3764" spans="1:15" x14ac:dyDescent="0.25">
      <c r="A3764" s="165">
        <v>43622.75</v>
      </c>
      <c r="B3764" s="167">
        <f>WEEKNUM(A3764)</f>
        <v>23</v>
      </c>
      <c r="C3764" s="164">
        <f>WEEKDAY(A3764)</f>
        <v>5</v>
      </c>
      <c r="D3764" s="164">
        <v>19</v>
      </c>
      <c r="E3764" s="163">
        <v>10</v>
      </c>
      <c r="F3764" s="163">
        <v>16.450000000000003</v>
      </c>
      <c r="G3764" s="163">
        <v>13.877500000000001</v>
      </c>
      <c r="H3764" s="1">
        <v>2989</v>
      </c>
      <c r="I3764" s="161">
        <f>VLOOKUP(B3764,L$2:M$54,2,FALSE)</f>
        <v>0.99113122046547752</v>
      </c>
      <c r="J3764">
        <f>MAX(I3764*F3764,E3764)</f>
        <v>16.304108576657107</v>
      </c>
      <c r="L3764" s="166"/>
      <c r="M3764" s="41"/>
      <c r="N3764" s="41"/>
      <c r="O3764" s="41"/>
    </row>
    <row r="3765" spans="1:15" x14ac:dyDescent="0.25">
      <c r="A3765" s="165">
        <v>43622.791666666664</v>
      </c>
      <c r="B3765" s="167">
        <f>WEEKNUM(A3765)</f>
        <v>23</v>
      </c>
      <c r="C3765" s="164">
        <f>WEEKDAY(A3765)</f>
        <v>5</v>
      </c>
      <c r="D3765" s="164">
        <v>20</v>
      </c>
      <c r="E3765" s="163">
        <v>10</v>
      </c>
      <c r="F3765" s="163">
        <v>13.945</v>
      </c>
      <c r="G3765" s="163">
        <v>13.197500000000002</v>
      </c>
      <c r="H3765" s="1">
        <v>1955</v>
      </c>
      <c r="I3765" s="161">
        <f>VLOOKUP(B3765,L$2:M$54,2,FALSE)</f>
        <v>0.99113122046547752</v>
      </c>
      <c r="J3765">
        <f>MAX(I3765*F3765,E3765)</f>
        <v>13.821324869391084</v>
      </c>
      <c r="L3765" s="166"/>
      <c r="M3765" s="41"/>
      <c r="N3765" s="41"/>
      <c r="O3765" s="41"/>
    </row>
    <row r="3766" spans="1:15" x14ac:dyDescent="0.25">
      <c r="A3766" s="165">
        <v>43622.833333333336</v>
      </c>
      <c r="B3766" s="167">
        <f>WEEKNUM(A3766)</f>
        <v>23</v>
      </c>
      <c r="C3766" s="164">
        <f>WEEKDAY(A3766)</f>
        <v>5</v>
      </c>
      <c r="D3766" s="164">
        <v>21</v>
      </c>
      <c r="E3766" s="163">
        <v>11.754999999999999</v>
      </c>
      <c r="F3766" s="163">
        <v>11.754999999999999</v>
      </c>
      <c r="G3766" s="163">
        <v>12.8125</v>
      </c>
      <c r="H3766" s="1">
        <v>1198</v>
      </c>
      <c r="I3766" s="161">
        <f>VLOOKUP(B3766,L$2:M$54,2,FALSE)</f>
        <v>0.99113122046547752</v>
      </c>
      <c r="J3766">
        <f>MAX(I3766*F3766,E3766)</f>
        <v>11.754999999999999</v>
      </c>
      <c r="L3766" s="166"/>
      <c r="M3766" s="41"/>
      <c r="N3766" s="41"/>
      <c r="O3766" s="41"/>
    </row>
    <row r="3767" spans="1:15" x14ac:dyDescent="0.25">
      <c r="A3767" s="165">
        <v>43622.875</v>
      </c>
      <c r="B3767" s="167">
        <f>WEEKNUM(A3767)</f>
        <v>23</v>
      </c>
      <c r="C3767" s="164">
        <f>WEEKDAY(A3767)</f>
        <v>5</v>
      </c>
      <c r="D3767" s="164">
        <v>22</v>
      </c>
      <c r="E3767" s="163">
        <v>12</v>
      </c>
      <c r="F3767" s="163">
        <v>13.98</v>
      </c>
      <c r="G3767" s="163">
        <v>11.8725</v>
      </c>
      <c r="H3767" s="1">
        <v>928</v>
      </c>
      <c r="I3767" s="161">
        <f>VLOOKUP(B3767,L$2:M$54,2,FALSE)</f>
        <v>0.99113122046547752</v>
      </c>
      <c r="J3767">
        <f>MAX(I3767*F3767,E3767)</f>
        <v>13.856014462107376</v>
      </c>
      <c r="L3767" s="166"/>
      <c r="M3767" s="41"/>
      <c r="N3767" s="41"/>
      <c r="O3767" s="41"/>
    </row>
    <row r="3768" spans="1:15" x14ac:dyDescent="0.25">
      <c r="A3768" s="165">
        <v>43622.916666666664</v>
      </c>
      <c r="B3768" s="167">
        <f>WEEKNUM(A3768)</f>
        <v>23</v>
      </c>
      <c r="C3768" s="164">
        <f>WEEKDAY(A3768)</f>
        <v>5</v>
      </c>
      <c r="D3768" s="164">
        <v>23</v>
      </c>
      <c r="E3768" s="163">
        <v>12</v>
      </c>
      <c r="F3768" s="163">
        <v>13.92</v>
      </c>
      <c r="G3768" s="163">
        <v>12.852499999999999</v>
      </c>
      <c r="H3768" s="1">
        <v>707</v>
      </c>
      <c r="I3768" s="161">
        <f>VLOOKUP(B3768,L$2:M$54,2,FALSE)</f>
        <v>0.99113122046547752</v>
      </c>
      <c r="J3768">
        <f>MAX(I3768*F3768,E3768)</f>
        <v>13.796546588879448</v>
      </c>
      <c r="L3768" s="166"/>
      <c r="M3768" s="41"/>
      <c r="N3768" s="41"/>
      <c r="O3768" s="41"/>
    </row>
    <row r="3769" spans="1:15" x14ac:dyDescent="0.25">
      <c r="A3769" s="165">
        <v>43622.958333333336</v>
      </c>
      <c r="B3769" s="167">
        <f>WEEKNUM(A3769)</f>
        <v>23</v>
      </c>
      <c r="C3769" s="164">
        <f>WEEKDAY(A3769)</f>
        <v>5</v>
      </c>
      <c r="D3769" s="164">
        <v>24</v>
      </c>
      <c r="E3769" s="163">
        <v>12</v>
      </c>
      <c r="F3769" s="163">
        <v>13.934999999999999</v>
      </c>
      <c r="G3769" s="163">
        <v>12.237500000000001</v>
      </c>
      <c r="H3769" s="1">
        <v>467</v>
      </c>
      <c r="I3769" s="161">
        <f>VLOOKUP(B3769,L$2:M$54,2,FALSE)</f>
        <v>0.99113122046547752</v>
      </c>
      <c r="J3769">
        <f>MAX(I3769*F3769,E3769)</f>
        <v>13.811413557186428</v>
      </c>
      <c r="L3769" s="166"/>
      <c r="M3769" s="41"/>
      <c r="N3769" s="41"/>
      <c r="O3769" s="41"/>
    </row>
    <row r="3770" spans="1:15" x14ac:dyDescent="0.25">
      <c r="A3770" s="165">
        <v>43623</v>
      </c>
      <c r="B3770" s="167">
        <f>WEEKNUM(A3770)</f>
        <v>23</v>
      </c>
      <c r="C3770" s="164">
        <f>WEEKDAY(A3770)</f>
        <v>6</v>
      </c>
      <c r="D3770" s="164">
        <v>1</v>
      </c>
      <c r="E3770" s="163">
        <v>12</v>
      </c>
      <c r="F3770" s="163">
        <v>13.225</v>
      </c>
      <c r="G3770" s="163">
        <v>11.8825</v>
      </c>
      <c r="H3770" s="1">
        <v>253</v>
      </c>
      <c r="I3770" s="161">
        <f>VLOOKUP(B3770,L$2:M$54,2,FALSE)</f>
        <v>0.99113122046547752</v>
      </c>
      <c r="J3770">
        <f>MAX(I3770*F3770,E3770)</f>
        <v>13.10771039065594</v>
      </c>
      <c r="L3770" s="166"/>
      <c r="M3770" s="41"/>
      <c r="N3770" s="41"/>
      <c r="O3770" s="41"/>
    </row>
    <row r="3771" spans="1:15" x14ac:dyDescent="0.25">
      <c r="A3771" s="165">
        <v>43623.041666666664</v>
      </c>
      <c r="B3771" s="167">
        <f>WEEKNUM(A3771)</f>
        <v>23</v>
      </c>
      <c r="C3771" s="164">
        <f>WEEKDAY(A3771)</f>
        <v>6</v>
      </c>
      <c r="D3771" s="164">
        <v>2</v>
      </c>
      <c r="E3771" s="163">
        <v>10</v>
      </c>
      <c r="F3771" s="163">
        <v>10.495000000000001</v>
      </c>
      <c r="G3771" s="163">
        <v>12.942499999999999</v>
      </c>
      <c r="H3771" s="1">
        <v>134</v>
      </c>
      <c r="I3771" s="161">
        <f>VLOOKUP(B3771,L$2:M$54,2,FALSE)</f>
        <v>0.99113122046547752</v>
      </c>
      <c r="J3771">
        <f>MAX(I3771*F3771,E3771)</f>
        <v>10.401922158785188</v>
      </c>
      <c r="L3771" s="166"/>
      <c r="M3771" s="41"/>
      <c r="N3771" s="41"/>
      <c r="O3771" s="41"/>
    </row>
    <row r="3772" spans="1:15" x14ac:dyDescent="0.25">
      <c r="A3772" s="165">
        <v>43623.083333333336</v>
      </c>
      <c r="B3772" s="167">
        <f>WEEKNUM(A3772)</f>
        <v>23</v>
      </c>
      <c r="C3772" s="164">
        <f>WEEKDAY(A3772)</f>
        <v>6</v>
      </c>
      <c r="D3772" s="164">
        <v>3</v>
      </c>
      <c r="E3772" s="163">
        <v>10</v>
      </c>
      <c r="F3772" s="163">
        <v>10.850000000000001</v>
      </c>
      <c r="G3772" s="163">
        <v>12.364999999999998</v>
      </c>
      <c r="H3772" s="1">
        <v>86</v>
      </c>
      <c r="I3772" s="161">
        <f>VLOOKUP(B3772,L$2:M$54,2,FALSE)</f>
        <v>0.99113122046547752</v>
      </c>
      <c r="J3772">
        <f>MAX(I3772*F3772,E3772)</f>
        <v>10.753773742050432</v>
      </c>
      <c r="L3772" s="166"/>
      <c r="M3772" s="41"/>
      <c r="N3772" s="41"/>
      <c r="O3772" s="41"/>
    </row>
    <row r="3773" spans="1:15" x14ac:dyDescent="0.25">
      <c r="A3773" s="165">
        <v>43623.125</v>
      </c>
      <c r="B3773" s="167">
        <f>WEEKNUM(A3773)</f>
        <v>23</v>
      </c>
      <c r="C3773" s="164">
        <f>WEEKDAY(A3773)</f>
        <v>6</v>
      </c>
      <c r="D3773" s="164">
        <v>4</v>
      </c>
      <c r="E3773" s="163">
        <v>10</v>
      </c>
      <c r="F3773" s="163">
        <v>10.475000000000001</v>
      </c>
      <c r="G3773" s="163">
        <v>12.572500000000002</v>
      </c>
      <c r="H3773" s="1">
        <v>154</v>
      </c>
      <c r="I3773" s="161">
        <f>VLOOKUP(B3773,L$2:M$54,2,FALSE)</f>
        <v>0.99113122046547752</v>
      </c>
      <c r="J3773">
        <f>MAX(I3773*F3773,E3773)</f>
        <v>10.382099534375879</v>
      </c>
      <c r="L3773" s="166"/>
      <c r="M3773" s="41"/>
      <c r="N3773" s="41"/>
      <c r="O3773" s="41"/>
    </row>
    <row r="3774" spans="1:15" x14ac:dyDescent="0.25">
      <c r="A3774" s="165">
        <v>43623.166666666664</v>
      </c>
      <c r="B3774" s="167">
        <f>WEEKNUM(A3774)</f>
        <v>23</v>
      </c>
      <c r="C3774" s="164">
        <f>WEEKDAY(A3774)</f>
        <v>6</v>
      </c>
      <c r="D3774" s="164">
        <v>5</v>
      </c>
      <c r="E3774" s="163">
        <v>11.254999999999999</v>
      </c>
      <c r="F3774" s="163">
        <v>11.120000000000001</v>
      </c>
      <c r="G3774" s="163">
        <v>13.99</v>
      </c>
      <c r="H3774" s="1">
        <v>282</v>
      </c>
      <c r="I3774" s="161">
        <f>VLOOKUP(B3774,L$2:M$54,2,FALSE)</f>
        <v>0.99113122046547752</v>
      </c>
      <c r="J3774">
        <f>MAX(I3774*F3774,E3774)</f>
        <v>11.254999999999999</v>
      </c>
      <c r="L3774" s="166"/>
      <c r="M3774" s="41"/>
      <c r="N3774" s="41"/>
      <c r="O3774" s="41"/>
    </row>
    <row r="3775" spans="1:15" x14ac:dyDescent="0.25">
      <c r="A3775" s="165">
        <v>43623.208333333336</v>
      </c>
      <c r="B3775" s="167">
        <f>WEEKNUM(A3775)</f>
        <v>23</v>
      </c>
      <c r="C3775" s="164">
        <f>WEEKDAY(A3775)</f>
        <v>6</v>
      </c>
      <c r="D3775" s="164">
        <v>6</v>
      </c>
      <c r="E3775" s="163">
        <v>9.5249999999999986</v>
      </c>
      <c r="F3775" s="163">
        <v>9.5249999999999986</v>
      </c>
      <c r="G3775" s="163">
        <v>13.225000000000001</v>
      </c>
      <c r="H3775" s="1">
        <v>975</v>
      </c>
      <c r="I3775" s="161">
        <f>VLOOKUP(B3775,L$2:M$54,2,FALSE)</f>
        <v>0.99113122046547752</v>
      </c>
      <c r="J3775">
        <f>MAX(I3775*F3775,E3775)</f>
        <v>9.5249999999999986</v>
      </c>
      <c r="L3775" s="166"/>
      <c r="M3775" s="41"/>
      <c r="N3775" s="41"/>
      <c r="O3775" s="41"/>
    </row>
    <row r="3776" spans="1:15" x14ac:dyDescent="0.25">
      <c r="A3776" s="165">
        <v>43623.25</v>
      </c>
      <c r="B3776" s="167">
        <f>WEEKNUM(A3776)</f>
        <v>23</v>
      </c>
      <c r="C3776" s="164">
        <f>WEEKDAY(A3776)</f>
        <v>6</v>
      </c>
      <c r="D3776" s="164">
        <v>7</v>
      </c>
      <c r="E3776" s="163">
        <v>10.635</v>
      </c>
      <c r="F3776" s="163">
        <v>12.370000000000001</v>
      </c>
      <c r="G3776" s="163">
        <v>11.9725</v>
      </c>
      <c r="H3776" s="1">
        <v>3648</v>
      </c>
      <c r="I3776" s="161">
        <f>VLOOKUP(B3776,L$2:M$54,2,FALSE)</f>
        <v>0.99113122046547752</v>
      </c>
      <c r="J3776">
        <f>MAX(I3776*F3776,E3776)</f>
        <v>12.260293197157958</v>
      </c>
      <c r="L3776" s="166"/>
      <c r="M3776" s="41"/>
      <c r="N3776" s="41"/>
      <c r="O3776" s="41"/>
    </row>
    <row r="3777" spans="1:15" x14ac:dyDescent="0.25">
      <c r="A3777" s="165">
        <v>43623.291666666664</v>
      </c>
      <c r="B3777" s="167">
        <f>WEEKNUM(A3777)</f>
        <v>23</v>
      </c>
      <c r="C3777" s="164">
        <f>WEEKDAY(A3777)</f>
        <v>6</v>
      </c>
      <c r="D3777" s="164">
        <v>8</v>
      </c>
      <c r="E3777" s="163">
        <v>10</v>
      </c>
      <c r="F3777" s="163">
        <v>16.535</v>
      </c>
      <c r="G3777" s="163">
        <v>11.754999999999999</v>
      </c>
      <c r="H3777" s="1">
        <v>4296</v>
      </c>
      <c r="I3777" s="161">
        <f>VLOOKUP(B3777,L$2:M$54,2,FALSE)</f>
        <v>0.99113122046547752</v>
      </c>
      <c r="J3777">
        <f>MAX(I3777*F3777,E3777)</f>
        <v>16.388354730396671</v>
      </c>
      <c r="L3777" s="166"/>
      <c r="M3777" s="41"/>
      <c r="N3777" s="41"/>
      <c r="O3777" s="41"/>
    </row>
    <row r="3778" spans="1:15" x14ac:dyDescent="0.25">
      <c r="A3778" s="165">
        <v>43623.333333333336</v>
      </c>
      <c r="B3778" s="167">
        <f>WEEKNUM(A3778)</f>
        <v>23</v>
      </c>
      <c r="C3778" s="164">
        <f>WEEKDAY(A3778)</f>
        <v>6</v>
      </c>
      <c r="D3778" s="164">
        <v>9</v>
      </c>
      <c r="E3778" s="163">
        <v>10</v>
      </c>
      <c r="F3778" s="163">
        <v>19.29</v>
      </c>
      <c r="G3778" s="163">
        <v>12.99</v>
      </c>
      <c r="H3778" s="1">
        <v>3930</v>
      </c>
      <c r="I3778" s="161">
        <f>VLOOKUP(B3778,L$2:M$54,2,FALSE)</f>
        <v>0.99113122046547752</v>
      </c>
      <c r="J3778">
        <f>MAX(I3778*F3778,E3778)</f>
        <v>19.118921242779059</v>
      </c>
      <c r="L3778" s="166"/>
      <c r="M3778" s="41"/>
      <c r="N3778" s="41"/>
      <c r="O3778" s="41"/>
    </row>
    <row r="3779" spans="1:15" x14ac:dyDescent="0.25">
      <c r="A3779" s="165">
        <v>43623.375</v>
      </c>
      <c r="B3779" s="167">
        <f>WEEKNUM(A3779)</f>
        <v>23</v>
      </c>
      <c r="C3779" s="164">
        <f>WEEKDAY(A3779)</f>
        <v>6</v>
      </c>
      <c r="D3779" s="164">
        <v>10</v>
      </c>
      <c r="E3779" s="163">
        <v>10</v>
      </c>
      <c r="F3779" s="163">
        <v>15.025</v>
      </c>
      <c r="G3779" s="163">
        <v>12.959999999999999</v>
      </c>
      <c r="H3779" s="1">
        <v>2826</v>
      </c>
      <c r="I3779" s="161">
        <f>VLOOKUP(B3779,L$2:M$54,2,FALSE)</f>
        <v>0.99113122046547752</v>
      </c>
      <c r="J3779">
        <f>MAX(I3779*F3779,E3779)</f>
        <v>14.891746587493801</v>
      </c>
      <c r="L3779" s="166"/>
      <c r="M3779" s="41"/>
      <c r="N3779" s="41"/>
      <c r="O3779" s="41"/>
    </row>
    <row r="3780" spans="1:15" x14ac:dyDescent="0.25">
      <c r="A3780" s="165">
        <v>43623.416666666664</v>
      </c>
      <c r="B3780" s="167">
        <f>WEEKNUM(A3780)</f>
        <v>23</v>
      </c>
      <c r="C3780" s="164">
        <f>WEEKDAY(A3780)</f>
        <v>6</v>
      </c>
      <c r="D3780" s="164">
        <v>11</v>
      </c>
      <c r="E3780" s="163">
        <v>10</v>
      </c>
      <c r="F3780" s="163">
        <v>13.92</v>
      </c>
      <c r="G3780" s="163">
        <v>12.967500000000001</v>
      </c>
      <c r="H3780" s="1">
        <v>2587</v>
      </c>
      <c r="I3780" s="161">
        <f>VLOOKUP(B3780,L$2:M$54,2,FALSE)</f>
        <v>0.99113122046547752</v>
      </c>
      <c r="J3780">
        <f>MAX(I3780*F3780,E3780)</f>
        <v>13.796546588879448</v>
      </c>
      <c r="L3780" s="166"/>
      <c r="M3780" s="41"/>
      <c r="N3780" s="41"/>
      <c r="O3780" s="41"/>
    </row>
    <row r="3781" spans="1:15" x14ac:dyDescent="0.25">
      <c r="A3781" s="165">
        <v>43623.458333333336</v>
      </c>
      <c r="B3781" s="167">
        <f>WEEKNUM(A3781)</f>
        <v>23</v>
      </c>
      <c r="C3781" s="164">
        <f>WEEKDAY(A3781)</f>
        <v>6</v>
      </c>
      <c r="D3781" s="164">
        <v>12</v>
      </c>
      <c r="E3781" s="163">
        <v>10</v>
      </c>
      <c r="F3781" s="163">
        <v>14.2</v>
      </c>
      <c r="G3781" s="163">
        <v>12.612499999999999</v>
      </c>
      <c r="H3781" s="1">
        <v>2594</v>
      </c>
      <c r="I3781" s="161">
        <f>VLOOKUP(B3781,L$2:M$54,2,FALSE)</f>
        <v>0.99113122046547752</v>
      </c>
      <c r="J3781">
        <f>MAX(I3781*F3781,E3781)</f>
        <v>14.07406333060978</v>
      </c>
      <c r="L3781" s="166"/>
      <c r="M3781" s="41"/>
      <c r="N3781" s="41"/>
      <c r="O3781" s="41"/>
    </row>
    <row r="3782" spans="1:15" x14ac:dyDescent="0.25">
      <c r="A3782" s="165">
        <v>43623.5</v>
      </c>
      <c r="B3782" s="167">
        <f>WEEKNUM(A3782)</f>
        <v>23</v>
      </c>
      <c r="C3782" s="164">
        <f>WEEKDAY(A3782)</f>
        <v>6</v>
      </c>
      <c r="D3782" s="164">
        <v>13</v>
      </c>
      <c r="E3782" s="163">
        <v>10</v>
      </c>
      <c r="F3782" s="163">
        <v>14.445</v>
      </c>
      <c r="G3782" s="163">
        <v>10.2475</v>
      </c>
      <c r="H3782" s="1">
        <v>2544</v>
      </c>
      <c r="I3782" s="161">
        <f>VLOOKUP(B3782,L$2:M$54,2,FALSE)</f>
        <v>0.99113122046547752</v>
      </c>
      <c r="J3782">
        <f>MAX(I3782*F3782,E3782)</f>
        <v>14.316890479623822</v>
      </c>
      <c r="L3782" s="166"/>
      <c r="M3782" s="41"/>
      <c r="N3782" s="41"/>
      <c r="O3782" s="41"/>
    </row>
    <row r="3783" spans="1:15" x14ac:dyDescent="0.25">
      <c r="A3783" s="165">
        <v>43623.541666666664</v>
      </c>
      <c r="B3783" s="167">
        <f>WEEKNUM(A3783)</f>
        <v>23</v>
      </c>
      <c r="C3783" s="164">
        <f>WEEKDAY(A3783)</f>
        <v>6</v>
      </c>
      <c r="D3783" s="164">
        <v>14</v>
      </c>
      <c r="E3783" s="163">
        <v>10</v>
      </c>
      <c r="F3783" s="163">
        <v>13.79</v>
      </c>
      <c r="G3783" s="163">
        <v>10.425000000000001</v>
      </c>
      <c r="H3783" s="1">
        <v>2751</v>
      </c>
      <c r="I3783" s="161">
        <f>VLOOKUP(B3783,L$2:M$54,2,FALSE)</f>
        <v>0.99113122046547752</v>
      </c>
      <c r="J3783">
        <f>MAX(I3783*F3783,E3783)</f>
        <v>13.667699530218934</v>
      </c>
      <c r="L3783" s="166"/>
      <c r="M3783" s="41"/>
      <c r="N3783" s="41"/>
      <c r="O3783" s="41"/>
    </row>
    <row r="3784" spans="1:15" x14ac:dyDescent="0.25">
      <c r="A3784" s="165">
        <v>43623.583333333336</v>
      </c>
      <c r="B3784" s="167">
        <f>WEEKNUM(A3784)</f>
        <v>23</v>
      </c>
      <c r="C3784" s="164">
        <f>WEEKDAY(A3784)</f>
        <v>6</v>
      </c>
      <c r="D3784" s="164">
        <v>15</v>
      </c>
      <c r="E3784" s="163">
        <v>10</v>
      </c>
      <c r="F3784" s="163">
        <v>14.295000000000002</v>
      </c>
      <c r="G3784" s="163">
        <v>10.237500000000001</v>
      </c>
      <c r="H3784" s="1">
        <v>2681</v>
      </c>
      <c r="I3784" s="161">
        <f>VLOOKUP(B3784,L$2:M$54,2,FALSE)</f>
        <v>0.99113122046547752</v>
      </c>
      <c r="J3784">
        <f>MAX(I3784*F3784,E3784)</f>
        <v>14.168220796554003</v>
      </c>
      <c r="L3784" s="166"/>
      <c r="M3784" s="41"/>
      <c r="N3784" s="41"/>
      <c r="O3784" s="41"/>
    </row>
    <row r="3785" spans="1:15" x14ac:dyDescent="0.25">
      <c r="A3785" s="165">
        <v>43623.625</v>
      </c>
      <c r="B3785" s="167">
        <f>WEEKNUM(A3785)</f>
        <v>23</v>
      </c>
      <c r="C3785" s="164">
        <f>WEEKDAY(A3785)</f>
        <v>6</v>
      </c>
      <c r="D3785" s="164">
        <v>16</v>
      </c>
      <c r="E3785" s="163">
        <v>10</v>
      </c>
      <c r="F3785" s="163">
        <v>14.035</v>
      </c>
      <c r="G3785" s="163">
        <v>11.1875</v>
      </c>
      <c r="H3785" s="1">
        <v>2807</v>
      </c>
      <c r="I3785" s="161">
        <f>VLOOKUP(B3785,L$2:M$54,2,FALSE)</f>
        <v>0.99113122046547752</v>
      </c>
      <c r="J3785">
        <f>MAX(I3785*F3785,E3785)</f>
        <v>13.910526679232976</v>
      </c>
      <c r="L3785" s="166"/>
      <c r="M3785" s="41"/>
      <c r="N3785" s="41"/>
      <c r="O3785" s="41"/>
    </row>
    <row r="3786" spans="1:15" x14ac:dyDescent="0.25">
      <c r="A3786" s="165">
        <v>43623.666666666664</v>
      </c>
      <c r="B3786" s="167">
        <f>WEEKNUM(A3786)</f>
        <v>23</v>
      </c>
      <c r="C3786" s="164">
        <f>WEEKDAY(A3786)</f>
        <v>6</v>
      </c>
      <c r="D3786" s="164">
        <v>17</v>
      </c>
      <c r="E3786" s="163">
        <v>10</v>
      </c>
      <c r="F3786" s="163">
        <v>15.855</v>
      </c>
      <c r="G3786" s="163">
        <v>9.5249999999999986</v>
      </c>
      <c r="H3786" s="1">
        <v>3665</v>
      </c>
      <c r="I3786" s="161">
        <f>VLOOKUP(B3786,L$2:M$54,2,FALSE)</f>
        <v>0.99113122046547752</v>
      </c>
      <c r="J3786">
        <f>MAX(I3786*F3786,E3786)</f>
        <v>15.714385500480146</v>
      </c>
      <c r="L3786" s="166"/>
      <c r="M3786" s="41"/>
      <c r="N3786" s="41"/>
      <c r="O3786" s="41"/>
    </row>
    <row r="3787" spans="1:15" x14ac:dyDescent="0.25">
      <c r="A3787" s="165">
        <v>43623.708333333336</v>
      </c>
      <c r="B3787" s="167">
        <f>WEEKNUM(A3787)</f>
        <v>23</v>
      </c>
      <c r="C3787" s="164">
        <f>WEEKDAY(A3787)</f>
        <v>6</v>
      </c>
      <c r="D3787" s="164">
        <v>18</v>
      </c>
      <c r="E3787" s="163">
        <v>10</v>
      </c>
      <c r="F3787" s="163">
        <v>16.524999999999999</v>
      </c>
      <c r="G3787" s="163">
        <v>11.5025</v>
      </c>
      <c r="H3787" s="1">
        <v>4320</v>
      </c>
      <c r="I3787" s="161">
        <f>VLOOKUP(B3787,L$2:M$54,2,FALSE)</f>
        <v>0.99113122046547752</v>
      </c>
      <c r="J3787">
        <f>MAX(I3787*F3787,E3787)</f>
        <v>16.378443418192013</v>
      </c>
      <c r="L3787" s="166"/>
      <c r="M3787" s="41"/>
      <c r="N3787" s="41"/>
      <c r="O3787" s="41"/>
    </row>
    <row r="3788" spans="1:15" x14ac:dyDescent="0.25">
      <c r="A3788" s="165">
        <v>43623.75</v>
      </c>
      <c r="B3788" s="167">
        <f>WEEKNUM(A3788)</f>
        <v>23</v>
      </c>
      <c r="C3788" s="164">
        <f>WEEKDAY(A3788)</f>
        <v>6</v>
      </c>
      <c r="D3788" s="164">
        <v>19</v>
      </c>
      <c r="E3788" s="163">
        <v>10</v>
      </c>
      <c r="F3788" s="163">
        <v>16.23</v>
      </c>
      <c r="G3788" s="163">
        <v>13.2675</v>
      </c>
      <c r="H3788" s="1">
        <v>2825</v>
      </c>
      <c r="I3788" s="161">
        <f>VLOOKUP(B3788,L$2:M$54,2,FALSE)</f>
        <v>0.99113122046547752</v>
      </c>
      <c r="J3788">
        <f>MAX(I3788*F3788,E3788)</f>
        <v>16.0860597081547</v>
      </c>
      <c r="L3788" s="166"/>
      <c r="M3788" s="41"/>
      <c r="N3788" s="41"/>
      <c r="O3788" s="41"/>
    </row>
    <row r="3789" spans="1:15" x14ac:dyDescent="0.25">
      <c r="A3789" s="165">
        <v>43623.791666666664</v>
      </c>
      <c r="B3789" s="167">
        <f>WEEKNUM(A3789)</f>
        <v>23</v>
      </c>
      <c r="C3789" s="164">
        <f>WEEKDAY(A3789)</f>
        <v>6</v>
      </c>
      <c r="D3789" s="164">
        <v>20</v>
      </c>
      <c r="E3789" s="163">
        <v>10</v>
      </c>
      <c r="F3789" s="163">
        <v>14.525</v>
      </c>
      <c r="G3789" s="163">
        <v>14.645</v>
      </c>
      <c r="H3789" s="1">
        <v>2191</v>
      </c>
      <c r="I3789" s="161">
        <f>VLOOKUP(B3789,L$2:M$54,2,FALSE)</f>
        <v>0.99113122046547752</v>
      </c>
      <c r="J3789">
        <f>MAX(I3789*F3789,E3789)</f>
        <v>14.396180977261061</v>
      </c>
      <c r="L3789" s="166"/>
      <c r="M3789" s="41"/>
      <c r="N3789" s="41"/>
      <c r="O3789" s="41"/>
    </row>
    <row r="3790" spans="1:15" x14ac:dyDescent="0.25">
      <c r="A3790" s="165">
        <v>43623.833333333336</v>
      </c>
      <c r="B3790" s="167">
        <f>WEEKNUM(A3790)</f>
        <v>23</v>
      </c>
      <c r="C3790" s="164">
        <f>WEEKDAY(A3790)</f>
        <v>6</v>
      </c>
      <c r="D3790" s="164">
        <v>21</v>
      </c>
      <c r="E3790" s="163">
        <v>10</v>
      </c>
      <c r="F3790" s="163">
        <v>13.08</v>
      </c>
      <c r="G3790" s="163">
        <v>12.512499999999999</v>
      </c>
      <c r="H3790" s="1">
        <v>1307</v>
      </c>
      <c r="I3790" s="161">
        <f>VLOOKUP(B3790,L$2:M$54,2,FALSE)</f>
        <v>0.99113122046547752</v>
      </c>
      <c r="J3790">
        <f>MAX(I3790*F3790,E3790)</f>
        <v>12.963996363688446</v>
      </c>
      <c r="L3790" s="166"/>
      <c r="M3790" s="41"/>
      <c r="N3790" s="41"/>
      <c r="O3790" s="41"/>
    </row>
    <row r="3791" spans="1:15" x14ac:dyDescent="0.25">
      <c r="A3791" s="165">
        <v>43623.875</v>
      </c>
      <c r="B3791" s="167">
        <f>WEEKNUM(A3791)</f>
        <v>23</v>
      </c>
      <c r="C3791" s="164">
        <f>WEEKDAY(A3791)</f>
        <v>6</v>
      </c>
      <c r="D3791" s="164">
        <v>22</v>
      </c>
      <c r="E3791" s="163">
        <v>11.55</v>
      </c>
      <c r="F3791" s="163">
        <v>11.55</v>
      </c>
      <c r="G3791" s="163">
        <v>11.959999999999999</v>
      </c>
      <c r="H3791" s="1">
        <v>917</v>
      </c>
      <c r="I3791" s="161">
        <f>VLOOKUP(B3791,L$2:M$54,2,FALSE)</f>
        <v>0.99113122046547752</v>
      </c>
      <c r="J3791">
        <f>MAX(I3791*F3791,E3791)</f>
        <v>11.55</v>
      </c>
      <c r="L3791" s="166"/>
      <c r="M3791" s="41"/>
      <c r="N3791" s="41"/>
      <c r="O3791" s="41"/>
    </row>
    <row r="3792" spans="1:15" x14ac:dyDescent="0.25">
      <c r="A3792" s="165">
        <v>43623.916666666664</v>
      </c>
      <c r="B3792" s="167">
        <f>WEEKNUM(A3792)</f>
        <v>23</v>
      </c>
      <c r="C3792" s="164">
        <f>WEEKDAY(A3792)</f>
        <v>6</v>
      </c>
      <c r="D3792" s="164">
        <v>23</v>
      </c>
      <c r="E3792" s="163">
        <v>11.719999999999999</v>
      </c>
      <c r="F3792" s="163">
        <v>11.719999999999999</v>
      </c>
      <c r="G3792" s="163">
        <v>12.1</v>
      </c>
      <c r="H3792" s="1">
        <v>878</v>
      </c>
      <c r="I3792" s="161">
        <f>VLOOKUP(B3792,L$2:M$54,2,FALSE)</f>
        <v>0.99113122046547752</v>
      </c>
      <c r="J3792">
        <f>MAX(I3792*F3792,E3792)</f>
        <v>11.719999999999999</v>
      </c>
      <c r="L3792" s="166"/>
      <c r="M3792" s="41"/>
      <c r="N3792" s="41"/>
      <c r="O3792" s="41"/>
    </row>
    <row r="3793" spans="1:15" x14ac:dyDescent="0.25">
      <c r="A3793" s="165">
        <v>43623.958333333336</v>
      </c>
      <c r="B3793" s="167">
        <f>WEEKNUM(A3793)</f>
        <v>23</v>
      </c>
      <c r="C3793" s="164">
        <f>WEEKDAY(A3793)</f>
        <v>6</v>
      </c>
      <c r="D3793" s="164">
        <v>24</v>
      </c>
      <c r="E3793" s="163">
        <v>12.379999999999999</v>
      </c>
      <c r="F3793" s="163">
        <v>12.379999999999999</v>
      </c>
      <c r="G3793" s="163">
        <v>12.2225</v>
      </c>
      <c r="H3793" s="1">
        <v>560</v>
      </c>
      <c r="I3793" s="161">
        <f>VLOOKUP(B3793,L$2:M$54,2,FALSE)</f>
        <v>0.99113122046547752</v>
      </c>
      <c r="J3793">
        <f>MAX(I3793*F3793,E3793)</f>
        <v>12.379999999999999</v>
      </c>
      <c r="L3793" s="166"/>
      <c r="M3793" s="41"/>
      <c r="N3793" s="41"/>
      <c r="O3793" s="41"/>
    </row>
    <row r="3794" spans="1:15" x14ac:dyDescent="0.25">
      <c r="A3794" s="165">
        <v>43624</v>
      </c>
      <c r="B3794" s="167">
        <f>WEEKNUM(A3794)</f>
        <v>23</v>
      </c>
      <c r="C3794" s="164">
        <f>WEEKDAY(A3794)</f>
        <v>7</v>
      </c>
      <c r="D3794" s="164">
        <v>1</v>
      </c>
      <c r="E3794" s="163">
        <v>11.855</v>
      </c>
      <c r="F3794" s="163">
        <v>11.855</v>
      </c>
      <c r="G3794" s="163">
        <v>11.895</v>
      </c>
      <c r="H3794" s="1">
        <v>239</v>
      </c>
      <c r="I3794" s="161">
        <f>VLOOKUP(B3794,L$2:M$54,2,FALSE)</f>
        <v>0.99113122046547752</v>
      </c>
      <c r="J3794">
        <f>MAX(I3794*F3794,E3794)</f>
        <v>11.855</v>
      </c>
      <c r="L3794" s="166"/>
      <c r="M3794" s="41"/>
      <c r="N3794" s="41"/>
      <c r="O3794" s="41"/>
    </row>
    <row r="3795" spans="1:15" x14ac:dyDescent="0.25">
      <c r="A3795" s="165">
        <v>43624.041666666664</v>
      </c>
      <c r="B3795" s="167">
        <f>WEEKNUM(A3795)</f>
        <v>23</v>
      </c>
      <c r="C3795" s="164">
        <f>WEEKDAY(A3795)</f>
        <v>7</v>
      </c>
      <c r="D3795" s="164">
        <v>2</v>
      </c>
      <c r="E3795" s="163">
        <v>11.925000000000001</v>
      </c>
      <c r="F3795" s="163">
        <v>11.925000000000001</v>
      </c>
      <c r="G3795" s="163">
        <v>12.147500000000001</v>
      </c>
      <c r="H3795" s="1">
        <v>171</v>
      </c>
      <c r="I3795" s="161">
        <f>VLOOKUP(B3795,L$2:M$54,2,FALSE)</f>
        <v>0.99113122046547752</v>
      </c>
      <c r="J3795">
        <f>MAX(I3795*F3795,E3795)</f>
        <v>11.925000000000001</v>
      </c>
      <c r="L3795" s="166"/>
      <c r="M3795" s="41"/>
      <c r="N3795" s="41"/>
      <c r="O3795" s="41"/>
    </row>
    <row r="3796" spans="1:15" x14ac:dyDescent="0.25">
      <c r="A3796" s="165">
        <v>43624.083333333336</v>
      </c>
      <c r="B3796" s="167">
        <f>WEEKNUM(A3796)</f>
        <v>23</v>
      </c>
      <c r="C3796" s="164">
        <f>WEEKDAY(A3796)</f>
        <v>7</v>
      </c>
      <c r="D3796" s="164">
        <v>3</v>
      </c>
      <c r="E3796" s="163">
        <v>11</v>
      </c>
      <c r="F3796" s="163">
        <v>11.125</v>
      </c>
      <c r="G3796" s="163">
        <v>12.0175</v>
      </c>
      <c r="H3796" s="1">
        <v>114</v>
      </c>
      <c r="I3796" s="161">
        <f>VLOOKUP(B3796,L$2:M$54,2,FALSE)</f>
        <v>0.99113122046547752</v>
      </c>
      <c r="J3796">
        <f>MAX(I3796*F3796,E3796)</f>
        <v>11.026334827678438</v>
      </c>
      <c r="L3796" s="166"/>
      <c r="M3796" s="41"/>
      <c r="N3796" s="41"/>
      <c r="O3796" s="41"/>
    </row>
    <row r="3797" spans="1:15" x14ac:dyDescent="0.25">
      <c r="A3797" s="165">
        <v>43624.125</v>
      </c>
      <c r="B3797" s="167">
        <f>WEEKNUM(A3797)</f>
        <v>23</v>
      </c>
      <c r="C3797" s="164">
        <f>WEEKDAY(A3797)</f>
        <v>7</v>
      </c>
      <c r="D3797" s="164">
        <v>4</v>
      </c>
      <c r="E3797" s="163">
        <v>12</v>
      </c>
      <c r="F3797" s="163">
        <v>12.02</v>
      </c>
      <c r="G3797" s="163">
        <v>12.9275</v>
      </c>
      <c r="H3797" s="1">
        <v>155</v>
      </c>
      <c r="I3797" s="161">
        <f>VLOOKUP(B3797,L$2:M$54,2,FALSE)</f>
        <v>0.99113122046547752</v>
      </c>
      <c r="J3797">
        <f>MAX(I3797*F3797,E3797)</f>
        <v>12</v>
      </c>
      <c r="L3797" s="166"/>
      <c r="M3797" s="41"/>
      <c r="N3797" s="41"/>
      <c r="O3797" s="41"/>
    </row>
    <row r="3798" spans="1:15" x14ac:dyDescent="0.25">
      <c r="A3798" s="165">
        <v>43624.166666666664</v>
      </c>
      <c r="B3798" s="167">
        <f>WEEKNUM(A3798)</f>
        <v>23</v>
      </c>
      <c r="C3798" s="164">
        <f>WEEKDAY(A3798)</f>
        <v>7</v>
      </c>
      <c r="D3798" s="164">
        <v>5</v>
      </c>
      <c r="E3798" s="163">
        <v>10</v>
      </c>
      <c r="F3798" s="163">
        <v>10.565000000000001</v>
      </c>
      <c r="G3798" s="163">
        <v>13.262499999999999</v>
      </c>
      <c r="H3798" s="1">
        <v>349</v>
      </c>
      <c r="I3798" s="161">
        <f>VLOOKUP(B3798,L$2:M$54,2,FALSE)</f>
        <v>0.99113122046547752</v>
      </c>
      <c r="J3798">
        <f>MAX(I3798*F3798,E3798)</f>
        <v>10.471301344217771</v>
      </c>
      <c r="L3798" s="166"/>
      <c r="M3798" s="41"/>
      <c r="N3798" s="41"/>
      <c r="O3798" s="41"/>
    </row>
    <row r="3799" spans="1:15" x14ac:dyDescent="0.25">
      <c r="A3799" s="165">
        <v>43624.208333333336</v>
      </c>
      <c r="B3799" s="167">
        <f>WEEKNUM(A3799)</f>
        <v>23</v>
      </c>
      <c r="C3799" s="164">
        <f>WEEKDAY(A3799)</f>
        <v>7</v>
      </c>
      <c r="D3799" s="164">
        <v>6</v>
      </c>
      <c r="E3799" s="163">
        <v>10</v>
      </c>
      <c r="F3799" s="163">
        <v>9.99</v>
      </c>
      <c r="G3799" s="163">
        <v>13.115</v>
      </c>
      <c r="H3799" s="1">
        <v>935</v>
      </c>
      <c r="I3799" s="161">
        <f>VLOOKUP(B3799,L$2:M$54,2,FALSE)</f>
        <v>0.99113122046547752</v>
      </c>
      <c r="J3799">
        <f>MAX(I3799*F3799,E3799)</f>
        <v>10</v>
      </c>
      <c r="L3799" s="166"/>
      <c r="M3799" s="41"/>
      <c r="N3799" s="41"/>
      <c r="O3799" s="41"/>
    </row>
    <row r="3800" spans="1:15" x14ac:dyDescent="0.25">
      <c r="A3800" s="165">
        <v>43624.25</v>
      </c>
      <c r="B3800" s="167">
        <f>WEEKNUM(A3800)</f>
        <v>23</v>
      </c>
      <c r="C3800" s="164">
        <f>WEEKDAY(A3800)</f>
        <v>7</v>
      </c>
      <c r="D3800" s="164">
        <v>7</v>
      </c>
      <c r="E3800" s="163">
        <v>10</v>
      </c>
      <c r="F3800" s="163">
        <v>11.98</v>
      </c>
      <c r="G3800" s="163">
        <v>12.262500000000001</v>
      </c>
      <c r="H3800" s="1">
        <v>3693</v>
      </c>
      <c r="I3800" s="161">
        <f>VLOOKUP(B3800,L$2:M$54,2,FALSE)</f>
        <v>0.99113122046547752</v>
      </c>
      <c r="J3800">
        <f>MAX(I3800*F3800,E3800)</f>
        <v>11.873752021176422</v>
      </c>
      <c r="L3800" s="166"/>
      <c r="M3800" s="41"/>
      <c r="N3800" s="41"/>
      <c r="O3800" s="41"/>
    </row>
    <row r="3801" spans="1:15" x14ac:dyDescent="0.25">
      <c r="A3801" s="165">
        <v>43624.291666666664</v>
      </c>
      <c r="B3801" s="167">
        <f>WEEKNUM(A3801)</f>
        <v>23</v>
      </c>
      <c r="C3801" s="164">
        <f>WEEKDAY(A3801)</f>
        <v>7</v>
      </c>
      <c r="D3801" s="164">
        <v>8</v>
      </c>
      <c r="E3801" s="163">
        <v>10</v>
      </c>
      <c r="F3801" s="163">
        <v>15.010000000000002</v>
      </c>
      <c r="G3801" s="163">
        <v>11.54</v>
      </c>
      <c r="H3801" s="1">
        <v>4323</v>
      </c>
      <c r="I3801" s="161">
        <f>VLOOKUP(B3801,L$2:M$54,2,FALSE)</f>
        <v>0.99113122046547752</v>
      </c>
      <c r="J3801">
        <f>MAX(I3801*F3801,E3801)</f>
        <v>14.87687961918682</v>
      </c>
      <c r="L3801" s="166"/>
      <c r="M3801" s="41"/>
      <c r="N3801" s="41"/>
      <c r="O3801" s="41"/>
    </row>
    <row r="3802" spans="1:15" x14ac:dyDescent="0.25">
      <c r="A3802" s="165">
        <v>43624.333333333336</v>
      </c>
      <c r="B3802" s="167">
        <f>WEEKNUM(A3802)</f>
        <v>23</v>
      </c>
      <c r="C3802" s="164">
        <f>WEEKDAY(A3802)</f>
        <v>7</v>
      </c>
      <c r="D3802" s="164">
        <v>9</v>
      </c>
      <c r="E3802" s="163">
        <v>10</v>
      </c>
      <c r="F3802" s="163">
        <v>15.76</v>
      </c>
      <c r="G3802" s="163">
        <v>11.55</v>
      </c>
      <c r="H3802" s="1">
        <v>3925</v>
      </c>
      <c r="I3802" s="161">
        <f>VLOOKUP(B3802,L$2:M$54,2,FALSE)</f>
        <v>0.99113122046547752</v>
      </c>
      <c r="J3802">
        <f>MAX(I3802*F3802,E3802)</f>
        <v>15.620228034535925</v>
      </c>
      <c r="L3802" s="166"/>
      <c r="M3802" s="41"/>
      <c r="N3802" s="41"/>
      <c r="O3802" s="41"/>
    </row>
    <row r="3803" spans="1:15" x14ac:dyDescent="0.25">
      <c r="A3803" s="165">
        <v>43624.375</v>
      </c>
      <c r="B3803" s="167">
        <f>WEEKNUM(A3803)</f>
        <v>23</v>
      </c>
      <c r="C3803" s="164">
        <f>WEEKDAY(A3803)</f>
        <v>7</v>
      </c>
      <c r="D3803" s="164">
        <v>10</v>
      </c>
      <c r="E3803" s="163">
        <v>10</v>
      </c>
      <c r="F3803" s="163">
        <v>14.955000000000002</v>
      </c>
      <c r="G3803" s="163">
        <v>11.719999999999999</v>
      </c>
      <c r="H3803" s="1">
        <v>3129</v>
      </c>
      <c r="I3803" s="161">
        <f>VLOOKUP(B3803,L$2:M$54,2,FALSE)</f>
        <v>0.99113122046547752</v>
      </c>
      <c r="J3803">
        <f>MAX(I3803*F3803,E3803)</f>
        <v>14.822367402061218</v>
      </c>
      <c r="L3803" s="166"/>
      <c r="M3803" s="41"/>
      <c r="N3803" s="41"/>
      <c r="O3803" s="41"/>
    </row>
    <row r="3804" spans="1:15" x14ac:dyDescent="0.25">
      <c r="A3804" s="165">
        <v>43624.416666666664</v>
      </c>
      <c r="B3804" s="167">
        <f>WEEKNUM(A3804)</f>
        <v>23</v>
      </c>
      <c r="C3804" s="164">
        <f>WEEKDAY(A3804)</f>
        <v>7</v>
      </c>
      <c r="D3804" s="164">
        <v>11</v>
      </c>
      <c r="E3804" s="163">
        <v>10</v>
      </c>
      <c r="F3804" s="163">
        <v>15.905000000000001</v>
      </c>
      <c r="G3804" s="163">
        <v>12.379999999999999</v>
      </c>
      <c r="H3804" s="1">
        <v>2560</v>
      </c>
      <c r="I3804" s="161">
        <f>VLOOKUP(B3804,L$2:M$54,2,FALSE)</f>
        <v>0.99113122046547752</v>
      </c>
      <c r="J3804">
        <f>MAX(I3804*F3804,E3804)</f>
        <v>15.763942061503421</v>
      </c>
      <c r="L3804" s="166"/>
      <c r="M3804" s="41"/>
      <c r="N3804" s="41"/>
      <c r="O3804" s="41"/>
    </row>
    <row r="3805" spans="1:15" x14ac:dyDescent="0.25">
      <c r="A3805" s="165">
        <v>43624.458333333336</v>
      </c>
      <c r="B3805" s="167">
        <f>WEEKNUM(A3805)</f>
        <v>23</v>
      </c>
      <c r="C3805" s="164">
        <f>WEEKDAY(A3805)</f>
        <v>7</v>
      </c>
      <c r="D3805" s="164">
        <v>12</v>
      </c>
      <c r="E3805" s="163">
        <v>10</v>
      </c>
      <c r="F3805" s="163">
        <v>14.8</v>
      </c>
      <c r="G3805" s="163">
        <v>11.855</v>
      </c>
      <c r="H3805" s="1">
        <v>2513</v>
      </c>
      <c r="I3805" s="161">
        <f>VLOOKUP(B3805,L$2:M$54,2,FALSE)</f>
        <v>0.99113122046547752</v>
      </c>
      <c r="J3805">
        <f>MAX(I3805*F3805,E3805)</f>
        <v>14.668742062889068</v>
      </c>
      <c r="L3805" s="166"/>
      <c r="M3805" s="41"/>
      <c r="N3805" s="41"/>
      <c r="O3805" s="41"/>
    </row>
    <row r="3806" spans="1:15" x14ac:dyDescent="0.25">
      <c r="A3806" s="165">
        <v>43624.5</v>
      </c>
      <c r="B3806" s="167">
        <f>WEEKNUM(A3806)</f>
        <v>23</v>
      </c>
      <c r="C3806" s="164">
        <f>WEEKDAY(A3806)</f>
        <v>7</v>
      </c>
      <c r="D3806" s="164">
        <v>13</v>
      </c>
      <c r="E3806" s="163">
        <v>10</v>
      </c>
      <c r="F3806" s="163">
        <v>13.914999999999999</v>
      </c>
      <c r="G3806" s="163">
        <v>11.925000000000001</v>
      </c>
      <c r="H3806" s="1">
        <v>2416</v>
      </c>
      <c r="I3806" s="161">
        <f>VLOOKUP(B3806,L$2:M$54,2,FALSE)</f>
        <v>0.99113122046547752</v>
      </c>
      <c r="J3806">
        <f>MAX(I3806*F3806,E3806)</f>
        <v>13.791590932777119</v>
      </c>
      <c r="L3806" s="166"/>
      <c r="M3806" s="41"/>
      <c r="N3806" s="41"/>
      <c r="O3806" s="41"/>
    </row>
    <row r="3807" spans="1:15" x14ac:dyDescent="0.25">
      <c r="A3807" s="165">
        <v>43624.541666666664</v>
      </c>
      <c r="B3807" s="167">
        <f>WEEKNUM(A3807)</f>
        <v>23</v>
      </c>
      <c r="C3807" s="164">
        <f>WEEKDAY(A3807)</f>
        <v>7</v>
      </c>
      <c r="D3807" s="164">
        <v>14</v>
      </c>
      <c r="E3807" s="163">
        <v>10</v>
      </c>
      <c r="F3807" s="163">
        <v>14.510000000000002</v>
      </c>
      <c r="G3807" s="163">
        <v>11.0625</v>
      </c>
      <c r="H3807" s="1">
        <v>2557</v>
      </c>
      <c r="I3807" s="161">
        <f>VLOOKUP(B3807,L$2:M$54,2,FALSE)</f>
        <v>0.99113122046547752</v>
      </c>
      <c r="J3807">
        <f>MAX(I3807*F3807,E3807)</f>
        <v>14.38131400895408</v>
      </c>
      <c r="L3807" s="166"/>
      <c r="M3807" s="41"/>
      <c r="N3807" s="41"/>
      <c r="O3807" s="41"/>
    </row>
    <row r="3808" spans="1:15" x14ac:dyDescent="0.25">
      <c r="A3808" s="165">
        <v>43624.583333333336</v>
      </c>
      <c r="B3808" s="167">
        <f>WEEKNUM(A3808)</f>
        <v>23</v>
      </c>
      <c r="C3808" s="164">
        <f>WEEKDAY(A3808)</f>
        <v>7</v>
      </c>
      <c r="D3808" s="164">
        <v>15</v>
      </c>
      <c r="E3808" s="163">
        <v>10</v>
      </c>
      <c r="F3808" s="163">
        <v>14.995000000000001</v>
      </c>
      <c r="G3808" s="163">
        <v>12.01</v>
      </c>
      <c r="H3808" s="1">
        <v>2663</v>
      </c>
      <c r="I3808" s="161">
        <f>VLOOKUP(B3808,L$2:M$54,2,FALSE)</f>
        <v>0.99113122046547752</v>
      </c>
      <c r="J3808">
        <f>MAX(I3808*F3808,E3808)</f>
        <v>14.862012650879837</v>
      </c>
      <c r="L3808" s="166"/>
      <c r="M3808" s="41"/>
      <c r="N3808" s="41"/>
      <c r="O3808" s="41"/>
    </row>
    <row r="3809" spans="1:15" x14ac:dyDescent="0.25">
      <c r="A3809" s="165">
        <v>43624.625</v>
      </c>
      <c r="B3809" s="167">
        <f>WEEKNUM(A3809)</f>
        <v>23</v>
      </c>
      <c r="C3809" s="164">
        <f>WEEKDAY(A3809)</f>
        <v>7</v>
      </c>
      <c r="D3809" s="164">
        <v>16</v>
      </c>
      <c r="E3809" s="163">
        <v>10</v>
      </c>
      <c r="F3809" s="163">
        <v>16.05</v>
      </c>
      <c r="G3809" s="163">
        <v>10.282499999999999</v>
      </c>
      <c r="H3809" s="1">
        <v>2869</v>
      </c>
      <c r="I3809" s="161">
        <f>VLOOKUP(B3809,L$2:M$54,2,FALSE)</f>
        <v>0.99113122046547752</v>
      </c>
      <c r="J3809">
        <f>MAX(I3809*F3809,E3809)</f>
        <v>15.907656088470915</v>
      </c>
      <c r="L3809" s="166"/>
      <c r="M3809" s="41"/>
      <c r="N3809" s="41"/>
      <c r="O3809" s="41"/>
    </row>
    <row r="3810" spans="1:15" x14ac:dyDescent="0.25">
      <c r="A3810" s="165">
        <v>43624.666666666664</v>
      </c>
      <c r="B3810" s="167">
        <f>WEEKNUM(A3810)</f>
        <v>23</v>
      </c>
      <c r="C3810" s="164">
        <f>WEEKDAY(A3810)</f>
        <v>7</v>
      </c>
      <c r="D3810" s="164">
        <v>17</v>
      </c>
      <c r="E3810" s="163">
        <v>10</v>
      </c>
      <c r="F3810" s="163">
        <v>16.064999999999998</v>
      </c>
      <c r="G3810" s="163">
        <v>9.995000000000001</v>
      </c>
      <c r="H3810" s="1">
        <v>3775</v>
      </c>
      <c r="I3810" s="161">
        <f>VLOOKUP(B3810,L$2:M$54,2,FALSE)</f>
        <v>0.99113122046547752</v>
      </c>
      <c r="J3810">
        <f>MAX(I3810*F3810,E3810)</f>
        <v>15.922523056777894</v>
      </c>
      <c r="L3810" s="166"/>
      <c r="M3810" s="41"/>
      <c r="N3810" s="41"/>
      <c r="O3810" s="41"/>
    </row>
    <row r="3811" spans="1:15" x14ac:dyDescent="0.25">
      <c r="A3811" s="165">
        <v>43624.708333333336</v>
      </c>
      <c r="B3811" s="167">
        <f>WEEKNUM(A3811)</f>
        <v>23</v>
      </c>
      <c r="C3811" s="164">
        <f>WEEKDAY(A3811)</f>
        <v>7</v>
      </c>
      <c r="D3811" s="164">
        <v>18</v>
      </c>
      <c r="E3811" s="163">
        <v>10</v>
      </c>
      <c r="F3811" s="163">
        <v>18.015000000000001</v>
      </c>
      <c r="G3811" s="163">
        <v>10.989999999999998</v>
      </c>
      <c r="H3811" s="1">
        <v>4243</v>
      </c>
      <c r="I3811" s="161">
        <f>VLOOKUP(B3811,L$2:M$54,2,FALSE)</f>
        <v>0.99113122046547752</v>
      </c>
      <c r="J3811">
        <f>MAX(I3811*F3811,E3811)</f>
        <v>17.855228936685577</v>
      </c>
      <c r="L3811" s="166"/>
      <c r="M3811" s="41"/>
      <c r="N3811" s="41"/>
      <c r="O3811" s="41"/>
    </row>
    <row r="3812" spans="1:15" x14ac:dyDescent="0.25">
      <c r="A3812" s="165">
        <v>43624.75</v>
      </c>
      <c r="B3812" s="167">
        <f>WEEKNUM(A3812)</f>
        <v>23</v>
      </c>
      <c r="C3812" s="164">
        <f>WEEKDAY(A3812)</f>
        <v>7</v>
      </c>
      <c r="D3812" s="164">
        <v>19</v>
      </c>
      <c r="E3812" s="163">
        <v>10</v>
      </c>
      <c r="F3812" s="163">
        <v>15.719999999999999</v>
      </c>
      <c r="G3812" s="163">
        <v>12.504999999999999</v>
      </c>
      <c r="H3812" s="1">
        <v>3338</v>
      </c>
      <c r="I3812" s="161">
        <f>VLOOKUP(B3812,L$2:M$54,2,FALSE)</f>
        <v>0.99113122046547752</v>
      </c>
      <c r="J3812">
        <f>MAX(I3812*F3812,E3812)</f>
        <v>15.580582785717306</v>
      </c>
      <c r="L3812" s="166"/>
      <c r="M3812" s="41"/>
      <c r="N3812" s="41"/>
      <c r="O3812" s="41"/>
    </row>
    <row r="3813" spans="1:15" x14ac:dyDescent="0.25">
      <c r="A3813" s="165">
        <v>43624.791666666664</v>
      </c>
      <c r="B3813" s="167">
        <f>WEEKNUM(A3813)</f>
        <v>23</v>
      </c>
      <c r="C3813" s="164">
        <f>WEEKDAY(A3813)</f>
        <v>7</v>
      </c>
      <c r="D3813" s="164">
        <v>20</v>
      </c>
      <c r="E3813" s="163">
        <v>10</v>
      </c>
      <c r="F3813" s="163">
        <v>14.530000000000001</v>
      </c>
      <c r="G3813" s="163">
        <v>12.879999999999999</v>
      </c>
      <c r="H3813" s="1">
        <v>2193</v>
      </c>
      <c r="I3813" s="161">
        <f>VLOOKUP(B3813,L$2:M$54,2,FALSE)</f>
        <v>0.99113122046547752</v>
      </c>
      <c r="J3813">
        <f>MAX(I3813*F3813,E3813)</f>
        <v>14.401136633363389</v>
      </c>
      <c r="L3813" s="166"/>
      <c r="M3813" s="41"/>
      <c r="N3813" s="41"/>
      <c r="O3813" s="41"/>
    </row>
    <row r="3814" spans="1:15" x14ac:dyDescent="0.25">
      <c r="A3814" s="165">
        <v>43624.833333333336</v>
      </c>
      <c r="B3814" s="167">
        <f>WEEKNUM(A3814)</f>
        <v>23</v>
      </c>
      <c r="C3814" s="164">
        <f>WEEKDAY(A3814)</f>
        <v>7</v>
      </c>
      <c r="D3814" s="164">
        <v>21</v>
      </c>
      <c r="E3814" s="163">
        <v>10</v>
      </c>
      <c r="F3814" s="163">
        <v>12.975</v>
      </c>
      <c r="G3814" s="163">
        <v>12.477500000000001</v>
      </c>
      <c r="H3814" s="1">
        <v>1257</v>
      </c>
      <c r="I3814" s="161">
        <f>VLOOKUP(B3814,L$2:M$54,2,FALSE)</f>
        <v>0.99113122046547752</v>
      </c>
      <c r="J3814">
        <f>MAX(I3814*F3814,E3814)</f>
        <v>12.859927585539571</v>
      </c>
      <c r="L3814" s="166"/>
      <c r="M3814" s="41"/>
      <c r="N3814" s="41"/>
      <c r="O3814" s="41"/>
    </row>
    <row r="3815" spans="1:15" x14ac:dyDescent="0.25">
      <c r="A3815" s="165">
        <v>43624.875</v>
      </c>
      <c r="B3815" s="167">
        <f>WEEKNUM(A3815)</f>
        <v>23</v>
      </c>
      <c r="C3815" s="164">
        <f>WEEKDAY(A3815)</f>
        <v>7</v>
      </c>
      <c r="D3815" s="164">
        <v>22</v>
      </c>
      <c r="E3815" s="163">
        <v>12</v>
      </c>
      <c r="F3815" s="163">
        <v>12.2</v>
      </c>
      <c r="G3815" s="163">
        <v>12.952500000000001</v>
      </c>
      <c r="H3815" s="1">
        <v>985</v>
      </c>
      <c r="I3815" s="161">
        <f>VLOOKUP(B3815,L$2:M$54,2,FALSE)</f>
        <v>0.99113122046547752</v>
      </c>
      <c r="J3815">
        <f>MAX(I3815*F3815,E3815)</f>
        <v>12.091800889678826</v>
      </c>
      <c r="L3815" s="166"/>
      <c r="M3815" s="41"/>
      <c r="N3815" s="41"/>
      <c r="O3815" s="41"/>
    </row>
    <row r="3816" spans="1:15" x14ac:dyDescent="0.25">
      <c r="A3816" s="165">
        <v>43624.916666666664</v>
      </c>
      <c r="B3816" s="167">
        <f>WEEKNUM(A3816)</f>
        <v>23</v>
      </c>
      <c r="C3816" s="164">
        <f>WEEKDAY(A3816)</f>
        <v>7</v>
      </c>
      <c r="D3816" s="164">
        <v>23</v>
      </c>
      <c r="E3816" s="163">
        <v>12</v>
      </c>
      <c r="F3816" s="163">
        <v>12.885</v>
      </c>
      <c r="G3816" s="163">
        <v>12.399999999999999</v>
      </c>
      <c r="H3816" s="1">
        <v>1013</v>
      </c>
      <c r="I3816" s="161">
        <f>VLOOKUP(B3816,L$2:M$54,2,FALSE)</f>
        <v>0.99113122046547752</v>
      </c>
      <c r="J3816">
        <f>MAX(I3816*F3816,E3816)</f>
        <v>12.770725775697677</v>
      </c>
      <c r="L3816" s="166"/>
      <c r="M3816" s="41"/>
      <c r="N3816" s="41"/>
      <c r="O3816" s="41"/>
    </row>
    <row r="3817" spans="1:15" x14ac:dyDescent="0.25">
      <c r="A3817" s="165">
        <v>43624.958333333336</v>
      </c>
      <c r="B3817" s="167">
        <f>WEEKNUM(A3817)</f>
        <v>23</v>
      </c>
      <c r="C3817" s="164">
        <f>WEEKDAY(A3817)</f>
        <v>7</v>
      </c>
      <c r="D3817" s="164">
        <v>24</v>
      </c>
      <c r="E3817" s="163">
        <v>11.645</v>
      </c>
      <c r="F3817" s="163">
        <v>11.645</v>
      </c>
      <c r="G3817" s="163">
        <v>11.9575</v>
      </c>
      <c r="H3817" s="1">
        <v>683</v>
      </c>
      <c r="I3817" s="161">
        <f>VLOOKUP(B3817,L$2:M$54,2,FALSE)</f>
        <v>0.99113122046547752</v>
      </c>
      <c r="J3817">
        <f>MAX(I3817*F3817,E3817)</f>
        <v>11.645</v>
      </c>
      <c r="L3817" s="166"/>
      <c r="M3817" s="41"/>
      <c r="N3817" s="41"/>
      <c r="O3817" s="41"/>
    </row>
    <row r="3818" spans="1:15" x14ac:dyDescent="0.25">
      <c r="A3818" s="165">
        <v>43625</v>
      </c>
      <c r="B3818" s="167">
        <f>WEEKNUM(A3818)</f>
        <v>24</v>
      </c>
      <c r="C3818" s="164">
        <f>WEEKDAY(A3818)</f>
        <v>1</v>
      </c>
      <c r="D3818" s="164">
        <v>1</v>
      </c>
      <c r="E3818" s="163">
        <v>12.100000000000001</v>
      </c>
      <c r="F3818" s="163">
        <v>12.100000000000001</v>
      </c>
      <c r="G3818" s="163">
        <v>12.254999999999999</v>
      </c>
      <c r="H3818" s="1">
        <v>321</v>
      </c>
      <c r="I3818" s="161">
        <f>VLOOKUP(B3818,L$2:M$54,2,FALSE)</f>
        <v>1.0678382800675605</v>
      </c>
      <c r="J3818">
        <f>MAX(I3818*F3818,E3818)</f>
        <v>12.920843188817484</v>
      </c>
      <c r="L3818" s="166"/>
      <c r="M3818" s="41"/>
      <c r="N3818" s="41"/>
      <c r="O3818" s="41"/>
    </row>
    <row r="3819" spans="1:15" x14ac:dyDescent="0.25">
      <c r="A3819" s="165">
        <v>43625.041666666664</v>
      </c>
      <c r="B3819" s="167">
        <f>WEEKNUM(A3819)</f>
        <v>24</v>
      </c>
      <c r="C3819" s="164">
        <f>WEEKDAY(A3819)</f>
        <v>1</v>
      </c>
      <c r="D3819" s="164">
        <v>2</v>
      </c>
      <c r="E3819" s="163">
        <v>11.620000000000001</v>
      </c>
      <c r="F3819" s="163">
        <v>11.620000000000001</v>
      </c>
      <c r="G3819" s="163">
        <v>12.4975</v>
      </c>
      <c r="H3819" s="1">
        <v>154</v>
      </c>
      <c r="I3819" s="161">
        <f>VLOOKUP(B3819,L$2:M$54,2,FALSE)</f>
        <v>1.0678382800675605</v>
      </c>
      <c r="J3819">
        <f>MAX(I3819*F3819,E3819)</f>
        <v>12.408280814385055</v>
      </c>
      <c r="L3819" s="166"/>
      <c r="M3819" s="41"/>
      <c r="N3819" s="41"/>
      <c r="O3819" s="41"/>
    </row>
    <row r="3820" spans="1:15" x14ac:dyDescent="0.25">
      <c r="A3820" s="165">
        <v>43625.083333333336</v>
      </c>
      <c r="B3820" s="167">
        <f>WEEKNUM(A3820)</f>
        <v>24</v>
      </c>
      <c r="C3820" s="164">
        <f>WEEKDAY(A3820)</f>
        <v>1</v>
      </c>
      <c r="D3820" s="164">
        <v>3</v>
      </c>
      <c r="E3820" s="163">
        <v>10.18</v>
      </c>
      <c r="F3820" s="163">
        <v>10.18</v>
      </c>
      <c r="G3820" s="163">
        <v>13.025</v>
      </c>
      <c r="H3820" s="1">
        <v>117</v>
      </c>
      <c r="I3820" s="161">
        <f>VLOOKUP(B3820,L$2:M$54,2,FALSE)</f>
        <v>1.0678382800675605</v>
      </c>
      <c r="J3820">
        <f>MAX(I3820*F3820,E3820)</f>
        <v>10.870593691087766</v>
      </c>
      <c r="L3820" s="166"/>
      <c r="M3820" s="41"/>
      <c r="N3820" s="41"/>
      <c r="O3820" s="41"/>
    </row>
    <row r="3821" spans="1:15" x14ac:dyDescent="0.25">
      <c r="A3821" s="165">
        <v>43625.125</v>
      </c>
      <c r="B3821" s="167">
        <f>WEEKNUM(A3821)</f>
        <v>24</v>
      </c>
      <c r="C3821" s="164">
        <f>WEEKDAY(A3821)</f>
        <v>1</v>
      </c>
      <c r="D3821" s="164">
        <v>4</v>
      </c>
      <c r="E3821" s="163">
        <v>9.7899999999999991</v>
      </c>
      <c r="F3821" s="163">
        <v>9.7899999999999991</v>
      </c>
      <c r="G3821" s="163">
        <v>13.032499999999999</v>
      </c>
      <c r="H3821" s="1">
        <v>155</v>
      </c>
      <c r="I3821" s="161">
        <f>VLOOKUP(B3821,L$2:M$54,2,FALSE)</f>
        <v>1.0678382800675605</v>
      </c>
      <c r="J3821">
        <f>MAX(I3821*F3821,E3821)</f>
        <v>10.454136761861417</v>
      </c>
      <c r="L3821" s="166"/>
      <c r="M3821" s="41"/>
      <c r="N3821" s="41"/>
      <c r="O3821" s="41"/>
    </row>
    <row r="3822" spans="1:15" x14ac:dyDescent="0.25">
      <c r="A3822" s="165">
        <v>43625.166666666664</v>
      </c>
      <c r="B3822" s="167">
        <f>WEEKNUM(A3822)</f>
        <v>24</v>
      </c>
      <c r="C3822" s="164">
        <f>WEEKDAY(A3822)</f>
        <v>1</v>
      </c>
      <c r="D3822" s="164">
        <v>5</v>
      </c>
      <c r="E3822" s="163">
        <v>10.120000000000001</v>
      </c>
      <c r="F3822" s="163">
        <v>10.120000000000001</v>
      </c>
      <c r="G3822" s="163">
        <v>14.0075</v>
      </c>
      <c r="H3822" s="1">
        <v>389</v>
      </c>
      <c r="I3822" s="161">
        <f>VLOOKUP(B3822,L$2:M$54,2,FALSE)</f>
        <v>1.0678382800675605</v>
      </c>
      <c r="J3822">
        <f>MAX(I3822*F3822,E3822)</f>
        <v>10.806523394283714</v>
      </c>
      <c r="L3822" s="166"/>
      <c r="M3822" s="41"/>
      <c r="N3822" s="41"/>
      <c r="O3822" s="41"/>
    </row>
    <row r="3823" spans="1:15" x14ac:dyDescent="0.25">
      <c r="A3823" s="165">
        <v>43625.208333333336</v>
      </c>
      <c r="B3823" s="167">
        <f>WEEKNUM(A3823)</f>
        <v>24</v>
      </c>
      <c r="C3823" s="164">
        <f>WEEKDAY(A3823)</f>
        <v>1</v>
      </c>
      <c r="D3823" s="164">
        <v>6</v>
      </c>
      <c r="E3823" s="163">
        <v>10.14</v>
      </c>
      <c r="F3823" s="163">
        <v>10.14</v>
      </c>
      <c r="G3823" s="163">
        <v>12.86</v>
      </c>
      <c r="H3823" s="1">
        <v>976</v>
      </c>
      <c r="I3823" s="161">
        <f>VLOOKUP(B3823,L$2:M$54,2,FALSE)</f>
        <v>1.0678382800675605</v>
      </c>
      <c r="J3823">
        <f>MAX(I3823*F3823,E3823)</f>
        <v>10.827880159885064</v>
      </c>
      <c r="L3823" s="166"/>
      <c r="M3823" s="41"/>
      <c r="N3823" s="41"/>
      <c r="O3823" s="41"/>
    </row>
    <row r="3824" spans="1:15" x14ac:dyDescent="0.25">
      <c r="A3824" s="165">
        <v>43625.25</v>
      </c>
      <c r="B3824" s="167">
        <f>WEEKNUM(A3824)</f>
        <v>24</v>
      </c>
      <c r="C3824" s="164">
        <f>WEEKDAY(A3824)</f>
        <v>1</v>
      </c>
      <c r="D3824" s="164">
        <v>7</v>
      </c>
      <c r="E3824" s="163">
        <v>9.8550000000000004</v>
      </c>
      <c r="F3824" s="163">
        <v>9.870000000000001</v>
      </c>
      <c r="G3824" s="163">
        <v>12.265000000000001</v>
      </c>
      <c r="H3824" s="1">
        <v>3551</v>
      </c>
      <c r="I3824" s="161">
        <f>VLOOKUP(B3824,L$2:M$54,2,FALSE)</f>
        <v>1.0678382800675605</v>
      </c>
      <c r="J3824">
        <f>MAX(I3824*F3824,E3824)</f>
        <v>10.539563824266823</v>
      </c>
      <c r="L3824" s="166"/>
      <c r="M3824" s="41"/>
      <c r="N3824" s="41"/>
      <c r="O3824" s="41"/>
    </row>
    <row r="3825" spans="1:15" x14ac:dyDescent="0.25">
      <c r="A3825" s="165">
        <v>43625.291666666664</v>
      </c>
      <c r="B3825" s="167">
        <f>WEEKNUM(A3825)</f>
        <v>24</v>
      </c>
      <c r="C3825" s="164">
        <f>WEEKDAY(A3825)</f>
        <v>1</v>
      </c>
      <c r="D3825" s="164">
        <v>8</v>
      </c>
      <c r="E3825" s="163">
        <v>9.9349999999999987</v>
      </c>
      <c r="F3825" s="163">
        <v>9.7650000000000006</v>
      </c>
      <c r="G3825" s="163">
        <v>11.487500000000001</v>
      </c>
      <c r="H3825" s="1">
        <v>4250</v>
      </c>
      <c r="I3825" s="161">
        <f>VLOOKUP(B3825,L$2:M$54,2,FALSE)</f>
        <v>1.0678382800675605</v>
      </c>
      <c r="J3825">
        <f>MAX(I3825*F3825,E3825)</f>
        <v>10.42744080485973</v>
      </c>
      <c r="L3825" s="166"/>
      <c r="M3825" s="41"/>
      <c r="N3825" s="41"/>
      <c r="O3825" s="41"/>
    </row>
    <row r="3826" spans="1:15" x14ac:dyDescent="0.25">
      <c r="A3826" s="165">
        <v>43625.333333333336</v>
      </c>
      <c r="B3826" s="167">
        <f>WEEKNUM(A3826)</f>
        <v>24</v>
      </c>
      <c r="C3826" s="164">
        <f>WEEKDAY(A3826)</f>
        <v>1</v>
      </c>
      <c r="D3826" s="164">
        <v>9</v>
      </c>
      <c r="E3826" s="163">
        <v>9</v>
      </c>
      <c r="F3826" s="163">
        <v>12.815000000000001</v>
      </c>
      <c r="G3826" s="163">
        <v>12.1</v>
      </c>
      <c r="H3826" s="1">
        <v>3670</v>
      </c>
      <c r="I3826" s="161">
        <f>VLOOKUP(B3826,L$2:M$54,2,FALSE)</f>
        <v>1.0678382800675605</v>
      </c>
      <c r="J3826">
        <f>MAX(I3826*F3826,E3826)</f>
        <v>13.68434755906579</v>
      </c>
      <c r="L3826" s="166"/>
      <c r="M3826" s="41"/>
      <c r="N3826" s="41"/>
      <c r="O3826" s="41"/>
    </row>
    <row r="3827" spans="1:15" x14ac:dyDescent="0.25">
      <c r="A3827" s="165">
        <v>43625.375</v>
      </c>
      <c r="B3827" s="167">
        <f>WEEKNUM(A3827)</f>
        <v>24</v>
      </c>
      <c r="C3827" s="164">
        <f>WEEKDAY(A3827)</f>
        <v>1</v>
      </c>
      <c r="D3827" s="164">
        <v>10</v>
      </c>
      <c r="E3827" s="163">
        <v>10</v>
      </c>
      <c r="F3827" s="163">
        <v>14.09</v>
      </c>
      <c r="G3827" s="163">
        <v>12.442499999999999</v>
      </c>
      <c r="H3827" s="1">
        <v>2737</v>
      </c>
      <c r="I3827" s="161">
        <f>VLOOKUP(B3827,L$2:M$54,2,FALSE)</f>
        <v>1.0678382800675605</v>
      </c>
      <c r="J3827">
        <f>MAX(I3827*F3827,E3827)</f>
        <v>15.045841366151928</v>
      </c>
      <c r="L3827" s="166"/>
      <c r="M3827" s="41"/>
      <c r="N3827" s="41"/>
      <c r="O3827" s="41"/>
    </row>
    <row r="3828" spans="1:15" x14ac:dyDescent="0.25">
      <c r="A3828" s="165">
        <v>43625.416666666664</v>
      </c>
      <c r="B3828" s="167">
        <f>WEEKNUM(A3828)</f>
        <v>24</v>
      </c>
      <c r="C3828" s="164">
        <f>WEEKDAY(A3828)</f>
        <v>1</v>
      </c>
      <c r="D3828" s="164">
        <v>11</v>
      </c>
      <c r="E3828" s="163">
        <v>10</v>
      </c>
      <c r="F3828" s="163">
        <v>13.98</v>
      </c>
      <c r="G3828" s="163">
        <v>11.645</v>
      </c>
      <c r="H3828" s="1">
        <v>2602</v>
      </c>
      <c r="I3828" s="161">
        <f>VLOOKUP(B3828,L$2:M$54,2,FALSE)</f>
        <v>1.0678382800675605</v>
      </c>
      <c r="J3828">
        <f>MAX(I3828*F3828,E3828)</f>
        <v>14.928379155344496</v>
      </c>
      <c r="L3828" s="166"/>
      <c r="M3828" s="41"/>
      <c r="N3828" s="41"/>
      <c r="O3828" s="41"/>
    </row>
    <row r="3829" spans="1:15" x14ac:dyDescent="0.25">
      <c r="A3829" s="165">
        <v>43625.458333333336</v>
      </c>
      <c r="B3829" s="167">
        <f>WEEKNUM(A3829)</f>
        <v>24</v>
      </c>
      <c r="C3829" s="164">
        <f>WEEKDAY(A3829)</f>
        <v>1</v>
      </c>
      <c r="D3829" s="164">
        <v>12</v>
      </c>
      <c r="E3829" s="163">
        <v>10</v>
      </c>
      <c r="F3829" s="163">
        <v>14.09</v>
      </c>
      <c r="G3829" s="163">
        <v>12.100000000000001</v>
      </c>
      <c r="H3829" s="1">
        <v>2701</v>
      </c>
      <c r="I3829" s="161">
        <f>VLOOKUP(B3829,L$2:M$54,2,FALSE)</f>
        <v>1.0678382800675605</v>
      </c>
      <c r="J3829">
        <f>MAX(I3829*F3829,E3829)</f>
        <v>15.045841366151928</v>
      </c>
      <c r="L3829" s="166"/>
      <c r="M3829" s="41"/>
      <c r="N3829" s="41"/>
      <c r="O3829" s="41"/>
    </row>
    <row r="3830" spans="1:15" x14ac:dyDescent="0.25">
      <c r="A3830" s="165">
        <v>43625.5</v>
      </c>
      <c r="B3830" s="167">
        <f>WEEKNUM(A3830)</f>
        <v>24</v>
      </c>
      <c r="C3830" s="164">
        <f>WEEKDAY(A3830)</f>
        <v>1</v>
      </c>
      <c r="D3830" s="164">
        <v>13</v>
      </c>
      <c r="E3830" s="163">
        <v>10</v>
      </c>
      <c r="F3830" s="163">
        <v>13.98</v>
      </c>
      <c r="G3830" s="163">
        <v>11.620000000000001</v>
      </c>
      <c r="H3830" s="1">
        <v>2535</v>
      </c>
      <c r="I3830" s="161">
        <f>VLOOKUP(B3830,L$2:M$54,2,FALSE)</f>
        <v>1.0678382800675605</v>
      </c>
      <c r="J3830">
        <f>MAX(I3830*F3830,E3830)</f>
        <v>14.928379155344496</v>
      </c>
      <c r="L3830" s="166"/>
      <c r="M3830" s="41"/>
      <c r="N3830" s="41"/>
      <c r="O3830" s="41"/>
    </row>
    <row r="3831" spans="1:15" x14ac:dyDescent="0.25">
      <c r="A3831" s="165">
        <v>43625.541666666664</v>
      </c>
      <c r="B3831" s="167">
        <f>WEEKNUM(A3831)</f>
        <v>24</v>
      </c>
      <c r="C3831" s="164">
        <f>WEEKDAY(A3831)</f>
        <v>1</v>
      </c>
      <c r="D3831" s="164">
        <v>14</v>
      </c>
      <c r="E3831" s="163">
        <v>10</v>
      </c>
      <c r="F3831" s="163">
        <v>14.09</v>
      </c>
      <c r="G3831" s="163">
        <v>10.18</v>
      </c>
      <c r="H3831" s="1">
        <v>2851</v>
      </c>
      <c r="I3831" s="161">
        <f>VLOOKUP(B3831,L$2:M$54,2,FALSE)</f>
        <v>1.0678382800675605</v>
      </c>
      <c r="J3831">
        <f>MAX(I3831*F3831,E3831)</f>
        <v>15.045841366151928</v>
      </c>
      <c r="L3831" s="166"/>
      <c r="M3831" s="41"/>
      <c r="N3831" s="41"/>
      <c r="O3831" s="41"/>
    </row>
    <row r="3832" spans="1:15" x14ac:dyDescent="0.25">
      <c r="A3832" s="165">
        <v>43625.583333333336</v>
      </c>
      <c r="B3832" s="167">
        <f>WEEKNUM(A3832)</f>
        <v>24</v>
      </c>
      <c r="C3832" s="164">
        <f>WEEKDAY(A3832)</f>
        <v>1</v>
      </c>
      <c r="D3832" s="164">
        <v>15</v>
      </c>
      <c r="E3832" s="163">
        <v>10</v>
      </c>
      <c r="F3832" s="163">
        <v>13.98</v>
      </c>
      <c r="G3832" s="163">
        <v>9.7899999999999991</v>
      </c>
      <c r="H3832" s="1">
        <v>2840</v>
      </c>
      <c r="I3832" s="161">
        <f>VLOOKUP(B3832,L$2:M$54,2,FALSE)</f>
        <v>1.0678382800675605</v>
      </c>
      <c r="J3832">
        <f>MAX(I3832*F3832,E3832)</f>
        <v>14.928379155344496</v>
      </c>
      <c r="L3832" s="166"/>
      <c r="M3832" s="41"/>
      <c r="N3832" s="41"/>
      <c r="O3832" s="41"/>
    </row>
    <row r="3833" spans="1:15" x14ac:dyDescent="0.25">
      <c r="A3833" s="165">
        <v>43625.625</v>
      </c>
      <c r="B3833" s="167">
        <f>WEEKNUM(A3833)</f>
        <v>24</v>
      </c>
      <c r="C3833" s="164">
        <f>WEEKDAY(A3833)</f>
        <v>1</v>
      </c>
      <c r="D3833" s="164">
        <v>16</v>
      </c>
      <c r="E3833" s="163">
        <v>10</v>
      </c>
      <c r="F3833" s="163">
        <v>13.865</v>
      </c>
      <c r="G3833" s="163">
        <v>10.120000000000001</v>
      </c>
      <c r="H3833" s="1">
        <v>3251</v>
      </c>
      <c r="I3833" s="161">
        <f>VLOOKUP(B3833,L$2:M$54,2,FALSE)</f>
        <v>1.0678382800675605</v>
      </c>
      <c r="J3833">
        <f>MAX(I3833*F3833,E3833)</f>
        <v>14.805577753136728</v>
      </c>
      <c r="L3833" s="166"/>
      <c r="M3833" s="41"/>
      <c r="N3833" s="41"/>
      <c r="O3833" s="41"/>
    </row>
    <row r="3834" spans="1:15" x14ac:dyDescent="0.25">
      <c r="A3834" s="165">
        <v>43625.666666666664</v>
      </c>
      <c r="B3834" s="167">
        <f>WEEKNUM(A3834)</f>
        <v>24</v>
      </c>
      <c r="C3834" s="164">
        <f>WEEKDAY(A3834)</f>
        <v>1</v>
      </c>
      <c r="D3834" s="164">
        <v>17</v>
      </c>
      <c r="E3834" s="163">
        <v>10</v>
      </c>
      <c r="F3834" s="163">
        <v>13.684999999999999</v>
      </c>
      <c r="G3834" s="163">
        <v>10.14</v>
      </c>
      <c r="H3834" s="1">
        <v>4063</v>
      </c>
      <c r="I3834" s="161">
        <f>VLOOKUP(B3834,L$2:M$54,2,FALSE)</f>
        <v>1.0678382800675605</v>
      </c>
      <c r="J3834">
        <f>MAX(I3834*F3834,E3834)</f>
        <v>14.613366862724565</v>
      </c>
      <c r="L3834" s="166"/>
      <c r="M3834" s="41"/>
      <c r="N3834" s="41"/>
      <c r="O3834" s="41"/>
    </row>
    <row r="3835" spans="1:15" x14ac:dyDescent="0.25">
      <c r="A3835" s="165">
        <v>43625.708333333336</v>
      </c>
      <c r="B3835" s="167">
        <f>WEEKNUM(A3835)</f>
        <v>24</v>
      </c>
      <c r="C3835" s="164">
        <f>WEEKDAY(A3835)</f>
        <v>1</v>
      </c>
      <c r="D3835" s="164">
        <v>18</v>
      </c>
      <c r="E3835" s="163">
        <v>10</v>
      </c>
      <c r="F3835" s="163">
        <v>14.09</v>
      </c>
      <c r="G3835" s="163">
        <v>9.8625000000000007</v>
      </c>
      <c r="H3835" s="1">
        <v>3992</v>
      </c>
      <c r="I3835" s="161">
        <f>VLOOKUP(B3835,L$2:M$54,2,FALSE)</f>
        <v>1.0678382800675605</v>
      </c>
      <c r="J3835">
        <f>MAX(I3835*F3835,E3835)</f>
        <v>15.045841366151928</v>
      </c>
      <c r="L3835" s="166"/>
      <c r="M3835" s="41"/>
      <c r="N3835" s="41"/>
      <c r="O3835" s="41"/>
    </row>
    <row r="3836" spans="1:15" x14ac:dyDescent="0.25">
      <c r="A3836" s="165">
        <v>43625.75</v>
      </c>
      <c r="B3836" s="167">
        <f>WEEKNUM(A3836)</f>
        <v>24</v>
      </c>
      <c r="C3836" s="164">
        <f>WEEKDAY(A3836)</f>
        <v>1</v>
      </c>
      <c r="D3836" s="164">
        <v>19</v>
      </c>
      <c r="E3836" s="163">
        <v>10</v>
      </c>
      <c r="F3836" s="163">
        <v>13.99</v>
      </c>
      <c r="G3836" s="163">
        <v>9.85</v>
      </c>
      <c r="H3836" s="1">
        <v>3198</v>
      </c>
      <c r="I3836" s="161">
        <f>VLOOKUP(B3836,L$2:M$54,2,FALSE)</f>
        <v>1.0678382800675605</v>
      </c>
      <c r="J3836">
        <f>MAX(I3836*F3836,E3836)</f>
        <v>14.939057538145173</v>
      </c>
      <c r="L3836" s="166"/>
      <c r="M3836" s="41"/>
      <c r="N3836" s="41"/>
      <c r="O3836" s="41"/>
    </row>
    <row r="3837" spans="1:15" x14ac:dyDescent="0.25">
      <c r="A3837" s="165">
        <v>43625.791666666664</v>
      </c>
      <c r="B3837" s="167">
        <f>WEEKNUM(A3837)</f>
        <v>24</v>
      </c>
      <c r="C3837" s="164">
        <f>WEEKDAY(A3837)</f>
        <v>1</v>
      </c>
      <c r="D3837" s="164">
        <v>20</v>
      </c>
      <c r="E3837" s="163">
        <v>10</v>
      </c>
      <c r="F3837" s="163">
        <v>13.965</v>
      </c>
      <c r="G3837" s="163">
        <v>10.907500000000001</v>
      </c>
      <c r="H3837" s="1">
        <v>2454</v>
      </c>
      <c r="I3837" s="161">
        <f>VLOOKUP(B3837,L$2:M$54,2,FALSE)</f>
        <v>1.0678382800675605</v>
      </c>
      <c r="J3837">
        <f>MAX(I3837*F3837,E3837)</f>
        <v>14.912361581143482</v>
      </c>
      <c r="L3837" s="166"/>
      <c r="M3837" s="41"/>
      <c r="N3837" s="41"/>
      <c r="O3837" s="41"/>
    </row>
    <row r="3838" spans="1:15" x14ac:dyDescent="0.25">
      <c r="A3838" s="165">
        <v>43625.833333333336</v>
      </c>
      <c r="B3838" s="167">
        <f>WEEKNUM(A3838)</f>
        <v>24</v>
      </c>
      <c r="C3838" s="164">
        <f>WEEKDAY(A3838)</f>
        <v>1</v>
      </c>
      <c r="D3838" s="164">
        <v>21</v>
      </c>
      <c r="E3838" s="163">
        <v>10</v>
      </c>
      <c r="F3838" s="163">
        <v>12.815</v>
      </c>
      <c r="G3838" s="163">
        <v>12.045</v>
      </c>
      <c r="H3838" s="1">
        <v>1489</v>
      </c>
      <c r="I3838" s="161">
        <f>VLOOKUP(B3838,L$2:M$54,2,FALSE)</f>
        <v>1.0678382800675605</v>
      </c>
      <c r="J3838">
        <f>MAX(I3838*F3838,E3838)</f>
        <v>13.684347559065788</v>
      </c>
      <c r="L3838" s="166"/>
      <c r="M3838" s="41"/>
      <c r="N3838" s="41"/>
      <c r="O3838" s="41"/>
    </row>
    <row r="3839" spans="1:15" x14ac:dyDescent="0.25">
      <c r="A3839" s="165">
        <v>43625.875</v>
      </c>
      <c r="B3839" s="167">
        <f>WEEKNUM(A3839)</f>
        <v>24</v>
      </c>
      <c r="C3839" s="164">
        <f>WEEKDAY(A3839)</f>
        <v>1</v>
      </c>
      <c r="D3839" s="164">
        <v>22</v>
      </c>
      <c r="E3839" s="163">
        <v>12</v>
      </c>
      <c r="F3839" s="163">
        <v>12.045</v>
      </c>
      <c r="G3839" s="163">
        <v>11.99</v>
      </c>
      <c r="H3839" s="1">
        <v>974</v>
      </c>
      <c r="I3839" s="161">
        <f>VLOOKUP(B3839,L$2:M$54,2,FALSE)</f>
        <v>1.0678382800675605</v>
      </c>
      <c r="J3839">
        <f>MAX(I3839*F3839,E3839)</f>
        <v>12.862112083413766</v>
      </c>
      <c r="L3839" s="166"/>
      <c r="M3839" s="41"/>
      <c r="N3839" s="41"/>
      <c r="O3839" s="41"/>
    </row>
    <row r="3840" spans="1:15" x14ac:dyDescent="0.25">
      <c r="A3840" s="165">
        <v>43625.916666666664</v>
      </c>
      <c r="B3840" s="167">
        <f>WEEKNUM(A3840)</f>
        <v>24</v>
      </c>
      <c r="C3840" s="164">
        <f>WEEKDAY(A3840)</f>
        <v>1</v>
      </c>
      <c r="D3840" s="164">
        <v>23</v>
      </c>
      <c r="E3840" s="163">
        <v>11</v>
      </c>
      <c r="F3840" s="163">
        <v>11.73</v>
      </c>
      <c r="G3840" s="163">
        <v>12.045</v>
      </c>
      <c r="H3840" s="1">
        <v>1049</v>
      </c>
      <c r="I3840" s="161">
        <f>VLOOKUP(B3840,L$2:M$54,2,FALSE)</f>
        <v>1.0678382800675605</v>
      </c>
      <c r="J3840">
        <f>MAX(I3840*F3840,E3840)</f>
        <v>12.525743025192485</v>
      </c>
      <c r="L3840" s="166"/>
      <c r="M3840" s="41"/>
      <c r="N3840" s="41"/>
      <c r="O3840" s="41"/>
    </row>
    <row r="3841" spans="1:15" x14ac:dyDescent="0.25">
      <c r="A3841" s="165">
        <v>43625.958333333336</v>
      </c>
      <c r="B3841" s="167">
        <f>WEEKNUM(A3841)</f>
        <v>24</v>
      </c>
      <c r="C3841" s="164">
        <f>WEEKDAY(A3841)</f>
        <v>1</v>
      </c>
      <c r="D3841" s="164">
        <v>24</v>
      </c>
      <c r="E3841" s="163">
        <v>11.815</v>
      </c>
      <c r="F3841" s="163">
        <v>11.815</v>
      </c>
      <c r="G3841" s="163">
        <v>11.99</v>
      </c>
      <c r="H3841" s="1">
        <v>941</v>
      </c>
      <c r="I3841" s="161">
        <f>VLOOKUP(B3841,L$2:M$54,2,FALSE)</f>
        <v>1.0678382800675605</v>
      </c>
      <c r="J3841">
        <f>MAX(I3841*F3841,E3841)</f>
        <v>12.616509278998228</v>
      </c>
      <c r="L3841" s="166"/>
      <c r="M3841" s="41"/>
      <c r="N3841" s="41"/>
      <c r="O3841" s="41"/>
    </row>
    <row r="3842" spans="1:15" x14ac:dyDescent="0.25">
      <c r="A3842" s="165">
        <v>43626</v>
      </c>
      <c r="B3842" s="167">
        <f>WEEKNUM(A3842)</f>
        <v>24</v>
      </c>
      <c r="C3842" s="164">
        <f>WEEKDAY(A3842)</f>
        <v>2</v>
      </c>
      <c r="D3842" s="164">
        <v>1</v>
      </c>
      <c r="E3842" s="163">
        <v>11.86</v>
      </c>
      <c r="F3842" s="163">
        <v>11.86</v>
      </c>
      <c r="G3842" s="163">
        <v>12.045</v>
      </c>
      <c r="H3842" s="1">
        <v>649</v>
      </c>
      <c r="I3842" s="161">
        <f>VLOOKUP(B3842,L$2:M$54,2,FALSE)</f>
        <v>1.0678382800675605</v>
      </c>
      <c r="J3842">
        <f>MAX(I3842*F3842,E3842)</f>
        <v>12.664562001601267</v>
      </c>
      <c r="L3842" s="166"/>
      <c r="M3842" s="41"/>
      <c r="N3842" s="41"/>
      <c r="O3842" s="41"/>
    </row>
    <row r="3843" spans="1:15" x14ac:dyDescent="0.25">
      <c r="A3843" s="165">
        <v>43626.041666666664</v>
      </c>
      <c r="B3843" s="167">
        <f>WEEKNUM(A3843)</f>
        <v>24</v>
      </c>
      <c r="C3843" s="164">
        <f>WEEKDAY(A3843)</f>
        <v>2</v>
      </c>
      <c r="D3843" s="164">
        <v>2</v>
      </c>
      <c r="E3843" s="163">
        <v>12.065</v>
      </c>
      <c r="F3843" s="163">
        <v>12.065</v>
      </c>
      <c r="G3843" s="163">
        <v>11.99</v>
      </c>
      <c r="H3843" s="1">
        <v>370</v>
      </c>
      <c r="I3843" s="161">
        <f>VLOOKUP(B3843,L$2:M$54,2,FALSE)</f>
        <v>1.0678382800675605</v>
      </c>
      <c r="J3843">
        <f>MAX(I3843*F3843,E3843)</f>
        <v>12.883468849015117</v>
      </c>
      <c r="L3843" s="166"/>
      <c r="M3843" s="41"/>
      <c r="N3843" s="41"/>
      <c r="O3843" s="41"/>
    </row>
    <row r="3844" spans="1:15" x14ac:dyDescent="0.25">
      <c r="A3844" s="165">
        <v>43626.083333333336</v>
      </c>
      <c r="B3844" s="167">
        <f>WEEKNUM(A3844)</f>
        <v>24</v>
      </c>
      <c r="C3844" s="164">
        <f>WEEKDAY(A3844)</f>
        <v>2</v>
      </c>
      <c r="D3844" s="164">
        <v>3</v>
      </c>
      <c r="E3844" s="163">
        <v>12.030000000000001</v>
      </c>
      <c r="F3844" s="163">
        <v>12.030000000000001</v>
      </c>
      <c r="G3844" s="163">
        <v>11.932500000000001</v>
      </c>
      <c r="H3844" s="1">
        <v>205</v>
      </c>
      <c r="I3844" s="161">
        <f>VLOOKUP(B3844,L$2:M$54,2,FALSE)</f>
        <v>1.0678382800675605</v>
      </c>
      <c r="J3844">
        <f>MAX(I3844*F3844,E3844)</f>
        <v>12.846094509212755</v>
      </c>
      <c r="L3844" s="166"/>
      <c r="M3844" s="41"/>
      <c r="N3844" s="41"/>
      <c r="O3844" s="41"/>
    </row>
    <row r="3845" spans="1:15" x14ac:dyDescent="0.25">
      <c r="A3845" s="165">
        <v>43626.125</v>
      </c>
      <c r="B3845" s="167">
        <f>WEEKNUM(A3845)</f>
        <v>24</v>
      </c>
      <c r="C3845" s="164">
        <f>WEEKDAY(A3845)</f>
        <v>2</v>
      </c>
      <c r="D3845" s="164">
        <v>4</v>
      </c>
      <c r="E3845" s="163">
        <v>9.9499999999999993</v>
      </c>
      <c r="F3845" s="163">
        <v>9.9499999999999993</v>
      </c>
      <c r="G3845" s="163">
        <v>11.842499999999999</v>
      </c>
      <c r="H3845" s="1">
        <v>218</v>
      </c>
      <c r="I3845" s="161">
        <f>VLOOKUP(B3845,L$2:M$54,2,FALSE)</f>
        <v>1.0678382800675605</v>
      </c>
      <c r="J3845">
        <f>MAX(I3845*F3845,E3845)</f>
        <v>10.624990886672226</v>
      </c>
      <c r="L3845" s="166"/>
      <c r="M3845" s="41"/>
      <c r="N3845" s="41"/>
      <c r="O3845" s="41"/>
    </row>
    <row r="3846" spans="1:15" x14ac:dyDescent="0.25">
      <c r="A3846" s="165">
        <v>43626.166666666664</v>
      </c>
      <c r="B3846" s="167">
        <f>WEEKNUM(A3846)</f>
        <v>24</v>
      </c>
      <c r="C3846" s="164">
        <f>WEEKDAY(A3846)</f>
        <v>2</v>
      </c>
      <c r="D3846" s="164">
        <v>5</v>
      </c>
      <c r="E3846" s="163">
        <v>10.190000000000001</v>
      </c>
      <c r="F3846" s="163">
        <v>10.190000000000001</v>
      </c>
      <c r="G3846" s="163">
        <v>12.045</v>
      </c>
      <c r="H3846" s="1">
        <v>333</v>
      </c>
      <c r="I3846" s="161">
        <f>VLOOKUP(B3846,L$2:M$54,2,FALSE)</f>
        <v>1.0678382800675605</v>
      </c>
      <c r="J3846">
        <f>MAX(I3846*F3846,E3846)</f>
        <v>10.881272073888443</v>
      </c>
      <c r="L3846" s="166"/>
      <c r="M3846" s="41"/>
      <c r="N3846" s="41"/>
      <c r="O3846" s="41"/>
    </row>
    <row r="3847" spans="1:15" x14ac:dyDescent="0.25">
      <c r="A3847" s="165">
        <v>43626.208333333336</v>
      </c>
      <c r="B3847" s="167">
        <f>WEEKNUM(A3847)</f>
        <v>24</v>
      </c>
      <c r="C3847" s="164">
        <f>WEEKDAY(A3847)</f>
        <v>2</v>
      </c>
      <c r="D3847" s="164">
        <v>6</v>
      </c>
      <c r="E3847" s="163">
        <v>10.065000000000001</v>
      </c>
      <c r="F3847" s="163">
        <v>10.065000000000001</v>
      </c>
      <c r="G3847" s="163">
        <v>11.995000000000001</v>
      </c>
      <c r="H3847" s="1">
        <v>402</v>
      </c>
      <c r="I3847" s="161">
        <f>VLOOKUP(B3847,L$2:M$54,2,FALSE)</f>
        <v>1.0678382800675605</v>
      </c>
      <c r="J3847">
        <f>MAX(I3847*F3847,E3847)</f>
        <v>10.747792288879998</v>
      </c>
      <c r="L3847" s="166"/>
      <c r="M3847" s="41"/>
      <c r="N3847" s="41"/>
      <c r="O3847" s="41"/>
    </row>
    <row r="3848" spans="1:15" x14ac:dyDescent="0.25">
      <c r="A3848" s="165">
        <v>43626.25</v>
      </c>
      <c r="B3848" s="167">
        <f>WEEKNUM(A3848)</f>
        <v>24</v>
      </c>
      <c r="C3848" s="164">
        <f>WEEKDAY(A3848)</f>
        <v>2</v>
      </c>
      <c r="D3848" s="164">
        <v>7</v>
      </c>
      <c r="E3848" s="163">
        <v>10.09</v>
      </c>
      <c r="F3848" s="163">
        <v>10.09</v>
      </c>
      <c r="G3848" s="163">
        <v>11.9825</v>
      </c>
      <c r="H3848" s="1">
        <v>786</v>
      </c>
      <c r="I3848" s="161">
        <f>VLOOKUP(B3848,L$2:M$54,2,FALSE)</f>
        <v>1.0678382800675605</v>
      </c>
      <c r="J3848">
        <f>MAX(I3848*F3848,E3848)</f>
        <v>10.774488245881686</v>
      </c>
      <c r="L3848" s="166"/>
      <c r="M3848" s="41"/>
      <c r="N3848" s="41"/>
      <c r="O3848" s="41"/>
    </row>
    <row r="3849" spans="1:15" x14ac:dyDescent="0.25">
      <c r="A3849" s="165">
        <v>43626.291666666664</v>
      </c>
      <c r="B3849" s="167">
        <f>WEEKNUM(A3849)</f>
        <v>24</v>
      </c>
      <c r="C3849" s="164">
        <f>WEEKDAY(A3849)</f>
        <v>2</v>
      </c>
      <c r="D3849" s="164">
        <v>8</v>
      </c>
      <c r="E3849" s="163">
        <v>9.9499999999999993</v>
      </c>
      <c r="F3849" s="163">
        <v>9.9499999999999993</v>
      </c>
      <c r="G3849" s="163">
        <v>11.407499999999999</v>
      </c>
      <c r="H3849" s="1">
        <v>1563</v>
      </c>
      <c r="I3849" s="161">
        <f>VLOOKUP(B3849,L$2:M$54,2,FALSE)</f>
        <v>1.0678382800675605</v>
      </c>
      <c r="J3849">
        <f>MAX(I3849*F3849,E3849)</f>
        <v>10.624990886672226</v>
      </c>
      <c r="L3849" s="166"/>
      <c r="M3849" s="41"/>
      <c r="N3849" s="41"/>
      <c r="O3849" s="41"/>
    </row>
    <row r="3850" spans="1:15" x14ac:dyDescent="0.25">
      <c r="A3850" s="165">
        <v>43626.333333333336</v>
      </c>
      <c r="B3850" s="167">
        <f>WEEKNUM(A3850)</f>
        <v>24</v>
      </c>
      <c r="C3850" s="164">
        <f>WEEKDAY(A3850)</f>
        <v>2</v>
      </c>
      <c r="D3850" s="164">
        <v>9</v>
      </c>
      <c r="E3850" s="163">
        <v>11.86</v>
      </c>
      <c r="F3850" s="163">
        <v>11.86</v>
      </c>
      <c r="G3850" s="163">
        <v>12.022500000000001</v>
      </c>
      <c r="H3850" s="1">
        <v>2230</v>
      </c>
      <c r="I3850" s="161">
        <f>VLOOKUP(B3850,L$2:M$54,2,FALSE)</f>
        <v>1.0678382800675605</v>
      </c>
      <c r="J3850">
        <f>MAX(I3850*F3850,E3850)</f>
        <v>12.664562001601267</v>
      </c>
      <c r="L3850" s="166"/>
      <c r="M3850" s="41"/>
      <c r="N3850" s="41"/>
      <c r="O3850" s="41"/>
    </row>
    <row r="3851" spans="1:15" x14ac:dyDescent="0.25">
      <c r="A3851" s="165">
        <v>43626.375</v>
      </c>
      <c r="B3851" s="167">
        <f>WEEKNUM(A3851)</f>
        <v>24</v>
      </c>
      <c r="C3851" s="164">
        <f>WEEKDAY(A3851)</f>
        <v>2</v>
      </c>
      <c r="D3851" s="164">
        <v>10</v>
      </c>
      <c r="E3851" s="163">
        <v>10.5</v>
      </c>
      <c r="F3851" s="163">
        <v>11.885</v>
      </c>
      <c r="G3851" s="163">
        <v>11.365</v>
      </c>
      <c r="H3851" s="1">
        <v>2685</v>
      </c>
      <c r="I3851" s="161">
        <f>VLOOKUP(B3851,L$2:M$54,2,FALSE)</f>
        <v>1.0678382800675605</v>
      </c>
      <c r="J3851">
        <f>MAX(I3851*F3851,E3851)</f>
        <v>12.691257958602957</v>
      </c>
      <c r="L3851" s="166"/>
      <c r="M3851" s="41"/>
      <c r="N3851" s="41"/>
      <c r="O3851" s="41"/>
    </row>
    <row r="3852" spans="1:15" x14ac:dyDescent="0.25">
      <c r="A3852" s="165">
        <v>43626.416666666664</v>
      </c>
      <c r="B3852" s="167">
        <f>WEEKNUM(A3852)</f>
        <v>24</v>
      </c>
      <c r="C3852" s="164">
        <f>WEEKDAY(A3852)</f>
        <v>2</v>
      </c>
      <c r="D3852" s="164">
        <v>11</v>
      </c>
      <c r="E3852" s="163">
        <v>10.934999999999999</v>
      </c>
      <c r="F3852" s="163">
        <v>11.94</v>
      </c>
      <c r="G3852" s="163">
        <v>11.815</v>
      </c>
      <c r="H3852" s="1">
        <v>2899</v>
      </c>
      <c r="I3852" s="161">
        <f>VLOOKUP(B3852,L$2:M$54,2,FALSE)</f>
        <v>1.0678382800675605</v>
      </c>
      <c r="J3852">
        <f>MAX(I3852*F3852,E3852)</f>
        <v>12.749989064006673</v>
      </c>
      <c r="L3852" s="166"/>
      <c r="M3852" s="41"/>
      <c r="N3852" s="41"/>
      <c r="O3852" s="41"/>
    </row>
    <row r="3853" spans="1:15" x14ac:dyDescent="0.25">
      <c r="A3853" s="165">
        <v>43626.458333333336</v>
      </c>
      <c r="B3853" s="167">
        <f>WEEKNUM(A3853)</f>
        <v>24</v>
      </c>
      <c r="C3853" s="164">
        <f>WEEKDAY(A3853)</f>
        <v>2</v>
      </c>
      <c r="D3853" s="164">
        <v>12</v>
      </c>
      <c r="E3853" s="163">
        <v>10</v>
      </c>
      <c r="F3853" s="163">
        <v>13.870000000000001</v>
      </c>
      <c r="G3853" s="163">
        <v>11.86</v>
      </c>
      <c r="H3853" s="1">
        <v>2910</v>
      </c>
      <c r="I3853" s="161">
        <f>VLOOKUP(B3853,L$2:M$54,2,FALSE)</f>
        <v>1.0678382800675605</v>
      </c>
      <c r="J3853">
        <f>MAX(I3853*F3853,E3853)</f>
        <v>14.810916944537066</v>
      </c>
      <c r="L3853" s="166"/>
      <c r="M3853" s="41"/>
      <c r="N3853" s="41"/>
      <c r="O3853" s="41"/>
    </row>
    <row r="3854" spans="1:15" x14ac:dyDescent="0.25">
      <c r="A3854" s="165">
        <v>43626.5</v>
      </c>
      <c r="B3854" s="167">
        <f>WEEKNUM(A3854)</f>
        <v>24</v>
      </c>
      <c r="C3854" s="164">
        <f>WEEKDAY(A3854)</f>
        <v>2</v>
      </c>
      <c r="D3854" s="164">
        <v>13</v>
      </c>
      <c r="E3854" s="163">
        <v>10</v>
      </c>
      <c r="F3854" s="163">
        <v>14.15</v>
      </c>
      <c r="G3854" s="163">
        <v>12.065</v>
      </c>
      <c r="H3854" s="1">
        <v>2512</v>
      </c>
      <c r="I3854" s="161">
        <f>VLOOKUP(B3854,L$2:M$54,2,FALSE)</f>
        <v>1.0678382800675605</v>
      </c>
      <c r="J3854">
        <f>MAX(I3854*F3854,E3854)</f>
        <v>15.109911662955982</v>
      </c>
      <c r="L3854" s="166"/>
      <c r="M3854" s="41"/>
      <c r="N3854" s="41"/>
      <c r="O3854" s="41"/>
    </row>
    <row r="3855" spans="1:15" x14ac:dyDescent="0.25">
      <c r="A3855" s="165">
        <v>43626.541666666664</v>
      </c>
      <c r="B3855" s="167">
        <f>WEEKNUM(A3855)</f>
        <v>24</v>
      </c>
      <c r="C3855" s="164">
        <f>WEEKDAY(A3855)</f>
        <v>2</v>
      </c>
      <c r="D3855" s="164">
        <v>14</v>
      </c>
      <c r="E3855" s="163">
        <v>10</v>
      </c>
      <c r="F3855" s="163">
        <v>11.9375</v>
      </c>
      <c r="G3855" s="163">
        <v>12.030000000000001</v>
      </c>
      <c r="H3855" s="1">
        <v>2645</v>
      </c>
      <c r="I3855" s="161">
        <f>VLOOKUP(B3855,L$2:M$54,2,FALSE)</f>
        <v>1.0678382800675605</v>
      </c>
      <c r="J3855">
        <f>MAX(I3855*F3855,E3855)</f>
        <v>12.747319468306504</v>
      </c>
      <c r="L3855" s="166"/>
      <c r="M3855" s="41"/>
      <c r="N3855" s="41"/>
      <c r="O3855" s="41"/>
    </row>
    <row r="3856" spans="1:15" x14ac:dyDescent="0.25">
      <c r="A3856" s="165">
        <v>43626.583333333336</v>
      </c>
      <c r="B3856" s="167">
        <f>WEEKNUM(A3856)</f>
        <v>24</v>
      </c>
      <c r="C3856" s="164">
        <f>WEEKDAY(A3856)</f>
        <v>2</v>
      </c>
      <c r="D3856" s="164">
        <v>15</v>
      </c>
      <c r="E3856" s="163">
        <v>11</v>
      </c>
      <c r="F3856" s="163">
        <v>12.105</v>
      </c>
      <c r="G3856" s="163">
        <v>9.9499999999999993</v>
      </c>
      <c r="H3856" s="1">
        <v>2762</v>
      </c>
      <c r="I3856" s="161">
        <f>VLOOKUP(B3856,L$2:M$54,2,FALSE)</f>
        <v>1.0678382800675605</v>
      </c>
      <c r="J3856">
        <f>MAX(I3856*F3856,E3856)</f>
        <v>12.926182380217821</v>
      </c>
      <c r="L3856" s="166"/>
      <c r="M3856" s="41"/>
      <c r="N3856" s="41"/>
      <c r="O3856" s="41"/>
    </row>
    <row r="3857" spans="1:15" x14ac:dyDescent="0.25">
      <c r="A3857" s="165">
        <v>43626.625</v>
      </c>
      <c r="B3857" s="167">
        <f>WEEKNUM(A3857)</f>
        <v>24</v>
      </c>
      <c r="C3857" s="164">
        <f>WEEKDAY(A3857)</f>
        <v>2</v>
      </c>
      <c r="D3857" s="164">
        <v>16</v>
      </c>
      <c r="E3857" s="163">
        <v>10</v>
      </c>
      <c r="F3857" s="163">
        <v>13.850000000000001</v>
      </c>
      <c r="G3857" s="163">
        <v>10.190000000000001</v>
      </c>
      <c r="H3857" s="1">
        <v>2736</v>
      </c>
      <c r="I3857" s="161">
        <f>VLOOKUP(B3857,L$2:M$54,2,FALSE)</f>
        <v>1.0678382800675605</v>
      </c>
      <c r="J3857">
        <f>MAX(I3857*F3857,E3857)</f>
        <v>14.789560178935716</v>
      </c>
      <c r="L3857" s="166"/>
      <c r="M3857" s="41"/>
      <c r="N3857" s="41"/>
      <c r="O3857" s="41"/>
    </row>
    <row r="3858" spans="1:15" x14ac:dyDescent="0.25">
      <c r="A3858" s="165">
        <v>43626.666666666664</v>
      </c>
      <c r="B3858" s="167">
        <f>WEEKNUM(A3858)</f>
        <v>24</v>
      </c>
      <c r="C3858" s="164">
        <f>WEEKDAY(A3858)</f>
        <v>2</v>
      </c>
      <c r="D3858" s="164">
        <v>17</v>
      </c>
      <c r="E3858" s="163">
        <v>10</v>
      </c>
      <c r="F3858" s="163">
        <v>14.260000000000002</v>
      </c>
      <c r="G3858" s="163">
        <v>10.065000000000001</v>
      </c>
      <c r="H3858" s="1">
        <v>2740</v>
      </c>
      <c r="I3858" s="161">
        <f>VLOOKUP(B3858,L$2:M$54,2,FALSE)</f>
        <v>1.0678382800675605</v>
      </c>
      <c r="J3858">
        <f>MAX(I3858*F3858,E3858)</f>
        <v>15.227373873763415</v>
      </c>
      <c r="L3858" s="166"/>
      <c r="M3858" s="41"/>
      <c r="N3858" s="41"/>
      <c r="O3858" s="41"/>
    </row>
    <row r="3859" spans="1:15" x14ac:dyDescent="0.25">
      <c r="A3859" s="165">
        <v>43626.708333333336</v>
      </c>
      <c r="B3859" s="167">
        <f>WEEKNUM(A3859)</f>
        <v>24</v>
      </c>
      <c r="C3859" s="164">
        <f>WEEKDAY(A3859)</f>
        <v>2</v>
      </c>
      <c r="D3859" s="164">
        <v>18</v>
      </c>
      <c r="E3859" s="163">
        <v>10</v>
      </c>
      <c r="F3859" s="163">
        <v>14</v>
      </c>
      <c r="G3859" s="163">
        <v>10.09</v>
      </c>
      <c r="H3859" s="1">
        <v>2926</v>
      </c>
      <c r="I3859" s="161">
        <f>VLOOKUP(B3859,L$2:M$54,2,FALSE)</f>
        <v>1.0678382800675605</v>
      </c>
      <c r="J3859">
        <f>MAX(I3859*F3859,E3859)</f>
        <v>14.949735920945848</v>
      </c>
      <c r="L3859" s="166"/>
      <c r="M3859" s="41"/>
      <c r="N3859" s="41"/>
      <c r="O3859" s="41"/>
    </row>
    <row r="3860" spans="1:15" x14ac:dyDescent="0.25">
      <c r="A3860" s="165">
        <v>43626.75</v>
      </c>
      <c r="B3860" s="167">
        <f>WEEKNUM(A3860)</f>
        <v>24</v>
      </c>
      <c r="C3860" s="164">
        <f>WEEKDAY(A3860)</f>
        <v>2</v>
      </c>
      <c r="D3860" s="164">
        <v>19</v>
      </c>
      <c r="E3860" s="163">
        <v>10</v>
      </c>
      <c r="F3860" s="163">
        <v>13.850000000000001</v>
      </c>
      <c r="G3860" s="163">
        <v>9.9499999999999993</v>
      </c>
      <c r="H3860" s="1">
        <v>2979</v>
      </c>
      <c r="I3860" s="161">
        <f>VLOOKUP(B3860,L$2:M$54,2,FALSE)</f>
        <v>1.0678382800675605</v>
      </c>
      <c r="J3860">
        <f>MAX(I3860*F3860,E3860)</f>
        <v>14.789560178935716</v>
      </c>
      <c r="L3860" s="166"/>
      <c r="M3860" s="41"/>
      <c r="N3860" s="41"/>
      <c r="O3860" s="41"/>
    </row>
    <row r="3861" spans="1:15" x14ac:dyDescent="0.25">
      <c r="A3861" s="165">
        <v>43626.791666666664</v>
      </c>
      <c r="B3861" s="167">
        <f>WEEKNUM(A3861)</f>
        <v>24</v>
      </c>
      <c r="C3861" s="164">
        <f>WEEKDAY(A3861)</f>
        <v>2</v>
      </c>
      <c r="D3861" s="164">
        <v>20</v>
      </c>
      <c r="E3861" s="163">
        <v>10</v>
      </c>
      <c r="F3861" s="163">
        <v>14.260000000000002</v>
      </c>
      <c r="G3861" s="163">
        <v>11.86</v>
      </c>
      <c r="H3861" s="1">
        <v>2195</v>
      </c>
      <c r="I3861" s="161">
        <f>VLOOKUP(B3861,L$2:M$54,2,FALSE)</f>
        <v>1.0678382800675605</v>
      </c>
      <c r="J3861">
        <f>MAX(I3861*F3861,E3861)</f>
        <v>15.227373873763415</v>
      </c>
      <c r="L3861" s="166"/>
      <c r="M3861" s="41"/>
      <c r="N3861" s="41"/>
      <c r="O3861" s="41"/>
    </row>
    <row r="3862" spans="1:15" x14ac:dyDescent="0.25">
      <c r="A3862" s="165">
        <v>43626.833333333336</v>
      </c>
      <c r="B3862" s="167">
        <f>WEEKNUM(A3862)</f>
        <v>24</v>
      </c>
      <c r="C3862" s="164">
        <f>WEEKDAY(A3862)</f>
        <v>2</v>
      </c>
      <c r="D3862" s="164">
        <v>21</v>
      </c>
      <c r="E3862" s="163">
        <v>10</v>
      </c>
      <c r="F3862" s="163">
        <v>13</v>
      </c>
      <c r="G3862" s="163">
        <v>11.192499999999999</v>
      </c>
      <c r="H3862" s="1">
        <v>1308</v>
      </c>
      <c r="I3862" s="161">
        <f>VLOOKUP(B3862,L$2:M$54,2,FALSE)</f>
        <v>1.0678382800675605</v>
      </c>
      <c r="J3862">
        <f>MAX(I3862*F3862,E3862)</f>
        <v>13.881897640878288</v>
      </c>
      <c r="L3862" s="166"/>
      <c r="M3862" s="41"/>
      <c r="N3862" s="41"/>
      <c r="O3862" s="41"/>
    </row>
    <row r="3863" spans="1:15" x14ac:dyDescent="0.25">
      <c r="A3863" s="165">
        <v>43626.875</v>
      </c>
      <c r="B3863" s="167">
        <f>WEEKNUM(A3863)</f>
        <v>24</v>
      </c>
      <c r="C3863" s="164">
        <f>WEEKDAY(A3863)</f>
        <v>2</v>
      </c>
      <c r="D3863" s="164">
        <v>22</v>
      </c>
      <c r="E3863" s="163">
        <v>12.01</v>
      </c>
      <c r="F3863" s="163">
        <v>12.01</v>
      </c>
      <c r="G3863" s="163">
        <v>11.4375</v>
      </c>
      <c r="H3863" s="1">
        <v>1124</v>
      </c>
      <c r="I3863" s="161">
        <f>VLOOKUP(B3863,L$2:M$54,2,FALSE)</f>
        <v>1.0678382800675605</v>
      </c>
      <c r="J3863">
        <f>MAX(I3863*F3863,E3863)</f>
        <v>12.824737743611403</v>
      </c>
      <c r="L3863" s="166"/>
      <c r="M3863" s="41"/>
      <c r="N3863" s="41"/>
      <c r="O3863" s="41"/>
    </row>
    <row r="3864" spans="1:15" x14ac:dyDescent="0.25">
      <c r="A3864" s="165">
        <v>43626.916666666664</v>
      </c>
      <c r="B3864" s="167">
        <f>WEEKNUM(A3864)</f>
        <v>24</v>
      </c>
      <c r="C3864" s="164">
        <f>WEEKDAY(A3864)</f>
        <v>2</v>
      </c>
      <c r="D3864" s="164">
        <v>23</v>
      </c>
      <c r="E3864" s="163">
        <v>11.9375</v>
      </c>
      <c r="F3864" s="163">
        <v>11.9375</v>
      </c>
      <c r="G3864" s="163">
        <v>11.935</v>
      </c>
      <c r="H3864" s="1">
        <v>1239</v>
      </c>
      <c r="I3864" s="161">
        <f>VLOOKUP(B3864,L$2:M$54,2,FALSE)</f>
        <v>1.0678382800675605</v>
      </c>
      <c r="J3864">
        <f>MAX(I3864*F3864,E3864)</f>
        <v>12.747319468306504</v>
      </c>
      <c r="L3864" s="166"/>
      <c r="M3864" s="41"/>
      <c r="N3864" s="41"/>
      <c r="O3864" s="41"/>
    </row>
    <row r="3865" spans="1:15" x14ac:dyDescent="0.25">
      <c r="A3865" s="165">
        <v>43626.958333333336</v>
      </c>
      <c r="B3865" s="167">
        <f>WEEKNUM(A3865)</f>
        <v>24</v>
      </c>
      <c r="C3865" s="164">
        <f>WEEKDAY(A3865)</f>
        <v>2</v>
      </c>
      <c r="D3865" s="164">
        <v>24</v>
      </c>
      <c r="E3865" s="163">
        <v>12.105</v>
      </c>
      <c r="F3865" s="163">
        <v>12.105</v>
      </c>
      <c r="G3865" s="163">
        <v>12.074999999999999</v>
      </c>
      <c r="H3865" s="1">
        <v>1234</v>
      </c>
      <c r="I3865" s="161">
        <f>VLOOKUP(B3865,L$2:M$54,2,FALSE)</f>
        <v>1.0678382800675605</v>
      </c>
      <c r="J3865">
        <f>MAX(I3865*F3865,E3865)</f>
        <v>12.926182380217821</v>
      </c>
      <c r="L3865" s="166"/>
      <c r="M3865" s="41"/>
      <c r="N3865" s="41"/>
      <c r="O3865" s="41"/>
    </row>
    <row r="3866" spans="1:15" x14ac:dyDescent="0.25">
      <c r="A3866" s="165">
        <v>43627</v>
      </c>
      <c r="B3866" s="167">
        <f>WEEKNUM(A3866)</f>
        <v>24</v>
      </c>
      <c r="C3866" s="164">
        <f>WEEKDAY(A3866)</f>
        <v>3</v>
      </c>
      <c r="D3866" s="164">
        <v>1</v>
      </c>
      <c r="E3866" s="163">
        <v>12.032500000000001</v>
      </c>
      <c r="F3866" s="163">
        <v>12.032500000000001</v>
      </c>
      <c r="G3866" s="163">
        <v>10.96875</v>
      </c>
      <c r="H3866" s="1">
        <v>908</v>
      </c>
      <c r="I3866" s="161">
        <f>VLOOKUP(B3866,L$2:M$54,2,FALSE)</f>
        <v>1.0678382800675605</v>
      </c>
      <c r="J3866">
        <f>MAX(I3866*F3866,E3866)</f>
        <v>12.848764104912924</v>
      </c>
      <c r="L3866" s="166"/>
      <c r="M3866" s="41"/>
      <c r="N3866" s="41"/>
      <c r="O3866" s="41"/>
    </row>
    <row r="3867" spans="1:15" x14ac:dyDescent="0.25">
      <c r="A3867" s="165">
        <v>43627.041666666664</v>
      </c>
      <c r="B3867" s="167">
        <f>WEEKNUM(A3867)</f>
        <v>24</v>
      </c>
      <c r="C3867" s="164">
        <f>WEEKDAY(A3867)</f>
        <v>3</v>
      </c>
      <c r="D3867" s="164">
        <v>2</v>
      </c>
      <c r="E3867" s="163">
        <v>10.879999999999999</v>
      </c>
      <c r="F3867" s="163">
        <v>10.879999999999999</v>
      </c>
      <c r="G3867" s="163">
        <v>11.5525</v>
      </c>
      <c r="H3867" s="1">
        <v>569</v>
      </c>
      <c r="I3867" s="161">
        <f>VLOOKUP(B3867,L$2:M$54,2,FALSE)</f>
        <v>1.0678382800675605</v>
      </c>
      <c r="J3867">
        <f>MAX(I3867*F3867,E3867)</f>
        <v>11.618080487135058</v>
      </c>
      <c r="L3867" s="166"/>
      <c r="M3867" s="41"/>
      <c r="N3867" s="41"/>
      <c r="O3867" s="41"/>
    </row>
    <row r="3868" spans="1:15" x14ac:dyDescent="0.25">
      <c r="A3868" s="165">
        <v>43627.083333333336</v>
      </c>
      <c r="B3868" s="167">
        <f>WEEKNUM(A3868)</f>
        <v>24</v>
      </c>
      <c r="C3868" s="164">
        <f>WEEKDAY(A3868)</f>
        <v>3</v>
      </c>
      <c r="D3868" s="164">
        <v>3</v>
      </c>
      <c r="E3868" s="163">
        <v>12</v>
      </c>
      <c r="F3868" s="163">
        <v>12</v>
      </c>
      <c r="G3868" s="163">
        <v>11.925000000000001</v>
      </c>
      <c r="H3868" s="1">
        <v>371</v>
      </c>
      <c r="I3868" s="161">
        <f>VLOOKUP(B3868,L$2:M$54,2,FALSE)</f>
        <v>1.0678382800675605</v>
      </c>
      <c r="J3868">
        <f>MAX(I3868*F3868,E3868)</f>
        <v>12.814059360810727</v>
      </c>
      <c r="L3868" s="166"/>
      <c r="M3868" s="41"/>
      <c r="N3868" s="41"/>
      <c r="O3868" s="41"/>
    </row>
    <row r="3869" spans="1:15" x14ac:dyDescent="0.25">
      <c r="A3869" s="165">
        <v>43627.125</v>
      </c>
      <c r="B3869" s="167">
        <f>WEEKNUM(A3869)</f>
        <v>24</v>
      </c>
      <c r="C3869" s="164">
        <f>WEEKDAY(A3869)</f>
        <v>3</v>
      </c>
      <c r="D3869" s="164">
        <v>4</v>
      </c>
      <c r="E3869" s="163">
        <v>10.6</v>
      </c>
      <c r="F3869" s="163">
        <v>11.1</v>
      </c>
      <c r="G3869" s="163">
        <v>12.13</v>
      </c>
      <c r="H3869" s="1">
        <v>221</v>
      </c>
      <c r="I3869" s="161">
        <f>VLOOKUP(B3869,L$2:M$54,2,FALSE)</f>
        <v>1.0678382800675605</v>
      </c>
      <c r="J3869">
        <f>MAX(I3869*F3869,E3869)</f>
        <v>11.853004908749922</v>
      </c>
      <c r="L3869" s="166"/>
      <c r="M3869" s="41"/>
      <c r="N3869" s="41"/>
      <c r="O3869" s="41"/>
    </row>
    <row r="3870" spans="1:15" x14ac:dyDescent="0.25">
      <c r="A3870" s="165">
        <v>43627.166666666664</v>
      </c>
      <c r="B3870" s="167">
        <f>WEEKNUM(A3870)</f>
        <v>24</v>
      </c>
      <c r="C3870" s="164">
        <f>WEEKDAY(A3870)</f>
        <v>3</v>
      </c>
      <c r="D3870" s="164">
        <v>5</v>
      </c>
      <c r="E3870" s="163">
        <v>11.875</v>
      </c>
      <c r="F3870" s="163">
        <v>12</v>
      </c>
      <c r="G3870" s="163">
        <v>12</v>
      </c>
      <c r="H3870" s="1">
        <v>251</v>
      </c>
      <c r="I3870" s="161">
        <f>VLOOKUP(B3870,L$2:M$54,2,FALSE)</f>
        <v>1.0678382800675605</v>
      </c>
      <c r="J3870">
        <f>MAX(I3870*F3870,E3870)</f>
        <v>12.814059360810727</v>
      </c>
      <c r="L3870" s="166"/>
      <c r="M3870" s="41"/>
      <c r="N3870" s="41"/>
      <c r="O3870" s="41"/>
    </row>
    <row r="3871" spans="1:15" x14ac:dyDescent="0.25">
      <c r="A3871" s="165">
        <v>43627.208333333336</v>
      </c>
      <c r="B3871" s="167">
        <f>WEEKNUM(A3871)</f>
        <v>24</v>
      </c>
      <c r="C3871" s="164">
        <f>WEEKDAY(A3871)</f>
        <v>3</v>
      </c>
      <c r="D3871" s="164">
        <v>6</v>
      </c>
      <c r="E3871" s="163">
        <v>10.6</v>
      </c>
      <c r="F3871" s="163">
        <v>11.1</v>
      </c>
      <c r="G3871" s="163">
        <v>11.925000000000001</v>
      </c>
      <c r="H3871" s="1">
        <v>246</v>
      </c>
      <c r="I3871" s="161">
        <f>VLOOKUP(B3871,L$2:M$54,2,FALSE)</f>
        <v>1.0678382800675605</v>
      </c>
      <c r="J3871">
        <f>MAX(I3871*F3871,E3871)</f>
        <v>11.853004908749922</v>
      </c>
      <c r="L3871" s="166"/>
      <c r="M3871" s="41"/>
      <c r="N3871" s="41"/>
      <c r="O3871" s="41"/>
    </row>
    <row r="3872" spans="1:15" x14ac:dyDescent="0.25">
      <c r="A3872" s="165">
        <v>43627.25</v>
      </c>
      <c r="B3872" s="167">
        <f>WEEKNUM(A3872)</f>
        <v>24</v>
      </c>
      <c r="C3872" s="164">
        <f>WEEKDAY(A3872)</f>
        <v>3</v>
      </c>
      <c r="D3872" s="164">
        <v>7</v>
      </c>
      <c r="E3872" s="163">
        <v>10.5</v>
      </c>
      <c r="F3872" s="163">
        <v>11</v>
      </c>
      <c r="G3872" s="163">
        <v>12.13</v>
      </c>
      <c r="H3872" s="1">
        <v>326</v>
      </c>
      <c r="I3872" s="161">
        <f>VLOOKUP(B3872,L$2:M$54,2,FALSE)</f>
        <v>1.0678382800675605</v>
      </c>
      <c r="J3872">
        <f>MAX(I3872*F3872,E3872)</f>
        <v>11.746221080743165</v>
      </c>
      <c r="L3872" s="166"/>
      <c r="M3872" s="41"/>
      <c r="N3872" s="41"/>
      <c r="O3872" s="41"/>
    </row>
    <row r="3873" spans="1:15" x14ac:dyDescent="0.25">
      <c r="A3873" s="165">
        <v>43627.291666666664</v>
      </c>
      <c r="B3873" s="167">
        <f>WEEKNUM(A3873)</f>
        <v>24</v>
      </c>
      <c r="C3873" s="164">
        <f>WEEKDAY(A3873)</f>
        <v>3</v>
      </c>
      <c r="D3873" s="164">
        <v>8</v>
      </c>
      <c r="E3873" s="163">
        <v>10.875</v>
      </c>
      <c r="F3873" s="163">
        <v>12</v>
      </c>
      <c r="G3873" s="163">
        <v>11.5</v>
      </c>
      <c r="H3873" s="1">
        <v>656</v>
      </c>
      <c r="I3873" s="161">
        <f>VLOOKUP(B3873,L$2:M$54,2,FALSE)</f>
        <v>1.0678382800675605</v>
      </c>
      <c r="J3873">
        <f>MAX(I3873*F3873,E3873)</f>
        <v>12.814059360810727</v>
      </c>
      <c r="L3873" s="166"/>
      <c r="M3873" s="41"/>
      <c r="N3873" s="41"/>
      <c r="O3873" s="41"/>
    </row>
    <row r="3874" spans="1:15" x14ac:dyDescent="0.25">
      <c r="A3874" s="165">
        <v>43627.333333333336</v>
      </c>
      <c r="B3874" s="167">
        <f>WEEKNUM(A3874)</f>
        <v>24</v>
      </c>
      <c r="C3874" s="164">
        <f>WEEKDAY(A3874)</f>
        <v>3</v>
      </c>
      <c r="D3874" s="164">
        <v>9</v>
      </c>
      <c r="E3874" s="163">
        <v>10</v>
      </c>
      <c r="F3874" s="163">
        <v>15.75</v>
      </c>
      <c r="G3874" s="163">
        <v>12.01</v>
      </c>
      <c r="H3874" s="1">
        <v>1169</v>
      </c>
      <c r="I3874" s="161">
        <f>VLOOKUP(B3874,L$2:M$54,2,FALSE)</f>
        <v>1.0678382800675605</v>
      </c>
      <c r="J3874">
        <f>MAX(I3874*F3874,E3874)</f>
        <v>16.818452911064078</v>
      </c>
      <c r="L3874" s="166"/>
      <c r="M3874" s="41"/>
      <c r="N3874" s="41"/>
      <c r="O3874" s="41"/>
    </row>
    <row r="3875" spans="1:15" x14ac:dyDescent="0.25">
      <c r="A3875" s="165">
        <v>43627.375</v>
      </c>
      <c r="B3875" s="167">
        <f>WEEKNUM(A3875)</f>
        <v>24</v>
      </c>
      <c r="C3875" s="164">
        <f>WEEKDAY(A3875)</f>
        <v>3</v>
      </c>
      <c r="D3875" s="164">
        <v>10</v>
      </c>
      <c r="E3875" s="163">
        <v>10</v>
      </c>
      <c r="F3875" s="163">
        <v>17.625</v>
      </c>
      <c r="G3875" s="163">
        <v>11.9375</v>
      </c>
      <c r="H3875" s="1">
        <v>1676</v>
      </c>
      <c r="I3875" s="161">
        <f>VLOOKUP(B3875,L$2:M$54,2,FALSE)</f>
        <v>1.0678382800675605</v>
      </c>
      <c r="J3875">
        <f>MAX(I3875*F3875,E3875)</f>
        <v>18.820649686190755</v>
      </c>
      <c r="L3875" s="166"/>
      <c r="M3875" s="41"/>
      <c r="N3875" s="41"/>
      <c r="O3875" s="41"/>
    </row>
    <row r="3876" spans="1:15" x14ac:dyDescent="0.25">
      <c r="A3876" s="165">
        <v>43627.416666666664</v>
      </c>
      <c r="B3876" s="167">
        <f>WEEKNUM(A3876)</f>
        <v>24</v>
      </c>
      <c r="C3876" s="164">
        <f>WEEKDAY(A3876)</f>
        <v>3</v>
      </c>
      <c r="D3876" s="164">
        <v>11</v>
      </c>
      <c r="E3876" s="163">
        <v>10</v>
      </c>
      <c r="F3876" s="163">
        <v>14.75</v>
      </c>
      <c r="G3876" s="163">
        <v>12.105</v>
      </c>
      <c r="H3876" s="1">
        <v>2229</v>
      </c>
      <c r="I3876" s="161">
        <f>VLOOKUP(B3876,L$2:M$54,2,FALSE)</f>
        <v>1.0678382800675605</v>
      </c>
      <c r="J3876">
        <f>MAX(I3876*F3876,E3876)</f>
        <v>15.750614630996518</v>
      </c>
      <c r="L3876" s="166"/>
      <c r="M3876" s="41"/>
      <c r="N3876" s="41"/>
      <c r="O3876" s="41"/>
    </row>
    <row r="3877" spans="1:15" x14ac:dyDescent="0.25">
      <c r="A3877" s="165">
        <v>43627.458333333336</v>
      </c>
      <c r="B3877" s="167">
        <f>WEEKNUM(A3877)</f>
        <v>24</v>
      </c>
      <c r="C3877" s="164">
        <f>WEEKDAY(A3877)</f>
        <v>3</v>
      </c>
      <c r="D3877" s="164">
        <v>12</v>
      </c>
      <c r="E3877" s="163">
        <v>10</v>
      </c>
      <c r="F3877" s="163">
        <v>14</v>
      </c>
      <c r="G3877" s="163">
        <v>12.155000000000001</v>
      </c>
      <c r="H3877" s="1">
        <v>2644</v>
      </c>
      <c r="I3877" s="161">
        <f>VLOOKUP(B3877,L$2:M$54,2,FALSE)</f>
        <v>1.0678382800675605</v>
      </c>
      <c r="J3877">
        <f>MAX(I3877*F3877,E3877)</f>
        <v>14.949735920945848</v>
      </c>
      <c r="L3877" s="166"/>
      <c r="M3877" s="41"/>
      <c r="N3877" s="41"/>
      <c r="O3877" s="41"/>
    </row>
    <row r="3878" spans="1:15" x14ac:dyDescent="0.25">
      <c r="A3878" s="165">
        <v>43627.5</v>
      </c>
      <c r="B3878" s="167">
        <f>WEEKNUM(A3878)</f>
        <v>24</v>
      </c>
      <c r="C3878" s="164">
        <f>WEEKDAY(A3878)</f>
        <v>3</v>
      </c>
      <c r="D3878" s="164">
        <v>13</v>
      </c>
      <c r="E3878" s="163">
        <v>10</v>
      </c>
      <c r="F3878" s="163">
        <v>13.875</v>
      </c>
      <c r="G3878" s="163">
        <v>11.657500000000001</v>
      </c>
      <c r="H3878" s="1">
        <v>2196</v>
      </c>
      <c r="I3878" s="161">
        <f>VLOOKUP(B3878,L$2:M$54,2,FALSE)</f>
        <v>1.0678382800675605</v>
      </c>
      <c r="J3878">
        <f>MAX(I3878*F3878,E3878)</f>
        <v>14.816256135937403</v>
      </c>
      <c r="L3878" s="166"/>
      <c r="M3878" s="41"/>
      <c r="N3878" s="41"/>
      <c r="O3878" s="41"/>
    </row>
    <row r="3879" spans="1:15" x14ac:dyDescent="0.25">
      <c r="A3879" s="165">
        <v>43627.541666666664</v>
      </c>
      <c r="B3879" s="167">
        <f>WEEKNUM(A3879)</f>
        <v>24</v>
      </c>
      <c r="C3879" s="164">
        <f>WEEKDAY(A3879)</f>
        <v>3</v>
      </c>
      <c r="D3879" s="164">
        <v>14</v>
      </c>
      <c r="E3879" s="163">
        <v>10</v>
      </c>
      <c r="F3879" s="163">
        <v>14.125</v>
      </c>
      <c r="G3879" s="163">
        <v>11.8125</v>
      </c>
      <c r="H3879" s="1">
        <v>1670</v>
      </c>
      <c r="I3879" s="161">
        <f>VLOOKUP(B3879,L$2:M$54,2,FALSE)</f>
        <v>1.0678382800675605</v>
      </c>
      <c r="J3879">
        <f>MAX(I3879*F3879,E3879)</f>
        <v>15.083215705954293</v>
      </c>
      <c r="L3879" s="166"/>
      <c r="M3879" s="41"/>
      <c r="N3879" s="41"/>
      <c r="O3879" s="41"/>
    </row>
    <row r="3880" spans="1:15" x14ac:dyDescent="0.25">
      <c r="A3880" s="165">
        <v>43627.583333333336</v>
      </c>
      <c r="B3880" s="167">
        <f>WEEKNUM(A3880)</f>
        <v>24</v>
      </c>
      <c r="C3880" s="164">
        <f>WEEKDAY(A3880)</f>
        <v>3</v>
      </c>
      <c r="D3880" s="164">
        <v>15</v>
      </c>
      <c r="E3880" s="163">
        <v>10</v>
      </c>
      <c r="F3880" s="163">
        <v>14.074999999999999</v>
      </c>
      <c r="G3880" s="163">
        <v>11.625</v>
      </c>
      <c r="H3880" s="1">
        <v>2216</v>
      </c>
      <c r="I3880" s="161">
        <f>VLOOKUP(B3880,L$2:M$54,2,FALSE)</f>
        <v>1.0678382800675605</v>
      </c>
      <c r="J3880">
        <f>MAX(I3880*F3880,E3880)</f>
        <v>15.029823791950914</v>
      </c>
      <c r="L3880" s="166"/>
      <c r="M3880" s="41"/>
      <c r="N3880" s="41"/>
      <c r="O3880" s="41"/>
    </row>
    <row r="3881" spans="1:15" x14ac:dyDescent="0.25">
      <c r="A3881" s="165">
        <v>43627.625</v>
      </c>
      <c r="B3881" s="167">
        <f>WEEKNUM(A3881)</f>
        <v>24</v>
      </c>
      <c r="C3881" s="164">
        <f>WEEKDAY(A3881)</f>
        <v>3</v>
      </c>
      <c r="D3881" s="164">
        <v>16</v>
      </c>
      <c r="E3881" s="163">
        <v>10</v>
      </c>
      <c r="F3881" s="163">
        <v>13.975000000000001</v>
      </c>
      <c r="G3881" s="163">
        <v>11.8125</v>
      </c>
      <c r="H3881" s="1">
        <v>2318</v>
      </c>
      <c r="I3881" s="161">
        <f>VLOOKUP(B3881,L$2:M$54,2,FALSE)</f>
        <v>1.0678382800675605</v>
      </c>
      <c r="J3881">
        <f>MAX(I3881*F3881,E3881)</f>
        <v>14.923039963944159</v>
      </c>
      <c r="L3881" s="166"/>
      <c r="M3881" s="41"/>
      <c r="N3881" s="41"/>
      <c r="O3881" s="41"/>
    </row>
    <row r="3882" spans="1:15" x14ac:dyDescent="0.25">
      <c r="A3882" s="165">
        <v>43627.666666666664</v>
      </c>
      <c r="B3882" s="167">
        <f>WEEKNUM(A3882)</f>
        <v>24</v>
      </c>
      <c r="C3882" s="164">
        <f>WEEKDAY(A3882)</f>
        <v>3</v>
      </c>
      <c r="D3882" s="164">
        <v>17</v>
      </c>
      <c r="E3882" s="163">
        <v>10</v>
      </c>
      <c r="F3882" s="163">
        <v>14.175000000000001</v>
      </c>
      <c r="G3882" s="163">
        <v>11.125</v>
      </c>
      <c r="H3882" s="1">
        <v>2708</v>
      </c>
      <c r="I3882" s="161">
        <f>VLOOKUP(B3882,L$2:M$54,2,FALSE)</f>
        <v>1.0678382800675605</v>
      </c>
      <c r="J3882">
        <f>MAX(I3882*F3882,E3882)</f>
        <v>15.136607619957671</v>
      </c>
      <c r="L3882" s="166"/>
      <c r="M3882" s="41"/>
      <c r="N3882" s="41"/>
      <c r="O3882" s="41"/>
    </row>
    <row r="3883" spans="1:15" x14ac:dyDescent="0.25">
      <c r="A3883" s="165">
        <v>43627.708333333336</v>
      </c>
      <c r="B3883" s="167">
        <f>WEEKNUM(A3883)</f>
        <v>24</v>
      </c>
      <c r="C3883" s="164">
        <f>WEEKDAY(A3883)</f>
        <v>3</v>
      </c>
      <c r="D3883" s="164">
        <v>18</v>
      </c>
      <c r="E3883" s="163">
        <v>10</v>
      </c>
      <c r="F3883" s="163">
        <v>14.45</v>
      </c>
      <c r="G3883" s="163">
        <v>11.875</v>
      </c>
      <c r="H3883" s="1">
        <v>3217</v>
      </c>
      <c r="I3883" s="161">
        <f>VLOOKUP(B3883,L$2:M$54,2,FALSE)</f>
        <v>1.0678382800675605</v>
      </c>
      <c r="J3883">
        <f>MAX(I3883*F3883,E3883)</f>
        <v>15.43026314697625</v>
      </c>
      <c r="L3883" s="166"/>
      <c r="M3883" s="41"/>
      <c r="N3883" s="41"/>
      <c r="O3883" s="41"/>
    </row>
    <row r="3884" spans="1:15" x14ac:dyDescent="0.25">
      <c r="A3884" s="165">
        <v>43627.75</v>
      </c>
      <c r="B3884" s="167">
        <f>WEEKNUM(A3884)</f>
        <v>24</v>
      </c>
      <c r="C3884" s="164">
        <f>WEEKDAY(A3884)</f>
        <v>3</v>
      </c>
      <c r="D3884" s="164">
        <v>19</v>
      </c>
      <c r="E3884" s="163">
        <v>10</v>
      </c>
      <c r="F3884" s="163">
        <v>17.375</v>
      </c>
      <c r="G3884" s="163">
        <v>12.25</v>
      </c>
      <c r="H3884" s="1">
        <v>3093</v>
      </c>
      <c r="I3884" s="161">
        <f>VLOOKUP(B3884,L$2:M$54,2,FALSE)</f>
        <v>1.0678382800675605</v>
      </c>
      <c r="J3884">
        <f>MAX(I3884*F3884,E3884)</f>
        <v>18.553690116173865</v>
      </c>
      <c r="L3884" s="166"/>
      <c r="M3884" s="41"/>
      <c r="N3884" s="41"/>
      <c r="O3884" s="41"/>
    </row>
    <row r="3885" spans="1:15" x14ac:dyDescent="0.25">
      <c r="A3885" s="165">
        <v>43627.791666666664</v>
      </c>
      <c r="B3885" s="167">
        <f>WEEKNUM(A3885)</f>
        <v>24</v>
      </c>
      <c r="C3885" s="164">
        <f>WEEKDAY(A3885)</f>
        <v>3</v>
      </c>
      <c r="D3885" s="164">
        <v>20</v>
      </c>
      <c r="E3885" s="163">
        <v>10</v>
      </c>
      <c r="F3885" s="163">
        <v>15.925000000000001</v>
      </c>
      <c r="G3885" s="163">
        <v>13.625</v>
      </c>
      <c r="H3885" s="1">
        <v>2488</v>
      </c>
      <c r="I3885" s="161">
        <f>VLOOKUP(B3885,L$2:M$54,2,FALSE)</f>
        <v>1.0678382800675605</v>
      </c>
      <c r="J3885">
        <f>MAX(I3885*F3885,E3885)</f>
        <v>17.005324610075903</v>
      </c>
      <c r="L3885" s="166"/>
      <c r="M3885" s="41"/>
      <c r="N3885" s="41"/>
      <c r="O3885" s="41"/>
    </row>
    <row r="3886" spans="1:15" x14ac:dyDescent="0.25">
      <c r="A3886" s="165">
        <v>43627.833333333336</v>
      </c>
      <c r="B3886" s="167">
        <f>WEEKNUM(A3886)</f>
        <v>24</v>
      </c>
      <c r="C3886" s="164">
        <f>WEEKDAY(A3886)</f>
        <v>3</v>
      </c>
      <c r="D3886" s="164">
        <v>21</v>
      </c>
      <c r="E3886" s="163">
        <v>10</v>
      </c>
      <c r="F3886" s="163">
        <v>13.525</v>
      </c>
      <c r="G3886" s="163">
        <v>12.875</v>
      </c>
      <c r="H3886" s="1">
        <v>1855</v>
      </c>
      <c r="I3886" s="161">
        <f>VLOOKUP(B3886,L$2:M$54,2,FALSE)</f>
        <v>1.0678382800675605</v>
      </c>
      <c r="J3886">
        <f>MAX(I3886*F3886,E3886)</f>
        <v>14.442512737913757</v>
      </c>
      <c r="L3886" s="166"/>
      <c r="M3886" s="41"/>
      <c r="N3886" s="41"/>
      <c r="O3886" s="41"/>
    </row>
    <row r="3887" spans="1:15" x14ac:dyDescent="0.25">
      <c r="A3887" s="165">
        <v>43627.875</v>
      </c>
      <c r="B3887" s="167">
        <f>WEEKNUM(A3887)</f>
        <v>24</v>
      </c>
      <c r="C3887" s="164">
        <f>WEEKDAY(A3887)</f>
        <v>3</v>
      </c>
      <c r="D3887" s="164">
        <v>22</v>
      </c>
      <c r="E3887" s="163">
        <v>12.45</v>
      </c>
      <c r="F3887" s="163">
        <v>12.45</v>
      </c>
      <c r="G3887" s="163">
        <v>11.9375</v>
      </c>
      <c r="H3887" s="1">
        <v>1470</v>
      </c>
      <c r="I3887" s="161">
        <f>VLOOKUP(B3887,L$2:M$54,2,FALSE)</f>
        <v>1.0678382800675605</v>
      </c>
      <c r="J3887">
        <f>MAX(I3887*F3887,E3887)</f>
        <v>13.294586586841127</v>
      </c>
      <c r="L3887" s="166"/>
      <c r="M3887" s="41"/>
      <c r="N3887" s="41"/>
      <c r="O3887" s="41"/>
    </row>
    <row r="3888" spans="1:15" x14ac:dyDescent="0.25">
      <c r="A3888" s="165">
        <v>43627.916666666664</v>
      </c>
      <c r="B3888" s="167">
        <f>WEEKNUM(A3888)</f>
        <v>24</v>
      </c>
      <c r="C3888" s="164">
        <f>WEEKDAY(A3888)</f>
        <v>3</v>
      </c>
      <c r="D3888" s="164">
        <v>23</v>
      </c>
      <c r="E3888" s="163">
        <v>11.95</v>
      </c>
      <c r="F3888" s="163">
        <v>11.95</v>
      </c>
      <c r="G3888" s="163">
        <v>12.1875</v>
      </c>
      <c r="H3888" s="1">
        <v>1043</v>
      </c>
      <c r="I3888" s="161">
        <f>VLOOKUP(B3888,L$2:M$54,2,FALSE)</f>
        <v>1.0678382800675605</v>
      </c>
      <c r="J3888">
        <f>MAX(I3888*F3888,E3888)</f>
        <v>12.760667446807348</v>
      </c>
      <c r="L3888" s="166"/>
      <c r="M3888" s="41"/>
      <c r="N3888" s="41"/>
      <c r="O3888" s="41"/>
    </row>
    <row r="3889" spans="1:15" x14ac:dyDescent="0.25">
      <c r="A3889" s="165">
        <v>43627.958333333336</v>
      </c>
      <c r="B3889" s="167">
        <f>WEEKNUM(A3889)</f>
        <v>24</v>
      </c>
      <c r="C3889" s="164">
        <f>WEEKDAY(A3889)</f>
        <v>3</v>
      </c>
      <c r="D3889" s="164">
        <v>24</v>
      </c>
      <c r="E3889" s="163">
        <v>11.725000000000001</v>
      </c>
      <c r="F3889" s="163">
        <v>11.725000000000001</v>
      </c>
      <c r="G3889" s="163">
        <v>11.862500000000001</v>
      </c>
      <c r="H3889" s="1">
        <v>595</v>
      </c>
      <c r="I3889" s="161">
        <f>VLOOKUP(B3889,L$2:M$54,2,FALSE)</f>
        <v>1.0678382800675605</v>
      </c>
      <c r="J3889">
        <f>MAX(I3889*F3889,E3889)</f>
        <v>12.520403833792148</v>
      </c>
      <c r="L3889" s="166"/>
      <c r="M3889" s="41"/>
      <c r="N3889" s="41"/>
      <c r="O3889" s="41"/>
    </row>
    <row r="3890" spans="1:15" x14ac:dyDescent="0.25">
      <c r="A3890" s="165">
        <v>43628</v>
      </c>
      <c r="B3890" s="167">
        <f>WEEKNUM(A3890)</f>
        <v>24</v>
      </c>
      <c r="C3890" s="164">
        <f>WEEKDAY(A3890)</f>
        <v>4</v>
      </c>
      <c r="D3890" s="164">
        <v>1</v>
      </c>
      <c r="E3890" s="163">
        <v>12</v>
      </c>
      <c r="F3890" s="163">
        <v>12</v>
      </c>
      <c r="G3890" s="163">
        <v>12.112500000000001</v>
      </c>
      <c r="H3890" s="1">
        <v>245</v>
      </c>
      <c r="I3890" s="161">
        <f>VLOOKUP(B3890,L$2:M$54,2,FALSE)</f>
        <v>1.0678382800675605</v>
      </c>
      <c r="J3890">
        <f>MAX(I3890*F3890,E3890)</f>
        <v>12.814059360810727</v>
      </c>
      <c r="L3890" s="166"/>
      <c r="M3890" s="41"/>
      <c r="N3890" s="41"/>
      <c r="O3890" s="41"/>
    </row>
    <row r="3891" spans="1:15" x14ac:dyDescent="0.25">
      <c r="A3891" s="165">
        <v>43628.041666666664</v>
      </c>
      <c r="B3891" s="167">
        <f>WEEKNUM(A3891)</f>
        <v>24</v>
      </c>
      <c r="C3891" s="164">
        <f>WEEKDAY(A3891)</f>
        <v>4</v>
      </c>
      <c r="D3891" s="164">
        <v>2</v>
      </c>
      <c r="E3891" s="163">
        <v>11.07</v>
      </c>
      <c r="F3891" s="163">
        <v>11.07</v>
      </c>
      <c r="G3891" s="163">
        <v>11.9</v>
      </c>
      <c r="H3891" s="1">
        <v>125</v>
      </c>
      <c r="I3891" s="161">
        <f>VLOOKUP(B3891,L$2:M$54,2,FALSE)</f>
        <v>1.0678382800675605</v>
      </c>
      <c r="J3891">
        <f>MAX(I3891*F3891,E3891)</f>
        <v>11.820969760347895</v>
      </c>
      <c r="L3891" s="166"/>
      <c r="M3891" s="41"/>
      <c r="N3891" s="41"/>
      <c r="O3891" s="41"/>
    </row>
    <row r="3892" spans="1:15" x14ac:dyDescent="0.25">
      <c r="A3892" s="165">
        <v>43628.083333333336</v>
      </c>
      <c r="B3892" s="167">
        <f>WEEKNUM(A3892)</f>
        <v>24</v>
      </c>
      <c r="C3892" s="164">
        <f>WEEKDAY(A3892)</f>
        <v>4</v>
      </c>
      <c r="D3892" s="164">
        <v>3</v>
      </c>
      <c r="E3892" s="163">
        <v>11.175000000000001</v>
      </c>
      <c r="F3892" s="163">
        <v>11.175000000000001</v>
      </c>
      <c r="G3892" s="163">
        <v>12.112500000000001</v>
      </c>
      <c r="H3892" s="1">
        <v>93</v>
      </c>
      <c r="I3892" s="161">
        <f>VLOOKUP(B3892,L$2:M$54,2,FALSE)</f>
        <v>1.0678382800675605</v>
      </c>
      <c r="J3892">
        <f>MAX(I3892*F3892,E3892)</f>
        <v>11.93309277975499</v>
      </c>
      <c r="L3892" s="166"/>
      <c r="M3892" s="41"/>
      <c r="N3892" s="41"/>
      <c r="O3892" s="41"/>
    </row>
    <row r="3893" spans="1:15" x14ac:dyDescent="0.25">
      <c r="A3893" s="165">
        <v>43628.125</v>
      </c>
      <c r="B3893" s="167">
        <f>WEEKNUM(A3893)</f>
        <v>24</v>
      </c>
      <c r="C3893" s="164">
        <f>WEEKDAY(A3893)</f>
        <v>4</v>
      </c>
      <c r="D3893" s="164">
        <v>4</v>
      </c>
      <c r="E3893" s="163">
        <v>11.745000000000001</v>
      </c>
      <c r="F3893" s="163">
        <v>11.745000000000001</v>
      </c>
      <c r="G3893" s="163">
        <v>11.875</v>
      </c>
      <c r="H3893" s="1">
        <v>140</v>
      </c>
      <c r="I3893" s="161">
        <f>VLOOKUP(B3893,L$2:M$54,2,FALSE)</f>
        <v>1.0678382800675605</v>
      </c>
      <c r="J3893">
        <f>MAX(I3893*F3893,E3893)</f>
        <v>12.5417605993935</v>
      </c>
      <c r="L3893" s="166"/>
      <c r="M3893" s="41"/>
      <c r="N3893" s="41"/>
      <c r="O3893" s="41"/>
    </row>
    <row r="3894" spans="1:15" x14ac:dyDescent="0.25">
      <c r="A3894" s="165">
        <v>43628.166666666664</v>
      </c>
      <c r="B3894" s="167">
        <f>WEEKNUM(A3894)</f>
        <v>24</v>
      </c>
      <c r="C3894" s="164">
        <f>WEEKDAY(A3894)</f>
        <v>4</v>
      </c>
      <c r="D3894" s="164">
        <v>5</v>
      </c>
      <c r="E3894" s="163">
        <v>12.195</v>
      </c>
      <c r="F3894" s="163">
        <v>12.195</v>
      </c>
      <c r="G3894" s="163">
        <v>12.8125</v>
      </c>
      <c r="H3894" s="1">
        <v>389</v>
      </c>
      <c r="I3894" s="161">
        <f>VLOOKUP(B3894,L$2:M$54,2,FALSE)</f>
        <v>1.0678382800675605</v>
      </c>
      <c r="J3894">
        <f>MAX(I3894*F3894,E3894)</f>
        <v>13.0222878254239</v>
      </c>
      <c r="L3894" s="166"/>
      <c r="M3894" s="41"/>
      <c r="N3894" s="41"/>
      <c r="O3894" s="41"/>
    </row>
    <row r="3895" spans="1:15" x14ac:dyDescent="0.25">
      <c r="A3895" s="165">
        <v>43628.208333333336</v>
      </c>
      <c r="B3895" s="167">
        <f>WEEKNUM(A3895)</f>
        <v>24</v>
      </c>
      <c r="C3895" s="164">
        <f>WEEKDAY(A3895)</f>
        <v>4</v>
      </c>
      <c r="D3895" s="164">
        <v>6</v>
      </c>
      <c r="E3895" s="163">
        <v>11.705</v>
      </c>
      <c r="F3895" s="163">
        <v>11.705</v>
      </c>
      <c r="G3895" s="163">
        <v>13.574999999999999</v>
      </c>
      <c r="H3895" s="1">
        <v>1029</v>
      </c>
      <c r="I3895" s="161">
        <f>VLOOKUP(B3895,L$2:M$54,2,FALSE)</f>
        <v>1.0678382800675605</v>
      </c>
      <c r="J3895">
        <f>MAX(I3895*F3895,E3895)</f>
        <v>12.499047068190796</v>
      </c>
      <c r="L3895" s="166"/>
      <c r="M3895" s="41"/>
      <c r="N3895" s="41"/>
      <c r="O3895" s="41"/>
    </row>
    <row r="3896" spans="1:15" x14ac:dyDescent="0.25">
      <c r="A3896" s="165">
        <v>43628.25</v>
      </c>
      <c r="B3896" s="167">
        <f>WEEKNUM(A3896)</f>
        <v>24</v>
      </c>
      <c r="C3896" s="164">
        <f>WEEKDAY(A3896)</f>
        <v>4</v>
      </c>
      <c r="D3896" s="164">
        <v>7</v>
      </c>
      <c r="E3896" s="163">
        <v>10.620000000000001</v>
      </c>
      <c r="F3896" s="163">
        <v>10.620000000000001</v>
      </c>
      <c r="G3896" s="163">
        <v>12.262499999999999</v>
      </c>
      <c r="H3896" s="1">
        <v>3813</v>
      </c>
      <c r="I3896" s="161">
        <f>VLOOKUP(B3896,L$2:M$54,2,FALSE)</f>
        <v>1.0678382800675605</v>
      </c>
      <c r="J3896">
        <f>MAX(I3896*F3896,E3896)</f>
        <v>11.340442534317495</v>
      </c>
      <c r="L3896" s="166"/>
      <c r="M3896" s="41"/>
      <c r="N3896" s="41"/>
      <c r="O3896" s="41"/>
    </row>
    <row r="3897" spans="1:15" x14ac:dyDescent="0.25">
      <c r="A3897" s="165">
        <v>43628.291666666664</v>
      </c>
      <c r="B3897" s="167">
        <f>WEEKNUM(A3897)</f>
        <v>24</v>
      </c>
      <c r="C3897" s="164">
        <f>WEEKDAY(A3897)</f>
        <v>4</v>
      </c>
      <c r="D3897" s="164">
        <v>8</v>
      </c>
      <c r="E3897" s="163">
        <v>11.77</v>
      </c>
      <c r="F3897" s="163">
        <v>11.77</v>
      </c>
      <c r="G3897" s="163">
        <v>11.55</v>
      </c>
      <c r="H3897" s="1">
        <v>4287</v>
      </c>
      <c r="I3897" s="161">
        <f>VLOOKUP(B3897,L$2:M$54,2,FALSE)</f>
        <v>1.0678382800675605</v>
      </c>
      <c r="J3897">
        <f>MAX(I3897*F3897,E3897)</f>
        <v>12.568456556395187</v>
      </c>
      <c r="L3897" s="166"/>
      <c r="M3897" s="41"/>
      <c r="N3897" s="41"/>
      <c r="O3897" s="41"/>
    </row>
    <row r="3898" spans="1:15" x14ac:dyDescent="0.25">
      <c r="A3898" s="165">
        <v>43628.333333333336</v>
      </c>
      <c r="B3898" s="167">
        <f>WEEKNUM(A3898)</f>
        <v>24</v>
      </c>
      <c r="C3898" s="164">
        <f>WEEKDAY(A3898)</f>
        <v>4</v>
      </c>
      <c r="D3898" s="164">
        <v>9</v>
      </c>
      <c r="E3898" s="163">
        <v>10</v>
      </c>
      <c r="F3898" s="163">
        <v>16.5</v>
      </c>
      <c r="G3898" s="163">
        <v>11.824999999999999</v>
      </c>
      <c r="H3898" s="1">
        <v>3956</v>
      </c>
      <c r="I3898" s="161">
        <f>VLOOKUP(B3898,L$2:M$54,2,FALSE)</f>
        <v>1.0678382800675605</v>
      </c>
      <c r="J3898">
        <f>MAX(I3898*F3898,E3898)</f>
        <v>17.61933162111475</v>
      </c>
      <c r="L3898" s="166"/>
      <c r="M3898" s="41"/>
      <c r="N3898" s="41"/>
      <c r="O3898" s="41"/>
    </row>
    <row r="3899" spans="1:15" x14ac:dyDescent="0.25">
      <c r="A3899" s="165">
        <v>43628.375</v>
      </c>
      <c r="B3899" s="167">
        <f>WEEKNUM(A3899)</f>
        <v>24</v>
      </c>
      <c r="C3899" s="164">
        <f>WEEKDAY(A3899)</f>
        <v>4</v>
      </c>
      <c r="D3899" s="164">
        <v>10</v>
      </c>
      <c r="E3899" s="163">
        <v>10</v>
      </c>
      <c r="F3899" s="163">
        <v>19</v>
      </c>
      <c r="G3899" s="163">
        <v>12.274999999999999</v>
      </c>
      <c r="H3899" s="1">
        <v>2870</v>
      </c>
      <c r="I3899" s="161">
        <f>VLOOKUP(B3899,L$2:M$54,2,FALSE)</f>
        <v>1.0678382800675605</v>
      </c>
      <c r="J3899">
        <f>MAX(I3899*F3899,E3899)</f>
        <v>20.288927321283651</v>
      </c>
      <c r="L3899" s="166"/>
      <c r="M3899" s="41"/>
      <c r="N3899" s="41"/>
      <c r="O3899" s="41"/>
    </row>
    <row r="3900" spans="1:15" x14ac:dyDescent="0.25">
      <c r="A3900" s="165">
        <v>43628.416666666664</v>
      </c>
      <c r="B3900" s="167">
        <f>WEEKNUM(A3900)</f>
        <v>24</v>
      </c>
      <c r="C3900" s="164">
        <f>WEEKDAY(A3900)</f>
        <v>4</v>
      </c>
      <c r="D3900" s="164">
        <v>11</v>
      </c>
      <c r="E3900" s="163">
        <v>10</v>
      </c>
      <c r="F3900" s="163">
        <v>16.75</v>
      </c>
      <c r="G3900" s="163">
        <v>12.3</v>
      </c>
      <c r="H3900" s="1">
        <v>2418</v>
      </c>
      <c r="I3900" s="161">
        <f>VLOOKUP(B3900,L$2:M$54,2,FALSE)</f>
        <v>1.0678382800675605</v>
      </c>
      <c r="J3900">
        <f>MAX(I3900*F3900,E3900)</f>
        <v>17.88629119113164</v>
      </c>
      <c r="L3900" s="166"/>
      <c r="M3900" s="41"/>
      <c r="N3900" s="41"/>
      <c r="O3900" s="41"/>
    </row>
    <row r="3901" spans="1:15" x14ac:dyDescent="0.25">
      <c r="A3901" s="165">
        <v>43628.458333333336</v>
      </c>
      <c r="B3901" s="167">
        <f>WEEKNUM(A3901)</f>
        <v>24</v>
      </c>
      <c r="C3901" s="164">
        <f>WEEKDAY(A3901)</f>
        <v>4</v>
      </c>
      <c r="D3901" s="164">
        <v>12</v>
      </c>
      <c r="E3901" s="163">
        <v>10</v>
      </c>
      <c r="F3901" s="163">
        <v>15.379999999999999</v>
      </c>
      <c r="G3901" s="163">
        <v>11.55</v>
      </c>
      <c r="H3901" s="1">
        <v>2449</v>
      </c>
      <c r="I3901" s="161">
        <f>VLOOKUP(B3901,L$2:M$54,2,FALSE)</f>
        <v>1.0678382800675605</v>
      </c>
      <c r="J3901">
        <f>MAX(I3901*F3901,E3901)</f>
        <v>16.423352747439079</v>
      </c>
      <c r="L3901" s="166"/>
      <c r="M3901" s="41"/>
      <c r="N3901" s="41"/>
      <c r="O3901" s="41"/>
    </row>
    <row r="3902" spans="1:15" x14ac:dyDescent="0.25">
      <c r="A3902" s="165">
        <v>43628.5</v>
      </c>
      <c r="B3902" s="167">
        <f>WEEKNUM(A3902)</f>
        <v>24</v>
      </c>
      <c r="C3902" s="164">
        <f>WEEKDAY(A3902)</f>
        <v>4</v>
      </c>
      <c r="D3902" s="164">
        <v>13</v>
      </c>
      <c r="E3902" s="163">
        <v>10</v>
      </c>
      <c r="F3902" s="163">
        <v>14.45</v>
      </c>
      <c r="G3902" s="163">
        <v>10.25</v>
      </c>
      <c r="H3902" s="1">
        <v>2304</v>
      </c>
      <c r="I3902" s="161">
        <f>VLOOKUP(B3902,L$2:M$54,2,FALSE)</f>
        <v>1.0678382800675605</v>
      </c>
      <c r="J3902">
        <f>MAX(I3902*F3902,E3902)</f>
        <v>15.43026314697625</v>
      </c>
      <c r="L3902" s="166"/>
      <c r="M3902" s="41"/>
      <c r="N3902" s="41"/>
      <c r="O3902" s="41"/>
    </row>
    <row r="3903" spans="1:15" x14ac:dyDescent="0.25">
      <c r="A3903" s="165">
        <v>43628.541666666664</v>
      </c>
      <c r="B3903" s="167">
        <f>WEEKNUM(A3903)</f>
        <v>24</v>
      </c>
      <c r="C3903" s="164">
        <f>WEEKDAY(A3903)</f>
        <v>4</v>
      </c>
      <c r="D3903" s="164">
        <v>14</v>
      </c>
      <c r="E3903" s="163">
        <v>10</v>
      </c>
      <c r="F3903" s="163">
        <v>13.765000000000001</v>
      </c>
      <c r="G3903" s="163">
        <v>11.95</v>
      </c>
      <c r="H3903" s="1">
        <v>2426</v>
      </c>
      <c r="I3903" s="161">
        <f>VLOOKUP(B3903,L$2:M$54,2,FALSE)</f>
        <v>1.0678382800675605</v>
      </c>
      <c r="J3903">
        <f>MAX(I3903*F3903,E3903)</f>
        <v>14.698793925129971</v>
      </c>
      <c r="L3903" s="166"/>
      <c r="M3903" s="41"/>
      <c r="N3903" s="41"/>
      <c r="O3903" s="41"/>
    </row>
    <row r="3904" spans="1:15" x14ac:dyDescent="0.25">
      <c r="A3904" s="165">
        <v>43628.583333333336</v>
      </c>
      <c r="B3904" s="167">
        <f>WEEKNUM(A3904)</f>
        <v>24</v>
      </c>
      <c r="C3904" s="164">
        <f>WEEKDAY(A3904)</f>
        <v>4</v>
      </c>
      <c r="D3904" s="164">
        <v>15</v>
      </c>
      <c r="E3904" s="163">
        <v>10</v>
      </c>
      <c r="F3904" s="163">
        <v>14.185</v>
      </c>
      <c r="G3904" s="163">
        <v>12.3</v>
      </c>
      <c r="H3904" s="1">
        <v>2523</v>
      </c>
      <c r="I3904" s="161">
        <f>VLOOKUP(B3904,L$2:M$54,2,FALSE)</f>
        <v>1.0678382800675605</v>
      </c>
      <c r="J3904">
        <f>MAX(I3904*F3904,E3904)</f>
        <v>15.147286002758348</v>
      </c>
      <c r="L3904" s="166"/>
      <c r="M3904" s="41"/>
      <c r="N3904" s="41"/>
      <c r="O3904" s="41"/>
    </row>
    <row r="3905" spans="1:15" x14ac:dyDescent="0.25">
      <c r="A3905" s="165">
        <v>43628.625</v>
      </c>
      <c r="B3905" s="167">
        <f>WEEKNUM(A3905)</f>
        <v>24</v>
      </c>
      <c r="C3905" s="164">
        <f>WEEKDAY(A3905)</f>
        <v>4</v>
      </c>
      <c r="D3905" s="164">
        <v>16</v>
      </c>
      <c r="E3905" s="163">
        <v>10</v>
      </c>
      <c r="F3905" s="163">
        <v>15</v>
      </c>
      <c r="G3905" s="163">
        <v>11.91</v>
      </c>
      <c r="H3905" s="1">
        <v>2664</v>
      </c>
      <c r="I3905" s="161">
        <f>VLOOKUP(B3905,L$2:M$54,2,FALSE)</f>
        <v>1.0678382800675605</v>
      </c>
      <c r="J3905">
        <f>MAX(I3905*F3905,E3905)</f>
        <v>16.017574201013407</v>
      </c>
      <c r="L3905" s="166"/>
      <c r="M3905" s="41"/>
      <c r="N3905" s="41"/>
      <c r="O3905" s="41"/>
    </row>
    <row r="3906" spans="1:15" x14ac:dyDescent="0.25">
      <c r="A3906" s="165">
        <v>43628.666666666664</v>
      </c>
      <c r="B3906" s="167">
        <f>WEEKNUM(A3906)</f>
        <v>24</v>
      </c>
      <c r="C3906" s="164">
        <f>WEEKDAY(A3906)</f>
        <v>4</v>
      </c>
      <c r="D3906" s="164">
        <v>17</v>
      </c>
      <c r="E3906" s="163">
        <v>10</v>
      </c>
      <c r="F3906" s="163">
        <v>14.895</v>
      </c>
      <c r="G3906" s="163">
        <v>11.780000000000001</v>
      </c>
      <c r="H3906" s="1">
        <v>3599</v>
      </c>
      <c r="I3906" s="161">
        <f>VLOOKUP(B3906,L$2:M$54,2,FALSE)</f>
        <v>1.0678382800675605</v>
      </c>
      <c r="J3906">
        <f>MAX(I3906*F3906,E3906)</f>
        <v>15.905451181606313</v>
      </c>
      <c r="L3906" s="166"/>
      <c r="M3906" s="41"/>
      <c r="N3906" s="41"/>
      <c r="O3906" s="41"/>
    </row>
    <row r="3907" spans="1:15" x14ac:dyDescent="0.25">
      <c r="A3907" s="165">
        <v>43628.708333333336</v>
      </c>
      <c r="B3907" s="167">
        <f>WEEKNUM(A3907)</f>
        <v>24</v>
      </c>
      <c r="C3907" s="164">
        <f>WEEKDAY(A3907)</f>
        <v>4</v>
      </c>
      <c r="D3907" s="164">
        <v>18</v>
      </c>
      <c r="E3907" s="163">
        <v>10</v>
      </c>
      <c r="F3907" s="163">
        <v>15.77</v>
      </c>
      <c r="G3907" s="163">
        <v>11.404999999999999</v>
      </c>
      <c r="H3907" s="1">
        <v>4124</v>
      </c>
      <c r="I3907" s="161">
        <f>VLOOKUP(B3907,L$2:M$54,2,FALSE)</f>
        <v>1.0678382800675605</v>
      </c>
      <c r="J3907">
        <f>MAX(I3907*F3907,E3907)</f>
        <v>16.839809676665428</v>
      </c>
      <c r="L3907" s="166"/>
      <c r="M3907" s="41"/>
      <c r="N3907" s="41"/>
      <c r="O3907" s="41"/>
    </row>
    <row r="3908" spans="1:15" x14ac:dyDescent="0.25">
      <c r="A3908" s="165">
        <v>43628.75</v>
      </c>
      <c r="B3908" s="167">
        <f>WEEKNUM(A3908)</f>
        <v>24</v>
      </c>
      <c r="C3908" s="164">
        <f>WEEKDAY(A3908)</f>
        <v>4</v>
      </c>
      <c r="D3908" s="164">
        <v>19</v>
      </c>
      <c r="E3908" s="163">
        <v>10</v>
      </c>
      <c r="F3908" s="163">
        <v>17.549999999999997</v>
      </c>
      <c r="G3908" s="163">
        <v>12</v>
      </c>
      <c r="H3908" s="1">
        <v>2940</v>
      </c>
      <c r="I3908" s="161">
        <f>VLOOKUP(B3908,L$2:M$54,2,FALSE)</f>
        <v>1.0678382800675605</v>
      </c>
      <c r="J3908">
        <f>MAX(I3908*F3908,E3908)</f>
        <v>18.740561815185686</v>
      </c>
      <c r="L3908" s="166"/>
      <c r="M3908" s="41"/>
      <c r="N3908" s="41"/>
      <c r="O3908" s="41"/>
    </row>
    <row r="3909" spans="1:15" x14ac:dyDescent="0.25">
      <c r="A3909" s="165">
        <v>43628.791666666664</v>
      </c>
      <c r="B3909" s="167">
        <f>WEEKNUM(A3909)</f>
        <v>24</v>
      </c>
      <c r="C3909" s="164">
        <f>WEEKDAY(A3909)</f>
        <v>4</v>
      </c>
      <c r="D3909" s="164">
        <v>20</v>
      </c>
      <c r="E3909" s="163">
        <v>10</v>
      </c>
      <c r="F3909" s="163">
        <v>16.234999999999999</v>
      </c>
      <c r="G3909" s="163">
        <v>14.375</v>
      </c>
      <c r="H3909" s="1">
        <v>1853</v>
      </c>
      <c r="I3909" s="161">
        <f>VLOOKUP(B3909,L$2:M$54,2,FALSE)</f>
        <v>1.0678382800675605</v>
      </c>
      <c r="J3909">
        <f>MAX(I3909*F3909,E3909)</f>
        <v>17.336354476896844</v>
      </c>
      <c r="L3909" s="166"/>
      <c r="M3909" s="41"/>
      <c r="N3909" s="41"/>
      <c r="O3909" s="41"/>
    </row>
    <row r="3910" spans="1:15" x14ac:dyDescent="0.25">
      <c r="A3910" s="165">
        <v>43628.833333333336</v>
      </c>
      <c r="B3910" s="167">
        <f>WEEKNUM(A3910)</f>
        <v>24</v>
      </c>
      <c r="C3910" s="164">
        <f>WEEKDAY(A3910)</f>
        <v>4</v>
      </c>
      <c r="D3910" s="164">
        <v>21</v>
      </c>
      <c r="E3910" s="163">
        <v>10</v>
      </c>
      <c r="F3910" s="163">
        <v>14</v>
      </c>
      <c r="G3910" s="163">
        <v>14.375</v>
      </c>
      <c r="H3910" s="1">
        <v>1136</v>
      </c>
      <c r="I3910" s="161">
        <f>VLOOKUP(B3910,L$2:M$54,2,FALSE)</f>
        <v>1.0678382800675605</v>
      </c>
      <c r="J3910">
        <f>MAX(I3910*F3910,E3910)</f>
        <v>14.949735920945848</v>
      </c>
      <c r="L3910" s="166"/>
      <c r="M3910" s="41"/>
      <c r="N3910" s="41"/>
      <c r="O3910" s="41"/>
    </row>
    <row r="3911" spans="1:15" x14ac:dyDescent="0.25">
      <c r="A3911" s="165">
        <v>43628.875</v>
      </c>
      <c r="B3911" s="167">
        <f>WEEKNUM(A3911)</f>
        <v>24</v>
      </c>
      <c r="C3911" s="164">
        <f>WEEKDAY(A3911)</f>
        <v>4</v>
      </c>
      <c r="D3911" s="164">
        <v>22</v>
      </c>
      <c r="E3911" s="163">
        <v>10</v>
      </c>
      <c r="F3911" s="163">
        <v>12.77</v>
      </c>
      <c r="G3911" s="163">
        <v>12.9375</v>
      </c>
      <c r="H3911" s="1">
        <v>918</v>
      </c>
      <c r="I3911" s="161">
        <f>VLOOKUP(B3911,L$2:M$54,2,FALSE)</f>
        <v>1.0678382800675605</v>
      </c>
      <c r="J3911">
        <f>MAX(I3911*F3911,E3911)</f>
        <v>13.636294836462747</v>
      </c>
      <c r="L3911" s="166"/>
      <c r="M3911" s="41"/>
      <c r="N3911" s="41"/>
      <c r="O3911" s="41"/>
    </row>
    <row r="3912" spans="1:15" x14ac:dyDescent="0.25">
      <c r="A3912" s="165">
        <v>43628.916666666664</v>
      </c>
      <c r="B3912" s="167">
        <f>WEEKNUM(A3912)</f>
        <v>24</v>
      </c>
      <c r="C3912" s="164">
        <f>WEEKDAY(A3912)</f>
        <v>4</v>
      </c>
      <c r="D3912" s="164">
        <v>23</v>
      </c>
      <c r="E3912" s="163">
        <v>12.48</v>
      </c>
      <c r="F3912" s="163">
        <v>12.48</v>
      </c>
      <c r="G3912" s="163">
        <v>12.555</v>
      </c>
      <c r="H3912" s="1">
        <v>742</v>
      </c>
      <c r="I3912" s="161">
        <f>VLOOKUP(B3912,L$2:M$54,2,FALSE)</f>
        <v>1.0678382800675605</v>
      </c>
      <c r="J3912">
        <f>MAX(I3912*F3912,E3912)</f>
        <v>13.326621735243156</v>
      </c>
      <c r="L3912" s="166"/>
      <c r="M3912" s="41"/>
      <c r="N3912" s="41"/>
      <c r="O3912" s="41"/>
    </row>
    <row r="3913" spans="1:15" x14ac:dyDescent="0.25">
      <c r="A3913" s="165">
        <v>43628.958333333336</v>
      </c>
      <c r="B3913" s="167">
        <f>WEEKNUM(A3913)</f>
        <v>24</v>
      </c>
      <c r="C3913" s="164">
        <f>WEEKDAY(A3913)</f>
        <v>4</v>
      </c>
      <c r="D3913" s="164">
        <v>24</v>
      </c>
      <c r="E3913" s="163">
        <v>12.59</v>
      </c>
      <c r="F3913" s="163">
        <v>12.59</v>
      </c>
      <c r="G3913" s="163">
        <v>11.969999999999999</v>
      </c>
      <c r="H3913" s="1">
        <v>399</v>
      </c>
      <c r="I3913" s="161">
        <f>VLOOKUP(B3913,L$2:M$54,2,FALSE)</f>
        <v>1.0678382800675605</v>
      </c>
      <c r="J3913">
        <f>MAX(I3913*F3913,E3913)</f>
        <v>13.444083946050586</v>
      </c>
      <c r="L3913" s="166"/>
      <c r="M3913" s="41"/>
      <c r="N3913" s="41"/>
      <c r="O3913" s="41"/>
    </row>
    <row r="3914" spans="1:15" x14ac:dyDescent="0.25">
      <c r="A3914" s="165">
        <v>43629</v>
      </c>
      <c r="B3914" s="167">
        <f>WEEKNUM(A3914)</f>
        <v>24</v>
      </c>
      <c r="C3914" s="164">
        <f>WEEKDAY(A3914)</f>
        <v>5</v>
      </c>
      <c r="D3914" s="164">
        <v>1</v>
      </c>
      <c r="E3914" s="163">
        <v>12.375</v>
      </c>
      <c r="F3914" s="163">
        <v>12.375</v>
      </c>
      <c r="G3914" s="163">
        <v>12.2225</v>
      </c>
      <c r="H3914" s="1">
        <v>195</v>
      </c>
      <c r="I3914" s="161">
        <f>VLOOKUP(B3914,L$2:M$54,2,FALSE)</f>
        <v>1.0678382800675605</v>
      </c>
      <c r="J3914">
        <f>MAX(I3914*F3914,E3914)</f>
        <v>13.214498715836061</v>
      </c>
      <c r="L3914" s="166"/>
      <c r="M3914" s="41"/>
      <c r="N3914" s="41"/>
      <c r="O3914" s="41"/>
    </row>
    <row r="3915" spans="1:15" x14ac:dyDescent="0.25">
      <c r="A3915" s="165">
        <v>43629.041666666664</v>
      </c>
      <c r="B3915" s="167">
        <f>WEEKNUM(A3915)</f>
        <v>24</v>
      </c>
      <c r="C3915" s="164">
        <f>WEEKDAY(A3915)</f>
        <v>5</v>
      </c>
      <c r="D3915" s="164">
        <v>2</v>
      </c>
      <c r="E3915" s="163">
        <v>11.984999999999999</v>
      </c>
      <c r="F3915" s="163">
        <v>11.984999999999999</v>
      </c>
      <c r="G3915" s="163">
        <v>11.9625</v>
      </c>
      <c r="H3915" s="1">
        <v>137</v>
      </c>
      <c r="I3915" s="161">
        <f>VLOOKUP(B3915,L$2:M$54,2,FALSE)</f>
        <v>1.0678382800675605</v>
      </c>
      <c r="J3915">
        <f>MAX(I3915*F3915,E3915)</f>
        <v>12.798041786609712</v>
      </c>
      <c r="L3915" s="166"/>
      <c r="M3915" s="41"/>
      <c r="N3915" s="41"/>
      <c r="O3915" s="41"/>
    </row>
    <row r="3916" spans="1:15" x14ac:dyDescent="0.25">
      <c r="A3916" s="165">
        <v>43629.083333333336</v>
      </c>
      <c r="B3916" s="167">
        <f>WEEKNUM(A3916)</f>
        <v>24</v>
      </c>
      <c r="C3916" s="164">
        <f>WEEKDAY(A3916)</f>
        <v>5</v>
      </c>
      <c r="D3916" s="164">
        <v>3</v>
      </c>
      <c r="E3916" s="163">
        <v>11.719999999999999</v>
      </c>
      <c r="F3916" s="163">
        <v>11.719999999999999</v>
      </c>
      <c r="G3916" s="163">
        <v>12.15</v>
      </c>
      <c r="H3916" s="1">
        <v>93</v>
      </c>
      <c r="I3916" s="161">
        <f>VLOOKUP(B3916,L$2:M$54,2,FALSE)</f>
        <v>1.0678382800675605</v>
      </c>
      <c r="J3916">
        <f>MAX(I3916*F3916,E3916)</f>
        <v>12.515064642391808</v>
      </c>
      <c r="L3916" s="166"/>
      <c r="M3916" s="41"/>
      <c r="N3916" s="41"/>
      <c r="O3916" s="41"/>
    </row>
    <row r="3917" spans="1:15" x14ac:dyDescent="0.25">
      <c r="A3917" s="165">
        <v>43629.125</v>
      </c>
      <c r="B3917" s="167">
        <f>WEEKNUM(A3917)</f>
        <v>24</v>
      </c>
      <c r="C3917" s="164">
        <f>WEEKDAY(A3917)</f>
        <v>5</v>
      </c>
      <c r="D3917" s="164">
        <v>4</v>
      </c>
      <c r="E3917" s="163">
        <v>12.094999999999999</v>
      </c>
      <c r="F3917" s="163">
        <v>12.094999999999999</v>
      </c>
      <c r="G3917" s="163">
        <v>12.635000000000002</v>
      </c>
      <c r="H3917" s="1">
        <v>162</v>
      </c>
      <c r="I3917" s="161">
        <f>VLOOKUP(B3917,L$2:M$54,2,FALSE)</f>
        <v>1.0678382800675605</v>
      </c>
      <c r="J3917">
        <f>MAX(I3917*F3917,E3917)</f>
        <v>12.915503997417144</v>
      </c>
      <c r="L3917" s="166"/>
      <c r="M3917" s="41"/>
      <c r="N3917" s="41"/>
      <c r="O3917" s="41"/>
    </row>
    <row r="3918" spans="1:15" x14ac:dyDescent="0.25">
      <c r="A3918" s="165">
        <v>43629.166666666664</v>
      </c>
      <c r="B3918" s="167">
        <f>WEEKNUM(A3918)</f>
        <v>24</v>
      </c>
      <c r="C3918" s="164">
        <f>WEEKDAY(A3918)</f>
        <v>5</v>
      </c>
      <c r="D3918" s="164">
        <v>5</v>
      </c>
      <c r="E3918" s="163">
        <v>11.91</v>
      </c>
      <c r="F3918" s="163">
        <v>11.91</v>
      </c>
      <c r="G3918" s="163">
        <v>13.0975</v>
      </c>
      <c r="H3918" s="1">
        <v>344</v>
      </c>
      <c r="I3918" s="161">
        <f>VLOOKUP(B3918,L$2:M$54,2,FALSE)</f>
        <v>1.0678382800675605</v>
      </c>
      <c r="J3918">
        <f>MAX(I3918*F3918,E3918)</f>
        <v>12.717953915604646</v>
      </c>
      <c r="L3918" s="166"/>
      <c r="M3918" s="41"/>
      <c r="N3918" s="41"/>
      <c r="O3918" s="41"/>
    </row>
    <row r="3919" spans="1:15" x14ac:dyDescent="0.25">
      <c r="A3919" s="165">
        <v>43629.208333333336</v>
      </c>
      <c r="B3919" s="167">
        <f>WEEKNUM(A3919)</f>
        <v>24</v>
      </c>
      <c r="C3919" s="164">
        <f>WEEKDAY(A3919)</f>
        <v>5</v>
      </c>
      <c r="D3919" s="164">
        <v>6</v>
      </c>
      <c r="E3919" s="163">
        <v>12.455</v>
      </c>
      <c r="F3919" s="163">
        <v>12.455</v>
      </c>
      <c r="G3919" s="163">
        <v>14.045</v>
      </c>
      <c r="H3919" s="1">
        <v>998</v>
      </c>
      <c r="I3919" s="161">
        <f>VLOOKUP(B3919,L$2:M$54,2,FALSE)</f>
        <v>1.0678382800675605</v>
      </c>
      <c r="J3919">
        <f>MAX(I3919*F3919,E3919)</f>
        <v>13.299925778241466</v>
      </c>
      <c r="L3919" s="166"/>
      <c r="M3919" s="41"/>
      <c r="N3919" s="41"/>
      <c r="O3919" s="41"/>
    </row>
    <row r="3920" spans="1:15" x14ac:dyDescent="0.25">
      <c r="A3920" s="165">
        <v>43629.25</v>
      </c>
      <c r="B3920" s="167">
        <f>WEEKNUM(A3920)</f>
        <v>24</v>
      </c>
      <c r="C3920" s="164">
        <f>WEEKDAY(A3920)</f>
        <v>5</v>
      </c>
      <c r="D3920" s="164">
        <v>7</v>
      </c>
      <c r="E3920" s="163">
        <v>10</v>
      </c>
      <c r="F3920" s="163">
        <v>11.094999999999999</v>
      </c>
      <c r="G3920" s="163">
        <v>12.547499999999999</v>
      </c>
      <c r="H3920" s="1">
        <v>3645</v>
      </c>
      <c r="I3920" s="161">
        <f>VLOOKUP(B3920,L$2:M$54,2,FALSE)</f>
        <v>1.0678382800675605</v>
      </c>
      <c r="J3920">
        <f>MAX(I3920*F3920,E3920)</f>
        <v>11.847665717349583</v>
      </c>
      <c r="L3920" s="166"/>
      <c r="M3920" s="41"/>
      <c r="N3920" s="41"/>
      <c r="O3920" s="41"/>
    </row>
    <row r="3921" spans="1:15" x14ac:dyDescent="0.25">
      <c r="A3921" s="165">
        <v>43629.291666666664</v>
      </c>
      <c r="B3921" s="167">
        <f>WEEKNUM(A3921)</f>
        <v>24</v>
      </c>
      <c r="C3921" s="164">
        <f>WEEKDAY(A3921)</f>
        <v>5</v>
      </c>
      <c r="D3921" s="164">
        <v>8</v>
      </c>
      <c r="E3921" s="163">
        <v>10</v>
      </c>
      <c r="F3921" s="163">
        <v>11.745000000000001</v>
      </c>
      <c r="G3921" s="163">
        <v>12.127500000000001</v>
      </c>
      <c r="H3921" s="1">
        <v>4356</v>
      </c>
      <c r="I3921" s="161">
        <f>VLOOKUP(B3921,L$2:M$54,2,FALSE)</f>
        <v>1.0678382800675605</v>
      </c>
      <c r="J3921">
        <f>MAX(I3921*F3921,E3921)</f>
        <v>12.5417605993935</v>
      </c>
      <c r="L3921" s="166"/>
      <c r="M3921" s="41"/>
      <c r="N3921" s="41"/>
      <c r="O3921" s="41"/>
    </row>
    <row r="3922" spans="1:15" x14ac:dyDescent="0.25">
      <c r="A3922" s="165">
        <v>43629.333333333336</v>
      </c>
      <c r="B3922" s="167">
        <f>WEEKNUM(A3922)</f>
        <v>24</v>
      </c>
      <c r="C3922" s="164">
        <f>WEEKDAY(A3922)</f>
        <v>5</v>
      </c>
      <c r="D3922" s="164">
        <v>9</v>
      </c>
      <c r="E3922" s="163">
        <v>10</v>
      </c>
      <c r="F3922" s="163">
        <v>17.755000000000003</v>
      </c>
      <c r="G3922" s="163">
        <v>12.61</v>
      </c>
      <c r="H3922" s="1">
        <v>3826</v>
      </c>
      <c r="I3922" s="161">
        <f>VLOOKUP(B3922,L$2:M$54,2,FALSE)</f>
        <v>1.0678382800675605</v>
      </c>
      <c r="J3922">
        <f>MAX(I3922*F3922,E3922)</f>
        <v>18.959468662599541</v>
      </c>
      <c r="L3922" s="166"/>
      <c r="M3922" s="41"/>
      <c r="N3922" s="41"/>
      <c r="O3922" s="41"/>
    </row>
    <row r="3923" spans="1:15" x14ac:dyDescent="0.25">
      <c r="A3923" s="165">
        <v>43629.375</v>
      </c>
      <c r="B3923" s="167">
        <f>WEEKNUM(A3923)</f>
        <v>24</v>
      </c>
      <c r="C3923" s="164">
        <f>WEEKDAY(A3923)</f>
        <v>5</v>
      </c>
      <c r="D3923" s="164">
        <v>10</v>
      </c>
      <c r="E3923" s="163">
        <v>10</v>
      </c>
      <c r="F3923" s="163">
        <v>16.395</v>
      </c>
      <c r="G3923" s="163">
        <v>12.64</v>
      </c>
      <c r="H3923" s="1">
        <v>3075</v>
      </c>
      <c r="I3923" s="161">
        <f>VLOOKUP(B3923,L$2:M$54,2,FALSE)</f>
        <v>1.0678382800675605</v>
      </c>
      <c r="J3923">
        <f>MAX(I3923*F3923,E3923)</f>
        <v>17.507208601707653</v>
      </c>
      <c r="L3923" s="166"/>
      <c r="M3923" s="41"/>
      <c r="N3923" s="41"/>
      <c r="O3923" s="41"/>
    </row>
    <row r="3924" spans="1:15" x14ac:dyDescent="0.25">
      <c r="A3924" s="165">
        <v>43629.416666666664</v>
      </c>
      <c r="B3924" s="167">
        <f>WEEKNUM(A3924)</f>
        <v>24</v>
      </c>
      <c r="C3924" s="164">
        <f>WEEKDAY(A3924)</f>
        <v>5</v>
      </c>
      <c r="D3924" s="164">
        <v>11</v>
      </c>
      <c r="E3924" s="163">
        <v>10</v>
      </c>
      <c r="F3924" s="163">
        <v>15.625</v>
      </c>
      <c r="G3924" s="163">
        <v>12.39</v>
      </c>
      <c r="H3924" s="1">
        <v>2474</v>
      </c>
      <c r="I3924" s="161">
        <f>VLOOKUP(B3924,L$2:M$54,2,FALSE)</f>
        <v>1.0678382800675605</v>
      </c>
      <c r="J3924">
        <f>MAX(I3924*F3924,E3924)</f>
        <v>16.684973126055635</v>
      </c>
      <c r="L3924" s="166"/>
      <c r="M3924" s="41"/>
      <c r="N3924" s="41"/>
      <c r="O3924" s="41"/>
    </row>
    <row r="3925" spans="1:15" x14ac:dyDescent="0.25">
      <c r="A3925" s="165">
        <v>43629.458333333336</v>
      </c>
      <c r="B3925" s="167">
        <f>WEEKNUM(A3925)</f>
        <v>24</v>
      </c>
      <c r="C3925" s="164">
        <f>WEEKDAY(A3925)</f>
        <v>5</v>
      </c>
      <c r="D3925" s="164">
        <v>12</v>
      </c>
      <c r="E3925" s="163">
        <v>10</v>
      </c>
      <c r="F3925" s="163">
        <v>13.745000000000001</v>
      </c>
      <c r="G3925" s="163">
        <v>11.870000000000001</v>
      </c>
      <c r="H3925" s="1">
        <v>2537</v>
      </c>
      <c r="I3925" s="161">
        <f>VLOOKUP(B3925,L$2:M$54,2,FALSE)</f>
        <v>1.0678382800675605</v>
      </c>
      <c r="J3925">
        <f>MAX(I3925*F3925,E3925)</f>
        <v>14.677437159528621</v>
      </c>
      <c r="L3925" s="166"/>
      <c r="M3925" s="41"/>
      <c r="N3925" s="41"/>
      <c r="O3925" s="41"/>
    </row>
    <row r="3926" spans="1:15" x14ac:dyDescent="0.25">
      <c r="A3926" s="165">
        <v>43629.5</v>
      </c>
      <c r="B3926" s="167">
        <f>WEEKNUM(A3926)</f>
        <v>24</v>
      </c>
      <c r="C3926" s="164">
        <f>WEEKDAY(A3926)</f>
        <v>5</v>
      </c>
      <c r="D3926" s="164">
        <v>13</v>
      </c>
      <c r="E3926" s="163">
        <v>10</v>
      </c>
      <c r="F3926" s="163">
        <v>15.704999999999998</v>
      </c>
      <c r="G3926" s="163">
        <v>12.16</v>
      </c>
      <c r="H3926" s="1">
        <v>2306</v>
      </c>
      <c r="I3926" s="161">
        <f>VLOOKUP(B3926,L$2:M$54,2,FALSE)</f>
        <v>1.0678382800675605</v>
      </c>
      <c r="J3926">
        <f>MAX(I3926*F3926,E3926)</f>
        <v>16.770400188461036</v>
      </c>
      <c r="L3926" s="166"/>
      <c r="M3926" s="41"/>
      <c r="N3926" s="41"/>
      <c r="O3926" s="41"/>
    </row>
    <row r="3927" spans="1:15" x14ac:dyDescent="0.25">
      <c r="A3927" s="165">
        <v>43629.541666666664</v>
      </c>
      <c r="B3927" s="167">
        <f>WEEKNUM(A3927)</f>
        <v>24</v>
      </c>
      <c r="C3927" s="164">
        <f>WEEKDAY(A3927)</f>
        <v>5</v>
      </c>
      <c r="D3927" s="164">
        <v>14</v>
      </c>
      <c r="E3927" s="163">
        <v>10</v>
      </c>
      <c r="F3927" s="163">
        <v>14.475</v>
      </c>
      <c r="G3927" s="163">
        <v>12.04</v>
      </c>
      <c r="H3927" s="1">
        <v>2456</v>
      </c>
      <c r="I3927" s="161">
        <f>VLOOKUP(B3927,L$2:M$54,2,FALSE)</f>
        <v>1.0678382800675605</v>
      </c>
      <c r="J3927">
        <f>MAX(I3927*F3927,E3927)</f>
        <v>15.456959103977939</v>
      </c>
      <c r="L3927" s="166"/>
      <c r="M3927" s="41"/>
      <c r="N3927" s="41"/>
      <c r="O3927" s="41"/>
    </row>
    <row r="3928" spans="1:15" x14ac:dyDescent="0.25">
      <c r="A3928" s="165">
        <v>43629.583333333336</v>
      </c>
      <c r="B3928" s="167">
        <f>WEEKNUM(A3928)</f>
        <v>24</v>
      </c>
      <c r="C3928" s="164">
        <f>WEEKDAY(A3928)</f>
        <v>5</v>
      </c>
      <c r="D3928" s="164">
        <v>15</v>
      </c>
      <c r="E3928" s="163">
        <v>10</v>
      </c>
      <c r="F3928" s="163">
        <v>13.765000000000001</v>
      </c>
      <c r="G3928" s="163">
        <v>11.515000000000001</v>
      </c>
      <c r="H3928" s="1">
        <v>2605</v>
      </c>
      <c r="I3928" s="161">
        <f>VLOOKUP(B3928,L$2:M$54,2,FALSE)</f>
        <v>1.0678382800675605</v>
      </c>
      <c r="J3928">
        <f>MAX(I3928*F3928,E3928)</f>
        <v>14.698793925129971</v>
      </c>
      <c r="L3928" s="166"/>
      <c r="M3928" s="41"/>
      <c r="N3928" s="41"/>
      <c r="O3928" s="41"/>
    </row>
    <row r="3929" spans="1:15" x14ac:dyDescent="0.25">
      <c r="A3929" s="165">
        <v>43629.625</v>
      </c>
      <c r="B3929" s="167">
        <f>WEEKNUM(A3929)</f>
        <v>24</v>
      </c>
      <c r="C3929" s="164">
        <f>WEEKDAY(A3929)</f>
        <v>5</v>
      </c>
      <c r="D3929" s="164">
        <v>16</v>
      </c>
      <c r="E3929" s="163">
        <v>10</v>
      </c>
      <c r="F3929" s="163">
        <v>15.885</v>
      </c>
      <c r="G3929" s="163">
        <v>12.275</v>
      </c>
      <c r="H3929" s="1">
        <v>2766</v>
      </c>
      <c r="I3929" s="161">
        <f>VLOOKUP(B3929,L$2:M$54,2,FALSE)</f>
        <v>1.0678382800675605</v>
      </c>
      <c r="J3929">
        <f>MAX(I3929*F3929,E3929)</f>
        <v>16.962611078873199</v>
      </c>
      <c r="L3929" s="166"/>
      <c r="M3929" s="41"/>
      <c r="N3929" s="41"/>
      <c r="O3929" s="41"/>
    </row>
    <row r="3930" spans="1:15" x14ac:dyDescent="0.25">
      <c r="A3930" s="165">
        <v>43629.666666666664</v>
      </c>
      <c r="B3930" s="167">
        <f>WEEKNUM(A3930)</f>
        <v>24</v>
      </c>
      <c r="C3930" s="164">
        <f>WEEKDAY(A3930)</f>
        <v>5</v>
      </c>
      <c r="D3930" s="164">
        <v>17</v>
      </c>
      <c r="E3930" s="163">
        <v>10</v>
      </c>
      <c r="F3930" s="163">
        <v>14.73</v>
      </c>
      <c r="G3930" s="163">
        <v>12.059999999999999</v>
      </c>
      <c r="H3930" s="1">
        <v>3753</v>
      </c>
      <c r="I3930" s="161">
        <f>VLOOKUP(B3930,L$2:M$54,2,FALSE)</f>
        <v>1.0678382800675605</v>
      </c>
      <c r="J3930">
        <f>MAX(I3930*F3930,E3930)</f>
        <v>15.729257865395168</v>
      </c>
      <c r="L3930" s="166"/>
      <c r="M3930" s="41"/>
      <c r="N3930" s="41"/>
      <c r="O3930" s="41"/>
    </row>
    <row r="3931" spans="1:15" x14ac:dyDescent="0.25">
      <c r="A3931" s="165">
        <v>43629.708333333336</v>
      </c>
      <c r="B3931" s="167">
        <f>WEEKNUM(A3931)</f>
        <v>24</v>
      </c>
      <c r="C3931" s="164">
        <f>WEEKDAY(A3931)</f>
        <v>5</v>
      </c>
      <c r="D3931" s="164">
        <v>18</v>
      </c>
      <c r="E3931" s="163">
        <v>10</v>
      </c>
      <c r="F3931" s="163">
        <v>15.145</v>
      </c>
      <c r="G3931" s="163">
        <v>10.385</v>
      </c>
      <c r="H3931" s="1">
        <v>4179</v>
      </c>
      <c r="I3931" s="161">
        <f>VLOOKUP(B3931,L$2:M$54,2,FALSE)</f>
        <v>1.0678382800675605</v>
      </c>
      <c r="J3931">
        <f>MAX(I3931*F3931,E3931)</f>
        <v>16.172410751623204</v>
      </c>
      <c r="L3931" s="166"/>
      <c r="M3931" s="41"/>
      <c r="N3931" s="41"/>
      <c r="O3931" s="41"/>
    </row>
    <row r="3932" spans="1:15" x14ac:dyDescent="0.25">
      <c r="A3932" s="165">
        <v>43629.75</v>
      </c>
      <c r="B3932" s="167">
        <f>WEEKNUM(A3932)</f>
        <v>24</v>
      </c>
      <c r="C3932" s="164">
        <f>WEEKDAY(A3932)</f>
        <v>5</v>
      </c>
      <c r="D3932" s="164">
        <v>19</v>
      </c>
      <c r="E3932" s="163">
        <v>10</v>
      </c>
      <c r="F3932" s="163">
        <v>17.98</v>
      </c>
      <c r="G3932" s="163">
        <v>12.4825</v>
      </c>
      <c r="H3932" s="1">
        <v>3210</v>
      </c>
      <c r="I3932" s="161">
        <f>VLOOKUP(B3932,L$2:M$54,2,FALSE)</f>
        <v>1.0678382800675605</v>
      </c>
      <c r="J3932">
        <f>MAX(I3932*F3932,E3932)</f>
        <v>19.199732275614739</v>
      </c>
      <c r="L3932" s="166"/>
      <c r="M3932" s="41"/>
      <c r="N3932" s="41"/>
      <c r="O3932" s="41"/>
    </row>
    <row r="3933" spans="1:15" x14ac:dyDescent="0.25">
      <c r="A3933" s="165">
        <v>43629.791666666664</v>
      </c>
      <c r="B3933" s="167">
        <f>WEEKNUM(A3933)</f>
        <v>24</v>
      </c>
      <c r="C3933" s="164">
        <f>WEEKDAY(A3933)</f>
        <v>5</v>
      </c>
      <c r="D3933" s="164">
        <v>20</v>
      </c>
      <c r="E3933" s="163">
        <v>10</v>
      </c>
      <c r="F3933" s="163">
        <v>16.450000000000003</v>
      </c>
      <c r="G3933" s="163">
        <v>13.89</v>
      </c>
      <c r="H3933" s="1">
        <v>2091</v>
      </c>
      <c r="I3933" s="161">
        <f>VLOOKUP(B3933,L$2:M$54,2,FALSE)</f>
        <v>1.0678382800675605</v>
      </c>
      <c r="J3933">
        <f>MAX(I3933*F3933,E3933)</f>
        <v>17.565939707111372</v>
      </c>
      <c r="L3933" s="166"/>
      <c r="M3933" s="41"/>
      <c r="N3933" s="41"/>
      <c r="O3933" s="41"/>
    </row>
    <row r="3934" spans="1:15" x14ac:dyDescent="0.25">
      <c r="A3934" s="165">
        <v>43629.833333333336</v>
      </c>
      <c r="B3934" s="167">
        <f>WEEKNUM(A3934)</f>
        <v>24</v>
      </c>
      <c r="C3934" s="164">
        <f>WEEKDAY(A3934)</f>
        <v>5</v>
      </c>
      <c r="D3934" s="164">
        <v>21</v>
      </c>
      <c r="E3934" s="163">
        <v>10</v>
      </c>
      <c r="F3934" s="163">
        <v>13.945</v>
      </c>
      <c r="G3934" s="163">
        <v>12.8025</v>
      </c>
      <c r="H3934" s="1">
        <v>1216</v>
      </c>
      <c r="I3934" s="161">
        <f>VLOOKUP(B3934,L$2:M$54,2,FALSE)</f>
        <v>1.0678382800675605</v>
      </c>
      <c r="J3934">
        <f>MAX(I3934*F3934,E3934)</f>
        <v>14.891004815542132</v>
      </c>
      <c r="L3934" s="166"/>
      <c r="M3934" s="41"/>
      <c r="N3934" s="41"/>
      <c r="O3934" s="41"/>
    </row>
    <row r="3935" spans="1:15" x14ac:dyDescent="0.25">
      <c r="A3935" s="165">
        <v>43629.875</v>
      </c>
      <c r="B3935" s="167">
        <f>WEEKNUM(A3935)</f>
        <v>24</v>
      </c>
      <c r="C3935" s="164">
        <f>WEEKDAY(A3935)</f>
        <v>5</v>
      </c>
      <c r="D3935" s="164">
        <v>22</v>
      </c>
      <c r="E3935" s="163">
        <v>11.754999999999999</v>
      </c>
      <c r="F3935" s="163">
        <v>11.754999999999999</v>
      </c>
      <c r="G3935" s="163">
        <v>12.245000000000001</v>
      </c>
      <c r="H3935" s="1">
        <v>1016</v>
      </c>
      <c r="I3935" s="161">
        <f>VLOOKUP(B3935,L$2:M$54,2,FALSE)</f>
        <v>1.0678382800675605</v>
      </c>
      <c r="J3935">
        <f>MAX(I3935*F3935,E3935)</f>
        <v>12.552438982194174</v>
      </c>
      <c r="L3935" s="166"/>
      <c r="M3935" s="41"/>
      <c r="N3935" s="41"/>
      <c r="O3935" s="41"/>
    </row>
    <row r="3936" spans="1:15" x14ac:dyDescent="0.25">
      <c r="A3936" s="165">
        <v>43629.916666666664</v>
      </c>
      <c r="B3936" s="167">
        <f>WEEKNUM(A3936)</f>
        <v>24</v>
      </c>
      <c r="C3936" s="164">
        <f>WEEKDAY(A3936)</f>
        <v>5</v>
      </c>
      <c r="D3936" s="164">
        <v>23</v>
      </c>
      <c r="E3936" s="163">
        <v>12</v>
      </c>
      <c r="F3936" s="163">
        <v>13.98</v>
      </c>
      <c r="G3936" s="163">
        <v>12.524999999999999</v>
      </c>
      <c r="H3936" s="1">
        <v>847</v>
      </c>
      <c r="I3936" s="161">
        <f>VLOOKUP(B3936,L$2:M$54,2,FALSE)</f>
        <v>1.0678382800675605</v>
      </c>
      <c r="J3936">
        <f>MAX(I3936*F3936,E3936)</f>
        <v>14.928379155344496</v>
      </c>
      <c r="L3936" s="166"/>
      <c r="M3936" s="41"/>
      <c r="N3936" s="41"/>
      <c r="O3936" s="41"/>
    </row>
    <row r="3937" spans="1:15" x14ac:dyDescent="0.25">
      <c r="A3937" s="165">
        <v>43629.958333333336</v>
      </c>
      <c r="B3937" s="167">
        <f>WEEKNUM(A3937)</f>
        <v>24</v>
      </c>
      <c r="C3937" s="164">
        <f>WEEKDAY(A3937)</f>
        <v>5</v>
      </c>
      <c r="D3937" s="164">
        <v>24</v>
      </c>
      <c r="E3937" s="163">
        <v>12</v>
      </c>
      <c r="F3937" s="163">
        <v>13.92</v>
      </c>
      <c r="G3937" s="163">
        <v>12.41</v>
      </c>
      <c r="H3937" s="1">
        <v>547</v>
      </c>
      <c r="I3937" s="161">
        <f>VLOOKUP(B3937,L$2:M$54,2,FALSE)</f>
        <v>1.0678382800675605</v>
      </c>
      <c r="J3937">
        <f>MAX(I3937*F3937,E3937)</f>
        <v>14.864308858540443</v>
      </c>
      <c r="L3937" s="166"/>
      <c r="M3937" s="41"/>
      <c r="N3937" s="41"/>
      <c r="O3937" s="41"/>
    </row>
    <row r="3938" spans="1:15" x14ac:dyDescent="0.25">
      <c r="A3938" s="165">
        <v>43630</v>
      </c>
      <c r="B3938" s="167">
        <f>WEEKNUM(A3938)</f>
        <v>24</v>
      </c>
      <c r="C3938" s="164">
        <f>WEEKDAY(A3938)</f>
        <v>6</v>
      </c>
      <c r="D3938" s="164">
        <v>1</v>
      </c>
      <c r="E3938" s="163">
        <v>12</v>
      </c>
      <c r="F3938" s="163">
        <v>13.934999999999999</v>
      </c>
      <c r="G3938" s="163">
        <v>11.952500000000001</v>
      </c>
      <c r="H3938" s="1">
        <v>282</v>
      </c>
      <c r="I3938" s="161">
        <f>VLOOKUP(B3938,L$2:M$54,2,FALSE)</f>
        <v>1.0678382800675605</v>
      </c>
      <c r="J3938">
        <f>MAX(I3938*F3938,E3938)</f>
        <v>14.880326432741455</v>
      </c>
      <c r="L3938" s="166"/>
      <c r="M3938" s="41"/>
      <c r="N3938" s="41"/>
      <c r="O3938" s="41"/>
    </row>
    <row r="3939" spans="1:15" x14ac:dyDescent="0.25">
      <c r="A3939" s="165">
        <v>43630.041666666664</v>
      </c>
      <c r="B3939" s="167">
        <f>WEEKNUM(A3939)</f>
        <v>24</v>
      </c>
      <c r="C3939" s="164">
        <f>WEEKDAY(A3939)</f>
        <v>6</v>
      </c>
      <c r="D3939" s="164">
        <v>2</v>
      </c>
      <c r="E3939" s="163">
        <v>12</v>
      </c>
      <c r="F3939" s="163">
        <v>13.225</v>
      </c>
      <c r="G3939" s="163">
        <v>12.835000000000001</v>
      </c>
      <c r="H3939" s="1">
        <v>151</v>
      </c>
      <c r="I3939" s="161">
        <f>VLOOKUP(B3939,L$2:M$54,2,FALSE)</f>
        <v>1.0678382800675605</v>
      </c>
      <c r="J3939">
        <f>MAX(I3939*F3939,E3939)</f>
        <v>14.122161253893488</v>
      </c>
      <c r="L3939" s="166"/>
      <c r="M3939" s="41"/>
      <c r="N3939" s="41"/>
      <c r="O3939" s="41"/>
    </row>
    <row r="3940" spans="1:15" x14ac:dyDescent="0.25">
      <c r="A3940" s="165">
        <v>43630.083333333336</v>
      </c>
      <c r="B3940" s="167">
        <f>WEEKNUM(A3940)</f>
        <v>24</v>
      </c>
      <c r="C3940" s="164">
        <f>WEEKDAY(A3940)</f>
        <v>6</v>
      </c>
      <c r="D3940" s="164">
        <v>3</v>
      </c>
      <c r="E3940" s="163">
        <v>10</v>
      </c>
      <c r="F3940" s="163">
        <v>10.495000000000001</v>
      </c>
      <c r="G3940" s="163">
        <v>12.8825</v>
      </c>
      <c r="H3940" s="1">
        <v>84</v>
      </c>
      <c r="I3940" s="161">
        <f>VLOOKUP(B3940,L$2:M$54,2,FALSE)</f>
        <v>1.0678382800675605</v>
      </c>
      <c r="J3940">
        <f>MAX(I3940*F3940,E3940)</f>
        <v>11.206962749309049</v>
      </c>
      <c r="L3940" s="166"/>
      <c r="M3940" s="41"/>
      <c r="N3940" s="41"/>
      <c r="O3940" s="41"/>
    </row>
    <row r="3941" spans="1:15" x14ac:dyDescent="0.25">
      <c r="A3941" s="165">
        <v>43630.125</v>
      </c>
      <c r="B3941" s="167">
        <f>WEEKNUM(A3941)</f>
        <v>24</v>
      </c>
      <c r="C3941" s="164">
        <f>WEEKDAY(A3941)</f>
        <v>6</v>
      </c>
      <c r="D3941" s="164">
        <v>4</v>
      </c>
      <c r="E3941" s="163">
        <v>10</v>
      </c>
      <c r="F3941" s="163">
        <v>10.850000000000001</v>
      </c>
      <c r="G3941" s="163">
        <v>12.282499999999999</v>
      </c>
      <c r="H3941" s="1">
        <v>158</v>
      </c>
      <c r="I3941" s="161">
        <f>VLOOKUP(B3941,L$2:M$54,2,FALSE)</f>
        <v>1.0678382800675605</v>
      </c>
      <c r="J3941">
        <f>MAX(I3941*F3941,E3941)</f>
        <v>11.586045338733033</v>
      </c>
      <c r="L3941" s="166"/>
      <c r="M3941" s="41"/>
      <c r="N3941" s="41"/>
      <c r="O3941" s="41"/>
    </row>
    <row r="3942" spans="1:15" x14ac:dyDescent="0.25">
      <c r="A3942" s="165">
        <v>43630.166666666664</v>
      </c>
      <c r="B3942" s="167">
        <f>WEEKNUM(A3942)</f>
        <v>24</v>
      </c>
      <c r="C3942" s="164">
        <f>WEEKDAY(A3942)</f>
        <v>6</v>
      </c>
      <c r="D3942" s="164">
        <v>5</v>
      </c>
      <c r="E3942" s="163">
        <v>10</v>
      </c>
      <c r="F3942" s="163">
        <v>10.475000000000001</v>
      </c>
      <c r="G3942" s="163">
        <v>13.487500000000001</v>
      </c>
      <c r="H3942" s="1">
        <v>373</v>
      </c>
      <c r="I3942" s="161">
        <f>VLOOKUP(B3942,L$2:M$54,2,FALSE)</f>
        <v>1.0678382800675605</v>
      </c>
      <c r="J3942">
        <f>MAX(I3942*F3942,E3942)</f>
        <v>11.185605983707697</v>
      </c>
      <c r="L3942" s="166"/>
      <c r="M3942" s="41"/>
      <c r="N3942" s="41"/>
      <c r="O3942" s="41"/>
    </row>
    <row r="3943" spans="1:15" x14ac:dyDescent="0.25">
      <c r="A3943" s="165">
        <v>43630.208333333336</v>
      </c>
      <c r="B3943" s="167">
        <f>WEEKNUM(A3943)</f>
        <v>24</v>
      </c>
      <c r="C3943" s="164">
        <f>WEEKDAY(A3943)</f>
        <v>6</v>
      </c>
      <c r="D3943" s="164">
        <v>6</v>
      </c>
      <c r="E3943" s="163">
        <v>11.254999999999999</v>
      </c>
      <c r="F3943" s="163">
        <v>11.120000000000001</v>
      </c>
      <c r="G3943" s="163">
        <v>14.024999999999999</v>
      </c>
      <c r="H3943" s="1">
        <v>955</v>
      </c>
      <c r="I3943" s="161">
        <f>VLOOKUP(B3943,L$2:M$54,2,FALSE)</f>
        <v>1.0678382800675605</v>
      </c>
      <c r="J3943">
        <f>MAX(I3943*F3943,E3943)</f>
        <v>11.874361674351274</v>
      </c>
      <c r="L3943" s="166"/>
      <c r="M3943" s="41"/>
      <c r="N3943" s="41"/>
      <c r="O3943" s="41"/>
    </row>
    <row r="3944" spans="1:15" x14ac:dyDescent="0.25">
      <c r="A3944" s="165">
        <v>43630.25</v>
      </c>
      <c r="B3944" s="167">
        <f>WEEKNUM(A3944)</f>
        <v>24</v>
      </c>
      <c r="C3944" s="164">
        <f>WEEKDAY(A3944)</f>
        <v>6</v>
      </c>
      <c r="D3944" s="164">
        <v>7</v>
      </c>
      <c r="E3944" s="163">
        <v>9.5249999999999986</v>
      </c>
      <c r="F3944" s="163">
        <v>9.5249999999999986</v>
      </c>
      <c r="G3944" s="163">
        <v>12.495000000000001</v>
      </c>
      <c r="H3944" s="1">
        <v>3628</v>
      </c>
      <c r="I3944" s="161">
        <f>VLOOKUP(B3944,L$2:M$54,2,FALSE)</f>
        <v>1.0678382800675605</v>
      </c>
      <c r="J3944">
        <f>MAX(I3944*F3944,E3944)</f>
        <v>10.171159617643513</v>
      </c>
      <c r="L3944" s="166"/>
      <c r="M3944" s="41"/>
      <c r="N3944" s="41"/>
      <c r="O3944" s="41"/>
    </row>
    <row r="3945" spans="1:15" x14ac:dyDescent="0.25">
      <c r="A3945" s="165">
        <v>43630.291666666664</v>
      </c>
      <c r="B3945" s="167">
        <f>WEEKNUM(A3945)</f>
        <v>24</v>
      </c>
      <c r="C3945" s="164">
        <f>WEEKDAY(A3945)</f>
        <v>6</v>
      </c>
      <c r="D3945" s="164">
        <v>8</v>
      </c>
      <c r="E3945" s="163">
        <v>10.635</v>
      </c>
      <c r="F3945" s="163">
        <v>12.370000000000001</v>
      </c>
      <c r="G3945" s="163">
        <v>11.952500000000001</v>
      </c>
      <c r="H3945" s="1">
        <v>4282</v>
      </c>
      <c r="I3945" s="161">
        <f>VLOOKUP(B3945,L$2:M$54,2,FALSE)</f>
        <v>1.0678382800675605</v>
      </c>
      <c r="J3945">
        <f>MAX(I3945*F3945,E3945)</f>
        <v>13.209159524435725</v>
      </c>
      <c r="L3945" s="166"/>
      <c r="M3945" s="41"/>
      <c r="N3945" s="41"/>
      <c r="O3945" s="41"/>
    </row>
    <row r="3946" spans="1:15" x14ac:dyDescent="0.25">
      <c r="A3946" s="165">
        <v>43630.333333333336</v>
      </c>
      <c r="B3946" s="167">
        <f>WEEKNUM(A3946)</f>
        <v>24</v>
      </c>
      <c r="C3946" s="164">
        <f>WEEKDAY(A3946)</f>
        <v>6</v>
      </c>
      <c r="D3946" s="164">
        <v>9</v>
      </c>
      <c r="E3946" s="163">
        <v>10</v>
      </c>
      <c r="F3946" s="163">
        <v>16.535</v>
      </c>
      <c r="G3946" s="163">
        <v>12.977499999999999</v>
      </c>
      <c r="H3946" s="1">
        <v>3796</v>
      </c>
      <c r="I3946" s="161">
        <f>VLOOKUP(B3946,L$2:M$54,2,FALSE)</f>
        <v>1.0678382800675605</v>
      </c>
      <c r="J3946">
        <f>MAX(I3946*F3946,E3946)</f>
        <v>17.656705960917115</v>
      </c>
      <c r="L3946" s="166"/>
      <c r="M3946" s="41"/>
      <c r="N3946" s="41"/>
      <c r="O3946" s="41"/>
    </row>
    <row r="3947" spans="1:15" x14ac:dyDescent="0.25">
      <c r="A3947" s="165">
        <v>43630.375</v>
      </c>
      <c r="B3947" s="167">
        <f>WEEKNUM(A3947)</f>
        <v>24</v>
      </c>
      <c r="C3947" s="164">
        <f>WEEKDAY(A3947)</f>
        <v>6</v>
      </c>
      <c r="D3947" s="164">
        <v>10</v>
      </c>
      <c r="E3947" s="163">
        <v>10</v>
      </c>
      <c r="F3947" s="163">
        <v>19.29</v>
      </c>
      <c r="G3947" s="163">
        <v>12.872499999999999</v>
      </c>
      <c r="H3947" s="1">
        <v>2958</v>
      </c>
      <c r="I3947" s="161">
        <f>VLOOKUP(B3947,L$2:M$54,2,FALSE)</f>
        <v>1.0678382800675605</v>
      </c>
      <c r="J3947">
        <f>MAX(I3947*F3947,E3947)</f>
        <v>20.598600422503242</v>
      </c>
      <c r="L3947" s="166"/>
      <c r="M3947" s="41"/>
      <c r="N3947" s="41"/>
      <c r="O3947" s="41"/>
    </row>
    <row r="3948" spans="1:15" x14ac:dyDescent="0.25">
      <c r="A3948" s="165">
        <v>43630.416666666664</v>
      </c>
      <c r="B3948" s="167">
        <f>WEEKNUM(A3948)</f>
        <v>24</v>
      </c>
      <c r="C3948" s="164">
        <f>WEEKDAY(A3948)</f>
        <v>6</v>
      </c>
      <c r="D3948" s="164">
        <v>11</v>
      </c>
      <c r="E3948" s="163">
        <v>10</v>
      </c>
      <c r="F3948" s="163">
        <v>15.025</v>
      </c>
      <c r="G3948" s="163">
        <v>13.21</v>
      </c>
      <c r="H3948" s="1">
        <v>2659</v>
      </c>
      <c r="I3948" s="161">
        <f>VLOOKUP(B3948,L$2:M$54,2,FALSE)</f>
        <v>1.0678382800675605</v>
      </c>
      <c r="J3948">
        <f>MAX(I3948*F3948,E3948)</f>
        <v>16.044270158015099</v>
      </c>
      <c r="L3948" s="166"/>
      <c r="M3948" s="41"/>
      <c r="N3948" s="41"/>
      <c r="O3948" s="41"/>
    </row>
    <row r="3949" spans="1:15" x14ac:dyDescent="0.25">
      <c r="A3949" s="165">
        <v>43630.458333333336</v>
      </c>
      <c r="B3949" s="167">
        <f>WEEKNUM(A3949)</f>
        <v>24</v>
      </c>
      <c r="C3949" s="164">
        <f>WEEKDAY(A3949)</f>
        <v>6</v>
      </c>
      <c r="D3949" s="164">
        <v>12</v>
      </c>
      <c r="E3949" s="163">
        <v>10</v>
      </c>
      <c r="F3949" s="163">
        <v>13.92</v>
      </c>
      <c r="G3949" s="163">
        <v>13.045</v>
      </c>
      <c r="H3949" s="1">
        <v>2602</v>
      </c>
      <c r="I3949" s="161">
        <f>VLOOKUP(B3949,L$2:M$54,2,FALSE)</f>
        <v>1.0678382800675605</v>
      </c>
      <c r="J3949">
        <f>MAX(I3949*F3949,E3949)</f>
        <v>14.864308858540443</v>
      </c>
      <c r="L3949" s="166"/>
      <c r="M3949" s="41"/>
      <c r="N3949" s="41"/>
      <c r="O3949" s="41"/>
    </row>
    <row r="3950" spans="1:15" x14ac:dyDescent="0.25">
      <c r="A3950" s="165">
        <v>43630.5</v>
      </c>
      <c r="B3950" s="167">
        <f>WEEKNUM(A3950)</f>
        <v>24</v>
      </c>
      <c r="C3950" s="164">
        <f>WEEKDAY(A3950)</f>
        <v>6</v>
      </c>
      <c r="D3950" s="164">
        <v>13</v>
      </c>
      <c r="E3950" s="163">
        <v>10</v>
      </c>
      <c r="F3950" s="163">
        <v>14.2</v>
      </c>
      <c r="G3950" s="163">
        <v>12.297499999999999</v>
      </c>
      <c r="H3950" s="1">
        <v>2599</v>
      </c>
      <c r="I3950" s="161">
        <f>VLOOKUP(B3950,L$2:M$54,2,FALSE)</f>
        <v>1.0678382800675605</v>
      </c>
      <c r="J3950">
        <f>MAX(I3950*F3950,E3950)</f>
        <v>15.163303576959359</v>
      </c>
      <c r="L3950" s="166"/>
      <c r="M3950" s="41"/>
      <c r="N3950" s="41"/>
      <c r="O3950" s="41"/>
    </row>
    <row r="3951" spans="1:15" x14ac:dyDescent="0.25">
      <c r="A3951" s="165">
        <v>43630.541666666664</v>
      </c>
      <c r="B3951" s="167">
        <f>WEEKNUM(A3951)</f>
        <v>24</v>
      </c>
      <c r="C3951" s="164">
        <f>WEEKDAY(A3951)</f>
        <v>6</v>
      </c>
      <c r="D3951" s="164">
        <v>14</v>
      </c>
      <c r="E3951" s="163">
        <v>10</v>
      </c>
      <c r="F3951" s="163">
        <v>14.445</v>
      </c>
      <c r="G3951" s="163">
        <v>11.184999999999999</v>
      </c>
      <c r="H3951" s="1">
        <v>2780</v>
      </c>
      <c r="I3951" s="161">
        <f>VLOOKUP(B3951,L$2:M$54,2,FALSE)</f>
        <v>1.0678382800675605</v>
      </c>
      <c r="J3951">
        <f>MAX(I3951*F3951,E3951)</f>
        <v>15.424923955575911</v>
      </c>
      <c r="L3951" s="166"/>
      <c r="M3951" s="41"/>
      <c r="N3951" s="41"/>
      <c r="O3951" s="41"/>
    </row>
    <row r="3952" spans="1:15" x14ac:dyDescent="0.25">
      <c r="A3952" s="165">
        <v>43630.583333333336</v>
      </c>
      <c r="B3952" s="167">
        <f>WEEKNUM(A3952)</f>
        <v>24</v>
      </c>
      <c r="C3952" s="164">
        <f>WEEKDAY(A3952)</f>
        <v>6</v>
      </c>
      <c r="D3952" s="164">
        <v>15</v>
      </c>
      <c r="E3952" s="163">
        <v>10</v>
      </c>
      <c r="F3952" s="163">
        <v>13.79</v>
      </c>
      <c r="G3952" s="163">
        <v>11.002500000000001</v>
      </c>
      <c r="H3952" s="1">
        <v>2866</v>
      </c>
      <c r="I3952" s="161">
        <f>VLOOKUP(B3952,L$2:M$54,2,FALSE)</f>
        <v>1.0678382800675605</v>
      </c>
      <c r="J3952">
        <f>MAX(I3952*F3952,E3952)</f>
        <v>14.72548988213166</v>
      </c>
      <c r="L3952" s="166"/>
      <c r="M3952" s="41"/>
      <c r="N3952" s="41"/>
      <c r="O3952" s="41"/>
    </row>
    <row r="3953" spans="1:15" x14ac:dyDescent="0.25">
      <c r="A3953" s="165">
        <v>43630.625</v>
      </c>
      <c r="B3953" s="167">
        <f>WEEKNUM(A3953)</f>
        <v>24</v>
      </c>
      <c r="C3953" s="164">
        <f>WEEKDAY(A3953)</f>
        <v>6</v>
      </c>
      <c r="D3953" s="164">
        <v>16</v>
      </c>
      <c r="E3953" s="163">
        <v>10</v>
      </c>
      <c r="F3953" s="163">
        <v>14.295000000000002</v>
      </c>
      <c r="G3953" s="163">
        <v>11.712499999999999</v>
      </c>
      <c r="H3953" s="1">
        <v>3036</v>
      </c>
      <c r="I3953" s="161">
        <f>VLOOKUP(B3953,L$2:M$54,2,FALSE)</f>
        <v>1.0678382800675605</v>
      </c>
      <c r="J3953">
        <f>MAX(I3953*F3953,E3953)</f>
        <v>15.264748213565779</v>
      </c>
      <c r="L3953" s="166"/>
      <c r="M3953" s="41"/>
      <c r="N3953" s="41"/>
      <c r="O3953" s="41"/>
    </row>
    <row r="3954" spans="1:15" x14ac:dyDescent="0.25">
      <c r="A3954" s="165">
        <v>43630.666666666664</v>
      </c>
      <c r="B3954" s="167">
        <f>WEEKNUM(A3954)</f>
        <v>24</v>
      </c>
      <c r="C3954" s="164">
        <f>WEEKDAY(A3954)</f>
        <v>6</v>
      </c>
      <c r="D3954" s="164">
        <v>17</v>
      </c>
      <c r="E3954" s="163">
        <v>10</v>
      </c>
      <c r="F3954" s="163">
        <v>14.035</v>
      </c>
      <c r="G3954" s="163">
        <v>10.175000000000001</v>
      </c>
      <c r="H3954" s="1">
        <v>3637</v>
      </c>
      <c r="I3954" s="161">
        <f>VLOOKUP(B3954,L$2:M$54,2,FALSE)</f>
        <v>1.0678382800675605</v>
      </c>
      <c r="J3954">
        <f>MAX(I3954*F3954,E3954)</f>
        <v>14.987110260748212</v>
      </c>
      <c r="L3954" s="166"/>
      <c r="M3954" s="41"/>
      <c r="N3954" s="41"/>
      <c r="O3954" s="41"/>
    </row>
    <row r="3955" spans="1:15" x14ac:dyDescent="0.25">
      <c r="A3955" s="165">
        <v>43630.708333333336</v>
      </c>
      <c r="B3955" s="167">
        <f>WEEKNUM(A3955)</f>
        <v>24</v>
      </c>
      <c r="C3955" s="164">
        <f>WEEKDAY(A3955)</f>
        <v>6</v>
      </c>
      <c r="D3955" s="164">
        <v>18</v>
      </c>
      <c r="E3955" s="163">
        <v>10</v>
      </c>
      <c r="F3955" s="163">
        <v>15.855</v>
      </c>
      <c r="G3955" s="163">
        <v>11</v>
      </c>
      <c r="H3955" s="1">
        <v>3508</v>
      </c>
      <c r="I3955" s="161">
        <f>VLOOKUP(B3955,L$2:M$54,2,FALSE)</f>
        <v>1.0678382800675605</v>
      </c>
      <c r="J3955">
        <f>MAX(I3955*F3955,E3955)</f>
        <v>16.930575930471171</v>
      </c>
      <c r="L3955" s="166"/>
      <c r="M3955" s="41"/>
      <c r="N3955" s="41"/>
      <c r="O3955" s="41"/>
    </row>
    <row r="3956" spans="1:15" x14ac:dyDescent="0.25">
      <c r="A3956" s="165">
        <v>43630.75</v>
      </c>
      <c r="B3956" s="167">
        <f>WEEKNUM(A3956)</f>
        <v>24</v>
      </c>
      <c r="C3956" s="164">
        <f>WEEKDAY(A3956)</f>
        <v>6</v>
      </c>
      <c r="D3956" s="164">
        <v>19</v>
      </c>
      <c r="E3956" s="163">
        <v>10</v>
      </c>
      <c r="F3956" s="163">
        <v>16.524999999999999</v>
      </c>
      <c r="G3956" s="163">
        <v>12.37</v>
      </c>
      <c r="H3956" s="1">
        <v>3297</v>
      </c>
      <c r="I3956" s="161">
        <f>VLOOKUP(B3956,L$2:M$54,2,FALSE)</f>
        <v>1.0678382800675605</v>
      </c>
      <c r="J3956">
        <f>MAX(I3956*F3956,E3956)</f>
        <v>17.646027578116435</v>
      </c>
      <c r="L3956" s="166"/>
      <c r="M3956" s="41"/>
      <c r="N3956" s="41"/>
      <c r="O3956" s="41"/>
    </row>
    <row r="3957" spans="1:15" x14ac:dyDescent="0.25">
      <c r="A3957" s="165">
        <v>43630.791666666664</v>
      </c>
      <c r="B3957" s="167">
        <f>WEEKNUM(A3957)</f>
        <v>24</v>
      </c>
      <c r="C3957" s="164">
        <f>WEEKDAY(A3957)</f>
        <v>6</v>
      </c>
      <c r="D3957" s="164">
        <v>20</v>
      </c>
      <c r="E3957" s="163">
        <v>10</v>
      </c>
      <c r="F3957" s="163">
        <v>16.23</v>
      </c>
      <c r="G3957" s="163">
        <v>14.387499999999999</v>
      </c>
      <c r="H3957" s="1">
        <v>2207</v>
      </c>
      <c r="I3957" s="161">
        <f>VLOOKUP(B3957,L$2:M$54,2,FALSE)</f>
        <v>1.0678382800675605</v>
      </c>
      <c r="J3957">
        <f>MAX(I3957*F3957,E3957)</f>
        <v>17.331015285496509</v>
      </c>
      <c r="L3957" s="166"/>
      <c r="M3957" s="41"/>
      <c r="N3957" s="41"/>
      <c r="O3957" s="41"/>
    </row>
    <row r="3958" spans="1:15" x14ac:dyDescent="0.25">
      <c r="A3958" s="165">
        <v>43630.833333333336</v>
      </c>
      <c r="B3958" s="167">
        <f>WEEKNUM(A3958)</f>
        <v>24</v>
      </c>
      <c r="C3958" s="164">
        <f>WEEKDAY(A3958)</f>
        <v>6</v>
      </c>
      <c r="D3958" s="164">
        <v>21</v>
      </c>
      <c r="E3958" s="163">
        <v>10</v>
      </c>
      <c r="F3958" s="163">
        <v>14.525</v>
      </c>
      <c r="G3958" s="163">
        <v>13.649999999999999</v>
      </c>
      <c r="H3958" s="1">
        <v>1286</v>
      </c>
      <c r="I3958" s="161">
        <f>VLOOKUP(B3958,L$2:M$54,2,FALSE)</f>
        <v>1.0678382800675605</v>
      </c>
      <c r="J3958">
        <f>MAX(I3958*F3958,E3958)</f>
        <v>15.510351017981318</v>
      </c>
      <c r="L3958" s="166"/>
      <c r="M3958" s="41"/>
      <c r="N3958" s="41"/>
      <c r="O3958" s="41"/>
    </row>
    <row r="3959" spans="1:15" x14ac:dyDescent="0.25">
      <c r="A3959" s="165">
        <v>43630.875</v>
      </c>
      <c r="B3959" s="167">
        <f>WEEKNUM(A3959)</f>
        <v>24</v>
      </c>
      <c r="C3959" s="164">
        <f>WEEKDAY(A3959)</f>
        <v>6</v>
      </c>
      <c r="D3959" s="164">
        <v>22</v>
      </c>
      <c r="E3959" s="163">
        <v>10</v>
      </c>
      <c r="F3959" s="163">
        <v>13.08</v>
      </c>
      <c r="G3959" s="163">
        <v>12.5075</v>
      </c>
      <c r="H3959" s="1">
        <v>1024</v>
      </c>
      <c r="I3959" s="161">
        <f>VLOOKUP(B3959,L$2:M$54,2,FALSE)</f>
        <v>1.0678382800675605</v>
      </c>
      <c r="J3959">
        <f>MAX(I3959*F3959,E3959)</f>
        <v>13.967324703283692</v>
      </c>
      <c r="L3959" s="166"/>
      <c r="M3959" s="41"/>
      <c r="N3959" s="41"/>
      <c r="O3959" s="41"/>
    </row>
    <row r="3960" spans="1:15" x14ac:dyDescent="0.25">
      <c r="A3960" s="165">
        <v>43630.916666666664</v>
      </c>
      <c r="B3960" s="167">
        <f>WEEKNUM(A3960)</f>
        <v>24</v>
      </c>
      <c r="C3960" s="164">
        <f>WEEKDAY(A3960)</f>
        <v>6</v>
      </c>
      <c r="D3960" s="164">
        <v>23</v>
      </c>
      <c r="E3960" s="163">
        <v>11.55</v>
      </c>
      <c r="F3960" s="163">
        <v>11.55</v>
      </c>
      <c r="G3960" s="163">
        <v>11.8325</v>
      </c>
      <c r="H3960" s="1">
        <v>899</v>
      </c>
      <c r="I3960" s="161">
        <f>VLOOKUP(B3960,L$2:M$54,2,FALSE)</f>
        <v>1.0678382800675605</v>
      </c>
      <c r="J3960">
        <f>MAX(I3960*F3960,E3960)</f>
        <v>12.333532134780326</v>
      </c>
      <c r="L3960" s="166"/>
      <c r="M3960" s="41"/>
      <c r="N3960" s="41"/>
      <c r="O3960" s="41"/>
    </row>
    <row r="3961" spans="1:15" x14ac:dyDescent="0.25">
      <c r="A3961" s="165">
        <v>43630.958333333336</v>
      </c>
      <c r="B3961" s="167">
        <f>WEEKNUM(A3961)</f>
        <v>24</v>
      </c>
      <c r="C3961" s="164">
        <f>WEEKDAY(A3961)</f>
        <v>6</v>
      </c>
      <c r="D3961" s="164">
        <v>24</v>
      </c>
      <c r="E3961" s="163">
        <v>11.719999999999999</v>
      </c>
      <c r="F3961" s="163">
        <v>11.719999999999999</v>
      </c>
      <c r="G3961" s="163">
        <v>12.4025</v>
      </c>
      <c r="H3961" s="1">
        <v>662</v>
      </c>
      <c r="I3961" s="161">
        <f>VLOOKUP(B3961,L$2:M$54,2,FALSE)</f>
        <v>1.0678382800675605</v>
      </c>
      <c r="J3961">
        <f>MAX(I3961*F3961,E3961)</f>
        <v>12.515064642391808</v>
      </c>
      <c r="L3961" s="166"/>
      <c r="M3961" s="41"/>
      <c r="N3961" s="41"/>
      <c r="O3961" s="41"/>
    </row>
    <row r="3962" spans="1:15" x14ac:dyDescent="0.25">
      <c r="A3962" s="165">
        <v>43631</v>
      </c>
      <c r="B3962" s="167">
        <f>WEEKNUM(A3962)</f>
        <v>24</v>
      </c>
      <c r="C3962" s="164">
        <f>WEEKDAY(A3962)</f>
        <v>7</v>
      </c>
      <c r="D3962" s="164">
        <v>1</v>
      </c>
      <c r="E3962" s="163">
        <v>12.379999999999999</v>
      </c>
      <c r="F3962" s="163">
        <v>12.379999999999999</v>
      </c>
      <c r="G3962" s="163">
        <v>12.215</v>
      </c>
      <c r="H3962" s="1">
        <v>327</v>
      </c>
      <c r="I3962" s="161">
        <f>VLOOKUP(B3962,L$2:M$54,2,FALSE)</f>
        <v>1.0678382800675605</v>
      </c>
      <c r="J3962">
        <f>MAX(I3962*F3962,E3962)</f>
        <v>13.219837907236398</v>
      </c>
      <c r="L3962" s="166"/>
      <c r="M3962" s="41"/>
      <c r="N3962" s="41"/>
      <c r="O3962" s="41"/>
    </row>
    <row r="3963" spans="1:15" x14ac:dyDescent="0.25">
      <c r="A3963" s="165">
        <v>43631.041666666664</v>
      </c>
      <c r="B3963" s="167">
        <f>WEEKNUM(A3963)</f>
        <v>24</v>
      </c>
      <c r="C3963" s="164">
        <f>WEEKDAY(A3963)</f>
        <v>7</v>
      </c>
      <c r="D3963" s="164">
        <v>2</v>
      </c>
      <c r="E3963" s="163">
        <v>11.855</v>
      </c>
      <c r="F3963" s="163">
        <v>11.855</v>
      </c>
      <c r="G3963" s="163">
        <v>12.5725</v>
      </c>
      <c r="H3963" s="1">
        <v>158</v>
      </c>
      <c r="I3963" s="161">
        <f>VLOOKUP(B3963,L$2:M$54,2,FALSE)</f>
        <v>1.0678382800675605</v>
      </c>
      <c r="J3963">
        <f>MAX(I3963*F3963,E3963)</f>
        <v>12.65922281020093</v>
      </c>
      <c r="L3963" s="166"/>
      <c r="M3963" s="41"/>
      <c r="N3963" s="41"/>
      <c r="O3963" s="41"/>
    </row>
    <row r="3964" spans="1:15" x14ac:dyDescent="0.25">
      <c r="A3964" s="165">
        <v>43631.083333333336</v>
      </c>
      <c r="B3964" s="167">
        <f>WEEKNUM(A3964)</f>
        <v>24</v>
      </c>
      <c r="C3964" s="164">
        <f>WEEKDAY(A3964)</f>
        <v>7</v>
      </c>
      <c r="D3964" s="164">
        <v>3</v>
      </c>
      <c r="E3964" s="163">
        <v>11.925000000000001</v>
      </c>
      <c r="F3964" s="163">
        <v>11.925000000000001</v>
      </c>
      <c r="G3964" s="163">
        <v>11.942500000000001</v>
      </c>
      <c r="H3964" s="1">
        <v>100</v>
      </c>
      <c r="I3964" s="161">
        <f>VLOOKUP(B3964,L$2:M$54,2,FALSE)</f>
        <v>1.0678382800675605</v>
      </c>
      <c r="J3964">
        <f>MAX(I3964*F3964,E3964)</f>
        <v>12.73397148980566</v>
      </c>
      <c r="L3964" s="166"/>
      <c r="M3964" s="41"/>
      <c r="N3964" s="41"/>
      <c r="O3964" s="41"/>
    </row>
    <row r="3965" spans="1:15" x14ac:dyDescent="0.25">
      <c r="A3965" s="165">
        <v>43631.125</v>
      </c>
      <c r="B3965" s="167">
        <f>WEEKNUM(A3965)</f>
        <v>24</v>
      </c>
      <c r="C3965" s="164">
        <f>WEEKDAY(A3965)</f>
        <v>7</v>
      </c>
      <c r="D3965" s="164">
        <v>4</v>
      </c>
      <c r="E3965" s="163">
        <v>11</v>
      </c>
      <c r="F3965" s="163">
        <v>11.125</v>
      </c>
      <c r="G3965" s="163">
        <v>12.1675</v>
      </c>
      <c r="H3965" s="1">
        <v>237</v>
      </c>
      <c r="I3965" s="161">
        <f>VLOOKUP(B3965,L$2:M$54,2,FALSE)</f>
        <v>1.0678382800675605</v>
      </c>
      <c r="J3965">
        <f>MAX(I3965*F3965,E3965)</f>
        <v>11.879700865751611</v>
      </c>
      <c r="L3965" s="166"/>
      <c r="M3965" s="41"/>
      <c r="N3965" s="41"/>
      <c r="O3965" s="41"/>
    </row>
    <row r="3966" spans="1:15" x14ac:dyDescent="0.25">
      <c r="A3966" s="165">
        <v>43631.166666666664</v>
      </c>
      <c r="B3966" s="167">
        <f>WEEKNUM(A3966)</f>
        <v>24</v>
      </c>
      <c r="C3966" s="164">
        <f>WEEKDAY(A3966)</f>
        <v>7</v>
      </c>
      <c r="D3966" s="164">
        <v>5</v>
      </c>
      <c r="E3966" s="163">
        <v>12</v>
      </c>
      <c r="F3966" s="163">
        <v>12.02</v>
      </c>
      <c r="G3966" s="163">
        <v>12.997499999999999</v>
      </c>
      <c r="H3966" s="1">
        <v>525</v>
      </c>
      <c r="I3966" s="161">
        <f>VLOOKUP(B3966,L$2:M$54,2,FALSE)</f>
        <v>1.0678382800675605</v>
      </c>
      <c r="J3966">
        <f>MAX(I3966*F3966,E3966)</f>
        <v>12.835416126412078</v>
      </c>
      <c r="L3966" s="166"/>
      <c r="M3966" s="41"/>
      <c r="N3966" s="41"/>
      <c r="O3966" s="41"/>
    </row>
    <row r="3967" spans="1:15" x14ac:dyDescent="0.25">
      <c r="A3967" s="165">
        <v>43631.208333333336</v>
      </c>
      <c r="B3967" s="167">
        <f>WEEKNUM(A3967)</f>
        <v>24</v>
      </c>
      <c r="C3967" s="164">
        <f>WEEKDAY(A3967)</f>
        <v>7</v>
      </c>
      <c r="D3967" s="164">
        <v>6</v>
      </c>
      <c r="E3967" s="163">
        <v>10</v>
      </c>
      <c r="F3967" s="163">
        <v>10.565000000000001</v>
      </c>
      <c r="G3967" s="163">
        <v>13.6975</v>
      </c>
      <c r="H3967" s="1">
        <v>1030</v>
      </c>
      <c r="I3967" s="161">
        <f>VLOOKUP(B3967,L$2:M$54,2,FALSE)</f>
        <v>1.0678382800675605</v>
      </c>
      <c r="J3967">
        <f>MAX(I3967*F3967,E3967)</f>
        <v>11.281711428913779</v>
      </c>
      <c r="L3967" s="166"/>
      <c r="M3967" s="41"/>
      <c r="N3967" s="41"/>
      <c r="O3967" s="41"/>
    </row>
    <row r="3968" spans="1:15" x14ac:dyDescent="0.25">
      <c r="A3968" s="165">
        <v>43631.25</v>
      </c>
      <c r="B3968" s="167">
        <f>WEEKNUM(A3968)</f>
        <v>24</v>
      </c>
      <c r="C3968" s="164">
        <f>WEEKDAY(A3968)</f>
        <v>7</v>
      </c>
      <c r="D3968" s="164">
        <v>7</v>
      </c>
      <c r="E3968" s="163">
        <v>10</v>
      </c>
      <c r="F3968" s="163">
        <v>9.99</v>
      </c>
      <c r="G3968" s="163">
        <v>13.065000000000001</v>
      </c>
      <c r="H3968" s="1">
        <v>3577</v>
      </c>
      <c r="I3968" s="161">
        <f>VLOOKUP(B3968,L$2:M$54,2,FALSE)</f>
        <v>1.0678382800675605</v>
      </c>
      <c r="J3968">
        <f>MAX(I3968*F3968,E3968)</f>
        <v>10.66770441787493</v>
      </c>
      <c r="L3968" s="166"/>
      <c r="M3968" s="41"/>
      <c r="N3968" s="41"/>
      <c r="O3968" s="41"/>
    </row>
    <row r="3969" spans="1:15" x14ac:dyDescent="0.25">
      <c r="A3969" s="165">
        <v>43631.291666666664</v>
      </c>
      <c r="B3969" s="167">
        <f>WEEKNUM(A3969)</f>
        <v>24</v>
      </c>
      <c r="C3969" s="164">
        <f>WEEKDAY(A3969)</f>
        <v>7</v>
      </c>
      <c r="D3969" s="164">
        <v>8</v>
      </c>
      <c r="E3969" s="163">
        <v>10</v>
      </c>
      <c r="F3969" s="163">
        <v>11.98</v>
      </c>
      <c r="G3969" s="163">
        <v>12.12</v>
      </c>
      <c r="H3969" s="1">
        <v>4434</v>
      </c>
      <c r="I3969" s="161">
        <f>VLOOKUP(B3969,L$2:M$54,2,FALSE)</f>
        <v>1.0678382800675605</v>
      </c>
      <c r="J3969">
        <f>MAX(I3969*F3969,E3969)</f>
        <v>12.792702595209375</v>
      </c>
      <c r="L3969" s="166"/>
      <c r="M3969" s="41"/>
      <c r="N3969" s="41"/>
      <c r="O3969" s="41"/>
    </row>
    <row r="3970" spans="1:15" x14ac:dyDescent="0.25">
      <c r="A3970" s="165">
        <v>43631.333333333336</v>
      </c>
      <c r="B3970" s="167">
        <f>WEEKNUM(A3970)</f>
        <v>24</v>
      </c>
      <c r="C3970" s="164">
        <f>WEEKDAY(A3970)</f>
        <v>7</v>
      </c>
      <c r="D3970" s="164">
        <v>9</v>
      </c>
      <c r="E3970" s="163">
        <v>10</v>
      </c>
      <c r="F3970" s="163">
        <v>15.010000000000002</v>
      </c>
      <c r="G3970" s="163">
        <v>11.837499999999999</v>
      </c>
      <c r="H3970" s="1">
        <v>3982</v>
      </c>
      <c r="I3970" s="161">
        <f>VLOOKUP(B3970,L$2:M$54,2,FALSE)</f>
        <v>1.0678382800675605</v>
      </c>
      <c r="J3970">
        <f>MAX(I3970*F3970,E3970)</f>
        <v>16.028252583814087</v>
      </c>
      <c r="L3970" s="166"/>
      <c r="M3970" s="41"/>
      <c r="N3970" s="41"/>
      <c r="O3970" s="41"/>
    </row>
    <row r="3971" spans="1:15" x14ac:dyDescent="0.25">
      <c r="A3971" s="165">
        <v>43631.375</v>
      </c>
      <c r="B3971" s="167">
        <f>WEEKNUM(A3971)</f>
        <v>24</v>
      </c>
      <c r="C3971" s="164">
        <f>WEEKDAY(A3971)</f>
        <v>7</v>
      </c>
      <c r="D3971" s="164">
        <v>10</v>
      </c>
      <c r="E3971" s="163">
        <v>10</v>
      </c>
      <c r="F3971" s="163">
        <v>15.76</v>
      </c>
      <c r="G3971" s="163">
        <v>11.66</v>
      </c>
      <c r="H3971" s="1">
        <v>3218</v>
      </c>
      <c r="I3971" s="161">
        <f>VLOOKUP(B3971,L$2:M$54,2,FALSE)</f>
        <v>1.0678382800675605</v>
      </c>
      <c r="J3971">
        <f>MAX(I3971*F3971,E3971)</f>
        <v>16.829131293864755</v>
      </c>
      <c r="L3971" s="166"/>
      <c r="M3971" s="41"/>
      <c r="N3971" s="41"/>
      <c r="O3971" s="41"/>
    </row>
    <row r="3972" spans="1:15" x14ac:dyDescent="0.25">
      <c r="A3972" s="165">
        <v>43631.416666666664</v>
      </c>
      <c r="B3972" s="167">
        <f>WEEKNUM(A3972)</f>
        <v>24</v>
      </c>
      <c r="C3972" s="164">
        <f>WEEKDAY(A3972)</f>
        <v>7</v>
      </c>
      <c r="D3972" s="164">
        <v>11</v>
      </c>
      <c r="E3972" s="163">
        <v>10</v>
      </c>
      <c r="F3972" s="163">
        <v>14.955000000000002</v>
      </c>
      <c r="G3972" s="163">
        <v>11.765000000000001</v>
      </c>
      <c r="H3972" s="1">
        <v>3163</v>
      </c>
      <c r="I3972" s="161">
        <f>VLOOKUP(B3972,L$2:M$54,2,FALSE)</f>
        <v>1.0678382800675605</v>
      </c>
      <c r="J3972">
        <f>MAX(I3972*F3972,E3972)</f>
        <v>15.969521478410369</v>
      </c>
      <c r="L3972" s="166"/>
      <c r="M3972" s="41"/>
      <c r="N3972" s="41"/>
      <c r="O3972" s="41"/>
    </row>
    <row r="3973" spans="1:15" x14ac:dyDescent="0.25">
      <c r="A3973" s="165">
        <v>43631.458333333336</v>
      </c>
      <c r="B3973" s="167">
        <f>WEEKNUM(A3973)</f>
        <v>24</v>
      </c>
      <c r="C3973" s="164">
        <f>WEEKDAY(A3973)</f>
        <v>7</v>
      </c>
      <c r="D3973" s="164">
        <v>12</v>
      </c>
      <c r="E3973" s="163">
        <v>10</v>
      </c>
      <c r="F3973" s="163">
        <v>15.905000000000001</v>
      </c>
      <c r="G3973" s="163">
        <v>11.91</v>
      </c>
      <c r="H3973" s="1">
        <v>3090</v>
      </c>
      <c r="I3973" s="161">
        <f>VLOOKUP(B3973,L$2:M$54,2,FALSE)</f>
        <v>1.0678382800675605</v>
      </c>
      <c r="J3973">
        <f>MAX(I3973*F3973,E3973)</f>
        <v>16.983967844474552</v>
      </c>
      <c r="L3973" s="166"/>
      <c r="M3973" s="41"/>
      <c r="N3973" s="41"/>
      <c r="O3973" s="41"/>
    </row>
    <row r="3974" spans="1:15" x14ac:dyDescent="0.25">
      <c r="A3974" s="165">
        <v>43631.5</v>
      </c>
      <c r="B3974" s="167">
        <f>WEEKNUM(A3974)</f>
        <v>24</v>
      </c>
      <c r="C3974" s="164">
        <f>WEEKDAY(A3974)</f>
        <v>7</v>
      </c>
      <c r="D3974" s="164">
        <v>13</v>
      </c>
      <c r="E3974" s="163">
        <v>10</v>
      </c>
      <c r="F3974" s="163">
        <v>14.8</v>
      </c>
      <c r="G3974" s="163">
        <v>12.065</v>
      </c>
      <c r="H3974" s="1">
        <v>2673</v>
      </c>
      <c r="I3974" s="161">
        <f>VLOOKUP(B3974,L$2:M$54,2,FALSE)</f>
        <v>1.0678382800675605</v>
      </c>
      <c r="J3974">
        <f>MAX(I3974*F3974,E3974)</f>
        <v>15.804006544999897</v>
      </c>
      <c r="L3974" s="166"/>
      <c r="M3974" s="41"/>
      <c r="N3974" s="41"/>
      <c r="O3974" s="41"/>
    </row>
    <row r="3975" spans="1:15" x14ac:dyDescent="0.25">
      <c r="A3975" s="165">
        <v>43631.541666666664</v>
      </c>
      <c r="B3975" s="167">
        <f>WEEKNUM(A3975)</f>
        <v>24</v>
      </c>
      <c r="C3975" s="164">
        <f>WEEKDAY(A3975)</f>
        <v>7</v>
      </c>
      <c r="D3975" s="164">
        <v>14</v>
      </c>
      <c r="E3975" s="163">
        <v>10</v>
      </c>
      <c r="F3975" s="163">
        <v>13.914999999999999</v>
      </c>
      <c r="G3975" s="163">
        <v>12.125</v>
      </c>
      <c r="H3975" s="1">
        <v>2599</v>
      </c>
      <c r="I3975" s="161">
        <f>VLOOKUP(B3975,L$2:M$54,2,FALSE)</f>
        <v>1.0678382800675605</v>
      </c>
      <c r="J3975">
        <f>MAX(I3975*F3975,E3975)</f>
        <v>14.858969667140103</v>
      </c>
      <c r="L3975" s="166"/>
      <c r="M3975" s="41"/>
      <c r="N3975" s="41"/>
      <c r="O3975" s="41"/>
    </row>
    <row r="3976" spans="1:15" x14ac:dyDescent="0.25">
      <c r="A3976" s="165">
        <v>43631.583333333336</v>
      </c>
      <c r="B3976" s="167">
        <f>WEEKNUM(A3976)</f>
        <v>24</v>
      </c>
      <c r="C3976" s="164">
        <f>WEEKDAY(A3976)</f>
        <v>7</v>
      </c>
      <c r="D3976" s="164">
        <v>15</v>
      </c>
      <c r="E3976" s="163">
        <v>10</v>
      </c>
      <c r="F3976" s="163">
        <v>14.510000000000002</v>
      </c>
      <c r="G3976" s="163">
        <v>10.209999999999999</v>
      </c>
      <c r="H3976" s="1">
        <v>2810</v>
      </c>
      <c r="I3976" s="161">
        <f>VLOOKUP(B3976,L$2:M$54,2,FALSE)</f>
        <v>1.0678382800675605</v>
      </c>
      <c r="J3976">
        <f>MAX(I3976*F3976,E3976)</f>
        <v>15.494333443780306</v>
      </c>
      <c r="L3976" s="166"/>
      <c r="M3976" s="41"/>
      <c r="N3976" s="41"/>
      <c r="O3976" s="41"/>
    </row>
    <row r="3977" spans="1:15" x14ac:dyDescent="0.25">
      <c r="A3977" s="165">
        <v>43631.625</v>
      </c>
      <c r="B3977" s="167">
        <f>WEEKNUM(A3977)</f>
        <v>24</v>
      </c>
      <c r="C3977" s="164">
        <f>WEEKDAY(A3977)</f>
        <v>7</v>
      </c>
      <c r="D3977" s="164">
        <v>16</v>
      </c>
      <c r="E3977" s="163">
        <v>10</v>
      </c>
      <c r="F3977" s="163">
        <v>14.995000000000001</v>
      </c>
      <c r="G3977" s="163">
        <v>12.005000000000001</v>
      </c>
      <c r="H3977" s="1">
        <v>3012</v>
      </c>
      <c r="I3977" s="161">
        <f>VLOOKUP(B3977,L$2:M$54,2,FALSE)</f>
        <v>1.0678382800675605</v>
      </c>
      <c r="J3977">
        <f>MAX(I3977*F3977,E3977)</f>
        <v>16.012235009613072</v>
      </c>
      <c r="L3977" s="166"/>
      <c r="M3977" s="41"/>
      <c r="N3977" s="41"/>
      <c r="O3977" s="41"/>
    </row>
    <row r="3978" spans="1:15" x14ac:dyDescent="0.25">
      <c r="A3978" s="165">
        <v>43631.666666666664</v>
      </c>
      <c r="B3978" s="167">
        <f>WEEKNUM(A3978)</f>
        <v>24</v>
      </c>
      <c r="C3978" s="164">
        <f>WEEKDAY(A3978)</f>
        <v>7</v>
      </c>
      <c r="D3978" s="164">
        <v>17</v>
      </c>
      <c r="E3978" s="163">
        <v>10</v>
      </c>
      <c r="F3978" s="163">
        <v>16.05</v>
      </c>
      <c r="G3978" s="163">
        <v>10.045</v>
      </c>
      <c r="H3978" s="1">
        <v>3739</v>
      </c>
      <c r="I3978" s="161">
        <f>VLOOKUP(B3978,L$2:M$54,2,FALSE)</f>
        <v>1.0678382800675605</v>
      </c>
      <c r="J3978">
        <f>MAX(I3978*F3978,E3978)</f>
        <v>17.138804395084346</v>
      </c>
      <c r="L3978" s="166"/>
      <c r="M3978" s="41"/>
      <c r="N3978" s="41"/>
      <c r="O3978" s="41"/>
    </row>
    <row r="3979" spans="1:15" x14ac:dyDescent="0.25">
      <c r="A3979" s="165">
        <v>43631.708333333336</v>
      </c>
      <c r="B3979" s="167">
        <f>WEEKNUM(A3979)</f>
        <v>24</v>
      </c>
      <c r="C3979" s="164">
        <f>WEEKDAY(A3979)</f>
        <v>7</v>
      </c>
      <c r="D3979" s="164">
        <v>18</v>
      </c>
      <c r="E3979" s="163">
        <v>10</v>
      </c>
      <c r="F3979" s="163">
        <v>16.064999999999998</v>
      </c>
      <c r="G3979" s="163">
        <v>11.965</v>
      </c>
      <c r="H3979" s="1">
        <v>4012</v>
      </c>
      <c r="I3979" s="161">
        <f>VLOOKUP(B3979,L$2:M$54,2,FALSE)</f>
        <v>1.0678382800675605</v>
      </c>
      <c r="J3979">
        <f>MAX(I3979*F3979,E3979)</f>
        <v>17.154821969285358</v>
      </c>
      <c r="L3979" s="166"/>
      <c r="M3979" s="41"/>
      <c r="N3979" s="41"/>
      <c r="O3979" s="41"/>
    </row>
    <row r="3980" spans="1:15" x14ac:dyDescent="0.25">
      <c r="A3980" s="165">
        <v>43631.75</v>
      </c>
      <c r="B3980" s="167">
        <f>WEEKNUM(A3980)</f>
        <v>24</v>
      </c>
      <c r="C3980" s="164">
        <f>WEEKDAY(A3980)</f>
        <v>7</v>
      </c>
      <c r="D3980" s="164">
        <v>19</v>
      </c>
      <c r="E3980" s="163">
        <v>10</v>
      </c>
      <c r="F3980" s="163">
        <v>18.015000000000001</v>
      </c>
      <c r="G3980" s="163">
        <v>11.940000000000001</v>
      </c>
      <c r="H3980" s="1">
        <v>3123</v>
      </c>
      <c r="I3980" s="161">
        <f>VLOOKUP(B3980,L$2:M$54,2,FALSE)</f>
        <v>1.0678382800675605</v>
      </c>
      <c r="J3980">
        <f>MAX(I3980*F3980,E3980)</f>
        <v>19.237106615417105</v>
      </c>
      <c r="L3980" s="166"/>
      <c r="M3980" s="41"/>
      <c r="N3980" s="41"/>
      <c r="O3980" s="41"/>
    </row>
    <row r="3981" spans="1:15" x14ac:dyDescent="0.25">
      <c r="A3981" s="165">
        <v>43631.791666666664</v>
      </c>
      <c r="B3981" s="167">
        <f>WEEKNUM(A3981)</f>
        <v>24</v>
      </c>
      <c r="C3981" s="164">
        <f>WEEKDAY(A3981)</f>
        <v>7</v>
      </c>
      <c r="D3981" s="164">
        <v>20</v>
      </c>
      <c r="E3981" s="163">
        <v>10</v>
      </c>
      <c r="F3981" s="163">
        <v>15.719999999999999</v>
      </c>
      <c r="G3981" s="163">
        <v>12.9275</v>
      </c>
      <c r="H3981" s="1">
        <v>2084</v>
      </c>
      <c r="I3981" s="161">
        <f>VLOOKUP(B3981,L$2:M$54,2,FALSE)</f>
        <v>1.0678382800675605</v>
      </c>
      <c r="J3981">
        <f>MAX(I3981*F3981,E3981)</f>
        <v>16.786417762662051</v>
      </c>
      <c r="L3981" s="166"/>
      <c r="M3981" s="41"/>
      <c r="N3981" s="41"/>
      <c r="O3981" s="41"/>
    </row>
    <row r="3982" spans="1:15" x14ac:dyDescent="0.25">
      <c r="A3982" s="165">
        <v>43631.833333333336</v>
      </c>
      <c r="B3982" s="167">
        <f>WEEKNUM(A3982)</f>
        <v>24</v>
      </c>
      <c r="C3982" s="164">
        <f>WEEKDAY(A3982)</f>
        <v>7</v>
      </c>
      <c r="D3982" s="164">
        <v>21</v>
      </c>
      <c r="E3982" s="163">
        <v>10</v>
      </c>
      <c r="F3982" s="163">
        <v>14.530000000000001</v>
      </c>
      <c r="G3982" s="163">
        <v>13.047499999999999</v>
      </c>
      <c r="H3982" s="1">
        <v>1212</v>
      </c>
      <c r="I3982" s="161">
        <f>VLOOKUP(B3982,L$2:M$54,2,FALSE)</f>
        <v>1.0678382800675605</v>
      </c>
      <c r="J3982">
        <f>MAX(I3982*F3982,E3982)</f>
        <v>15.515690209381656</v>
      </c>
      <c r="L3982" s="166"/>
      <c r="M3982" s="41"/>
      <c r="N3982" s="41"/>
      <c r="O3982" s="41"/>
    </row>
    <row r="3983" spans="1:15" x14ac:dyDescent="0.25">
      <c r="A3983" s="165">
        <v>43631.875</v>
      </c>
      <c r="B3983" s="167">
        <f>WEEKNUM(A3983)</f>
        <v>24</v>
      </c>
      <c r="C3983" s="164">
        <f>WEEKDAY(A3983)</f>
        <v>7</v>
      </c>
      <c r="D3983" s="164">
        <v>22</v>
      </c>
      <c r="E3983" s="163">
        <v>10</v>
      </c>
      <c r="F3983" s="163">
        <v>12.975</v>
      </c>
      <c r="G3983" s="163">
        <v>12.055</v>
      </c>
      <c r="H3983" s="1">
        <v>937</v>
      </c>
      <c r="I3983" s="161">
        <f>VLOOKUP(B3983,L$2:M$54,2,FALSE)</f>
        <v>1.0678382800675605</v>
      </c>
      <c r="J3983">
        <f>MAX(I3983*F3983,E3983)</f>
        <v>13.855201683876597</v>
      </c>
      <c r="L3983" s="166"/>
      <c r="M3983" s="41"/>
      <c r="N3983" s="41"/>
      <c r="O3983" s="41"/>
    </row>
    <row r="3984" spans="1:15" x14ac:dyDescent="0.25">
      <c r="A3984" s="165">
        <v>43631.916666666664</v>
      </c>
      <c r="B3984" s="167">
        <f>WEEKNUM(A3984)</f>
        <v>24</v>
      </c>
      <c r="C3984" s="164">
        <f>WEEKDAY(A3984)</f>
        <v>7</v>
      </c>
      <c r="D3984" s="164">
        <v>23</v>
      </c>
      <c r="E3984" s="163">
        <v>12</v>
      </c>
      <c r="F3984" s="163">
        <v>12.2</v>
      </c>
      <c r="G3984" s="163">
        <v>11.975000000000001</v>
      </c>
      <c r="H3984" s="1">
        <v>937</v>
      </c>
      <c r="I3984" s="161">
        <f>VLOOKUP(B3984,L$2:M$54,2,FALSE)</f>
        <v>1.0678382800675605</v>
      </c>
      <c r="J3984">
        <f>MAX(I3984*F3984,E3984)</f>
        <v>13.027627016824237</v>
      </c>
      <c r="L3984" s="166"/>
      <c r="M3984" s="41"/>
      <c r="N3984" s="41"/>
      <c r="O3984" s="41"/>
    </row>
    <row r="3985" spans="1:15" x14ac:dyDescent="0.25">
      <c r="A3985" s="165">
        <v>43631.958333333336</v>
      </c>
      <c r="B3985" s="167">
        <f>WEEKNUM(A3985)</f>
        <v>24</v>
      </c>
      <c r="C3985" s="164">
        <f>WEEKDAY(A3985)</f>
        <v>7</v>
      </c>
      <c r="D3985" s="164">
        <v>24</v>
      </c>
      <c r="E3985" s="163">
        <v>12</v>
      </c>
      <c r="F3985" s="163">
        <v>12.885</v>
      </c>
      <c r="G3985" s="163">
        <v>12.09</v>
      </c>
      <c r="H3985" s="1">
        <v>779</v>
      </c>
      <c r="I3985" s="161">
        <f>VLOOKUP(B3985,L$2:M$54,2,FALSE)</f>
        <v>1.0678382800675605</v>
      </c>
      <c r="J3985">
        <f>MAX(I3985*F3985,E3985)</f>
        <v>13.759096238670518</v>
      </c>
      <c r="L3985" s="166"/>
      <c r="M3985" s="41"/>
      <c r="N3985" s="41"/>
      <c r="O3985" s="41"/>
    </row>
    <row r="3986" spans="1:15" x14ac:dyDescent="0.25">
      <c r="A3986" s="165">
        <v>43632</v>
      </c>
      <c r="B3986" s="167">
        <f>WEEKNUM(A3986)</f>
        <v>25</v>
      </c>
      <c r="C3986" s="164">
        <f>WEEKDAY(A3986)</f>
        <v>1</v>
      </c>
      <c r="D3986" s="164">
        <v>1</v>
      </c>
      <c r="E3986" s="163">
        <v>11.645</v>
      </c>
      <c r="F3986" s="163">
        <v>11.645</v>
      </c>
      <c r="G3986" s="163">
        <v>12.030000000000001</v>
      </c>
      <c r="H3986" s="1">
        <v>351</v>
      </c>
      <c r="I3986" s="161">
        <f>VLOOKUP(B3986,L$2:M$54,2,FALSE)</f>
        <v>1.0671710630736226</v>
      </c>
      <c r="J3986">
        <f>MAX(I3986*F3986,E3986)</f>
        <v>12.427207029492335</v>
      </c>
      <c r="L3986" s="166"/>
      <c r="M3986" s="41"/>
      <c r="N3986" s="41"/>
      <c r="O3986" s="41"/>
    </row>
    <row r="3987" spans="1:15" x14ac:dyDescent="0.25">
      <c r="A3987" s="165">
        <v>43632.041666666664</v>
      </c>
      <c r="B3987" s="167">
        <f>WEEKNUM(A3987)</f>
        <v>25</v>
      </c>
      <c r="C3987" s="164">
        <f>WEEKDAY(A3987)</f>
        <v>1</v>
      </c>
      <c r="D3987" s="164">
        <v>2</v>
      </c>
      <c r="E3987" s="163">
        <v>12.100000000000001</v>
      </c>
      <c r="F3987" s="163">
        <v>12.100000000000001</v>
      </c>
      <c r="G3987" s="163">
        <v>12.512499999999999</v>
      </c>
      <c r="H3987" s="1">
        <v>160</v>
      </c>
      <c r="I3987" s="161">
        <f>VLOOKUP(B3987,L$2:M$54,2,FALSE)</f>
        <v>1.0671710630736226</v>
      </c>
      <c r="J3987">
        <f>MAX(I3987*F3987,E3987)</f>
        <v>12.912769863190835</v>
      </c>
      <c r="L3987" s="166"/>
      <c r="M3987" s="41"/>
      <c r="N3987" s="41"/>
      <c r="O3987" s="41"/>
    </row>
    <row r="3988" spans="1:15" x14ac:dyDescent="0.25">
      <c r="A3988" s="165">
        <v>43632.083333333336</v>
      </c>
      <c r="B3988" s="167">
        <f>WEEKNUM(A3988)</f>
        <v>25</v>
      </c>
      <c r="C3988" s="164">
        <f>WEEKDAY(A3988)</f>
        <v>1</v>
      </c>
      <c r="D3988" s="164">
        <v>3</v>
      </c>
      <c r="E3988" s="163">
        <v>11.620000000000001</v>
      </c>
      <c r="F3988" s="163">
        <v>11.620000000000001</v>
      </c>
      <c r="G3988" s="163">
        <v>13.035</v>
      </c>
      <c r="H3988" s="1">
        <v>115</v>
      </c>
      <c r="I3988" s="161">
        <f>VLOOKUP(B3988,L$2:M$54,2,FALSE)</f>
        <v>1.0671710630736226</v>
      </c>
      <c r="J3988">
        <f>MAX(I3988*F3988,E3988)</f>
        <v>12.400527752915496</v>
      </c>
      <c r="L3988" s="166"/>
      <c r="M3988" s="41"/>
      <c r="N3988" s="41"/>
      <c r="O3988" s="41"/>
    </row>
    <row r="3989" spans="1:15" x14ac:dyDescent="0.25">
      <c r="A3989" s="165">
        <v>43632.125</v>
      </c>
      <c r="B3989" s="167">
        <f>WEEKNUM(A3989)</f>
        <v>25</v>
      </c>
      <c r="C3989" s="164">
        <f>WEEKDAY(A3989)</f>
        <v>1</v>
      </c>
      <c r="D3989" s="164">
        <v>4</v>
      </c>
      <c r="E3989" s="163">
        <v>10.18</v>
      </c>
      <c r="F3989" s="163">
        <v>10.18</v>
      </c>
      <c r="G3989" s="163">
        <v>12.969999999999999</v>
      </c>
      <c r="H3989" s="1">
        <v>173</v>
      </c>
      <c r="I3989" s="161">
        <f>VLOOKUP(B3989,L$2:M$54,2,FALSE)</f>
        <v>1.0671710630736226</v>
      </c>
      <c r="J3989">
        <f>MAX(I3989*F3989,E3989)</f>
        <v>10.863801422089479</v>
      </c>
      <c r="L3989" s="166"/>
      <c r="M3989" s="41"/>
      <c r="N3989" s="41"/>
      <c r="O3989" s="41"/>
    </row>
    <row r="3990" spans="1:15" x14ac:dyDescent="0.25">
      <c r="A3990" s="165">
        <v>43632.166666666664</v>
      </c>
      <c r="B3990" s="167">
        <f>WEEKNUM(A3990)</f>
        <v>25</v>
      </c>
      <c r="C3990" s="164">
        <f>WEEKDAY(A3990)</f>
        <v>1</v>
      </c>
      <c r="D3990" s="164">
        <v>5</v>
      </c>
      <c r="E3990" s="163">
        <v>9.7899999999999991</v>
      </c>
      <c r="F3990" s="163">
        <v>9.7899999999999991</v>
      </c>
      <c r="G3990" s="163">
        <v>13.9975</v>
      </c>
      <c r="H3990" s="1">
        <v>348</v>
      </c>
      <c r="I3990" s="161">
        <f>VLOOKUP(B3990,L$2:M$54,2,FALSE)</f>
        <v>1.0671710630736226</v>
      </c>
      <c r="J3990">
        <f>MAX(I3990*F3990,E3990)</f>
        <v>10.447604707490765</v>
      </c>
      <c r="L3990" s="166"/>
      <c r="M3990" s="41"/>
      <c r="N3990" s="41"/>
      <c r="O3990" s="41"/>
    </row>
    <row r="3991" spans="1:15" x14ac:dyDescent="0.25">
      <c r="A3991" s="165">
        <v>43632.208333333336</v>
      </c>
      <c r="B3991" s="167">
        <f>WEEKNUM(A3991)</f>
        <v>25</v>
      </c>
      <c r="C3991" s="164">
        <f>WEEKDAY(A3991)</f>
        <v>1</v>
      </c>
      <c r="D3991" s="164">
        <v>6</v>
      </c>
      <c r="E3991" s="163">
        <v>10.120000000000001</v>
      </c>
      <c r="F3991" s="163">
        <v>10.120000000000001</v>
      </c>
      <c r="G3991" s="163">
        <v>13.057500000000001</v>
      </c>
      <c r="H3991" s="1">
        <v>963</v>
      </c>
      <c r="I3991" s="161">
        <f>VLOOKUP(B3991,L$2:M$54,2,FALSE)</f>
        <v>1.0671710630736226</v>
      </c>
      <c r="J3991">
        <f>MAX(I3991*F3991,E3991)</f>
        <v>10.799771158305061</v>
      </c>
      <c r="L3991" s="166"/>
      <c r="M3991" s="41"/>
      <c r="N3991" s="41"/>
      <c r="O3991" s="41"/>
    </row>
    <row r="3992" spans="1:15" x14ac:dyDescent="0.25">
      <c r="A3992" s="165">
        <v>43632.25</v>
      </c>
      <c r="B3992" s="167">
        <f>WEEKNUM(A3992)</f>
        <v>25</v>
      </c>
      <c r="C3992" s="164">
        <f>WEEKDAY(A3992)</f>
        <v>1</v>
      </c>
      <c r="D3992" s="164">
        <v>7</v>
      </c>
      <c r="E3992" s="163">
        <v>10.14</v>
      </c>
      <c r="F3992" s="163">
        <v>10.14</v>
      </c>
      <c r="G3992" s="163">
        <v>12.75</v>
      </c>
      <c r="H3992" s="1">
        <v>3415</v>
      </c>
      <c r="I3992" s="161">
        <f>VLOOKUP(B3992,L$2:M$54,2,FALSE)</f>
        <v>1.0671710630736226</v>
      </c>
      <c r="J3992">
        <f>MAX(I3992*F3992,E3992)</f>
        <v>10.821114579566535</v>
      </c>
      <c r="L3992" s="166"/>
      <c r="M3992" s="41"/>
      <c r="N3992" s="41"/>
      <c r="O3992" s="41"/>
    </row>
    <row r="3993" spans="1:15" x14ac:dyDescent="0.25">
      <c r="A3993" s="165">
        <v>43632.291666666664</v>
      </c>
      <c r="B3993" s="167">
        <f>WEEKNUM(A3993)</f>
        <v>25</v>
      </c>
      <c r="C3993" s="164">
        <f>WEEKDAY(A3993)</f>
        <v>1</v>
      </c>
      <c r="D3993" s="164">
        <v>8</v>
      </c>
      <c r="E3993" s="163">
        <v>9.8550000000000004</v>
      </c>
      <c r="F3993" s="163">
        <v>9.870000000000001</v>
      </c>
      <c r="G3993" s="163">
        <v>11.985000000000001</v>
      </c>
      <c r="H3993" s="1">
        <v>4252</v>
      </c>
      <c r="I3993" s="161">
        <f>VLOOKUP(B3993,L$2:M$54,2,FALSE)</f>
        <v>1.0671710630736226</v>
      </c>
      <c r="J3993">
        <f>MAX(I3993*F3993,E3993)</f>
        <v>10.532978392536657</v>
      </c>
      <c r="L3993" s="166"/>
      <c r="M3993" s="41"/>
      <c r="N3993" s="41"/>
      <c r="O3993" s="41"/>
    </row>
    <row r="3994" spans="1:15" x14ac:dyDescent="0.25">
      <c r="A3994" s="165">
        <v>43632.333333333336</v>
      </c>
      <c r="B3994" s="167">
        <f>WEEKNUM(A3994)</f>
        <v>25</v>
      </c>
      <c r="C3994" s="164">
        <f>WEEKDAY(A3994)</f>
        <v>1</v>
      </c>
      <c r="D3994" s="164">
        <v>9</v>
      </c>
      <c r="E3994" s="163">
        <v>9.9349999999999987</v>
      </c>
      <c r="F3994" s="163">
        <v>9.7650000000000006</v>
      </c>
      <c r="G3994" s="163">
        <v>11.399999999999999</v>
      </c>
      <c r="H3994" s="1">
        <v>3538</v>
      </c>
      <c r="I3994" s="161">
        <f>VLOOKUP(B3994,L$2:M$54,2,FALSE)</f>
        <v>1.0671710630736226</v>
      </c>
      <c r="J3994">
        <f>MAX(I3994*F3994,E3994)</f>
        <v>10.420925430913925</v>
      </c>
      <c r="L3994" s="166"/>
      <c r="M3994" s="41"/>
      <c r="N3994" s="41"/>
      <c r="O3994" s="41"/>
    </row>
    <row r="3995" spans="1:15" x14ac:dyDescent="0.25">
      <c r="A3995" s="165">
        <v>43632.375</v>
      </c>
      <c r="B3995" s="167">
        <f>WEEKNUM(A3995)</f>
        <v>25</v>
      </c>
      <c r="C3995" s="164">
        <f>WEEKDAY(A3995)</f>
        <v>1</v>
      </c>
      <c r="D3995" s="164">
        <v>10</v>
      </c>
      <c r="E3995" s="163">
        <v>9</v>
      </c>
      <c r="F3995" s="163">
        <v>12.815000000000001</v>
      </c>
      <c r="G3995" s="163">
        <v>12.030000000000001</v>
      </c>
      <c r="H3995" s="1">
        <v>2871</v>
      </c>
      <c r="I3995" s="161">
        <f>VLOOKUP(B3995,L$2:M$54,2,FALSE)</f>
        <v>1.0671710630736226</v>
      </c>
      <c r="J3995">
        <f>MAX(I3995*F3995,E3995)</f>
        <v>13.675797173288476</v>
      </c>
      <c r="L3995" s="166"/>
      <c r="M3995" s="41"/>
      <c r="N3995" s="41"/>
      <c r="O3995" s="41"/>
    </row>
    <row r="3996" spans="1:15" x14ac:dyDescent="0.25">
      <c r="A3996" s="165">
        <v>43632.416666666664</v>
      </c>
      <c r="B3996" s="167">
        <f>WEEKNUM(A3996)</f>
        <v>25</v>
      </c>
      <c r="C3996" s="164">
        <f>WEEKDAY(A3996)</f>
        <v>1</v>
      </c>
      <c r="D3996" s="164">
        <v>11</v>
      </c>
      <c r="E3996" s="163">
        <v>10</v>
      </c>
      <c r="F3996" s="163">
        <v>14.09</v>
      </c>
      <c r="G3996" s="163">
        <v>11.932500000000001</v>
      </c>
      <c r="H3996" s="1">
        <v>2716</v>
      </c>
      <c r="I3996" s="161">
        <f>VLOOKUP(B3996,L$2:M$54,2,FALSE)</f>
        <v>1.0671710630736226</v>
      </c>
      <c r="J3996">
        <f>MAX(I3996*F3996,E3996)</f>
        <v>15.036440278707342</v>
      </c>
      <c r="L3996" s="166"/>
      <c r="M3996" s="41"/>
      <c r="N3996" s="41"/>
      <c r="O3996" s="41"/>
    </row>
    <row r="3997" spans="1:15" x14ac:dyDescent="0.25">
      <c r="A3997" s="165">
        <v>43632.458333333336</v>
      </c>
      <c r="B3997" s="167">
        <f>WEEKNUM(A3997)</f>
        <v>25</v>
      </c>
      <c r="C3997" s="164">
        <f>WEEKDAY(A3997)</f>
        <v>1</v>
      </c>
      <c r="D3997" s="164">
        <v>12</v>
      </c>
      <c r="E3997" s="163">
        <v>10</v>
      </c>
      <c r="F3997" s="163">
        <v>13.98</v>
      </c>
      <c r="G3997" s="163">
        <v>12.120000000000001</v>
      </c>
      <c r="H3997" s="1">
        <v>2790</v>
      </c>
      <c r="I3997" s="161">
        <f>VLOOKUP(B3997,L$2:M$54,2,FALSE)</f>
        <v>1.0671710630736226</v>
      </c>
      <c r="J3997">
        <f>MAX(I3997*F3997,E3997)</f>
        <v>14.919051461769245</v>
      </c>
      <c r="L3997" s="166"/>
      <c r="M3997" s="41"/>
      <c r="N3997" s="41"/>
      <c r="O3997" s="41"/>
    </row>
    <row r="3998" spans="1:15" x14ac:dyDescent="0.25">
      <c r="A3998" s="165">
        <v>43632.5</v>
      </c>
      <c r="B3998" s="167">
        <f>WEEKNUM(A3998)</f>
        <v>25</v>
      </c>
      <c r="C3998" s="164">
        <f>WEEKDAY(A3998)</f>
        <v>1</v>
      </c>
      <c r="D3998" s="164">
        <v>13</v>
      </c>
      <c r="E3998" s="163">
        <v>10</v>
      </c>
      <c r="F3998" s="163">
        <v>14.09</v>
      </c>
      <c r="G3998" s="163">
        <v>11.905000000000001</v>
      </c>
      <c r="H3998" s="1">
        <v>2622</v>
      </c>
      <c r="I3998" s="161">
        <f>VLOOKUP(B3998,L$2:M$54,2,FALSE)</f>
        <v>1.0671710630736226</v>
      </c>
      <c r="J3998">
        <f>MAX(I3998*F3998,E3998)</f>
        <v>15.036440278707342</v>
      </c>
      <c r="L3998" s="166"/>
      <c r="M3998" s="41"/>
      <c r="N3998" s="41"/>
      <c r="O3998" s="41"/>
    </row>
    <row r="3999" spans="1:15" x14ac:dyDescent="0.25">
      <c r="A3999" s="165">
        <v>43632.541666666664</v>
      </c>
      <c r="B3999" s="167">
        <f>WEEKNUM(A3999)</f>
        <v>25</v>
      </c>
      <c r="C3999" s="164">
        <f>WEEKDAY(A3999)</f>
        <v>1</v>
      </c>
      <c r="D3999" s="164">
        <v>14</v>
      </c>
      <c r="E3999" s="163">
        <v>10</v>
      </c>
      <c r="F3999" s="163">
        <v>13.98</v>
      </c>
      <c r="G3999" s="163">
        <v>12.065000000000001</v>
      </c>
      <c r="H3999" s="1">
        <v>2665</v>
      </c>
      <c r="I3999" s="161">
        <f>VLOOKUP(B3999,L$2:M$54,2,FALSE)</f>
        <v>1.0671710630736226</v>
      </c>
      <c r="J3999">
        <f>MAX(I3999*F3999,E3999)</f>
        <v>14.919051461769245</v>
      </c>
      <c r="L3999" s="166"/>
      <c r="M3999" s="41"/>
      <c r="N3999" s="41"/>
      <c r="O3999" s="41"/>
    </row>
    <row r="4000" spans="1:15" x14ac:dyDescent="0.25">
      <c r="A4000" s="165">
        <v>43632.583333333336</v>
      </c>
      <c r="B4000" s="167">
        <f>WEEKNUM(A4000)</f>
        <v>25</v>
      </c>
      <c r="C4000" s="164">
        <f>WEEKDAY(A4000)</f>
        <v>1</v>
      </c>
      <c r="D4000" s="164">
        <v>15</v>
      </c>
      <c r="E4000" s="163">
        <v>10</v>
      </c>
      <c r="F4000" s="163">
        <v>14.09</v>
      </c>
      <c r="G4000" s="163">
        <v>10.215</v>
      </c>
      <c r="H4000" s="1">
        <v>2930</v>
      </c>
      <c r="I4000" s="161">
        <f>VLOOKUP(B4000,L$2:M$54,2,FALSE)</f>
        <v>1.0671710630736226</v>
      </c>
      <c r="J4000">
        <f>MAX(I4000*F4000,E4000)</f>
        <v>15.036440278707342</v>
      </c>
      <c r="L4000" s="166"/>
      <c r="M4000" s="41"/>
      <c r="N4000" s="41"/>
      <c r="O4000" s="41"/>
    </row>
    <row r="4001" spans="1:15" x14ac:dyDescent="0.25">
      <c r="A4001" s="165">
        <v>43632.625</v>
      </c>
      <c r="B4001" s="167">
        <f>WEEKNUM(A4001)</f>
        <v>25</v>
      </c>
      <c r="C4001" s="164">
        <f>WEEKDAY(A4001)</f>
        <v>1</v>
      </c>
      <c r="D4001" s="164">
        <v>16</v>
      </c>
      <c r="E4001" s="163">
        <v>10</v>
      </c>
      <c r="F4001" s="163">
        <v>13.98</v>
      </c>
      <c r="G4001" s="163">
        <v>10.055</v>
      </c>
      <c r="H4001" s="1">
        <v>3298</v>
      </c>
      <c r="I4001" s="161">
        <f>VLOOKUP(B4001,L$2:M$54,2,FALSE)</f>
        <v>1.0671710630736226</v>
      </c>
      <c r="J4001">
        <f>MAX(I4001*F4001,E4001)</f>
        <v>14.919051461769245</v>
      </c>
      <c r="L4001" s="166"/>
      <c r="M4001" s="41"/>
      <c r="N4001" s="41"/>
      <c r="O4001" s="41"/>
    </row>
    <row r="4002" spans="1:15" x14ac:dyDescent="0.25">
      <c r="A4002" s="165">
        <v>43632.666666666664</v>
      </c>
      <c r="B4002" s="167">
        <f>WEEKNUM(A4002)</f>
        <v>25</v>
      </c>
      <c r="C4002" s="164">
        <f>WEEKDAY(A4002)</f>
        <v>1</v>
      </c>
      <c r="D4002" s="164">
        <v>17</v>
      </c>
      <c r="E4002" s="163">
        <v>10</v>
      </c>
      <c r="F4002" s="163">
        <v>13.865</v>
      </c>
      <c r="G4002" s="163">
        <v>11.02</v>
      </c>
      <c r="H4002" s="1">
        <v>3945</v>
      </c>
      <c r="I4002" s="161">
        <f>VLOOKUP(B4002,L$2:M$54,2,FALSE)</f>
        <v>1.0671710630736226</v>
      </c>
      <c r="J4002">
        <f>MAX(I4002*F4002,E4002)</f>
        <v>14.796326789515778</v>
      </c>
      <c r="L4002" s="166"/>
      <c r="M4002" s="41"/>
      <c r="N4002" s="41"/>
      <c r="O4002" s="41"/>
    </row>
    <row r="4003" spans="1:15" x14ac:dyDescent="0.25">
      <c r="A4003" s="165">
        <v>43632.708333333336</v>
      </c>
      <c r="B4003" s="167">
        <f>WEEKNUM(A4003)</f>
        <v>25</v>
      </c>
      <c r="C4003" s="164">
        <f>WEEKDAY(A4003)</f>
        <v>1</v>
      </c>
      <c r="D4003" s="164">
        <v>18</v>
      </c>
      <c r="E4003" s="163">
        <v>10</v>
      </c>
      <c r="F4003" s="163">
        <v>13.684999999999999</v>
      </c>
      <c r="G4003" s="163">
        <v>9.8999999999999986</v>
      </c>
      <c r="H4003" s="1">
        <v>3778</v>
      </c>
      <c r="I4003" s="161">
        <f>VLOOKUP(B4003,L$2:M$54,2,FALSE)</f>
        <v>1.0671710630736226</v>
      </c>
      <c r="J4003">
        <f>MAX(I4003*F4003,E4003)</f>
        <v>14.604235998162524</v>
      </c>
      <c r="L4003" s="166"/>
      <c r="M4003" s="41"/>
      <c r="N4003" s="41"/>
      <c r="O4003" s="41"/>
    </row>
    <row r="4004" spans="1:15" x14ac:dyDescent="0.25">
      <c r="A4004" s="165">
        <v>43632.75</v>
      </c>
      <c r="B4004" s="167">
        <f>WEEKNUM(A4004)</f>
        <v>25</v>
      </c>
      <c r="C4004" s="164">
        <f>WEEKDAY(A4004)</f>
        <v>1</v>
      </c>
      <c r="D4004" s="164">
        <v>19</v>
      </c>
      <c r="E4004" s="163">
        <v>10</v>
      </c>
      <c r="F4004" s="163">
        <v>14.09</v>
      </c>
      <c r="G4004" s="163">
        <v>10.9475</v>
      </c>
      <c r="H4004" s="1">
        <v>3011</v>
      </c>
      <c r="I4004" s="161">
        <f>VLOOKUP(B4004,L$2:M$54,2,FALSE)</f>
        <v>1.0671710630736226</v>
      </c>
      <c r="J4004">
        <f>MAX(I4004*F4004,E4004)</f>
        <v>15.036440278707342</v>
      </c>
      <c r="L4004" s="166"/>
      <c r="M4004" s="41"/>
      <c r="N4004" s="41"/>
      <c r="O4004" s="41"/>
    </row>
    <row r="4005" spans="1:15" x14ac:dyDescent="0.25">
      <c r="A4005" s="165">
        <v>43632.791666666664</v>
      </c>
      <c r="B4005" s="167">
        <f>WEEKNUM(A4005)</f>
        <v>25</v>
      </c>
      <c r="C4005" s="164">
        <f>WEEKDAY(A4005)</f>
        <v>1</v>
      </c>
      <c r="D4005" s="164">
        <v>20</v>
      </c>
      <c r="E4005" s="163">
        <v>10</v>
      </c>
      <c r="F4005" s="163">
        <v>13.99</v>
      </c>
      <c r="G4005" s="163">
        <v>10.465</v>
      </c>
      <c r="H4005" s="1">
        <v>2363</v>
      </c>
      <c r="I4005" s="161">
        <f>VLOOKUP(B4005,L$2:M$54,2,FALSE)</f>
        <v>1.0671710630736226</v>
      </c>
      <c r="J4005">
        <f>MAX(I4005*F4005,E4005)</f>
        <v>14.929723172399981</v>
      </c>
      <c r="L4005" s="166"/>
      <c r="M4005" s="41"/>
      <c r="N4005" s="41"/>
      <c r="O4005" s="41"/>
    </row>
    <row r="4006" spans="1:15" x14ac:dyDescent="0.25">
      <c r="A4006" s="165">
        <v>43632.833333333336</v>
      </c>
      <c r="B4006" s="167">
        <f>WEEKNUM(A4006)</f>
        <v>25</v>
      </c>
      <c r="C4006" s="164">
        <f>WEEKDAY(A4006)</f>
        <v>1</v>
      </c>
      <c r="D4006" s="164">
        <v>21</v>
      </c>
      <c r="E4006" s="163">
        <v>10</v>
      </c>
      <c r="F4006" s="163">
        <v>13.965</v>
      </c>
      <c r="G4006" s="163">
        <v>11.342499999999999</v>
      </c>
      <c r="H4006" s="1">
        <v>1418</v>
      </c>
      <c r="I4006" s="161">
        <f>VLOOKUP(B4006,L$2:M$54,2,FALSE)</f>
        <v>1.0671710630736226</v>
      </c>
      <c r="J4006">
        <f>MAX(I4006*F4006,E4006)</f>
        <v>14.90304389582314</v>
      </c>
      <c r="L4006" s="166"/>
      <c r="M4006" s="41"/>
      <c r="N4006" s="41"/>
      <c r="O4006" s="41"/>
    </row>
    <row r="4007" spans="1:15" x14ac:dyDescent="0.25">
      <c r="A4007" s="165">
        <v>43632.875</v>
      </c>
      <c r="B4007" s="167">
        <f>WEEKNUM(A4007)</f>
        <v>25</v>
      </c>
      <c r="C4007" s="164">
        <f>WEEKDAY(A4007)</f>
        <v>1</v>
      </c>
      <c r="D4007" s="164">
        <v>22</v>
      </c>
      <c r="E4007" s="163">
        <v>10</v>
      </c>
      <c r="F4007" s="163">
        <v>12.815</v>
      </c>
      <c r="G4007" s="163">
        <v>11.899999999999999</v>
      </c>
      <c r="H4007" s="1">
        <v>1053</v>
      </c>
      <c r="I4007" s="161">
        <f>VLOOKUP(B4007,L$2:M$54,2,FALSE)</f>
        <v>1.0671710630736226</v>
      </c>
      <c r="J4007">
        <f>MAX(I4007*F4007,E4007)</f>
        <v>13.675797173288474</v>
      </c>
      <c r="L4007" s="166"/>
      <c r="M4007" s="41"/>
      <c r="N4007" s="41"/>
      <c r="O4007" s="41"/>
    </row>
    <row r="4008" spans="1:15" x14ac:dyDescent="0.25">
      <c r="A4008" s="165">
        <v>43632.916666666664</v>
      </c>
      <c r="B4008" s="167">
        <f>WEEKNUM(A4008)</f>
        <v>25</v>
      </c>
      <c r="C4008" s="164">
        <f>WEEKDAY(A4008)</f>
        <v>1</v>
      </c>
      <c r="D4008" s="164">
        <v>23</v>
      </c>
      <c r="E4008" s="163">
        <v>12</v>
      </c>
      <c r="F4008" s="163">
        <v>12.045</v>
      </c>
      <c r="G4008" s="163">
        <v>11.842499999999999</v>
      </c>
      <c r="H4008" s="1">
        <v>1006</v>
      </c>
      <c r="I4008" s="161">
        <f>VLOOKUP(B4008,L$2:M$54,2,FALSE)</f>
        <v>1.0671710630736226</v>
      </c>
      <c r="J4008">
        <f>MAX(I4008*F4008,E4008)</f>
        <v>12.854075454721785</v>
      </c>
      <c r="L4008" s="166"/>
      <c r="M4008" s="41"/>
      <c r="N4008" s="41"/>
      <c r="O4008" s="41"/>
    </row>
    <row r="4009" spans="1:15" x14ac:dyDescent="0.25">
      <c r="A4009" s="165">
        <v>43632.958333333336</v>
      </c>
      <c r="B4009" s="167">
        <f>WEEKNUM(A4009)</f>
        <v>25</v>
      </c>
      <c r="C4009" s="164">
        <f>WEEKDAY(A4009)</f>
        <v>1</v>
      </c>
      <c r="D4009" s="164">
        <v>24</v>
      </c>
      <c r="E4009" s="163">
        <v>11</v>
      </c>
      <c r="F4009" s="163">
        <v>11.73</v>
      </c>
      <c r="G4009" s="163">
        <v>11.899999999999999</v>
      </c>
      <c r="H4009" s="1">
        <v>1010</v>
      </c>
      <c r="I4009" s="161">
        <f>VLOOKUP(B4009,L$2:M$54,2,FALSE)</f>
        <v>1.0671710630736226</v>
      </c>
      <c r="J4009">
        <f>MAX(I4009*F4009,E4009)</f>
        <v>12.517916569853593</v>
      </c>
      <c r="L4009" s="166"/>
      <c r="M4009" s="41"/>
      <c r="N4009" s="41"/>
      <c r="O4009" s="41"/>
    </row>
    <row r="4010" spans="1:15" x14ac:dyDescent="0.25">
      <c r="A4010" s="165">
        <v>43633</v>
      </c>
      <c r="B4010" s="167">
        <f>WEEKNUM(A4010)</f>
        <v>25</v>
      </c>
      <c r="C4010" s="164">
        <f>WEEKDAY(A4010)</f>
        <v>2</v>
      </c>
      <c r="D4010" s="164">
        <v>1</v>
      </c>
      <c r="E4010" s="163">
        <v>11.815</v>
      </c>
      <c r="F4010" s="163">
        <v>11.815</v>
      </c>
      <c r="G4010" s="163">
        <v>11.842499999999999</v>
      </c>
      <c r="H4010" s="1">
        <v>634</v>
      </c>
      <c r="I4010" s="161">
        <f>VLOOKUP(B4010,L$2:M$54,2,FALSE)</f>
        <v>1.0671710630736226</v>
      </c>
      <c r="J4010">
        <f>MAX(I4010*F4010,E4010)</f>
        <v>12.608626110214852</v>
      </c>
      <c r="L4010" s="166"/>
      <c r="M4010" s="41"/>
      <c r="N4010" s="41"/>
      <c r="O4010" s="41"/>
    </row>
    <row r="4011" spans="1:15" x14ac:dyDescent="0.25">
      <c r="A4011" s="165">
        <v>43633.041666666664</v>
      </c>
      <c r="B4011" s="167">
        <f>WEEKNUM(A4011)</f>
        <v>25</v>
      </c>
      <c r="C4011" s="164">
        <f>WEEKDAY(A4011)</f>
        <v>2</v>
      </c>
      <c r="D4011" s="164">
        <v>2</v>
      </c>
      <c r="E4011" s="163">
        <v>11.86</v>
      </c>
      <c r="F4011" s="163">
        <v>11.86</v>
      </c>
      <c r="G4011" s="163">
        <v>11.899999999999999</v>
      </c>
      <c r="H4011" s="1">
        <v>369</v>
      </c>
      <c r="I4011" s="161">
        <f>VLOOKUP(B4011,L$2:M$54,2,FALSE)</f>
        <v>1.0671710630736226</v>
      </c>
      <c r="J4011">
        <f>MAX(I4011*F4011,E4011)</f>
        <v>12.656648808053165</v>
      </c>
      <c r="L4011" s="166"/>
      <c r="M4011" s="41"/>
      <c r="N4011" s="41"/>
      <c r="O4011" s="41"/>
    </row>
    <row r="4012" spans="1:15" x14ac:dyDescent="0.25">
      <c r="A4012" s="165">
        <v>43633.083333333336</v>
      </c>
      <c r="B4012" s="167">
        <f>WEEKNUM(A4012)</f>
        <v>25</v>
      </c>
      <c r="C4012" s="164">
        <f>WEEKDAY(A4012)</f>
        <v>2</v>
      </c>
      <c r="D4012" s="164">
        <v>3</v>
      </c>
      <c r="E4012" s="163">
        <v>12.065</v>
      </c>
      <c r="F4012" s="163">
        <v>12.065</v>
      </c>
      <c r="G4012" s="163">
        <v>11.842499999999999</v>
      </c>
      <c r="H4012" s="1">
        <v>204</v>
      </c>
      <c r="I4012" s="161">
        <f>VLOOKUP(B4012,L$2:M$54,2,FALSE)</f>
        <v>1.0671710630736226</v>
      </c>
      <c r="J4012">
        <f>MAX(I4012*F4012,E4012)</f>
        <v>12.875418875983257</v>
      </c>
      <c r="L4012" s="166"/>
      <c r="M4012" s="41"/>
      <c r="N4012" s="41"/>
      <c r="O4012" s="41"/>
    </row>
    <row r="4013" spans="1:15" x14ac:dyDescent="0.25">
      <c r="A4013" s="165">
        <v>43633.125</v>
      </c>
      <c r="B4013" s="167">
        <f>WEEKNUM(A4013)</f>
        <v>25</v>
      </c>
      <c r="C4013" s="164">
        <f>WEEKDAY(A4013)</f>
        <v>2</v>
      </c>
      <c r="D4013" s="164">
        <v>4</v>
      </c>
      <c r="E4013" s="163">
        <v>12.030000000000001</v>
      </c>
      <c r="F4013" s="163">
        <v>12.030000000000001</v>
      </c>
      <c r="G4013" s="163">
        <v>11.99</v>
      </c>
      <c r="H4013" s="1">
        <v>214</v>
      </c>
      <c r="I4013" s="161">
        <f>VLOOKUP(B4013,L$2:M$54,2,FALSE)</f>
        <v>1.0671710630736226</v>
      </c>
      <c r="J4013">
        <f>MAX(I4013*F4013,E4013)</f>
        <v>12.838067888775681</v>
      </c>
      <c r="L4013" s="166"/>
      <c r="M4013" s="41"/>
      <c r="N4013" s="41"/>
      <c r="O4013" s="41"/>
    </row>
    <row r="4014" spans="1:15" x14ac:dyDescent="0.25">
      <c r="A4014" s="165">
        <v>43633.166666666664</v>
      </c>
      <c r="B4014" s="167">
        <f>WEEKNUM(A4014)</f>
        <v>25</v>
      </c>
      <c r="C4014" s="164">
        <f>WEEKDAY(A4014)</f>
        <v>2</v>
      </c>
      <c r="D4014" s="164">
        <v>5</v>
      </c>
      <c r="E4014" s="163">
        <v>9.9499999999999993</v>
      </c>
      <c r="F4014" s="163">
        <v>9.9499999999999993</v>
      </c>
      <c r="G4014" s="163">
        <v>12.045</v>
      </c>
      <c r="H4014" s="1">
        <v>314</v>
      </c>
      <c r="I4014" s="161">
        <f>VLOOKUP(B4014,L$2:M$54,2,FALSE)</f>
        <v>1.0671710630736226</v>
      </c>
      <c r="J4014">
        <f>MAX(I4014*F4014,E4014)</f>
        <v>10.618352077582545</v>
      </c>
      <c r="L4014" s="166"/>
      <c r="M4014" s="41"/>
      <c r="N4014" s="41"/>
      <c r="O4014" s="41"/>
    </row>
    <row r="4015" spans="1:15" x14ac:dyDescent="0.25">
      <c r="A4015" s="165">
        <v>43633.208333333336</v>
      </c>
      <c r="B4015" s="167">
        <f>WEEKNUM(A4015)</f>
        <v>25</v>
      </c>
      <c r="C4015" s="164">
        <f>WEEKDAY(A4015)</f>
        <v>2</v>
      </c>
      <c r="D4015" s="164">
        <v>6</v>
      </c>
      <c r="E4015" s="163">
        <v>10.190000000000001</v>
      </c>
      <c r="F4015" s="163">
        <v>10.190000000000001</v>
      </c>
      <c r="G4015" s="163">
        <v>12.012499999999999</v>
      </c>
      <c r="H4015" s="1">
        <v>402</v>
      </c>
      <c r="I4015" s="161">
        <f>VLOOKUP(B4015,L$2:M$54,2,FALSE)</f>
        <v>1.0671710630736226</v>
      </c>
      <c r="J4015">
        <f>MAX(I4015*F4015,E4015)</f>
        <v>10.874473132720215</v>
      </c>
      <c r="L4015" s="166"/>
      <c r="M4015" s="41"/>
      <c r="N4015" s="41"/>
      <c r="O4015" s="41"/>
    </row>
    <row r="4016" spans="1:15" x14ac:dyDescent="0.25">
      <c r="A4016" s="165">
        <v>43633.25</v>
      </c>
      <c r="B4016" s="167">
        <f>WEEKNUM(A4016)</f>
        <v>25</v>
      </c>
      <c r="C4016" s="164">
        <f>WEEKDAY(A4016)</f>
        <v>2</v>
      </c>
      <c r="D4016" s="164">
        <v>7</v>
      </c>
      <c r="E4016" s="163">
        <v>10.065000000000001</v>
      </c>
      <c r="F4016" s="163">
        <v>10.065000000000001</v>
      </c>
      <c r="G4016" s="163">
        <v>11.7875</v>
      </c>
      <c r="H4016" s="1">
        <v>882</v>
      </c>
      <c r="I4016" s="161">
        <f>VLOOKUP(B4016,L$2:M$54,2,FALSE)</f>
        <v>1.0671710630736226</v>
      </c>
      <c r="J4016">
        <f>MAX(I4016*F4016,E4016)</f>
        <v>10.741076749836013</v>
      </c>
      <c r="L4016" s="166"/>
      <c r="M4016" s="41"/>
      <c r="N4016" s="41"/>
      <c r="O4016" s="41"/>
    </row>
    <row r="4017" spans="1:15" x14ac:dyDescent="0.25">
      <c r="A4017" s="165">
        <v>43633.291666666664</v>
      </c>
      <c r="B4017" s="167">
        <f>WEEKNUM(A4017)</f>
        <v>25</v>
      </c>
      <c r="C4017" s="164">
        <f>WEEKDAY(A4017)</f>
        <v>2</v>
      </c>
      <c r="D4017" s="164">
        <v>8</v>
      </c>
      <c r="E4017" s="163">
        <v>10.09</v>
      </c>
      <c r="F4017" s="163">
        <v>10.09</v>
      </c>
      <c r="G4017" s="163">
        <v>11.725</v>
      </c>
      <c r="H4017" s="1">
        <v>1604</v>
      </c>
      <c r="I4017" s="161">
        <f>VLOOKUP(B4017,L$2:M$54,2,FALSE)</f>
        <v>1.0671710630736226</v>
      </c>
      <c r="J4017">
        <f>MAX(I4017*F4017,E4017)</f>
        <v>10.767756026412853</v>
      </c>
      <c r="L4017" s="166"/>
      <c r="M4017" s="41"/>
      <c r="N4017" s="41"/>
      <c r="O4017" s="41"/>
    </row>
    <row r="4018" spans="1:15" x14ac:dyDescent="0.25">
      <c r="A4018" s="165">
        <v>43633.333333333336</v>
      </c>
      <c r="B4018" s="167">
        <f>WEEKNUM(A4018)</f>
        <v>25</v>
      </c>
      <c r="C4018" s="164">
        <f>WEEKDAY(A4018)</f>
        <v>2</v>
      </c>
      <c r="D4018" s="164">
        <v>9</v>
      </c>
      <c r="E4018" s="163">
        <v>9.9499999999999993</v>
      </c>
      <c r="F4018" s="163">
        <v>9.9499999999999993</v>
      </c>
      <c r="G4018" s="163">
        <v>11.907499999999999</v>
      </c>
      <c r="H4018" s="1">
        <v>2267</v>
      </c>
      <c r="I4018" s="161">
        <f>VLOOKUP(B4018,L$2:M$54,2,FALSE)</f>
        <v>1.0671710630736226</v>
      </c>
      <c r="J4018">
        <f>MAX(I4018*F4018,E4018)</f>
        <v>10.618352077582545</v>
      </c>
      <c r="L4018" s="166"/>
      <c r="M4018" s="41"/>
      <c r="N4018" s="41"/>
      <c r="O4018" s="41"/>
    </row>
    <row r="4019" spans="1:15" x14ac:dyDescent="0.25">
      <c r="A4019" s="165">
        <v>43633.375</v>
      </c>
      <c r="B4019" s="167">
        <f>WEEKNUM(A4019)</f>
        <v>25</v>
      </c>
      <c r="C4019" s="164">
        <f>WEEKDAY(A4019)</f>
        <v>2</v>
      </c>
      <c r="D4019" s="164">
        <v>10</v>
      </c>
      <c r="E4019" s="163">
        <v>11.86</v>
      </c>
      <c r="F4019" s="163">
        <v>11.86</v>
      </c>
      <c r="G4019" s="163">
        <v>12.022500000000001</v>
      </c>
      <c r="H4019" s="1">
        <v>2677</v>
      </c>
      <c r="I4019" s="161">
        <f>VLOOKUP(B4019,L$2:M$54,2,FALSE)</f>
        <v>1.0671710630736226</v>
      </c>
      <c r="J4019">
        <f>MAX(I4019*F4019,E4019)</f>
        <v>12.656648808053165</v>
      </c>
      <c r="L4019" s="166"/>
      <c r="M4019" s="41"/>
      <c r="N4019" s="41"/>
      <c r="O4019" s="41"/>
    </row>
    <row r="4020" spans="1:15" x14ac:dyDescent="0.25">
      <c r="A4020" s="165">
        <v>43633.416666666664</v>
      </c>
      <c r="B4020" s="167">
        <f>WEEKNUM(A4020)</f>
        <v>25</v>
      </c>
      <c r="C4020" s="164">
        <f>WEEKDAY(A4020)</f>
        <v>2</v>
      </c>
      <c r="D4020" s="164">
        <v>11</v>
      </c>
      <c r="E4020" s="163">
        <v>10.5</v>
      </c>
      <c r="F4020" s="163">
        <v>11.885</v>
      </c>
      <c r="G4020" s="163">
        <v>11.3675</v>
      </c>
      <c r="H4020" s="1">
        <v>3011</v>
      </c>
      <c r="I4020" s="161">
        <f>VLOOKUP(B4020,L$2:M$54,2,FALSE)</f>
        <v>1.0671710630736226</v>
      </c>
      <c r="J4020">
        <f>MAX(I4020*F4020,E4020)</f>
        <v>12.683328084630006</v>
      </c>
      <c r="L4020" s="166"/>
      <c r="M4020" s="41"/>
      <c r="N4020" s="41"/>
      <c r="O4020" s="41"/>
    </row>
    <row r="4021" spans="1:15" x14ac:dyDescent="0.25">
      <c r="A4021" s="165">
        <v>43633.458333333336</v>
      </c>
      <c r="B4021" s="167">
        <f>WEEKNUM(A4021)</f>
        <v>25</v>
      </c>
      <c r="C4021" s="164">
        <f>WEEKDAY(A4021)</f>
        <v>2</v>
      </c>
      <c r="D4021" s="164">
        <v>12</v>
      </c>
      <c r="E4021" s="163">
        <v>10.934999999999999</v>
      </c>
      <c r="F4021" s="163">
        <v>11.94</v>
      </c>
      <c r="G4021" s="163">
        <v>12.045</v>
      </c>
      <c r="H4021" s="1">
        <v>2943</v>
      </c>
      <c r="I4021" s="161">
        <f>VLOOKUP(B4021,L$2:M$54,2,FALSE)</f>
        <v>1.0671710630736226</v>
      </c>
      <c r="J4021">
        <f>MAX(I4021*F4021,E4021)</f>
        <v>12.742022493099054</v>
      </c>
      <c r="L4021" s="166"/>
      <c r="M4021" s="41"/>
      <c r="N4021" s="41"/>
      <c r="O4021" s="41"/>
    </row>
    <row r="4022" spans="1:15" x14ac:dyDescent="0.25">
      <c r="A4022" s="165">
        <v>43633.5</v>
      </c>
      <c r="B4022" s="167">
        <f>WEEKNUM(A4022)</f>
        <v>25</v>
      </c>
      <c r="C4022" s="164">
        <f>WEEKDAY(A4022)</f>
        <v>2</v>
      </c>
      <c r="D4022" s="164">
        <v>13</v>
      </c>
      <c r="E4022" s="163">
        <v>10</v>
      </c>
      <c r="F4022" s="163">
        <v>13.870000000000001</v>
      </c>
      <c r="G4022" s="163">
        <v>11.89</v>
      </c>
      <c r="H4022" s="1">
        <v>2522</v>
      </c>
      <c r="I4022" s="161">
        <f>VLOOKUP(B4022,L$2:M$54,2,FALSE)</f>
        <v>1.0671710630736226</v>
      </c>
      <c r="J4022">
        <f>MAX(I4022*F4022,E4022)</f>
        <v>14.801662644831147</v>
      </c>
      <c r="L4022" s="166"/>
      <c r="M4022" s="41"/>
      <c r="N4022" s="41"/>
      <c r="O4022" s="41"/>
    </row>
    <row r="4023" spans="1:15" x14ac:dyDescent="0.25">
      <c r="A4023" s="165">
        <v>43633.541666666664</v>
      </c>
      <c r="B4023" s="167">
        <f>WEEKNUM(A4023)</f>
        <v>25</v>
      </c>
      <c r="C4023" s="164">
        <f>WEEKDAY(A4023)</f>
        <v>2</v>
      </c>
      <c r="D4023" s="164">
        <v>14</v>
      </c>
      <c r="E4023" s="163">
        <v>10</v>
      </c>
      <c r="F4023" s="163">
        <v>14.15</v>
      </c>
      <c r="G4023" s="163">
        <v>11.705</v>
      </c>
      <c r="H4023" s="1">
        <v>2571</v>
      </c>
      <c r="I4023" s="161">
        <f>VLOOKUP(B4023,L$2:M$54,2,FALSE)</f>
        <v>1.0671710630736226</v>
      </c>
      <c r="J4023">
        <f>MAX(I4023*F4023,E4023)</f>
        <v>15.100470542491761</v>
      </c>
      <c r="L4023" s="166"/>
      <c r="M4023" s="41"/>
      <c r="N4023" s="41"/>
      <c r="O4023" s="41"/>
    </row>
    <row r="4024" spans="1:15" x14ac:dyDescent="0.25">
      <c r="A4024" s="165">
        <v>43633.583333333336</v>
      </c>
      <c r="B4024" s="167">
        <f>WEEKNUM(A4024)</f>
        <v>25</v>
      </c>
      <c r="C4024" s="164">
        <f>WEEKDAY(A4024)</f>
        <v>2</v>
      </c>
      <c r="D4024" s="164">
        <v>15</v>
      </c>
      <c r="E4024" s="163">
        <v>10</v>
      </c>
      <c r="F4024" s="163">
        <v>11.9375</v>
      </c>
      <c r="G4024" s="163">
        <v>10.66</v>
      </c>
      <c r="H4024" s="1">
        <v>2692</v>
      </c>
      <c r="I4024" s="161">
        <f>VLOOKUP(B4024,L$2:M$54,2,FALSE)</f>
        <v>1.0671710630736226</v>
      </c>
      <c r="J4024">
        <f>MAX(I4024*F4024,E4024)</f>
        <v>12.739354565441371</v>
      </c>
      <c r="L4024" s="166"/>
      <c r="M4024" s="41"/>
      <c r="N4024" s="41"/>
      <c r="O4024" s="41"/>
    </row>
    <row r="4025" spans="1:15" x14ac:dyDescent="0.25">
      <c r="A4025" s="165">
        <v>43633.625</v>
      </c>
      <c r="B4025" s="167">
        <f>WEEKNUM(A4025)</f>
        <v>25</v>
      </c>
      <c r="C4025" s="164">
        <f>WEEKDAY(A4025)</f>
        <v>2</v>
      </c>
      <c r="D4025" s="164">
        <v>16</v>
      </c>
      <c r="E4025" s="163">
        <v>11</v>
      </c>
      <c r="F4025" s="163">
        <v>12.105</v>
      </c>
      <c r="G4025" s="163">
        <v>10.195</v>
      </c>
      <c r="H4025" s="1">
        <v>2821</v>
      </c>
      <c r="I4025" s="161">
        <f>VLOOKUP(B4025,L$2:M$54,2,FALSE)</f>
        <v>1.0671710630736226</v>
      </c>
      <c r="J4025">
        <f>MAX(I4025*F4025,E4025)</f>
        <v>12.918105718506203</v>
      </c>
      <c r="L4025" s="166"/>
      <c r="M4025" s="41"/>
      <c r="N4025" s="41"/>
      <c r="O4025" s="41"/>
    </row>
    <row r="4026" spans="1:15" x14ac:dyDescent="0.25">
      <c r="A4026" s="165">
        <v>43633.666666666664</v>
      </c>
      <c r="B4026" s="167">
        <f>WEEKNUM(A4026)</f>
        <v>25</v>
      </c>
      <c r="C4026" s="164">
        <f>WEEKDAY(A4026)</f>
        <v>2</v>
      </c>
      <c r="D4026" s="164">
        <v>17</v>
      </c>
      <c r="E4026" s="163">
        <v>10</v>
      </c>
      <c r="F4026" s="163">
        <v>13.850000000000001</v>
      </c>
      <c r="G4026" s="163">
        <v>10.09</v>
      </c>
      <c r="H4026" s="1">
        <v>2808</v>
      </c>
      <c r="I4026" s="161">
        <f>VLOOKUP(B4026,L$2:M$54,2,FALSE)</f>
        <v>1.0671710630736226</v>
      </c>
      <c r="J4026">
        <f>MAX(I4026*F4026,E4026)</f>
        <v>14.780319223569675</v>
      </c>
      <c r="L4026" s="166"/>
      <c r="M4026" s="41"/>
      <c r="N4026" s="41"/>
      <c r="O4026" s="41"/>
    </row>
    <row r="4027" spans="1:15" x14ac:dyDescent="0.25">
      <c r="A4027" s="165">
        <v>43633.708333333336</v>
      </c>
      <c r="B4027" s="167">
        <f>WEEKNUM(A4027)</f>
        <v>25</v>
      </c>
      <c r="C4027" s="164">
        <f>WEEKDAY(A4027)</f>
        <v>2</v>
      </c>
      <c r="D4027" s="164">
        <v>18</v>
      </c>
      <c r="E4027" s="163">
        <v>10</v>
      </c>
      <c r="F4027" s="163">
        <v>14.260000000000002</v>
      </c>
      <c r="G4027" s="163">
        <v>10.190000000000001</v>
      </c>
      <c r="H4027" s="1">
        <v>2918</v>
      </c>
      <c r="I4027" s="161">
        <f>VLOOKUP(B4027,L$2:M$54,2,FALSE)</f>
        <v>1.0671710630736226</v>
      </c>
      <c r="J4027">
        <f>MAX(I4027*F4027,E4027)</f>
        <v>15.217859359429861</v>
      </c>
      <c r="L4027" s="166"/>
      <c r="M4027" s="41"/>
      <c r="N4027" s="41"/>
      <c r="O4027" s="41"/>
    </row>
    <row r="4028" spans="1:15" x14ac:dyDescent="0.25">
      <c r="A4028" s="165">
        <v>43633.75</v>
      </c>
      <c r="B4028" s="167">
        <f>WEEKNUM(A4028)</f>
        <v>25</v>
      </c>
      <c r="C4028" s="164">
        <f>WEEKDAY(A4028)</f>
        <v>2</v>
      </c>
      <c r="D4028" s="164">
        <v>19</v>
      </c>
      <c r="E4028" s="163">
        <v>10</v>
      </c>
      <c r="F4028" s="163">
        <v>14</v>
      </c>
      <c r="G4028" s="163">
        <v>9.81</v>
      </c>
      <c r="H4028" s="1">
        <v>2824</v>
      </c>
      <c r="I4028" s="161">
        <f>VLOOKUP(B4028,L$2:M$54,2,FALSE)</f>
        <v>1.0671710630736226</v>
      </c>
      <c r="J4028">
        <f>MAX(I4028*F4028,E4028)</f>
        <v>14.940394883030716</v>
      </c>
      <c r="L4028" s="166"/>
      <c r="M4028" s="41"/>
      <c r="N4028" s="41"/>
      <c r="O4028" s="41"/>
    </row>
    <row r="4029" spans="1:15" x14ac:dyDescent="0.25">
      <c r="A4029" s="165">
        <v>43633.791666666664</v>
      </c>
      <c r="B4029" s="167">
        <f>WEEKNUM(A4029)</f>
        <v>25</v>
      </c>
      <c r="C4029" s="164">
        <f>WEEKDAY(A4029)</f>
        <v>2</v>
      </c>
      <c r="D4029" s="164">
        <v>20</v>
      </c>
      <c r="E4029" s="163">
        <v>10</v>
      </c>
      <c r="F4029" s="163">
        <v>13.850000000000001</v>
      </c>
      <c r="G4029" s="163">
        <v>10.08</v>
      </c>
      <c r="H4029" s="1">
        <v>2273</v>
      </c>
      <c r="I4029" s="161">
        <f>VLOOKUP(B4029,L$2:M$54,2,FALSE)</f>
        <v>1.0671710630736226</v>
      </c>
      <c r="J4029">
        <f>MAX(I4029*F4029,E4029)</f>
        <v>14.780319223569675</v>
      </c>
      <c r="L4029" s="166"/>
      <c r="M4029" s="41"/>
      <c r="N4029" s="41"/>
      <c r="O4029" s="41"/>
    </row>
    <row r="4030" spans="1:15" x14ac:dyDescent="0.25">
      <c r="A4030" s="165">
        <v>43633.833333333336</v>
      </c>
      <c r="B4030" s="167">
        <f>WEEKNUM(A4030)</f>
        <v>25</v>
      </c>
      <c r="C4030" s="164">
        <f>WEEKDAY(A4030)</f>
        <v>2</v>
      </c>
      <c r="D4030" s="164">
        <v>21</v>
      </c>
      <c r="E4030" s="163">
        <v>10</v>
      </c>
      <c r="F4030" s="163">
        <v>14.260000000000002</v>
      </c>
      <c r="G4030" s="163">
        <v>11.86</v>
      </c>
      <c r="H4030" s="1">
        <v>1312</v>
      </c>
      <c r="I4030" s="161">
        <f>VLOOKUP(B4030,L$2:M$54,2,FALSE)</f>
        <v>1.0671710630736226</v>
      </c>
      <c r="J4030">
        <f>MAX(I4030*F4030,E4030)</f>
        <v>15.217859359429861</v>
      </c>
      <c r="L4030" s="166"/>
      <c r="M4030" s="41"/>
      <c r="N4030" s="41"/>
      <c r="O4030" s="41"/>
    </row>
    <row r="4031" spans="1:15" x14ac:dyDescent="0.25">
      <c r="A4031" s="165">
        <v>43633.875</v>
      </c>
      <c r="B4031" s="167">
        <f>WEEKNUM(A4031)</f>
        <v>25</v>
      </c>
      <c r="C4031" s="164">
        <f>WEEKDAY(A4031)</f>
        <v>2</v>
      </c>
      <c r="D4031" s="164">
        <v>22</v>
      </c>
      <c r="E4031" s="163">
        <v>10</v>
      </c>
      <c r="F4031" s="163">
        <v>13</v>
      </c>
      <c r="G4031" s="163">
        <v>11.0725</v>
      </c>
      <c r="H4031" s="1">
        <v>1147</v>
      </c>
      <c r="I4031" s="161">
        <f>VLOOKUP(B4031,L$2:M$54,2,FALSE)</f>
        <v>1.0671710630736226</v>
      </c>
      <c r="J4031">
        <f>MAX(I4031*F4031,E4031)</f>
        <v>13.873223819957094</v>
      </c>
      <c r="L4031" s="166"/>
      <c r="M4031" s="41"/>
      <c r="N4031" s="41"/>
      <c r="O4031" s="41"/>
    </row>
    <row r="4032" spans="1:15" x14ac:dyDescent="0.25">
      <c r="A4032" s="165">
        <v>43633.916666666664</v>
      </c>
      <c r="B4032" s="167">
        <f>WEEKNUM(A4032)</f>
        <v>25</v>
      </c>
      <c r="C4032" s="164">
        <f>WEEKDAY(A4032)</f>
        <v>2</v>
      </c>
      <c r="D4032" s="164">
        <v>23</v>
      </c>
      <c r="E4032" s="163">
        <v>12.01</v>
      </c>
      <c r="F4032" s="163">
        <v>12.01</v>
      </c>
      <c r="G4032" s="163">
        <v>11.442500000000001</v>
      </c>
      <c r="H4032" s="1">
        <v>1152</v>
      </c>
      <c r="I4032" s="161">
        <f>VLOOKUP(B4032,L$2:M$54,2,FALSE)</f>
        <v>1.0671710630736226</v>
      </c>
      <c r="J4032">
        <f>MAX(I4032*F4032,E4032)</f>
        <v>12.816724467514208</v>
      </c>
      <c r="L4032" s="166"/>
      <c r="M4032" s="41"/>
      <c r="N4032" s="41"/>
      <c r="O4032" s="41"/>
    </row>
    <row r="4033" spans="1:15" x14ac:dyDescent="0.25">
      <c r="A4033" s="165">
        <v>43633.958333333336</v>
      </c>
      <c r="B4033" s="167">
        <f>WEEKNUM(A4033)</f>
        <v>25</v>
      </c>
      <c r="C4033" s="164">
        <f>WEEKDAY(A4033)</f>
        <v>2</v>
      </c>
      <c r="D4033" s="164">
        <v>24</v>
      </c>
      <c r="E4033" s="163">
        <v>11.9375</v>
      </c>
      <c r="F4033" s="163">
        <v>11.9375</v>
      </c>
      <c r="G4033" s="163">
        <v>12.105</v>
      </c>
      <c r="H4033" s="1">
        <v>1239</v>
      </c>
      <c r="I4033" s="161">
        <f>VLOOKUP(B4033,L$2:M$54,2,FALSE)</f>
        <v>1.0671710630736226</v>
      </c>
      <c r="J4033">
        <f>MAX(I4033*F4033,E4033)</f>
        <v>12.739354565441371</v>
      </c>
      <c r="L4033" s="166"/>
      <c r="M4033" s="41"/>
      <c r="N4033" s="41"/>
      <c r="O4033" s="41"/>
    </row>
    <row r="4034" spans="1:15" x14ac:dyDescent="0.25">
      <c r="A4034" s="165">
        <v>43634</v>
      </c>
      <c r="B4034" s="167">
        <f>WEEKNUM(A4034)</f>
        <v>25</v>
      </c>
      <c r="C4034" s="164">
        <f>WEEKDAY(A4034)</f>
        <v>3</v>
      </c>
      <c r="D4034" s="164">
        <v>1</v>
      </c>
      <c r="E4034" s="163">
        <v>10.879999999999999</v>
      </c>
      <c r="F4034" s="163">
        <v>10.879999999999999</v>
      </c>
      <c r="G4034" s="163">
        <v>12.0375</v>
      </c>
      <c r="H4034" s="1">
        <v>885</v>
      </c>
      <c r="I4034" s="161">
        <f>VLOOKUP(B4034,L$2:M$54,2,FALSE)</f>
        <v>1.0671710630736226</v>
      </c>
      <c r="J4034">
        <f>MAX(I4034*F4034,E4034)</f>
        <v>11.610821166241013</v>
      </c>
      <c r="L4034" s="166"/>
      <c r="M4034" s="41"/>
      <c r="N4034" s="41"/>
      <c r="O4034" s="41"/>
    </row>
    <row r="4035" spans="1:15" x14ac:dyDescent="0.25">
      <c r="A4035" s="165">
        <v>43634.041666666664</v>
      </c>
      <c r="B4035" s="167">
        <f>WEEKNUM(A4035)</f>
        <v>25</v>
      </c>
      <c r="C4035" s="164">
        <f>WEEKDAY(A4035)</f>
        <v>3</v>
      </c>
      <c r="D4035" s="164">
        <v>2</v>
      </c>
      <c r="E4035" s="163">
        <v>12</v>
      </c>
      <c r="F4035" s="163">
        <v>12</v>
      </c>
      <c r="G4035" s="163">
        <v>11.475</v>
      </c>
      <c r="H4035" s="1">
        <v>578</v>
      </c>
      <c r="I4035" s="161">
        <f>VLOOKUP(B4035,L$2:M$54,2,FALSE)</f>
        <v>1.0671710630736226</v>
      </c>
      <c r="J4035">
        <f>MAX(I4035*F4035,E4035)</f>
        <v>12.806052756883471</v>
      </c>
      <c r="L4035" s="166"/>
      <c r="M4035" s="41"/>
      <c r="N4035" s="41"/>
      <c r="O4035" s="41"/>
    </row>
    <row r="4036" spans="1:15" x14ac:dyDescent="0.25">
      <c r="A4036" s="165">
        <v>43634.083333333336</v>
      </c>
      <c r="B4036" s="167">
        <f>WEEKNUM(A4036)</f>
        <v>25</v>
      </c>
      <c r="C4036" s="164">
        <f>WEEKDAY(A4036)</f>
        <v>3</v>
      </c>
      <c r="D4036" s="164">
        <v>3</v>
      </c>
      <c r="E4036" s="163">
        <v>10.6</v>
      </c>
      <c r="F4036" s="163">
        <v>11.1</v>
      </c>
      <c r="G4036" s="163">
        <v>11.516249999999999</v>
      </c>
      <c r="H4036" s="1">
        <v>309</v>
      </c>
      <c r="I4036" s="161">
        <f>VLOOKUP(B4036,L$2:M$54,2,FALSE)</f>
        <v>1.0671710630736226</v>
      </c>
      <c r="J4036">
        <f>MAX(I4036*F4036,E4036)</f>
        <v>11.845598800117211</v>
      </c>
      <c r="L4036" s="166"/>
      <c r="M4036" s="41"/>
      <c r="N4036" s="41"/>
      <c r="O4036" s="41"/>
    </row>
    <row r="4037" spans="1:15" x14ac:dyDescent="0.25">
      <c r="A4037" s="165">
        <v>43634.125</v>
      </c>
      <c r="B4037" s="167">
        <f>WEEKNUM(A4037)</f>
        <v>25</v>
      </c>
      <c r="C4037" s="164">
        <f>WEEKDAY(A4037)</f>
        <v>3</v>
      </c>
      <c r="D4037" s="164">
        <v>4</v>
      </c>
      <c r="E4037" s="163">
        <v>11.875</v>
      </c>
      <c r="F4037" s="163">
        <v>12</v>
      </c>
      <c r="G4037" s="163">
        <v>12.01</v>
      </c>
      <c r="H4037" s="1">
        <v>287</v>
      </c>
      <c r="I4037" s="161">
        <f>VLOOKUP(B4037,L$2:M$54,2,FALSE)</f>
        <v>1.0671710630736226</v>
      </c>
      <c r="J4037">
        <f>MAX(I4037*F4037,E4037)</f>
        <v>12.806052756883471</v>
      </c>
      <c r="L4037" s="166"/>
      <c r="M4037" s="41"/>
      <c r="N4037" s="41"/>
      <c r="O4037" s="41"/>
    </row>
    <row r="4038" spans="1:15" x14ac:dyDescent="0.25">
      <c r="A4038" s="165">
        <v>43634.166666666664</v>
      </c>
      <c r="B4038" s="167">
        <f>WEEKNUM(A4038)</f>
        <v>25</v>
      </c>
      <c r="C4038" s="164">
        <f>WEEKDAY(A4038)</f>
        <v>3</v>
      </c>
      <c r="D4038" s="164">
        <v>5</v>
      </c>
      <c r="E4038" s="163">
        <v>10.6</v>
      </c>
      <c r="F4038" s="163">
        <v>11.1</v>
      </c>
      <c r="G4038" s="163">
        <v>12.0425</v>
      </c>
      <c r="H4038" s="1">
        <v>282</v>
      </c>
      <c r="I4038" s="161">
        <f>VLOOKUP(B4038,L$2:M$54,2,FALSE)</f>
        <v>1.0671710630736226</v>
      </c>
      <c r="J4038">
        <f>MAX(I4038*F4038,E4038)</f>
        <v>11.845598800117211</v>
      </c>
      <c r="L4038" s="166"/>
      <c r="M4038" s="41"/>
      <c r="N4038" s="41"/>
      <c r="O4038" s="41"/>
    </row>
    <row r="4039" spans="1:15" x14ac:dyDescent="0.25">
      <c r="A4039" s="165">
        <v>43634.208333333336</v>
      </c>
      <c r="B4039" s="167">
        <f>WEEKNUM(A4039)</f>
        <v>25</v>
      </c>
      <c r="C4039" s="164">
        <f>WEEKDAY(A4039)</f>
        <v>3</v>
      </c>
      <c r="D4039" s="164">
        <v>6</v>
      </c>
      <c r="E4039" s="163">
        <v>10.5</v>
      </c>
      <c r="F4039" s="163">
        <v>11</v>
      </c>
      <c r="G4039" s="163">
        <v>12.525</v>
      </c>
      <c r="H4039" s="1">
        <v>218</v>
      </c>
      <c r="I4039" s="161">
        <f>VLOOKUP(B4039,L$2:M$54,2,FALSE)</f>
        <v>1.0671710630736226</v>
      </c>
      <c r="J4039">
        <f>MAX(I4039*F4039,E4039)</f>
        <v>11.73888169380985</v>
      </c>
      <c r="L4039" s="166"/>
      <c r="M4039" s="41"/>
      <c r="N4039" s="41"/>
      <c r="O4039" s="41"/>
    </row>
    <row r="4040" spans="1:15" x14ac:dyDescent="0.25">
      <c r="A4040" s="165">
        <v>43634.25</v>
      </c>
      <c r="B4040" s="167">
        <f>WEEKNUM(A4040)</f>
        <v>25</v>
      </c>
      <c r="C4040" s="164">
        <f>WEEKDAY(A4040)</f>
        <v>3</v>
      </c>
      <c r="D4040" s="164">
        <v>7</v>
      </c>
      <c r="E4040" s="163">
        <v>10.875</v>
      </c>
      <c r="F4040" s="163">
        <v>12</v>
      </c>
      <c r="G4040" s="163">
        <v>12.01</v>
      </c>
      <c r="H4040" s="1">
        <v>381</v>
      </c>
      <c r="I4040" s="161">
        <f>VLOOKUP(B4040,L$2:M$54,2,FALSE)</f>
        <v>1.0671710630736226</v>
      </c>
      <c r="J4040">
        <f>MAX(I4040*F4040,E4040)</f>
        <v>12.806052756883471</v>
      </c>
      <c r="L4040" s="166"/>
      <c r="M4040" s="41"/>
      <c r="N4040" s="41"/>
      <c r="O4040" s="41"/>
    </row>
    <row r="4041" spans="1:15" x14ac:dyDescent="0.25">
      <c r="A4041" s="165">
        <v>43634.291666666664</v>
      </c>
      <c r="B4041" s="167">
        <f>WEEKNUM(A4041)</f>
        <v>25</v>
      </c>
      <c r="C4041" s="164">
        <f>WEEKDAY(A4041)</f>
        <v>3</v>
      </c>
      <c r="D4041" s="164">
        <v>8</v>
      </c>
      <c r="E4041" s="163">
        <v>10</v>
      </c>
      <c r="F4041" s="163">
        <v>15.75</v>
      </c>
      <c r="G4041" s="163">
        <v>12.0425</v>
      </c>
      <c r="H4041" s="1">
        <v>697</v>
      </c>
      <c r="I4041" s="161">
        <f>VLOOKUP(B4041,L$2:M$54,2,FALSE)</f>
        <v>1.0671710630736226</v>
      </c>
      <c r="J4041">
        <f>MAX(I4041*F4041,E4041)</f>
        <v>16.807944243409558</v>
      </c>
      <c r="L4041" s="166"/>
      <c r="M4041" s="41"/>
      <c r="N4041" s="41"/>
      <c r="O4041" s="41"/>
    </row>
    <row r="4042" spans="1:15" x14ac:dyDescent="0.25">
      <c r="A4042" s="165">
        <v>43634.333333333336</v>
      </c>
      <c r="B4042" s="167">
        <f>WEEKNUM(A4042)</f>
        <v>25</v>
      </c>
      <c r="C4042" s="164">
        <f>WEEKDAY(A4042)</f>
        <v>3</v>
      </c>
      <c r="D4042" s="164">
        <v>9</v>
      </c>
      <c r="E4042" s="163">
        <v>10</v>
      </c>
      <c r="F4042" s="163">
        <v>17.625</v>
      </c>
      <c r="G4042" s="163">
        <v>11.925000000000001</v>
      </c>
      <c r="H4042" s="1">
        <v>1111</v>
      </c>
      <c r="I4042" s="161">
        <f>VLOOKUP(B4042,L$2:M$54,2,FALSE)</f>
        <v>1.0671710630736226</v>
      </c>
      <c r="J4042">
        <f>MAX(I4042*F4042,E4042)</f>
        <v>18.8088899866726</v>
      </c>
      <c r="L4042" s="166"/>
      <c r="M4042" s="41"/>
      <c r="N4042" s="41"/>
      <c r="O4042" s="41"/>
    </row>
    <row r="4043" spans="1:15" x14ac:dyDescent="0.25">
      <c r="A4043" s="165">
        <v>43634.375</v>
      </c>
      <c r="B4043" s="167">
        <f>WEEKNUM(A4043)</f>
        <v>25</v>
      </c>
      <c r="C4043" s="164">
        <f>WEEKDAY(A4043)</f>
        <v>3</v>
      </c>
      <c r="D4043" s="164">
        <v>10</v>
      </c>
      <c r="E4043" s="163">
        <v>10</v>
      </c>
      <c r="F4043" s="163">
        <v>14.75</v>
      </c>
      <c r="G4043" s="163">
        <v>12.13</v>
      </c>
      <c r="H4043" s="1">
        <v>1713</v>
      </c>
      <c r="I4043" s="161">
        <f>VLOOKUP(B4043,L$2:M$54,2,FALSE)</f>
        <v>1.0671710630736226</v>
      </c>
      <c r="J4043">
        <f>MAX(I4043*F4043,E4043)</f>
        <v>15.740773180335934</v>
      </c>
      <c r="L4043" s="166"/>
      <c r="M4043" s="41"/>
      <c r="N4043" s="41"/>
      <c r="O4043" s="41"/>
    </row>
    <row r="4044" spans="1:15" x14ac:dyDescent="0.25">
      <c r="A4044" s="165">
        <v>43634.416666666664</v>
      </c>
      <c r="B4044" s="167">
        <f>WEEKNUM(A4044)</f>
        <v>25</v>
      </c>
      <c r="C4044" s="164">
        <f>WEEKDAY(A4044)</f>
        <v>3</v>
      </c>
      <c r="D4044" s="164">
        <v>11</v>
      </c>
      <c r="E4044" s="163">
        <v>10</v>
      </c>
      <c r="F4044" s="163">
        <v>14</v>
      </c>
      <c r="G4044" s="163">
        <v>11.935</v>
      </c>
      <c r="H4044" s="1">
        <v>2186</v>
      </c>
      <c r="I4044" s="161">
        <f>VLOOKUP(B4044,L$2:M$54,2,FALSE)</f>
        <v>1.0671710630736226</v>
      </c>
      <c r="J4044">
        <f>MAX(I4044*F4044,E4044)</f>
        <v>14.940394883030716</v>
      </c>
      <c r="L4044" s="166"/>
      <c r="M4044" s="41"/>
      <c r="N4044" s="41"/>
      <c r="O4044" s="41"/>
    </row>
    <row r="4045" spans="1:15" x14ac:dyDescent="0.25">
      <c r="A4045" s="165">
        <v>43634.458333333336</v>
      </c>
      <c r="B4045" s="167">
        <f>WEEKNUM(A4045)</f>
        <v>25</v>
      </c>
      <c r="C4045" s="164">
        <f>WEEKDAY(A4045)</f>
        <v>3</v>
      </c>
      <c r="D4045" s="164">
        <v>12</v>
      </c>
      <c r="E4045" s="163">
        <v>10</v>
      </c>
      <c r="F4045" s="163">
        <v>13.875</v>
      </c>
      <c r="G4045" s="163">
        <v>12.032500000000001</v>
      </c>
      <c r="H4045" s="1">
        <v>2560</v>
      </c>
      <c r="I4045" s="161">
        <f>VLOOKUP(B4045,L$2:M$54,2,FALSE)</f>
        <v>1.0671710630736226</v>
      </c>
      <c r="J4045">
        <f>MAX(I4045*F4045,E4045)</f>
        <v>14.806998500146515</v>
      </c>
      <c r="L4045" s="166"/>
      <c r="M4045" s="41"/>
      <c r="N4045" s="41"/>
      <c r="O4045" s="41"/>
    </row>
    <row r="4046" spans="1:15" x14ac:dyDescent="0.25">
      <c r="A4046" s="165">
        <v>43634.5</v>
      </c>
      <c r="B4046" s="167">
        <f>WEEKNUM(A4046)</f>
        <v>25</v>
      </c>
      <c r="C4046" s="164">
        <f>WEEKDAY(A4046)</f>
        <v>3</v>
      </c>
      <c r="D4046" s="164">
        <v>13</v>
      </c>
      <c r="E4046" s="163">
        <v>10</v>
      </c>
      <c r="F4046" s="163">
        <v>14.125</v>
      </c>
      <c r="G4046" s="163">
        <v>10.879999999999999</v>
      </c>
      <c r="H4046" s="1">
        <v>2176</v>
      </c>
      <c r="I4046" s="161">
        <f>VLOOKUP(B4046,L$2:M$54,2,FALSE)</f>
        <v>1.0671710630736226</v>
      </c>
      <c r="J4046">
        <f>MAX(I4046*F4046,E4046)</f>
        <v>15.07379126591492</v>
      </c>
      <c r="L4046" s="166"/>
      <c r="M4046" s="41"/>
      <c r="N4046" s="41"/>
      <c r="O4046" s="41"/>
    </row>
    <row r="4047" spans="1:15" x14ac:dyDescent="0.25">
      <c r="A4047" s="165">
        <v>43634.541666666664</v>
      </c>
      <c r="B4047" s="167">
        <f>WEEKNUM(A4047)</f>
        <v>25</v>
      </c>
      <c r="C4047" s="164">
        <f>WEEKDAY(A4047)</f>
        <v>3</v>
      </c>
      <c r="D4047" s="164">
        <v>14</v>
      </c>
      <c r="E4047" s="163">
        <v>10</v>
      </c>
      <c r="F4047" s="163">
        <v>14.074999999999999</v>
      </c>
      <c r="G4047" s="163">
        <v>12</v>
      </c>
      <c r="H4047" s="1">
        <v>1787</v>
      </c>
      <c r="I4047" s="161">
        <f>VLOOKUP(B4047,L$2:M$54,2,FALSE)</f>
        <v>1.0671710630736226</v>
      </c>
      <c r="J4047">
        <f>MAX(I4047*F4047,E4047)</f>
        <v>15.020432712761238</v>
      </c>
      <c r="L4047" s="166"/>
      <c r="M4047" s="41"/>
      <c r="N4047" s="41"/>
      <c r="O4047" s="41"/>
    </row>
    <row r="4048" spans="1:15" x14ac:dyDescent="0.25">
      <c r="A4048" s="165">
        <v>43634.583333333336</v>
      </c>
      <c r="B4048" s="167">
        <f>WEEKNUM(A4048)</f>
        <v>25</v>
      </c>
      <c r="C4048" s="164">
        <f>WEEKDAY(A4048)</f>
        <v>3</v>
      </c>
      <c r="D4048" s="164">
        <v>15</v>
      </c>
      <c r="E4048" s="163">
        <v>10</v>
      </c>
      <c r="F4048" s="163">
        <v>13.975000000000001</v>
      </c>
      <c r="G4048" s="163">
        <v>10.85</v>
      </c>
      <c r="H4048" s="1">
        <v>2009</v>
      </c>
      <c r="I4048" s="161">
        <f>VLOOKUP(B4048,L$2:M$54,2,FALSE)</f>
        <v>1.0671710630736226</v>
      </c>
      <c r="J4048">
        <f>MAX(I4048*F4048,E4048)</f>
        <v>14.913715606453877</v>
      </c>
      <c r="L4048" s="166"/>
      <c r="M4048" s="41"/>
      <c r="N4048" s="41"/>
      <c r="O4048" s="41"/>
    </row>
    <row r="4049" spans="1:15" x14ac:dyDescent="0.25">
      <c r="A4049" s="165">
        <v>43634.625</v>
      </c>
      <c r="B4049" s="167">
        <f>WEEKNUM(A4049)</f>
        <v>25</v>
      </c>
      <c r="C4049" s="164">
        <f>WEEKDAY(A4049)</f>
        <v>3</v>
      </c>
      <c r="D4049" s="164">
        <v>16</v>
      </c>
      <c r="E4049" s="163">
        <v>10</v>
      </c>
      <c r="F4049" s="163">
        <v>14.175000000000001</v>
      </c>
      <c r="G4049" s="163">
        <v>11.9375</v>
      </c>
      <c r="H4049" s="1">
        <v>2385</v>
      </c>
      <c r="I4049" s="161">
        <f>VLOOKUP(B4049,L$2:M$54,2,FALSE)</f>
        <v>1.0671710630736226</v>
      </c>
      <c r="J4049">
        <f>MAX(I4049*F4049,E4049)</f>
        <v>15.127149819068602</v>
      </c>
      <c r="L4049" s="166"/>
      <c r="M4049" s="41"/>
      <c r="N4049" s="41"/>
      <c r="O4049" s="41"/>
    </row>
    <row r="4050" spans="1:15" x14ac:dyDescent="0.25">
      <c r="A4050" s="165">
        <v>43634.666666666664</v>
      </c>
      <c r="B4050" s="167">
        <f>WEEKNUM(A4050)</f>
        <v>25</v>
      </c>
      <c r="C4050" s="164">
        <f>WEEKDAY(A4050)</f>
        <v>3</v>
      </c>
      <c r="D4050" s="164">
        <v>17</v>
      </c>
      <c r="E4050" s="163">
        <v>10</v>
      </c>
      <c r="F4050" s="163">
        <v>14.45</v>
      </c>
      <c r="G4050" s="163">
        <v>10.85</v>
      </c>
      <c r="H4050" s="1">
        <v>2863</v>
      </c>
      <c r="I4050" s="161">
        <f>VLOOKUP(B4050,L$2:M$54,2,FALSE)</f>
        <v>1.0671710630736226</v>
      </c>
      <c r="J4050">
        <f>MAX(I4050*F4050,E4050)</f>
        <v>15.420621861413846</v>
      </c>
      <c r="L4050" s="166"/>
      <c r="M4050" s="41"/>
      <c r="N4050" s="41"/>
      <c r="O4050" s="41"/>
    </row>
    <row r="4051" spans="1:15" x14ac:dyDescent="0.25">
      <c r="A4051" s="165">
        <v>43634.708333333336</v>
      </c>
      <c r="B4051" s="167">
        <f>WEEKNUM(A4051)</f>
        <v>25</v>
      </c>
      <c r="C4051" s="164">
        <f>WEEKDAY(A4051)</f>
        <v>3</v>
      </c>
      <c r="D4051" s="164">
        <v>18</v>
      </c>
      <c r="E4051" s="163">
        <v>10</v>
      </c>
      <c r="F4051" s="163">
        <v>17.375</v>
      </c>
      <c r="G4051" s="163">
        <v>10.75</v>
      </c>
      <c r="H4051" s="1">
        <v>3066</v>
      </c>
      <c r="I4051" s="161">
        <f>VLOOKUP(B4051,L$2:M$54,2,FALSE)</f>
        <v>1.0671710630736226</v>
      </c>
      <c r="J4051">
        <f>MAX(I4051*F4051,E4051)</f>
        <v>18.542097220904193</v>
      </c>
      <c r="L4051" s="166"/>
      <c r="M4051" s="41"/>
      <c r="N4051" s="41"/>
      <c r="O4051" s="41"/>
    </row>
    <row r="4052" spans="1:15" x14ac:dyDescent="0.25">
      <c r="A4052" s="165">
        <v>43634.75</v>
      </c>
      <c r="B4052" s="167">
        <f>WEEKNUM(A4052)</f>
        <v>25</v>
      </c>
      <c r="C4052" s="164">
        <f>WEEKDAY(A4052)</f>
        <v>3</v>
      </c>
      <c r="D4052" s="164">
        <v>19</v>
      </c>
      <c r="E4052" s="163">
        <v>10</v>
      </c>
      <c r="F4052" s="163">
        <v>15.925000000000001</v>
      </c>
      <c r="G4052" s="163">
        <v>11.4375</v>
      </c>
      <c r="H4052" s="1">
        <v>3037</v>
      </c>
      <c r="I4052" s="161">
        <f>VLOOKUP(B4052,L$2:M$54,2,FALSE)</f>
        <v>1.0671710630736226</v>
      </c>
      <c r="J4052">
        <f>MAX(I4052*F4052,E4052)</f>
        <v>16.994699179447441</v>
      </c>
      <c r="L4052" s="166"/>
      <c r="M4052" s="41"/>
      <c r="N4052" s="41"/>
      <c r="O4052" s="41"/>
    </row>
    <row r="4053" spans="1:15" x14ac:dyDescent="0.25">
      <c r="A4053" s="165">
        <v>43634.791666666664</v>
      </c>
      <c r="B4053" s="167">
        <f>WEEKNUM(A4053)</f>
        <v>25</v>
      </c>
      <c r="C4053" s="164">
        <f>WEEKDAY(A4053)</f>
        <v>3</v>
      </c>
      <c r="D4053" s="164">
        <v>20</v>
      </c>
      <c r="E4053" s="163">
        <v>10</v>
      </c>
      <c r="F4053" s="163">
        <v>13.525</v>
      </c>
      <c r="G4053" s="163">
        <v>12.875</v>
      </c>
      <c r="H4053" s="1">
        <v>2691</v>
      </c>
      <c r="I4053" s="161">
        <f>VLOOKUP(B4053,L$2:M$54,2,FALSE)</f>
        <v>1.0671710630736226</v>
      </c>
      <c r="J4053">
        <f>MAX(I4053*F4053,E4053)</f>
        <v>14.433488628070746</v>
      </c>
      <c r="L4053" s="166"/>
      <c r="M4053" s="41"/>
      <c r="N4053" s="41"/>
      <c r="O4053" s="41"/>
    </row>
    <row r="4054" spans="1:15" x14ac:dyDescent="0.25">
      <c r="A4054" s="165">
        <v>43634.833333333336</v>
      </c>
      <c r="B4054" s="167">
        <f>WEEKNUM(A4054)</f>
        <v>25</v>
      </c>
      <c r="C4054" s="164">
        <f>WEEKDAY(A4054)</f>
        <v>3</v>
      </c>
      <c r="D4054" s="164">
        <v>21</v>
      </c>
      <c r="E4054" s="163">
        <v>12.45</v>
      </c>
      <c r="F4054" s="163">
        <v>12.45</v>
      </c>
      <c r="G4054" s="163">
        <v>13.8125</v>
      </c>
      <c r="H4054" s="1">
        <v>1937</v>
      </c>
      <c r="I4054" s="161">
        <f>VLOOKUP(B4054,L$2:M$54,2,FALSE)</f>
        <v>1.0671710630736226</v>
      </c>
      <c r="J4054">
        <f>MAX(I4054*F4054,E4054)</f>
        <v>13.286279735266602</v>
      </c>
      <c r="L4054" s="166"/>
      <c r="M4054" s="41"/>
      <c r="N4054" s="41"/>
      <c r="O4054" s="41"/>
    </row>
    <row r="4055" spans="1:15" x14ac:dyDescent="0.25">
      <c r="A4055" s="165">
        <v>43634.875</v>
      </c>
      <c r="B4055" s="167">
        <f>WEEKNUM(A4055)</f>
        <v>25</v>
      </c>
      <c r="C4055" s="164">
        <f>WEEKDAY(A4055)</f>
        <v>3</v>
      </c>
      <c r="D4055" s="164">
        <v>22</v>
      </c>
      <c r="E4055" s="163">
        <v>11.95</v>
      </c>
      <c r="F4055" s="163">
        <v>11.95</v>
      </c>
      <c r="G4055" s="163">
        <v>12.375</v>
      </c>
      <c r="H4055" s="1">
        <v>1731</v>
      </c>
      <c r="I4055" s="161">
        <f>VLOOKUP(B4055,L$2:M$54,2,FALSE)</f>
        <v>1.0671710630736226</v>
      </c>
      <c r="J4055">
        <f>MAX(I4055*F4055,E4055)</f>
        <v>12.75269420372979</v>
      </c>
      <c r="L4055" s="166"/>
      <c r="M4055" s="41"/>
      <c r="N4055" s="41"/>
      <c r="O4055" s="41"/>
    </row>
    <row r="4056" spans="1:15" x14ac:dyDescent="0.25">
      <c r="A4056" s="165">
        <v>43634.916666666664</v>
      </c>
      <c r="B4056" s="167">
        <f>WEEKNUM(A4056)</f>
        <v>25</v>
      </c>
      <c r="C4056" s="164">
        <f>WEEKDAY(A4056)</f>
        <v>3</v>
      </c>
      <c r="D4056" s="164">
        <v>23</v>
      </c>
      <c r="E4056" s="163">
        <v>11.725000000000001</v>
      </c>
      <c r="F4056" s="163">
        <v>11.725000000000001</v>
      </c>
      <c r="G4056" s="163">
        <v>12</v>
      </c>
      <c r="H4056" s="1">
        <v>1132</v>
      </c>
      <c r="I4056" s="161">
        <f>VLOOKUP(B4056,L$2:M$54,2,FALSE)</f>
        <v>1.0671710630736226</v>
      </c>
      <c r="J4056">
        <f>MAX(I4056*F4056,E4056)</f>
        <v>12.512580714538228</v>
      </c>
      <c r="L4056" s="166"/>
      <c r="M4056" s="41"/>
      <c r="N4056" s="41"/>
      <c r="O4056" s="41"/>
    </row>
    <row r="4057" spans="1:15" x14ac:dyDescent="0.25">
      <c r="A4057" s="165">
        <v>43634.958333333336</v>
      </c>
      <c r="B4057" s="167">
        <f>WEEKNUM(A4057)</f>
        <v>25</v>
      </c>
      <c r="C4057" s="164">
        <f>WEEKDAY(A4057)</f>
        <v>3</v>
      </c>
      <c r="D4057" s="164">
        <v>24</v>
      </c>
      <c r="E4057" s="163">
        <v>12</v>
      </c>
      <c r="F4057" s="163">
        <v>12</v>
      </c>
      <c r="G4057" s="163">
        <v>11.9375</v>
      </c>
      <c r="H4057" s="1">
        <v>593</v>
      </c>
      <c r="I4057" s="161">
        <f>VLOOKUP(B4057,L$2:M$54,2,FALSE)</f>
        <v>1.0671710630736226</v>
      </c>
      <c r="J4057">
        <f>MAX(I4057*F4057,E4057)</f>
        <v>12.806052756883471</v>
      </c>
      <c r="L4057" s="166"/>
      <c r="M4057" s="41"/>
      <c r="N4057" s="41"/>
      <c r="O4057" s="41"/>
    </row>
    <row r="4058" spans="1:15" x14ac:dyDescent="0.25">
      <c r="A4058" s="165">
        <v>43635</v>
      </c>
      <c r="B4058" s="167">
        <f>WEEKNUM(A4058)</f>
        <v>25</v>
      </c>
      <c r="C4058" s="164">
        <f>WEEKDAY(A4058)</f>
        <v>4</v>
      </c>
      <c r="D4058" s="164">
        <v>1</v>
      </c>
      <c r="E4058" s="163">
        <v>11.07</v>
      </c>
      <c r="F4058" s="163">
        <v>11.07</v>
      </c>
      <c r="G4058" s="163">
        <v>12.0625</v>
      </c>
      <c r="H4058" s="1">
        <v>280</v>
      </c>
      <c r="I4058" s="161">
        <f>VLOOKUP(B4058,L$2:M$54,2,FALSE)</f>
        <v>1.0671710630736226</v>
      </c>
      <c r="J4058">
        <f>MAX(I4058*F4058,E4058)</f>
        <v>11.813583668225004</v>
      </c>
      <c r="L4058" s="166"/>
      <c r="M4058" s="41"/>
      <c r="N4058" s="41"/>
      <c r="O4058" s="41"/>
    </row>
    <row r="4059" spans="1:15" x14ac:dyDescent="0.25">
      <c r="A4059" s="165">
        <v>43635.041666666664</v>
      </c>
      <c r="B4059" s="167">
        <f>WEEKNUM(A4059)</f>
        <v>25</v>
      </c>
      <c r="C4059" s="164">
        <f>WEEKDAY(A4059)</f>
        <v>4</v>
      </c>
      <c r="D4059" s="164">
        <v>2</v>
      </c>
      <c r="E4059" s="163">
        <v>11.175000000000001</v>
      </c>
      <c r="F4059" s="163">
        <v>11.175000000000001</v>
      </c>
      <c r="G4059" s="163">
        <v>12.037500000000001</v>
      </c>
      <c r="H4059" s="1">
        <v>162</v>
      </c>
      <c r="I4059" s="161">
        <f>VLOOKUP(B4059,L$2:M$54,2,FALSE)</f>
        <v>1.0671710630736226</v>
      </c>
      <c r="J4059">
        <f>MAX(I4059*F4059,E4059)</f>
        <v>11.925636629847734</v>
      </c>
      <c r="L4059" s="166"/>
      <c r="M4059" s="41"/>
      <c r="N4059" s="41"/>
      <c r="O4059" s="41"/>
    </row>
    <row r="4060" spans="1:15" x14ac:dyDescent="0.25">
      <c r="A4060" s="165">
        <v>43635.083333333336</v>
      </c>
      <c r="B4060" s="167">
        <f>WEEKNUM(A4060)</f>
        <v>25</v>
      </c>
      <c r="C4060" s="164">
        <f>WEEKDAY(A4060)</f>
        <v>4</v>
      </c>
      <c r="D4060" s="164">
        <v>3</v>
      </c>
      <c r="E4060" s="163">
        <v>11.745000000000001</v>
      </c>
      <c r="F4060" s="163">
        <v>11.745000000000001</v>
      </c>
      <c r="G4060" s="163">
        <v>11.987500000000001</v>
      </c>
      <c r="H4060" s="1">
        <v>82</v>
      </c>
      <c r="I4060" s="161">
        <f>VLOOKUP(B4060,L$2:M$54,2,FALSE)</f>
        <v>1.0671710630736226</v>
      </c>
      <c r="J4060">
        <f>MAX(I4060*F4060,E4060)</f>
        <v>12.533924135799699</v>
      </c>
      <c r="L4060" s="166"/>
      <c r="M4060" s="41"/>
      <c r="N4060" s="41"/>
      <c r="O4060" s="41"/>
    </row>
    <row r="4061" spans="1:15" x14ac:dyDescent="0.25">
      <c r="A4061" s="165">
        <v>43635.125</v>
      </c>
      <c r="B4061" s="167">
        <f>WEEKNUM(A4061)</f>
        <v>25</v>
      </c>
      <c r="C4061" s="164">
        <f>WEEKDAY(A4061)</f>
        <v>4</v>
      </c>
      <c r="D4061" s="164">
        <v>4</v>
      </c>
      <c r="E4061" s="163">
        <v>12.195</v>
      </c>
      <c r="F4061" s="163">
        <v>12.195</v>
      </c>
      <c r="G4061" s="163">
        <v>12.0875</v>
      </c>
      <c r="H4061" s="1">
        <v>144</v>
      </c>
      <c r="I4061" s="161">
        <f>VLOOKUP(B4061,L$2:M$54,2,FALSE)</f>
        <v>1.0671710630736226</v>
      </c>
      <c r="J4061">
        <f>MAX(I4061*F4061,E4061)</f>
        <v>13.014151114182829</v>
      </c>
      <c r="L4061" s="166"/>
      <c r="M4061" s="41"/>
      <c r="N4061" s="41"/>
      <c r="O4061" s="41"/>
    </row>
    <row r="4062" spans="1:15" x14ac:dyDescent="0.25">
      <c r="A4062" s="165">
        <v>43635.166666666664</v>
      </c>
      <c r="B4062" s="167">
        <f>WEEKNUM(A4062)</f>
        <v>25</v>
      </c>
      <c r="C4062" s="164">
        <f>WEEKDAY(A4062)</f>
        <v>4</v>
      </c>
      <c r="D4062" s="164">
        <v>5</v>
      </c>
      <c r="E4062" s="163">
        <v>11.705</v>
      </c>
      <c r="F4062" s="163">
        <v>11.705</v>
      </c>
      <c r="G4062" s="163">
        <v>12.225</v>
      </c>
      <c r="H4062" s="1">
        <v>399</v>
      </c>
      <c r="I4062" s="161">
        <f>VLOOKUP(B4062,L$2:M$54,2,FALSE)</f>
        <v>1.0671710630736226</v>
      </c>
      <c r="J4062">
        <f>MAX(I4062*F4062,E4062)</f>
        <v>12.491237293276754</v>
      </c>
      <c r="L4062" s="166"/>
      <c r="M4062" s="41"/>
      <c r="N4062" s="41"/>
      <c r="O4062" s="41"/>
    </row>
    <row r="4063" spans="1:15" x14ac:dyDescent="0.25">
      <c r="A4063" s="165">
        <v>43635.208333333336</v>
      </c>
      <c r="B4063" s="167">
        <f>WEEKNUM(A4063)</f>
        <v>25</v>
      </c>
      <c r="C4063" s="164">
        <f>WEEKDAY(A4063)</f>
        <v>4</v>
      </c>
      <c r="D4063" s="164">
        <v>6</v>
      </c>
      <c r="E4063" s="163">
        <v>10.620000000000001</v>
      </c>
      <c r="F4063" s="163">
        <v>10.620000000000001</v>
      </c>
      <c r="G4063" s="163">
        <v>13.6875</v>
      </c>
      <c r="H4063" s="1">
        <v>1055</v>
      </c>
      <c r="I4063" s="161">
        <f>VLOOKUP(B4063,L$2:M$54,2,FALSE)</f>
        <v>1.0671710630736226</v>
      </c>
      <c r="J4063">
        <f>MAX(I4063*F4063,E4063)</f>
        <v>11.333356689841873</v>
      </c>
      <c r="L4063" s="166"/>
      <c r="M4063" s="41"/>
      <c r="N4063" s="41"/>
      <c r="O4063" s="41"/>
    </row>
    <row r="4064" spans="1:15" x14ac:dyDescent="0.25">
      <c r="A4064" s="165">
        <v>43635.25</v>
      </c>
      <c r="B4064" s="167">
        <f>WEEKNUM(A4064)</f>
        <v>25</v>
      </c>
      <c r="C4064" s="164">
        <f>WEEKDAY(A4064)</f>
        <v>4</v>
      </c>
      <c r="D4064" s="164">
        <v>7</v>
      </c>
      <c r="E4064" s="163">
        <v>11.77</v>
      </c>
      <c r="F4064" s="163">
        <v>11.77</v>
      </c>
      <c r="G4064" s="163">
        <v>12.9625</v>
      </c>
      <c r="H4064" s="1">
        <v>3789</v>
      </c>
      <c r="I4064" s="161">
        <f>VLOOKUP(B4064,L$2:M$54,2,FALSE)</f>
        <v>1.0671710630736226</v>
      </c>
      <c r="J4064">
        <f>MAX(I4064*F4064,E4064)</f>
        <v>12.560603412376539</v>
      </c>
      <c r="L4064" s="166"/>
      <c r="M4064" s="41"/>
      <c r="N4064" s="41"/>
      <c r="O4064" s="41"/>
    </row>
    <row r="4065" spans="1:15" x14ac:dyDescent="0.25">
      <c r="A4065" s="165">
        <v>43635.291666666664</v>
      </c>
      <c r="B4065" s="167">
        <f>WEEKNUM(A4065)</f>
        <v>25</v>
      </c>
      <c r="C4065" s="164">
        <f>WEEKDAY(A4065)</f>
        <v>4</v>
      </c>
      <c r="D4065" s="164">
        <v>8</v>
      </c>
      <c r="E4065" s="163">
        <v>10</v>
      </c>
      <c r="F4065" s="163">
        <v>16.5</v>
      </c>
      <c r="G4065" s="163">
        <v>11.762499999999999</v>
      </c>
      <c r="H4065" s="1">
        <v>4374</v>
      </c>
      <c r="I4065" s="161">
        <f>VLOOKUP(B4065,L$2:M$54,2,FALSE)</f>
        <v>1.0671710630736226</v>
      </c>
      <c r="J4065">
        <f>MAX(I4065*F4065,E4065)</f>
        <v>17.608322540714774</v>
      </c>
      <c r="L4065" s="166"/>
      <c r="M4065" s="41"/>
      <c r="N4065" s="41"/>
      <c r="O4065" s="41"/>
    </row>
    <row r="4066" spans="1:15" x14ac:dyDescent="0.25">
      <c r="A4066" s="165">
        <v>43635.333333333336</v>
      </c>
      <c r="B4066" s="167">
        <f>WEEKNUM(A4066)</f>
        <v>25</v>
      </c>
      <c r="C4066" s="164">
        <f>WEEKDAY(A4066)</f>
        <v>4</v>
      </c>
      <c r="D4066" s="164">
        <v>9</v>
      </c>
      <c r="E4066" s="163">
        <v>10</v>
      </c>
      <c r="F4066" s="163">
        <v>19</v>
      </c>
      <c r="G4066" s="163">
        <v>12.45</v>
      </c>
      <c r="H4066" s="1">
        <v>3886</v>
      </c>
      <c r="I4066" s="161">
        <f>VLOOKUP(B4066,L$2:M$54,2,FALSE)</f>
        <v>1.0671710630736226</v>
      </c>
      <c r="J4066">
        <f>MAX(I4066*F4066,E4066)</f>
        <v>20.276250198398831</v>
      </c>
      <c r="L4066" s="166"/>
      <c r="M4066" s="41"/>
      <c r="N4066" s="41"/>
      <c r="O4066" s="41"/>
    </row>
    <row r="4067" spans="1:15" x14ac:dyDescent="0.25">
      <c r="A4067" s="165">
        <v>43635.375</v>
      </c>
      <c r="B4067" s="167">
        <f>WEEKNUM(A4067)</f>
        <v>25</v>
      </c>
      <c r="C4067" s="164">
        <f>WEEKDAY(A4067)</f>
        <v>4</v>
      </c>
      <c r="D4067" s="164">
        <v>10</v>
      </c>
      <c r="E4067" s="163">
        <v>10</v>
      </c>
      <c r="F4067" s="163">
        <v>16.75</v>
      </c>
      <c r="G4067" s="163">
        <v>11.95</v>
      </c>
      <c r="H4067" s="1">
        <v>2886</v>
      </c>
      <c r="I4067" s="161">
        <f>VLOOKUP(B4067,L$2:M$54,2,FALSE)</f>
        <v>1.0671710630736226</v>
      </c>
      <c r="J4067">
        <f>MAX(I4067*F4067,E4067)</f>
        <v>17.875115306483178</v>
      </c>
      <c r="L4067" s="166"/>
      <c r="M4067" s="41"/>
      <c r="N4067" s="41"/>
      <c r="O4067" s="41"/>
    </row>
    <row r="4068" spans="1:15" x14ac:dyDescent="0.25">
      <c r="A4068" s="165">
        <v>43635.416666666664</v>
      </c>
      <c r="B4068" s="167">
        <f>WEEKNUM(A4068)</f>
        <v>25</v>
      </c>
      <c r="C4068" s="164">
        <f>WEEKDAY(A4068)</f>
        <v>4</v>
      </c>
      <c r="D4068" s="164">
        <v>11</v>
      </c>
      <c r="E4068" s="163">
        <v>10</v>
      </c>
      <c r="F4068" s="163">
        <v>15.379999999999999</v>
      </c>
      <c r="G4068" s="163">
        <v>11.725000000000001</v>
      </c>
      <c r="H4068" s="1">
        <v>2374</v>
      </c>
      <c r="I4068" s="161">
        <f>VLOOKUP(B4068,L$2:M$54,2,FALSE)</f>
        <v>1.0671710630736226</v>
      </c>
      <c r="J4068">
        <f>MAX(I4068*F4068,E4068)</f>
        <v>16.413090950072316</v>
      </c>
      <c r="L4068" s="166"/>
      <c r="M4068" s="41"/>
      <c r="N4068" s="41"/>
      <c r="O4068" s="41"/>
    </row>
    <row r="4069" spans="1:15" x14ac:dyDescent="0.25">
      <c r="A4069" s="165">
        <v>43635.458333333336</v>
      </c>
      <c r="B4069" s="167">
        <f>WEEKNUM(A4069)</f>
        <v>25</v>
      </c>
      <c r="C4069" s="164">
        <f>WEEKDAY(A4069)</f>
        <v>4</v>
      </c>
      <c r="D4069" s="164">
        <v>12</v>
      </c>
      <c r="E4069" s="163">
        <v>10</v>
      </c>
      <c r="F4069" s="163">
        <v>14.45</v>
      </c>
      <c r="G4069" s="163">
        <v>12</v>
      </c>
      <c r="H4069" s="1">
        <v>2523</v>
      </c>
      <c r="I4069" s="161">
        <f>VLOOKUP(B4069,L$2:M$54,2,FALSE)</f>
        <v>1.0671710630736226</v>
      </c>
      <c r="J4069">
        <f>MAX(I4069*F4069,E4069)</f>
        <v>15.420621861413846</v>
      </c>
      <c r="L4069" s="166"/>
      <c r="M4069" s="41"/>
      <c r="N4069" s="41"/>
      <c r="O4069" s="41"/>
    </row>
    <row r="4070" spans="1:15" x14ac:dyDescent="0.25">
      <c r="A4070" s="165">
        <v>43635.5</v>
      </c>
      <c r="B4070" s="167">
        <f>WEEKNUM(A4070)</f>
        <v>25</v>
      </c>
      <c r="C4070" s="164">
        <f>WEEKDAY(A4070)</f>
        <v>4</v>
      </c>
      <c r="D4070" s="164">
        <v>13</v>
      </c>
      <c r="E4070" s="163">
        <v>10</v>
      </c>
      <c r="F4070" s="163">
        <v>13.765000000000001</v>
      </c>
      <c r="G4070" s="163">
        <v>11.07</v>
      </c>
      <c r="H4070" s="1">
        <v>2213</v>
      </c>
      <c r="I4070" s="161">
        <f>VLOOKUP(B4070,L$2:M$54,2,FALSE)</f>
        <v>1.0671710630736226</v>
      </c>
      <c r="J4070">
        <f>MAX(I4070*F4070,E4070)</f>
        <v>14.689609683208417</v>
      </c>
      <c r="L4070" s="166"/>
      <c r="M4070" s="41"/>
      <c r="N4070" s="41"/>
      <c r="O4070" s="41"/>
    </row>
    <row r="4071" spans="1:15" x14ac:dyDescent="0.25">
      <c r="A4071" s="165">
        <v>43635.541666666664</v>
      </c>
      <c r="B4071" s="167">
        <f>WEEKNUM(A4071)</f>
        <v>25</v>
      </c>
      <c r="C4071" s="164">
        <f>WEEKDAY(A4071)</f>
        <v>4</v>
      </c>
      <c r="D4071" s="164">
        <v>14</v>
      </c>
      <c r="E4071" s="163">
        <v>10</v>
      </c>
      <c r="F4071" s="163">
        <v>14.185</v>
      </c>
      <c r="G4071" s="163">
        <v>11.175000000000001</v>
      </c>
      <c r="H4071" s="1">
        <v>2415</v>
      </c>
      <c r="I4071" s="161">
        <f>VLOOKUP(B4071,L$2:M$54,2,FALSE)</f>
        <v>1.0671710630736226</v>
      </c>
      <c r="J4071">
        <f>MAX(I4071*F4071,E4071)</f>
        <v>15.137821529699337</v>
      </c>
      <c r="L4071" s="166"/>
      <c r="M4071" s="41"/>
      <c r="N4071" s="41"/>
      <c r="O4071" s="41"/>
    </row>
    <row r="4072" spans="1:15" x14ac:dyDescent="0.25">
      <c r="A4072" s="165">
        <v>43635.583333333336</v>
      </c>
      <c r="B4072" s="167">
        <f>WEEKNUM(A4072)</f>
        <v>25</v>
      </c>
      <c r="C4072" s="164">
        <f>WEEKDAY(A4072)</f>
        <v>4</v>
      </c>
      <c r="D4072" s="164">
        <v>15</v>
      </c>
      <c r="E4072" s="163">
        <v>10</v>
      </c>
      <c r="F4072" s="163">
        <v>15</v>
      </c>
      <c r="G4072" s="163">
        <v>11.745000000000001</v>
      </c>
      <c r="H4072" s="1">
        <v>2503</v>
      </c>
      <c r="I4072" s="161">
        <f>VLOOKUP(B4072,L$2:M$54,2,FALSE)</f>
        <v>1.0671710630736226</v>
      </c>
      <c r="J4072">
        <f>MAX(I4072*F4072,E4072)</f>
        <v>16.007565946104339</v>
      </c>
      <c r="L4072" s="166"/>
      <c r="M4072" s="41"/>
      <c r="N4072" s="41"/>
      <c r="O4072" s="41"/>
    </row>
    <row r="4073" spans="1:15" x14ac:dyDescent="0.25">
      <c r="A4073" s="165">
        <v>43635.625</v>
      </c>
      <c r="B4073" s="167">
        <f>WEEKNUM(A4073)</f>
        <v>25</v>
      </c>
      <c r="C4073" s="164">
        <f>WEEKDAY(A4073)</f>
        <v>4</v>
      </c>
      <c r="D4073" s="164">
        <v>16</v>
      </c>
      <c r="E4073" s="163">
        <v>10</v>
      </c>
      <c r="F4073" s="163">
        <v>14.895</v>
      </c>
      <c r="G4073" s="163">
        <v>12.195</v>
      </c>
      <c r="H4073" s="1">
        <v>2803</v>
      </c>
      <c r="I4073" s="161">
        <f>VLOOKUP(B4073,L$2:M$54,2,FALSE)</f>
        <v>1.0671710630736226</v>
      </c>
      <c r="J4073">
        <f>MAX(I4073*F4073,E4073)</f>
        <v>15.895512984481609</v>
      </c>
      <c r="L4073" s="166"/>
      <c r="M4073" s="41"/>
      <c r="N4073" s="41"/>
      <c r="O4073" s="41"/>
    </row>
    <row r="4074" spans="1:15" x14ac:dyDescent="0.25">
      <c r="A4074" s="165">
        <v>43635.666666666664</v>
      </c>
      <c r="B4074" s="167">
        <f>WEEKNUM(A4074)</f>
        <v>25</v>
      </c>
      <c r="C4074" s="164">
        <f>WEEKDAY(A4074)</f>
        <v>4</v>
      </c>
      <c r="D4074" s="164">
        <v>17</v>
      </c>
      <c r="E4074" s="163">
        <v>10</v>
      </c>
      <c r="F4074" s="163">
        <v>15.77</v>
      </c>
      <c r="G4074" s="163">
        <v>11.705</v>
      </c>
      <c r="H4074" s="1">
        <v>3641</v>
      </c>
      <c r="I4074" s="161">
        <f>VLOOKUP(B4074,L$2:M$54,2,FALSE)</f>
        <v>1.0671710630736226</v>
      </c>
      <c r="J4074">
        <f>MAX(I4074*F4074,E4074)</f>
        <v>16.829287664671028</v>
      </c>
      <c r="L4074" s="166"/>
      <c r="M4074" s="41"/>
      <c r="N4074" s="41"/>
      <c r="O4074" s="41"/>
    </row>
    <row r="4075" spans="1:15" x14ac:dyDescent="0.25">
      <c r="A4075" s="165">
        <v>43635.708333333336</v>
      </c>
      <c r="B4075" s="167">
        <f>WEEKNUM(A4075)</f>
        <v>25</v>
      </c>
      <c r="C4075" s="164">
        <f>WEEKDAY(A4075)</f>
        <v>4</v>
      </c>
      <c r="D4075" s="164">
        <v>18</v>
      </c>
      <c r="E4075" s="163">
        <v>10</v>
      </c>
      <c r="F4075" s="163">
        <v>17.549999999999997</v>
      </c>
      <c r="G4075" s="163">
        <v>10.620000000000001</v>
      </c>
      <c r="H4075" s="1">
        <v>4219</v>
      </c>
      <c r="I4075" s="161">
        <f>VLOOKUP(B4075,L$2:M$54,2,FALSE)</f>
        <v>1.0671710630736226</v>
      </c>
      <c r="J4075">
        <f>MAX(I4075*F4075,E4075)</f>
        <v>18.728852156942075</v>
      </c>
      <c r="L4075" s="166"/>
      <c r="M4075" s="41"/>
      <c r="N4075" s="41"/>
      <c r="O4075" s="41"/>
    </row>
    <row r="4076" spans="1:15" x14ac:dyDescent="0.25">
      <c r="A4076" s="165">
        <v>43635.75</v>
      </c>
      <c r="B4076" s="167">
        <f>WEEKNUM(A4076)</f>
        <v>25</v>
      </c>
      <c r="C4076" s="164">
        <f>WEEKDAY(A4076)</f>
        <v>4</v>
      </c>
      <c r="D4076" s="164">
        <v>19</v>
      </c>
      <c r="E4076" s="163">
        <v>10</v>
      </c>
      <c r="F4076" s="163">
        <v>16.234999999999999</v>
      </c>
      <c r="G4076" s="163">
        <v>11.77</v>
      </c>
      <c r="H4076" s="1">
        <v>3071</v>
      </c>
      <c r="I4076" s="161">
        <f>VLOOKUP(B4076,L$2:M$54,2,FALSE)</f>
        <v>1.0671710630736226</v>
      </c>
      <c r="J4076">
        <f>MAX(I4076*F4076,E4076)</f>
        <v>17.325522209000262</v>
      </c>
      <c r="L4076" s="166"/>
      <c r="M4076" s="41"/>
      <c r="N4076" s="41"/>
      <c r="O4076" s="41"/>
    </row>
    <row r="4077" spans="1:15" x14ac:dyDescent="0.25">
      <c r="A4077" s="165">
        <v>43635.791666666664</v>
      </c>
      <c r="B4077" s="167">
        <f>WEEKNUM(A4077)</f>
        <v>25</v>
      </c>
      <c r="C4077" s="164">
        <f>WEEKDAY(A4077)</f>
        <v>4</v>
      </c>
      <c r="D4077" s="164">
        <v>20</v>
      </c>
      <c r="E4077" s="163">
        <v>10</v>
      </c>
      <c r="F4077" s="163">
        <v>14</v>
      </c>
      <c r="G4077" s="163">
        <v>13.25</v>
      </c>
      <c r="H4077" s="1">
        <v>1822</v>
      </c>
      <c r="I4077" s="161">
        <f>VLOOKUP(B4077,L$2:M$54,2,FALSE)</f>
        <v>1.0671710630736226</v>
      </c>
      <c r="J4077">
        <f>MAX(I4077*F4077,E4077)</f>
        <v>14.940394883030716</v>
      </c>
      <c r="L4077" s="166"/>
      <c r="M4077" s="41"/>
      <c r="N4077" s="41"/>
      <c r="O4077" s="41"/>
    </row>
    <row r="4078" spans="1:15" x14ac:dyDescent="0.25">
      <c r="A4078" s="165">
        <v>43635.833333333336</v>
      </c>
      <c r="B4078" s="167">
        <f>WEEKNUM(A4078)</f>
        <v>25</v>
      </c>
      <c r="C4078" s="164">
        <f>WEEKDAY(A4078)</f>
        <v>4</v>
      </c>
      <c r="D4078" s="164">
        <v>21</v>
      </c>
      <c r="E4078" s="163">
        <v>10</v>
      </c>
      <c r="F4078" s="163">
        <v>12.77</v>
      </c>
      <c r="G4078" s="163">
        <v>14.5</v>
      </c>
      <c r="H4078" s="1">
        <v>1143</v>
      </c>
      <c r="I4078" s="161">
        <f>VLOOKUP(B4078,L$2:M$54,2,FALSE)</f>
        <v>1.0671710630736226</v>
      </c>
      <c r="J4078">
        <f>MAX(I4078*F4078,E4078)</f>
        <v>13.627774475450162</v>
      </c>
      <c r="L4078" s="166"/>
      <c r="M4078" s="41"/>
      <c r="N4078" s="41"/>
      <c r="O4078" s="41"/>
    </row>
    <row r="4079" spans="1:15" x14ac:dyDescent="0.25">
      <c r="A4079" s="165">
        <v>43635.875</v>
      </c>
      <c r="B4079" s="167">
        <f>WEEKNUM(A4079)</f>
        <v>25</v>
      </c>
      <c r="C4079" s="164">
        <f>WEEKDAY(A4079)</f>
        <v>4</v>
      </c>
      <c r="D4079" s="164">
        <v>22</v>
      </c>
      <c r="E4079" s="163">
        <v>12.48</v>
      </c>
      <c r="F4079" s="163">
        <v>12.48</v>
      </c>
      <c r="G4079" s="163">
        <v>13.375</v>
      </c>
      <c r="H4079" s="1">
        <v>888</v>
      </c>
      <c r="I4079" s="161">
        <f>VLOOKUP(B4079,L$2:M$54,2,FALSE)</f>
        <v>1.0671710630736226</v>
      </c>
      <c r="J4079">
        <f>MAX(I4079*F4079,E4079)</f>
        <v>13.31829486715881</v>
      </c>
      <c r="L4079" s="166"/>
      <c r="M4079" s="41"/>
      <c r="N4079" s="41"/>
      <c r="O4079" s="41"/>
    </row>
    <row r="4080" spans="1:15" x14ac:dyDescent="0.25">
      <c r="A4080" s="165">
        <v>43635.916666666664</v>
      </c>
      <c r="B4080" s="167">
        <f>WEEKNUM(A4080)</f>
        <v>25</v>
      </c>
      <c r="C4080" s="164">
        <f>WEEKDAY(A4080)</f>
        <v>4</v>
      </c>
      <c r="D4080" s="164">
        <v>23</v>
      </c>
      <c r="E4080" s="163">
        <v>12.59</v>
      </c>
      <c r="F4080" s="163">
        <v>12.59</v>
      </c>
      <c r="G4080" s="163">
        <v>12.690000000000001</v>
      </c>
      <c r="H4080" s="1">
        <v>736</v>
      </c>
      <c r="I4080" s="161">
        <f>VLOOKUP(B4080,L$2:M$54,2,FALSE)</f>
        <v>1.0671710630736226</v>
      </c>
      <c r="J4080">
        <f>MAX(I4080*F4080,E4080)</f>
        <v>13.435683684096908</v>
      </c>
      <c r="L4080" s="166"/>
      <c r="M4080" s="41"/>
      <c r="N4080" s="41"/>
      <c r="O4080" s="41"/>
    </row>
    <row r="4081" spans="1:15" x14ac:dyDescent="0.25">
      <c r="A4081" s="165">
        <v>43635.958333333336</v>
      </c>
      <c r="B4081" s="167">
        <f>WEEKNUM(A4081)</f>
        <v>25</v>
      </c>
      <c r="C4081" s="164">
        <f>WEEKDAY(A4081)</f>
        <v>4</v>
      </c>
      <c r="D4081" s="164">
        <v>24</v>
      </c>
      <c r="E4081" s="163">
        <v>12.375</v>
      </c>
      <c r="F4081" s="163">
        <v>12.375</v>
      </c>
      <c r="G4081" s="163">
        <v>12.225000000000001</v>
      </c>
      <c r="H4081" s="1">
        <v>409</v>
      </c>
      <c r="I4081" s="161">
        <f>VLOOKUP(B4081,L$2:M$54,2,FALSE)</f>
        <v>1.0671710630736226</v>
      </c>
      <c r="J4081">
        <f>MAX(I4081*F4081,E4081)</f>
        <v>13.20624190553608</v>
      </c>
      <c r="L4081" s="166"/>
      <c r="M4081" s="41"/>
      <c r="N4081" s="41"/>
      <c r="O4081" s="41"/>
    </row>
    <row r="4082" spans="1:15" x14ac:dyDescent="0.25">
      <c r="A4082" s="165">
        <v>43636</v>
      </c>
      <c r="B4082" s="167">
        <f>WEEKNUM(A4082)</f>
        <v>25</v>
      </c>
      <c r="C4082" s="164">
        <f>WEEKDAY(A4082)</f>
        <v>5</v>
      </c>
      <c r="D4082" s="164">
        <v>1</v>
      </c>
      <c r="E4082" s="163">
        <v>11.984999999999999</v>
      </c>
      <c r="F4082" s="163">
        <v>11.984999999999999</v>
      </c>
      <c r="G4082" s="163">
        <v>11.8825</v>
      </c>
      <c r="H4082" s="1">
        <v>210</v>
      </c>
      <c r="I4082" s="161">
        <f>VLOOKUP(B4082,L$2:M$54,2,FALSE)</f>
        <v>1.0671710630736226</v>
      </c>
      <c r="J4082">
        <f>MAX(I4082*F4082,E4082)</f>
        <v>12.790045190937366</v>
      </c>
      <c r="L4082" s="166"/>
      <c r="M4082" s="41"/>
      <c r="N4082" s="41"/>
      <c r="O4082" s="41"/>
    </row>
    <row r="4083" spans="1:15" x14ac:dyDescent="0.25">
      <c r="A4083" s="165">
        <v>43636.041666666664</v>
      </c>
      <c r="B4083" s="167">
        <f>WEEKNUM(A4083)</f>
        <v>25</v>
      </c>
      <c r="C4083" s="164">
        <f>WEEKDAY(A4083)</f>
        <v>5</v>
      </c>
      <c r="D4083" s="164">
        <v>2</v>
      </c>
      <c r="E4083" s="163">
        <v>11.719999999999999</v>
      </c>
      <c r="F4083" s="163">
        <v>11.719999999999999</v>
      </c>
      <c r="G4083" s="163">
        <v>12.092500000000001</v>
      </c>
      <c r="H4083" s="1">
        <v>126</v>
      </c>
      <c r="I4083" s="161">
        <f>VLOOKUP(B4083,L$2:M$54,2,FALSE)</f>
        <v>1.0671710630736226</v>
      </c>
      <c r="J4083">
        <f>MAX(I4083*F4083,E4083)</f>
        <v>12.507244859222856</v>
      </c>
      <c r="L4083" s="166"/>
      <c r="M4083" s="41"/>
      <c r="N4083" s="41"/>
      <c r="O4083" s="41"/>
    </row>
    <row r="4084" spans="1:15" x14ac:dyDescent="0.25">
      <c r="A4084" s="165">
        <v>43636.083333333336</v>
      </c>
      <c r="B4084" s="167">
        <f>WEEKNUM(A4084)</f>
        <v>25</v>
      </c>
      <c r="C4084" s="164">
        <f>WEEKDAY(A4084)</f>
        <v>5</v>
      </c>
      <c r="D4084" s="164">
        <v>3</v>
      </c>
      <c r="E4084" s="163">
        <v>12.094999999999999</v>
      </c>
      <c r="F4084" s="163">
        <v>12.094999999999999</v>
      </c>
      <c r="G4084" s="163">
        <v>12.5</v>
      </c>
      <c r="H4084" s="1">
        <v>90</v>
      </c>
      <c r="I4084" s="161">
        <f>VLOOKUP(B4084,L$2:M$54,2,FALSE)</f>
        <v>1.0671710630736226</v>
      </c>
      <c r="J4084">
        <f>MAX(I4084*F4084,E4084)</f>
        <v>12.907434007875464</v>
      </c>
      <c r="L4084" s="166"/>
      <c r="M4084" s="41"/>
      <c r="N4084" s="41"/>
      <c r="O4084" s="41"/>
    </row>
    <row r="4085" spans="1:15" x14ac:dyDescent="0.25">
      <c r="A4085" s="165">
        <v>43636.125</v>
      </c>
      <c r="B4085" s="167">
        <f>WEEKNUM(A4085)</f>
        <v>25</v>
      </c>
      <c r="C4085" s="164">
        <f>WEEKDAY(A4085)</f>
        <v>5</v>
      </c>
      <c r="D4085" s="164">
        <v>4</v>
      </c>
      <c r="E4085" s="163">
        <v>11.91</v>
      </c>
      <c r="F4085" s="163">
        <v>11.91</v>
      </c>
      <c r="G4085" s="163">
        <v>12.4475</v>
      </c>
      <c r="H4085" s="1">
        <v>142</v>
      </c>
      <c r="I4085" s="161">
        <f>VLOOKUP(B4085,L$2:M$54,2,FALSE)</f>
        <v>1.0671710630736226</v>
      </c>
      <c r="J4085">
        <f>MAX(I4085*F4085,E4085)</f>
        <v>12.710007361206845</v>
      </c>
      <c r="L4085" s="166"/>
      <c r="M4085" s="41"/>
      <c r="N4085" s="41"/>
      <c r="O4085" s="41"/>
    </row>
    <row r="4086" spans="1:15" x14ac:dyDescent="0.25">
      <c r="A4086" s="165">
        <v>43636.166666666664</v>
      </c>
      <c r="B4086" s="167">
        <f>WEEKNUM(A4086)</f>
        <v>25</v>
      </c>
      <c r="C4086" s="164">
        <f>WEEKDAY(A4086)</f>
        <v>5</v>
      </c>
      <c r="D4086" s="164">
        <v>5</v>
      </c>
      <c r="E4086" s="163">
        <v>12.455</v>
      </c>
      <c r="F4086" s="163">
        <v>12.455</v>
      </c>
      <c r="G4086" s="163">
        <v>12.885000000000002</v>
      </c>
      <c r="H4086" s="1">
        <v>326</v>
      </c>
      <c r="I4086" s="161">
        <f>VLOOKUP(B4086,L$2:M$54,2,FALSE)</f>
        <v>1.0671710630736226</v>
      </c>
      <c r="J4086">
        <f>MAX(I4086*F4086,E4086)</f>
        <v>13.291615590581969</v>
      </c>
      <c r="L4086" s="166"/>
      <c r="M4086" s="41"/>
      <c r="N4086" s="41"/>
      <c r="O4086" s="41"/>
    </row>
    <row r="4087" spans="1:15" x14ac:dyDescent="0.25">
      <c r="A4087" s="165">
        <v>43636.208333333336</v>
      </c>
      <c r="B4087" s="167">
        <f>WEEKNUM(A4087)</f>
        <v>25</v>
      </c>
      <c r="C4087" s="164">
        <f>WEEKDAY(A4087)</f>
        <v>5</v>
      </c>
      <c r="D4087" s="164">
        <v>6</v>
      </c>
      <c r="E4087" s="163">
        <v>10</v>
      </c>
      <c r="F4087" s="163">
        <v>11.094999999999999</v>
      </c>
      <c r="G4087" s="163">
        <v>13.774999999999999</v>
      </c>
      <c r="H4087" s="1">
        <v>968</v>
      </c>
      <c r="I4087" s="161">
        <f>VLOOKUP(B4087,L$2:M$54,2,FALSE)</f>
        <v>1.0671710630736226</v>
      </c>
      <c r="J4087">
        <f>MAX(I4087*F4087,E4087)</f>
        <v>11.840262944801841</v>
      </c>
      <c r="L4087" s="166"/>
      <c r="M4087" s="41"/>
      <c r="N4087" s="41"/>
      <c r="O4087" s="41"/>
    </row>
    <row r="4088" spans="1:15" x14ac:dyDescent="0.25">
      <c r="A4088" s="165">
        <v>43636.25</v>
      </c>
      <c r="B4088" s="167">
        <f>WEEKNUM(A4088)</f>
        <v>25</v>
      </c>
      <c r="C4088" s="164">
        <f>WEEKDAY(A4088)</f>
        <v>5</v>
      </c>
      <c r="D4088" s="164">
        <v>7</v>
      </c>
      <c r="E4088" s="163">
        <v>10</v>
      </c>
      <c r="F4088" s="163">
        <v>11.745000000000001</v>
      </c>
      <c r="G4088" s="163">
        <v>13.1175</v>
      </c>
      <c r="H4088" s="1">
        <v>3678</v>
      </c>
      <c r="I4088" s="161">
        <f>VLOOKUP(B4088,L$2:M$54,2,FALSE)</f>
        <v>1.0671710630736226</v>
      </c>
      <c r="J4088">
        <f>MAX(I4088*F4088,E4088)</f>
        <v>12.533924135799699</v>
      </c>
      <c r="L4088" s="166"/>
      <c r="M4088" s="41"/>
      <c r="N4088" s="41"/>
      <c r="O4088" s="41"/>
    </row>
    <row r="4089" spans="1:15" x14ac:dyDescent="0.25">
      <c r="A4089" s="165">
        <v>43636.291666666664</v>
      </c>
      <c r="B4089" s="167">
        <f>WEEKNUM(A4089)</f>
        <v>25</v>
      </c>
      <c r="C4089" s="164">
        <f>WEEKDAY(A4089)</f>
        <v>5</v>
      </c>
      <c r="D4089" s="164">
        <v>8</v>
      </c>
      <c r="E4089" s="163">
        <v>10</v>
      </c>
      <c r="F4089" s="163">
        <v>17.755000000000003</v>
      </c>
      <c r="G4089" s="163">
        <v>12</v>
      </c>
      <c r="H4089" s="1">
        <v>4308</v>
      </c>
      <c r="I4089" s="161">
        <f>VLOOKUP(B4089,L$2:M$54,2,FALSE)</f>
        <v>1.0671710630736226</v>
      </c>
      <c r="J4089">
        <f>MAX(I4089*F4089,E4089)</f>
        <v>18.947622224872173</v>
      </c>
      <c r="L4089" s="166"/>
      <c r="M4089" s="41"/>
      <c r="N4089" s="41"/>
      <c r="O4089" s="41"/>
    </row>
    <row r="4090" spans="1:15" x14ac:dyDescent="0.25">
      <c r="A4090" s="165">
        <v>43636.333333333336</v>
      </c>
      <c r="B4090" s="167">
        <f>WEEKNUM(A4090)</f>
        <v>25</v>
      </c>
      <c r="C4090" s="164">
        <f>WEEKDAY(A4090)</f>
        <v>5</v>
      </c>
      <c r="D4090" s="164">
        <v>9</v>
      </c>
      <c r="E4090" s="163">
        <v>10</v>
      </c>
      <c r="F4090" s="163">
        <v>16.395</v>
      </c>
      <c r="G4090" s="163">
        <v>11.385</v>
      </c>
      <c r="H4090" s="1">
        <v>3946</v>
      </c>
      <c r="I4090" s="161">
        <f>VLOOKUP(B4090,L$2:M$54,2,FALSE)</f>
        <v>1.0671710630736226</v>
      </c>
      <c r="J4090">
        <f>MAX(I4090*F4090,E4090)</f>
        <v>17.496269579092044</v>
      </c>
      <c r="L4090" s="166"/>
      <c r="M4090" s="41"/>
      <c r="N4090" s="41"/>
      <c r="O4090" s="41"/>
    </row>
    <row r="4091" spans="1:15" x14ac:dyDescent="0.25">
      <c r="A4091" s="165">
        <v>43636.375</v>
      </c>
      <c r="B4091" s="167">
        <f>WEEKNUM(A4091)</f>
        <v>25</v>
      </c>
      <c r="C4091" s="164">
        <f>WEEKDAY(A4091)</f>
        <v>5</v>
      </c>
      <c r="D4091" s="164">
        <v>10</v>
      </c>
      <c r="E4091" s="163">
        <v>10</v>
      </c>
      <c r="F4091" s="163">
        <v>15.625</v>
      </c>
      <c r="G4091" s="163">
        <v>12.48</v>
      </c>
      <c r="H4091" s="1">
        <v>3061</v>
      </c>
      <c r="I4091" s="161">
        <f>VLOOKUP(B4091,L$2:M$54,2,FALSE)</f>
        <v>1.0671710630736226</v>
      </c>
      <c r="J4091">
        <f>MAX(I4091*F4091,E4091)</f>
        <v>16.674547860525355</v>
      </c>
      <c r="L4091" s="166"/>
      <c r="M4091" s="41"/>
      <c r="N4091" s="41"/>
      <c r="O4091" s="41"/>
    </row>
    <row r="4092" spans="1:15" x14ac:dyDescent="0.25">
      <c r="A4092" s="165">
        <v>43636.416666666664</v>
      </c>
      <c r="B4092" s="167">
        <f>WEEKNUM(A4092)</f>
        <v>25</v>
      </c>
      <c r="C4092" s="164">
        <f>WEEKDAY(A4092)</f>
        <v>5</v>
      </c>
      <c r="D4092" s="164">
        <v>11</v>
      </c>
      <c r="E4092" s="163">
        <v>10</v>
      </c>
      <c r="F4092" s="163">
        <v>13.745000000000001</v>
      </c>
      <c r="G4092" s="163">
        <v>12.59</v>
      </c>
      <c r="H4092" s="1">
        <v>2371</v>
      </c>
      <c r="I4092" s="161">
        <f>VLOOKUP(B4092,L$2:M$54,2,FALSE)</f>
        <v>1.0671710630736226</v>
      </c>
      <c r="J4092">
        <f>MAX(I4092*F4092,E4092)</f>
        <v>14.668266261946945</v>
      </c>
      <c r="L4092" s="166"/>
      <c r="M4092" s="41"/>
      <c r="N4092" s="41"/>
      <c r="O4092" s="41"/>
    </row>
    <row r="4093" spans="1:15" x14ac:dyDescent="0.25">
      <c r="A4093" s="165">
        <v>43636.458333333336</v>
      </c>
      <c r="B4093" s="167">
        <f>WEEKNUM(A4093)</f>
        <v>25</v>
      </c>
      <c r="C4093" s="164">
        <f>WEEKDAY(A4093)</f>
        <v>5</v>
      </c>
      <c r="D4093" s="164">
        <v>12</v>
      </c>
      <c r="E4093" s="163">
        <v>10</v>
      </c>
      <c r="F4093" s="163">
        <v>15.704999999999998</v>
      </c>
      <c r="G4093" s="163">
        <v>12.375</v>
      </c>
      <c r="H4093" s="1">
        <v>2459</v>
      </c>
      <c r="I4093" s="161">
        <f>VLOOKUP(B4093,L$2:M$54,2,FALSE)</f>
        <v>1.0671710630736226</v>
      </c>
      <c r="J4093">
        <f>MAX(I4093*F4093,E4093)</f>
        <v>16.759921545571242</v>
      </c>
      <c r="L4093" s="166"/>
      <c r="M4093" s="41"/>
      <c r="N4093" s="41"/>
      <c r="O4093" s="41"/>
    </row>
    <row r="4094" spans="1:15" x14ac:dyDescent="0.25">
      <c r="A4094" s="165">
        <v>43636.5</v>
      </c>
      <c r="B4094" s="167">
        <f>WEEKNUM(A4094)</f>
        <v>25</v>
      </c>
      <c r="C4094" s="164">
        <f>WEEKDAY(A4094)</f>
        <v>5</v>
      </c>
      <c r="D4094" s="164">
        <v>13</v>
      </c>
      <c r="E4094" s="163">
        <v>10</v>
      </c>
      <c r="F4094" s="163">
        <v>14.475</v>
      </c>
      <c r="G4094" s="163">
        <v>11.984999999999999</v>
      </c>
      <c r="H4094" s="1">
        <v>2278</v>
      </c>
      <c r="I4094" s="161">
        <f>VLOOKUP(B4094,L$2:M$54,2,FALSE)</f>
        <v>1.0671710630736226</v>
      </c>
      <c r="J4094">
        <f>MAX(I4094*F4094,E4094)</f>
        <v>15.447301137990687</v>
      </c>
      <c r="L4094" s="166"/>
      <c r="M4094" s="41"/>
      <c r="N4094" s="41"/>
      <c r="O4094" s="41"/>
    </row>
    <row r="4095" spans="1:15" x14ac:dyDescent="0.25">
      <c r="A4095" s="165">
        <v>43636.541666666664</v>
      </c>
      <c r="B4095" s="167">
        <f>WEEKNUM(A4095)</f>
        <v>25</v>
      </c>
      <c r="C4095" s="164">
        <f>WEEKDAY(A4095)</f>
        <v>5</v>
      </c>
      <c r="D4095" s="164">
        <v>14</v>
      </c>
      <c r="E4095" s="163">
        <v>10</v>
      </c>
      <c r="F4095" s="163">
        <v>13.765000000000001</v>
      </c>
      <c r="G4095" s="163">
        <v>11.719999999999999</v>
      </c>
      <c r="H4095" s="1">
        <v>2406</v>
      </c>
      <c r="I4095" s="161">
        <f>VLOOKUP(B4095,L$2:M$54,2,FALSE)</f>
        <v>1.0671710630736226</v>
      </c>
      <c r="J4095">
        <f>MAX(I4095*F4095,E4095)</f>
        <v>14.689609683208417</v>
      </c>
      <c r="L4095" s="166"/>
      <c r="M4095" s="41"/>
      <c r="N4095" s="41"/>
      <c r="O4095" s="41"/>
    </row>
    <row r="4096" spans="1:15" x14ac:dyDescent="0.25">
      <c r="A4096" s="165">
        <v>43636.583333333336</v>
      </c>
      <c r="B4096" s="167">
        <f>WEEKNUM(A4096)</f>
        <v>25</v>
      </c>
      <c r="C4096" s="164">
        <f>WEEKDAY(A4096)</f>
        <v>5</v>
      </c>
      <c r="D4096" s="164">
        <v>15</v>
      </c>
      <c r="E4096" s="163">
        <v>10</v>
      </c>
      <c r="F4096" s="163">
        <v>15.885</v>
      </c>
      <c r="G4096" s="163">
        <v>12.094999999999999</v>
      </c>
      <c r="H4096" s="1">
        <v>2569</v>
      </c>
      <c r="I4096" s="161">
        <f>VLOOKUP(B4096,L$2:M$54,2,FALSE)</f>
        <v>1.0671710630736226</v>
      </c>
      <c r="J4096">
        <f>MAX(I4096*F4096,E4096)</f>
        <v>16.952012336924497</v>
      </c>
      <c r="L4096" s="166"/>
      <c r="M4096" s="41"/>
      <c r="N4096" s="41"/>
      <c r="O4096" s="41"/>
    </row>
    <row r="4097" spans="1:15" x14ac:dyDescent="0.25">
      <c r="A4097" s="165">
        <v>43636.625</v>
      </c>
      <c r="B4097" s="167">
        <f>WEEKNUM(A4097)</f>
        <v>25</v>
      </c>
      <c r="C4097" s="164">
        <f>WEEKDAY(A4097)</f>
        <v>5</v>
      </c>
      <c r="D4097" s="164">
        <v>16</v>
      </c>
      <c r="E4097" s="163">
        <v>10</v>
      </c>
      <c r="F4097" s="163">
        <v>14.73</v>
      </c>
      <c r="G4097" s="163">
        <v>11.91</v>
      </c>
      <c r="H4097" s="1">
        <v>2889</v>
      </c>
      <c r="I4097" s="161">
        <f>VLOOKUP(B4097,L$2:M$54,2,FALSE)</f>
        <v>1.0671710630736226</v>
      </c>
      <c r="J4097">
        <f>MAX(I4097*F4097,E4097)</f>
        <v>15.719429759074462</v>
      </c>
      <c r="L4097" s="166"/>
      <c r="M4097" s="41"/>
      <c r="N4097" s="41"/>
      <c r="O4097" s="41"/>
    </row>
    <row r="4098" spans="1:15" x14ac:dyDescent="0.25">
      <c r="A4098" s="165">
        <v>43636.666666666664</v>
      </c>
      <c r="B4098" s="167">
        <f>WEEKNUM(A4098)</f>
        <v>25</v>
      </c>
      <c r="C4098" s="164">
        <f>WEEKDAY(A4098)</f>
        <v>5</v>
      </c>
      <c r="D4098" s="164">
        <v>17</v>
      </c>
      <c r="E4098" s="163">
        <v>10</v>
      </c>
      <c r="F4098" s="163">
        <v>15.145</v>
      </c>
      <c r="G4098" s="163">
        <v>12.455</v>
      </c>
      <c r="H4098" s="1">
        <v>3658</v>
      </c>
      <c r="I4098" s="161">
        <f>VLOOKUP(B4098,L$2:M$54,2,FALSE)</f>
        <v>1.0671710630736226</v>
      </c>
      <c r="J4098">
        <f>MAX(I4098*F4098,E4098)</f>
        <v>16.162305750250013</v>
      </c>
      <c r="L4098" s="166"/>
      <c r="M4098" s="41"/>
      <c r="N4098" s="41"/>
      <c r="O4098" s="41"/>
    </row>
    <row r="4099" spans="1:15" x14ac:dyDescent="0.25">
      <c r="A4099" s="165">
        <v>43636.708333333336</v>
      </c>
      <c r="B4099" s="167">
        <f>WEEKNUM(A4099)</f>
        <v>25</v>
      </c>
      <c r="C4099" s="164">
        <f>WEEKDAY(A4099)</f>
        <v>5</v>
      </c>
      <c r="D4099" s="164">
        <v>18</v>
      </c>
      <c r="E4099" s="163">
        <v>10</v>
      </c>
      <c r="F4099" s="163">
        <v>17.98</v>
      </c>
      <c r="G4099" s="163">
        <v>10.547499999999999</v>
      </c>
      <c r="H4099" s="1">
        <v>4254</v>
      </c>
      <c r="I4099" s="161">
        <f>VLOOKUP(B4099,L$2:M$54,2,FALSE)</f>
        <v>1.0671710630736226</v>
      </c>
      <c r="J4099">
        <f>MAX(I4099*F4099,E4099)</f>
        <v>19.187735714063734</v>
      </c>
      <c r="L4099" s="166"/>
      <c r="M4099" s="41"/>
      <c r="N4099" s="41"/>
      <c r="O4099" s="41"/>
    </row>
    <row r="4100" spans="1:15" x14ac:dyDescent="0.25">
      <c r="A4100" s="165">
        <v>43636.75</v>
      </c>
      <c r="B4100" s="167">
        <f>WEEKNUM(A4100)</f>
        <v>25</v>
      </c>
      <c r="C4100" s="164">
        <f>WEEKDAY(A4100)</f>
        <v>5</v>
      </c>
      <c r="D4100" s="164">
        <v>19</v>
      </c>
      <c r="E4100" s="163">
        <v>10</v>
      </c>
      <c r="F4100" s="163">
        <v>16.450000000000003</v>
      </c>
      <c r="G4100" s="163">
        <v>10.872499999999999</v>
      </c>
      <c r="H4100" s="1">
        <v>3028</v>
      </c>
      <c r="I4100" s="161">
        <f>VLOOKUP(B4100,L$2:M$54,2,FALSE)</f>
        <v>1.0671710630736226</v>
      </c>
      <c r="J4100">
        <f>MAX(I4100*F4100,E4100)</f>
        <v>17.554963987561095</v>
      </c>
      <c r="L4100" s="166"/>
      <c r="M4100" s="41"/>
      <c r="N4100" s="41"/>
      <c r="O4100" s="41"/>
    </row>
    <row r="4101" spans="1:15" x14ac:dyDescent="0.25">
      <c r="A4101" s="165">
        <v>43636.791666666664</v>
      </c>
      <c r="B4101" s="167">
        <f>WEEKNUM(A4101)</f>
        <v>25</v>
      </c>
      <c r="C4101" s="164">
        <f>WEEKDAY(A4101)</f>
        <v>5</v>
      </c>
      <c r="D4101" s="164">
        <v>20</v>
      </c>
      <c r="E4101" s="163">
        <v>10</v>
      </c>
      <c r="F4101" s="163">
        <v>13.945</v>
      </c>
      <c r="G4101" s="163">
        <v>13.877500000000001</v>
      </c>
      <c r="H4101" s="1">
        <v>2027</v>
      </c>
      <c r="I4101" s="161">
        <f>VLOOKUP(B4101,L$2:M$54,2,FALSE)</f>
        <v>1.0671710630736226</v>
      </c>
      <c r="J4101">
        <f>MAX(I4101*F4101,E4101)</f>
        <v>14.881700474561669</v>
      </c>
      <c r="L4101" s="166"/>
      <c r="M4101" s="41"/>
      <c r="N4101" s="41"/>
      <c r="O4101" s="41"/>
    </row>
    <row r="4102" spans="1:15" x14ac:dyDescent="0.25">
      <c r="A4102" s="165">
        <v>43636.833333333336</v>
      </c>
      <c r="B4102" s="167">
        <f>WEEKNUM(A4102)</f>
        <v>25</v>
      </c>
      <c r="C4102" s="164">
        <f>WEEKDAY(A4102)</f>
        <v>5</v>
      </c>
      <c r="D4102" s="164">
        <v>21</v>
      </c>
      <c r="E4102" s="163">
        <v>11.754999999999999</v>
      </c>
      <c r="F4102" s="163">
        <v>11.754999999999999</v>
      </c>
      <c r="G4102" s="163">
        <v>13.197500000000002</v>
      </c>
      <c r="H4102" s="1">
        <v>1210</v>
      </c>
      <c r="I4102" s="161">
        <f>VLOOKUP(B4102,L$2:M$54,2,FALSE)</f>
        <v>1.0671710630736226</v>
      </c>
      <c r="J4102">
        <f>MAX(I4102*F4102,E4102)</f>
        <v>12.544595846430433</v>
      </c>
      <c r="L4102" s="166"/>
      <c r="M4102" s="41"/>
      <c r="N4102" s="41"/>
      <c r="O4102" s="41"/>
    </row>
    <row r="4103" spans="1:15" x14ac:dyDescent="0.25">
      <c r="A4103" s="165">
        <v>43636.875</v>
      </c>
      <c r="B4103" s="167">
        <f>WEEKNUM(A4103)</f>
        <v>25</v>
      </c>
      <c r="C4103" s="164">
        <f>WEEKDAY(A4103)</f>
        <v>5</v>
      </c>
      <c r="D4103" s="164">
        <v>22</v>
      </c>
      <c r="E4103" s="163">
        <v>12</v>
      </c>
      <c r="F4103" s="163">
        <v>13.98</v>
      </c>
      <c r="G4103" s="163">
        <v>12.8125</v>
      </c>
      <c r="H4103" s="1">
        <v>1001</v>
      </c>
      <c r="I4103" s="161">
        <f>VLOOKUP(B4103,L$2:M$54,2,FALSE)</f>
        <v>1.0671710630736226</v>
      </c>
      <c r="J4103">
        <f>MAX(I4103*F4103,E4103)</f>
        <v>14.919051461769245</v>
      </c>
      <c r="L4103" s="166"/>
      <c r="M4103" s="41"/>
      <c r="N4103" s="41"/>
      <c r="O4103" s="41"/>
    </row>
    <row r="4104" spans="1:15" x14ac:dyDescent="0.25">
      <c r="A4104" s="165">
        <v>43636.916666666664</v>
      </c>
      <c r="B4104" s="167">
        <f>WEEKNUM(A4104)</f>
        <v>25</v>
      </c>
      <c r="C4104" s="164">
        <f>WEEKDAY(A4104)</f>
        <v>5</v>
      </c>
      <c r="D4104" s="164">
        <v>23</v>
      </c>
      <c r="E4104" s="163">
        <v>12</v>
      </c>
      <c r="F4104" s="163">
        <v>13.92</v>
      </c>
      <c r="G4104" s="163">
        <v>11.8725</v>
      </c>
      <c r="H4104" s="1">
        <v>864</v>
      </c>
      <c r="I4104" s="161">
        <f>VLOOKUP(B4104,L$2:M$54,2,FALSE)</f>
        <v>1.0671710630736226</v>
      </c>
      <c r="J4104">
        <f>MAX(I4104*F4104,E4104)</f>
        <v>14.855021197984827</v>
      </c>
      <c r="L4104" s="166"/>
      <c r="M4104" s="41"/>
      <c r="N4104" s="41"/>
      <c r="O4104" s="41"/>
    </row>
    <row r="4105" spans="1:15" x14ac:dyDescent="0.25">
      <c r="A4105" s="165">
        <v>43636.958333333336</v>
      </c>
      <c r="B4105" s="167">
        <f>WEEKNUM(A4105)</f>
        <v>25</v>
      </c>
      <c r="C4105" s="164">
        <f>WEEKDAY(A4105)</f>
        <v>5</v>
      </c>
      <c r="D4105" s="164">
        <v>24</v>
      </c>
      <c r="E4105" s="163">
        <v>12</v>
      </c>
      <c r="F4105" s="163">
        <v>13.934999999999999</v>
      </c>
      <c r="G4105" s="163">
        <v>12.852499999999999</v>
      </c>
      <c r="H4105" s="1">
        <v>811</v>
      </c>
      <c r="I4105" s="161">
        <f>VLOOKUP(B4105,L$2:M$54,2,FALSE)</f>
        <v>1.0671710630736226</v>
      </c>
      <c r="J4105">
        <f>MAX(I4105*F4105,E4105)</f>
        <v>14.87102876393093</v>
      </c>
      <c r="L4105" s="166"/>
      <c r="M4105" s="41"/>
      <c r="N4105" s="41"/>
      <c r="O4105" s="41"/>
    </row>
    <row r="4106" spans="1:15" x14ac:dyDescent="0.25">
      <c r="A4106" s="165">
        <v>43637</v>
      </c>
      <c r="B4106" s="167">
        <f>WEEKNUM(A4106)</f>
        <v>25</v>
      </c>
      <c r="C4106" s="164">
        <f>WEEKDAY(A4106)</f>
        <v>6</v>
      </c>
      <c r="D4106" s="164">
        <v>1</v>
      </c>
      <c r="E4106" s="163">
        <v>12</v>
      </c>
      <c r="F4106" s="163">
        <v>13.225</v>
      </c>
      <c r="G4106" s="163">
        <v>12.237500000000001</v>
      </c>
      <c r="H4106" s="1">
        <v>284</v>
      </c>
      <c r="I4106" s="161">
        <f>VLOOKUP(B4106,L$2:M$54,2,FALSE)</f>
        <v>1.0671710630736226</v>
      </c>
      <c r="J4106">
        <f>MAX(I4106*F4106,E4106)</f>
        <v>14.113337309148658</v>
      </c>
      <c r="L4106" s="166"/>
      <c r="M4106" s="41"/>
      <c r="N4106" s="41"/>
      <c r="O4106" s="41"/>
    </row>
    <row r="4107" spans="1:15" x14ac:dyDescent="0.25">
      <c r="A4107" s="165">
        <v>43637.041666666664</v>
      </c>
      <c r="B4107" s="167">
        <f>WEEKNUM(A4107)</f>
        <v>25</v>
      </c>
      <c r="C4107" s="164">
        <f>WEEKDAY(A4107)</f>
        <v>6</v>
      </c>
      <c r="D4107" s="164">
        <v>2</v>
      </c>
      <c r="E4107" s="163">
        <v>10</v>
      </c>
      <c r="F4107" s="163">
        <v>10.495000000000001</v>
      </c>
      <c r="G4107" s="163">
        <v>11.8825</v>
      </c>
      <c r="H4107" s="1">
        <v>146</v>
      </c>
      <c r="I4107" s="161">
        <f>VLOOKUP(B4107,L$2:M$54,2,FALSE)</f>
        <v>1.0671710630736226</v>
      </c>
      <c r="J4107">
        <f>MAX(I4107*F4107,E4107)</f>
        <v>11.199960306957671</v>
      </c>
      <c r="L4107" s="166"/>
      <c r="M4107" s="41"/>
      <c r="N4107" s="41"/>
      <c r="O4107" s="41"/>
    </row>
    <row r="4108" spans="1:15" x14ac:dyDescent="0.25">
      <c r="A4108" s="165">
        <v>43637.083333333336</v>
      </c>
      <c r="B4108" s="167">
        <f>WEEKNUM(A4108)</f>
        <v>25</v>
      </c>
      <c r="C4108" s="164">
        <f>WEEKDAY(A4108)</f>
        <v>6</v>
      </c>
      <c r="D4108" s="164">
        <v>3</v>
      </c>
      <c r="E4108" s="163">
        <v>10</v>
      </c>
      <c r="F4108" s="163">
        <v>10.850000000000001</v>
      </c>
      <c r="G4108" s="163">
        <v>12.942499999999999</v>
      </c>
      <c r="H4108" s="1">
        <v>82</v>
      </c>
      <c r="I4108" s="161">
        <f>VLOOKUP(B4108,L$2:M$54,2,FALSE)</f>
        <v>1.0671710630736226</v>
      </c>
      <c r="J4108">
        <f>MAX(I4108*F4108,E4108)</f>
        <v>11.578806034348807</v>
      </c>
      <c r="L4108" s="166"/>
      <c r="M4108" s="41"/>
      <c r="N4108" s="41"/>
      <c r="O4108" s="41"/>
    </row>
    <row r="4109" spans="1:15" x14ac:dyDescent="0.25">
      <c r="A4109" s="165">
        <v>43637.125</v>
      </c>
      <c r="B4109" s="167">
        <f>WEEKNUM(A4109)</f>
        <v>25</v>
      </c>
      <c r="C4109" s="164">
        <f>WEEKDAY(A4109)</f>
        <v>6</v>
      </c>
      <c r="D4109" s="164">
        <v>4</v>
      </c>
      <c r="E4109" s="163">
        <v>10</v>
      </c>
      <c r="F4109" s="163">
        <v>10.475000000000001</v>
      </c>
      <c r="G4109" s="163">
        <v>12.364999999999998</v>
      </c>
      <c r="H4109" s="1">
        <v>160</v>
      </c>
      <c r="I4109" s="161">
        <f>VLOOKUP(B4109,L$2:M$54,2,FALSE)</f>
        <v>1.0671710630736226</v>
      </c>
      <c r="J4109">
        <f>MAX(I4109*F4109,E4109)</f>
        <v>11.178616885696199</v>
      </c>
      <c r="L4109" s="166"/>
      <c r="M4109" s="41"/>
      <c r="N4109" s="41"/>
      <c r="O4109" s="41"/>
    </row>
    <row r="4110" spans="1:15" x14ac:dyDescent="0.25">
      <c r="A4110" s="165">
        <v>43637.166666666664</v>
      </c>
      <c r="B4110" s="167">
        <f>WEEKNUM(A4110)</f>
        <v>25</v>
      </c>
      <c r="C4110" s="164">
        <f>WEEKDAY(A4110)</f>
        <v>6</v>
      </c>
      <c r="D4110" s="164">
        <v>5</v>
      </c>
      <c r="E4110" s="163">
        <v>11.254999999999999</v>
      </c>
      <c r="F4110" s="163">
        <v>11.120000000000001</v>
      </c>
      <c r="G4110" s="163">
        <v>12.572500000000002</v>
      </c>
      <c r="H4110" s="1">
        <v>323</v>
      </c>
      <c r="I4110" s="161">
        <f>VLOOKUP(B4110,L$2:M$54,2,FALSE)</f>
        <v>1.0671710630736226</v>
      </c>
      <c r="J4110">
        <f>MAX(I4110*F4110,E4110)</f>
        <v>11.866942221378684</v>
      </c>
      <c r="L4110" s="166"/>
      <c r="M4110" s="41"/>
      <c r="N4110" s="41"/>
      <c r="O4110" s="41"/>
    </row>
    <row r="4111" spans="1:15" x14ac:dyDescent="0.25">
      <c r="A4111" s="165">
        <v>43637.208333333336</v>
      </c>
      <c r="B4111" s="167">
        <f>WEEKNUM(A4111)</f>
        <v>25</v>
      </c>
      <c r="C4111" s="164">
        <f>WEEKDAY(A4111)</f>
        <v>6</v>
      </c>
      <c r="D4111" s="164">
        <v>6</v>
      </c>
      <c r="E4111" s="163">
        <v>9.5249999999999986</v>
      </c>
      <c r="F4111" s="163">
        <v>9.5249999999999986</v>
      </c>
      <c r="G4111" s="163">
        <v>13.99</v>
      </c>
      <c r="H4111" s="1">
        <v>1014</v>
      </c>
      <c r="I4111" s="161">
        <f>VLOOKUP(B4111,L$2:M$54,2,FALSE)</f>
        <v>1.0671710630736226</v>
      </c>
      <c r="J4111">
        <f>MAX(I4111*F4111,E4111)</f>
        <v>10.164804375776255</v>
      </c>
      <c r="L4111" s="166"/>
      <c r="M4111" s="41"/>
      <c r="N4111" s="41"/>
      <c r="O4111" s="41"/>
    </row>
    <row r="4112" spans="1:15" x14ac:dyDescent="0.25">
      <c r="A4112" s="165">
        <v>43637.25</v>
      </c>
      <c r="B4112" s="167">
        <f>WEEKNUM(A4112)</f>
        <v>25</v>
      </c>
      <c r="C4112" s="164">
        <f>WEEKDAY(A4112)</f>
        <v>6</v>
      </c>
      <c r="D4112" s="164">
        <v>7</v>
      </c>
      <c r="E4112" s="163">
        <v>10.635</v>
      </c>
      <c r="F4112" s="163">
        <v>12.370000000000001</v>
      </c>
      <c r="G4112" s="163">
        <v>13.225000000000001</v>
      </c>
      <c r="H4112" s="1">
        <v>3558</v>
      </c>
      <c r="I4112" s="161">
        <f>VLOOKUP(B4112,L$2:M$54,2,FALSE)</f>
        <v>1.0671710630736226</v>
      </c>
      <c r="J4112">
        <f>MAX(I4112*F4112,E4112)</f>
        <v>13.200906050220713</v>
      </c>
      <c r="L4112" s="166"/>
      <c r="M4112" s="41"/>
      <c r="N4112" s="41"/>
      <c r="O4112" s="41"/>
    </row>
    <row r="4113" spans="1:15" x14ac:dyDescent="0.25">
      <c r="A4113" s="165">
        <v>43637.291666666664</v>
      </c>
      <c r="B4113" s="167">
        <f>WEEKNUM(A4113)</f>
        <v>25</v>
      </c>
      <c r="C4113" s="164">
        <f>WEEKDAY(A4113)</f>
        <v>6</v>
      </c>
      <c r="D4113" s="164">
        <v>8</v>
      </c>
      <c r="E4113" s="163">
        <v>10</v>
      </c>
      <c r="F4113" s="163">
        <v>16.535</v>
      </c>
      <c r="G4113" s="163">
        <v>11.9725</v>
      </c>
      <c r="H4113" s="1">
        <v>4232</v>
      </c>
      <c r="I4113" s="161">
        <f>VLOOKUP(B4113,L$2:M$54,2,FALSE)</f>
        <v>1.0671710630736226</v>
      </c>
      <c r="J4113">
        <f>MAX(I4113*F4113,E4113)</f>
        <v>17.645673527922352</v>
      </c>
      <c r="L4113" s="166"/>
      <c r="M4113" s="41"/>
      <c r="N4113" s="41"/>
      <c r="O4113" s="41"/>
    </row>
    <row r="4114" spans="1:15" x14ac:dyDescent="0.25">
      <c r="A4114" s="165">
        <v>43637.333333333336</v>
      </c>
      <c r="B4114" s="167">
        <f>WEEKNUM(A4114)</f>
        <v>25</v>
      </c>
      <c r="C4114" s="164">
        <f>WEEKDAY(A4114)</f>
        <v>6</v>
      </c>
      <c r="D4114" s="164">
        <v>9</v>
      </c>
      <c r="E4114" s="163">
        <v>10</v>
      </c>
      <c r="F4114" s="163">
        <v>19.29</v>
      </c>
      <c r="G4114" s="163">
        <v>11.754999999999999</v>
      </c>
      <c r="H4114" s="1">
        <v>3856</v>
      </c>
      <c r="I4114" s="161">
        <f>VLOOKUP(B4114,L$2:M$54,2,FALSE)</f>
        <v>1.0671710630736226</v>
      </c>
      <c r="J4114">
        <f>MAX(I4114*F4114,E4114)</f>
        <v>20.585729806690178</v>
      </c>
      <c r="L4114" s="166"/>
      <c r="M4114" s="41"/>
      <c r="N4114" s="41"/>
      <c r="O4114" s="41"/>
    </row>
    <row r="4115" spans="1:15" x14ac:dyDescent="0.25">
      <c r="A4115" s="165">
        <v>43637.375</v>
      </c>
      <c r="B4115" s="167">
        <f>WEEKNUM(A4115)</f>
        <v>25</v>
      </c>
      <c r="C4115" s="164">
        <f>WEEKDAY(A4115)</f>
        <v>6</v>
      </c>
      <c r="D4115" s="164">
        <v>10</v>
      </c>
      <c r="E4115" s="163">
        <v>10</v>
      </c>
      <c r="F4115" s="163">
        <v>15.025</v>
      </c>
      <c r="G4115" s="163">
        <v>12.99</v>
      </c>
      <c r="H4115" s="1">
        <v>2871</v>
      </c>
      <c r="I4115" s="161">
        <f>VLOOKUP(B4115,L$2:M$54,2,FALSE)</f>
        <v>1.0671710630736226</v>
      </c>
      <c r="J4115">
        <f>MAX(I4115*F4115,E4115)</f>
        <v>16.034245222681182</v>
      </c>
      <c r="L4115" s="166"/>
      <c r="M4115" s="41"/>
      <c r="N4115" s="41"/>
      <c r="O4115" s="41"/>
    </row>
    <row r="4116" spans="1:15" x14ac:dyDescent="0.25">
      <c r="A4116" s="165">
        <v>43637.416666666664</v>
      </c>
      <c r="B4116" s="167">
        <f>WEEKNUM(A4116)</f>
        <v>25</v>
      </c>
      <c r="C4116" s="164">
        <f>WEEKDAY(A4116)</f>
        <v>6</v>
      </c>
      <c r="D4116" s="164">
        <v>11</v>
      </c>
      <c r="E4116" s="163">
        <v>10</v>
      </c>
      <c r="F4116" s="163">
        <v>13.92</v>
      </c>
      <c r="G4116" s="163">
        <v>12.959999999999999</v>
      </c>
      <c r="H4116" s="1">
        <v>2534</v>
      </c>
      <c r="I4116" s="161">
        <f>VLOOKUP(B4116,L$2:M$54,2,FALSE)</f>
        <v>1.0671710630736226</v>
      </c>
      <c r="J4116">
        <f>MAX(I4116*F4116,E4116)</f>
        <v>14.855021197984827</v>
      </c>
      <c r="L4116" s="166"/>
      <c r="M4116" s="41"/>
      <c r="N4116" s="41"/>
      <c r="O4116" s="41"/>
    </row>
    <row r="4117" spans="1:15" x14ac:dyDescent="0.25">
      <c r="A4117" s="165">
        <v>43637.458333333336</v>
      </c>
      <c r="B4117" s="167">
        <f>WEEKNUM(A4117)</f>
        <v>25</v>
      </c>
      <c r="C4117" s="164">
        <f>WEEKDAY(A4117)</f>
        <v>6</v>
      </c>
      <c r="D4117" s="164">
        <v>12</v>
      </c>
      <c r="E4117" s="163">
        <v>10</v>
      </c>
      <c r="F4117" s="163">
        <v>14.2</v>
      </c>
      <c r="G4117" s="163">
        <v>12.967500000000001</v>
      </c>
      <c r="H4117" s="1">
        <v>2652</v>
      </c>
      <c r="I4117" s="161">
        <f>VLOOKUP(B4117,L$2:M$54,2,FALSE)</f>
        <v>1.0671710630736226</v>
      </c>
      <c r="J4117">
        <f>MAX(I4117*F4117,E4117)</f>
        <v>15.15382909564544</v>
      </c>
      <c r="L4117" s="166"/>
      <c r="M4117" s="41"/>
      <c r="N4117" s="41"/>
      <c r="O4117" s="41"/>
    </row>
    <row r="4118" spans="1:15" x14ac:dyDescent="0.25">
      <c r="A4118" s="165">
        <v>43637.5</v>
      </c>
      <c r="B4118" s="167">
        <f>WEEKNUM(A4118)</f>
        <v>25</v>
      </c>
      <c r="C4118" s="164">
        <f>WEEKDAY(A4118)</f>
        <v>6</v>
      </c>
      <c r="D4118" s="164">
        <v>13</v>
      </c>
      <c r="E4118" s="163">
        <v>10</v>
      </c>
      <c r="F4118" s="163">
        <v>14.445</v>
      </c>
      <c r="G4118" s="163">
        <v>12.612499999999999</v>
      </c>
      <c r="H4118" s="1">
        <v>2526</v>
      </c>
      <c r="I4118" s="161">
        <f>VLOOKUP(B4118,L$2:M$54,2,FALSE)</f>
        <v>1.0671710630736226</v>
      </c>
      <c r="J4118">
        <f>MAX(I4118*F4118,E4118)</f>
        <v>15.41528600609848</v>
      </c>
      <c r="L4118" s="166"/>
      <c r="M4118" s="41"/>
      <c r="N4118" s="41"/>
      <c r="O4118" s="41"/>
    </row>
    <row r="4119" spans="1:15" x14ac:dyDescent="0.25">
      <c r="A4119" s="165">
        <v>43637.541666666664</v>
      </c>
      <c r="B4119" s="167">
        <f>WEEKNUM(A4119)</f>
        <v>25</v>
      </c>
      <c r="C4119" s="164">
        <f>WEEKDAY(A4119)</f>
        <v>6</v>
      </c>
      <c r="D4119" s="164">
        <v>14</v>
      </c>
      <c r="E4119" s="163">
        <v>10</v>
      </c>
      <c r="F4119" s="163">
        <v>13.79</v>
      </c>
      <c r="G4119" s="163">
        <v>10.2475</v>
      </c>
      <c r="H4119" s="1">
        <v>2695</v>
      </c>
      <c r="I4119" s="161">
        <f>VLOOKUP(B4119,L$2:M$54,2,FALSE)</f>
        <v>1.0671710630736226</v>
      </c>
      <c r="J4119">
        <f>MAX(I4119*F4119,E4119)</f>
        <v>14.716288959785254</v>
      </c>
      <c r="L4119" s="166"/>
      <c r="M4119" s="41"/>
      <c r="N4119" s="41"/>
      <c r="O4119" s="41"/>
    </row>
    <row r="4120" spans="1:15" x14ac:dyDescent="0.25">
      <c r="A4120" s="165">
        <v>43637.583333333336</v>
      </c>
      <c r="B4120" s="167">
        <f>WEEKNUM(A4120)</f>
        <v>25</v>
      </c>
      <c r="C4120" s="164">
        <f>WEEKDAY(A4120)</f>
        <v>6</v>
      </c>
      <c r="D4120" s="164">
        <v>15</v>
      </c>
      <c r="E4120" s="163">
        <v>10</v>
      </c>
      <c r="F4120" s="163">
        <v>14.295000000000002</v>
      </c>
      <c r="G4120" s="163">
        <v>10.425000000000001</v>
      </c>
      <c r="H4120" s="1">
        <v>2731</v>
      </c>
      <c r="I4120" s="161">
        <f>VLOOKUP(B4120,L$2:M$54,2,FALSE)</f>
        <v>1.0671710630736226</v>
      </c>
      <c r="J4120">
        <f>MAX(I4120*F4120,E4120)</f>
        <v>15.255210346637437</v>
      </c>
      <c r="L4120" s="166"/>
      <c r="M4120" s="41"/>
      <c r="N4120" s="41"/>
      <c r="O4120" s="41"/>
    </row>
    <row r="4121" spans="1:15" x14ac:dyDescent="0.25">
      <c r="A4121" s="165">
        <v>43637.625</v>
      </c>
      <c r="B4121" s="167">
        <f>WEEKNUM(A4121)</f>
        <v>25</v>
      </c>
      <c r="C4121" s="164">
        <f>WEEKDAY(A4121)</f>
        <v>6</v>
      </c>
      <c r="D4121" s="164">
        <v>16</v>
      </c>
      <c r="E4121" s="163">
        <v>10</v>
      </c>
      <c r="F4121" s="163">
        <v>14.035</v>
      </c>
      <c r="G4121" s="163">
        <v>10.237500000000001</v>
      </c>
      <c r="H4121" s="1">
        <v>2834</v>
      </c>
      <c r="I4121" s="161">
        <f>VLOOKUP(B4121,L$2:M$54,2,FALSE)</f>
        <v>1.0671710630736226</v>
      </c>
      <c r="J4121">
        <f>MAX(I4121*F4121,E4121)</f>
        <v>14.977745870238294</v>
      </c>
      <c r="L4121" s="166"/>
      <c r="M4121" s="41"/>
      <c r="N4121" s="41"/>
      <c r="O4121" s="41"/>
    </row>
    <row r="4122" spans="1:15" x14ac:dyDescent="0.25">
      <c r="A4122" s="165">
        <v>43637.666666666664</v>
      </c>
      <c r="B4122" s="167">
        <f>WEEKNUM(A4122)</f>
        <v>25</v>
      </c>
      <c r="C4122" s="164">
        <f>WEEKDAY(A4122)</f>
        <v>6</v>
      </c>
      <c r="D4122" s="164">
        <v>17</v>
      </c>
      <c r="E4122" s="163">
        <v>10</v>
      </c>
      <c r="F4122" s="163">
        <v>15.855</v>
      </c>
      <c r="G4122" s="163">
        <v>11.1875</v>
      </c>
      <c r="H4122" s="1">
        <v>3703</v>
      </c>
      <c r="I4122" s="161">
        <f>VLOOKUP(B4122,L$2:M$54,2,FALSE)</f>
        <v>1.0671710630736226</v>
      </c>
      <c r="J4122">
        <f>MAX(I4122*F4122,E4122)</f>
        <v>16.919997205032288</v>
      </c>
      <c r="L4122" s="166"/>
      <c r="M4122" s="41"/>
      <c r="N4122" s="41"/>
      <c r="O4122" s="41"/>
    </row>
    <row r="4123" spans="1:15" x14ac:dyDescent="0.25">
      <c r="A4123" s="165">
        <v>43637.708333333336</v>
      </c>
      <c r="B4123" s="167">
        <f>WEEKNUM(A4123)</f>
        <v>25</v>
      </c>
      <c r="C4123" s="164">
        <f>WEEKDAY(A4123)</f>
        <v>6</v>
      </c>
      <c r="D4123" s="164">
        <v>18</v>
      </c>
      <c r="E4123" s="163">
        <v>10</v>
      </c>
      <c r="F4123" s="163">
        <v>16.524999999999999</v>
      </c>
      <c r="G4123" s="163">
        <v>9.5249999999999986</v>
      </c>
      <c r="H4123" s="1">
        <v>4059</v>
      </c>
      <c r="I4123" s="161">
        <f>VLOOKUP(B4123,L$2:M$54,2,FALSE)</f>
        <v>1.0671710630736226</v>
      </c>
      <c r="J4123">
        <f>MAX(I4123*F4123,E4123)</f>
        <v>17.635001817291613</v>
      </c>
      <c r="L4123" s="166"/>
      <c r="M4123" s="41"/>
      <c r="N4123" s="41"/>
      <c r="O4123" s="41"/>
    </row>
    <row r="4124" spans="1:15" x14ac:dyDescent="0.25">
      <c r="A4124" s="165">
        <v>43637.75</v>
      </c>
      <c r="B4124" s="167">
        <f>WEEKNUM(A4124)</f>
        <v>25</v>
      </c>
      <c r="C4124" s="164">
        <f>WEEKDAY(A4124)</f>
        <v>6</v>
      </c>
      <c r="D4124" s="164">
        <v>19</v>
      </c>
      <c r="E4124" s="163">
        <v>10</v>
      </c>
      <c r="F4124" s="163">
        <v>16.23</v>
      </c>
      <c r="G4124" s="163">
        <v>11.5025</v>
      </c>
      <c r="H4124" s="1">
        <v>3053</v>
      </c>
      <c r="I4124" s="161">
        <f>VLOOKUP(B4124,L$2:M$54,2,FALSE)</f>
        <v>1.0671710630736226</v>
      </c>
      <c r="J4124">
        <f>MAX(I4124*F4124,E4124)</f>
        <v>17.320186353684896</v>
      </c>
      <c r="L4124" s="166"/>
      <c r="M4124" s="41"/>
      <c r="N4124" s="41"/>
      <c r="O4124" s="41"/>
    </row>
    <row r="4125" spans="1:15" x14ac:dyDescent="0.25">
      <c r="A4125" s="165">
        <v>43637.791666666664</v>
      </c>
      <c r="B4125" s="167">
        <f>WEEKNUM(A4125)</f>
        <v>25</v>
      </c>
      <c r="C4125" s="164">
        <f>WEEKDAY(A4125)</f>
        <v>6</v>
      </c>
      <c r="D4125" s="164">
        <v>20</v>
      </c>
      <c r="E4125" s="163">
        <v>10</v>
      </c>
      <c r="F4125" s="163">
        <v>14.525</v>
      </c>
      <c r="G4125" s="163">
        <v>13.2675</v>
      </c>
      <c r="H4125" s="1">
        <v>2059</v>
      </c>
      <c r="I4125" s="161">
        <f>VLOOKUP(B4125,L$2:M$54,2,FALSE)</f>
        <v>1.0671710630736226</v>
      </c>
      <c r="J4125">
        <f>MAX(I4125*F4125,E4125)</f>
        <v>15.500659691144369</v>
      </c>
      <c r="L4125" s="166"/>
      <c r="M4125" s="41"/>
      <c r="N4125" s="41"/>
      <c r="O4125" s="41"/>
    </row>
    <row r="4126" spans="1:15" x14ac:dyDescent="0.25">
      <c r="A4126" s="165">
        <v>43637.833333333336</v>
      </c>
      <c r="B4126" s="167">
        <f>WEEKNUM(A4126)</f>
        <v>25</v>
      </c>
      <c r="C4126" s="164">
        <f>WEEKDAY(A4126)</f>
        <v>6</v>
      </c>
      <c r="D4126" s="164">
        <v>21</v>
      </c>
      <c r="E4126" s="163">
        <v>10</v>
      </c>
      <c r="F4126" s="163">
        <v>13.08</v>
      </c>
      <c r="G4126" s="163">
        <v>14.645</v>
      </c>
      <c r="H4126" s="1">
        <v>1374</v>
      </c>
      <c r="I4126" s="161">
        <f>VLOOKUP(B4126,L$2:M$54,2,FALSE)</f>
        <v>1.0671710630736226</v>
      </c>
      <c r="J4126">
        <f>MAX(I4126*F4126,E4126)</f>
        <v>13.958597505002984</v>
      </c>
      <c r="L4126" s="166"/>
      <c r="M4126" s="41"/>
      <c r="N4126" s="41"/>
      <c r="O4126" s="41"/>
    </row>
    <row r="4127" spans="1:15" x14ac:dyDescent="0.25">
      <c r="A4127" s="165">
        <v>43637.875</v>
      </c>
      <c r="B4127" s="167">
        <f>WEEKNUM(A4127)</f>
        <v>25</v>
      </c>
      <c r="C4127" s="164">
        <f>WEEKDAY(A4127)</f>
        <v>6</v>
      </c>
      <c r="D4127" s="164">
        <v>22</v>
      </c>
      <c r="E4127" s="163">
        <v>11.55</v>
      </c>
      <c r="F4127" s="163">
        <v>11.55</v>
      </c>
      <c r="G4127" s="163">
        <v>12.512499999999999</v>
      </c>
      <c r="H4127" s="1">
        <v>1019</v>
      </c>
      <c r="I4127" s="161">
        <f>VLOOKUP(B4127,L$2:M$54,2,FALSE)</f>
        <v>1.0671710630736226</v>
      </c>
      <c r="J4127">
        <f>MAX(I4127*F4127,E4127)</f>
        <v>12.325825778500342</v>
      </c>
      <c r="L4127" s="166"/>
      <c r="M4127" s="41"/>
      <c r="N4127" s="41"/>
      <c r="O4127" s="41"/>
    </row>
    <row r="4128" spans="1:15" x14ac:dyDescent="0.25">
      <c r="A4128" s="165">
        <v>43637.916666666664</v>
      </c>
      <c r="B4128" s="167">
        <f>WEEKNUM(A4128)</f>
        <v>25</v>
      </c>
      <c r="C4128" s="164">
        <f>WEEKDAY(A4128)</f>
        <v>6</v>
      </c>
      <c r="D4128" s="164">
        <v>23</v>
      </c>
      <c r="E4128" s="163">
        <v>11.719999999999999</v>
      </c>
      <c r="F4128" s="163">
        <v>11.719999999999999</v>
      </c>
      <c r="G4128" s="163">
        <v>11.959999999999999</v>
      </c>
      <c r="H4128" s="1">
        <v>989</v>
      </c>
      <c r="I4128" s="161">
        <f>VLOOKUP(B4128,L$2:M$54,2,FALSE)</f>
        <v>1.0671710630736226</v>
      </c>
      <c r="J4128">
        <f>MAX(I4128*F4128,E4128)</f>
        <v>12.507244859222856</v>
      </c>
      <c r="L4128" s="166"/>
      <c r="M4128" s="41"/>
      <c r="N4128" s="41"/>
      <c r="O4128" s="41"/>
    </row>
    <row r="4129" spans="1:15" x14ac:dyDescent="0.25">
      <c r="A4129" s="165">
        <v>43637.958333333336</v>
      </c>
      <c r="B4129" s="167">
        <f>WEEKNUM(A4129)</f>
        <v>25</v>
      </c>
      <c r="C4129" s="164">
        <f>WEEKDAY(A4129)</f>
        <v>6</v>
      </c>
      <c r="D4129" s="164">
        <v>24</v>
      </c>
      <c r="E4129" s="163">
        <v>12.379999999999999</v>
      </c>
      <c r="F4129" s="163">
        <v>12.379999999999999</v>
      </c>
      <c r="G4129" s="163">
        <v>12.1</v>
      </c>
      <c r="H4129" s="1">
        <v>709</v>
      </c>
      <c r="I4129" s="161">
        <f>VLOOKUP(B4129,L$2:M$54,2,FALSE)</f>
        <v>1.0671710630736226</v>
      </c>
      <c r="J4129">
        <f>MAX(I4129*F4129,E4129)</f>
        <v>13.211577760851448</v>
      </c>
      <c r="L4129" s="166"/>
      <c r="M4129" s="41"/>
      <c r="N4129" s="41"/>
      <c r="O4129" s="41"/>
    </row>
    <row r="4130" spans="1:15" x14ac:dyDescent="0.25">
      <c r="A4130" s="165">
        <v>43638</v>
      </c>
      <c r="B4130" s="167">
        <f>WEEKNUM(A4130)</f>
        <v>25</v>
      </c>
      <c r="C4130" s="164">
        <f>WEEKDAY(A4130)</f>
        <v>7</v>
      </c>
      <c r="D4130" s="164">
        <v>1</v>
      </c>
      <c r="E4130" s="163">
        <v>11.855</v>
      </c>
      <c r="F4130" s="163">
        <v>11.855</v>
      </c>
      <c r="G4130" s="163">
        <v>12.2225</v>
      </c>
      <c r="H4130" s="1">
        <v>337</v>
      </c>
      <c r="I4130" s="161">
        <f>VLOOKUP(B4130,L$2:M$54,2,FALSE)</f>
        <v>1.0671710630736226</v>
      </c>
      <c r="J4130">
        <f>MAX(I4130*F4130,E4130)</f>
        <v>12.651312952737797</v>
      </c>
      <c r="L4130" s="166"/>
      <c r="M4130" s="41"/>
      <c r="N4130" s="41"/>
      <c r="O4130" s="41"/>
    </row>
    <row r="4131" spans="1:15" x14ac:dyDescent="0.25">
      <c r="A4131" s="165">
        <v>43638.041666666664</v>
      </c>
      <c r="B4131" s="167">
        <f>WEEKNUM(A4131)</f>
        <v>25</v>
      </c>
      <c r="C4131" s="164">
        <f>WEEKDAY(A4131)</f>
        <v>7</v>
      </c>
      <c r="D4131" s="164">
        <v>2</v>
      </c>
      <c r="E4131" s="163">
        <v>11.925000000000001</v>
      </c>
      <c r="F4131" s="163">
        <v>11.925000000000001</v>
      </c>
      <c r="G4131" s="163">
        <v>11.895</v>
      </c>
      <c r="H4131" s="1">
        <v>180</v>
      </c>
      <c r="I4131" s="161">
        <f>VLOOKUP(B4131,L$2:M$54,2,FALSE)</f>
        <v>1.0671710630736226</v>
      </c>
      <c r="J4131">
        <f>MAX(I4131*F4131,E4131)</f>
        <v>12.726014927152951</v>
      </c>
      <c r="L4131" s="166"/>
      <c r="M4131" s="41"/>
      <c r="N4131" s="41"/>
      <c r="O4131" s="41"/>
    </row>
    <row r="4132" spans="1:15" x14ac:dyDescent="0.25">
      <c r="A4132" s="165">
        <v>43638.083333333336</v>
      </c>
      <c r="B4132" s="167">
        <f>WEEKNUM(A4132)</f>
        <v>25</v>
      </c>
      <c r="C4132" s="164">
        <f>WEEKDAY(A4132)</f>
        <v>7</v>
      </c>
      <c r="D4132" s="164">
        <v>3</v>
      </c>
      <c r="E4132" s="163">
        <v>11</v>
      </c>
      <c r="F4132" s="163">
        <v>11.125</v>
      </c>
      <c r="G4132" s="163">
        <v>12.147500000000001</v>
      </c>
      <c r="H4132" s="1">
        <v>109</v>
      </c>
      <c r="I4132" s="161">
        <f>VLOOKUP(B4132,L$2:M$54,2,FALSE)</f>
        <v>1.0671710630736226</v>
      </c>
      <c r="J4132">
        <f>MAX(I4132*F4132,E4132)</f>
        <v>11.872278076694052</v>
      </c>
      <c r="L4132" s="166"/>
      <c r="M4132" s="41"/>
      <c r="N4132" s="41"/>
      <c r="O4132" s="41"/>
    </row>
    <row r="4133" spans="1:15" x14ac:dyDescent="0.25">
      <c r="A4133" s="165">
        <v>43638.125</v>
      </c>
      <c r="B4133" s="167">
        <f>WEEKNUM(A4133)</f>
        <v>25</v>
      </c>
      <c r="C4133" s="164">
        <f>WEEKDAY(A4133)</f>
        <v>7</v>
      </c>
      <c r="D4133" s="164">
        <v>4</v>
      </c>
      <c r="E4133" s="163">
        <v>12</v>
      </c>
      <c r="F4133" s="163">
        <v>12.02</v>
      </c>
      <c r="G4133" s="163">
        <v>12.0175</v>
      </c>
      <c r="H4133" s="1">
        <v>172</v>
      </c>
      <c r="I4133" s="161">
        <f>VLOOKUP(B4133,L$2:M$54,2,FALSE)</f>
        <v>1.0671710630736226</v>
      </c>
      <c r="J4133">
        <f>MAX(I4133*F4133,E4133)</f>
        <v>12.827396178144944</v>
      </c>
      <c r="L4133" s="166"/>
      <c r="M4133" s="41"/>
      <c r="N4133" s="41"/>
      <c r="O4133" s="41"/>
    </row>
    <row r="4134" spans="1:15" x14ac:dyDescent="0.25">
      <c r="A4134" s="165">
        <v>43638.166666666664</v>
      </c>
      <c r="B4134" s="167">
        <f>WEEKNUM(A4134)</f>
        <v>25</v>
      </c>
      <c r="C4134" s="164">
        <f>WEEKDAY(A4134)</f>
        <v>7</v>
      </c>
      <c r="D4134" s="164">
        <v>5</v>
      </c>
      <c r="E4134" s="163">
        <v>10</v>
      </c>
      <c r="F4134" s="163">
        <v>10.565000000000001</v>
      </c>
      <c r="G4134" s="163">
        <v>12.9275</v>
      </c>
      <c r="H4134" s="1">
        <v>355</v>
      </c>
      <c r="I4134" s="161">
        <f>VLOOKUP(B4134,L$2:M$54,2,FALSE)</f>
        <v>1.0671710630736226</v>
      </c>
      <c r="J4134">
        <f>MAX(I4134*F4134,E4134)</f>
        <v>11.274662281372825</v>
      </c>
      <c r="L4134" s="166"/>
      <c r="M4134" s="41"/>
      <c r="N4134" s="41"/>
      <c r="O4134" s="41"/>
    </row>
    <row r="4135" spans="1:15" x14ac:dyDescent="0.25">
      <c r="A4135" s="165">
        <v>43638.208333333336</v>
      </c>
      <c r="B4135" s="167">
        <f>WEEKNUM(A4135)</f>
        <v>25</v>
      </c>
      <c r="C4135" s="164">
        <f>WEEKDAY(A4135)</f>
        <v>7</v>
      </c>
      <c r="D4135" s="164">
        <v>6</v>
      </c>
      <c r="E4135" s="163">
        <v>10</v>
      </c>
      <c r="F4135" s="163">
        <v>9.99</v>
      </c>
      <c r="G4135" s="163">
        <v>13.262499999999999</v>
      </c>
      <c r="H4135" s="1">
        <v>997</v>
      </c>
      <c r="I4135" s="161">
        <f>VLOOKUP(B4135,L$2:M$54,2,FALSE)</f>
        <v>1.0671710630736226</v>
      </c>
      <c r="J4135">
        <f>MAX(I4135*F4135,E4135)</f>
        <v>10.66103892010549</v>
      </c>
      <c r="L4135" s="166"/>
      <c r="M4135" s="41"/>
      <c r="N4135" s="41"/>
      <c r="O4135" s="41"/>
    </row>
    <row r="4136" spans="1:15" x14ac:dyDescent="0.25">
      <c r="A4136" s="165">
        <v>43638.25</v>
      </c>
      <c r="B4136" s="167">
        <f>WEEKNUM(A4136)</f>
        <v>25</v>
      </c>
      <c r="C4136" s="164">
        <f>WEEKDAY(A4136)</f>
        <v>7</v>
      </c>
      <c r="D4136" s="164">
        <v>7</v>
      </c>
      <c r="E4136" s="163">
        <v>10</v>
      </c>
      <c r="F4136" s="163">
        <v>11.98</v>
      </c>
      <c r="G4136" s="163">
        <v>13.115</v>
      </c>
      <c r="H4136" s="1">
        <v>3352</v>
      </c>
      <c r="I4136" s="161">
        <f>VLOOKUP(B4136,L$2:M$54,2,FALSE)</f>
        <v>1.0671710630736226</v>
      </c>
      <c r="J4136">
        <f>MAX(I4136*F4136,E4136)</f>
        <v>12.784709335621999</v>
      </c>
      <c r="L4136" s="166"/>
      <c r="M4136" s="41"/>
      <c r="N4136" s="41"/>
      <c r="O4136" s="41"/>
    </row>
    <row r="4137" spans="1:15" x14ac:dyDescent="0.25">
      <c r="A4137" s="165">
        <v>43638.291666666664</v>
      </c>
      <c r="B4137" s="167">
        <f>WEEKNUM(A4137)</f>
        <v>25</v>
      </c>
      <c r="C4137" s="164">
        <f>WEEKDAY(A4137)</f>
        <v>7</v>
      </c>
      <c r="D4137" s="164">
        <v>8</v>
      </c>
      <c r="E4137" s="163">
        <v>10</v>
      </c>
      <c r="F4137" s="163">
        <v>15.010000000000002</v>
      </c>
      <c r="G4137" s="163">
        <v>12.262500000000001</v>
      </c>
      <c r="H4137" s="1">
        <v>4064</v>
      </c>
      <c r="I4137" s="161">
        <f>VLOOKUP(B4137,L$2:M$54,2,FALSE)</f>
        <v>1.0671710630736226</v>
      </c>
      <c r="J4137">
        <f>MAX(I4137*F4137,E4137)</f>
        <v>16.018237656735078</v>
      </c>
      <c r="L4137" s="166"/>
      <c r="M4137" s="41"/>
      <c r="N4137" s="41"/>
      <c r="O4137" s="41"/>
    </row>
    <row r="4138" spans="1:15" x14ac:dyDescent="0.25">
      <c r="A4138" s="165">
        <v>43638.333333333336</v>
      </c>
      <c r="B4138" s="167">
        <f>WEEKNUM(A4138)</f>
        <v>25</v>
      </c>
      <c r="C4138" s="164">
        <f>WEEKDAY(A4138)</f>
        <v>7</v>
      </c>
      <c r="D4138" s="164">
        <v>9</v>
      </c>
      <c r="E4138" s="163">
        <v>10</v>
      </c>
      <c r="F4138" s="163">
        <v>15.76</v>
      </c>
      <c r="G4138" s="163">
        <v>11.54</v>
      </c>
      <c r="H4138" s="1">
        <v>3751</v>
      </c>
      <c r="I4138" s="161">
        <f>VLOOKUP(B4138,L$2:M$54,2,FALSE)</f>
        <v>1.0671710630736226</v>
      </c>
      <c r="J4138">
        <f>MAX(I4138*F4138,E4138)</f>
        <v>16.818615954040293</v>
      </c>
      <c r="L4138" s="166"/>
      <c r="M4138" s="41"/>
      <c r="N4138" s="41"/>
      <c r="O4138" s="41"/>
    </row>
    <row r="4139" spans="1:15" x14ac:dyDescent="0.25">
      <c r="A4139" s="165">
        <v>43638.375</v>
      </c>
      <c r="B4139" s="167">
        <f>WEEKNUM(A4139)</f>
        <v>25</v>
      </c>
      <c r="C4139" s="164">
        <f>WEEKDAY(A4139)</f>
        <v>7</v>
      </c>
      <c r="D4139" s="164">
        <v>10</v>
      </c>
      <c r="E4139" s="163">
        <v>10</v>
      </c>
      <c r="F4139" s="163">
        <v>14.955000000000002</v>
      </c>
      <c r="G4139" s="163">
        <v>11.55</v>
      </c>
      <c r="H4139" s="1">
        <v>3107</v>
      </c>
      <c r="I4139" s="161">
        <f>VLOOKUP(B4139,L$2:M$54,2,FALSE)</f>
        <v>1.0671710630736226</v>
      </c>
      <c r="J4139">
        <f>MAX(I4139*F4139,E4139)</f>
        <v>15.959543248266028</v>
      </c>
      <c r="L4139" s="166"/>
      <c r="M4139" s="41"/>
      <c r="N4139" s="41"/>
      <c r="O4139" s="41"/>
    </row>
    <row r="4140" spans="1:15" x14ac:dyDescent="0.25">
      <c r="A4140" s="165">
        <v>43638.416666666664</v>
      </c>
      <c r="B4140" s="167">
        <f>WEEKNUM(A4140)</f>
        <v>25</v>
      </c>
      <c r="C4140" s="164">
        <f>WEEKDAY(A4140)</f>
        <v>7</v>
      </c>
      <c r="D4140" s="164">
        <v>11</v>
      </c>
      <c r="E4140" s="163">
        <v>10</v>
      </c>
      <c r="F4140" s="163">
        <v>15.905000000000001</v>
      </c>
      <c r="G4140" s="163">
        <v>11.719999999999999</v>
      </c>
      <c r="H4140" s="1">
        <v>2827</v>
      </c>
      <c r="I4140" s="161">
        <f>VLOOKUP(B4140,L$2:M$54,2,FALSE)</f>
        <v>1.0671710630736226</v>
      </c>
      <c r="J4140">
        <f>MAX(I4140*F4140,E4140)</f>
        <v>16.973355758185971</v>
      </c>
      <c r="L4140" s="166"/>
      <c r="M4140" s="41"/>
      <c r="N4140" s="41"/>
      <c r="O4140" s="41"/>
    </row>
    <row r="4141" spans="1:15" x14ac:dyDescent="0.25">
      <c r="A4141" s="165">
        <v>43638.458333333336</v>
      </c>
      <c r="B4141" s="167">
        <f>WEEKNUM(A4141)</f>
        <v>25</v>
      </c>
      <c r="C4141" s="164">
        <f>WEEKDAY(A4141)</f>
        <v>7</v>
      </c>
      <c r="D4141" s="164">
        <v>12</v>
      </c>
      <c r="E4141" s="163">
        <v>10</v>
      </c>
      <c r="F4141" s="163">
        <v>14.8</v>
      </c>
      <c r="G4141" s="163">
        <v>12.379999999999999</v>
      </c>
      <c r="H4141" s="1">
        <v>2574</v>
      </c>
      <c r="I4141" s="161">
        <f>VLOOKUP(B4141,L$2:M$54,2,FALSE)</f>
        <v>1.0671710630736226</v>
      </c>
      <c r="J4141">
        <f>MAX(I4141*F4141,E4141)</f>
        <v>15.794131733489616</v>
      </c>
      <c r="L4141" s="166"/>
      <c r="M4141" s="41"/>
      <c r="N4141" s="41"/>
      <c r="O4141" s="41"/>
    </row>
    <row r="4142" spans="1:15" x14ac:dyDescent="0.25">
      <c r="A4142" s="165">
        <v>43638.5</v>
      </c>
      <c r="B4142" s="167">
        <f>WEEKNUM(A4142)</f>
        <v>25</v>
      </c>
      <c r="C4142" s="164">
        <f>WEEKDAY(A4142)</f>
        <v>7</v>
      </c>
      <c r="D4142" s="164">
        <v>13</v>
      </c>
      <c r="E4142" s="163">
        <v>10</v>
      </c>
      <c r="F4142" s="163">
        <v>13.914999999999999</v>
      </c>
      <c r="G4142" s="163">
        <v>11.855</v>
      </c>
      <c r="H4142" s="1">
        <v>2415</v>
      </c>
      <c r="I4142" s="161">
        <f>VLOOKUP(B4142,L$2:M$54,2,FALSE)</f>
        <v>1.0671710630736226</v>
      </c>
      <c r="J4142">
        <f>MAX(I4142*F4142,E4142)</f>
        <v>14.849685342669458</v>
      </c>
      <c r="L4142" s="166"/>
      <c r="M4142" s="41"/>
      <c r="N4142" s="41"/>
      <c r="O4142" s="41"/>
    </row>
    <row r="4143" spans="1:15" x14ac:dyDescent="0.25">
      <c r="A4143" s="165">
        <v>43638.541666666664</v>
      </c>
      <c r="B4143" s="167">
        <f>WEEKNUM(A4143)</f>
        <v>25</v>
      </c>
      <c r="C4143" s="164">
        <f>WEEKDAY(A4143)</f>
        <v>7</v>
      </c>
      <c r="D4143" s="164">
        <v>14</v>
      </c>
      <c r="E4143" s="163">
        <v>10</v>
      </c>
      <c r="F4143" s="163">
        <v>14.510000000000002</v>
      </c>
      <c r="G4143" s="163">
        <v>11.925000000000001</v>
      </c>
      <c r="H4143" s="1">
        <v>2559</v>
      </c>
      <c r="I4143" s="161">
        <f>VLOOKUP(B4143,L$2:M$54,2,FALSE)</f>
        <v>1.0671710630736226</v>
      </c>
      <c r="J4143">
        <f>MAX(I4143*F4143,E4143)</f>
        <v>15.484652125198267</v>
      </c>
      <c r="L4143" s="166"/>
      <c r="M4143" s="41"/>
      <c r="N4143" s="41"/>
      <c r="O4143" s="41"/>
    </row>
    <row r="4144" spans="1:15" x14ac:dyDescent="0.25">
      <c r="A4144" s="165">
        <v>43638.583333333336</v>
      </c>
      <c r="B4144" s="167">
        <f>WEEKNUM(A4144)</f>
        <v>25</v>
      </c>
      <c r="C4144" s="164">
        <f>WEEKDAY(A4144)</f>
        <v>7</v>
      </c>
      <c r="D4144" s="164">
        <v>15</v>
      </c>
      <c r="E4144" s="163">
        <v>10</v>
      </c>
      <c r="F4144" s="163">
        <v>14.995000000000001</v>
      </c>
      <c r="G4144" s="163">
        <v>11.0625</v>
      </c>
      <c r="H4144" s="1">
        <v>2688</v>
      </c>
      <c r="I4144" s="161">
        <f>VLOOKUP(B4144,L$2:M$54,2,FALSE)</f>
        <v>1.0671710630736226</v>
      </c>
      <c r="J4144">
        <f>MAX(I4144*F4144,E4144)</f>
        <v>16.002230090788974</v>
      </c>
      <c r="L4144" s="166"/>
      <c r="M4144" s="41"/>
      <c r="N4144" s="41"/>
      <c r="O4144" s="41"/>
    </row>
    <row r="4145" spans="1:15" x14ac:dyDescent="0.25">
      <c r="A4145" s="165">
        <v>43638.625</v>
      </c>
      <c r="B4145" s="167">
        <f>WEEKNUM(A4145)</f>
        <v>25</v>
      </c>
      <c r="C4145" s="164">
        <f>WEEKDAY(A4145)</f>
        <v>7</v>
      </c>
      <c r="D4145" s="164">
        <v>16</v>
      </c>
      <c r="E4145" s="163">
        <v>10</v>
      </c>
      <c r="F4145" s="163">
        <v>16.05</v>
      </c>
      <c r="G4145" s="163">
        <v>12.01</v>
      </c>
      <c r="H4145" s="1">
        <v>2903</v>
      </c>
      <c r="I4145" s="161">
        <f>VLOOKUP(B4145,L$2:M$54,2,FALSE)</f>
        <v>1.0671710630736226</v>
      </c>
      <c r="J4145">
        <f>MAX(I4145*F4145,E4145)</f>
        <v>17.128095562331644</v>
      </c>
      <c r="L4145" s="166"/>
      <c r="M4145" s="41"/>
      <c r="N4145" s="41"/>
      <c r="O4145" s="41"/>
    </row>
    <row r="4146" spans="1:15" x14ac:dyDescent="0.25">
      <c r="A4146" s="165">
        <v>43638.666666666664</v>
      </c>
      <c r="B4146" s="167">
        <f>WEEKNUM(A4146)</f>
        <v>25</v>
      </c>
      <c r="C4146" s="164">
        <f>WEEKDAY(A4146)</f>
        <v>7</v>
      </c>
      <c r="D4146" s="164">
        <v>17</v>
      </c>
      <c r="E4146" s="163">
        <v>10</v>
      </c>
      <c r="F4146" s="163">
        <v>16.064999999999998</v>
      </c>
      <c r="G4146" s="163">
        <v>10.282499999999999</v>
      </c>
      <c r="H4146" s="1">
        <v>3952</v>
      </c>
      <c r="I4146" s="161">
        <f>VLOOKUP(B4146,L$2:M$54,2,FALSE)</f>
        <v>1.0671710630736226</v>
      </c>
      <c r="J4146">
        <f>MAX(I4146*F4146,E4146)</f>
        <v>17.144103128277745</v>
      </c>
      <c r="L4146" s="166"/>
      <c r="M4146" s="41"/>
      <c r="N4146" s="41"/>
      <c r="O4146" s="41"/>
    </row>
    <row r="4147" spans="1:15" x14ac:dyDescent="0.25">
      <c r="A4147" s="165">
        <v>43638.708333333336</v>
      </c>
      <c r="B4147" s="167">
        <f>WEEKNUM(A4147)</f>
        <v>25</v>
      </c>
      <c r="C4147" s="164">
        <f>WEEKDAY(A4147)</f>
        <v>7</v>
      </c>
      <c r="D4147" s="164">
        <v>18</v>
      </c>
      <c r="E4147" s="163">
        <v>10</v>
      </c>
      <c r="F4147" s="163">
        <v>18.015000000000001</v>
      </c>
      <c r="G4147" s="163">
        <v>9.995000000000001</v>
      </c>
      <c r="H4147" s="1">
        <v>3977</v>
      </c>
      <c r="I4147" s="161">
        <f>VLOOKUP(B4147,L$2:M$54,2,FALSE)</f>
        <v>1.0671710630736226</v>
      </c>
      <c r="J4147">
        <f>MAX(I4147*F4147,E4147)</f>
        <v>19.225086701271312</v>
      </c>
      <c r="L4147" s="166"/>
      <c r="M4147" s="41"/>
      <c r="N4147" s="41"/>
      <c r="O4147" s="41"/>
    </row>
    <row r="4148" spans="1:15" x14ac:dyDescent="0.25">
      <c r="A4148" s="165">
        <v>43638.75</v>
      </c>
      <c r="B4148" s="167">
        <f>WEEKNUM(A4148)</f>
        <v>25</v>
      </c>
      <c r="C4148" s="164">
        <f>WEEKDAY(A4148)</f>
        <v>7</v>
      </c>
      <c r="D4148" s="164">
        <v>19</v>
      </c>
      <c r="E4148" s="163">
        <v>10</v>
      </c>
      <c r="F4148" s="163">
        <v>15.719999999999999</v>
      </c>
      <c r="G4148" s="163">
        <v>10.989999999999998</v>
      </c>
      <c r="H4148" s="1">
        <v>3354</v>
      </c>
      <c r="I4148" s="161">
        <f>VLOOKUP(B4148,L$2:M$54,2,FALSE)</f>
        <v>1.0671710630736226</v>
      </c>
      <c r="J4148">
        <f>MAX(I4148*F4148,E4148)</f>
        <v>16.775929111517346</v>
      </c>
      <c r="L4148" s="166"/>
      <c r="M4148" s="41"/>
      <c r="N4148" s="41"/>
      <c r="O4148" s="41"/>
    </row>
    <row r="4149" spans="1:15" x14ac:dyDescent="0.25">
      <c r="A4149" s="165">
        <v>43638.791666666664</v>
      </c>
      <c r="B4149" s="167">
        <f>WEEKNUM(A4149)</f>
        <v>25</v>
      </c>
      <c r="C4149" s="164">
        <f>WEEKDAY(A4149)</f>
        <v>7</v>
      </c>
      <c r="D4149" s="164">
        <v>20</v>
      </c>
      <c r="E4149" s="163">
        <v>10</v>
      </c>
      <c r="F4149" s="163">
        <v>14.530000000000001</v>
      </c>
      <c r="G4149" s="163">
        <v>12.504999999999999</v>
      </c>
      <c r="H4149" s="1">
        <v>2238</v>
      </c>
      <c r="I4149" s="161">
        <f>VLOOKUP(B4149,L$2:M$54,2,FALSE)</f>
        <v>1.0671710630736226</v>
      </c>
      <c r="J4149">
        <f>MAX(I4149*F4149,E4149)</f>
        <v>15.505995546459738</v>
      </c>
      <c r="L4149" s="166"/>
      <c r="M4149" s="41"/>
      <c r="N4149" s="41"/>
      <c r="O4149" s="41"/>
    </row>
    <row r="4150" spans="1:15" x14ac:dyDescent="0.25">
      <c r="A4150" s="165">
        <v>43638.833333333336</v>
      </c>
      <c r="B4150" s="167">
        <f>WEEKNUM(A4150)</f>
        <v>25</v>
      </c>
      <c r="C4150" s="164">
        <f>WEEKDAY(A4150)</f>
        <v>7</v>
      </c>
      <c r="D4150" s="164">
        <v>21</v>
      </c>
      <c r="E4150" s="163">
        <v>10</v>
      </c>
      <c r="F4150" s="163">
        <v>12.975</v>
      </c>
      <c r="G4150" s="163">
        <v>12.879999999999999</v>
      </c>
      <c r="H4150" s="1">
        <v>1300</v>
      </c>
      <c r="I4150" s="161">
        <f>VLOOKUP(B4150,L$2:M$54,2,FALSE)</f>
        <v>1.0671710630736226</v>
      </c>
      <c r="J4150">
        <f>MAX(I4150*F4150,E4150)</f>
        <v>13.846544543380253</v>
      </c>
      <c r="L4150" s="166"/>
      <c r="M4150" s="41"/>
      <c r="N4150" s="41"/>
      <c r="O4150" s="41"/>
    </row>
    <row r="4151" spans="1:15" x14ac:dyDescent="0.25">
      <c r="A4151" s="165">
        <v>43638.875</v>
      </c>
      <c r="B4151" s="167">
        <f>WEEKNUM(A4151)</f>
        <v>25</v>
      </c>
      <c r="C4151" s="164">
        <f>WEEKDAY(A4151)</f>
        <v>7</v>
      </c>
      <c r="D4151" s="164">
        <v>22</v>
      </c>
      <c r="E4151" s="163">
        <v>12</v>
      </c>
      <c r="F4151" s="163">
        <v>12.2</v>
      </c>
      <c r="G4151" s="163">
        <v>12.477500000000001</v>
      </c>
      <c r="H4151" s="1">
        <v>1065</v>
      </c>
      <c r="I4151" s="161">
        <f>VLOOKUP(B4151,L$2:M$54,2,FALSE)</f>
        <v>1.0671710630736226</v>
      </c>
      <c r="J4151">
        <f>MAX(I4151*F4151,E4151)</f>
        <v>13.019486969498196</v>
      </c>
      <c r="L4151" s="166"/>
      <c r="M4151" s="41"/>
      <c r="N4151" s="41"/>
      <c r="O4151" s="41"/>
    </row>
    <row r="4152" spans="1:15" x14ac:dyDescent="0.25">
      <c r="A4152" s="165">
        <v>43638.916666666664</v>
      </c>
      <c r="B4152" s="167">
        <f>WEEKNUM(A4152)</f>
        <v>25</v>
      </c>
      <c r="C4152" s="164">
        <f>WEEKDAY(A4152)</f>
        <v>7</v>
      </c>
      <c r="D4152" s="164">
        <v>23</v>
      </c>
      <c r="E4152" s="163">
        <v>12</v>
      </c>
      <c r="F4152" s="163">
        <v>12.885</v>
      </c>
      <c r="G4152" s="163">
        <v>12.952500000000001</v>
      </c>
      <c r="H4152" s="1">
        <v>1027</v>
      </c>
      <c r="I4152" s="161">
        <f>VLOOKUP(B4152,L$2:M$54,2,FALSE)</f>
        <v>1.0671710630736226</v>
      </c>
      <c r="J4152">
        <f>MAX(I4152*F4152,E4152)</f>
        <v>13.750499147703627</v>
      </c>
      <c r="L4152" s="166"/>
      <c r="M4152" s="41"/>
      <c r="N4152" s="41"/>
      <c r="O4152" s="41"/>
    </row>
    <row r="4153" spans="1:15" x14ac:dyDescent="0.25">
      <c r="A4153" s="165">
        <v>43638.958333333336</v>
      </c>
      <c r="B4153" s="167">
        <f>WEEKNUM(A4153)</f>
        <v>25</v>
      </c>
      <c r="C4153" s="164">
        <f>WEEKDAY(A4153)</f>
        <v>7</v>
      </c>
      <c r="D4153" s="164">
        <v>24</v>
      </c>
      <c r="E4153" s="163">
        <v>11.645</v>
      </c>
      <c r="F4153" s="163">
        <v>11.645</v>
      </c>
      <c r="G4153" s="163">
        <v>12.399999999999999</v>
      </c>
      <c r="H4153" s="1">
        <v>780</v>
      </c>
      <c r="I4153" s="161">
        <f>VLOOKUP(B4153,L$2:M$54,2,FALSE)</f>
        <v>1.0671710630736226</v>
      </c>
      <c r="J4153">
        <f>MAX(I4153*F4153,E4153)</f>
        <v>12.427207029492335</v>
      </c>
      <c r="L4153" s="166"/>
      <c r="M4153" s="41"/>
      <c r="N4153" s="41"/>
      <c r="O4153" s="41"/>
    </row>
    <row r="4154" spans="1:15" x14ac:dyDescent="0.25">
      <c r="A4154" s="165">
        <v>43639</v>
      </c>
      <c r="B4154" s="167">
        <f>WEEKNUM(A4154)</f>
        <v>26</v>
      </c>
      <c r="C4154" s="164">
        <f>WEEKDAY(A4154)</f>
        <v>1</v>
      </c>
      <c r="D4154" s="164">
        <v>1</v>
      </c>
      <c r="E4154" s="163">
        <v>12.100000000000001</v>
      </c>
      <c r="F4154" s="163">
        <v>12.100000000000001</v>
      </c>
      <c r="G4154" s="163">
        <v>11.9575</v>
      </c>
      <c r="H4154" s="1">
        <v>361</v>
      </c>
      <c r="I4154" s="161">
        <f>VLOOKUP(B4154,L$2:M$54,2,FALSE)</f>
        <v>1.0668570786058873</v>
      </c>
      <c r="J4154">
        <f>MAX(I4154*F4154,E4154)</f>
        <v>12.908970651131238</v>
      </c>
      <c r="L4154" s="166"/>
      <c r="M4154" s="41"/>
      <c r="N4154" s="41"/>
      <c r="O4154" s="41"/>
    </row>
    <row r="4155" spans="1:15" x14ac:dyDescent="0.25">
      <c r="A4155" s="165">
        <v>43639.041666666664</v>
      </c>
      <c r="B4155" s="167">
        <f>WEEKNUM(A4155)</f>
        <v>26</v>
      </c>
      <c r="C4155" s="164">
        <f>WEEKDAY(A4155)</f>
        <v>1</v>
      </c>
      <c r="D4155" s="164">
        <v>2</v>
      </c>
      <c r="E4155" s="163">
        <v>11.620000000000001</v>
      </c>
      <c r="F4155" s="163">
        <v>11.620000000000001</v>
      </c>
      <c r="G4155" s="163">
        <v>12.254999999999999</v>
      </c>
      <c r="H4155" s="1">
        <v>168</v>
      </c>
      <c r="I4155" s="161">
        <f>VLOOKUP(B4155,L$2:M$54,2,FALSE)</f>
        <v>1.0668570786058873</v>
      </c>
      <c r="J4155">
        <f>MAX(I4155*F4155,E4155)</f>
        <v>12.396879253400412</v>
      </c>
      <c r="L4155" s="166"/>
      <c r="M4155" s="41"/>
      <c r="N4155" s="41"/>
      <c r="O4155" s="41"/>
    </row>
    <row r="4156" spans="1:15" x14ac:dyDescent="0.25">
      <c r="A4156" s="165">
        <v>43639.083333333336</v>
      </c>
      <c r="B4156" s="167">
        <f>WEEKNUM(A4156)</f>
        <v>26</v>
      </c>
      <c r="C4156" s="164">
        <f>WEEKDAY(A4156)</f>
        <v>1</v>
      </c>
      <c r="D4156" s="164">
        <v>3</v>
      </c>
      <c r="E4156" s="163">
        <v>10.18</v>
      </c>
      <c r="F4156" s="163">
        <v>10.18</v>
      </c>
      <c r="G4156" s="163">
        <v>12.4975</v>
      </c>
      <c r="H4156" s="1">
        <v>106</v>
      </c>
      <c r="I4156" s="161">
        <f>VLOOKUP(B4156,L$2:M$54,2,FALSE)</f>
        <v>1.0668570786058873</v>
      </c>
      <c r="J4156">
        <f>MAX(I4156*F4156,E4156)</f>
        <v>10.860605060207932</v>
      </c>
      <c r="L4156" s="166"/>
      <c r="M4156" s="41"/>
      <c r="N4156" s="41"/>
      <c r="O4156" s="41"/>
    </row>
    <row r="4157" spans="1:15" x14ac:dyDescent="0.25">
      <c r="A4157" s="165">
        <v>43639.125</v>
      </c>
      <c r="B4157" s="167">
        <f>WEEKNUM(A4157)</f>
        <v>26</v>
      </c>
      <c r="C4157" s="164">
        <f>WEEKDAY(A4157)</f>
        <v>1</v>
      </c>
      <c r="D4157" s="164">
        <v>4</v>
      </c>
      <c r="E4157" s="163">
        <v>9.7899999999999991</v>
      </c>
      <c r="F4157" s="163">
        <v>9.7899999999999991</v>
      </c>
      <c r="G4157" s="163">
        <v>13.025</v>
      </c>
      <c r="H4157" s="1">
        <v>189</v>
      </c>
      <c r="I4157" s="161">
        <f>VLOOKUP(B4157,L$2:M$54,2,FALSE)</f>
        <v>1.0668570786058873</v>
      </c>
      <c r="J4157">
        <f>MAX(I4157*F4157,E4157)</f>
        <v>10.444530799551636</v>
      </c>
      <c r="L4157" s="166"/>
      <c r="M4157" s="41"/>
      <c r="N4157" s="41"/>
      <c r="O4157" s="41"/>
    </row>
    <row r="4158" spans="1:15" x14ac:dyDescent="0.25">
      <c r="A4158" s="165">
        <v>43639.166666666664</v>
      </c>
      <c r="B4158" s="167">
        <f>WEEKNUM(A4158)</f>
        <v>26</v>
      </c>
      <c r="C4158" s="164">
        <f>WEEKDAY(A4158)</f>
        <v>1</v>
      </c>
      <c r="D4158" s="164">
        <v>5</v>
      </c>
      <c r="E4158" s="163">
        <v>10.120000000000001</v>
      </c>
      <c r="F4158" s="163">
        <v>10.120000000000001</v>
      </c>
      <c r="G4158" s="163">
        <v>13.032499999999999</v>
      </c>
      <c r="H4158" s="1">
        <v>396</v>
      </c>
      <c r="I4158" s="161">
        <f>VLOOKUP(B4158,L$2:M$54,2,FALSE)</f>
        <v>1.0668570786058873</v>
      </c>
      <c r="J4158">
        <f>MAX(I4158*F4158,E4158)</f>
        <v>10.796593635491581</v>
      </c>
      <c r="L4158" s="166"/>
      <c r="M4158" s="41"/>
      <c r="N4158" s="41"/>
      <c r="O4158" s="41"/>
    </row>
    <row r="4159" spans="1:15" x14ac:dyDescent="0.25">
      <c r="A4159" s="165">
        <v>43639.208333333336</v>
      </c>
      <c r="B4159" s="167">
        <f>WEEKNUM(A4159)</f>
        <v>26</v>
      </c>
      <c r="C4159" s="164">
        <f>WEEKDAY(A4159)</f>
        <v>1</v>
      </c>
      <c r="D4159" s="164">
        <v>6</v>
      </c>
      <c r="E4159" s="163">
        <v>10.14</v>
      </c>
      <c r="F4159" s="163">
        <v>10.14</v>
      </c>
      <c r="G4159" s="163">
        <v>14.0075</v>
      </c>
      <c r="H4159" s="1">
        <v>951</v>
      </c>
      <c r="I4159" s="161">
        <f>VLOOKUP(B4159,L$2:M$54,2,FALSE)</f>
        <v>1.0668570786058873</v>
      </c>
      <c r="J4159">
        <f>MAX(I4159*F4159,E4159)</f>
        <v>10.817930777063697</v>
      </c>
      <c r="L4159" s="166"/>
      <c r="M4159" s="41"/>
      <c r="N4159" s="41"/>
      <c r="O4159" s="41"/>
    </row>
    <row r="4160" spans="1:15" x14ac:dyDescent="0.25">
      <c r="A4160" s="165">
        <v>43639.25</v>
      </c>
      <c r="B4160" s="167">
        <f>WEEKNUM(A4160)</f>
        <v>26</v>
      </c>
      <c r="C4160" s="164">
        <f>WEEKDAY(A4160)</f>
        <v>1</v>
      </c>
      <c r="D4160" s="164">
        <v>7</v>
      </c>
      <c r="E4160" s="163">
        <v>9.8550000000000004</v>
      </c>
      <c r="F4160" s="163">
        <v>9.870000000000001</v>
      </c>
      <c r="G4160" s="163">
        <v>12.86</v>
      </c>
      <c r="H4160" s="1">
        <v>3348</v>
      </c>
      <c r="I4160" s="161">
        <f>VLOOKUP(B4160,L$2:M$54,2,FALSE)</f>
        <v>1.0668570786058873</v>
      </c>
      <c r="J4160">
        <f>MAX(I4160*F4160,E4160)</f>
        <v>10.52987936584011</v>
      </c>
      <c r="L4160" s="166"/>
      <c r="M4160" s="41"/>
      <c r="N4160" s="41"/>
      <c r="O4160" s="41"/>
    </row>
    <row r="4161" spans="1:15" x14ac:dyDescent="0.25">
      <c r="A4161" s="165">
        <v>43639.291666666664</v>
      </c>
      <c r="B4161" s="167">
        <f>WEEKNUM(A4161)</f>
        <v>26</v>
      </c>
      <c r="C4161" s="164">
        <f>WEEKDAY(A4161)</f>
        <v>1</v>
      </c>
      <c r="D4161" s="164">
        <v>8</v>
      </c>
      <c r="E4161" s="163">
        <v>9.9349999999999987</v>
      </c>
      <c r="F4161" s="163">
        <v>9.7650000000000006</v>
      </c>
      <c r="G4161" s="163">
        <v>12.265000000000001</v>
      </c>
      <c r="H4161" s="1">
        <v>4027</v>
      </c>
      <c r="I4161" s="161">
        <f>VLOOKUP(B4161,L$2:M$54,2,FALSE)</f>
        <v>1.0668570786058873</v>
      </c>
      <c r="J4161">
        <f>MAX(I4161*F4161,E4161)</f>
        <v>10.41785937258649</v>
      </c>
      <c r="L4161" s="166"/>
      <c r="M4161" s="41"/>
      <c r="N4161" s="41"/>
      <c r="O4161" s="41"/>
    </row>
    <row r="4162" spans="1:15" x14ac:dyDescent="0.25">
      <c r="A4162" s="165">
        <v>43639.333333333336</v>
      </c>
      <c r="B4162" s="167">
        <f>WEEKNUM(A4162)</f>
        <v>26</v>
      </c>
      <c r="C4162" s="164">
        <f>WEEKDAY(A4162)</f>
        <v>1</v>
      </c>
      <c r="D4162" s="164">
        <v>9</v>
      </c>
      <c r="E4162" s="163">
        <v>9</v>
      </c>
      <c r="F4162" s="163">
        <v>12.815000000000001</v>
      </c>
      <c r="G4162" s="163">
        <v>11.487500000000001</v>
      </c>
      <c r="H4162" s="1">
        <v>3712</v>
      </c>
      <c r="I4162" s="161">
        <f>VLOOKUP(B4162,L$2:M$54,2,FALSE)</f>
        <v>1.0668570786058873</v>
      </c>
      <c r="J4162">
        <f>MAX(I4162*F4162,E4162)</f>
        <v>13.671773462334446</v>
      </c>
      <c r="L4162" s="166"/>
      <c r="M4162" s="41"/>
      <c r="N4162" s="41"/>
      <c r="O4162" s="41"/>
    </row>
    <row r="4163" spans="1:15" x14ac:dyDescent="0.25">
      <c r="A4163" s="165">
        <v>43639.375</v>
      </c>
      <c r="B4163" s="167">
        <f>WEEKNUM(A4163)</f>
        <v>26</v>
      </c>
      <c r="C4163" s="164">
        <f>WEEKDAY(A4163)</f>
        <v>1</v>
      </c>
      <c r="D4163" s="164">
        <v>10</v>
      </c>
      <c r="E4163" s="163">
        <v>10</v>
      </c>
      <c r="F4163" s="163">
        <v>14.09</v>
      </c>
      <c r="G4163" s="163">
        <v>12.1</v>
      </c>
      <c r="H4163" s="1">
        <v>3025</v>
      </c>
      <c r="I4163" s="161">
        <f>VLOOKUP(B4163,L$2:M$54,2,FALSE)</f>
        <v>1.0668570786058873</v>
      </c>
      <c r="J4163">
        <f>MAX(I4163*F4163,E4163)</f>
        <v>15.032016237556952</v>
      </c>
      <c r="L4163" s="166"/>
      <c r="M4163" s="41"/>
      <c r="N4163" s="41"/>
      <c r="O4163" s="41"/>
    </row>
    <row r="4164" spans="1:15" x14ac:dyDescent="0.25">
      <c r="A4164" s="165">
        <v>43639.416666666664</v>
      </c>
      <c r="B4164" s="167">
        <f>WEEKNUM(A4164)</f>
        <v>26</v>
      </c>
      <c r="C4164" s="164">
        <f>WEEKDAY(A4164)</f>
        <v>1</v>
      </c>
      <c r="D4164" s="164">
        <v>11</v>
      </c>
      <c r="E4164" s="163">
        <v>10</v>
      </c>
      <c r="F4164" s="163">
        <v>13.98</v>
      </c>
      <c r="G4164" s="163">
        <v>12.442499999999999</v>
      </c>
      <c r="H4164" s="1">
        <v>2646</v>
      </c>
      <c r="I4164" s="161">
        <f>VLOOKUP(B4164,L$2:M$54,2,FALSE)</f>
        <v>1.0668570786058873</v>
      </c>
      <c r="J4164">
        <f>MAX(I4164*F4164,E4164)</f>
        <v>14.914661958910305</v>
      </c>
      <c r="L4164" s="166"/>
      <c r="M4164" s="41"/>
      <c r="N4164" s="41"/>
      <c r="O4164" s="41"/>
    </row>
    <row r="4165" spans="1:15" x14ac:dyDescent="0.25">
      <c r="A4165" s="165">
        <v>43639.458333333336</v>
      </c>
      <c r="B4165" s="167">
        <f>WEEKNUM(A4165)</f>
        <v>26</v>
      </c>
      <c r="C4165" s="164">
        <f>WEEKDAY(A4165)</f>
        <v>1</v>
      </c>
      <c r="D4165" s="164">
        <v>12</v>
      </c>
      <c r="E4165" s="163">
        <v>10</v>
      </c>
      <c r="F4165" s="163">
        <v>14.09</v>
      </c>
      <c r="G4165" s="163">
        <v>11.645</v>
      </c>
      <c r="H4165" s="1">
        <v>2799</v>
      </c>
      <c r="I4165" s="161">
        <f>VLOOKUP(B4165,L$2:M$54,2,FALSE)</f>
        <v>1.0668570786058873</v>
      </c>
      <c r="J4165">
        <f>MAX(I4165*F4165,E4165)</f>
        <v>15.032016237556952</v>
      </c>
      <c r="L4165" s="166"/>
      <c r="M4165" s="41"/>
      <c r="N4165" s="41"/>
      <c r="O4165" s="41"/>
    </row>
    <row r="4166" spans="1:15" x14ac:dyDescent="0.25">
      <c r="A4166" s="165">
        <v>43639.5</v>
      </c>
      <c r="B4166" s="167">
        <f>WEEKNUM(A4166)</f>
        <v>26</v>
      </c>
      <c r="C4166" s="164">
        <f>WEEKDAY(A4166)</f>
        <v>1</v>
      </c>
      <c r="D4166" s="164">
        <v>13</v>
      </c>
      <c r="E4166" s="163">
        <v>10</v>
      </c>
      <c r="F4166" s="163">
        <v>13.98</v>
      </c>
      <c r="G4166" s="163">
        <v>12.100000000000001</v>
      </c>
      <c r="H4166" s="1">
        <v>2592</v>
      </c>
      <c r="I4166" s="161">
        <f>VLOOKUP(B4166,L$2:M$54,2,FALSE)</f>
        <v>1.0668570786058873</v>
      </c>
      <c r="J4166">
        <f>MAX(I4166*F4166,E4166)</f>
        <v>14.914661958910305</v>
      </c>
      <c r="L4166" s="166"/>
      <c r="M4166" s="41"/>
      <c r="N4166" s="41"/>
      <c r="O4166" s="41"/>
    </row>
    <row r="4167" spans="1:15" x14ac:dyDescent="0.25">
      <c r="A4167" s="165">
        <v>43639.541666666664</v>
      </c>
      <c r="B4167" s="167">
        <f>WEEKNUM(A4167)</f>
        <v>26</v>
      </c>
      <c r="C4167" s="164">
        <f>WEEKDAY(A4167)</f>
        <v>1</v>
      </c>
      <c r="D4167" s="164">
        <v>14</v>
      </c>
      <c r="E4167" s="163">
        <v>10</v>
      </c>
      <c r="F4167" s="163">
        <v>14.09</v>
      </c>
      <c r="G4167" s="163">
        <v>11.620000000000001</v>
      </c>
      <c r="H4167" s="1">
        <v>2700</v>
      </c>
      <c r="I4167" s="161">
        <f>VLOOKUP(B4167,L$2:M$54,2,FALSE)</f>
        <v>1.0668570786058873</v>
      </c>
      <c r="J4167">
        <f>MAX(I4167*F4167,E4167)</f>
        <v>15.032016237556952</v>
      </c>
      <c r="L4167" s="166"/>
      <c r="M4167" s="41"/>
      <c r="N4167" s="41"/>
      <c r="O4167" s="41"/>
    </row>
    <row r="4168" spans="1:15" x14ac:dyDescent="0.25">
      <c r="A4168" s="165">
        <v>43639.583333333336</v>
      </c>
      <c r="B4168" s="167">
        <f>WEEKNUM(A4168)</f>
        <v>26</v>
      </c>
      <c r="C4168" s="164">
        <f>WEEKDAY(A4168)</f>
        <v>1</v>
      </c>
      <c r="D4168" s="164">
        <v>15</v>
      </c>
      <c r="E4168" s="163">
        <v>10</v>
      </c>
      <c r="F4168" s="163">
        <v>13.98</v>
      </c>
      <c r="G4168" s="163">
        <v>10.18</v>
      </c>
      <c r="H4168" s="1">
        <v>2937</v>
      </c>
      <c r="I4168" s="161">
        <f>VLOOKUP(B4168,L$2:M$54,2,FALSE)</f>
        <v>1.0668570786058873</v>
      </c>
      <c r="J4168">
        <f>MAX(I4168*F4168,E4168)</f>
        <v>14.914661958910305</v>
      </c>
      <c r="L4168" s="166"/>
      <c r="M4168" s="41"/>
      <c r="N4168" s="41"/>
      <c r="O4168" s="41"/>
    </row>
    <row r="4169" spans="1:15" x14ac:dyDescent="0.25">
      <c r="A4169" s="165">
        <v>43639.625</v>
      </c>
      <c r="B4169" s="167">
        <f>WEEKNUM(A4169)</f>
        <v>26</v>
      </c>
      <c r="C4169" s="164">
        <f>WEEKDAY(A4169)</f>
        <v>1</v>
      </c>
      <c r="D4169" s="164">
        <v>16</v>
      </c>
      <c r="E4169" s="163">
        <v>10</v>
      </c>
      <c r="F4169" s="163">
        <v>13.865</v>
      </c>
      <c r="G4169" s="163">
        <v>9.7899999999999991</v>
      </c>
      <c r="H4169" s="1">
        <v>3534</v>
      </c>
      <c r="I4169" s="161">
        <f>VLOOKUP(B4169,L$2:M$54,2,FALSE)</f>
        <v>1.0668570786058873</v>
      </c>
      <c r="J4169">
        <f>MAX(I4169*F4169,E4169)</f>
        <v>14.791973394870627</v>
      </c>
      <c r="L4169" s="166"/>
      <c r="M4169" s="41"/>
      <c r="N4169" s="41"/>
      <c r="O4169" s="41"/>
    </row>
    <row r="4170" spans="1:15" x14ac:dyDescent="0.25">
      <c r="A4170" s="165">
        <v>43639.666666666664</v>
      </c>
      <c r="B4170" s="167">
        <f>WEEKNUM(A4170)</f>
        <v>26</v>
      </c>
      <c r="C4170" s="164">
        <f>WEEKDAY(A4170)</f>
        <v>1</v>
      </c>
      <c r="D4170" s="164">
        <v>17</v>
      </c>
      <c r="E4170" s="163">
        <v>10</v>
      </c>
      <c r="F4170" s="163">
        <v>13.684999999999999</v>
      </c>
      <c r="G4170" s="163">
        <v>10.120000000000001</v>
      </c>
      <c r="H4170" s="1">
        <v>4038</v>
      </c>
      <c r="I4170" s="161">
        <f>VLOOKUP(B4170,L$2:M$54,2,FALSE)</f>
        <v>1.0668570786058873</v>
      </c>
      <c r="J4170">
        <f>MAX(I4170*F4170,E4170)</f>
        <v>14.599939120721567</v>
      </c>
      <c r="L4170" s="166"/>
      <c r="M4170" s="41"/>
      <c r="N4170" s="41"/>
      <c r="O4170" s="41"/>
    </row>
    <row r="4171" spans="1:15" x14ac:dyDescent="0.25">
      <c r="A4171" s="165">
        <v>43639.708333333336</v>
      </c>
      <c r="B4171" s="167">
        <f>WEEKNUM(A4171)</f>
        <v>26</v>
      </c>
      <c r="C4171" s="164">
        <f>WEEKDAY(A4171)</f>
        <v>1</v>
      </c>
      <c r="D4171" s="164">
        <v>18</v>
      </c>
      <c r="E4171" s="163">
        <v>10</v>
      </c>
      <c r="F4171" s="163">
        <v>14.09</v>
      </c>
      <c r="G4171" s="163">
        <v>10.14</v>
      </c>
      <c r="H4171" s="1">
        <v>3939</v>
      </c>
      <c r="I4171" s="161">
        <f>VLOOKUP(B4171,L$2:M$54,2,FALSE)</f>
        <v>1.0668570786058873</v>
      </c>
      <c r="J4171">
        <f>MAX(I4171*F4171,E4171)</f>
        <v>15.032016237556952</v>
      </c>
      <c r="L4171" s="166"/>
      <c r="M4171" s="41"/>
      <c r="N4171" s="41"/>
      <c r="O4171" s="41"/>
    </row>
    <row r="4172" spans="1:15" x14ac:dyDescent="0.25">
      <c r="A4172" s="165">
        <v>43639.75</v>
      </c>
      <c r="B4172" s="167">
        <f>WEEKNUM(A4172)</f>
        <v>26</v>
      </c>
      <c r="C4172" s="164">
        <f>WEEKDAY(A4172)</f>
        <v>1</v>
      </c>
      <c r="D4172" s="164">
        <v>19</v>
      </c>
      <c r="E4172" s="163">
        <v>10</v>
      </c>
      <c r="F4172" s="163">
        <v>13.99</v>
      </c>
      <c r="G4172" s="163">
        <v>9.8625000000000007</v>
      </c>
      <c r="H4172" s="1">
        <v>3195</v>
      </c>
      <c r="I4172" s="161">
        <f>VLOOKUP(B4172,L$2:M$54,2,FALSE)</f>
        <v>1.0668570786058873</v>
      </c>
      <c r="J4172">
        <f>MAX(I4172*F4172,E4172)</f>
        <v>14.925330529696364</v>
      </c>
      <c r="L4172" s="166"/>
      <c r="M4172" s="41"/>
      <c r="N4172" s="41"/>
      <c r="O4172" s="41"/>
    </row>
    <row r="4173" spans="1:15" x14ac:dyDescent="0.25">
      <c r="A4173" s="165">
        <v>43639.791666666664</v>
      </c>
      <c r="B4173" s="167">
        <f>WEEKNUM(A4173)</f>
        <v>26</v>
      </c>
      <c r="C4173" s="164">
        <f>WEEKDAY(A4173)</f>
        <v>1</v>
      </c>
      <c r="D4173" s="164">
        <v>20</v>
      </c>
      <c r="E4173" s="163">
        <v>10</v>
      </c>
      <c r="F4173" s="163">
        <v>13.965</v>
      </c>
      <c r="G4173" s="163">
        <v>9.85</v>
      </c>
      <c r="H4173" s="1">
        <v>2493</v>
      </c>
      <c r="I4173" s="161">
        <f>VLOOKUP(B4173,L$2:M$54,2,FALSE)</f>
        <v>1.0668570786058873</v>
      </c>
      <c r="J4173">
        <f>MAX(I4173*F4173,E4173)</f>
        <v>14.898659102731216</v>
      </c>
      <c r="L4173" s="166"/>
      <c r="M4173" s="41"/>
      <c r="N4173" s="41"/>
      <c r="O4173" s="41"/>
    </row>
    <row r="4174" spans="1:15" x14ac:dyDescent="0.25">
      <c r="A4174" s="165">
        <v>43639.833333333336</v>
      </c>
      <c r="B4174" s="167">
        <f>WEEKNUM(A4174)</f>
        <v>26</v>
      </c>
      <c r="C4174" s="164">
        <f>WEEKDAY(A4174)</f>
        <v>1</v>
      </c>
      <c r="D4174" s="164">
        <v>21</v>
      </c>
      <c r="E4174" s="163">
        <v>10</v>
      </c>
      <c r="F4174" s="163">
        <v>12.815</v>
      </c>
      <c r="G4174" s="163">
        <v>10.907500000000001</v>
      </c>
      <c r="H4174" s="1">
        <v>1568</v>
      </c>
      <c r="I4174" s="161">
        <f>VLOOKUP(B4174,L$2:M$54,2,FALSE)</f>
        <v>1.0668570786058873</v>
      </c>
      <c r="J4174">
        <f>MAX(I4174*F4174,E4174)</f>
        <v>13.671773462334444</v>
      </c>
      <c r="L4174" s="166"/>
      <c r="M4174" s="41"/>
      <c r="N4174" s="41"/>
      <c r="O4174" s="41"/>
    </row>
    <row r="4175" spans="1:15" x14ac:dyDescent="0.25">
      <c r="A4175" s="165">
        <v>43639.875</v>
      </c>
      <c r="B4175" s="167">
        <f>WEEKNUM(A4175)</f>
        <v>26</v>
      </c>
      <c r="C4175" s="164">
        <f>WEEKDAY(A4175)</f>
        <v>1</v>
      </c>
      <c r="D4175" s="164">
        <v>22</v>
      </c>
      <c r="E4175" s="163">
        <v>12</v>
      </c>
      <c r="F4175" s="163">
        <v>12.045</v>
      </c>
      <c r="G4175" s="163">
        <v>12.045</v>
      </c>
      <c r="H4175" s="1">
        <v>1095</v>
      </c>
      <c r="I4175" s="161">
        <f>VLOOKUP(B4175,L$2:M$54,2,FALSE)</f>
        <v>1.0668570786058873</v>
      </c>
      <c r="J4175">
        <f>MAX(I4175*F4175,E4175)</f>
        <v>12.850293511807912</v>
      </c>
      <c r="L4175" s="166"/>
      <c r="M4175" s="41"/>
      <c r="N4175" s="41"/>
      <c r="O4175" s="41"/>
    </row>
    <row r="4176" spans="1:15" x14ac:dyDescent="0.25">
      <c r="A4176" s="165">
        <v>43639.916666666664</v>
      </c>
      <c r="B4176" s="167">
        <f>WEEKNUM(A4176)</f>
        <v>26</v>
      </c>
      <c r="C4176" s="164">
        <f>WEEKDAY(A4176)</f>
        <v>1</v>
      </c>
      <c r="D4176" s="164">
        <v>23</v>
      </c>
      <c r="E4176" s="163">
        <v>11</v>
      </c>
      <c r="F4176" s="163">
        <v>11.73</v>
      </c>
      <c r="G4176" s="163">
        <v>11.99</v>
      </c>
      <c r="H4176" s="1">
        <v>1056</v>
      </c>
      <c r="I4176" s="161">
        <f>VLOOKUP(B4176,L$2:M$54,2,FALSE)</f>
        <v>1.0668570786058873</v>
      </c>
      <c r="J4176">
        <f>MAX(I4176*F4176,E4176)</f>
        <v>12.514233532047058</v>
      </c>
      <c r="L4176" s="166"/>
      <c r="M4176" s="41"/>
      <c r="N4176" s="41"/>
      <c r="O4176" s="41"/>
    </row>
    <row r="4177" spans="1:15" x14ac:dyDescent="0.25">
      <c r="A4177" s="165">
        <v>43639.958333333336</v>
      </c>
      <c r="B4177" s="167">
        <f>WEEKNUM(A4177)</f>
        <v>26</v>
      </c>
      <c r="C4177" s="164">
        <f>WEEKDAY(A4177)</f>
        <v>1</v>
      </c>
      <c r="D4177" s="164">
        <v>24</v>
      </c>
      <c r="E4177" s="163">
        <v>11.815</v>
      </c>
      <c r="F4177" s="163">
        <v>11.815</v>
      </c>
      <c r="G4177" s="163">
        <v>12.045</v>
      </c>
      <c r="H4177" s="1">
        <v>974</v>
      </c>
      <c r="I4177" s="161">
        <f>VLOOKUP(B4177,L$2:M$54,2,FALSE)</f>
        <v>1.0668570786058873</v>
      </c>
      <c r="J4177">
        <f>MAX(I4177*F4177,E4177)</f>
        <v>12.604916383728558</v>
      </c>
      <c r="L4177" s="166"/>
      <c r="M4177" s="41"/>
      <c r="N4177" s="41"/>
      <c r="O4177" s="41"/>
    </row>
    <row r="4178" spans="1:15" x14ac:dyDescent="0.25">
      <c r="A4178" s="165">
        <v>43640</v>
      </c>
      <c r="B4178" s="167">
        <f>WEEKNUM(A4178)</f>
        <v>26</v>
      </c>
      <c r="C4178" s="164">
        <f>WEEKDAY(A4178)</f>
        <v>2</v>
      </c>
      <c r="D4178" s="164">
        <v>1</v>
      </c>
      <c r="E4178" s="163">
        <v>11.86</v>
      </c>
      <c r="F4178" s="163">
        <v>11.86</v>
      </c>
      <c r="G4178" s="163">
        <v>11.99</v>
      </c>
      <c r="H4178" s="1">
        <v>707</v>
      </c>
      <c r="I4178" s="161">
        <f>VLOOKUP(B4178,L$2:M$54,2,FALSE)</f>
        <v>1.0668570786058873</v>
      </c>
      <c r="J4178">
        <f>MAX(I4178*F4178,E4178)</f>
        <v>12.652924952265822</v>
      </c>
      <c r="L4178" s="166"/>
      <c r="M4178" s="41"/>
      <c r="N4178" s="41"/>
      <c r="O4178" s="41"/>
    </row>
    <row r="4179" spans="1:15" x14ac:dyDescent="0.25">
      <c r="A4179" s="165">
        <v>43640.041666666664</v>
      </c>
      <c r="B4179" s="167">
        <f>WEEKNUM(A4179)</f>
        <v>26</v>
      </c>
      <c r="C4179" s="164">
        <f>WEEKDAY(A4179)</f>
        <v>2</v>
      </c>
      <c r="D4179" s="164">
        <v>2</v>
      </c>
      <c r="E4179" s="163">
        <v>12.065</v>
      </c>
      <c r="F4179" s="163">
        <v>12.065</v>
      </c>
      <c r="G4179" s="163">
        <v>12.045</v>
      </c>
      <c r="H4179" s="1">
        <v>420</v>
      </c>
      <c r="I4179" s="161">
        <f>VLOOKUP(B4179,L$2:M$54,2,FALSE)</f>
        <v>1.0668570786058873</v>
      </c>
      <c r="J4179">
        <f>MAX(I4179*F4179,E4179)</f>
        <v>12.871630653380029</v>
      </c>
      <c r="L4179" s="166"/>
      <c r="M4179" s="41"/>
      <c r="N4179" s="41"/>
      <c r="O4179" s="41"/>
    </row>
    <row r="4180" spans="1:15" x14ac:dyDescent="0.25">
      <c r="A4180" s="165">
        <v>43640.083333333336</v>
      </c>
      <c r="B4180" s="167">
        <f>WEEKNUM(A4180)</f>
        <v>26</v>
      </c>
      <c r="C4180" s="164">
        <f>WEEKDAY(A4180)</f>
        <v>2</v>
      </c>
      <c r="D4180" s="164">
        <v>3</v>
      </c>
      <c r="E4180" s="163">
        <v>12.030000000000001</v>
      </c>
      <c r="F4180" s="163">
        <v>12.030000000000001</v>
      </c>
      <c r="G4180" s="163">
        <v>11.99</v>
      </c>
      <c r="H4180" s="1">
        <v>245</v>
      </c>
      <c r="I4180" s="161">
        <f>VLOOKUP(B4180,L$2:M$54,2,FALSE)</f>
        <v>1.0668570786058873</v>
      </c>
      <c r="J4180">
        <f>MAX(I4180*F4180,E4180)</f>
        <v>12.834290655628825</v>
      </c>
      <c r="L4180" s="166"/>
      <c r="M4180" s="41"/>
      <c r="N4180" s="41"/>
      <c r="O4180" s="41"/>
    </row>
    <row r="4181" spans="1:15" x14ac:dyDescent="0.25">
      <c r="A4181" s="165">
        <v>43640.125</v>
      </c>
      <c r="B4181" s="167">
        <f>WEEKNUM(A4181)</f>
        <v>26</v>
      </c>
      <c r="C4181" s="164">
        <f>WEEKDAY(A4181)</f>
        <v>2</v>
      </c>
      <c r="D4181" s="164">
        <v>4</v>
      </c>
      <c r="E4181" s="163">
        <v>9.9499999999999993</v>
      </c>
      <c r="F4181" s="163">
        <v>9.9499999999999993</v>
      </c>
      <c r="G4181" s="163">
        <v>11.932500000000001</v>
      </c>
      <c r="H4181" s="1">
        <v>338</v>
      </c>
      <c r="I4181" s="161">
        <f>VLOOKUP(B4181,L$2:M$54,2,FALSE)</f>
        <v>1.0668570786058873</v>
      </c>
      <c r="J4181">
        <f>MAX(I4181*F4181,E4181)</f>
        <v>10.615227932128578</v>
      </c>
      <c r="L4181" s="166"/>
      <c r="M4181" s="41"/>
      <c r="N4181" s="41"/>
      <c r="O4181" s="41"/>
    </row>
    <row r="4182" spans="1:15" x14ac:dyDescent="0.25">
      <c r="A4182" s="165">
        <v>43640.166666666664</v>
      </c>
      <c r="B4182" s="167">
        <f>WEEKNUM(A4182)</f>
        <v>26</v>
      </c>
      <c r="C4182" s="164">
        <f>WEEKDAY(A4182)</f>
        <v>2</v>
      </c>
      <c r="D4182" s="164">
        <v>5</v>
      </c>
      <c r="E4182" s="163">
        <v>10.190000000000001</v>
      </c>
      <c r="F4182" s="163">
        <v>10.190000000000001</v>
      </c>
      <c r="G4182" s="163">
        <v>11.842499999999999</v>
      </c>
      <c r="H4182" s="1">
        <v>361</v>
      </c>
      <c r="I4182" s="161">
        <f>VLOOKUP(B4182,L$2:M$54,2,FALSE)</f>
        <v>1.0668570786058873</v>
      </c>
      <c r="J4182">
        <f>MAX(I4182*F4182,E4182)</f>
        <v>10.871273630993993</v>
      </c>
      <c r="L4182" s="166"/>
      <c r="M4182" s="41"/>
      <c r="N4182" s="41"/>
      <c r="O4182" s="41"/>
    </row>
    <row r="4183" spans="1:15" x14ac:dyDescent="0.25">
      <c r="A4183" s="165">
        <v>43640.208333333336</v>
      </c>
      <c r="B4183" s="167">
        <f>WEEKNUM(A4183)</f>
        <v>26</v>
      </c>
      <c r="C4183" s="164">
        <f>WEEKDAY(A4183)</f>
        <v>2</v>
      </c>
      <c r="D4183" s="164">
        <v>6</v>
      </c>
      <c r="E4183" s="163">
        <v>10.065000000000001</v>
      </c>
      <c r="F4183" s="163">
        <v>10.065000000000001</v>
      </c>
      <c r="G4183" s="163">
        <v>12.045</v>
      </c>
      <c r="H4183" s="1">
        <v>488</v>
      </c>
      <c r="I4183" s="161">
        <f>VLOOKUP(B4183,L$2:M$54,2,FALSE)</f>
        <v>1.0668570786058873</v>
      </c>
      <c r="J4183">
        <f>MAX(I4183*F4183,E4183)</f>
        <v>10.737916496168257</v>
      </c>
      <c r="L4183" s="166"/>
      <c r="M4183" s="41"/>
      <c r="N4183" s="41"/>
      <c r="O4183" s="41"/>
    </row>
    <row r="4184" spans="1:15" x14ac:dyDescent="0.25">
      <c r="A4184" s="165">
        <v>43640.25</v>
      </c>
      <c r="B4184" s="167">
        <f>WEEKNUM(A4184)</f>
        <v>26</v>
      </c>
      <c r="C4184" s="164">
        <f>WEEKDAY(A4184)</f>
        <v>2</v>
      </c>
      <c r="D4184" s="164">
        <v>7</v>
      </c>
      <c r="E4184" s="163">
        <v>10.09</v>
      </c>
      <c r="F4184" s="163">
        <v>10.09</v>
      </c>
      <c r="G4184" s="163">
        <v>11.995000000000001</v>
      </c>
      <c r="H4184" s="1">
        <v>939</v>
      </c>
      <c r="I4184" s="161">
        <f>VLOOKUP(B4184,L$2:M$54,2,FALSE)</f>
        <v>1.0668570786058873</v>
      </c>
      <c r="J4184">
        <f>MAX(I4184*F4184,E4184)</f>
        <v>10.764587923133403</v>
      </c>
      <c r="L4184" s="166"/>
      <c r="M4184" s="41"/>
      <c r="N4184" s="41"/>
      <c r="O4184" s="41"/>
    </row>
    <row r="4185" spans="1:15" x14ac:dyDescent="0.25">
      <c r="A4185" s="165">
        <v>43640.291666666664</v>
      </c>
      <c r="B4185" s="167">
        <f>WEEKNUM(A4185)</f>
        <v>26</v>
      </c>
      <c r="C4185" s="164">
        <f>WEEKDAY(A4185)</f>
        <v>2</v>
      </c>
      <c r="D4185" s="164">
        <v>8</v>
      </c>
      <c r="E4185" s="163">
        <v>9.9499999999999993</v>
      </c>
      <c r="F4185" s="163">
        <v>9.9499999999999993</v>
      </c>
      <c r="G4185" s="163">
        <v>11.9825</v>
      </c>
      <c r="H4185" s="1">
        <v>1653</v>
      </c>
      <c r="I4185" s="161">
        <f>VLOOKUP(B4185,L$2:M$54,2,FALSE)</f>
        <v>1.0668570786058873</v>
      </c>
      <c r="J4185">
        <f>MAX(I4185*F4185,E4185)</f>
        <v>10.615227932128578</v>
      </c>
      <c r="L4185" s="166"/>
      <c r="M4185" s="41"/>
      <c r="N4185" s="41"/>
      <c r="O4185" s="41"/>
    </row>
    <row r="4186" spans="1:15" x14ac:dyDescent="0.25">
      <c r="A4186" s="165">
        <v>43640.333333333336</v>
      </c>
      <c r="B4186" s="167">
        <f>WEEKNUM(A4186)</f>
        <v>26</v>
      </c>
      <c r="C4186" s="164">
        <f>WEEKDAY(A4186)</f>
        <v>2</v>
      </c>
      <c r="D4186" s="164">
        <v>9</v>
      </c>
      <c r="E4186" s="163">
        <v>11.86</v>
      </c>
      <c r="F4186" s="163">
        <v>11.86</v>
      </c>
      <c r="G4186" s="163">
        <v>11.407499999999999</v>
      </c>
      <c r="H4186" s="1">
        <v>2278</v>
      </c>
      <c r="I4186" s="161">
        <f>VLOOKUP(B4186,L$2:M$54,2,FALSE)</f>
        <v>1.0668570786058873</v>
      </c>
      <c r="J4186">
        <f>MAX(I4186*F4186,E4186)</f>
        <v>12.652924952265822</v>
      </c>
      <c r="L4186" s="166"/>
      <c r="M4186" s="41"/>
      <c r="N4186" s="41"/>
      <c r="O4186" s="41"/>
    </row>
    <row r="4187" spans="1:15" x14ac:dyDescent="0.25">
      <c r="A4187" s="165">
        <v>43640.375</v>
      </c>
      <c r="B4187" s="167">
        <f>WEEKNUM(A4187)</f>
        <v>26</v>
      </c>
      <c r="C4187" s="164">
        <f>WEEKDAY(A4187)</f>
        <v>2</v>
      </c>
      <c r="D4187" s="164">
        <v>10</v>
      </c>
      <c r="E4187" s="163">
        <v>10.5</v>
      </c>
      <c r="F4187" s="163">
        <v>11.885</v>
      </c>
      <c r="G4187" s="163">
        <v>12.022500000000001</v>
      </c>
      <c r="H4187" s="1">
        <v>2638</v>
      </c>
      <c r="I4187" s="161">
        <f>VLOOKUP(B4187,L$2:M$54,2,FALSE)</f>
        <v>1.0668570786058873</v>
      </c>
      <c r="J4187">
        <f>MAX(I4187*F4187,E4187)</f>
        <v>12.67959637923097</v>
      </c>
      <c r="L4187" s="166"/>
      <c r="M4187" s="41"/>
      <c r="N4187" s="41"/>
      <c r="O4187" s="41"/>
    </row>
    <row r="4188" spans="1:15" x14ac:dyDescent="0.25">
      <c r="A4188" s="165">
        <v>43640.416666666664</v>
      </c>
      <c r="B4188" s="167">
        <f>WEEKNUM(A4188)</f>
        <v>26</v>
      </c>
      <c r="C4188" s="164">
        <f>WEEKDAY(A4188)</f>
        <v>2</v>
      </c>
      <c r="D4188" s="164">
        <v>11</v>
      </c>
      <c r="E4188" s="163">
        <v>10.934999999999999</v>
      </c>
      <c r="F4188" s="163">
        <v>11.94</v>
      </c>
      <c r="G4188" s="163">
        <v>11.365</v>
      </c>
      <c r="H4188" s="1">
        <v>3072</v>
      </c>
      <c r="I4188" s="161">
        <f>VLOOKUP(B4188,L$2:M$54,2,FALSE)</f>
        <v>1.0668570786058873</v>
      </c>
      <c r="J4188">
        <f>MAX(I4188*F4188,E4188)</f>
        <v>12.738273518554294</v>
      </c>
      <c r="L4188" s="166"/>
      <c r="M4188" s="41"/>
      <c r="N4188" s="41"/>
      <c r="O4188" s="41"/>
    </row>
    <row r="4189" spans="1:15" x14ac:dyDescent="0.25">
      <c r="A4189" s="165">
        <v>43640.458333333336</v>
      </c>
      <c r="B4189" s="167">
        <f>WEEKNUM(A4189)</f>
        <v>26</v>
      </c>
      <c r="C4189" s="164">
        <f>WEEKDAY(A4189)</f>
        <v>2</v>
      </c>
      <c r="D4189" s="164">
        <v>12</v>
      </c>
      <c r="E4189" s="163">
        <v>10</v>
      </c>
      <c r="F4189" s="163">
        <v>13.870000000000001</v>
      </c>
      <c r="G4189" s="163">
        <v>11.815</v>
      </c>
      <c r="H4189" s="1">
        <v>2926</v>
      </c>
      <c r="I4189" s="161">
        <f>VLOOKUP(B4189,L$2:M$54,2,FALSE)</f>
        <v>1.0668570786058873</v>
      </c>
      <c r="J4189">
        <f>MAX(I4189*F4189,E4189)</f>
        <v>14.797307680263659</v>
      </c>
      <c r="L4189" s="166"/>
      <c r="M4189" s="41"/>
      <c r="N4189" s="41"/>
      <c r="O4189" s="41"/>
    </row>
    <row r="4190" spans="1:15" x14ac:dyDescent="0.25">
      <c r="A4190" s="165">
        <v>43640.5</v>
      </c>
      <c r="B4190" s="167">
        <f>WEEKNUM(A4190)</f>
        <v>26</v>
      </c>
      <c r="C4190" s="164">
        <f>WEEKDAY(A4190)</f>
        <v>2</v>
      </c>
      <c r="D4190" s="164">
        <v>13</v>
      </c>
      <c r="E4190" s="163">
        <v>10</v>
      </c>
      <c r="F4190" s="163">
        <v>14.15</v>
      </c>
      <c r="G4190" s="163">
        <v>11.86</v>
      </c>
      <c r="H4190" s="1">
        <v>2486</v>
      </c>
      <c r="I4190" s="161">
        <f>VLOOKUP(B4190,L$2:M$54,2,FALSE)</f>
        <v>1.0668570786058873</v>
      </c>
      <c r="J4190">
        <f>MAX(I4190*F4190,E4190)</f>
        <v>15.096027662273306</v>
      </c>
      <c r="L4190" s="166"/>
      <c r="M4190" s="41"/>
      <c r="N4190" s="41"/>
      <c r="O4190" s="41"/>
    </row>
    <row r="4191" spans="1:15" x14ac:dyDescent="0.25">
      <c r="A4191" s="165">
        <v>43640.541666666664</v>
      </c>
      <c r="B4191" s="167">
        <f>WEEKNUM(A4191)</f>
        <v>26</v>
      </c>
      <c r="C4191" s="164">
        <f>WEEKDAY(A4191)</f>
        <v>2</v>
      </c>
      <c r="D4191" s="164">
        <v>14</v>
      </c>
      <c r="E4191" s="163">
        <v>10</v>
      </c>
      <c r="F4191" s="163">
        <v>11.9375</v>
      </c>
      <c r="G4191" s="163">
        <v>12.065</v>
      </c>
      <c r="H4191" s="1">
        <v>2497</v>
      </c>
      <c r="I4191" s="161">
        <f>VLOOKUP(B4191,L$2:M$54,2,FALSE)</f>
        <v>1.0668570786058873</v>
      </c>
      <c r="J4191">
        <f>MAX(I4191*F4191,E4191)</f>
        <v>12.735606375857779</v>
      </c>
      <c r="L4191" s="166"/>
      <c r="M4191" s="41"/>
      <c r="N4191" s="41"/>
      <c r="O4191" s="41"/>
    </row>
    <row r="4192" spans="1:15" x14ac:dyDescent="0.25">
      <c r="A4192" s="165">
        <v>43640.583333333336</v>
      </c>
      <c r="B4192" s="167">
        <f>WEEKNUM(A4192)</f>
        <v>26</v>
      </c>
      <c r="C4192" s="164">
        <f>WEEKDAY(A4192)</f>
        <v>2</v>
      </c>
      <c r="D4192" s="164">
        <v>15</v>
      </c>
      <c r="E4192" s="163">
        <v>11</v>
      </c>
      <c r="F4192" s="163">
        <v>12.105</v>
      </c>
      <c r="G4192" s="163">
        <v>12.030000000000001</v>
      </c>
      <c r="H4192" s="1">
        <v>2794</v>
      </c>
      <c r="I4192" s="161">
        <f>VLOOKUP(B4192,L$2:M$54,2,FALSE)</f>
        <v>1.0668570786058873</v>
      </c>
      <c r="J4192">
        <f>MAX(I4192*F4192,E4192)</f>
        <v>12.914304936524266</v>
      </c>
      <c r="L4192" s="166"/>
      <c r="M4192" s="41"/>
      <c r="N4192" s="41"/>
      <c r="O4192" s="41"/>
    </row>
    <row r="4193" spans="1:15" x14ac:dyDescent="0.25">
      <c r="A4193" s="165">
        <v>43640.625</v>
      </c>
      <c r="B4193" s="167">
        <f>WEEKNUM(A4193)</f>
        <v>26</v>
      </c>
      <c r="C4193" s="164">
        <f>WEEKDAY(A4193)</f>
        <v>2</v>
      </c>
      <c r="D4193" s="164">
        <v>16</v>
      </c>
      <c r="E4193" s="163">
        <v>10</v>
      </c>
      <c r="F4193" s="163">
        <v>13.850000000000001</v>
      </c>
      <c r="G4193" s="163">
        <v>9.9499999999999993</v>
      </c>
      <c r="H4193" s="1">
        <v>2788</v>
      </c>
      <c r="I4193" s="161">
        <f>VLOOKUP(B4193,L$2:M$54,2,FALSE)</f>
        <v>1.0668570786058873</v>
      </c>
      <c r="J4193">
        <f>MAX(I4193*F4193,E4193)</f>
        <v>14.77597053869154</v>
      </c>
      <c r="L4193" s="166"/>
      <c r="M4193" s="41"/>
      <c r="N4193" s="41"/>
      <c r="O4193" s="41"/>
    </row>
    <row r="4194" spans="1:15" x14ac:dyDescent="0.25">
      <c r="A4194" s="165">
        <v>43640.666666666664</v>
      </c>
      <c r="B4194" s="167">
        <f>WEEKNUM(A4194)</f>
        <v>26</v>
      </c>
      <c r="C4194" s="164">
        <f>WEEKDAY(A4194)</f>
        <v>2</v>
      </c>
      <c r="D4194" s="164">
        <v>17</v>
      </c>
      <c r="E4194" s="163">
        <v>10</v>
      </c>
      <c r="F4194" s="163">
        <v>14.260000000000002</v>
      </c>
      <c r="G4194" s="163">
        <v>10.190000000000001</v>
      </c>
      <c r="H4194" s="1">
        <v>2805</v>
      </c>
      <c r="I4194" s="161">
        <f>VLOOKUP(B4194,L$2:M$54,2,FALSE)</f>
        <v>1.0668570786058873</v>
      </c>
      <c r="J4194">
        <f>MAX(I4194*F4194,E4194)</f>
        <v>15.213381940919955</v>
      </c>
      <c r="L4194" s="166"/>
      <c r="M4194" s="41"/>
      <c r="N4194" s="41"/>
      <c r="O4194" s="41"/>
    </row>
    <row r="4195" spans="1:15" x14ac:dyDescent="0.25">
      <c r="A4195" s="165">
        <v>43640.708333333336</v>
      </c>
      <c r="B4195" s="167">
        <f>WEEKNUM(A4195)</f>
        <v>26</v>
      </c>
      <c r="C4195" s="164">
        <f>WEEKDAY(A4195)</f>
        <v>2</v>
      </c>
      <c r="D4195" s="164">
        <v>18</v>
      </c>
      <c r="E4195" s="163">
        <v>10</v>
      </c>
      <c r="F4195" s="163">
        <v>14</v>
      </c>
      <c r="G4195" s="163">
        <v>10.065000000000001</v>
      </c>
      <c r="H4195" s="1">
        <v>2929</v>
      </c>
      <c r="I4195" s="161">
        <f>VLOOKUP(B4195,L$2:M$54,2,FALSE)</f>
        <v>1.0668570786058873</v>
      </c>
      <c r="J4195">
        <f>MAX(I4195*F4195,E4195)</f>
        <v>14.935999100482423</v>
      </c>
      <c r="L4195" s="166"/>
      <c r="M4195" s="41"/>
      <c r="N4195" s="41"/>
      <c r="O4195" s="41"/>
    </row>
    <row r="4196" spans="1:15" x14ac:dyDescent="0.25">
      <c r="A4196" s="165">
        <v>43640.75</v>
      </c>
      <c r="B4196" s="167">
        <f>WEEKNUM(A4196)</f>
        <v>26</v>
      </c>
      <c r="C4196" s="164">
        <f>WEEKDAY(A4196)</f>
        <v>2</v>
      </c>
      <c r="D4196" s="164">
        <v>19</v>
      </c>
      <c r="E4196" s="163">
        <v>10</v>
      </c>
      <c r="F4196" s="163">
        <v>13.850000000000001</v>
      </c>
      <c r="G4196" s="163">
        <v>10.09</v>
      </c>
      <c r="H4196" s="1">
        <v>2672</v>
      </c>
      <c r="I4196" s="161">
        <f>VLOOKUP(B4196,L$2:M$54,2,FALSE)</f>
        <v>1.0668570786058873</v>
      </c>
      <c r="J4196">
        <f>MAX(I4196*F4196,E4196)</f>
        <v>14.77597053869154</v>
      </c>
      <c r="L4196" s="166"/>
      <c r="M4196" s="41"/>
      <c r="N4196" s="41"/>
      <c r="O4196" s="41"/>
    </row>
    <row r="4197" spans="1:15" x14ac:dyDescent="0.25">
      <c r="A4197" s="165">
        <v>43640.791666666664</v>
      </c>
      <c r="B4197" s="167">
        <f>WEEKNUM(A4197)</f>
        <v>26</v>
      </c>
      <c r="C4197" s="164">
        <f>WEEKDAY(A4197)</f>
        <v>2</v>
      </c>
      <c r="D4197" s="164">
        <v>20</v>
      </c>
      <c r="E4197" s="163">
        <v>10</v>
      </c>
      <c r="F4197" s="163">
        <v>14.260000000000002</v>
      </c>
      <c r="G4197" s="163">
        <v>9.9499999999999993</v>
      </c>
      <c r="H4197" s="1">
        <v>2022</v>
      </c>
      <c r="I4197" s="161">
        <f>VLOOKUP(B4197,L$2:M$54,2,FALSE)</f>
        <v>1.0668570786058873</v>
      </c>
      <c r="J4197">
        <f>MAX(I4197*F4197,E4197)</f>
        <v>15.213381940919955</v>
      </c>
      <c r="L4197" s="166"/>
      <c r="M4197" s="41"/>
      <c r="N4197" s="41"/>
      <c r="O4197" s="41"/>
    </row>
    <row r="4198" spans="1:15" x14ac:dyDescent="0.25">
      <c r="A4198" s="165">
        <v>43640.833333333336</v>
      </c>
      <c r="B4198" s="167">
        <f>WEEKNUM(A4198)</f>
        <v>26</v>
      </c>
      <c r="C4198" s="164">
        <f>WEEKDAY(A4198)</f>
        <v>2</v>
      </c>
      <c r="D4198" s="164">
        <v>21</v>
      </c>
      <c r="E4198" s="163">
        <v>10</v>
      </c>
      <c r="F4198" s="163">
        <v>13</v>
      </c>
      <c r="G4198" s="163">
        <v>11.86</v>
      </c>
      <c r="H4198" s="1">
        <v>1333</v>
      </c>
      <c r="I4198" s="161">
        <f>VLOOKUP(B4198,L$2:M$54,2,FALSE)</f>
        <v>1.0668570786058873</v>
      </c>
      <c r="J4198">
        <f>MAX(I4198*F4198,E4198)</f>
        <v>13.869142021876534</v>
      </c>
      <c r="L4198" s="166"/>
      <c r="M4198" s="41"/>
      <c r="N4198" s="41"/>
      <c r="O4198" s="41"/>
    </row>
    <row r="4199" spans="1:15" x14ac:dyDescent="0.25">
      <c r="A4199" s="165">
        <v>43640.875</v>
      </c>
      <c r="B4199" s="167">
        <f>WEEKNUM(A4199)</f>
        <v>26</v>
      </c>
      <c r="C4199" s="164">
        <f>WEEKDAY(A4199)</f>
        <v>2</v>
      </c>
      <c r="D4199" s="164">
        <v>22</v>
      </c>
      <c r="E4199" s="163">
        <v>12.01</v>
      </c>
      <c r="F4199" s="163">
        <v>12.01</v>
      </c>
      <c r="G4199" s="163">
        <v>11.192499999999999</v>
      </c>
      <c r="H4199" s="1">
        <v>1072</v>
      </c>
      <c r="I4199" s="161">
        <f>VLOOKUP(B4199,L$2:M$54,2,FALSE)</f>
        <v>1.0668570786058873</v>
      </c>
      <c r="J4199">
        <f>MAX(I4199*F4199,E4199)</f>
        <v>12.812953514056707</v>
      </c>
      <c r="L4199" s="166"/>
      <c r="M4199" s="41"/>
      <c r="N4199" s="41"/>
      <c r="O4199" s="41"/>
    </row>
    <row r="4200" spans="1:15" x14ac:dyDescent="0.25">
      <c r="A4200" s="165">
        <v>43640.916666666664</v>
      </c>
      <c r="B4200" s="167">
        <f>WEEKNUM(A4200)</f>
        <v>26</v>
      </c>
      <c r="C4200" s="164">
        <f>WEEKDAY(A4200)</f>
        <v>2</v>
      </c>
      <c r="D4200" s="164">
        <v>23</v>
      </c>
      <c r="E4200" s="163">
        <v>11.9375</v>
      </c>
      <c r="F4200" s="163">
        <v>11.9375</v>
      </c>
      <c r="G4200" s="163">
        <v>11.4375</v>
      </c>
      <c r="H4200" s="1">
        <v>1109</v>
      </c>
      <c r="I4200" s="161">
        <f>VLOOKUP(B4200,L$2:M$54,2,FALSE)</f>
        <v>1.0668570786058873</v>
      </c>
      <c r="J4200">
        <f>MAX(I4200*F4200,E4200)</f>
        <v>12.735606375857779</v>
      </c>
      <c r="L4200" s="166"/>
      <c r="M4200" s="41"/>
      <c r="N4200" s="41"/>
      <c r="O4200" s="41"/>
    </row>
    <row r="4201" spans="1:15" x14ac:dyDescent="0.25">
      <c r="A4201" s="165">
        <v>43640.958333333336</v>
      </c>
      <c r="B4201" s="167">
        <f>WEEKNUM(A4201)</f>
        <v>26</v>
      </c>
      <c r="C4201" s="164">
        <f>WEEKDAY(A4201)</f>
        <v>2</v>
      </c>
      <c r="D4201" s="164">
        <v>24</v>
      </c>
      <c r="E4201" s="163">
        <v>12.105</v>
      </c>
      <c r="F4201" s="163">
        <v>12.105</v>
      </c>
      <c r="G4201" s="163">
        <v>11.935</v>
      </c>
      <c r="H4201" s="1">
        <v>1207</v>
      </c>
      <c r="I4201" s="161">
        <f>VLOOKUP(B4201,L$2:M$54,2,FALSE)</f>
        <v>1.0668570786058873</v>
      </c>
      <c r="J4201">
        <f>MAX(I4201*F4201,E4201)</f>
        <v>12.914304936524266</v>
      </c>
      <c r="L4201" s="166"/>
      <c r="M4201" s="41"/>
      <c r="N4201" s="41"/>
      <c r="O4201" s="41"/>
    </row>
    <row r="4202" spans="1:15" x14ac:dyDescent="0.25">
      <c r="A4202" s="165">
        <v>43641</v>
      </c>
      <c r="B4202" s="167">
        <f>WEEKNUM(A4202)</f>
        <v>26</v>
      </c>
      <c r="C4202" s="164">
        <f>WEEKDAY(A4202)</f>
        <v>3</v>
      </c>
      <c r="D4202" s="164">
        <v>1</v>
      </c>
      <c r="E4202" s="163">
        <v>10.879999999999999</v>
      </c>
      <c r="F4202" s="163">
        <v>10.879999999999999</v>
      </c>
      <c r="G4202" s="163">
        <v>12.074999999999999</v>
      </c>
      <c r="H4202" s="1">
        <v>971</v>
      </c>
      <c r="I4202" s="161">
        <f>VLOOKUP(B4202,L$2:M$54,2,FALSE)</f>
        <v>1.0668570786058873</v>
      </c>
      <c r="J4202">
        <f>MAX(I4202*F4202,E4202)</f>
        <v>11.607405015232052</v>
      </c>
      <c r="L4202" s="166"/>
      <c r="M4202" s="41"/>
      <c r="N4202" s="41"/>
      <c r="O4202" s="41"/>
    </row>
    <row r="4203" spans="1:15" x14ac:dyDescent="0.25">
      <c r="A4203" s="165">
        <v>43641.041666666664</v>
      </c>
      <c r="B4203" s="167">
        <f>WEEKNUM(A4203)</f>
        <v>26</v>
      </c>
      <c r="C4203" s="164">
        <f>WEEKDAY(A4203)</f>
        <v>3</v>
      </c>
      <c r="D4203" s="164">
        <v>2</v>
      </c>
      <c r="E4203" s="163">
        <v>12</v>
      </c>
      <c r="F4203" s="163">
        <v>12</v>
      </c>
      <c r="G4203" s="163">
        <v>10.96875</v>
      </c>
      <c r="H4203" s="1">
        <v>710</v>
      </c>
      <c r="I4203" s="161">
        <f>VLOOKUP(B4203,L$2:M$54,2,FALSE)</f>
        <v>1.0668570786058873</v>
      </c>
      <c r="J4203">
        <f>MAX(I4203*F4203,E4203)</f>
        <v>12.802284943270648</v>
      </c>
      <c r="L4203" s="166"/>
      <c r="M4203" s="41"/>
      <c r="N4203" s="41"/>
      <c r="O4203" s="41"/>
    </row>
    <row r="4204" spans="1:15" x14ac:dyDescent="0.25">
      <c r="A4204" s="165">
        <v>43641.083333333336</v>
      </c>
      <c r="B4204" s="167">
        <f>WEEKNUM(A4204)</f>
        <v>26</v>
      </c>
      <c r="C4204" s="164">
        <f>WEEKDAY(A4204)</f>
        <v>3</v>
      </c>
      <c r="D4204" s="164">
        <v>3</v>
      </c>
      <c r="E4204" s="163">
        <v>10.6</v>
      </c>
      <c r="F4204" s="163">
        <v>11.1</v>
      </c>
      <c r="G4204" s="163">
        <v>11.5525</v>
      </c>
      <c r="H4204" s="1">
        <v>320</v>
      </c>
      <c r="I4204" s="161">
        <f>VLOOKUP(B4204,L$2:M$54,2,FALSE)</f>
        <v>1.0668570786058873</v>
      </c>
      <c r="J4204">
        <f>MAX(I4204*F4204,E4204)</f>
        <v>11.842113572525349</v>
      </c>
      <c r="L4204" s="166"/>
      <c r="M4204" s="41"/>
      <c r="N4204" s="41"/>
      <c r="O4204" s="41"/>
    </row>
    <row r="4205" spans="1:15" x14ac:dyDescent="0.25">
      <c r="A4205" s="165">
        <v>43641.125</v>
      </c>
      <c r="B4205" s="167">
        <f>WEEKNUM(A4205)</f>
        <v>26</v>
      </c>
      <c r="C4205" s="164">
        <f>WEEKDAY(A4205)</f>
        <v>3</v>
      </c>
      <c r="D4205" s="164">
        <v>4</v>
      </c>
      <c r="E4205" s="163">
        <v>11.875</v>
      </c>
      <c r="F4205" s="163">
        <v>12</v>
      </c>
      <c r="G4205" s="163">
        <v>11.925000000000001</v>
      </c>
      <c r="H4205" s="1">
        <v>318</v>
      </c>
      <c r="I4205" s="161">
        <f>VLOOKUP(B4205,L$2:M$54,2,FALSE)</f>
        <v>1.0668570786058873</v>
      </c>
      <c r="J4205">
        <f>MAX(I4205*F4205,E4205)</f>
        <v>12.802284943270648</v>
      </c>
      <c r="L4205" s="166"/>
      <c r="M4205" s="41"/>
      <c r="N4205" s="41"/>
      <c r="O4205" s="41"/>
    </row>
    <row r="4206" spans="1:15" x14ac:dyDescent="0.25">
      <c r="A4206" s="165">
        <v>43641.166666666664</v>
      </c>
      <c r="B4206" s="167">
        <f>WEEKNUM(A4206)</f>
        <v>26</v>
      </c>
      <c r="C4206" s="164">
        <f>WEEKDAY(A4206)</f>
        <v>3</v>
      </c>
      <c r="D4206" s="164">
        <v>5</v>
      </c>
      <c r="E4206" s="163">
        <v>10.6</v>
      </c>
      <c r="F4206" s="163">
        <v>11.1</v>
      </c>
      <c r="G4206" s="163">
        <v>12.13</v>
      </c>
      <c r="H4206" s="1">
        <v>331</v>
      </c>
      <c r="I4206" s="161">
        <f>VLOOKUP(B4206,L$2:M$54,2,FALSE)</f>
        <v>1.0668570786058873</v>
      </c>
      <c r="J4206">
        <f>MAX(I4206*F4206,E4206)</f>
        <v>11.842113572525349</v>
      </c>
      <c r="L4206" s="166"/>
      <c r="M4206" s="41"/>
      <c r="N4206" s="41"/>
      <c r="O4206" s="41"/>
    </row>
    <row r="4207" spans="1:15" x14ac:dyDescent="0.25">
      <c r="A4207" s="165">
        <v>43641.208333333336</v>
      </c>
      <c r="B4207" s="167">
        <f>WEEKNUM(A4207)</f>
        <v>26</v>
      </c>
      <c r="C4207" s="164">
        <f>WEEKDAY(A4207)</f>
        <v>3</v>
      </c>
      <c r="D4207" s="164">
        <v>6</v>
      </c>
      <c r="E4207" s="163">
        <v>10.5</v>
      </c>
      <c r="F4207" s="163">
        <v>11</v>
      </c>
      <c r="G4207" s="163">
        <v>12</v>
      </c>
      <c r="H4207" s="1">
        <v>339</v>
      </c>
      <c r="I4207" s="161">
        <f>VLOOKUP(B4207,L$2:M$54,2,FALSE)</f>
        <v>1.0668570786058873</v>
      </c>
      <c r="J4207">
        <f>MAX(I4207*F4207,E4207)</f>
        <v>11.735427864664761</v>
      </c>
      <c r="L4207" s="166"/>
      <c r="M4207" s="41"/>
      <c r="N4207" s="41"/>
      <c r="O4207" s="41"/>
    </row>
    <row r="4208" spans="1:15" x14ac:dyDescent="0.25">
      <c r="A4208" s="165">
        <v>43641.25</v>
      </c>
      <c r="B4208" s="167">
        <f>WEEKNUM(A4208)</f>
        <v>26</v>
      </c>
      <c r="C4208" s="164">
        <f>WEEKDAY(A4208)</f>
        <v>3</v>
      </c>
      <c r="D4208" s="164">
        <v>7</v>
      </c>
      <c r="E4208" s="163">
        <v>10.875</v>
      </c>
      <c r="F4208" s="163">
        <v>12</v>
      </c>
      <c r="G4208" s="163">
        <v>11.925000000000001</v>
      </c>
      <c r="H4208" s="1">
        <v>461</v>
      </c>
      <c r="I4208" s="161">
        <f>VLOOKUP(B4208,L$2:M$54,2,FALSE)</f>
        <v>1.0668570786058873</v>
      </c>
      <c r="J4208">
        <f>MAX(I4208*F4208,E4208)</f>
        <v>12.802284943270648</v>
      </c>
      <c r="L4208" s="166"/>
      <c r="M4208" s="41"/>
      <c r="N4208" s="41"/>
      <c r="O4208" s="41"/>
    </row>
    <row r="4209" spans="1:15" x14ac:dyDescent="0.25">
      <c r="A4209" s="165">
        <v>43641.291666666664</v>
      </c>
      <c r="B4209" s="167">
        <f>WEEKNUM(A4209)</f>
        <v>26</v>
      </c>
      <c r="C4209" s="164">
        <f>WEEKDAY(A4209)</f>
        <v>3</v>
      </c>
      <c r="D4209" s="164">
        <v>8</v>
      </c>
      <c r="E4209" s="163">
        <v>10</v>
      </c>
      <c r="F4209" s="163">
        <v>15.75</v>
      </c>
      <c r="G4209" s="163">
        <v>12.13</v>
      </c>
      <c r="H4209" s="1">
        <v>770</v>
      </c>
      <c r="I4209" s="161">
        <f>VLOOKUP(B4209,L$2:M$54,2,FALSE)</f>
        <v>1.0668570786058873</v>
      </c>
      <c r="J4209">
        <f>MAX(I4209*F4209,E4209)</f>
        <v>16.802998988042724</v>
      </c>
      <c r="L4209" s="166"/>
      <c r="M4209" s="41"/>
      <c r="N4209" s="41"/>
      <c r="O4209" s="41"/>
    </row>
    <row r="4210" spans="1:15" x14ac:dyDescent="0.25">
      <c r="A4210" s="165">
        <v>43641.333333333336</v>
      </c>
      <c r="B4210" s="167">
        <f>WEEKNUM(A4210)</f>
        <v>26</v>
      </c>
      <c r="C4210" s="164">
        <f>WEEKDAY(A4210)</f>
        <v>3</v>
      </c>
      <c r="D4210" s="164">
        <v>9</v>
      </c>
      <c r="E4210" s="163">
        <v>10</v>
      </c>
      <c r="F4210" s="163">
        <v>17.625</v>
      </c>
      <c r="G4210" s="163">
        <v>11.5</v>
      </c>
      <c r="H4210" s="1">
        <v>1279</v>
      </c>
      <c r="I4210" s="161">
        <f>VLOOKUP(B4210,L$2:M$54,2,FALSE)</f>
        <v>1.0668570786058873</v>
      </c>
      <c r="J4210">
        <f>MAX(I4210*F4210,E4210)</f>
        <v>18.803356010428764</v>
      </c>
      <c r="L4210" s="166"/>
      <c r="M4210" s="41"/>
      <c r="N4210" s="41"/>
      <c r="O4210" s="41"/>
    </row>
    <row r="4211" spans="1:15" x14ac:dyDescent="0.25">
      <c r="A4211" s="165">
        <v>43641.375</v>
      </c>
      <c r="B4211" s="167">
        <f>WEEKNUM(A4211)</f>
        <v>26</v>
      </c>
      <c r="C4211" s="164">
        <f>WEEKDAY(A4211)</f>
        <v>3</v>
      </c>
      <c r="D4211" s="164">
        <v>10</v>
      </c>
      <c r="E4211" s="163">
        <v>10</v>
      </c>
      <c r="F4211" s="163">
        <v>14.75</v>
      </c>
      <c r="G4211" s="163">
        <v>12.01</v>
      </c>
      <c r="H4211" s="1">
        <v>1637</v>
      </c>
      <c r="I4211" s="161">
        <f>VLOOKUP(B4211,L$2:M$54,2,FALSE)</f>
        <v>1.0668570786058873</v>
      </c>
      <c r="J4211">
        <f>MAX(I4211*F4211,E4211)</f>
        <v>15.736141909436837</v>
      </c>
      <c r="L4211" s="166"/>
      <c r="M4211" s="41"/>
      <c r="N4211" s="41"/>
      <c r="O4211" s="41"/>
    </row>
    <row r="4212" spans="1:15" x14ac:dyDescent="0.25">
      <c r="A4212" s="165">
        <v>43641.416666666664</v>
      </c>
      <c r="B4212" s="167">
        <f>WEEKNUM(A4212)</f>
        <v>26</v>
      </c>
      <c r="C4212" s="164">
        <f>WEEKDAY(A4212)</f>
        <v>3</v>
      </c>
      <c r="D4212" s="164">
        <v>11</v>
      </c>
      <c r="E4212" s="163">
        <v>10</v>
      </c>
      <c r="F4212" s="163">
        <v>14</v>
      </c>
      <c r="G4212" s="163">
        <v>11.9375</v>
      </c>
      <c r="H4212" s="1">
        <v>2157</v>
      </c>
      <c r="I4212" s="161">
        <f>VLOOKUP(B4212,L$2:M$54,2,FALSE)</f>
        <v>1.0668570786058873</v>
      </c>
      <c r="J4212">
        <f>MAX(I4212*F4212,E4212)</f>
        <v>14.935999100482423</v>
      </c>
      <c r="L4212" s="166"/>
      <c r="M4212" s="41"/>
      <c r="N4212" s="41"/>
      <c r="O4212" s="41"/>
    </row>
    <row r="4213" spans="1:15" x14ac:dyDescent="0.25">
      <c r="A4213" s="165">
        <v>43641.458333333336</v>
      </c>
      <c r="B4213" s="167">
        <f>WEEKNUM(A4213)</f>
        <v>26</v>
      </c>
      <c r="C4213" s="164">
        <f>WEEKDAY(A4213)</f>
        <v>3</v>
      </c>
      <c r="D4213" s="164">
        <v>12</v>
      </c>
      <c r="E4213" s="163">
        <v>10</v>
      </c>
      <c r="F4213" s="163">
        <v>13.875</v>
      </c>
      <c r="G4213" s="163">
        <v>12.105</v>
      </c>
      <c r="H4213" s="1">
        <v>2653</v>
      </c>
      <c r="I4213" s="161">
        <f>VLOOKUP(B4213,L$2:M$54,2,FALSE)</f>
        <v>1.0668570786058873</v>
      </c>
      <c r="J4213">
        <f>MAX(I4213*F4213,E4213)</f>
        <v>14.802641965656687</v>
      </c>
      <c r="L4213" s="166"/>
      <c r="M4213" s="41"/>
      <c r="N4213" s="41"/>
      <c r="O4213" s="41"/>
    </row>
    <row r="4214" spans="1:15" x14ac:dyDescent="0.25">
      <c r="A4214" s="165">
        <v>43641.5</v>
      </c>
      <c r="B4214" s="167">
        <f>WEEKNUM(A4214)</f>
        <v>26</v>
      </c>
      <c r="C4214" s="164">
        <f>WEEKDAY(A4214)</f>
        <v>3</v>
      </c>
      <c r="D4214" s="164">
        <v>13</v>
      </c>
      <c r="E4214" s="163">
        <v>10</v>
      </c>
      <c r="F4214" s="163">
        <v>14.125</v>
      </c>
      <c r="G4214" s="163">
        <v>12.155000000000001</v>
      </c>
      <c r="H4214" s="1">
        <v>2305</v>
      </c>
      <c r="I4214" s="161">
        <f>VLOOKUP(B4214,L$2:M$54,2,FALSE)</f>
        <v>1.0668570786058873</v>
      </c>
      <c r="J4214">
        <f>MAX(I4214*F4214,E4214)</f>
        <v>15.069356235308158</v>
      </c>
      <c r="L4214" s="166"/>
      <c r="M4214" s="41"/>
      <c r="N4214" s="41"/>
      <c r="O4214" s="41"/>
    </row>
    <row r="4215" spans="1:15" x14ac:dyDescent="0.25">
      <c r="A4215" s="165">
        <v>43641.541666666664</v>
      </c>
      <c r="B4215" s="167">
        <f>WEEKNUM(A4215)</f>
        <v>26</v>
      </c>
      <c r="C4215" s="164">
        <f>WEEKDAY(A4215)</f>
        <v>3</v>
      </c>
      <c r="D4215" s="164">
        <v>14</v>
      </c>
      <c r="E4215" s="163">
        <v>10</v>
      </c>
      <c r="F4215" s="163">
        <v>14.074999999999999</v>
      </c>
      <c r="G4215" s="163">
        <v>11.657500000000001</v>
      </c>
      <c r="H4215" s="1">
        <v>1943</v>
      </c>
      <c r="I4215" s="161">
        <f>VLOOKUP(B4215,L$2:M$54,2,FALSE)</f>
        <v>1.0668570786058873</v>
      </c>
      <c r="J4215">
        <f>MAX(I4215*F4215,E4215)</f>
        <v>15.016013381377864</v>
      </c>
      <c r="L4215" s="166"/>
      <c r="M4215" s="41"/>
      <c r="N4215" s="41"/>
      <c r="O4215" s="41"/>
    </row>
    <row r="4216" spans="1:15" x14ac:dyDescent="0.25">
      <c r="A4216" s="165">
        <v>43641.583333333336</v>
      </c>
      <c r="B4216" s="167">
        <f>WEEKNUM(A4216)</f>
        <v>26</v>
      </c>
      <c r="C4216" s="164">
        <f>WEEKDAY(A4216)</f>
        <v>3</v>
      </c>
      <c r="D4216" s="164">
        <v>15</v>
      </c>
      <c r="E4216" s="163">
        <v>10</v>
      </c>
      <c r="F4216" s="163">
        <v>13.975000000000001</v>
      </c>
      <c r="G4216" s="163">
        <v>11.8125</v>
      </c>
      <c r="H4216" s="1">
        <v>2125</v>
      </c>
      <c r="I4216" s="161">
        <f>VLOOKUP(B4216,L$2:M$54,2,FALSE)</f>
        <v>1.0668570786058873</v>
      </c>
      <c r="J4216">
        <f>MAX(I4216*F4216,E4216)</f>
        <v>14.909327673517277</v>
      </c>
      <c r="L4216" s="166"/>
      <c r="M4216" s="41"/>
      <c r="N4216" s="41"/>
      <c r="O4216" s="41"/>
    </row>
    <row r="4217" spans="1:15" x14ac:dyDescent="0.25">
      <c r="A4217" s="165">
        <v>43641.625</v>
      </c>
      <c r="B4217" s="167">
        <f>WEEKNUM(A4217)</f>
        <v>26</v>
      </c>
      <c r="C4217" s="164">
        <f>WEEKDAY(A4217)</f>
        <v>3</v>
      </c>
      <c r="D4217" s="164">
        <v>16</v>
      </c>
      <c r="E4217" s="163">
        <v>10</v>
      </c>
      <c r="F4217" s="163">
        <v>14.175000000000001</v>
      </c>
      <c r="G4217" s="163">
        <v>11.625</v>
      </c>
      <c r="H4217" s="1">
        <v>2330</v>
      </c>
      <c r="I4217" s="161">
        <f>VLOOKUP(B4217,L$2:M$54,2,FALSE)</f>
        <v>1.0668570786058873</v>
      </c>
      <c r="J4217">
        <f>MAX(I4217*F4217,E4217)</f>
        <v>15.122699089238454</v>
      </c>
      <c r="L4217" s="166"/>
      <c r="M4217" s="41"/>
      <c r="N4217" s="41"/>
      <c r="O4217" s="41"/>
    </row>
    <row r="4218" spans="1:15" x14ac:dyDescent="0.25">
      <c r="A4218" s="165">
        <v>43641.666666666664</v>
      </c>
      <c r="B4218" s="167">
        <f>WEEKNUM(A4218)</f>
        <v>26</v>
      </c>
      <c r="C4218" s="164">
        <f>WEEKDAY(A4218)</f>
        <v>3</v>
      </c>
      <c r="D4218" s="164">
        <v>17</v>
      </c>
      <c r="E4218" s="163">
        <v>10</v>
      </c>
      <c r="F4218" s="163">
        <v>14.45</v>
      </c>
      <c r="G4218" s="163">
        <v>11.8125</v>
      </c>
      <c r="H4218" s="1">
        <v>2801</v>
      </c>
      <c r="I4218" s="161">
        <f>VLOOKUP(B4218,L$2:M$54,2,FALSE)</f>
        <v>1.0668570786058873</v>
      </c>
      <c r="J4218">
        <f>MAX(I4218*F4218,E4218)</f>
        <v>15.416084785855071</v>
      </c>
      <c r="L4218" s="166"/>
      <c r="M4218" s="41"/>
      <c r="N4218" s="41"/>
      <c r="O4218" s="41"/>
    </row>
    <row r="4219" spans="1:15" x14ac:dyDescent="0.25">
      <c r="A4219" s="165">
        <v>43641.708333333336</v>
      </c>
      <c r="B4219" s="167">
        <f>WEEKNUM(A4219)</f>
        <v>26</v>
      </c>
      <c r="C4219" s="164">
        <f>WEEKDAY(A4219)</f>
        <v>3</v>
      </c>
      <c r="D4219" s="164">
        <v>18</v>
      </c>
      <c r="E4219" s="163">
        <v>10</v>
      </c>
      <c r="F4219" s="163">
        <v>17.375</v>
      </c>
      <c r="G4219" s="163">
        <v>11.125</v>
      </c>
      <c r="H4219" s="1">
        <v>3101</v>
      </c>
      <c r="I4219" s="161">
        <f>VLOOKUP(B4219,L$2:M$54,2,FALSE)</f>
        <v>1.0668570786058873</v>
      </c>
      <c r="J4219">
        <f>MAX(I4219*F4219,E4219)</f>
        <v>18.536641740777291</v>
      </c>
      <c r="L4219" s="166"/>
      <c r="M4219" s="41"/>
      <c r="N4219" s="41"/>
      <c r="O4219" s="41"/>
    </row>
    <row r="4220" spans="1:15" x14ac:dyDescent="0.25">
      <c r="A4220" s="165">
        <v>43641.75</v>
      </c>
      <c r="B4220" s="167">
        <f>WEEKNUM(A4220)</f>
        <v>26</v>
      </c>
      <c r="C4220" s="164">
        <f>WEEKDAY(A4220)</f>
        <v>3</v>
      </c>
      <c r="D4220" s="164">
        <v>19</v>
      </c>
      <c r="E4220" s="163">
        <v>10</v>
      </c>
      <c r="F4220" s="163">
        <v>15.925000000000001</v>
      </c>
      <c r="G4220" s="163">
        <v>11.875</v>
      </c>
      <c r="H4220" s="1">
        <v>2435</v>
      </c>
      <c r="I4220" s="161">
        <f>VLOOKUP(B4220,L$2:M$54,2,FALSE)</f>
        <v>1.0668570786058873</v>
      </c>
      <c r="J4220">
        <f>MAX(I4220*F4220,E4220)</f>
        <v>16.989698976798756</v>
      </c>
      <c r="L4220" s="166"/>
      <c r="M4220" s="41"/>
      <c r="N4220" s="41"/>
      <c r="O4220" s="41"/>
    </row>
    <row r="4221" spans="1:15" x14ac:dyDescent="0.25">
      <c r="A4221" s="165">
        <v>43641.791666666664</v>
      </c>
      <c r="B4221" s="167">
        <f>WEEKNUM(A4221)</f>
        <v>26</v>
      </c>
      <c r="C4221" s="164">
        <f>WEEKDAY(A4221)</f>
        <v>3</v>
      </c>
      <c r="D4221" s="164">
        <v>20</v>
      </c>
      <c r="E4221" s="163">
        <v>10</v>
      </c>
      <c r="F4221" s="163">
        <v>13.525</v>
      </c>
      <c r="G4221" s="163">
        <v>12.25</v>
      </c>
      <c r="H4221" s="1">
        <v>2889</v>
      </c>
      <c r="I4221" s="161">
        <f>VLOOKUP(B4221,L$2:M$54,2,FALSE)</f>
        <v>1.0668570786058873</v>
      </c>
      <c r="J4221">
        <f>MAX(I4221*F4221,E4221)</f>
        <v>14.429241988144627</v>
      </c>
      <c r="L4221" s="166"/>
      <c r="M4221" s="41"/>
      <c r="N4221" s="41"/>
      <c r="O4221" s="41"/>
    </row>
    <row r="4222" spans="1:15" x14ac:dyDescent="0.25">
      <c r="A4222" s="165">
        <v>43641.833333333336</v>
      </c>
      <c r="B4222" s="167">
        <f>WEEKNUM(A4222)</f>
        <v>26</v>
      </c>
      <c r="C4222" s="164">
        <f>WEEKDAY(A4222)</f>
        <v>3</v>
      </c>
      <c r="D4222" s="164">
        <v>21</v>
      </c>
      <c r="E4222" s="163">
        <v>12.45</v>
      </c>
      <c r="F4222" s="163">
        <v>12.45</v>
      </c>
      <c r="G4222" s="163">
        <v>13.625</v>
      </c>
      <c r="H4222" s="1">
        <v>1973</v>
      </c>
      <c r="I4222" s="161">
        <f>VLOOKUP(B4222,L$2:M$54,2,FALSE)</f>
        <v>1.0668570786058873</v>
      </c>
      <c r="J4222">
        <f>MAX(I4222*F4222,E4222)</f>
        <v>13.282370628643296</v>
      </c>
      <c r="L4222" s="166"/>
      <c r="M4222" s="41"/>
      <c r="N4222" s="41"/>
      <c r="O4222" s="41"/>
    </row>
    <row r="4223" spans="1:15" x14ac:dyDescent="0.25">
      <c r="A4223" s="165">
        <v>43641.875</v>
      </c>
      <c r="B4223" s="167">
        <f>WEEKNUM(A4223)</f>
        <v>26</v>
      </c>
      <c r="C4223" s="164">
        <f>WEEKDAY(A4223)</f>
        <v>3</v>
      </c>
      <c r="D4223" s="164">
        <v>22</v>
      </c>
      <c r="E4223" s="163">
        <v>11.95</v>
      </c>
      <c r="F4223" s="163">
        <v>11.95</v>
      </c>
      <c r="G4223" s="163">
        <v>12.875</v>
      </c>
      <c r="H4223" s="1">
        <v>1275</v>
      </c>
      <c r="I4223" s="161">
        <f>VLOOKUP(B4223,L$2:M$54,2,FALSE)</f>
        <v>1.0668570786058873</v>
      </c>
      <c r="J4223">
        <f>MAX(I4223*F4223,E4223)</f>
        <v>12.748942089340353</v>
      </c>
      <c r="L4223" s="166"/>
      <c r="M4223" s="41"/>
      <c r="N4223" s="41"/>
      <c r="O4223" s="41"/>
    </row>
    <row r="4224" spans="1:15" x14ac:dyDescent="0.25">
      <c r="A4224" s="165">
        <v>43641.916666666664</v>
      </c>
      <c r="B4224" s="167">
        <f>WEEKNUM(A4224)</f>
        <v>26</v>
      </c>
      <c r="C4224" s="164">
        <f>WEEKDAY(A4224)</f>
        <v>3</v>
      </c>
      <c r="D4224" s="164">
        <v>23</v>
      </c>
      <c r="E4224" s="163">
        <v>11.725000000000001</v>
      </c>
      <c r="F4224" s="163">
        <v>11.725000000000001</v>
      </c>
      <c r="G4224" s="163">
        <v>11.9375</v>
      </c>
      <c r="H4224" s="1">
        <v>1276</v>
      </c>
      <c r="I4224" s="161">
        <f>VLOOKUP(B4224,L$2:M$54,2,FALSE)</f>
        <v>1.0668570786058873</v>
      </c>
      <c r="J4224">
        <f>MAX(I4224*F4224,E4224)</f>
        <v>12.50889924665403</v>
      </c>
      <c r="L4224" s="166"/>
      <c r="M4224" s="41"/>
      <c r="N4224" s="41"/>
      <c r="O4224" s="41"/>
    </row>
    <row r="4225" spans="1:15" x14ac:dyDescent="0.25">
      <c r="A4225" s="165">
        <v>43641.958333333336</v>
      </c>
      <c r="B4225" s="167">
        <f>WEEKNUM(A4225)</f>
        <v>26</v>
      </c>
      <c r="C4225" s="164">
        <f>WEEKDAY(A4225)</f>
        <v>3</v>
      </c>
      <c r="D4225" s="164">
        <v>24</v>
      </c>
      <c r="E4225" s="163">
        <v>12</v>
      </c>
      <c r="F4225" s="163">
        <v>12</v>
      </c>
      <c r="G4225" s="163">
        <v>12.1875</v>
      </c>
      <c r="H4225" s="1">
        <v>816</v>
      </c>
      <c r="I4225" s="161">
        <f>VLOOKUP(B4225,L$2:M$54,2,FALSE)</f>
        <v>1.0668570786058873</v>
      </c>
      <c r="J4225">
        <f>MAX(I4225*F4225,E4225)</f>
        <v>12.802284943270648</v>
      </c>
      <c r="L4225" s="166"/>
      <c r="M4225" s="41"/>
      <c r="N4225" s="41"/>
      <c r="O4225" s="41"/>
    </row>
    <row r="4226" spans="1:15" x14ac:dyDescent="0.25">
      <c r="A4226" s="165">
        <v>43642</v>
      </c>
      <c r="B4226" s="167">
        <f>WEEKNUM(A4226)</f>
        <v>26</v>
      </c>
      <c r="C4226" s="164">
        <f>WEEKDAY(A4226)</f>
        <v>4</v>
      </c>
      <c r="D4226" s="164">
        <v>1</v>
      </c>
      <c r="E4226" s="163">
        <v>11.07</v>
      </c>
      <c r="F4226" s="163">
        <v>11.07</v>
      </c>
      <c r="G4226" s="163">
        <v>11.862500000000001</v>
      </c>
      <c r="H4226" s="1">
        <v>514</v>
      </c>
      <c r="I4226" s="161">
        <f>VLOOKUP(B4226,L$2:M$54,2,FALSE)</f>
        <v>1.0668570786058873</v>
      </c>
      <c r="J4226">
        <f>MAX(I4226*F4226,E4226)</f>
        <v>11.810107860167173</v>
      </c>
      <c r="L4226" s="166"/>
      <c r="M4226" s="41"/>
      <c r="N4226" s="41"/>
      <c r="O4226" s="41"/>
    </row>
    <row r="4227" spans="1:15" x14ac:dyDescent="0.25">
      <c r="A4227" s="165">
        <v>43642.041666666664</v>
      </c>
      <c r="B4227" s="167">
        <f>WEEKNUM(A4227)</f>
        <v>26</v>
      </c>
      <c r="C4227" s="164">
        <f>WEEKDAY(A4227)</f>
        <v>4</v>
      </c>
      <c r="D4227" s="164">
        <v>2</v>
      </c>
      <c r="E4227" s="163">
        <v>11.175000000000001</v>
      </c>
      <c r="F4227" s="163">
        <v>11.175000000000001</v>
      </c>
      <c r="G4227" s="163">
        <v>12.112500000000001</v>
      </c>
      <c r="H4227" s="1">
        <v>200</v>
      </c>
      <c r="I4227" s="161">
        <f>VLOOKUP(B4227,L$2:M$54,2,FALSE)</f>
        <v>1.0668570786058873</v>
      </c>
      <c r="J4227">
        <f>MAX(I4227*F4227,E4227)</f>
        <v>11.922127853420792</v>
      </c>
      <c r="L4227" s="166"/>
      <c r="M4227" s="41"/>
      <c r="N4227" s="41"/>
      <c r="O4227" s="41"/>
    </row>
    <row r="4228" spans="1:15" x14ac:dyDescent="0.25">
      <c r="A4228" s="165">
        <v>43642.083333333336</v>
      </c>
      <c r="B4228" s="167">
        <f>WEEKNUM(A4228)</f>
        <v>26</v>
      </c>
      <c r="C4228" s="164">
        <f>WEEKDAY(A4228)</f>
        <v>4</v>
      </c>
      <c r="D4228" s="164">
        <v>3</v>
      </c>
      <c r="E4228" s="163">
        <v>11.745000000000001</v>
      </c>
      <c r="F4228" s="163">
        <v>11.745000000000001</v>
      </c>
      <c r="G4228" s="163">
        <v>11.9</v>
      </c>
      <c r="H4228" s="1">
        <v>106</v>
      </c>
      <c r="I4228" s="161">
        <f>VLOOKUP(B4228,L$2:M$54,2,FALSE)</f>
        <v>1.0668570786058873</v>
      </c>
      <c r="J4228">
        <f>MAX(I4228*F4228,E4228)</f>
        <v>12.530236388226147</v>
      </c>
      <c r="L4228" s="166"/>
      <c r="M4228" s="41"/>
      <c r="N4228" s="41"/>
      <c r="O4228" s="41"/>
    </row>
    <row r="4229" spans="1:15" x14ac:dyDescent="0.25">
      <c r="A4229" s="165">
        <v>43642.125</v>
      </c>
      <c r="B4229" s="167">
        <f>WEEKNUM(A4229)</f>
        <v>26</v>
      </c>
      <c r="C4229" s="164">
        <f>WEEKDAY(A4229)</f>
        <v>4</v>
      </c>
      <c r="D4229" s="164">
        <v>4</v>
      </c>
      <c r="E4229" s="163">
        <v>12.195</v>
      </c>
      <c r="F4229" s="163">
        <v>12.195</v>
      </c>
      <c r="G4229" s="163">
        <v>12.112500000000001</v>
      </c>
      <c r="H4229" s="1">
        <v>170</v>
      </c>
      <c r="I4229" s="161">
        <f>VLOOKUP(B4229,L$2:M$54,2,FALSE)</f>
        <v>1.0668570786058873</v>
      </c>
      <c r="J4229">
        <f>MAX(I4229*F4229,E4229)</f>
        <v>13.010322073598797</v>
      </c>
      <c r="L4229" s="166"/>
      <c r="M4229" s="41"/>
      <c r="N4229" s="41"/>
      <c r="O4229" s="41"/>
    </row>
    <row r="4230" spans="1:15" x14ac:dyDescent="0.25">
      <c r="A4230" s="165">
        <v>43642.166666666664</v>
      </c>
      <c r="B4230" s="167">
        <f>WEEKNUM(A4230)</f>
        <v>26</v>
      </c>
      <c r="C4230" s="164">
        <f>WEEKDAY(A4230)</f>
        <v>4</v>
      </c>
      <c r="D4230" s="164">
        <v>5</v>
      </c>
      <c r="E4230" s="163">
        <v>11.705</v>
      </c>
      <c r="F4230" s="163">
        <v>11.705</v>
      </c>
      <c r="G4230" s="163">
        <v>11.875</v>
      </c>
      <c r="H4230" s="1">
        <v>373</v>
      </c>
      <c r="I4230" s="161">
        <f>VLOOKUP(B4230,L$2:M$54,2,FALSE)</f>
        <v>1.0668570786058873</v>
      </c>
      <c r="J4230">
        <f>MAX(I4230*F4230,E4230)</f>
        <v>12.487562105081912</v>
      </c>
      <c r="L4230" s="166"/>
      <c r="M4230" s="41"/>
      <c r="N4230" s="41"/>
      <c r="O4230" s="41"/>
    </row>
    <row r="4231" spans="1:15" x14ac:dyDescent="0.25">
      <c r="A4231" s="165">
        <v>43642.208333333336</v>
      </c>
      <c r="B4231" s="167">
        <f>WEEKNUM(A4231)</f>
        <v>26</v>
      </c>
      <c r="C4231" s="164">
        <f>WEEKDAY(A4231)</f>
        <v>4</v>
      </c>
      <c r="D4231" s="164">
        <v>6</v>
      </c>
      <c r="E4231" s="163">
        <v>10.620000000000001</v>
      </c>
      <c r="F4231" s="163">
        <v>10.620000000000001</v>
      </c>
      <c r="G4231" s="163">
        <v>12.8125</v>
      </c>
      <c r="H4231" s="1">
        <v>1070</v>
      </c>
      <c r="I4231" s="161">
        <f>VLOOKUP(B4231,L$2:M$54,2,FALSE)</f>
        <v>1.0668570786058873</v>
      </c>
      <c r="J4231">
        <f>MAX(I4231*F4231,E4231)</f>
        <v>11.330022174794523</v>
      </c>
      <c r="L4231" s="166"/>
      <c r="M4231" s="41"/>
      <c r="N4231" s="41"/>
      <c r="O4231" s="41"/>
    </row>
    <row r="4232" spans="1:15" x14ac:dyDescent="0.25">
      <c r="A4232" s="165">
        <v>43642.25</v>
      </c>
      <c r="B4232" s="167">
        <f>WEEKNUM(A4232)</f>
        <v>26</v>
      </c>
      <c r="C4232" s="164">
        <f>WEEKDAY(A4232)</f>
        <v>4</v>
      </c>
      <c r="D4232" s="164">
        <v>7</v>
      </c>
      <c r="E4232" s="163">
        <v>11.77</v>
      </c>
      <c r="F4232" s="163">
        <v>11.77</v>
      </c>
      <c r="G4232" s="163">
        <v>13.574999999999999</v>
      </c>
      <c r="H4232" s="1">
        <v>3467</v>
      </c>
      <c r="I4232" s="161">
        <f>VLOOKUP(B4232,L$2:M$54,2,FALSE)</f>
        <v>1.0668570786058873</v>
      </c>
      <c r="J4232">
        <f>MAX(I4232*F4232,E4232)</f>
        <v>12.556907815191293</v>
      </c>
      <c r="L4232" s="166"/>
      <c r="M4232" s="41"/>
      <c r="N4232" s="41"/>
      <c r="O4232" s="41"/>
    </row>
    <row r="4233" spans="1:15" x14ac:dyDescent="0.25">
      <c r="A4233" s="165">
        <v>43642.291666666664</v>
      </c>
      <c r="B4233" s="167">
        <f>WEEKNUM(A4233)</f>
        <v>26</v>
      </c>
      <c r="C4233" s="164">
        <f>WEEKDAY(A4233)</f>
        <v>4</v>
      </c>
      <c r="D4233" s="164">
        <v>8</v>
      </c>
      <c r="E4233" s="163">
        <v>10</v>
      </c>
      <c r="F4233" s="163">
        <v>16.5</v>
      </c>
      <c r="G4233" s="163">
        <v>12.262499999999999</v>
      </c>
      <c r="H4233" s="1">
        <v>4049</v>
      </c>
      <c r="I4233" s="161">
        <f>VLOOKUP(B4233,L$2:M$54,2,FALSE)</f>
        <v>1.0668570786058873</v>
      </c>
      <c r="J4233">
        <f>MAX(I4233*F4233,E4233)</f>
        <v>17.603141796997139</v>
      </c>
      <c r="L4233" s="166"/>
      <c r="M4233" s="41"/>
      <c r="N4233" s="41"/>
      <c r="O4233" s="41"/>
    </row>
    <row r="4234" spans="1:15" x14ac:dyDescent="0.25">
      <c r="A4234" s="165">
        <v>43642.333333333336</v>
      </c>
      <c r="B4234" s="167">
        <f>WEEKNUM(A4234)</f>
        <v>26</v>
      </c>
      <c r="C4234" s="164">
        <f>WEEKDAY(A4234)</f>
        <v>4</v>
      </c>
      <c r="D4234" s="164">
        <v>9</v>
      </c>
      <c r="E4234" s="163">
        <v>10</v>
      </c>
      <c r="F4234" s="163">
        <v>19</v>
      </c>
      <c r="G4234" s="163">
        <v>11.55</v>
      </c>
      <c r="H4234" s="1">
        <v>3725</v>
      </c>
      <c r="I4234" s="161">
        <f>VLOOKUP(B4234,L$2:M$54,2,FALSE)</f>
        <v>1.0668570786058873</v>
      </c>
      <c r="J4234">
        <f>MAX(I4234*F4234,E4234)</f>
        <v>20.270284493511859</v>
      </c>
      <c r="L4234" s="166"/>
      <c r="M4234" s="41"/>
      <c r="N4234" s="41"/>
      <c r="O4234" s="41"/>
    </row>
    <row r="4235" spans="1:15" x14ac:dyDescent="0.25">
      <c r="A4235" s="165">
        <v>43642.375</v>
      </c>
      <c r="B4235" s="167">
        <f>WEEKNUM(A4235)</f>
        <v>26</v>
      </c>
      <c r="C4235" s="164">
        <f>WEEKDAY(A4235)</f>
        <v>4</v>
      </c>
      <c r="D4235" s="164">
        <v>10</v>
      </c>
      <c r="E4235" s="163">
        <v>10</v>
      </c>
      <c r="F4235" s="163">
        <v>16.75</v>
      </c>
      <c r="G4235" s="163">
        <v>11.824999999999999</v>
      </c>
      <c r="H4235" s="1">
        <v>3103</v>
      </c>
      <c r="I4235" s="161">
        <f>VLOOKUP(B4235,L$2:M$54,2,FALSE)</f>
        <v>1.0668570786058873</v>
      </c>
      <c r="J4235">
        <f>MAX(I4235*F4235,E4235)</f>
        <v>17.869856066648612</v>
      </c>
      <c r="L4235" s="166"/>
      <c r="M4235" s="41"/>
      <c r="N4235" s="41"/>
      <c r="O4235" s="41"/>
    </row>
    <row r="4236" spans="1:15" x14ac:dyDescent="0.25">
      <c r="A4236" s="165">
        <v>43642.416666666664</v>
      </c>
      <c r="B4236" s="167">
        <f>WEEKNUM(A4236)</f>
        <v>26</v>
      </c>
      <c r="C4236" s="164">
        <f>WEEKDAY(A4236)</f>
        <v>4</v>
      </c>
      <c r="D4236" s="164">
        <v>11</v>
      </c>
      <c r="E4236" s="163">
        <v>10</v>
      </c>
      <c r="F4236" s="163">
        <v>15.379999999999999</v>
      </c>
      <c r="G4236" s="163">
        <v>12.274999999999999</v>
      </c>
      <c r="H4236" s="1">
        <v>2555</v>
      </c>
      <c r="I4236" s="161">
        <f>VLOOKUP(B4236,L$2:M$54,2,FALSE)</f>
        <v>1.0668570786058873</v>
      </c>
      <c r="J4236">
        <f>MAX(I4236*F4236,E4236)</f>
        <v>16.408261868958547</v>
      </c>
      <c r="L4236" s="166"/>
      <c r="M4236" s="41"/>
      <c r="N4236" s="41"/>
      <c r="O4236" s="41"/>
    </row>
    <row r="4237" spans="1:15" x14ac:dyDescent="0.25">
      <c r="A4237" s="165">
        <v>43642.458333333336</v>
      </c>
      <c r="B4237" s="167">
        <f>WEEKNUM(A4237)</f>
        <v>26</v>
      </c>
      <c r="C4237" s="164">
        <f>WEEKDAY(A4237)</f>
        <v>4</v>
      </c>
      <c r="D4237" s="164">
        <v>12</v>
      </c>
      <c r="E4237" s="163">
        <v>10</v>
      </c>
      <c r="F4237" s="163">
        <v>14.45</v>
      </c>
      <c r="G4237" s="163">
        <v>12.3</v>
      </c>
      <c r="H4237" s="1">
        <v>2251</v>
      </c>
      <c r="I4237" s="161">
        <f>VLOOKUP(B4237,L$2:M$54,2,FALSE)</f>
        <v>1.0668570786058873</v>
      </c>
      <c r="J4237">
        <f>MAX(I4237*F4237,E4237)</f>
        <v>15.416084785855071</v>
      </c>
      <c r="L4237" s="166"/>
      <c r="M4237" s="41"/>
      <c r="N4237" s="41"/>
      <c r="O4237" s="41"/>
    </row>
    <row r="4238" spans="1:15" x14ac:dyDescent="0.25">
      <c r="A4238" s="165">
        <v>43642.5</v>
      </c>
      <c r="B4238" s="167">
        <f>WEEKNUM(A4238)</f>
        <v>26</v>
      </c>
      <c r="C4238" s="164">
        <f>WEEKDAY(A4238)</f>
        <v>4</v>
      </c>
      <c r="D4238" s="164">
        <v>13</v>
      </c>
      <c r="E4238" s="163">
        <v>10</v>
      </c>
      <c r="F4238" s="163">
        <v>13.765000000000001</v>
      </c>
      <c r="G4238" s="163">
        <v>11.55</v>
      </c>
      <c r="H4238" s="1">
        <v>2381</v>
      </c>
      <c r="I4238" s="161">
        <f>VLOOKUP(B4238,L$2:M$54,2,FALSE)</f>
        <v>1.0668570786058873</v>
      </c>
      <c r="J4238">
        <f>MAX(I4238*F4238,E4238)</f>
        <v>14.685287687010039</v>
      </c>
      <c r="L4238" s="166"/>
      <c r="M4238" s="41"/>
      <c r="N4238" s="41"/>
      <c r="O4238" s="41"/>
    </row>
    <row r="4239" spans="1:15" x14ac:dyDescent="0.25">
      <c r="A4239" s="165">
        <v>43642.541666666664</v>
      </c>
      <c r="B4239" s="167">
        <f>WEEKNUM(A4239)</f>
        <v>26</v>
      </c>
      <c r="C4239" s="164">
        <f>WEEKDAY(A4239)</f>
        <v>4</v>
      </c>
      <c r="D4239" s="164">
        <v>14</v>
      </c>
      <c r="E4239" s="163">
        <v>10</v>
      </c>
      <c r="F4239" s="163">
        <v>14.185</v>
      </c>
      <c r="G4239" s="163">
        <v>10.25</v>
      </c>
      <c r="H4239" s="1">
        <v>2362</v>
      </c>
      <c r="I4239" s="161">
        <f>VLOOKUP(B4239,L$2:M$54,2,FALSE)</f>
        <v>1.0668570786058873</v>
      </c>
      <c r="J4239">
        <f>MAX(I4239*F4239,E4239)</f>
        <v>15.133367660024511</v>
      </c>
      <c r="L4239" s="166"/>
      <c r="M4239" s="41"/>
      <c r="N4239" s="41"/>
      <c r="O4239" s="41"/>
    </row>
    <row r="4240" spans="1:15" x14ac:dyDescent="0.25">
      <c r="A4240" s="165">
        <v>43642.583333333336</v>
      </c>
      <c r="B4240" s="167">
        <f>WEEKNUM(A4240)</f>
        <v>26</v>
      </c>
      <c r="C4240" s="164">
        <f>WEEKDAY(A4240)</f>
        <v>4</v>
      </c>
      <c r="D4240" s="164">
        <v>15</v>
      </c>
      <c r="E4240" s="163">
        <v>10</v>
      </c>
      <c r="F4240" s="163">
        <v>15</v>
      </c>
      <c r="G4240" s="163">
        <v>11.95</v>
      </c>
      <c r="H4240" s="1">
        <v>2591</v>
      </c>
      <c r="I4240" s="161">
        <f>VLOOKUP(B4240,L$2:M$54,2,FALSE)</f>
        <v>1.0668570786058873</v>
      </c>
      <c r="J4240">
        <f>MAX(I4240*F4240,E4240)</f>
        <v>16.002856179088308</v>
      </c>
      <c r="L4240" s="166"/>
      <c r="M4240" s="41"/>
      <c r="N4240" s="41"/>
      <c r="O4240" s="41"/>
    </row>
    <row r="4241" spans="1:15" x14ac:dyDescent="0.25">
      <c r="A4241" s="165">
        <v>43642.625</v>
      </c>
      <c r="B4241" s="167">
        <f>WEEKNUM(A4241)</f>
        <v>26</v>
      </c>
      <c r="C4241" s="164">
        <f>WEEKDAY(A4241)</f>
        <v>4</v>
      </c>
      <c r="D4241" s="164">
        <v>16</v>
      </c>
      <c r="E4241" s="163">
        <v>10</v>
      </c>
      <c r="F4241" s="163">
        <v>14.895</v>
      </c>
      <c r="G4241" s="163">
        <v>12.3</v>
      </c>
      <c r="H4241" s="1">
        <v>2736</v>
      </c>
      <c r="I4241" s="161">
        <f>VLOOKUP(B4241,L$2:M$54,2,FALSE)</f>
        <v>1.0668570786058873</v>
      </c>
      <c r="J4241">
        <f>MAX(I4241*F4241,E4241)</f>
        <v>15.89083618583469</v>
      </c>
      <c r="L4241" s="166"/>
      <c r="M4241" s="41"/>
      <c r="N4241" s="41"/>
      <c r="O4241" s="41"/>
    </row>
    <row r="4242" spans="1:15" x14ac:dyDescent="0.25">
      <c r="A4242" s="165">
        <v>43642.666666666664</v>
      </c>
      <c r="B4242" s="167">
        <f>WEEKNUM(A4242)</f>
        <v>26</v>
      </c>
      <c r="C4242" s="164">
        <f>WEEKDAY(A4242)</f>
        <v>4</v>
      </c>
      <c r="D4242" s="164">
        <v>17</v>
      </c>
      <c r="E4242" s="163">
        <v>10</v>
      </c>
      <c r="F4242" s="163">
        <v>15.77</v>
      </c>
      <c r="G4242" s="163">
        <v>11.91</v>
      </c>
      <c r="H4242" s="1">
        <v>3682</v>
      </c>
      <c r="I4242" s="161">
        <f>VLOOKUP(B4242,L$2:M$54,2,FALSE)</f>
        <v>1.0668570786058873</v>
      </c>
      <c r="J4242">
        <f>MAX(I4242*F4242,E4242)</f>
        <v>16.824336129614842</v>
      </c>
      <c r="L4242" s="166"/>
      <c r="M4242" s="41"/>
      <c r="N4242" s="41"/>
      <c r="O4242" s="41"/>
    </row>
    <row r="4243" spans="1:15" x14ac:dyDescent="0.25">
      <c r="A4243" s="165">
        <v>43642.708333333336</v>
      </c>
      <c r="B4243" s="167">
        <f>WEEKNUM(A4243)</f>
        <v>26</v>
      </c>
      <c r="C4243" s="164">
        <f>WEEKDAY(A4243)</f>
        <v>4</v>
      </c>
      <c r="D4243" s="164">
        <v>18</v>
      </c>
      <c r="E4243" s="163">
        <v>10</v>
      </c>
      <c r="F4243" s="163">
        <v>17.549999999999997</v>
      </c>
      <c r="G4243" s="163">
        <v>11.780000000000001</v>
      </c>
      <c r="H4243" s="1">
        <v>4106</v>
      </c>
      <c r="I4243" s="161">
        <f>VLOOKUP(B4243,L$2:M$54,2,FALSE)</f>
        <v>1.0668570786058873</v>
      </c>
      <c r="J4243">
        <f>MAX(I4243*F4243,E4243)</f>
        <v>18.72334172953332</v>
      </c>
      <c r="L4243" s="166"/>
      <c r="M4243" s="41"/>
      <c r="N4243" s="41"/>
      <c r="O4243" s="41"/>
    </row>
    <row r="4244" spans="1:15" x14ac:dyDescent="0.25">
      <c r="A4244" s="165">
        <v>43642.75</v>
      </c>
      <c r="B4244" s="167">
        <f>WEEKNUM(A4244)</f>
        <v>26</v>
      </c>
      <c r="C4244" s="164">
        <f>WEEKDAY(A4244)</f>
        <v>4</v>
      </c>
      <c r="D4244" s="164">
        <v>19</v>
      </c>
      <c r="E4244" s="163">
        <v>10</v>
      </c>
      <c r="F4244" s="163">
        <v>16.234999999999999</v>
      </c>
      <c r="G4244" s="163">
        <v>11.404999999999999</v>
      </c>
      <c r="H4244" s="1">
        <v>3196</v>
      </c>
      <c r="I4244" s="161">
        <f>VLOOKUP(B4244,L$2:M$54,2,FALSE)</f>
        <v>1.0668570786058873</v>
      </c>
      <c r="J4244">
        <f>MAX(I4244*F4244,E4244)</f>
        <v>17.320424671166581</v>
      </c>
      <c r="L4244" s="166"/>
      <c r="M4244" s="41"/>
      <c r="N4244" s="41"/>
      <c r="O4244" s="41"/>
    </row>
    <row r="4245" spans="1:15" x14ac:dyDescent="0.25">
      <c r="A4245" s="165">
        <v>43642.791666666664</v>
      </c>
      <c r="B4245" s="167">
        <f>WEEKNUM(A4245)</f>
        <v>26</v>
      </c>
      <c r="C4245" s="164">
        <f>WEEKDAY(A4245)</f>
        <v>4</v>
      </c>
      <c r="D4245" s="164">
        <v>20</v>
      </c>
      <c r="E4245" s="163">
        <v>10</v>
      </c>
      <c r="F4245" s="163">
        <v>14</v>
      </c>
      <c r="G4245" s="163">
        <v>12</v>
      </c>
      <c r="H4245" s="1">
        <v>1950</v>
      </c>
      <c r="I4245" s="161">
        <f>VLOOKUP(B4245,L$2:M$54,2,FALSE)</f>
        <v>1.0668570786058873</v>
      </c>
      <c r="J4245">
        <f>MAX(I4245*F4245,E4245)</f>
        <v>14.935999100482423</v>
      </c>
      <c r="L4245" s="166"/>
      <c r="M4245" s="41"/>
      <c r="N4245" s="41"/>
      <c r="O4245" s="41"/>
    </row>
    <row r="4246" spans="1:15" x14ac:dyDescent="0.25">
      <c r="A4246" s="165">
        <v>43642.833333333336</v>
      </c>
      <c r="B4246" s="167">
        <f>WEEKNUM(A4246)</f>
        <v>26</v>
      </c>
      <c r="C4246" s="164">
        <f>WEEKDAY(A4246)</f>
        <v>4</v>
      </c>
      <c r="D4246" s="164">
        <v>21</v>
      </c>
      <c r="E4246" s="163">
        <v>10</v>
      </c>
      <c r="F4246" s="163">
        <v>12.77</v>
      </c>
      <c r="G4246" s="163">
        <v>14.375</v>
      </c>
      <c r="H4246" s="1">
        <v>1058</v>
      </c>
      <c r="I4246" s="161">
        <f>VLOOKUP(B4246,L$2:M$54,2,FALSE)</f>
        <v>1.0668570786058873</v>
      </c>
      <c r="J4246">
        <f>MAX(I4246*F4246,E4246)</f>
        <v>13.62376489379718</v>
      </c>
      <c r="L4246" s="166"/>
      <c r="M4246" s="41"/>
      <c r="N4246" s="41"/>
      <c r="O4246" s="41"/>
    </row>
    <row r="4247" spans="1:15" x14ac:dyDescent="0.25">
      <c r="A4247" s="165">
        <v>43642.875</v>
      </c>
      <c r="B4247" s="167">
        <f>WEEKNUM(A4247)</f>
        <v>26</v>
      </c>
      <c r="C4247" s="164">
        <f>WEEKDAY(A4247)</f>
        <v>4</v>
      </c>
      <c r="D4247" s="164">
        <v>22</v>
      </c>
      <c r="E4247" s="163">
        <v>12.48</v>
      </c>
      <c r="F4247" s="163">
        <v>12.48</v>
      </c>
      <c r="G4247" s="163">
        <v>14.375</v>
      </c>
      <c r="H4247" s="1">
        <v>782</v>
      </c>
      <c r="I4247" s="161">
        <f>VLOOKUP(B4247,L$2:M$54,2,FALSE)</f>
        <v>1.0668570786058873</v>
      </c>
      <c r="J4247">
        <f>MAX(I4247*F4247,E4247)</f>
        <v>13.314376341001473</v>
      </c>
      <c r="L4247" s="166"/>
      <c r="M4247" s="41"/>
      <c r="N4247" s="41"/>
      <c r="O4247" s="41"/>
    </row>
    <row r="4248" spans="1:15" x14ac:dyDescent="0.25">
      <c r="A4248" s="165">
        <v>43642.916666666664</v>
      </c>
      <c r="B4248" s="167">
        <f>WEEKNUM(A4248)</f>
        <v>26</v>
      </c>
      <c r="C4248" s="164">
        <f>WEEKDAY(A4248)</f>
        <v>4</v>
      </c>
      <c r="D4248" s="164">
        <v>23</v>
      </c>
      <c r="E4248" s="163">
        <v>12.59</v>
      </c>
      <c r="F4248" s="163">
        <v>12.59</v>
      </c>
      <c r="G4248" s="163">
        <v>12.9375</v>
      </c>
      <c r="H4248" s="1">
        <v>678</v>
      </c>
      <c r="I4248" s="161">
        <f>VLOOKUP(B4248,L$2:M$54,2,FALSE)</f>
        <v>1.0668570786058873</v>
      </c>
      <c r="J4248">
        <f>MAX(I4248*F4248,E4248)</f>
        <v>13.431730619648121</v>
      </c>
      <c r="L4248" s="166"/>
      <c r="M4248" s="41"/>
      <c r="N4248" s="41"/>
      <c r="O4248" s="41"/>
    </row>
    <row r="4249" spans="1:15" x14ac:dyDescent="0.25">
      <c r="A4249" s="165">
        <v>43642.958333333336</v>
      </c>
      <c r="B4249" s="167">
        <f>WEEKNUM(A4249)</f>
        <v>26</v>
      </c>
      <c r="C4249" s="164">
        <f>WEEKDAY(A4249)</f>
        <v>4</v>
      </c>
      <c r="D4249" s="164">
        <v>24</v>
      </c>
      <c r="E4249" s="163">
        <v>12.375</v>
      </c>
      <c r="F4249" s="163">
        <v>12.375</v>
      </c>
      <c r="G4249" s="163">
        <v>12.555</v>
      </c>
      <c r="H4249" s="1">
        <v>465</v>
      </c>
      <c r="I4249" s="161">
        <f>VLOOKUP(B4249,L$2:M$54,2,FALSE)</f>
        <v>1.0668570786058873</v>
      </c>
      <c r="J4249">
        <f>MAX(I4249*F4249,E4249)</f>
        <v>13.202356347747855</v>
      </c>
      <c r="L4249" s="166"/>
      <c r="M4249" s="41"/>
      <c r="N4249" s="41"/>
      <c r="O4249" s="41"/>
    </row>
    <row r="4250" spans="1:15" x14ac:dyDescent="0.25">
      <c r="A4250" s="165">
        <v>43643</v>
      </c>
      <c r="B4250" s="167">
        <f>WEEKNUM(A4250)</f>
        <v>26</v>
      </c>
      <c r="C4250" s="164">
        <f>WEEKDAY(A4250)</f>
        <v>5</v>
      </c>
      <c r="D4250" s="164">
        <v>1</v>
      </c>
      <c r="E4250" s="163">
        <v>11.984999999999999</v>
      </c>
      <c r="F4250" s="163">
        <v>11.984999999999999</v>
      </c>
      <c r="G4250" s="163">
        <v>11.969999999999999</v>
      </c>
      <c r="H4250" s="1">
        <v>207</v>
      </c>
      <c r="I4250" s="161">
        <f>VLOOKUP(B4250,L$2:M$54,2,FALSE)</f>
        <v>1.0668570786058873</v>
      </c>
      <c r="J4250">
        <f>MAX(I4250*F4250,E4250)</f>
        <v>12.786282087091559</v>
      </c>
      <c r="L4250" s="166"/>
      <c r="M4250" s="41"/>
      <c r="N4250" s="41"/>
      <c r="O4250" s="41"/>
    </row>
    <row r="4251" spans="1:15" x14ac:dyDescent="0.25">
      <c r="A4251" s="165">
        <v>43643.041666666664</v>
      </c>
      <c r="B4251" s="167">
        <f>WEEKNUM(A4251)</f>
        <v>26</v>
      </c>
      <c r="C4251" s="164">
        <f>WEEKDAY(A4251)</f>
        <v>5</v>
      </c>
      <c r="D4251" s="164">
        <v>2</v>
      </c>
      <c r="E4251" s="163">
        <v>11.719999999999999</v>
      </c>
      <c r="F4251" s="163">
        <v>11.719999999999999</v>
      </c>
      <c r="G4251" s="163">
        <v>12.2225</v>
      </c>
      <c r="H4251" s="1">
        <v>134</v>
      </c>
      <c r="I4251" s="161">
        <f>VLOOKUP(B4251,L$2:M$54,2,FALSE)</f>
        <v>1.0668570786058873</v>
      </c>
      <c r="J4251">
        <f>MAX(I4251*F4251,E4251)</f>
        <v>12.503564961260999</v>
      </c>
      <c r="L4251" s="166"/>
      <c r="M4251" s="41"/>
      <c r="N4251" s="41"/>
      <c r="O4251" s="41"/>
    </row>
    <row r="4252" spans="1:15" x14ac:dyDescent="0.25">
      <c r="A4252" s="165">
        <v>43643.083333333336</v>
      </c>
      <c r="B4252" s="167">
        <f>WEEKNUM(A4252)</f>
        <v>26</v>
      </c>
      <c r="C4252" s="164">
        <f>WEEKDAY(A4252)</f>
        <v>5</v>
      </c>
      <c r="D4252" s="164">
        <v>3</v>
      </c>
      <c r="E4252" s="163">
        <v>12.094999999999999</v>
      </c>
      <c r="F4252" s="163">
        <v>12.094999999999999</v>
      </c>
      <c r="G4252" s="163">
        <v>11.9625</v>
      </c>
      <c r="H4252" s="1">
        <v>93</v>
      </c>
      <c r="I4252" s="161">
        <f>VLOOKUP(B4252,L$2:M$54,2,FALSE)</f>
        <v>1.0668570786058873</v>
      </c>
      <c r="J4252">
        <f>MAX(I4252*F4252,E4252)</f>
        <v>12.903636365738206</v>
      </c>
      <c r="L4252" s="166"/>
      <c r="M4252" s="41"/>
      <c r="N4252" s="41"/>
      <c r="O4252" s="41"/>
    </row>
    <row r="4253" spans="1:15" x14ac:dyDescent="0.25">
      <c r="A4253" s="165">
        <v>43643.125</v>
      </c>
      <c r="B4253" s="167">
        <f>WEEKNUM(A4253)</f>
        <v>26</v>
      </c>
      <c r="C4253" s="164">
        <f>WEEKDAY(A4253)</f>
        <v>5</v>
      </c>
      <c r="D4253" s="164">
        <v>4</v>
      </c>
      <c r="E4253" s="163">
        <v>11.91</v>
      </c>
      <c r="F4253" s="163">
        <v>11.91</v>
      </c>
      <c r="G4253" s="163">
        <v>12.15</v>
      </c>
      <c r="H4253" s="1">
        <v>161</v>
      </c>
      <c r="I4253" s="161">
        <f>VLOOKUP(B4253,L$2:M$54,2,FALSE)</f>
        <v>1.0668570786058873</v>
      </c>
      <c r="J4253">
        <f>MAX(I4253*F4253,E4253)</f>
        <v>12.706267806196118</v>
      </c>
      <c r="L4253" s="166"/>
      <c r="M4253" s="41"/>
      <c r="N4253" s="41"/>
      <c r="O4253" s="41"/>
    </row>
    <row r="4254" spans="1:15" x14ac:dyDescent="0.25">
      <c r="A4254" s="165">
        <v>43643.166666666664</v>
      </c>
      <c r="B4254" s="167">
        <f>WEEKNUM(A4254)</f>
        <v>26</v>
      </c>
      <c r="C4254" s="164">
        <f>WEEKDAY(A4254)</f>
        <v>5</v>
      </c>
      <c r="D4254" s="164">
        <v>5</v>
      </c>
      <c r="E4254" s="163">
        <v>12.455</v>
      </c>
      <c r="F4254" s="163">
        <v>12.455</v>
      </c>
      <c r="G4254" s="163">
        <v>12.635000000000002</v>
      </c>
      <c r="H4254" s="1">
        <v>358</v>
      </c>
      <c r="I4254" s="161">
        <f>VLOOKUP(B4254,L$2:M$54,2,FALSE)</f>
        <v>1.0668570786058873</v>
      </c>
      <c r="J4254">
        <f>MAX(I4254*F4254,E4254)</f>
        <v>13.287704914036327</v>
      </c>
      <c r="L4254" s="166"/>
      <c r="M4254" s="41"/>
      <c r="N4254" s="41"/>
      <c r="O4254" s="41"/>
    </row>
    <row r="4255" spans="1:15" x14ac:dyDescent="0.25">
      <c r="A4255" s="165">
        <v>43643.208333333336</v>
      </c>
      <c r="B4255" s="167">
        <f>WEEKNUM(A4255)</f>
        <v>26</v>
      </c>
      <c r="C4255" s="164">
        <f>WEEKDAY(A4255)</f>
        <v>5</v>
      </c>
      <c r="D4255" s="164">
        <v>6</v>
      </c>
      <c r="E4255" s="163">
        <v>10</v>
      </c>
      <c r="F4255" s="163">
        <v>11.094999999999999</v>
      </c>
      <c r="G4255" s="163">
        <v>13.0975</v>
      </c>
      <c r="H4255" s="1">
        <v>948</v>
      </c>
      <c r="I4255" s="161">
        <f>VLOOKUP(B4255,L$2:M$54,2,FALSE)</f>
        <v>1.0668570786058873</v>
      </c>
      <c r="J4255">
        <f>MAX(I4255*F4255,E4255)</f>
        <v>11.836779287132318</v>
      </c>
      <c r="L4255" s="166"/>
      <c r="M4255" s="41"/>
      <c r="N4255" s="41"/>
      <c r="O4255" s="41"/>
    </row>
    <row r="4256" spans="1:15" x14ac:dyDescent="0.25">
      <c r="A4256" s="165">
        <v>43643.25</v>
      </c>
      <c r="B4256" s="167">
        <f>WEEKNUM(A4256)</f>
        <v>26</v>
      </c>
      <c r="C4256" s="164">
        <f>WEEKDAY(A4256)</f>
        <v>5</v>
      </c>
      <c r="D4256" s="164">
        <v>7</v>
      </c>
      <c r="E4256" s="163">
        <v>10</v>
      </c>
      <c r="F4256" s="163">
        <v>11.745000000000001</v>
      </c>
      <c r="G4256" s="163">
        <v>14.045</v>
      </c>
      <c r="H4256" s="1">
        <v>3409</v>
      </c>
      <c r="I4256" s="161">
        <f>VLOOKUP(B4256,L$2:M$54,2,FALSE)</f>
        <v>1.0668570786058873</v>
      </c>
      <c r="J4256">
        <f>MAX(I4256*F4256,E4256)</f>
        <v>12.530236388226147</v>
      </c>
      <c r="L4256" s="166"/>
      <c r="M4256" s="41"/>
      <c r="N4256" s="41"/>
      <c r="O4256" s="41"/>
    </row>
    <row r="4257" spans="1:15" x14ac:dyDescent="0.25">
      <c r="A4257" s="165">
        <v>43643.291666666664</v>
      </c>
      <c r="B4257" s="167">
        <f>WEEKNUM(A4257)</f>
        <v>26</v>
      </c>
      <c r="C4257" s="164">
        <f>WEEKDAY(A4257)</f>
        <v>5</v>
      </c>
      <c r="D4257" s="164">
        <v>8</v>
      </c>
      <c r="E4257" s="163">
        <v>10</v>
      </c>
      <c r="F4257" s="163">
        <v>17.755000000000003</v>
      </c>
      <c r="G4257" s="163">
        <v>12.547499999999999</v>
      </c>
      <c r="H4257" s="1">
        <v>4186</v>
      </c>
      <c r="I4257" s="161">
        <f>VLOOKUP(B4257,L$2:M$54,2,FALSE)</f>
        <v>1.0668570786058873</v>
      </c>
      <c r="J4257">
        <f>MAX(I4257*F4257,E4257)</f>
        <v>18.942047430647531</v>
      </c>
      <c r="L4257" s="166"/>
      <c r="M4257" s="41"/>
      <c r="N4257" s="41"/>
      <c r="O4257" s="41"/>
    </row>
    <row r="4258" spans="1:15" x14ac:dyDescent="0.25">
      <c r="A4258" s="165">
        <v>43643.333333333336</v>
      </c>
      <c r="B4258" s="167">
        <f>WEEKNUM(A4258)</f>
        <v>26</v>
      </c>
      <c r="C4258" s="164">
        <f>WEEKDAY(A4258)</f>
        <v>5</v>
      </c>
      <c r="D4258" s="164">
        <v>9</v>
      </c>
      <c r="E4258" s="163">
        <v>10</v>
      </c>
      <c r="F4258" s="163">
        <v>16.395</v>
      </c>
      <c r="G4258" s="163">
        <v>12.127500000000001</v>
      </c>
      <c r="H4258" s="1">
        <v>3726</v>
      </c>
      <c r="I4258" s="161">
        <f>VLOOKUP(B4258,L$2:M$54,2,FALSE)</f>
        <v>1.0668570786058873</v>
      </c>
      <c r="J4258">
        <f>MAX(I4258*F4258,E4258)</f>
        <v>17.491121803743521</v>
      </c>
      <c r="L4258" s="166"/>
      <c r="M4258" s="41"/>
      <c r="N4258" s="41"/>
      <c r="O4258" s="41"/>
    </row>
    <row r="4259" spans="1:15" x14ac:dyDescent="0.25">
      <c r="A4259" s="165">
        <v>43643.375</v>
      </c>
      <c r="B4259" s="167">
        <f>WEEKNUM(A4259)</f>
        <v>26</v>
      </c>
      <c r="C4259" s="164">
        <f>WEEKDAY(A4259)</f>
        <v>5</v>
      </c>
      <c r="D4259" s="164">
        <v>10</v>
      </c>
      <c r="E4259" s="163">
        <v>10</v>
      </c>
      <c r="F4259" s="163">
        <v>15.625</v>
      </c>
      <c r="G4259" s="163">
        <v>12.61</v>
      </c>
      <c r="H4259" s="1">
        <v>3155</v>
      </c>
      <c r="I4259" s="161">
        <f>VLOOKUP(B4259,L$2:M$54,2,FALSE)</f>
        <v>1.0668570786058873</v>
      </c>
      <c r="J4259">
        <f>MAX(I4259*F4259,E4259)</f>
        <v>16.669641853216991</v>
      </c>
      <c r="L4259" s="166"/>
      <c r="M4259" s="41"/>
      <c r="N4259" s="41"/>
      <c r="O4259" s="41"/>
    </row>
    <row r="4260" spans="1:15" x14ac:dyDescent="0.25">
      <c r="A4260" s="165">
        <v>43643.416666666664</v>
      </c>
      <c r="B4260" s="167">
        <f>WEEKNUM(A4260)</f>
        <v>26</v>
      </c>
      <c r="C4260" s="164">
        <f>WEEKDAY(A4260)</f>
        <v>5</v>
      </c>
      <c r="D4260" s="164">
        <v>11</v>
      </c>
      <c r="E4260" s="163">
        <v>10</v>
      </c>
      <c r="F4260" s="163">
        <v>13.745000000000001</v>
      </c>
      <c r="G4260" s="163">
        <v>12.64</v>
      </c>
      <c r="H4260" s="1">
        <v>2544</v>
      </c>
      <c r="I4260" s="161">
        <f>VLOOKUP(B4260,L$2:M$54,2,FALSE)</f>
        <v>1.0668570786058873</v>
      </c>
      <c r="J4260">
        <f>MAX(I4260*F4260,E4260)</f>
        <v>14.663950545437922</v>
      </c>
      <c r="L4260" s="166"/>
      <c r="M4260" s="41"/>
      <c r="N4260" s="41"/>
      <c r="O4260" s="41"/>
    </row>
    <row r="4261" spans="1:15" x14ac:dyDescent="0.25">
      <c r="A4261" s="165">
        <v>43643.458333333336</v>
      </c>
      <c r="B4261" s="167">
        <f>WEEKNUM(A4261)</f>
        <v>26</v>
      </c>
      <c r="C4261" s="164">
        <f>WEEKDAY(A4261)</f>
        <v>5</v>
      </c>
      <c r="D4261" s="164">
        <v>12</v>
      </c>
      <c r="E4261" s="163">
        <v>10</v>
      </c>
      <c r="F4261" s="163">
        <v>15.704999999999998</v>
      </c>
      <c r="G4261" s="163">
        <v>12.39</v>
      </c>
      <c r="H4261" s="1">
        <v>2592</v>
      </c>
      <c r="I4261" s="161">
        <f>VLOOKUP(B4261,L$2:M$54,2,FALSE)</f>
        <v>1.0668570786058873</v>
      </c>
      <c r="J4261">
        <f>MAX(I4261*F4261,E4261)</f>
        <v>16.754990419505457</v>
      </c>
      <c r="L4261" s="166"/>
      <c r="M4261" s="41"/>
      <c r="N4261" s="41"/>
      <c r="O4261" s="41"/>
    </row>
    <row r="4262" spans="1:15" x14ac:dyDescent="0.25">
      <c r="A4262" s="165">
        <v>43643.5</v>
      </c>
      <c r="B4262" s="167">
        <f>WEEKNUM(A4262)</f>
        <v>26</v>
      </c>
      <c r="C4262" s="164">
        <f>WEEKDAY(A4262)</f>
        <v>5</v>
      </c>
      <c r="D4262" s="164">
        <v>13</v>
      </c>
      <c r="E4262" s="163">
        <v>10</v>
      </c>
      <c r="F4262" s="163">
        <v>14.475</v>
      </c>
      <c r="G4262" s="163">
        <v>11.870000000000001</v>
      </c>
      <c r="H4262" s="1">
        <v>2328</v>
      </c>
      <c r="I4262" s="161">
        <f>VLOOKUP(B4262,L$2:M$54,2,FALSE)</f>
        <v>1.0668570786058873</v>
      </c>
      <c r="J4262">
        <f>MAX(I4262*F4262,E4262)</f>
        <v>15.442756212820218</v>
      </c>
      <c r="L4262" s="166"/>
      <c r="M4262" s="41"/>
      <c r="N4262" s="41"/>
      <c r="O4262" s="41"/>
    </row>
    <row r="4263" spans="1:15" x14ac:dyDescent="0.25">
      <c r="A4263" s="165">
        <v>43643.541666666664</v>
      </c>
      <c r="B4263" s="167">
        <f>WEEKNUM(A4263)</f>
        <v>26</v>
      </c>
      <c r="C4263" s="164">
        <f>WEEKDAY(A4263)</f>
        <v>5</v>
      </c>
      <c r="D4263" s="164">
        <v>14</v>
      </c>
      <c r="E4263" s="163">
        <v>10</v>
      </c>
      <c r="F4263" s="163">
        <v>13.765000000000001</v>
      </c>
      <c r="G4263" s="163">
        <v>12.16</v>
      </c>
      <c r="H4263" s="1">
        <v>2545</v>
      </c>
      <c r="I4263" s="161">
        <f>VLOOKUP(B4263,L$2:M$54,2,FALSE)</f>
        <v>1.0668570786058873</v>
      </c>
      <c r="J4263">
        <f>MAX(I4263*F4263,E4263)</f>
        <v>14.685287687010039</v>
      </c>
      <c r="L4263" s="166"/>
      <c r="M4263" s="41"/>
      <c r="N4263" s="41"/>
      <c r="O4263" s="41"/>
    </row>
    <row r="4264" spans="1:15" x14ac:dyDescent="0.25">
      <c r="A4264" s="165">
        <v>43643.583333333336</v>
      </c>
      <c r="B4264" s="167">
        <f>WEEKNUM(A4264)</f>
        <v>26</v>
      </c>
      <c r="C4264" s="164">
        <f>WEEKDAY(A4264)</f>
        <v>5</v>
      </c>
      <c r="D4264" s="164">
        <v>15</v>
      </c>
      <c r="E4264" s="163">
        <v>10</v>
      </c>
      <c r="F4264" s="163">
        <v>15.885</v>
      </c>
      <c r="G4264" s="163">
        <v>12.04</v>
      </c>
      <c r="H4264" s="1">
        <v>2664</v>
      </c>
      <c r="I4264" s="161">
        <f>VLOOKUP(B4264,L$2:M$54,2,FALSE)</f>
        <v>1.0668570786058873</v>
      </c>
      <c r="J4264">
        <f>MAX(I4264*F4264,E4264)</f>
        <v>16.947024693654519</v>
      </c>
      <c r="L4264" s="166"/>
      <c r="M4264" s="41"/>
      <c r="N4264" s="41"/>
      <c r="O4264" s="41"/>
    </row>
    <row r="4265" spans="1:15" x14ac:dyDescent="0.25">
      <c r="A4265" s="165">
        <v>43643.625</v>
      </c>
      <c r="B4265" s="167">
        <f>WEEKNUM(A4265)</f>
        <v>26</v>
      </c>
      <c r="C4265" s="164">
        <f>WEEKDAY(A4265)</f>
        <v>5</v>
      </c>
      <c r="D4265" s="164">
        <v>16</v>
      </c>
      <c r="E4265" s="163">
        <v>10</v>
      </c>
      <c r="F4265" s="163">
        <v>14.73</v>
      </c>
      <c r="G4265" s="163">
        <v>11.515000000000001</v>
      </c>
      <c r="H4265" s="1">
        <v>3022</v>
      </c>
      <c r="I4265" s="161">
        <f>VLOOKUP(B4265,L$2:M$54,2,FALSE)</f>
        <v>1.0668570786058873</v>
      </c>
      <c r="J4265">
        <f>MAX(I4265*F4265,E4265)</f>
        <v>15.71480476786472</v>
      </c>
      <c r="L4265" s="166"/>
      <c r="M4265" s="41"/>
      <c r="N4265" s="41"/>
      <c r="O4265" s="41"/>
    </row>
    <row r="4266" spans="1:15" x14ac:dyDescent="0.25">
      <c r="A4266" s="165">
        <v>43643.666666666664</v>
      </c>
      <c r="B4266" s="167">
        <f>WEEKNUM(A4266)</f>
        <v>26</v>
      </c>
      <c r="C4266" s="164">
        <f>WEEKDAY(A4266)</f>
        <v>5</v>
      </c>
      <c r="D4266" s="164">
        <v>17</v>
      </c>
      <c r="E4266" s="163">
        <v>10</v>
      </c>
      <c r="F4266" s="163">
        <v>15.145</v>
      </c>
      <c r="G4266" s="163">
        <v>12.275</v>
      </c>
      <c r="H4266" s="1">
        <v>3725</v>
      </c>
      <c r="I4266" s="161">
        <f>VLOOKUP(B4266,L$2:M$54,2,FALSE)</f>
        <v>1.0668570786058873</v>
      </c>
      <c r="J4266">
        <f>MAX(I4266*F4266,E4266)</f>
        <v>16.157550455486163</v>
      </c>
      <c r="L4266" s="166"/>
      <c r="M4266" s="41"/>
      <c r="N4266" s="41"/>
      <c r="O4266" s="41"/>
    </row>
    <row r="4267" spans="1:15" x14ac:dyDescent="0.25">
      <c r="A4267" s="165">
        <v>43643.708333333336</v>
      </c>
      <c r="B4267" s="167">
        <f>WEEKNUM(A4267)</f>
        <v>26</v>
      </c>
      <c r="C4267" s="164">
        <f>WEEKDAY(A4267)</f>
        <v>5</v>
      </c>
      <c r="D4267" s="164">
        <v>18</v>
      </c>
      <c r="E4267" s="163">
        <v>10</v>
      </c>
      <c r="F4267" s="163">
        <v>17.98</v>
      </c>
      <c r="G4267" s="163">
        <v>12.059999999999999</v>
      </c>
      <c r="H4267" s="1">
        <v>4134</v>
      </c>
      <c r="I4267" s="161">
        <f>VLOOKUP(B4267,L$2:M$54,2,FALSE)</f>
        <v>1.0668570786058873</v>
      </c>
      <c r="J4267">
        <f>MAX(I4267*F4267,E4267)</f>
        <v>19.182090273333856</v>
      </c>
      <c r="L4267" s="166"/>
      <c r="M4267" s="41"/>
      <c r="N4267" s="41"/>
      <c r="O4267" s="41"/>
    </row>
    <row r="4268" spans="1:15" x14ac:dyDescent="0.25">
      <c r="A4268" s="165">
        <v>43643.75</v>
      </c>
      <c r="B4268" s="167">
        <f>WEEKNUM(A4268)</f>
        <v>26</v>
      </c>
      <c r="C4268" s="164">
        <f>WEEKDAY(A4268)</f>
        <v>5</v>
      </c>
      <c r="D4268" s="164">
        <v>19</v>
      </c>
      <c r="E4268" s="163">
        <v>10</v>
      </c>
      <c r="F4268" s="163">
        <v>16.450000000000003</v>
      </c>
      <c r="G4268" s="163">
        <v>10.385</v>
      </c>
      <c r="H4268" s="1">
        <v>3177</v>
      </c>
      <c r="I4268" s="161">
        <f>VLOOKUP(B4268,L$2:M$54,2,FALSE)</f>
        <v>1.0668570786058873</v>
      </c>
      <c r="J4268">
        <f>MAX(I4268*F4268,E4268)</f>
        <v>17.54979894306685</v>
      </c>
      <c r="L4268" s="166"/>
      <c r="M4268" s="41"/>
      <c r="N4268" s="41"/>
      <c r="O4268" s="41"/>
    </row>
    <row r="4269" spans="1:15" x14ac:dyDescent="0.25">
      <c r="A4269" s="165">
        <v>43643.791666666664</v>
      </c>
      <c r="B4269" s="167">
        <f>WEEKNUM(A4269)</f>
        <v>26</v>
      </c>
      <c r="C4269" s="164">
        <f>WEEKDAY(A4269)</f>
        <v>5</v>
      </c>
      <c r="D4269" s="164">
        <v>20</v>
      </c>
      <c r="E4269" s="163">
        <v>10</v>
      </c>
      <c r="F4269" s="163">
        <v>13.945</v>
      </c>
      <c r="G4269" s="163">
        <v>12.4825</v>
      </c>
      <c r="H4269" s="1">
        <v>2142</v>
      </c>
      <c r="I4269" s="161">
        <f>VLOOKUP(B4269,L$2:M$54,2,FALSE)</f>
        <v>1.0668570786058873</v>
      </c>
      <c r="J4269">
        <f>MAX(I4269*F4269,E4269)</f>
        <v>14.877321961159099</v>
      </c>
      <c r="L4269" s="166"/>
      <c r="M4269" s="41"/>
      <c r="N4269" s="41"/>
      <c r="O4269" s="41"/>
    </row>
    <row r="4270" spans="1:15" x14ac:dyDescent="0.25">
      <c r="A4270" s="165">
        <v>43643.833333333336</v>
      </c>
      <c r="B4270" s="167">
        <f>WEEKNUM(A4270)</f>
        <v>26</v>
      </c>
      <c r="C4270" s="164">
        <f>WEEKDAY(A4270)</f>
        <v>5</v>
      </c>
      <c r="D4270" s="164">
        <v>21</v>
      </c>
      <c r="E4270" s="163">
        <v>11.754999999999999</v>
      </c>
      <c r="F4270" s="163">
        <v>11.754999999999999</v>
      </c>
      <c r="G4270" s="163">
        <v>13.89</v>
      </c>
      <c r="H4270" s="1">
        <v>1195</v>
      </c>
      <c r="I4270" s="161">
        <f>VLOOKUP(B4270,L$2:M$54,2,FALSE)</f>
        <v>1.0668570786058873</v>
      </c>
      <c r="J4270">
        <f>MAX(I4270*F4270,E4270)</f>
        <v>12.540904959012204</v>
      </c>
      <c r="L4270" s="166"/>
      <c r="M4270" s="41"/>
      <c r="N4270" s="41"/>
      <c r="O4270" s="41"/>
    </row>
    <row r="4271" spans="1:15" x14ac:dyDescent="0.25">
      <c r="A4271" s="165">
        <v>43643.875</v>
      </c>
      <c r="B4271" s="167">
        <f>WEEKNUM(A4271)</f>
        <v>26</v>
      </c>
      <c r="C4271" s="164">
        <f>WEEKDAY(A4271)</f>
        <v>5</v>
      </c>
      <c r="D4271" s="164">
        <v>22</v>
      </c>
      <c r="E4271" s="163">
        <v>12</v>
      </c>
      <c r="F4271" s="163">
        <v>13.98</v>
      </c>
      <c r="G4271" s="163">
        <v>12.8025</v>
      </c>
      <c r="H4271" s="1">
        <v>1056</v>
      </c>
      <c r="I4271" s="161">
        <f>VLOOKUP(B4271,L$2:M$54,2,FALSE)</f>
        <v>1.0668570786058873</v>
      </c>
      <c r="J4271">
        <f>MAX(I4271*F4271,E4271)</f>
        <v>14.914661958910305</v>
      </c>
      <c r="L4271" s="166"/>
      <c r="M4271" s="41"/>
      <c r="N4271" s="41"/>
      <c r="O4271" s="41"/>
    </row>
    <row r="4272" spans="1:15" x14ac:dyDescent="0.25">
      <c r="A4272" s="165">
        <v>43643.916666666664</v>
      </c>
      <c r="B4272" s="167">
        <f>WEEKNUM(A4272)</f>
        <v>26</v>
      </c>
      <c r="C4272" s="164">
        <f>WEEKDAY(A4272)</f>
        <v>5</v>
      </c>
      <c r="D4272" s="164">
        <v>23</v>
      </c>
      <c r="E4272" s="163">
        <v>12</v>
      </c>
      <c r="F4272" s="163">
        <v>13.92</v>
      </c>
      <c r="G4272" s="163">
        <v>12.245000000000001</v>
      </c>
      <c r="H4272" s="1">
        <v>964</v>
      </c>
      <c r="I4272" s="161">
        <f>VLOOKUP(B4272,L$2:M$54,2,FALSE)</f>
        <v>1.0668570786058873</v>
      </c>
      <c r="J4272">
        <f>MAX(I4272*F4272,E4272)</f>
        <v>14.850650534193951</v>
      </c>
      <c r="L4272" s="166"/>
      <c r="M4272" s="41"/>
      <c r="N4272" s="41"/>
      <c r="O4272" s="41"/>
    </row>
    <row r="4273" spans="1:15" x14ac:dyDescent="0.25">
      <c r="A4273" s="165">
        <v>43643.958333333336</v>
      </c>
      <c r="B4273" s="167">
        <f>WEEKNUM(A4273)</f>
        <v>26</v>
      </c>
      <c r="C4273" s="164">
        <f>WEEKDAY(A4273)</f>
        <v>5</v>
      </c>
      <c r="D4273" s="164">
        <v>24</v>
      </c>
      <c r="E4273" s="163">
        <v>12</v>
      </c>
      <c r="F4273" s="163">
        <v>13.934999999999999</v>
      </c>
      <c r="G4273" s="163">
        <v>12.524999999999999</v>
      </c>
      <c r="H4273" s="1">
        <v>666</v>
      </c>
      <c r="I4273" s="161">
        <f>VLOOKUP(B4273,L$2:M$54,2,FALSE)</f>
        <v>1.0668570786058873</v>
      </c>
      <c r="J4273">
        <f>MAX(I4273*F4273,E4273)</f>
        <v>14.866653390373038</v>
      </c>
      <c r="L4273" s="166"/>
      <c r="M4273" s="41"/>
      <c r="N4273" s="41"/>
      <c r="O4273" s="41"/>
    </row>
    <row r="4274" spans="1:15" x14ac:dyDescent="0.25">
      <c r="A4274" s="165">
        <v>43644</v>
      </c>
      <c r="B4274" s="167">
        <f>WEEKNUM(A4274)</f>
        <v>26</v>
      </c>
      <c r="C4274" s="164">
        <f>WEEKDAY(A4274)</f>
        <v>6</v>
      </c>
      <c r="D4274" s="164">
        <v>1</v>
      </c>
      <c r="E4274" s="163">
        <v>12</v>
      </c>
      <c r="F4274" s="163">
        <v>13.225</v>
      </c>
      <c r="G4274" s="163">
        <v>12.41</v>
      </c>
      <c r="H4274" s="1">
        <v>292</v>
      </c>
      <c r="I4274" s="161">
        <f>VLOOKUP(B4274,L$2:M$54,2,FALSE)</f>
        <v>1.0668570786058873</v>
      </c>
      <c r="J4274">
        <f>MAX(I4274*F4274,E4274)</f>
        <v>14.109184864562859</v>
      </c>
      <c r="L4274" s="166"/>
      <c r="M4274" s="41"/>
      <c r="N4274" s="41"/>
      <c r="O4274" s="41"/>
    </row>
    <row r="4275" spans="1:15" x14ac:dyDescent="0.25">
      <c r="A4275" s="165">
        <v>43644.041666666664</v>
      </c>
      <c r="B4275" s="167">
        <f>WEEKNUM(A4275)</f>
        <v>26</v>
      </c>
      <c r="C4275" s="164">
        <f>WEEKDAY(A4275)</f>
        <v>6</v>
      </c>
      <c r="D4275" s="164">
        <v>2</v>
      </c>
      <c r="E4275" s="163">
        <v>10</v>
      </c>
      <c r="F4275" s="163">
        <v>10.495000000000001</v>
      </c>
      <c r="G4275" s="163">
        <v>11.952500000000001</v>
      </c>
      <c r="H4275" s="1">
        <v>147</v>
      </c>
      <c r="I4275" s="161">
        <f>VLOOKUP(B4275,L$2:M$54,2,FALSE)</f>
        <v>1.0668570786058873</v>
      </c>
      <c r="J4275">
        <f>MAX(I4275*F4275,E4275)</f>
        <v>11.196665039968789</v>
      </c>
      <c r="L4275" s="166"/>
      <c r="M4275" s="41"/>
      <c r="N4275" s="41"/>
      <c r="O4275" s="41"/>
    </row>
    <row r="4276" spans="1:15" x14ac:dyDescent="0.25">
      <c r="A4276" s="165">
        <v>43644.083333333336</v>
      </c>
      <c r="B4276" s="167">
        <f>WEEKNUM(A4276)</f>
        <v>26</v>
      </c>
      <c r="C4276" s="164">
        <f>WEEKDAY(A4276)</f>
        <v>6</v>
      </c>
      <c r="D4276" s="164">
        <v>3</v>
      </c>
      <c r="E4276" s="163">
        <v>10</v>
      </c>
      <c r="F4276" s="163">
        <v>10.850000000000001</v>
      </c>
      <c r="G4276" s="163">
        <v>12.835000000000001</v>
      </c>
      <c r="H4276" s="1">
        <v>98</v>
      </c>
      <c r="I4276" s="161">
        <f>VLOOKUP(B4276,L$2:M$54,2,FALSE)</f>
        <v>1.0668570786058873</v>
      </c>
      <c r="J4276">
        <f>MAX(I4276*F4276,E4276)</f>
        <v>11.575399302873878</v>
      </c>
      <c r="L4276" s="166"/>
      <c r="M4276" s="41"/>
      <c r="N4276" s="41"/>
      <c r="O4276" s="41"/>
    </row>
    <row r="4277" spans="1:15" x14ac:dyDescent="0.25">
      <c r="A4277" s="165">
        <v>43644.125</v>
      </c>
      <c r="B4277" s="167">
        <f>WEEKNUM(A4277)</f>
        <v>26</v>
      </c>
      <c r="C4277" s="164">
        <f>WEEKDAY(A4277)</f>
        <v>6</v>
      </c>
      <c r="D4277" s="164">
        <v>4</v>
      </c>
      <c r="E4277" s="163">
        <v>10</v>
      </c>
      <c r="F4277" s="163">
        <v>10.475000000000001</v>
      </c>
      <c r="G4277" s="163">
        <v>12.8825</v>
      </c>
      <c r="H4277" s="1">
        <v>182</v>
      </c>
      <c r="I4277" s="161">
        <f>VLOOKUP(B4277,L$2:M$54,2,FALSE)</f>
        <v>1.0668570786058873</v>
      </c>
      <c r="J4277">
        <f>MAX(I4277*F4277,E4277)</f>
        <v>11.17532789839667</v>
      </c>
      <c r="L4277" s="166"/>
      <c r="M4277" s="41"/>
      <c r="N4277" s="41"/>
      <c r="O4277" s="41"/>
    </row>
    <row r="4278" spans="1:15" x14ac:dyDescent="0.25">
      <c r="A4278" s="165">
        <v>43644.166666666664</v>
      </c>
      <c r="B4278" s="167">
        <f>WEEKNUM(A4278)</f>
        <v>26</v>
      </c>
      <c r="C4278" s="164">
        <f>WEEKDAY(A4278)</f>
        <v>6</v>
      </c>
      <c r="D4278" s="164">
        <v>5</v>
      </c>
      <c r="E4278" s="163">
        <v>11.254999999999999</v>
      </c>
      <c r="F4278" s="163">
        <v>11.120000000000001</v>
      </c>
      <c r="G4278" s="163">
        <v>12.282499999999999</v>
      </c>
      <c r="H4278" s="1">
        <v>344</v>
      </c>
      <c r="I4278" s="161">
        <f>VLOOKUP(B4278,L$2:M$54,2,FALSE)</f>
        <v>1.0668570786058873</v>
      </c>
      <c r="J4278">
        <f>MAX(I4278*F4278,E4278)</f>
        <v>11.863450714097468</v>
      </c>
      <c r="L4278" s="166"/>
      <c r="M4278" s="41"/>
      <c r="N4278" s="41"/>
      <c r="O4278" s="41"/>
    </row>
    <row r="4279" spans="1:15" x14ac:dyDescent="0.25">
      <c r="A4279" s="165">
        <v>43644.208333333336</v>
      </c>
      <c r="B4279" s="167">
        <f>WEEKNUM(A4279)</f>
        <v>26</v>
      </c>
      <c r="C4279" s="164">
        <f>WEEKDAY(A4279)</f>
        <v>6</v>
      </c>
      <c r="D4279" s="164">
        <v>6</v>
      </c>
      <c r="E4279" s="163">
        <v>9.5249999999999986</v>
      </c>
      <c r="F4279" s="163">
        <v>9.5249999999999986</v>
      </c>
      <c r="G4279" s="163">
        <v>13.487500000000001</v>
      </c>
      <c r="H4279" s="1">
        <v>985</v>
      </c>
      <c r="I4279" s="161">
        <f>VLOOKUP(B4279,L$2:M$54,2,FALSE)</f>
        <v>1.0668570786058873</v>
      </c>
      <c r="J4279">
        <f>MAX(I4279*F4279,E4279)</f>
        <v>10.161813673721076</v>
      </c>
      <c r="L4279" s="166"/>
      <c r="M4279" s="41"/>
      <c r="N4279" s="41"/>
      <c r="O4279" s="41"/>
    </row>
    <row r="4280" spans="1:15" x14ac:dyDescent="0.25">
      <c r="A4280" s="165">
        <v>43644.25</v>
      </c>
      <c r="B4280" s="167">
        <f>WEEKNUM(A4280)</f>
        <v>26</v>
      </c>
      <c r="C4280" s="164">
        <f>WEEKDAY(A4280)</f>
        <v>6</v>
      </c>
      <c r="D4280" s="164">
        <v>7</v>
      </c>
      <c r="E4280" s="163">
        <v>10.635</v>
      </c>
      <c r="F4280" s="163">
        <v>12.370000000000001</v>
      </c>
      <c r="G4280" s="163">
        <v>14.024999999999999</v>
      </c>
      <c r="H4280" s="1">
        <v>3341</v>
      </c>
      <c r="I4280" s="161">
        <f>VLOOKUP(B4280,L$2:M$54,2,FALSE)</f>
        <v>1.0668570786058873</v>
      </c>
      <c r="J4280">
        <f>MAX(I4280*F4280,E4280)</f>
        <v>13.197022062354828</v>
      </c>
      <c r="L4280" s="166"/>
      <c r="M4280" s="41"/>
      <c r="N4280" s="41"/>
      <c r="O4280" s="41"/>
    </row>
    <row r="4281" spans="1:15" x14ac:dyDescent="0.25">
      <c r="A4281" s="165">
        <v>43644.291666666664</v>
      </c>
      <c r="B4281" s="167">
        <f>WEEKNUM(A4281)</f>
        <v>26</v>
      </c>
      <c r="C4281" s="164">
        <f>WEEKDAY(A4281)</f>
        <v>6</v>
      </c>
      <c r="D4281" s="164">
        <v>8</v>
      </c>
      <c r="E4281" s="163">
        <v>10</v>
      </c>
      <c r="F4281" s="163">
        <v>16.535</v>
      </c>
      <c r="G4281" s="163">
        <v>12.495000000000001</v>
      </c>
      <c r="H4281" s="1">
        <v>4079</v>
      </c>
      <c r="I4281" s="161">
        <f>VLOOKUP(B4281,L$2:M$54,2,FALSE)</f>
        <v>1.0668570786058873</v>
      </c>
      <c r="J4281">
        <f>MAX(I4281*F4281,E4281)</f>
        <v>17.640481794748347</v>
      </c>
      <c r="L4281" s="166"/>
      <c r="M4281" s="41"/>
      <c r="N4281" s="41"/>
      <c r="O4281" s="41"/>
    </row>
    <row r="4282" spans="1:15" x14ac:dyDescent="0.25">
      <c r="A4282" s="165">
        <v>43644.333333333336</v>
      </c>
      <c r="B4282" s="167">
        <f>WEEKNUM(A4282)</f>
        <v>26</v>
      </c>
      <c r="C4282" s="164">
        <f>WEEKDAY(A4282)</f>
        <v>6</v>
      </c>
      <c r="D4282" s="164">
        <v>9</v>
      </c>
      <c r="E4282" s="163">
        <v>10</v>
      </c>
      <c r="F4282" s="163">
        <v>19.29</v>
      </c>
      <c r="G4282" s="163">
        <v>11.952500000000001</v>
      </c>
      <c r="H4282" s="1">
        <v>3087</v>
      </c>
      <c r="I4282" s="161">
        <f>VLOOKUP(B4282,L$2:M$54,2,FALSE)</f>
        <v>1.0668570786058873</v>
      </c>
      <c r="J4282">
        <f>MAX(I4282*F4282,E4282)</f>
        <v>20.579673046307565</v>
      </c>
      <c r="L4282" s="166"/>
      <c r="M4282" s="41"/>
      <c r="N4282" s="41"/>
      <c r="O4282" s="41"/>
    </row>
    <row r="4283" spans="1:15" x14ac:dyDescent="0.25">
      <c r="A4283" s="165">
        <v>43644.375</v>
      </c>
      <c r="B4283" s="167">
        <f>WEEKNUM(A4283)</f>
        <v>26</v>
      </c>
      <c r="C4283" s="164">
        <f>WEEKDAY(A4283)</f>
        <v>6</v>
      </c>
      <c r="D4283" s="164">
        <v>10</v>
      </c>
      <c r="E4283" s="163">
        <v>10</v>
      </c>
      <c r="F4283" s="163">
        <v>15.025</v>
      </c>
      <c r="G4283" s="163">
        <v>12.977499999999999</v>
      </c>
      <c r="H4283" s="1">
        <v>2967</v>
      </c>
      <c r="I4283" s="161">
        <f>VLOOKUP(B4283,L$2:M$54,2,FALSE)</f>
        <v>1.0668570786058873</v>
      </c>
      <c r="J4283">
        <f>MAX(I4283*F4283,E4283)</f>
        <v>16.029527606053456</v>
      </c>
      <c r="L4283" s="166"/>
      <c r="M4283" s="41"/>
      <c r="N4283" s="41"/>
      <c r="O4283" s="41"/>
    </row>
    <row r="4284" spans="1:15" x14ac:dyDescent="0.25">
      <c r="A4284" s="165">
        <v>43644.416666666664</v>
      </c>
      <c r="B4284" s="167">
        <f>WEEKNUM(A4284)</f>
        <v>26</v>
      </c>
      <c r="C4284" s="164">
        <f>WEEKDAY(A4284)</f>
        <v>6</v>
      </c>
      <c r="D4284" s="164">
        <v>11</v>
      </c>
      <c r="E4284" s="163">
        <v>10</v>
      </c>
      <c r="F4284" s="163">
        <v>13.92</v>
      </c>
      <c r="G4284" s="163">
        <v>12.872499999999999</v>
      </c>
      <c r="H4284" s="1">
        <v>2726</v>
      </c>
      <c r="I4284" s="161">
        <f>VLOOKUP(B4284,L$2:M$54,2,FALSE)</f>
        <v>1.0668570786058873</v>
      </c>
      <c r="J4284">
        <f>MAX(I4284*F4284,E4284)</f>
        <v>14.850650534193951</v>
      </c>
      <c r="L4284" s="166"/>
      <c r="M4284" s="41"/>
      <c r="N4284" s="41"/>
      <c r="O4284" s="41"/>
    </row>
    <row r="4285" spans="1:15" x14ac:dyDescent="0.25">
      <c r="A4285" s="165">
        <v>43644.458333333336</v>
      </c>
      <c r="B4285" s="167">
        <f>WEEKNUM(A4285)</f>
        <v>26</v>
      </c>
      <c r="C4285" s="164">
        <f>WEEKDAY(A4285)</f>
        <v>6</v>
      </c>
      <c r="D4285" s="164">
        <v>12</v>
      </c>
      <c r="E4285" s="163">
        <v>10</v>
      </c>
      <c r="F4285" s="163">
        <v>14.2</v>
      </c>
      <c r="G4285" s="163">
        <v>13.21</v>
      </c>
      <c r="H4285" s="1">
        <v>2660</v>
      </c>
      <c r="I4285" s="161">
        <f>VLOOKUP(B4285,L$2:M$54,2,FALSE)</f>
        <v>1.0668570786058873</v>
      </c>
      <c r="J4285">
        <f>MAX(I4285*F4285,E4285)</f>
        <v>15.149370516203598</v>
      </c>
      <c r="L4285" s="166"/>
      <c r="M4285" s="41"/>
      <c r="N4285" s="41"/>
      <c r="O4285" s="41"/>
    </row>
    <row r="4286" spans="1:15" x14ac:dyDescent="0.25">
      <c r="A4286" s="165">
        <v>43644.5</v>
      </c>
      <c r="B4286" s="167">
        <f>WEEKNUM(A4286)</f>
        <v>26</v>
      </c>
      <c r="C4286" s="164">
        <f>WEEKDAY(A4286)</f>
        <v>6</v>
      </c>
      <c r="D4286" s="164">
        <v>13</v>
      </c>
      <c r="E4286" s="163">
        <v>10</v>
      </c>
      <c r="F4286" s="163">
        <v>14.445</v>
      </c>
      <c r="G4286" s="163">
        <v>13.045</v>
      </c>
      <c r="H4286" s="1">
        <v>2620</v>
      </c>
      <c r="I4286" s="161">
        <f>VLOOKUP(B4286,L$2:M$54,2,FALSE)</f>
        <v>1.0668570786058873</v>
      </c>
      <c r="J4286">
        <f>MAX(I4286*F4286,E4286)</f>
        <v>15.410750500462042</v>
      </c>
      <c r="L4286" s="166"/>
      <c r="M4286" s="41"/>
      <c r="N4286" s="41"/>
      <c r="O4286" s="41"/>
    </row>
    <row r="4287" spans="1:15" x14ac:dyDescent="0.25">
      <c r="A4287" s="165">
        <v>43644.541666666664</v>
      </c>
      <c r="B4287" s="167">
        <f>WEEKNUM(A4287)</f>
        <v>26</v>
      </c>
      <c r="C4287" s="164">
        <f>WEEKDAY(A4287)</f>
        <v>6</v>
      </c>
      <c r="D4287" s="164">
        <v>14</v>
      </c>
      <c r="E4287" s="163">
        <v>10</v>
      </c>
      <c r="F4287" s="163">
        <v>13.79</v>
      </c>
      <c r="G4287" s="163">
        <v>12.297499999999999</v>
      </c>
      <c r="H4287" s="1">
        <v>2788</v>
      </c>
      <c r="I4287" s="161">
        <f>VLOOKUP(B4287,L$2:M$54,2,FALSE)</f>
        <v>1.0668570786058873</v>
      </c>
      <c r="J4287">
        <f>MAX(I4287*F4287,E4287)</f>
        <v>14.711959113975185</v>
      </c>
      <c r="L4287" s="166"/>
      <c r="M4287" s="41"/>
      <c r="N4287" s="41"/>
      <c r="O4287" s="41"/>
    </row>
    <row r="4288" spans="1:15" x14ac:dyDescent="0.25">
      <c r="A4288" s="165">
        <v>43644.583333333336</v>
      </c>
      <c r="B4288" s="167">
        <f>WEEKNUM(A4288)</f>
        <v>26</v>
      </c>
      <c r="C4288" s="164">
        <f>WEEKDAY(A4288)</f>
        <v>6</v>
      </c>
      <c r="D4288" s="164">
        <v>15</v>
      </c>
      <c r="E4288" s="163">
        <v>10</v>
      </c>
      <c r="F4288" s="163">
        <v>14.295000000000002</v>
      </c>
      <c r="G4288" s="163">
        <v>11.184999999999999</v>
      </c>
      <c r="H4288" s="1">
        <v>3026</v>
      </c>
      <c r="I4288" s="161">
        <f>VLOOKUP(B4288,L$2:M$54,2,FALSE)</f>
        <v>1.0668570786058873</v>
      </c>
      <c r="J4288">
        <f>MAX(I4288*F4288,E4288)</f>
        <v>15.250721938671161</v>
      </c>
      <c r="L4288" s="166"/>
      <c r="M4288" s="41"/>
      <c r="N4288" s="41"/>
      <c r="O4288" s="41"/>
    </row>
    <row r="4289" spans="1:15" x14ac:dyDescent="0.25">
      <c r="A4289" s="165">
        <v>43644.625</v>
      </c>
      <c r="B4289" s="167">
        <f>WEEKNUM(A4289)</f>
        <v>26</v>
      </c>
      <c r="C4289" s="164">
        <f>WEEKDAY(A4289)</f>
        <v>6</v>
      </c>
      <c r="D4289" s="164">
        <v>16</v>
      </c>
      <c r="E4289" s="163">
        <v>10</v>
      </c>
      <c r="F4289" s="163">
        <v>14.035</v>
      </c>
      <c r="G4289" s="163">
        <v>11.002500000000001</v>
      </c>
      <c r="H4289" s="1">
        <v>3059</v>
      </c>
      <c r="I4289" s="161">
        <f>VLOOKUP(B4289,L$2:M$54,2,FALSE)</f>
        <v>1.0668570786058873</v>
      </c>
      <c r="J4289">
        <f>MAX(I4289*F4289,E4289)</f>
        <v>14.973339098233629</v>
      </c>
      <c r="L4289" s="166"/>
      <c r="M4289" s="41"/>
      <c r="N4289" s="41"/>
      <c r="O4289" s="41"/>
    </row>
    <row r="4290" spans="1:15" x14ac:dyDescent="0.25">
      <c r="A4290" s="165">
        <v>43644.666666666664</v>
      </c>
      <c r="B4290" s="167">
        <f>WEEKNUM(A4290)</f>
        <v>26</v>
      </c>
      <c r="C4290" s="164">
        <f>WEEKDAY(A4290)</f>
        <v>6</v>
      </c>
      <c r="D4290" s="164">
        <v>17</v>
      </c>
      <c r="E4290" s="163">
        <v>10</v>
      </c>
      <c r="F4290" s="163">
        <v>15.855</v>
      </c>
      <c r="G4290" s="163">
        <v>11.712499999999999</v>
      </c>
      <c r="H4290" s="1">
        <v>3781</v>
      </c>
      <c r="I4290" s="161">
        <f>VLOOKUP(B4290,L$2:M$54,2,FALSE)</f>
        <v>1.0668570786058873</v>
      </c>
      <c r="J4290">
        <f>MAX(I4290*F4290,E4290)</f>
        <v>16.915018981296342</v>
      </c>
      <c r="L4290" s="166"/>
      <c r="M4290" s="41"/>
      <c r="N4290" s="41"/>
      <c r="O4290" s="41"/>
    </row>
    <row r="4291" spans="1:15" x14ac:dyDescent="0.25">
      <c r="A4291" s="165">
        <v>43644.708333333336</v>
      </c>
      <c r="B4291" s="167">
        <f>WEEKNUM(A4291)</f>
        <v>26</v>
      </c>
      <c r="C4291" s="164">
        <f>WEEKDAY(A4291)</f>
        <v>6</v>
      </c>
      <c r="D4291" s="164">
        <v>18</v>
      </c>
      <c r="E4291" s="163">
        <v>10</v>
      </c>
      <c r="F4291" s="163">
        <v>16.524999999999999</v>
      </c>
      <c r="G4291" s="163">
        <v>10.175000000000001</v>
      </c>
      <c r="H4291" s="1">
        <v>4083</v>
      </c>
      <c r="I4291" s="161">
        <f>VLOOKUP(B4291,L$2:M$54,2,FALSE)</f>
        <v>1.0668570786058873</v>
      </c>
      <c r="J4291">
        <f>MAX(I4291*F4291,E4291)</f>
        <v>17.629813223962287</v>
      </c>
      <c r="L4291" s="166"/>
      <c r="M4291" s="41"/>
      <c r="N4291" s="41"/>
      <c r="O4291" s="41"/>
    </row>
    <row r="4292" spans="1:15" x14ac:dyDescent="0.25">
      <c r="A4292" s="165">
        <v>43644.75</v>
      </c>
      <c r="B4292" s="167">
        <f>WEEKNUM(A4292)</f>
        <v>26</v>
      </c>
      <c r="C4292" s="164">
        <f>WEEKDAY(A4292)</f>
        <v>6</v>
      </c>
      <c r="D4292" s="164">
        <v>19</v>
      </c>
      <c r="E4292" s="163">
        <v>10</v>
      </c>
      <c r="F4292" s="163">
        <v>16.23</v>
      </c>
      <c r="G4292" s="163">
        <v>11</v>
      </c>
      <c r="H4292" s="1">
        <v>3262</v>
      </c>
      <c r="I4292" s="161">
        <f>VLOOKUP(B4292,L$2:M$54,2,FALSE)</f>
        <v>1.0668570786058873</v>
      </c>
      <c r="J4292">
        <f>MAX(I4292*F4292,E4292)</f>
        <v>17.315090385773551</v>
      </c>
      <c r="L4292" s="166"/>
      <c r="M4292" s="41"/>
      <c r="N4292" s="41"/>
      <c r="O4292" s="41"/>
    </row>
    <row r="4293" spans="1:15" x14ac:dyDescent="0.25">
      <c r="A4293" s="165">
        <v>43644.791666666664</v>
      </c>
      <c r="B4293" s="167">
        <f>WEEKNUM(A4293)</f>
        <v>26</v>
      </c>
      <c r="C4293" s="164">
        <f>WEEKDAY(A4293)</f>
        <v>6</v>
      </c>
      <c r="D4293" s="164">
        <v>20</v>
      </c>
      <c r="E4293" s="163">
        <v>10</v>
      </c>
      <c r="F4293" s="163">
        <v>14.525</v>
      </c>
      <c r="G4293" s="163">
        <v>12.37</v>
      </c>
      <c r="H4293" s="1">
        <v>2151</v>
      </c>
      <c r="I4293" s="161">
        <f>VLOOKUP(B4293,L$2:M$54,2,FALSE)</f>
        <v>1.0668570786058873</v>
      </c>
      <c r="J4293">
        <f>MAX(I4293*F4293,E4293)</f>
        <v>15.496099066750514</v>
      </c>
      <c r="L4293" s="166"/>
      <c r="M4293" s="41"/>
      <c r="N4293" s="41"/>
      <c r="O4293" s="41"/>
    </row>
    <row r="4294" spans="1:15" x14ac:dyDescent="0.25">
      <c r="A4294" s="165">
        <v>43644.833333333336</v>
      </c>
      <c r="B4294" s="167">
        <f>WEEKNUM(A4294)</f>
        <v>26</v>
      </c>
      <c r="C4294" s="164">
        <f>WEEKDAY(A4294)</f>
        <v>6</v>
      </c>
      <c r="D4294" s="164">
        <v>21</v>
      </c>
      <c r="E4294" s="163">
        <v>10</v>
      </c>
      <c r="F4294" s="163">
        <v>13.08</v>
      </c>
      <c r="G4294" s="163">
        <v>14.387499999999999</v>
      </c>
      <c r="H4294" s="1">
        <v>1178</v>
      </c>
      <c r="I4294" s="161">
        <f>VLOOKUP(B4294,L$2:M$54,2,FALSE)</f>
        <v>1.0668570786058873</v>
      </c>
      <c r="J4294">
        <f>MAX(I4294*F4294,E4294)</f>
        <v>13.954490588165006</v>
      </c>
      <c r="L4294" s="166"/>
      <c r="M4294" s="41"/>
      <c r="N4294" s="41"/>
      <c r="O4294" s="41"/>
    </row>
    <row r="4295" spans="1:15" x14ac:dyDescent="0.25">
      <c r="A4295" s="165">
        <v>43644.875</v>
      </c>
      <c r="B4295" s="167">
        <f>WEEKNUM(A4295)</f>
        <v>26</v>
      </c>
      <c r="C4295" s="164">
        <f>WEEKDAY(A4295)</f>
        <v>6</v>
      </c>
      <c r="D4295" s="164">
        <v>22</v>
      </c>
      <c r="E4295" s="163">
        <v>11.55</v>
      </c>
      <c r="F4295" s="163">
        <v>11.55</v>
      </c>
      <c r="G4295" s="163">
        <v>13.649999999999999</v>
      </c>
      <c r="H4295" s="1">
        <v>926</v>
      </c>
      <c r="I4295" s="161">
        <f>VLOOKUP(B4295,L$2:M$54,2,FALSE)</f>
        <v>1.0668570786058873</v>
      </c>
      <c r="J4295">
        <f>MAX(I4295*F4295,E4295)</f>
        <v>12.322199257897999</v>
      </c>
      <c r="L4295" s="166"/>
      <c r="M4295" s="41"/>
      <c r="N4295" s="41"/>
      <c r="O4295" s="41"/>
    </row>
    <row r="4296" spans="1:15" x14ac:dyDescent="0.25">
      <c r="A4296" s="165">
        <v>43644.916666666664</v>
      </c>
      <c r="B4296" s="167">
        <f>WEEKNUM(A4296)</f>
        <v>26</v>
      </c>
      <c r="C4296" s="164">
        <f>WEEKDAY(A4296)</f>
        <v>6</v>
      </c>
      <c r="D4296" s="164">
        <v>23</v>
      </c>
      <c r="E4296" s="163">
        <v>11.719999999999999</v>
      </c>
      <c r="F4296" s="163">
        <v>11.719999999999999</v>
      </c>
      <c r="G4296" s="163">
        <v>12.5075</v>
      </c>
      <c r="H4296" s="1">
        <v>893</v>
      </c>
      <c r="I4296" s="161">
        <f>VLOOKUP(B4296,L$2:M$54,2,FALSE)</f>
        <v>1.0668570786058873</v>
      </c>
      <c r="J4296">
        <f>MAX(I4296*F4296,E4296)</f>
        <v>12.503564961260999</v>
      </c>
      <c r="L4296" s="166"/>
      <c r="M4296" s="41"/>
      <c r="N4296" s="41"/>
      <c r="O4296" s="41"/>
    </row>
    <row r="4297" spans="1:15" x14ac:dyDescent="0.25">
      <c r="A4297" s="165">
        <v>43644.958333333336</v>
      </c>
      <c r="B4297" s="167">
        <f>WEEKNUM(A4297)</f>
        <v>26</v>
      </c>
      <c r="C4297" s="164">
        <f>WEEKDAY(A4297)</f>
        <v>6</v>
      </c>
      <c r="D4297" s="164">
        <v>24</v>
      </c>
      <c r="E4297" s="163">
        <v>12.379999999999999</v>
      </c>
      <c r="F4297" s="163">
        <v>12.379999999999999</v>
      </c>
      <c r="G4297" s="163">
        <v>11.8325</v>
      </c>
      <c r="H4297" s="1">
        <v>635</v>
      </c>
      <c r="I4297" s="161">
        <f>VLOOKUP(B4297,L$2:M$54,2,FALSE)</f>
        <v>1.0668570786058873</v>
      </c>
      <c r="J4297">
        <f>MAX(I4297*F4297,E4297)</f>
        <v>13.207690633140883</v>
      </c>
      <c r="L4297" s="166"/>
      <c r="M4297" s="41"/>
      <c r="N4297" s="41"/>
      <c r="O4297" s="41"/>
    </row>
    <row r="4298" spans="1:15" x14ac:dyDescent="0.25">
      <c r="A4298" s="165">
        <v>43645</v>
      </c>
      <c r="B4298" s="167">
        <f>WEEKNUM(A4298)</f>
        <v>26</v>
      </c>
      <c r="C4298" s="164">
        <f>WEEKDAY(A4298)</f>
        <v>7</v>
      </c>
      <c r="D4298" s="164">
        <v>1</v>
      </c>
      <c r="E4298" s="163">
        <v>11.855</v>
      </c>
      <c r="F4298" s="163">
        <v>11.855</v>
      </c>
      <c r="G4298" s="163">
        <v>12.4025</v>
      </c>
      <c r="H4298" s="1">
        <v>310</v>
      </c>
      <c r="I4298" s="161">
        <f>VLOOKUP(B4298,L$2:M$54,2,FALSE)</f>
        <v>1.0668570786058873</v>
      </c>
      <c r="J4298">
        <f>MAX(I4298*F4298,E4298)</f>
        <v>12.647590666872794</v>
      </c>
      <c r="L4298" s="166"/>
      <c r="M4298" s="41"/>
      <c r="N4298" s="41"/>
      <c r="O4298" s="41"/>
    </row>
    <row r="4299" spans="1:15" x14ac:dyDescent="0.25">
      <c r="A4299" s="165">
        <v>43645.041666666664</v>
      </c>
      <c r="B4299" s="167">
        <f>WEEKNUM(A4299)</f>
        <v>26</v>
      </c>
      <c r="C4299" s="164">
        <f>WEEKDAY(A4299)</f>
        <v>7</v>
      </c>
      <c r="D4299" s="164">
        <v>2</v>
      </c>
      <c r="E4299" s="163">
        <v>11.925000000000001</v>
      </c>
      <c r="F4299" s="163">
        <v>11.925000000000001</v>
      </c>
      <c r="G4299" s="163">
        <v>12.215</v>
      </c>
      <c r="H4299" s="1">
        <v>163</v>
      </c>
      <c r="I4299" s="161">
        <f>VLOOKUP(B4299,L$2:M$54,2,FALSE)</f>
        <v>1.0668570786058873</v>
      </c>
      <c r="J4299">
        <f>MAX(I4299*F4299,E4299)</f>
        <v>12.722270662375207</v>
      </c>
      <c r="L4299" s="166"/>
      <c r="M4299" s="41"/>
      <c r="N4299" s="41"/>
      <c r="O4299" s="41"/>
    </row>
    <row r="4300" spans="1:15" x14ac:dyDescent="0.25">
      <c r="A4300" s="165">
        <v>43645.083333333336</v>
      </c>
      <c r="B4300" s="167">
        <f>WEEKNUM(A4300)</f>
        <v>26</v>
      </c>
      <c r="C4300" s="164">
        <f>WEEKDAY(A4300)</f>
        <v>7</v>
      </c>
      <c r="D4300" s="164">
        <v>3</v>
      </c>
      <c r="E4300" s="163">
        <v>11</v>
      </c>
      <c r="F4300" s="163">
        <v>11.125</v>
      </c>
      <c r="G4300" s="163">
        <v>12.5725</v>
      </c>
      <c r="H4300" s="1">
        <v>99</v>
      </c>
      <c r="I4300" s="161">
        <f>VLOOKUP(B4300,L$2:M$54,2,FALSE)</f>
        <v>1.0668570786058873</v>
      </c>
      <c r="J4300">
        <f>MAX(I4300*F4300,E4300)</f>
        <v>11.868784999490495</v>
      </c>
      <c r="L4300" s="166"/>
      <c r="M4300" s="41"/>
      <c r="N4300" s="41"/>
      <c r="O4300" s="41"/>
    </row>
    <row r="4301" spans="1:15" x14ac:dyDescent="0.25">
      <c r="A4301" s="165">
        <v>43645.125</v>
      </c>
      <c r="B4301" s="167">
        <f>WEEKNUM(A4301)</f>
        <v>26</v>
      </c>
      <c r="C4301" s="164">
        <f>WEEKDAY(A4301)</f>
        <v>7</v>
      </c>
      <c r="D4301" s="164">
        <v>4</v>
      </c>
      <c r="E4301" s="163">
        <v>12</v>
      </c>
      <c r="F4301" s="163">
        <v>12.02</v>
      </c>
      <c r="G4301" s="163">
        <v>11.942500000000001</v>
      </c>
      <c r="H4301" s="1">
        <v>174</v>
      </c>
      <c r="I4301" s="161">
        <f>VLOOKUP(B4301,L$2:M$54,2,FALSE)</f>
        <v>1.0668570786058873</v>
      </c>
      <c r="J4301">
        <f>MAX(I4301*F4301,E4301)</f>
        <v>12.823622084842764</v>
      </c>
      <c r="L4301" s="166"/>
      <c r="M4301" s="41"/>
      <c r="N4301" s="41"/>
      <c r="O4301" s="41"/>
    </row>
    <row r="4302" spans="1:15" x14ac:dyDescent="0.25">
      <c r="A4302" s="165">
        <v>43645.166666666664</v>
      </c>
      <c r="B4302" s="167">
        <f>WEEKNUM(A4302)</f>
        <v>26</v>
      </c>
      <c r="C4302" s="164">
        <f>WEEKDAY(A4302)</f>
        <v>7</v>
      </c>
      <c r="D4302" s="164">
        <v>5</v>
      </c>
      <c r="E4302" s="163">
        <v>10</v>
      </c>
      <c r="F4302" s="163">
        <v>10.565000000000001</v>
      </c>
      <c r="G4302" s="163">
        <v>12.1675</v>
      </c>
      <c r="H4302" s="1">
        <v>376</v>
      </c>
      <c r="I4302" s="161">
        <f>VLOOKUP(B4302,L$2:M$54,2,FALSE)</f>
        <v>1.0668570786058873</v>
      </c>
      <c r="J4302">
        <f>MAX(I4302*F4302,E4302)</f>
        <v>11.271345035471201</v>
      </c>
      <c r="L4302" s="166"/>
      <c r="M4302" s="41"/>
      <c r="N4302" s="41"/>
      <c r="O4302" s="41"/>
    </row>
    <row r="4303" spans="1:15" x14ac:dyDescent="0.25">
      <c r="A4303" s="165">
        <v>43645.208333333336</v>
      </c>
      <c r="B4303" s="167">
        <f>WEEKNUM(A4303)</f>
        <v>26</v>
      </c>
      <c r="C4303" s="164">
        <f>WEEKDAY(A4303)</f>
        <v>7</v>
      </c>
      <c r="D4303" s="164">
        <v>6</v>
      </c>
      <c r="E4303" s="163">
        <v>10</v>
      </c>
      <c r="F4303" s="163">
        <v>9.99</v>
      </c>
      <c r="G4303" s="163">
        <v>12.997499999999999</v>
      </c>
      <c r="H4303" s="1">
        <v>964</v>
      </c>
      <c r="I4303" s="161">
        <f>VLOOKUP(B4303,L$2:M$54,2,FALSE)</f>
        <v>1.0668570786058873</v>
      </c>
      <c r="J4303">
        <f>MAX(I4303*F4303,E4303)</f>
        <v>10.657902215272815</v>
      </c>
      <c r="L4303" s="166"/>
      <c r="M4303" s="41"/>
      <c r="N4303" s="41"/>
      <c r="O4303" s="41"/>
    </row>
    <row r="4304" spans="1:15" x14ac:dyDescent="0.25">
      <c r="A4304" s="165">
        <v>43645.25</v>
      </c>
      <c r="B4304" s="167">
        <f>WEEKNUM(A4304)</f>
        <v>26</v>
      </c>
      <c r="C4304" s="164">
        <f>WEEKDAY(A4304)</f>
        <v>7</v>
      </c>
      <c r="D4304" s="164">
        <v>7</v>
      </c>
      <c r="E4304" s="163">
        <v>10</v>
      </c>
      <c r="F4304" s="163">
        <v>11.98</v>
      </c>
      <c r="G4304" s="163">
        <v>13.6975</v>
      </c>
      <c r="H4304" s="1">
        <v>3355</v>
      </c>
      <c r="I4304" s="161">
        <f>VLOOKUP(B4304,L$2:M$54,2,FALSE)</f>
        <v>1.0668570786058873</v>
      </c>
      <c r="J4304">
        <f>MAX(I4304*F4304,E4304)</f>
        <v>12.780947801698531</v>
      </c>
      <c r="L4304" s="166"/>
      <c r="M4304" s="41"/>
      <c r="N4304" s="41"/>
      <c r="O4304" s="41"/>
    </row>
    <row r="4305" spans="1:15" x14ac:dyDescent="0.25">
      <c r="A4305" s="165">
        <v>43645.291666666664</v>
      </c>
      <c r="B4305" s="167">
        <f>WEEKNUM(A4305)</f>
        <v>26</v>
      </c>
      <c r="C4305" s="164">
        <f>WEEKDAY(A4305)</f>
        <v>7</v>
      </c>
      <c r="D4305" s="164">
        <v>8</v>
      </c>
      <c r="E4305" s="163">
        <v>10</v>
      </c>
      <c r="F4305" s="163">
        <v>15.010000000000002</v>
      </c>
      <c r="G4305" s="163">
        <v>13.065000000000001</v>
      </c>
      <c r="H4305" s="1">
        <v>4201</v>
      </c>
      <c r="I4305" s="161">
        <f>VLOOKUP(B4305,L$2:M$54,2,FALSE)</f>
        <v>1.0668570786058873</v>
      </c>
      <c r="J4305">
        <f>MAX(I4305*F4305,E4305)</f>
        <v>16.013524749874371</v>
      </c>
      <c r="L4305" s="166"/>
      <c r="M4305" s="41"/>
      <c r="N4305" s="41"/>
      <c r="O4305" s="41"/>
    </row>
    <row r="4306" spans="1:15" x14ac:dyDescent="0.25">
      <c r="A4306" s="165">
        <v>43645.333333333336</v>
      </c>
      <c r="B4306" s="167">
        <f>WEEKNUM(A4306)</f>
        <v>26</v>
      </c>
      <c r="C4306" s="164">
        <f>WEEKDAY(A4306)</f>
        <v>7</v>
      </c>
      <c r="D4306" s="164">
        <v>9</v>
      </c>
      <c r="E4306" s="163">
        <v>10</v>
      </c>
      <c r="F4306" s="163">
        <v>15.76</v>
      </c>
      <c r="G4306" s="163">
        <v>12.12</v>
      </c>
      <c r="H4306" s="1">
        <v>3862</v>
      </c>
      <c r="I4306" s="161">
        <f>VLOOKUP(B4306,L$2:M$54,2,FALSE)</f>
        <v>1.0668570786058873</v>
      </c>
      <c r="J4306">
        <f>MAX(I4306*F4306,E4306)</f>
        <v>16.813667558828783</v>
      </c>
      <c r="L4306" s="166"/>
      <c r="M4306" s="41"/>
      <c r="N4306" s="41"/>
      <c r="O4306" s="41"/>
    </row>
    <row r="4307" spans="1:15" x14ac:dyDescent="0.25">
      <c r="A4307" s="165">
        <v>43645.375</v>
      </c>
      <c r="B4307" s="167">
        <f>WEEKNUM(A4307)</f>
        <v>26</v>
      </c>
      <c r="C4307" s="164">
        <f>WEEKDAY(A4307)</f>
        <v>7</v>
      </c>
      <c r="D4307" s="164">
        <v>10</v>
      </c>
      <c r="E4307" s="163">
        <v>10</v>
      </c>
      <c r="F4307" s="163">
        <v>14.955000000000002</v>
      </c>
      <c r="G4307" s="163">
        <v>11.837499999999999</v>
      </c>
      <c r="H4307" s="1">
        <v>3189</v>
      </c>
      <c r="I4307" s="161">
        <f>VLOOKUP(B4307,L$2:M$54,2,FALSE)</f>
        <v>1.0668570786058873</v>
      </c>
      <c r="J4307">
        <f>MAX(I4307*F4307,E4307)</f>
        <v>15.954847610551047</v>
      </c>
      <c r="L4307" s="166"/>
      <c r="M4307" s="41"/>
      <c r="N4307" s="41"/>
      <c r="O4307" s="41"/>
    </row>
    <row r="4308" spans="1:15" x14ac:dyDescent="0.25">
      <c r="A4308" s="165">
        <v>43645.416666666664</v>
      </c>
      <c r="B4308" s="167">
        <f>WEEKNUM(A4308)</f>
        <v>26</v>
      </c>
      <c r="C4308" s="164">
        <f>WEEKDAY(A4308)</f>
        <v>7</v>
      </c>
      <c r="D4308" s="164">
        <v>11</v>
      </c>
      <c r="E4308" s="163">
        <v>10</v>
      </c>
      <c r="F4308" s="163">
        <v>15.905000000000001</v>
      </c>
      <c r="G4308" s="163">
        <v>11.66</v>
      </c>
      <c r="H4308" s="1">
        <v>2811</v>
      </c>
      <c r="I4308" s="161">
        <f>VLOOKUP(B4308,L$2:M$54,2,FALSE)</f>
        <v>1.0668570786058873</v>
      </c>
      <c r="J4308">
        <f>MAX(I4308*F4308,E4308)</f>
        <v>16.968361835226638</v>
      </c>
      <c r="L4308" s="166"/>
      <c r="M4308" s="41"/>
      <c r="N4308" s="41"/>
      <c r="O4308" s="41"/>
    </row>
    <row r="4309" spans="1:15" x14ac:dyDescent="0.25">
      <c r="A4309" s="165">
        <v>43645.458333333336</v>
      </c>
      <c r="B4309" s="167">
        <f>WEEKNUM(A4309)</f>
        <v>26</v>
      </c>
      <c r="C4309" s="164">
        <f>WEEKDAY(A4309)</f>
        <v>7</v>
      </c>
      <c r="D4309" s="164">
        <v>12</v>
      </c>
      <c r="E4309" s="163">
        <v>10</v>
      </c>
      <c r="F4309" s="163">
        <v>14.8</v>
      </c>
      <c r="G4309" s="163">
        <v>11.765000000000001</v>
      </c>
      <c r="H4309" s="1">
        <v>2657</v>
      </c>
      <c r="I4309" s="161">
        <f>VLOOKUP(B4309,L$2:M$54,2,FALSE)</f>
        <v>1.0668570786058873</v>
      </c>
      <c r="J4309">
        <f>MAX(I4309*F4309,E4309)</f>
        <v>15.789484763367133</v>
      </c>
      <c r="L4309" s="166"/>
      <c r="M4309" s="41"/>
      <c r="N4309" s="41"/>
      <c r="O4309" s="41"/>
    </row>
    <row r="4310" spans="1:15" x14ac:dyDescent="0.25">
      <c r="A4310" s="165">
        <v>43645.5</v>
      </c>
      <c r="B4310" s="167">
        <f>WEEKNUM(A4310)</f>
        <v>26</v>
      </c>
      <c r="C4310" s="164">
        <f>WEEKDAY(A4310)</f>
        <v>7</v>
      </c>
      <c r="D4310" s="164">
        <v>13</v>
      </c>
      <c r="E4310" s="163">
        <v>10</v>
      </c>
      <c r="F4310" s="163">
        <v>13.914999999999999</v>
      </c>
      <c r="G4310" s="163">
        <v>11.91</v>
      </c>
      <c r="H4310" s="1">
        <v>2513</v>
      </c>
      <c r="I4310" s="161">
        <f>VLOOKUP(B4310,L$2:M$54,2,FALSE)</f>
        <v>1.0668570786058873</v>
      </c>
      <c r="J4310">
        <f>MAX(I4310*F4310,E4310)</f>
        <v>14.845316248800922</v>
      </c>
      <c r="L4310" s="166"/>
      <c r="M4310" s="41"/>
      <c r="N4310" s="41"/>
      <c r="O4310" s="41"/>
    </row>
    <row r="4311" spans="1:15" x14ac:dyDescent="0.25">
      <c r="A4311" s="165">
        <v>43645.541666666664</v>
      </c>
      <c r="B4311" s="167">
        <f>WEEKNUM(A4311)</f>
        <v>26</v>
      </c>
      <c r="C4311" s="164">
        <f>WEEKDAY(A4311)</f>
        <v>7</v>
      </c>
      <c r="D4311" s="164">
        <v>14</v>
      </c>
      <c r="E4311" s="163">
        <v>10</v>
      </c>
      <c r="F4311" s="163">
        <v>14.510000000000002</v>
      </c>
      <c r="G4311" s="163">
        <v>12.065</v>
      </c>
      <c r="H4311" s="1">
        <v>2707</v>
      </c>
      <c r="I4311" s="161">
        <f>VLOOKUP(B4311,L$2:M$54,2,FALSE)</f>
        <v>1.0668570786058873</v>
      </c>
      <c r="J4311">
        <f>MAX(I4311*F4311,E4311)</f>
        <v>15.480096210571427</v>
      </c>
      <c r="L4311" s="166"/>
      <c r="M4311" s="41"/>
      <c r="N4311" s="41"/>
      <c r="O4311" s="41"/>
    </row>
    <row r="4312" spans="1:15" x14ac:dyDescent="0.25">
      <c r="A4312" s="165">
        <v>43645.583333333336</v>
      </c>
      <c r="B4312" s="167">
        <f>WEEKNUM(A4312)</f>
        <v>26</v>
      </c>
      <c r="C4312" s="164">
        <f>WEEKDAY(A4312)</f>
        <v>7</v>
      </c>
      <c r="D4312" s="164">
        <v>15</v>
      </c>
      <c r="E4312" s="163">
        <v>10</v>
      </c>
      <c r="F4312" s="163">
        <v>14.995000000000001</v>
      </c>
      <c r="G4312" s="163">
        <v>12.125</v>
      </c>
      <c r="H4312" s="1">
        <v>3046</v>
      </c>
      <c r="I4312" s="161">
        <f>VLOOKUP(B4312,L$2:M$54,2,FALSE)</f>
        <v>1.0668570786058873</v>
      </c>
      <c r="J4312">
        <f>MAX(I4312*F4312,E4312)</f>
        <v>15.99752189369528</v>
      </c>
      <c r="L4312" s="166"/>
      <c r="M4312" s="41"/>
      <c r="N4312" s="41"/>
      <c r="O4312" s="41"/>
    </row>
    <row r="4313" spans="1:15" x14ac:dyDescent="0.25">
      <c r="A4313" s="165">
        <v>43645.625</v>
      </c>
      <c r="B4313" s="167">
        <f>WEEKNUM(A4313)</f>
        <v>26</v>
      </c>
      <c r="C4313" s="164">
        <f>WEEKDAY(A4313)</f>
        <v>7</v>
      </c>
      <c r="D4313" s="164">
        <v>16</v>
      </c>
      <c r="E4313" s="163">
        <v>10</v>
      </c>
      <c r="F4313" s="163">
        <v>16.05</v>
      </c>
      <c r="G4313" s="163">
        <v>10.209999999999999</v>
      </c>
      <c r="H4313" s="1">
        <v>3140</v>
      </c>
      <c r="I4313" s="161">
        <f>VLOOKUP(B4313,L$2:M$54,2,FALSE)</f>
        <v>1.0668570786058873</v>
      </c>
      <c r="J4313">
        <f>MAX(I4313*F4313,E4313)</f>
        <v>17.123056111624493</v>
      </c>
      <c r="L4313" s="166"/>
      <c r="M4313" s="41"/>
      <c r="N4313" s="41"/>
      <c r="O4313" s="41"/>
    </row>
    <row r="4314" spans="1:15" x14ac:dyDescent="0.25">
      <c r="A4314" s="165">
        <v>43645.666666666664</v>
      </c>
      <c r="B4314" s="167">
        <f>WEEKNUM(A4314)</f>
        <v>26</v>
      </c>
      <c r="C4314" s="164">
        <f>WEEKDAY(A4314)</f>
        <v>7</v>
      </c>
      <c r="D4314" s="164">
        <v>17</v>
      </c>
      <c r="E4314" s="163">
        <v>10</v>
      </c>
      <c r="F4314" s="163">
        <v>16.064999999999998</v>
      </c>
      <c r="G4314" s="163">
        <v>12.005000000000001</v>
      </c>
      <c r="H4314" s="1">
        <v>3734</v>
      </c>
      <c r="I4314" s="161">
        <f>VLOOKUP(B4314,L$2:M$54,2,FALSE)</f>
        <v>1.0668570786058873</v>
      </c>
      <c r="J4314">
        <f>MAX(I4314*F4314,E4314)</f>
        <v>17.139058967803578</v>
      </c>
      <c r="L4314" s="166"/>
      <c r="M4314" s="41"/>
      <c r="N4314" s="41"/>
      <c r="O4314" s="41"/>
    </row>
    <row r="4315" spans="1:15" x14ac:dyDescent="0.25">
      <c r="A4315" s="165">
        <v>43645.708333333336</v>
      </c>
      <c r="B4315" s="167">
        <f>WEEKNUM(A4315)</f>
        <v>26</v>
      </c>
      <c r="C4315" s="164">
        <f>WEEKDAY(A4315)</f>
        <v>7</v>
      </c>
      <c r="D4315" s="164">
        <v>18</v>
      </c>
      <c r="E4315" s="163">
        <v>10</v>
      </c>
      <c r="F4315" s="163">
        <v>18.015000000000001</v>
      </c>
      <c r="G4315" s="163">
        <v>10.045</v>
      </c>
      <c r="H4315" s="1">
        <v>3953</v>
      </c>
      <c r="I4315" s="161">
        <f>VLOOKUP(B4315,L$2:M$54,2,FALSE)</f>
        <v>1.0668570786058873</v>
      </c>
      <c r="J4315">
        <f>MAX(I4315*F4315,E4315)</f>
        <v>19.219430271085059</v>
      </c>
      <c r="L4315" s="166"/>
      <c r="M4315" s="41"/>
      <c r="N4315" s="41"/>
      <c r="O4315" s="41"/>
    </row>
    <row r="4316" spans="1:15" x14ac:dyDescent="0.25">
      <c r="A4316" s="165">
        <v>43645.75</v>
      </c>
      <c r="B4316" s="167">
        <f>WEEKNUM(A4316)</f>
        <v>26</v>
      </c>
      <c r="C4316" s="164">
        <f>WEEKDAY(A4316)</f>
        <v>7</v>
      </c>
      <c r="D4316" s="164">
        <v>19</v>
      </c>
      <c r="E4316" s="163">
        <v>10</v>
      </c>
      <c r="F4316" s="163">
        <v>15.719999999999999</v>
      </c>
      <c r="G4316" s="163">
        <v>11.965</v>
      </c>
      <c r="H4316" s="1">
        <v>3246</v>
      </c>
      <c r="I4316" s="161">
        <f>VLOOKUP(B4316,L$2:M$54,2,FALSE)</f>
        <v>1.0668570786058873</v>
      </c>
      <c r="J4316">
        <f>MAX(I4316*F4316,E4316)</f>
        <v>16.770993275684546</v>
      </c>
      <c r="L4316" s="166"/>
      <c r="M4316" s="41"/>
      <c r="N4316" s="41"/>
      <c r="O4316" s="41"/>
    </row>
    <row r="4317" spans="1:15" x14ac:dyDescent="0.25">
      <c r="A4317" s="165">
        <v>43645.791666666664</v>
      </c>
      <c r="B4317" s="167">
        <f>WEEKNUM(A4317)</f>
        <v>26</v>
      </c>
      <c r="C4317" s="164">
        <f>WEEKDAY(A4317)</f>
        <v>7</v>
      </c>
      <c r="D4317" s="164">
        <v>20</v>
      </c>
      <c r="E4317" s="163">
        <v>10</v>
      </c>
      <c r="F4317" s="163">
        <v>14.530000000000001</v>
      </c>
      <c r="G4317" s="163">
        <v>11.940000000000001</v>
      </c>
      <c r="H4317" s="1">
        <v>2161</v>
      </c>
      <c r="I4317" s="161">
        <f>VLOOKUP(B4317,L$2:M$54,2,FALSE)</f>
        <v>1.0668570786058873</v>
      </c>
      <c r="J4317">
        <f>MAX(I4317*F4317,E4317)</f>
        <v>15.501433352143543</v>
      </c>
      <c r="L4317" s="166"/>
      <c r="M4317" s="41"/>
      <c r="N4317" s="41"/>
      <c r="O4317" s="41"/>
    </row>
    <row r="4318" spans="1:15" x14ac:dyDescent="0.25">
      <c r="A4318" s="165">
        <v>43645.833333333336</v>
      </c>
      <c r="B4318" s="167">
        <f>WEEKNUM(A4318)</f>
        <v>26</v>
      </c>
      <c r="C4318" s="164">
        <f>WEEKDAY(A4318)</f>
        <v>7</v>
      </c>
      <c r="D4318" s="164">
        <v>21</v>
      </c>
      <c r="E4318" s="163">
        <v>10</v>
      </c>
      <c r="F4318" s="163">
        <v>12.975</v>
      </c>
      <c r="G4318" s="163">
        <v>12.9275</v>
      </c>
      <c r="H4318" s="1">
        <v>1348</v>
      </c>
      <c r="I4318" s="161">
        <f>VLOOKUP(B4318,L$2:M$54,2,FALSE)</f>
        <v>1.0668570786058873</v>
      </c>
      <c r="J4318">
        <f>MAX(I4318*F4318,E4318)</f>
        <v>13.842470594911388</v>
      </c>
      <c r="L4318" s="166"/>
      <c r="M4318" s="41"/>
      <c r="N4318" s="41"/>
      <c r="O4318" s="41"/>
    </row>
    <row r="4319" spans="1:15" x14ac:dyDescent="0.25">
      <c r="A4319" s="165">
        <v>43645.875</v>
      </c>
      <c r="B4319" s="167">
        <f>WEEKNUM(A4319)</f>
        <v>26</v>
      </c>
      <c r="C4319" s="164">
        <f>WEEKDAY(A4319)</f>
        <v>7</v>
      </c>
      <c r="D4319" s="164">
        <v>22</v>
      </c>
      <c r="E4319" s="163">
        <v>12</v>
      </c>
      <c r="F4319" s="163">
        <v>12.2</v>
      </c>
      <c r="G4319" s="163">
        <v>13.047499999999999</v>
      </c>
      <c r="H4319" s="1">
        <v>1030</v>
      </c>
      <c r="I4319" s="161">
        <f>VLOOKUP(B4319,L$2:M$54,2,FALSE)</f>
        <v>1.0668570786058873</v>
      </c>
      <c r="J4319">
        <f>MAX(I4319*F4319,E4319)</f>
        <v>13.015656358991825</v>
      </c>
      <c r="L4319" s="166"/>
      <c r="M4319" s="41"/>
      <c r="N4319" s="41"/>
      <c r="O4319" s="41"/>
    </row>
    <row r="4320" spans="1:15" x14ac:dyDescent="0.25">
      <c r="A4320" s="165">
        <v>43645.916666666664</v>
      </c>
      <c r="B4320" s="167">
        <f>WEEKNUM(A4320)</f>
        <v>26</v>
      </c>
      <c r="C4320" s="164">
        <f>WEEKDAY(A4320)</f>
        <v>7</v>
      </c>
      <c r="D4320" s="164">
        <v>23</v>
      </c>
      <c r="E4320" s="163">
        <v>12</v>
      </c>
      <c r="F4320" s="163">
        <v>12.885</v>
      </c>
      <c r="G4320" s="163">
        <v>12.055</v>
      </c>
      <c r="H4320" s="1">
        <v>1051</v>
      </c>
      <c r="I4320" s="161">
        <f>VLOOKUP(B4320,L$2:M$54,2,FALSE)</f>
        <v>1.0668570786058873</v>
      </c>
      <c r="J4320">
        <f>MAX(I4320*F4320,E4320)</f>
        <v>13.746453457836857</v>
      </c>
      <c r="L4320" s="166"/>
      <c r="M4320" s="41"/>
      <c r="N4320" s="41"/>
      <c r="O4320" s="41"/>
    </row>
    <row r="4321" spans="1:15" x14ac:dyDescent="0.25">
      <c r="A4321" s="165">
        <v>43645.958333333336</v>
      </c>
      <c r="B4321" s="167">
        <f>WEEKNUM(A4321)</f>
        <v>26</v>
      </c>
      <c r="C4321" s="164">
        <f>WEEKDAY(A4321)</f>
        <v>7</v>
      </c>
      <c r="D4321" s="164">
        <v>24</v>
      </c>
      <c r="E4321" s="163">
        <v>11.645</v>
      </c>
      <c r="F4321" s="163">
        <v>11.645</v>
      </c>
      <c r="G4321" s="163">
        <v>11.975000000000001</v>
      </c>
      <c r="H4321" s="1">
        <v>724</v>
      </c>
      <c r="I4321" s="161">
        <f>VLOOKUP(B4321,L$2:M$54,2,FALSE)</f>
        <v>1.0668570786058873</v>
      </c>
      <c r="J4321">
        <f>MAX(I4321*F4321,E4321)</f>
        <v>12.423550680365556</v>
      </c>
      <c r="L4321" s="166"/>
      <c r="M4321" s="41"/>
      <c r="N4321" s="41"/>
      <c r="O4321" s="41"/>
    </row>
    <row r="4322" spans="1:15" x14ac:dyDescent="0.25">
      <c r="A4322" s="165">
        <v>43646</v>
      </c>
      <c r="B4322" s="167">
        <f>WEEKNUM(A4322)</f>
        <v>27</v>
      </c>
      <c r="C4322" s="164">
        <f>WEEKDAY(A4322)</f>
        <v>1</v>
      </c>
      <c r="D4322" s="164">
        <v>1</v>
      </c>
      <c r="E4322" s="163">
        <v>12.100000000000001</v>
      </c>
      <c r="F4322" s="163">
        <v>12.100000000000001</v>
      </c>
      <c r="G4322" s="163">
        <v>12.09</v>
      </c>
      <c r="H4322" s="1">
        <v>381</v>
      </c>
      <c r="I4322" s="161">
        <f>VLOOKUP(B4322,L$2:M$54,2,FALSE)</f>
        <v>1.0515470651322443</v>
      </c>
      <c r="J4322">
        <f>MAX(I4322*F4322,E4322)</f>
        <v>12.723719488100157</v>
      </c>
      <c r="L4322" s="166"/>
      <c r="M4322" s="41"/>
      <c r="N4322" s="41"/>
      <c r="O4322" s="41"/>
    </row>
    <row r="4323" spans="1:15" x14ac:dyDescent="0.25">
      <c r="A4323" s="165">
        <v>43646.041666666664</v>
      </c>
      <c r="B4323" s="167">
        <f>WEEKNUM(A4323)</f>
        <v>27</v>
      </c>
      <c r="C4323" s="164">
        <f>WEEKDAY(A4323)</f>
        <v>1</v>
      </c>
      <c r="D4323" s="164">
        <v>2</v>
      </c>
      <c r="E4323" s="163">
        <v>11.620000000000001</v>
      </c>
      <c r="F4323" s="163">
        <v>11.620000000000001</v>
      </c>
      <c r="G4323" s="163">
        <v>12.030000000000001</v>
      </c>
      <c r="H4323" s="1">
        <v>167</v>
      </c>
      <c r="I4323" s="161">
        <f>VLOOKUP(B4323,L$2:M$54,2,FALSE)</f>
        <v>1.0515470651322443</v>
      </c>
      <c r="J4323">
        <f>MAX(I4323*F4323,E4323)</f>
        <v>12.218976896836679</v>
      </c>
      <c r="L4323" s="166"/>
      <c r="M4323" s="41"/>
      <c r="N4323" s="41"/>
      <c r="O4323" s="41"/>
    </row>
    <row r="4324" spans="1:15" x14ac:dyDescent="0.25">
      <c r="A4324" s="165">
        <v>43646.083333333336</v>
      </c>
      <c r="B4324" s="167">
        <f>WEEKNUM(A4324)</f>
        <v>27</v>
      </c>
      <c r="C4324" s="164">
        <f>WEEKDAY(A4324)</f>
        <v>1</v>
      </c>
      <c r="D4324" s="164">
        <v>3</v>
      </c>
      <c r="E4324" s="163">
        <v>10.18</v>
      </c>
      <c r="F4324" s="163">
        <v>10.18</v>
      </c>
      <c r="G4324" s="163">
        <v>12.512499999999999</v>
      </c>
      <c r="H4324" s="1">
        <v>104</v>
      </c>
      <c r="I4324" s="161">
        <f>VLOOKUP(B4324,L$2:M$54,2,FALSE)</f>
        <v>1.0515470651322443</v>
      </c>
      <c r="J4324">
        <f>MAX(I4324*F4324,E4324)</f>
        <v>10.704749123046247</v>
      </c>
      <c r="L4324" s="166"/>
      <c r="M4324" s="41"/>
      <c r="N4324" s="41"/>
      <c r="O4324" s="41"/>
    </row>
    <row r="4325" spans="1:15" x14ac:dyDescent="0.25">
      <c r="A4325" s="165">
        <v>43646.125</v>
      </c>
      <c r="B4325" s="167">
        <f>WEEKNUM(A4325)</f>
        <v>27</v>
      </c>
      <c r="C4325" s="164">
        <f>WEEKDAY(A4325)</f>
        <v>1</v>
      </c>
      <c r="D4325" s="164">
        <v>4</v>
      </c>
      <c r="E4325" s="163">
        <v>9.7899999999999991</v>
      </c>
      <c r="F4325" s="163">
        <v>9.7899999999999991</v>
      </c>
      <c r="G4325" s="163">
        <v>13.035</v>
      </c>
      <c r="H4325" s="1">
        <v>119</v>
      </c>
      <c r="I4325" s="161">
        <f>VLOOKUP(B4325,L$2:M$54,2,FALSE)</f>
        <v>1.0515470651322443</v>
      </c>
      <c r="J4325">
        <f>MAX(I4325*F4325,E4325)</f>
        <v>10.294645767644671</v>
      </c>
      <c r="L4325" s="166"/>
      <c r="M4325" s="41"/>
      <c r="N4325" s="41"/>
      <c r="O4325" s="41"/>
    </row>
    <row r="4326" spans="1:15" x14ac:dyDescent="0.25">
      <c r="A4326" s="165">
        <v>43646.166666666664</v>
      </c>
      <c r="B4326" s="167">
        <f>WEEKNUM(A4326)</f>
        <v>27</v>
      </c>
      <c r="C4326" s="164">
        <f>WEEKDAY(A4326)</f>
        <v>1</v>
      </c>
      <c r="D4326" s="164">
        <v>5</v>
      </c>
      <c r="E4326" s="163">
        <v>10.120000000000001</v>
      </c>
      <c r="F4326" s="163">
        <v>10.120000000000001</v>
      </c>
      <c r="G4326" s="163">
        <v>12.969999999999999</v>
      </c>
      <c r="H4326" s="1">
        <v>308</v>
      </c>
      <c r="I4326" s="161">
        <f>VLOOKUP(B4326,L$2:M$54,2,FALSE)</f>
        <v>1.0515470651322443</v>
      </c>
      <c r="J4326">
        <f>MAX(I4326*F4326,E4326)</f>
        <v>10.641656299138313</v>
      </c>
      <c r="L4326" s="166"/>
      <c r="M4326" s="41"/>
      <c r="N4326" s="41"/>
      <c r="O4326" s="41"/>
    </row>
    <row r="4327" spans="1:15" x14ac:dyDescent="0.25">
      <c r="A4327" s="165">
        <v>43646.208333333336</v>
      </c>
      <c r="B4327" s="167">
        <f>WEEKNUM(A4327)</f>
        <v>27</v>
      </c>
      <c r="C4327" s="164">
        <f>WEEKDAY(A4327)</f>
        <v>1</v>
      </c>
      <c r="D4327" s="164">
        <v>6</v>
      </c>
      <c r="E4327" s="163">
        <v>10.14</v>
      </c>
      <c r="F4327" s="163">
        <v>10.14</v>
      </c>
      <c r="G4327" s="163">
        <v>13.9975</v>
      </c>
      <c r="H4327" s="1">
        <v>952</v>
      </c>
      <c r="I4327" s="161">
        <f>VLOOKUP(B4327,L$2:M$54,2,FALSE)</f>
        <v>1.0515470651322443</v>
      </c>
      <c r="J4327">
        <f>MAX(I4327*F4327,E4327)</f>
        <v>10.662687240440958</v>
      </c>
      <c r="L4327" s="166"/>
      <c r="M4327" s="41"/>
      <c r="N4327" s="41"/>
      <c r="O4327" s="41"/>
    </row>
    <row r="4328" spans="1:15" x14ac:dyDescent="0.25">
      <c r="A4328" s="165">
        <v>43646.25</v>
      </c>
      <c r="B4328" s="167">
        <f>WEEKNUM(A4328)</f>
        <v>27</v>
      </c>
      <c r="C4328" s="164">
        <f>WEEKDAY(A4328)</f>
        <v>1</v>
      </c>
      <c r="D4328" s="164">
        <v>7</v>
      </c>
      <c r="E4328" s="163">
        <v>9.8550000000000004</v>
      </c>
      <c r="F4328" s="163">
        <v>9.870000000000001</v>
      </c>
      <c r="G4328" s="163">
        <v>13.057500000000001</v>
      </c>
      <c r="H4328" s="1">
        <v>3354</v>
      </c>
      <c r="I4328" s="161">
        <f>VLOOKUP(B4328,L$2:M$54,2,FALSE)</f>
        <v>1.0515470651322443</v>
      </c>
      <c r="J4328">
        <f>MAX(I4328*F4328,E4328)</f>
        <v>10.378769532855252</v>
      </c>
      <c r="L4328" s="166"/>
      <c r="M4328" s="41"/>
      <c r="N4328" s="41"/>
      <c r="O4328" s="41"/>
    </row>
    <row r="4329" spans="1:15" x14ac:dyDescent="0.25">
      <c r="A4329" s="165">
        <v>43646.291666666664</v>
      </c>
      <c r="B4329" s="167">
        <f>WEEKNUM(A4329)</f>
        <v>27</v>
      </c>
      <c r="C4329" s="164">
        <f>WEEKDAY(A4329)</f>
        <v>1</v>
      </c>
      <c r="D4329" s="164">
        <v>8</v>
      </c>
      <c r="E4329" s="163">
        <v>9.9349999999999987</v>
      </c>
      <c r="F4329" s="163">
        <v>9.7650000000000006</v>
      </c>
      <c r="G4329" s="163">
        <v>12.75</v>
      </c>
      <c r="H4329" s="1">
        <v>3829</v>
      </c>
      <c r="I4329" s="161">
        <f>VLOOKUP(B4329,L$2:M$54,2,FALSE)</f>
        <v>1.0515470651322443</v>
      </c>
      <c r="J4329">
        <f>MAX(I4329*F4329,E4329)</f>
        <v>10.268357091016366</v>
      </c>
      <c r="L4329" s="166"/>
      <c r="M4329" s="41"/>
      <c r="N4329" s="41"/>
      <c r="O4329" s="41"/>
    </row>
    <row r="4330" spans="1:15" x14ac:dyDescent="0.25">
      <c r="A4330" s="165">
        <v>43646.333333333336</v>
      </c>
      <c r="B4330" s="167">
        <f>WEEKNUM(A4330)</f>
        <v>27</v>
      </c>
      <c r="C4330" s="164">
        <f>WEEKDAY(A4330)</f>
        <v>1</v>
      </c>
      <c r="D4330" s="164">
        <v>9</v>
      </c>
      <c r="E4330" s="163">
        <v>9</v>
      </c>
      <c r="F4330" s="163">
        <v>12.815000000000001</v>
      </c>
      <c r="G4330" s="163">
        <v>11.985000000000001</v>
      </c>
      <c r="H4330" s="1">
        <v>3533</v>
      </c>
      <c r="I4330" s="161">
        <f>VLOOKUP(B4330,L$2:M$54,2,FALSE)</f>
        <v>1.0515470651322443</v>
      </c>
      <c r="J4330">
        <f>MAX(I4330*F4330,E4330)</f>
        <v>13.475575639669712</v>
      </c>
      <c r="L4330" s="166"/>
      <c r="M4330" s="41"/>
      <c r="N4330" s="41"/>
      <c r="O4330" s="41"/>
    </row>
    <row r="4331" spans="1:15" x14ac:dyDescent="0.25">
      <c r="A4331" s="165">
        <v>43646.375</v>
      </c>
      <c r="B4331" s="167">
        <f>WEEKNUM(A4331)</f>
        <v>27</v>
      </c>
      <c r="C4331" s="164">
        <f>WEEKDAY(A4331)</f>
        <v>1</v>
      </c>
      <c r="D4331" s="164">
        <v>10</v>
      </c>
      <c r="E4331" s="163">
        <v>10</v>
      </c>
      <c r="F4331" s="163">
        <v>14.09</v>
      </c>
      <c r="G4331" s="163">
        <v>11.399999999999999</v>
      </c>
      <c r="H4331" s="1">
        <v>2899</v>
      </c>
      <c r="I4331" s="161">
        <f>VLOOKUP(B4331,L$2:M$54,2,FALSE)</f>
        <v>1.0515470651322443</v>
      </c>
      <c r="J4331">
        <f>MAX(I4331*F4331,E4331)</f>
        <v>14.816298147713322</v>
      </c>
      <c r="L4331" s="166"/>
      <c r="M4331" s="41"/>
      <c r="N4331" s="41"/>
      <c r="O4331" s="41"/>
    </row>
    <row r="4332" spans="1:15" x14ac:dyDescent="0.25">
      <c r="A4332" s="165">
        <v>43646.416666666664</v>
      </c>
      <c r="B4332" s="167">
        <f>WEEKNUM(A4332)</f>
        <v>27</v>
      </c>
      <c r="C4332" s="164">
        <f>WEEKDAY(A4332)</f>
        <v>1</v>
      </c>
      <c r="D4332" s="164">
        <v>11</v>
      </c>
      <c r="E4332" s="163">
        <v>10</v>
      </c>
      <c r="F4332" s="163">
        <v>13.98</v>
      </c>
      <c r="G4332" s="163">
        <v>12.030000000000001</v>
      </c>
      <c r="H4332" s="1">
        <v>2786</v>
      </c>
      <c r="I4332" s="161">
        <f>VLOOKUP(B4332,L$2:M$54,2,FALSE)</f>
        <v>1.0515470651322443</v>
      </c>
      <c r="J4332">
        <f>MAX(I4332*F4332,E4332)</f>
        <v>14.700627970548775</v>
      </c>
      <c r="L4332" s="166"/>
      <c r="M4332" s="41"/>
      <c r="N4332" s="41"/>
      <c r="O4332" s="41"/>
    </row>
    <row r="4333" spans="1:15" x14ac:dyDescent="0.25">
      <c r="A4333" s="165">
        <v>43646.458333333336</v>
      </c>
      <c r="B4333" s="167">
        <f>WEEKNUM(A4333)</f>
        <v>27</v>
      </c>
      <c r="C4333" s="164">
        <f>WEEKDAY(A4333)</f>
        <v>1</v>
      </c>
      <c r="D4333" s="164">
        <v>12</v>
      </c>
      <c r="E4333" s="163">
        <v>10</v>
      </c>
      <c r="F4333" s="163">
        <v>14.09</v>
      </c>
      <c r="G4333" s="163">
        <v>11.932500000000001</v>
      </c>
      <c r="H4333" s="1">
        <v>2978</v>
      </c>
      <c r="I4333" s="161">
        <f>VLOOKUP(B4333,L$2:M$54,2,FALSE)</f>
        <v>1.0515470651322443</v>
      </c>
      <c r="J4333">
        <f>MAX(I4333*F4333,E4333)</f>
        <v>14.816298147713322</v>
      </c>
      <c r="L4333" s="166"/>
      <c r="M4333" s="41"/>
      <c r="N4333" s="41"/>
      <c r="O4333" s="41"/>
    </row>
    <row r="4334" spans="1:15" x14ac:dyDescent="0.25">
      <c r="A4334" s="165">
        <v>43646.5</v>
      </c>
      <c r="B4334" s="167">
        <f>WEEKNUM(A4334)</f>
        <v>27</v>
      </c>
      <c r="C4334" s="164">
        <f>WEEKDAY(A4334)</f>
        <v>1</v>
      </c>
      <c r="D4334" s="164">
        <v>13</v>
      </c>
      <c r="E4334" s="163">
        <v>10</v>
      </c>
      <c r="F4334" s="163">
        <v>13.98</v>
      </c>
      <c r="G4334" s="163">
        <v>12.120000000000001</v>
      </c>
      <c r="H4334" s="1">
        <v>2876</v>
      </c>
      <c r="I4334" s="161">
        <f>VLOOKUP(B4334,L$2:M$54,2,FALSE)</f>
        <v>1.0515470651322443</v>
      </c>
      <c r="J4334">
        <f>MAX(I4334*F4334,E4334)</f>
        <v>14.700627970548775</v>
      </c>
      <c r="L4334" s="166"/>
      <c r="M4334" s="41"/>
      <c r="N4334" s="41"/>
      <c r="O4334" s="41"/>
    </row>
    <row r="4335" spans="1:15" x14ac:dyDescent="0.25">
      <c r="A4335" s="165">
        <v>43646.541666666664</v>
      </c>
      <c r="B4335" s="167">
        <f>WEEKNUM(A4335)</f>
        <v>27</v>
      </c>
      <c r="C4335" s="164">
        <f>WEEKDAY(A4335)</f>
        <v>1</v>
      </c>
      <c r="D4335" s="164">
        <v>14</v>
      </c>
      <c r="E4335" s="163">
        <v>10</v>
      </c>
      <c r="F4335" s="163">
        <v>14.09</v>
      </c>
      <c r="G4335" s="163">
        <v>11.905000000000001</v>
      </c>
      <c r="H4335" s="1">
        <v>2842</v>
      </c>
      <c r="I4335" s="161">
        <f>VLOOKUP(B4335,L$2:M$54,2,FALSE)</f>
        <v>1.0515470651322443</v>
      </c>
      <c r="J4335">
        <f>MAX(I4335*F4335,E4335)</f>
        <v>14.816298147713322</v>
      </c>
      <c r="L4335" s="166"/>
      <c r="M4335" s="41"/>
      <c r="N4335" s="41"/>
      <c r="O4335" s="41"/>
    </row>
    <row r="4336" spans="1:15" x14ac:dyDescent="0.25">
      <c r="A4336" s="165">
        <v>43646.583333333336</v>
      </c>
      <c r="B4336" s="167">
        <f>WEEKNUM(A4336)</f>
        <v>27</v>
      </c>
      <c r="C4336" s="164">
        <f>WEEKDAY(A4336)</f>
        <v>1</v>
      </c>
      <c r="D4336" s="164">
        <v>15</v>
      </c>
      <c r="E4336" s="163">
        <v>10</v>
      </c>
      <c r="F4336" s="163">
        <v>13.98</v>
      </c>
      <c r="G4336" s="163">
        <v>12.065000000000001</v>
      </c>
      <c r="H4336" s="1">
        <v>3194</v>
      </c>
      <c r="I4336" s="161">
        <f>VLOOKUP(B4336,L$2:M$54,2,FALSE)</f>
        <v>1.0515470651322443</v>
      </c>
      <c r="J4336">
        <f>MAX(I4336*F4336,E4336)</f>
        <v>14.700627970548775</v>
      </c>
      <c r="L4336" s="166"/>
      <c r="M4336" s="41"/>
      <c r="N4336" s="41"/>
      <c r="O4336" s="41"/>
    </row>
    <row r="4337" spans="1:15" x14ac:dyDescent="0.25">
      <c r="A4337" s="165">
        <v>43646.625</v>
      </c>
      <c r="B4337" s="167">
        <f>WEEKNUM(A4337)</f>
        <v>27</v>
      </c>
      <c r="C4337" s="164">
        <f>WEEKDAY(A4337)</f>
        <v>1</v>
      </c>
      <c r="D4337" s="164">
        <v>16</v>
      </c>
      <c r="E4337" s="163">
        <v>10</v>
      </c>
      <c r="F4337" s="163">
        <v>13.865</v>
      </c>
      <c r="G4337" s="163">
        <v>10.215</v>
      </c>
      <c r="H4337" s="1">
        <v>3584</v>
      </c>
      <c r="I4337" s="161">
        <f>VLOOKUP(B4337,L$2:M$54,2,FALSE)</f>
        <v>1.0515470651322443</v>
      </c>
      <c r="J4337">
        <f>MAX(I4337*F4337,E4337)</f>
        <v>14.579700058058567</v>
      </c>
      <c r="L4337" s="166"/>
      <c r="M4337" s="41"/>
      <c r="N4337" s="41"/>
      <c r="O4337" s="41"/>
    </row>
    <row r="4338" spans="1:15" x14ac:dyDescent="0.25">
      <c r="A4338" s="165">
        <v>43646.666666666664</v>
      </c>
      <c r="B4338" s="167">
        <f>WEEKNUM(A4338)</f>
        <v>27</v>
      </c>
      <c r="C4338" s="164">
        <f>WEEKDAY(A4338)</f>
        <v>1</v>
      </c>
      <c r="D4338" s="164">
        <v>17</v>
      </c>
      <c r="E4338" s="163">
        <v>10</v>
      </c>
      <c r="F4338" s="163">
        <v>13.684999999999999</v>
      </c>
      <c r="G4338" s="163">
        <v>10.055</v>
      </c>
      <c r="H4338" s="1">
        <v>3956</v>
      </c>
      <c r="I4338" s="161">
        <f>VLOOKUP(B4338,L$2:M$54,2,FALSE)</f>
        <v>1.0515470651322443</v>
      </c>
      <c r="J4338">
        <f>MAX(I4338*F4338,E4338)</f>
        <v>14.390421586334762</v>
      </c>
      <c r="L4338" s="166"/>
      <c r="M4338" s="41"/>
      <c r="N4338" s="41"/>
      <c r="O4338" s="41"/>
    </row>
    <row r="4339" spans="1:15" x14ac:dyDescent="0.25">
      <c r="A4339" s="165">
        <v>43646.708333333336</v>
      </c>
      <c r="B4339" s="167">
        <f>WEEKNUM(A4339)</f>
        <v>27</v>
      </c>
      <c r="C4339" s="164">
        <f>WEEKDAY(A4339)</f>
        <v>1</v>
      </c>
      <c r="D4339" s="164">
        <v>18</v>
      </c>
      <c r="E4339" s="163">
        <v>10</v>
      </c>
      <c r="F4339" s="163">
        <v>14.09</v>
      </c>
      <c r="G4339" s="163">
        <v>11.02</v>
      </c>
      <c r="H4339" s="1">
        <v>3928</v>
      </c>
      <c r="I4339" s="161">
        <f>VLOOKUP(B4339,L$2:M$54,2,FALSE)</f>
        <v>1.0515470651322443</v>
      </c>
      <c r="J4339">
        <f>MAX(I4339*F4339,E4339)</f>
        <v>14.816298147713322</v>
      </c>
      <c r="L4339" s="166"/>
      <c r="M4339" s="41"/>
      <c r="N4339" s="41"/>
      <c r="O4339" s="41"/>
    </row>
    <row r="4340" spans="1:15" x14ac:dyDescent="0.25">
      <c r="A4340" s="165">
        <v>43646.75</v>
      </c>
      <c r="B4340" s="167">
        <f>WEEKNUM(A4340)</f>
        <v>27</v>
      </c>
      <c r="C4340" s="164">
        <f>WEEKDAY(A4340)</f>
        <v>1</v>
      </c>
      <c r="D4340" s="164">
        <v>19</v>
      </c>
      <c r="E4340" s="163">
        <v>10</v>
      </c>
      <c r="F4340" s="163">
        <v>13.99</v>
      </c>
      <c r="G4340" s="163">
        <v>9.8999999999999986</v>
      </c>
      <c r="H4340" s="1">
        <v>3339</v>
      </c>
      <c r="I4340" s="161">
        <f>VLOOKUP(B4340,L$2:M$54,2,FALSE)</f>
        <v>1.0515470651322443</v>
      </c>
      <c r="J4340">
        <f>MAX(I4340*F4340,E4340)</f>
        <v>14.711143441200097</v>
      </c>
      <c r="L4340" s="166"/>
      <c r="M4340" s="41"/>
      <c r="N4340" s="41"/>
      <c r="O4340" s="41"/>
    </row>
    <row r="4341" spans="1:15" x14ac:dyDescent="0.25">
      <c r="A4341" s="165">
        <v>43646.791666666664</v>
      </c>
      <c r="B4341" s="167">
        <f>WEEKNUM(A4341)</f>
        <v>27</v>
      </c>
      <c r="C4341" s="164">
        <f>WEEKDAY(A4341)</f>
        <v>1</v>
      </c>
      <c r="D4341" s="164">
        <v>20</v>
      </c>
      <c r="E4341" s="163">
        <v>10</v>
      </c>
      <c r="F4341" s="163">
        <v>13.965</v>
      </c>
      <c r="G4341" s="163">
        <v>10.9475</v>
      </c>
      <c r="H4341" s="1">
        <v>2461</v>
      </c>
      <c r="I4341" s="161">
        <f>VLOOKUP(B4341,L$2:M$54,2,FALSE)</f>
        <v>1.0515470651322443</v>
      </c>
      <c r="J4341">
        <f>MAX(I4341*F4341,E4341)</f>
        <v>14.68485476457179</v>
      </c>
      <c r="L4341" s="166"/>
      <c r="M4341" s="41"/>
      <c r="N4341" s="41"/>
      <c r="O4341" s="41"/>
    </row>
    <row r="4342" spans="1:15" x14ac:dyDescent="0.25">
      <c r="A4342" s="165">
        <v>43646.833333333336</v>
      </c>
      <c r="B4342" s="167">
        <f>WEEKNUM(A4342)</f>
        <v>27</v>
      </c>
      <c r="C4342" s="164">
        <f>WEEKDAY(A4342)</f>
        <v>1</v>
      </c>
      <c r="D4342" s="164">
        <v>21</v>
      </c>
      <c r="E4342" s="163">
        <v>10</v>
      </c>
      <c r="F4342" s="163">
        <v>12.815</v>
      </c>
      <c r="G4342" s="163">
        <v>10.465</v>
      </c>
      <c r="H4342" s="1">
        <v>1524</v>
      </c>
      <c r="I4342" s="161">
        <f>VLOOKUP(B4342,L$2:M$54,2,FALSE)</f>
        <v>1.0515470651322443</v>
      </c>
      <c r="J4342">
        <f>MAX(I4342*F4342,E4342)</f>
        <v>13.47557563966971</v>
      </c>
      <c r="L4342" s="166"/>
      <c r="M4342" s="41"/>
      <c r="N4342" s="41"/>
      <c r="O4342" s="41"/>
    </row>
    <row r="4343" spans="1:15" x14ac:dyDescent="0.25">
      <c r="A4343" s="165">
        <v>43646.875</v>
      </c>
      <c r="B4343" s="167">
        <f>WEEKNUM(A4343)</f>
        <v>27</v>
      </c>
      <c r="C4343" s="164">
        <f>WEEKDAY(A4343)</f>
        <v>1</v>
      </c>
      <c r="D4343" s="164">
        <v>22</v>
      </c>
      <c r="E4343" s="163">
        <v>12</v>
      </c>
      <c r="F4343" s="163">
        <v>12.045</v>
      </c>
      <c r="G4343" s="163">
        <v>11.342499999999999</v>
      </c>
      <c r="H4343" s="1">
        <v>1144</v>
      </c>
      <c r="I4343" s="161">
        <f>VLOOKUP(B4343,L$2:M$54,2,FALSE)</f>
        <v>1.0515470651322443</v>
      </c>
      <c r="J4343">
        <f>MAX(I4343*F4343,E4343)</f>
        <v>12.665884399517882</v>
      </c>
      <c r="L4343" s="166"/>
      <c r="M4343" s="41"/>
      <c r="N4343" s="41"/>
      <c r="O4343" s="41"/>
    </row>
    <row r="4344" spans="1:15" x14ac:dyDescent="0.25">
      <c r="A4344" s="165">
        <v>43646.916666666664</v>
      </c>
      <c r="B4344" s="167">
        <f>WEEKNUM(A4344)</f>
        <v>27</v>
      </c>
      <c r="C4344" s="164">
        <f>WEEKDAY(A4344)</f>
        <v>1</v>
      </c>
      <c r="D4344" s="164">
        <v>23</v>
      </c>
      <c r="E4344" s="163">
        <v>11</v>
      </c>
      <c r="F4344" s="163">
        <v>11.73</v>
      </c>
      <c r="G4344" s="163">
        <v>11.899999999999999</v>
      </c>
      <c r="H4344" s="1">
        <v>944</v>
      </c>
      <c r="I4344" s="161">
        <f>VLOOKUP(B4344,L$2:M$54,2,FALSE)</f>
        <v>1.0515470651322443</v>
      </c>
      <c r="J4344">
        <f>MAX(I4344*F4344,E4344)</f>
        <v>12.334647074001225</v>
      </c>
      <c r="L4344" s="166"/>
      <c r="M4344" s="41"/>
      <c r="N4344" s="41"/>
      <c r="O4344" s="41"/>
    </row>
    <row r="4345" spans="1:15" x14ac:dyDescent="0.25">
      <c r="A4345" s="165">
        <v>43646.958333333336</v>
      </c>
      <c r="B4345" s="167">
        <f>WEEKNUM(A4345)</f>
        <v>27</v>
      </c>
      <c r="C4345" s="164">
        <f>WEEKDAY(A4345)</f>
        <v>1</v>
      </c>
      <c r="D4345" s="164">
        <v>24</v>
      </c>
      <c r="E4345" s="163">
        <v>11.815</v>
      </c>
      <c r="F4345" s="163">
        <v>11.815</v>
      </c>
      <c r="G4345" s="163">
        <v>11.842499999999999</v>
      </c>
      <c r="H4345" s="1">
        <v>957</v>
      </c>
      <c r="I4345" s="161">
        <f>VLOOKUP(B4345,L$2:M$54,2,FALSE)</f>
        <v>1.0515470651322443</v>
      </c>
      <c r="J4345">
        <f>MAX(I4345*F4345,E4345)</f>
        <v>12.424028574537466</v>
      </c>
      <c r="L4345" s="166"/>
      <c r="M4345" s="41"/>
      <c r="N4345" s="41"/>
      <c r="O4345" s="41"/>
    </row>
    <row r="4346" spans="1:15" x14ac:dyDescent="0.25">
      <c r="A4346" s="165">
        <v>43647</v>
      </c>
      <c r="B4346" s="167">
        <f>WEEKNUM(A4346)</f>
        <v>27</v>
      </c>
      <c r="C4346" s="164">
        <f>WEEKDAY(A4346)</f>
        <v>2</v>
      </c>
      <c r="D4346" s="164">
        <v>1</v>
      </c>
      <c r="E4346" s="163">
        <v>11.86</v>
      </c>
      <c r="F4346" s="163">
        <v>11.86</v>
      </c>
      <c r="G4346" s="163">
        <v>11.899999999999999</v>
      </c>
      <c r="H4346" s="1">
        <v>761</v>
      </c>
      <c r="I4346" s="161">
        <f>VLOOKUP(B4346,L$2:M$54,2,FALSE)</f>
        <v>1.0515470651322443</v>
      </c>
      <c r="J4346">
        <f>MAX(I4346*F4346,E4346)</f>
        <v>12.471348192468417</v>
      </c>
      <c r="L4346" s="166"/>
      <c r="M4346" s="41"/>
      <c r="N4346" s="41"/>
      <c r="O4346" s="41"/>
    </row>
    <row r="4347" spans="1:15" x14ac:dyDescent="0.25">
      <c r="A4347" s="165">
        <v>43647.041666666664</v>
      </c>
      <c r="B4347" s="167">
        <f>WEEKNUM(A4347)</f>
        <v>27</v>
      </c>
      <c r="C4347" s="164">
        <f>WEEKDAY(A4347)</f>
        <v>2</v>
      </c>
      <c r="D4347" s="164">
        <v>2</v>
      </c>
      <c r="E4347" s="163">
        <v>12.065</v>
      </c>
      <c r="F4347" s="163">
        <v>12.065</v>
      </c>
      <c r="G4347" s="163">
        <v>11.842499999999999</v>
      </c>
      <c r="H4347" s="1">
        <v>479</v>
      </c>
      <c r="I4347" s="161">
        <f>VLOOKUP(B4347,L$2:M$54,2,FALSE)</f>
        <v>1.0515470651322443</v>
      </c>
      <c r="J4347">
        <f>MAX(I4347*F4347,E4347)</f>
        <v>12.686915340820526</v>
      </c>
      <c r="L4347" s="166"/>
      <c r="M4347" s="41"/>
      <c r="N4347" s="41"/>
      <c r="O4347" s="41"/>
    </row>
    <row r="4348" spans="1:15" x14ac:dyDescent="0.25">
      <c r="A4348" s="165">
        <v>43647.083333333336</v>
      </c>
      <c r="B4348" s="167">
        <f>WEEKNUM(A4348)</f>
        <v>27</v>
      </c>
      <c r="C4348" s="164">
        <f>WEEKDAY(A4348)</f>
        <v>2</v>
      </c>
      <c r="D4348" s="164">
        <v>3</v>
      </c>
      <c r="E4348" s="163">
        <v>12.030000000000001</v>
      </c>
      <c r="F4348" s="163">
        <v>12.030000000000001</v>
      </c>
      <c r="G4348" s="163">
        <v>11.899999999999999</v>
      </c>
      <c r="H4348" s="1">
        <v>316</v>
      </c>
      <c r="I4348" s="161">
        <f>VLOOKUP(B4348,L$2:M$54,2,FALSE)</f>
        <v>1.0515470651322443</v>
      </c>
      <c r="J4348">
        <f>MAX(I4348*F4348,E4348)</f>
        <v>12.6501111935409</v>
      </c>
      <c r="L4348" s="166"/>
      <c r="M4348" s="41"/>
      <c r="N4348" s="41"/>
      <c r="O4348" s="41"/>
    </row>
    <row r="4349" spans="1:15" x14ac:dyDescent="0.25">
      <c r="A4349" s="165">
        <v>43647.125</v>
      </c>
      <c r="B4349" s="167">
        <f>WEEKNUM(A4349)</f>
        <v>27</v>
      </c>
      <c r="C4349" s="164">
        <f>WEEKDAY(A4349)</f>
        <v>2</v>
      </c>
      <c r="D4349" s="164">
        <v>4</v>
      </c>
      <c r="E4349" s="163">
        <v>9.9499999999999993</v>
      </c>
      <c r="F4349" s="163">
        <v>9.9499999999999993</v>
      </c>
      <c r="G4349" s="163">
        <v>11.842499999999999</v>
      </c>
      <c r="H4349" s="1">
        <v>340</v>
      </c>
      <c r="I4349" s="161">
        <f>VLOOKUP(B4349,L$2:M$54,2,FALSE)</f>
        <v>1.0515470651322443</v>
      </c>
      <c r="J4349">
        <f>MAX(I4349*F4349,E4349)</f>
        <v>10.462893298065829</v>
      </c>
      <c r="L4349" s="166"/>
      <c r="M4349" s="41"/>
      <c r="N4349" s="41"/>
      <c r="O4349" s="41"/>
    </row>
    <row r="4350" spans="1:15" x14ac:dyDescent="0.25">
      <c r="A4350" s="165">
        <v>43647.166666666664</v>
      </c>
      <c r="B4350" s="167">
        <f>WEEKNUM(A4350)</f>
        <v>27</v>
      </c>
      <c r="C4350" s="164">
        <f>WEEKDAY(A4350)</f>
        <v>2</v>
      </c>
      <c r="D4350" s="164">
        <v>5</v>
      </c>
      <c r="E4350" s="163">
        <v>10.190000000000001</v>
      </c>
      <c r="F4350" s="163">
        <v>10.190000000000001</v>
      </c>
      <c r="G4350" s="163">
        <v>11.99</v>
      </c>
      <c r="H4350" s="1">
        <v>419</v>
      </c>
      <c r="I4350" s="161">
        <f>VLOOKUP(B4350,L$2:M$54,2,FALSE)</f>
        <v>1.0515470651322443</v>
      </c>
      <c r="J4350">
        <f>MAX(I4350*F4350,E4350)</f>
        <v>10.715264593697571</v>
      </c>
      <c r="L4350" s="166"/>
      <c r="M4350" s="41"/>
      <c r="N4350" s="41"/>
      <c r="O4350" s="41"/>
    </row>
    <row r="4351" spans="1:15" x14ac:dyDescent="0.25">
      <c r="A4351" s="165">
        <v>43647.208333333336</v>
      </c>
      <c r="B4351" s="167">
        <f>WEEKNUM(A4351)</f>
        <v>27</v>
      </c>
      <c r="C4351" s="164">
        <f>WEEKDAY(A4351)</f>
        <v>2</v>
      </c>
      <c r="D4351" s="164">
        <v>6</v>
      </c>
      <c r="E4351" s="163">
        <v>10.065000000000001</v>
      </c>
      <c r="F4351" s="163">
        <v>10.065000000000001</v>
      </c>
      <c r="G4351" s="163">
        <v>12.045</v>
      </c>
      <c r="H4351" s="1">
        <v>510</v>
      </c>
      <c r="I4351" s="161">
        <f>VLOOKUP(B4351,L$2:M$54,2,FALSE)</f>
        <v>1.0515470651322443</v>
      </c>
      <c r="J4351">
        <f>MAX(I4351*F4351,E4351)</f>
        <v>10.583821210556041</v>
      </c>
      <c r="L4351" s="166"/>
      <c r="M4351" s="41"/>
      <c r="N4351" s="41"/>
      <c r="O4351" s="41"/>
    </row>
    <row r="4352" spans="1:15" x14ac:dyDescent="0.25">
      <c r="A4352" s="165">
        <v>43647.25</v>
      </c>
      <c r="B4352" s="167">
        <f>WEEKNUM(A4352)</f>
        <v>27</v>
      </c>
      <c r="C4352" s="164">
        <f>WEEKDAY(A4352)</f>
        <v>2</v>
      </c>
      <c r="D4352" s="164">
        <v>7</v>
      </c>
      <c r="E4352" s="163">
        <v>10.09</v>
      </c>
      <c r="F4352" s="163">
        <v>10.09</v>
      </c>
      <c r="G4352" s="163">
        <v>12.012499999999999</v>
      </c>
      <c r="H4352" s="1">
        <v>755</v>
      </c>
      <c r="I4352" s="161">
        <f>VLOOKUP(B4352,L$2:M$54,2,FALSE)</f>
        <v>1.0515470651322443</v>
      </c>
      <c r="J4352">
        <f>MAX(I4352*F4352,E4352)</f>
        <v>10.610109887184345</v>
      </c>
      <c r="L4352" s="166"/>
      <c r="M4352" s="41"/>
      <c r="N4352" s="41"/>
      <c r="O4352" s="41"/>
    </row>
    <row r="4353" spans="1:15" x14ac:dyDescent="0.25">
      <c r="A4353" s="165">
        <v>43647.291666666664</v>
      </c>
      <c r="B4353" s="167">
        <f>WEEKNUM(A4353)</f>
        <v>27</v>
      </c>
      <c r="C4353" s="164">
        <f>WEEKDAY(A4353)</f>
        <v>2</v>
      </c>
      <c r="D4353" s="164">
        <v>8</v>
      </c>
      <c r="E4353" s="163">
        <v>9.9499999999999993</v>
      </c>
      <c r="F4353" s="163">
        <v>9.9499999999999993</v>
      </c>
      <c r="G4353" s="163">
        <v>11.7875</v>
      </c>
      <c r="H4353" s="1">
        <v>1183</v>
      </c>
      <c r="I4353" s="161">
        <f>VLOOKUP(B4353,L$2:M$54,2,FALSE)</f>
        <v>1.0515470651322443</v>
      </c>
      <c r="J4353">
        <f>MAX(I4353*F4353,E4353)</f>
        <v>10.462893298065829</v>
      </c>
      <c r="L4353" s="166"/>
      <c r="M4353" s="41"/>
      <c r="N4353" s="41"/>
      <c r="O4353" s="41"/>
    </row>
    <row r="4354" spans="1:15" x14ac:dyDescent="0.25">
      <c r="A4354" s="165">
        <v>43647.333333333336</v>
      </c>
      <c r="B4354" s="167">
        <f>WEEKNUM(A4354)</f>
        <v>27</v>
      </c>
      <c r="C4354" s="164">
        <f>WEEKDAY(A4354)</f>
        <v>2</v>
      </c>
      <c r="D4354" s="164">
        <v>9</v>
      </c>
      <c r="E4354" s="163">
        <v>11.86</v>
      </c>
      <c r="F4354" s="163">
        <v>11.86</v>
      </c>
      <c r="G4354" s="163">
        <v>11.725</v>
      </c>
      <c r="H4354" s="1">
        <v>1876</v>
      </c>
      <c r="I4354" s="161">
        <f>VLOOKUP(B4354,L$2:M$54,2,FALSE)</f>
        <v>1.0515470651322443</v>
      </c>
      <c r="J4354">
        <f>MAX(I4354*F4354,E4354)</f>
        <v>12.471348192468417</v>
      </c>
      <c r="L4354" s="166"/>
      <c r="M4354" s="41"/>
      <c r="N4354" s="41"/>
      <c r="O4354" s="41"/>
    </row>
    <row r="4355" spans="1:15" x14ac:dyDescent="0.25">
      <c r="A4355" s="165">
        <v>43647.375</v>
      </c>
      <c r="B4355" s="167">
        <f>WEEKNUM(A4355)</f>
        <v>27</v>
      </c>
      <c r="C4355" s="164">
        <f>WEEKDAY(A4355)</f>
        <v>2</v>
      </c>
      <c r="D4355" s="164">
        <v>10</v>
      </c>
      <c r="E4355" s="163">
        <v>10.5</v>
      </c>
      <c r="F4355" s="163">
        <v>11.885</v>
      </c>
      <c r="G4355" s="163">
        <v>11.907499999999999</v>
      </c>
      <c r="H4355" s="1">
        <v>2406</v>
      </c>
      <c r="I4355" s="161">
        <f>VLOOKUP(B4355,L$2:M$54,2,FALSE)</f>
        <v>1.0515470651322443</v>
      </c>
      <c r="J4355">
        <f>MAX(I4355*F4355,E4355)</f>
        <v>12.497636869096723</v>
      </c>
      <c r="L4355" s="166"/>
      <c r="M4355" s="41"/>
      <c r="N4355" s="41"/>
      <c r="O4355" s="41"/>
    </row>
    <row r="4356" spans="1:15" x14ac:dyDescent="0.25">
      <c r="A4356" s="165">
        <v>43647.416666666664</v>
      </c>
      <c r="B4356" s="167">
        <f>WEEKNUM(A4356)</f>
        <v>27</v>
      </c>
      <c r="C4356" s="164">
        <f>WEEKDAY(A4356)</f>
        <v>2</v>
      </c>
      <c r="D4356" s="164">
        <v>11</v>
      </c>
      <c r="E4356" s="163">
        <v>10.934999999999999</v>
      </c>
      <c r="F4356" s="163">
        <v>11.94</v>
      </c>
      <c r="G4356" s="163">
        <v>12.022500000000001</v>
      </c>
      <c r="H4356" s="1">
        <v>2830</v>
      </c>
      <c r="I4356" s="161">
        <f>VLOOKUP(B4356,L$2:M$54,2,FALSE)</f>
        <v>1.0515470651322443</v>
      </c>
      <c r="J4356">
        <f>MAX(I4356*F4356,E4356)</f>
        <v>12.555471957678996</v>
      </c>
      <c r="L4356" s="166"/>
      <c r="M4356" s="41"/>
      <c r="N4356" s="41"/>
      <c r="O4356" s="41"/>
    </row>
    <row r="4357" spans="1:15" x14ac:dyDescent="0.25">
      <c r="A4357" s="165">
        <v>43647.458333333336</v>
      </c>
      <c r="B4357" s="167">
        <f>WEEKNUM(A4357)</f>
        <v>27</v>
      </c>
      <c r="C4357" s="164">
        <f>WEEKDAY(A4357)</f>
        <v>2</v>
      </c>
      <c r="D4357" s="164">
        <v>12</v>
      </c>
      <c r="E4357" s="163">
        <v>10</v>
      </c>
      <c r="F4357" s="163">
        <v>13.870000000000001</v>
      </c>
      <c r="G4357" s="163">
        <v>11.3675</v>
      </c>
      <c r="H4357" s="1">
        <v>3026</v>
      </c>
      <c r="I4357" s="161">
        <f>VLOOKUP(B4357,L$2:M$54,2,FALSE)</f>
        <v>1.0515470651322443</v>
      </c>
      <c r="J4357">
        <f>MAX(I4357*F4357,E4357)</f>
        <v>14.584957793384229</v>
      </c>
      <c r="L4357" s="166"/>
      <c r="M4357" s="41"/>
      <c r="N4357" s="41"/>
      <c r="O4357" s="41"/>
    </row>
    <row r="4358" spans="1:15" x14ac:dyDescent="0.25">
      <c r="A4358" s="165">
        <v>43647.5</v>
      </c>
      <c r="B4358" s="167">
        <f>WEEKNUM(A4358)</f>
        <v>27</v>
      </c>
      <c r="C4358" s="164">
        <f>WEEKDAY(A4358)</f>
        <v>2</v>
      </c>
      <c r="D4358" s="164">
        <v>13</v>
      </c>
      <c r="E4358" s="163">
        <v>10</v>
      </c>
      <c r="F4358" s="163">
        <v>14.15</v>
      </c>
      <c r="G4358" s="163">
        <v>12.045</v>
      </c>
      <c r="H4358" s="1">
        <v>2640</v>
      </c>
      <c r="I4358" s="161">
        <f>VLOOKUP(B4358,L$2:M$54,2,FALSE)</f>
        <v>1.0515470651322443</v>
      </c>
      <c r="J4358">
        <f>MAX(I4358*F4358,E4358)</f>
        <v>14.879390971621257</v>
      </c>
      <c r="L4358" s="166"/>
      <c r="M4358" s="41"/>
      <c r="N4358" s="41"/>
      <c r="O4358" s="41"/>
    </row>
    <row r="4359" spans="1:15" x14ac:dyDescent="0.25">
      <c r="A4359" s="165">
        <v>43647.541666666664</v>
      </c>
      <c r="B4359" s="167">
        <f>WEEKNUM(A4359)</f>
        <v>27</v>
      </c>
      <c r="C4359" s="164">
        <f>WEEKDAY(A4359)</f>
        <v>2</v>
      </c>
      <c r="D4359" s="164">
        <v>14</v>
      </c>
      <c r="E4359" s="163">
        <v>10</v>
      </c>
      <c r="F4359" s="163">
        <v>11.9375</v>
      </c>
      <c r="G4359" s="163">
        <v>11.89</v>
      </c>
      <c r="H4359" s="1">
        <v>2524</v>
      </c>
      <c r="I4359" s="161">
        <f>VLOOKUP(B4359,L$2:M$54,2,FALSE)</f>
        <v>1.0515470651322443</v>
      </c>
      <c r="J4359">
        <f>MAX(I4359*F4359,E4359)</f>
        <v>12.552843090016166</v>
      </c>
      <c r="L4359" s="166"/>
      <c r="M4359" s="41"/>
      <c r="N4359" s="41"/>
      <c r="O4359" s="41"/>
    </row>
    <row r="4360" spans="1:15" x14ac:dyDescent="0.25">
      <c r="A4360" s="165">
        <v>43647.583333333336</v>
      </c>
      <c r="B4360" s="167">
        <f>WEEKNUM(A4360)</f>
        <v>27</v>
      </c>
      <c r="C4360" s="164">
        <f>WEEKDAY(A4360)</f>
        <v>2</v>
      </c>
      <c r="D4360" s="164">
        <v>15</v>
      </c>
      <c r="E4360" s="163">
        <v>11</v>
      </c>
      <c r="F4360" s="163">
        <v>12.105</v>
      </c>
      <c r="G4360" s="163">
        <v>11.705</v>
      </c>
      <c r="H4360" s="1">
        <v>2747</v>
      </c>
      <c r="I4360" s="161">
        <f>VLOOKUP(B4360,L$2:M$54,2,FALSE)</f>
        <v>1.0515470651322443</v>
      </c>
      <c r="J4360">
        <f>MAX(I4360*F4360,E4360)</f>
        <v>12.728977223425817</v>
      </c>
      <c r="L4360" s="166"/>
      <c r="M4360" s="41"/>
      <c r="N4360" s="41"/>
      <c r="O4360" s="41"/>
    </row>
    <row r="4361" spans="1:15" x14ac:dyDescent="0.25">
      <c r="A4361" s="165">
        <v>43647.625</v>
      </c>
      <c r="B4361" s="167">
        <f>WEEKNUM(A4361)</f>
        <v>27</v>
      </c>
      <c r="C4361" s="164">
        <f>WEEKDAY(A4361)</f>
        <v>2</v>
      </c>
      <c r="D4361" s="164">
        <v>16</v>
      </c>
      <c r="E4361" s="163">
        <v>10</v>
      </c>
      <c r="F4361" s="163">
        <v>13.850000000000001</v>
      </c>
      <c r="G4361" s="163">
        <v>10.66</v>
      </c>
      <c r="H4361" s="1">
        <v>2784</v>
      </c>
      <c r="I4361" s="161">
        <f>VLOOKUP(B4361,L$2:M$54,2,FALSE)</f>
        <v>1.0515470651322443</v>
      </c>
      <c r="J4361">
        <f>MAX(I4361*F4361,E4361)</f>
        <v>14.563926852081584</v>
      </c>
      <c r="L4361" s="166"/>
      <c r="M4361" s="41"/>
      <c r="N4361" s="41"/>
      <c r="O4361" s="41"/>
    </row>
    <row r="4362" spans="1:15" x14ac:dyDescent="0.25">
      <c r="A4362" s="165">
        <v>43647.666666666664</v>
      </c>
      <c r="B4362" s="167">
        <f>WEEKNUM(A4362)</f>
        <v>27</v>
      </c>
      <c r="C4362" s="164">
        <f>WEEKDAY(A4362)</f>
        <v>2</v>
      </c>
      <c r="D4362" s="164">
        <v>17</v>
      </c>
      <c r="E4362" s="163">
        <v>10</v>
      </c>
      <c r="F4362" s="163">
        <v>14.260000000000002</v>
      </c>
      <c r="G4362" s="163">
        <v>10.195</v>
      </c>
      <c r="H4362" s="1">
        <v>2700</v>
      </c>
      <c r="I4362" s="161">
        <f>VLOOKUP(B4362,L$2:M$54,2,FALSE)</f>
        <v>1.0515470651322443</v>
      </c>
      <c r="J4362">
        <f>MAX(I4362*F4362,E4362)</f>
        <v>14.995061148785805</v>
      </c>
      <c r="L4362" s="166"/>
      <c r="M4362" s="41"/>
      <c r="N4362" s="41"/>
      <c r="O4362" s="41"/>
    </row>
    <row r="4363" spans="1:15" x14ac:dyDescent="0.25">
      <c r="A4363" s="165">
        <v>43647.708333333336</v>
      </c>
      <c r="B4363" s="167">
        <f>WEEKNUM(A4363)</f>
        <v>27</v>
      </c>
      <c r="C4363" s="164">
        <f>WEEKDAY(A4363)</f>
        <v>2</v>
      </c>
      <c r="D4363" s="164">
        <v>18</v>
      </c>
      <c r="E4363" s="163">
        <v>10</v>
      </c>
      <c r="F4363" s="163">
        <v>14</v>
      </c>
      <c r="G4363" s="163">
        <v>10.09</v>
      </c>
      <c r="H4363" s="1">
        <v>2692</v>
      </c>
      <c r="I4363" s="161">
        <f>VLOOKUP(B4363,L$2:M$54,2,FALSE)</f>
        <v>1.0515470651322443</v>
      </c>
      <c r="J4363">
        <f>MAX(I4363*F4363,E4363)</f>
        <v>14.721658911851421</v>
      </c>
      <c r="L4363" s="166"/>
      <c r="M4363" s="41"/>
      <c r="N4363" s="41"/>
      <c r="O4363" s="41"/>
    </row>
    <row r="4364" spans="1:15" x14ac:dyDescent="0.25">
      <c r="A4364" s="165">
        <v>43647.75</v>
      </c>
      <c r="B4364" s="167">
        <f>WEEKNUM(A4364)</f>
        <v>27</v>
      </c>
      <c r="C4364" s="164">
        <f>WEEKDAY(A4364)</f>
        <v>2</v>
      </c>
      <c r="D4364" s="164">
        <v>19</v>
      </c>
      <c r="E4364" s="163">
        <v>10</v>
      </c>
      <c r="F4364" s="163">
        <v>13.850000000000001</v>
      </c>
      <c r="G4364" s="163">
        <v>10.190000000000001</v>
      </c>
      <c r="H4364" s="1">
        <v>2551</v>
      </c>
      <c r="I4364" s="161">
        <f>VLOOKUP(B4364,L$2:M$54,2,FALSE)</f>
        <v>1.0515470651322443</v>
      </c>
      <c r="J4364">
        <f>MAX(I4364*F4364,E4364)</f>
        <v>14.563926852081584</v>
      </c>
      <c r="L4364" s="166"/>
      <c r="M4364" s="41"/>
      <c r="N4364" s="41"/>
      <c r="O4364" s="41"/>
    </row>
    <row r="4365" spans="1:15" x14ac:dyDescent="0.25">
      <c r="A4365" s="165">
        <v>43647.791666666664</v>
      </c>
      <c r="B4365" s="167">
        <f>WEEKNUM(A4365)</f>
        <v>27</v>
      </c>
      <c r="C4365" s="164">
        <f>WEEKDAY(A4365)</f>
        <v>2</v>
      </c>
      <c r="D4365" s="164">
        <v>20</v>
      </c>
      <c r="E4365" s="163">
        <v>10</v>
      </c>
      <c r="F4365" s="163">
        <v>14.260000000000002</v>
      </c>
      <c r="G4365" s="163">
        <v>9.81</v>
      </c>
      <c r="H4365" s="1">
        <v>2023</v>
      </c>
      <c r="I4365" s="161">
        <f>VLOOKUP(B4365,L$2:M$54,2,FALSE)</f>
        <v>1.0515470651322443</v>
      </c>
      <c r="J4365">
        <f>MAX(I4365*F4365,E4365)</f>
        <v>14.995061148785805</v>
      </c>
      <c r="L4365" s="166"/>
      <c r="M4365" s="41"/>
      <c r="N4365" s="41"/>
      <c r="O4365" s="41"/>
    </row>
    <row r="4366" spans="1:15" x14ac:dyDescent="0.25">
      <c r="A4366" s="165">
        <v>43647.833333333336</v>
      </c>
      <c r="B4366" s="167">
        <f>WEEKNUM(A4366)</f>
        <v>27</v>
      </c>
      <c r="C4366" s="164">
        <f>WEEKDAY(A4366)</f>
        <v>2</v>
      </c>
      <c r="D4366" s="164">
        <v>21</v>
      </c>
      <c r="E4366" s="163">
        <v>10</v>
      </c>
      <c r="F4366" s="163">
        <v>13</v>
      </c>
      <c r="G4366" s="163">
        <v>10.08</v>
      </c>
      <c r="H4366" s="1">
        <v>1288</v>
      </c>
      <c r="I4366" s="161">
        <f>VLOOKUP(B4366,L$2:M$54,2,FALSE)</f>
        <v>1.0515470651322443</v>
      </c>
      <c r="J4366">
        <f>MAX(I4366*F4366,E4366)</f>
        <v>13.670111846719175</v>
      </c>
      <c r="L4366" s="166"/>
      <c r="M4366" s="41"/>
      <c r="N4366" s="41"/>
      <c r="O4366" s="41"/>
    </row>
    <row r="4367" spans="1:15" x14ac:dyDescent="0.25">
      <c r="A4367" s="165">
        <v>43647.875</v>
      </c>
      <c r="B4367" s="167">
        <f>WEEKNUM(A4367)</f>
        <v>27</v>
      </c>
      <c r="C4367" s="164">
        <f>WEEKDAY(A4367)</f>
        <v>2</v>
      </c>
      <c r="D4367" s="164">
        <v>22</v>
      </c>
      <c r="E4367" s="163">
        <v>12.01</v>
      </c>
      <c r="F4367" s="163">
        <v>12.01</v>
      </c>
      <c r="G4367" s="163">
        <v>11.86</v>
      </c>
      <c r="H4367" s="1">
        <v>1040</v>
      </c>
      <c r="I4367" s="161">
        <f>VLOOKUP(B4367,L$2:M$54,2,FALSE)</f>
        <v>1.0515470651322443</v>
      </c>
      <c r="J4367">
        <f>MAX(I4367*F4367,E4367)</f>
        <v>12.629080252238253</v>
      </c>
      <c r="L4367" s="166"/>
      <c r="M4367" s="41"/>
      <c r="N4367" s="41"/>
      <c r="O4367" s="41"/>
    </row>
    <row r="4368" spans="1:15" x14ac:dyDescent="0.25">
      <c r="A4368" s="165">
        <v>43647.916666666664</v>
      </c>
      <c r="B4368" s="167">
        <f>WEEKNUM(A4368)</f>
        <v>27</v>
      </c>
      <c r="C4368" s="164">
        <f>WEEKDAY(A4368)</f>
        <v>2</v>
      </c>
      <c r="D4368" s="164">
        <v>23</v>
      </c>
      <c r="E4368" s="163">
        <v>11.9375</v>
      </c>
      <c r="F4368" s="163">
        <v>11.9375</v>
      </c>
      <c r="G4368" s="163">
        <v>11.0725</v>
      </c>
      <c r="H4368" s="1">
        <v>1031</v>
      </c>
      <c r="I4368" s="161">
        <f>VLOOKUP(B4368,L$2:M$54,2,FALSE)</f>
        <v>1.0515470651322443</v>
      </c>
      <c r="J4368">
        <f>MAX(I4368*F4368,E4368)</f>
        <v>12.552843090016166</v>
      </c>
      <c r="L4368" s="166"/>
      <c r="M4368" s="41"/>
      <c r="N4368" s="41"/>
      <c r="O4368" s="41"/>
    </row>
    <row r="4369" spans="1:15" x14ac:dyDescent="0.25">
      <c r="A4369" s="165">
        <v>43647.958333333336</v>
      </c>
      <c r="B4369" s="167">
        <f>WEEKNUM(A4369)</f>
        <v>27</v>
      </c>
      <c r="C4369" s="164">
        <f>WEEKDAY(A4369)</f>
        <v>2</v>
      </c>
      <c r="D4369" s="164">
        <v>24</v>
      </c>
      <c r="E4369" s="163">
        <v>12.105</v>
      </c>
      <c r="F4369" s="163">
        <v>12.105</v>
      </c>
      <c r="G4369" s="163">
        <v>11.442500000000001</v>
      </c>
      <c r="H4369" s="1">
        <v>1069</v>
      </c>
      <c r="I4369" s="161">
        <f>VLOOKUP(B4369,L$2:M$54,2,FALSE)</f>
        <v>1.0515470651322443</v>
      </c>
      <c r="J4369">
        <f>MAX(I4369*F4369,E4369)</f>
        <v>12.728977223425817</v>
      </c>
      <c r="L4369" s="166"/>
      <c r="M4369" s="41"/>
      <c r="N4369" s="41"/>
      <c r="O4369" s="41"/>
    </row>
    <row r="4370" spans="1:15" x14ac:dyDescent="0.25">
      <c r="A4370" s="165">
        <v>43648</v>
      </c>
      <c r="B4370" s="167">
        <f>WEEKNUM(A4370)</f>
        <v>27</v>
      </c>
      <c r="C4370" s="164">
        <f>WEEKDAY(A4370)</f>
        <v>3</v>
      </c>
      <c r="D4370" s="164">
        <v>1</v>
      </c>
      <c r="E4370" s="163">
        <v>12.032500000000001</v>
      </c>
      <c r="F4370" s="163">
        <v>12.032500000000001</v>
      </c>
      <c r="G4370" s="163">
        <v>12.105</v>
      </c>
      <c r="H4370" s="1">
        <v>1020</v>
      </c>
      <c r="I4370" s="161">
        <f>VLOOKUP(B4370,L$2:M$54,2,FALSE)</f>
        <v>1.0515470651322443</v>
      </c>
      <c r="J4370">
        <f>MAX(I4370*F4370,E4370)</f>
        <v>12.65274006120373</v>
      </c>
      <c r="L4370" s="166"/>
      <c r="M4370" s="41"/>
      <c r="N4370" s="41"/>
      <c r="O4370" s="41"/>
    </row>
    <row r="4371" spans="1:15" x14ac:dyDescent="0.25">
      <c r="A4371" s="165">
        <v>43648.041666666664</v>
      </c>
      <c r="B4371" s="167">
        <f>WEEKNUM(A4371)</f>
        <v>27</v>
      </c>
      <c r="C4371" s="164">
        <f>WEEKDAY(A4371)</f>
        <v>3</v>
      </c>
      <c r="D4371" s="164">
        <v>2</v>
      </c>
      <c r="E4371" s="163">
        <v>10.879999999999999</v>
      </c>
      <c r="F4371" s="163">
        <v>10.879999999999999</v>
      </c>
      <c r="G4371" s="163">
        <v>12.0375</v>
      </c>
      <c r="H4371" s="1">
        <v>638</v>
      </c>
      <c r="I4371" s="161">
        <f>VLOOKUP(B4371,L$2:M$54,2,FALSE)</f>
        <v>1.0515470651322443</v>
      </c>
      <c r="J4371">
        <f>MAX(I4371*F4371,E4371)</f>
        <v>11.440832068638816</v>
      </c>
      <c r="L4371" s="166"/>
      <c r="M4371" s="41"/>
      <c r="N4371" s="41"/>
      <c r="O4371" s="41"/>
    </row>
    <row r="4372" spans="1:15" x14ac:dyDescent="0.25">
      <c r="A4372" s="165">
        <v>43648.083333333336</v>
      </c>
      <c r="B4372" s="167">
        <f>WEEKNUM(A4372)</f>
        <v>27</v>
      </c>
      <c r="C4372" s="164">
        <f>WEEKDAY(A4372)</f>
        <v>3</v>
      </c>
      <c r="D4372" s="164">
        <v>3</v>
      </c>
      <c r="E4372" s="163">
        <v>12</v>
      </c>
      <c r="F4372" s="163">
        <v>12</v>
      </c>
      <c r="G4372" s="163">
        <v>11.475</v>
      </c>
      <c r="H4372" s="1">
        <v>359</v>
      </c>
      <c r="I4372" s="161">
        <f>VLOOKUP(B4372,L$2:M$54,2,FALSE)</f>
        <v>1.0515470651322443</v>
      </c>
      <c r="J4372">
        <f>MAX(I4372*F4372,E4372)</f>
        <v>12.618564781586931</v>
      </c>
      <c r="L4372" s="166"/>
      <c r="M4372" s="41"/>
      <c r="N4372" s="41"/>
      <c r="O4372" s="41"/>
    </row>
    <row r="4373" spans="1:15" x14ac:dyDescent="0.25">
      <c r="A4373" s="165">
        <v>43648.125</v>
      </c>
      <c r="B4373" s="167">
        <f>WEEKNUM(A4373)</f>
        <v>27</v>
      </c>
      <c r="C4373" s="164">
        <f>WEEKDAY(A4373)</f>
        <v>3</v>
      </c>
      <c r="D4373" s="164">
        <v>4</v>
      </c>
      <c r="E4373" s="163">
        <v>10.6</v>
      </c>
      <c r="F4373" s="163">
        <v>11.1</v>
      </c>
      <c r="G4373" s="163">
        <v>11.516249999999999</v>
      </c>
      <c r="H4373" s="1">
        <v>311</v>
      </c>
      <c r="I4373" s="161">
        <f>VLOOKUP(B4373,L$2:M$54,2,FALSE)</f>
        <v>1.0515470651322443</v>
      </c>
      <c r="J4373">
        <f>MAX(I4373*F4373,E4373)</f>
        <v>11.672172422967911</v>
      </c>
      <c r="L4373" s="166"/>
      <c r="M4373" s="41"/>
      <c r="N4373" s="41"/>
      <c r="O4373" s="41"/>
    </row>
    <row r="4374" spans="1:15" x14ac:dyDescent="0.25">
      <c r="A4374" s="165">
        <v>43648.166666666664</v>
      </c>
      <c r="B4374" s="167">
        <f>WEEKNUM(A4374)</f>
        <v>27</v>
      </c>
      <c r="C4374" s="164">
        <f>WEEKDAY(A4374)</f>
        <v>3</v>
      </c>
      <c r="D4374" s="164">
        <v>5</v>
      </c>
      <c r="E4374" s="163">
        <v>11.875</v>
      </c>
      <c r="F4374" s="163">
        <v>12</v>
      </c>
      <c r="G4374" s="163">
        <v>12.01</v>
      </c>
      <c r="H4374" s="1">
        <v>338</v>
      </c>
      <c r="I4374" s="161">
        <f>VLOOKUP(B4374,L$2:M$54,2,FALSE)</f>
        <v>1.0515470651322443</v>
      </c>
      <c r="J4374">
        <f>MAX(I4374*F4374,E4374)</f>
        <v>12.618564781586931</v>
      </c>
      <c r="L4374" s="166"/>
      <c r="M4374" s="41"/>
      <c r="N4374" s="41"/>
      <c r="O4374" s="41"/>
    </row>
    <row r="4375" spans="1:15" x14ac:dyDescent="0.25">
      <c r="A4375" s="165">
        <v>43648.208333333336</v>
      </c>
      <c r="B4375" s="167">
        <f>WEEKNUM(A4375)</f>
        <v>27</v>
      </c>
      <c r="C4375" s="164">
        <f>WEEKDAY(A4375)</f>
        <v>3</v>
      </c>
      <c r="D4375" s="164">
        <v>6</v>
      </c>
      <c r="E4375" s="163">
        <v>10.6</v>
      </c>
      <c r="F4375" s="163">
        <v>11.1</v>
      </c>
      <c r="G4375" s="163">
        <v>12.0425</v>
      </c>
      <c r="H4375" s="1">
        <v>336</v>
      </c>
      <c r="I4375" s="161">
        <f>VLOOKUP(B4375,L$2:M$54,2,FALSE)</f>
        <v>1.0515470651322443</v>
      </c>
      <c r="J4375">
        <f>MAX(I4375*F4375,E4375)</f>
        <v>11.672172422967911</v>
      </c>
      <c r="L4375" s="166"/>
      <c r="M4375" s="41"/>
      <c r="N4375" s="41"/>
      <c r="O4375" s="41"/>
    </row>
    <row r="4376" spans="1:15" x14ac:dyDescent="0.25">
      <c r="A4376" s="165">
        <v>43648.25</v>
      </c>
      <c r="B4376" s="167">
        <f>WEEKNUM(A4376)</f>
        <v>27</v>
      </c>
      <c r="C4376" s="164">
        <f>WEEKDAY(A4376)</f>
        <v>3</v>
      </c>
      <c r="D4376" s="164">
        <v>7</v>
      </c>
      <c r="E4376" s="163">
        <v>10.5</v>
      </c>
      <c r="F4376" s="163">
        <v>11</v>
      </c>
      <c r="G4376" s="163">
        <v>12.525</v>
      </c>
      <c r="H4376" s="1">
        <v>406</v>
      </c>
      <c r="I4376" s="161">
        <f>VLOOKUP(B4376,L$2:M$54,2,FALSE)</f>
        <v>1.0515470651322443</v>
      </c>
      <c r="J4376">
        <f>MAX(I4376*F4376,E4376)</f>
        <v>11.567017716454687</v>
      </c>
      <c r="L4376" s="166"/>
      <c r="M4376" s="41"/>
      <c r="N4376" s="41"/>
      <c r="O4376" s="41"/>
    </row>
    <row r="4377" spans="1:15" x14ac:dyDescent="0.25">
      <c r="A4377" s="165">
        <v>43648.291666666664</v>
      </c>
      <c r="B4377" s="167">
        <f>WEEKNUM(A4377)</f>
        <v>27</v>
      </c>
      <c r="C4377" s="164">
        <f>WEEKDAY(A4377)</f>
        <v>3</v>
      </c>
      <c r="D4377" s="164">
        <v>8</v>
      </c>
      <c r="E4377" s="163">
        <v>10.875</v>
      </c>
      <c r="F4377" s="163">
        <v>12</v>
      </c>
      <c r="G4377" s="163">
        <v>12.01</v>
      </c>
      <c r="H4377" s="1">
        <v>671</v>
      </c>
      <c r="I4377" s="161">
        <f>VLOOKUP(B4377,L$2:M$54,2,FALSE)</f>
        <v>1.0515470651322443</v>
      </c>
      <c r="J4377">
        <f>MAX(I4377*F4377,E4377)</f>
        <v>12.618564781586931</v>
      </c>
      <c r="L4377" s="166"/>
      <c r="M4377" s="41"/>
      <c r="N4377" s="41"/>
      <c r="O4377" s="41"/>
    </row>
    <row r="4378" spans="1:15" x14ac:dyDescent="0.25">
      <c r="A4378" s="165">
        <v>43648.333333333336</v>
      </c>
      <c r="B4378" s="167">
        <f>WEEKNUM(A4378)</f>
        <v>27</v>
      </c>
      <c r="C4378" s="164">
        <f>WEEKDAY(A4378)</f>
        <v>3</v>
      </c>
      <c r="D4378" s="164">
        <v>9</v>
      </c>
      <c r="E4378" s="163">
        <v>10</v>
      </c>
      <c r="F4378" s="163">
        <v>15.75</v>
      </c>
      <c r="G4378" s="163">
        <v>12.0425</v>
      </c>
      <c r="H4378" s="1">
        <v>893</v>
      </c>
      <c r="I4378" s="161">
        <f>VLOOKUP(B4378,L$2:M$54,2,FALSE)</f>
        <v>1.0515470651322443</v>
      </c>
      <c r="J4378">
        <f>MAX(I4378*F4378,E4378)</f>
        <v>16.561866275832848</v>
      </c>
      <c r="L4378" s="166"/>
      <c r="M4378" s="41"/>
      <c r="N4378" s="41"/>
      <c r="O4378" s="41"/>
    </row>
    <row r="4379" spans="1:15" x14ac:dyDescent="0.25">
      <c r="A4379" s="165">
        <v>43648.375</v>
      </c>
      <c r="B4379" s="167">
        <f>WEEKNUM(A4379)</f>
        <v>27</v>
      </c>
      <c r="C4379" s="164">
        <f>WEEKDAY(A4379)</f>
        <v>3</v>
      </c>
      <c r="D4379" s="164">
        <v>10</v>
      </c>
      <c r="E4379" s="163">
        <v>10</v>
      </c>
      <c r="F4379" s="163">
        <v>17.625</v>
      </c>
      <c r="G4379" s="163">
        <v>11.925000000000001</v>
      </c>
      <c r="H4379" s="1">
        <v>1105</v>
      </c>
      <c r="I4379" s="161">
        <f>VLOOKUP(B4379,L$2:M$54,2,FALSE)</f>
        <v>1.0515470651322443</v>
      </c>
      <c r="J4379">
        <f>MAX(I4379*F4379,E4379)</f>
        <v>18.533517022955806</v>
      </c>
      <c r="L4379" s="166"/>
      <c r="M4379" s="41"/>
      <c r="N4379" s="41"/>
      <c r="O4379" s="41"/>
    </row>
    <row r="4380" spans="1:15" x14ac:dyDescent="0.25">
      <c r="A4380" s="165">
        <v>43648.416666666664</v>
      </c>
      <c r="B4380" s="167">
        <f>WEEKNUM(A4380)</f>
        <v>27</v>
      </c>
      <c r="C4380" s="164">
        <f>WEEKDAY(A4380)</f>
        <v>3</v>
      </c>
      <c r="D4380" s="164">
        <v>11</v>
      </c>
      <c r="E4380" s="163">
        <v>10</v>
      </c>
      <c r="F4380" s="163">
        <v>14.75</v>
      </c>
      <c r="G4380" s="163">
        <v>12.13</v>
      </c>
      <c r="H4380" s="1">
        <v>1656</v>
      </c>
      <c r="I4380" s="161">
        <f>VLOOKUP(B4380,L$2:M$54,2,FALSE)</f>
        <v>1.0515470651322443</v>
      </c>
      <c r="J4380">
        <f>MAX(I4380*F4380,E4380)</f>
        <v>15.510319210700603</v>
      </c>
      <c r="L4380" s="166"/>
      <c r="M4380" s="41"/>
      <c r="N4380" s="41"/>
      <c r="O4380" s="41"/>
    </row>
    <row r="4381" spans="1:15" x14ac:dyDescent="0.25">
      <c r="A4381" s="165">
        <v>43648.458333333336</v>
      </c>
      <c r="B4381" s="167">
        <f>WEEKNUM(A4381)</f>
        <v>27</v>
      </c>
      <c r="C4381" s="164">
        <f>WEEKDAY(A4381)</f>
        <v>3</v>
      </c>
      <c r="D4381" s="164">
        <v>12</v>
      </c>
      <c r="E4381" s="163">
        <v>10</v>
      </c>
      <c r="F4381" s="163">
        <v>14</v>
      </c>
      <c r="G4381" s="163">
        <v>11.935</v>
      </c>
      <c r="H4381" s="1">
        <v>2222</v>
      </c>
      <c r="I4381" s="161">
        <f>VLOOKUP(B4381,L$2:M$54,2,FALSE)</f>
        <v>1.0515470651322443</v>
      </c>
      <c r="J4381">
        <f>MAX(I4381*F4381,E4381)</f>
        <v>14.721658911851421</v>
      </c>
      <c r="L4381" s="166"/>
      <c r="M4381" s="41"/>
      <c r="N4381" s="41"/>
      <c r="O4381" s="41"/>
    </row>
    <row r="4382" spans="1:15" x14ac:dyDescent="0.25">
      <c r="A4382" s="165">
        <v>43648.5</v>
      </c>
      <c r="B4382" s="167">
        <f>WEEKNUM(A4382)</f>
        <v>27</v>
      </c>
      <c r="C4382" s="164">
        <f>WEEKDAY(A4382)</f>
        <v>3</v>
      </c>
      <c r="D4382" s="164">
        <v>13</v>
      </c>
      <c r="E4382" s="163">
        <v>10</v>
      </c>
      <c r="F4382" s="163">
        <v>13.875</v>
      </c>
      <c r="G4382" s="163">
        <v>12.032500000000001</v>
      </c>
      <c r="H4382" s="1">
        <v>1978</v>
      </c>
      <c r="I4382" s="161">
        <f>VLOOKUP(B4382,L$2:M$54,2,FALSE)</f>
        <v>1.0515470651322443</v>
      </c>
      <c r="J4382">
        <f>MAX(I4382*F4382,E4382)</f>
        <v>14.590215528709889</v>
      </c>
      <c r="L4382" s="166"/>
      <c r="M4382" s="41"/>
      <c r="N4382" s="41"/>
      <c r="O4382" s="41"/>
    </row>
    <row r="4383" spans="1:15" x14ac:dyDescent="0.25">
      <c r="A4383" s="165">
        <v>43648.541666666664</v>
      </c>
      <c r="B4383" s="167">
        <f>WEEKNUM(A4383)</f>
        <v>27</v>
      </c>
      <c r="C4383" s="164">
        <f>WEEKDAY(A4383)</f>
        <v>3</v>
      </c>
      <c r="D4383" s="164">
        <v>14</v>
      </c>
      <c r="E4383" s="163">
        <v>10</v>
      </c>
      <c r="F4383" s="163">
        <v>14.125</v>
      </c>
      <c r="G4383" s="163">
        <v>10.879999999999999</v>
      </c>
      <c r="H4383" s="1">
        <v>1684</v>
      </c>
      <c r="I4383" s="161">
        <f>VLOOKUP(B4383,L$2:M$54,2,FALSE)</f>
        <v>1.0515470651322443</v>
      </c>
      <c r="J4383">
        <f>MAX(I4383*F4383,E4383)</f>
        <v>14.853102294992951</v>
      </c>
      <c r="L4383" s="166"/>
      <c r="M4383" s="41"/>
      <c r="N4383" s="41"/>
      <c r="O4383" s="41"/>
    </row>
    <row r="4384" spans="1:15" x14ac:dyDescent="0.25">
      <c r="A4384" s="165">
        <v>43648.583333333336</v>
      </c>
      <c r="B4384" s="167">
        <f>WEEKNUM(A4384)</f>
        <v>27</v>
      </c>
      <c r="C4384" s="164">
        <f>WEEKDAY(A4384)</f>
        <v>3</v>
      </c>
      <c r="D4384" s="164">
        <v>15</v>
      </c>
      <c r="E4384" s="163">
        <v>10</v>
      </c>
      <c r="F4384" s="163">
        <v>14.074999999999999</v>
      </c>
      <c r="G4384" s="163">
        <v>12</v>
      </c>
      <c r="H4384" s="1">
        <v>2048</v>
      </c>
      <c r="I4384" s="161">
        <f>VLOOKUP(B4384,L$2:M$54,2,FALSE)</f>
        <v>1.0515470651322443</v>
      </c>
      <c r="J4384">
        <f>MAX(I4384*F4384,E4384)</f>
        <v>14.800524941736338</v>
      </c>
      <c r="L4384" s="166"/>
      <c r="M4384" s="41"/>
      <c r="N4384" s="41"/>
      <c r="O4384" s="41"/>
    </row>
    <row r="4385" spans="1:15" x14ac:dyDescent="0.25">
      <c r="A4385" s="165">
        <v>43648.625</v>
      </c>
      <c r="B4385" s="167">
        <f>WEEKNUM(A4385)</f>
        <v>27</v>
      </c>
      <c r="C4385" s="164">
        <f>WEEKDAY(A4385)</f>
        <v>3</v>
      </c>
      <c r="D4385" s="164">
        <v>16</v>
      </c>
      <c r="E4385" s="163">
        <v>10</v>
      </c>
      <c r="F4385" s="163">
        <v>13.975000000000001</v>
      </c>
      <c r="G4385" s="163">
        <v>10.85</v>
      </c>
      <c r="H4385" s="1">
        <v>2260</v>
      </c>
      <c r="I4385" s="161">
        <f>VLOOKUP(B4385,L$2:M$54,2,FALSE)</f>
        <v>1.0515470651322443</v>
      </c>
      <c r="J4385">
        <f>MAX(I4385*F4385,E4385)</f>
        <v>14.695370235223114</v>
      </c>
      <c r="L4385" s="166"/>
      <c r="M4385" s="41"/>
      <c r="N4385" s="41"/>
      <c r="O4385" s="41"/>
    </row>
    <row r="4386" spans="1:15" x14ac:dyDescent="0.25">
      <c r="A4386" s="165">
        <v>43648.666666666664</v>
      </c>
      <c r="B4386" s="167">
        <f>WEEKNUM(A4386)</f>
        <v>27</v>
      </c>
      <c r="C4386" s="164">
        <f>WEEKDAY(A4386)</f>
        <v>3</v>
      </c>
      <c r="D4386" s="164">
        <v>17</v>
      </c>
      <c r="E4386" s="163">
        <v>10</v>
      </c>
      <c r="F4386" s="163">
        <v>14.175000000000001</v>
      </c>
      <c r="G4386" s="163">
        <v>11.9375</v>
      </c>
      <c r="H4386" s="1">
        <v>2781</v>
      </c>
      <c r="I4386" s="161">
        <f>VLOOKUP(B4386,L$2:M$54,2,FALSE)</f>
        <v>1.0515470651322443</v>
      </c>
      <c r="J4386">
        <f>MAX(I4386*F4386,E4386)</f>
        <v>14.905679648249563</v>
      </c>
      <c r="L4386" s="166"/>
      <c r="M4386" s="41"/>
      <c r="N4386" s="41"/>
      <c r="O4386" s="41"/>
    </row>
    <row r="4387" spans="1:15" x14ac:dyDescent="0.25">
      <c r="A4387" s="165">
        <v>43648.708333333336</v>
      </c>
      <c r="B4387" s="167">
        <f>WEEKNUM(A4387)</f>
        <v>27</v>
      </c>
      <c r="C4387" s="164">
        <f>WEEKDAY(A4387)</f>
        <v>3</v>
      </c>
      <c r="D4387" s="164">
        <v>18</v>
      </c>
      <c r="E4387" s="163">
        <v>10</v>
      </c>
      <c r="F4387" s="163">
        <v>14.45</v>
      </c>
      <c r="G4387" s="163">
        <v>10.85</v>
      </c>
      <c r="H4387" s="1">
        <v>3060</v>
      </c>
      <c r="I4387" s="161">
        <f>VLOOKUP(B4387,L$2:M$54,2,FALSE)</f>
        <v>1.0515470651322443</v>
      </c>
      <c r="J4387">
        <f>MAX(I4387*F4387,E4387)</f>
        <v>15.194855091160928</v>
      </c>
      <c r="L4387" s="166"/>
      <c r="M4387" s="41"/>
      <c r="N4387" s="41"/>
      <c r="O4387" s="41"/>
    </row>
    <row r="4388" spans="1:15" x14ac:dyDescent="0.25">
      <c r="A4388" s="165">
        <v>43648.75</v>
      </c>
      <c r="B4388" s="167">
        <f>WEEKNUM(A4388)</f>
        <v>27</v>
      </c>
      <c r="C4388" s="164">
        <f>WEEKDAY(A4388)</f>
        <v>3</v>
      </c>
      <c r="D4388" s="164">
        <v>19</v>
      </c>
      <c r="E4388" s="163">
        <v>10</v>
      </c>
      <c r="F4388" s="163">
        <v>17.375</v>
      </c>
      <c r="G4388" s="163">
        <v>10.75</v>
      </c>
      <c r="H4388" s="1">
        <v>2936</v>
      </c>
      <c r="I4388" s="161">
        <f>VLOOKUP(B4388,L$2:M$54,2,FALSE)</f>
        <v>1.0515470651322443</v>
      </c>
      <c r="J4388">
        <f>MAX(I4388*F4388,E4388)</f>
        <v>18.270630256672746</v>
      </c>
      <c r="L4388" s="166"/>
      <c r="M4388" s="41"/>
      <c r="N4388" s="41"/>
      <c r="O4388" s="41"/>
    </row>
    <row r="4389" spans="1:15" x14ac:dyDescent="0.25">
      <c r="A4389" s="165">
        <v>43648.791666666664</v>
      </c>
      <c r="B4389" s="167">
        <f>WEEKNUM(A4389)</f>
        <v>27</v>
      </c>
      <c r="C4389" s="164">
        <f>WEEKDAY(A4389)</f>
        <v>3</v>
      </c>
      <c r="D4389" s="164">
        <v>20</v>
      </c>
      <c r="E4389" s="163">
        <v>10</v>
      </c>
      <c r="F4389" s="163">
        <v>15.925000000000001</v>
      </c>
      <c r="G4389" s="163">
        <v>11.4375</v>
      </c>
      <c r="H4389" s="1">
        <v>2200</v>
      </c>
      <c r="I4389" s="161">
        <f>VLOOKUP(B4389,L$2:M$54,2,FALSE)</f>
        <v>1.0515470651322443</v>
      </c>
      <c r="J4389">
        <f>MAX(I4389*F4389,E4389)</f>
        <v>16.745887012230991</v>
      </c>
      <c r="L4389" s="166"/>
      <c r="M4389" s="41"/>
      <c r="N4389" s="41"/>
      <c r="O4389" s="41"/>
    </row>
    <row r="4390" spans="1:15" x14ac:dyDescent="0.25">
      <c r="A4390" s="165">
        <v>43648.833333333336</v>
      </c>
      <c r="B4390" s="167">
        <f>WEEKNUM(A4390)</f>
        <v>27</v>
      </c>
      <c r="C4390" s="164">
        <f>WEEKDAY(A4390)</f>
        <v>3</v>
      </c>
      <c r="D4390" s="164">
        <v>21</v>
      </c>
      <c r="E4390" s="163">
        <v>10</v>
      </c>
      <c r="F4390" s="163">
        <v>13.525</v>
      </c>
      <c r="G4390" s="163">
        <v>12.875</v>
      </c>
      <c r="H4390" s="1">
        <v>1649</v>
      </c>
      <c r="I4390" s="161">
        <f>VLOOKUP(B4390,L$2:M$54,2,FALSE)</f>
        <v>1.0515470651322443</v>
      </c>
      <c r="J4390">
        <f>MAX(I4390*F4390,E4390)</f>
        <v>14.222174055913603</v>
      </c>
      <c r="L4390" s="166"/>
      <c r="M4390" s="41"/>
      <c r="N4390" s="41"/>
      <c r="O4390" s="41"/>
    </row>
    <row r="4391" spans="1:15" x14ac:dyDescent="0.25">
      <c r="A4391" s="165">
        <v>43648.875</v>
      </c>
      <c r="B4391" s="167">
        <f>WEEKNUM(A4391)</f>
        <v>27</v>
      </c>
      <c r="C4391" s="164">
        <f>WEEKDAY(A4391)</f>
        <v>3</v>
      </c>
      <c r="D4391" s="164">
        <v>22</v>
      </c>
      <c r="E4391" s="163">
        <v>12.45</v>
      </c>
      <c r="F4391" s="163">
        <v>12.45</v>
      </c>
      <c r="G4391" s="163">
        <v>13.8125</v>
      </c>
      <c r="H4391" s="1">
        <v>1348</v>
      </c>
      <c r="I4391" s="161">
        <f>VLOOKUP(B4391,L$2:M$54,2,FALSE)</f>
        <v>1.0515470651322443</v>
      </c>
      <c r="J4391">
        <f>MAX(I4391*F4391,E4391)</f>
        <v>13.09176096089644</v>
      </c>
      <c r="L4391" s="166"/>
      <c r="M4391" s="41"/>
      <c r="N4391" s="41"/>
      <c r="O4391" s="41"/>
    </row>
    <row r="4392" spans="1:15" x14ac:dyDescent="0.25">
      <c r="A4392" s="165">
        <v>43648.916666666664</v>
      </c>
      <c r="B4392" s="167">
        <f>WEEKNUM(A4392)</f>
        <v>27</v>
      </c>
      <c r="C4392" s="164">
        <f>WEEKDAY(A4392)</f>
        <v>3</v>
      </c>
      <c r="D4392" s="164">
        <v>23</v>
      </c>
      <c r="E4392" s="163">
        <v>11.95</v>
      </c>
      <c r="F4392" s="163">
        <v>11.95</v>
      </c>
      <c r="G4392" s="163">
        <v>12.375</v>
      </c>
      <c r="H4392" s="1">
        <v>1021</v>
      </c>
      <c r="I4392" s="161">
        <f>VLOOKUP(B4392,L$2:M$54,2,FALSE)</f>
        <v>1.0515470651322443</v>
      </c>
      <c r="J4392">
        <f>MAX(I4392*F4392,E4392)</f>
        <v>12.565987428330319</v>
      </c>
      <c r="L4392" s="166"/>
      <c r="M4392" s="41"/>
      <c r="N4392" s="41"/>
      <c r="O4392" s="41"/>
    </row>
    <row r="4393" spans="1:15" x14ac:dyDescent="0.25">
      <c r="A4393" s="165">
        <v>43648.958333333336</v>
      </c>
      <c r="B4393" s="167">
        <f>WEEKNUM(A4393)</f>
        <v>27</v>
      </c>
      <c r="C4393" s="164">
        <f>WEEKDAY(A4393)</f>
        <v>3</v>
      </c>
      <c r="D4393" s="164">
        <v>24</v>
      </c>
      <c r="E4393" s="163">
        <v>11.725000000000001</v>
      </c>
      <c r="F4393" s="163">
        <v>11.725000000000001</v>
      </c>
      <c r="G4393" s="163">
        <v>12</v>
      </c>
      <c r="H4393" s="1">
        <v>584</v>
      </c>
      <c r="I4393" s="161">
        <f>VLOOKUP(B4393,L$2:M$54,2,FALSE)</f>
        <v>1.0515470651322443</v>
      </c>
      <c r="J4393">
        <f>MAX(I4393*F4393,E4393)</f>
        <v>12.329389338675565</v>
      </c>
      <c r="L4393" s="166"/>
      <c r="M4393" s="41"/>
      <c r="N4393" s="41"/>
      <c r="O4393" s="41"/>
    </row>
    <row r="4394" spans="1:15" x14ac:dyDescent="0.25">
      <c r="A4394" s="165">
        <v>43649</v>
      </c>
      <c r="B4394" s="167">
        <f>WEEKNUM(A4394)</f>
        <v>27</v>
      </c>
      <c r="C4394" s="164">
        <f>WEEKDAY(A4394)</f>
        <v>4</v>
      </c>
      <c r="D4394" s="164">
        <v>1</v>
      </c>
      <c r="E4394" s="163">
        <v>12</v>
      </c>
      <c r="F4394" s="163">
        <v>12</v>
      </c>
      <c r="G4394" s="163">
        <v>11.9375</v>
      </c>
      <c r="H4394" s="1">
        <v>363</v>
      </c>
      <c r="I4394" s="161">
        <f>VLOOKUP(B4394,L$2:M$54,2,FALSE)</f>
        <v>1.0515470651322443</v>
      </c>
      <c r="J4394">
        <f>MAX(I4394*F4394,E4394)</f>
        <v>12.618564781586931</v>
      </c>
      <c r="L4394" s="166"/>
      <c r="M4394" s="41"/>
      <c r="N4394" s="41"/>
      <c r="O4394" s="41"/>
    </row>
    <row r="4395" spans="1:15" x14ac:dyDescent="0.25">
      <c r="A4395" s="165">
        <v>43649.041666666664</v>
      </c>
      <c r="B4395" s="167">
        <f>WEEKNUM(A4395)</f>
        <v>27</v>
      </c>
      <c r="C4395" s="164">
        <f>WEEKDAY(A4395)</f>
        <v>4</v>
      </c>
      <c r="D4395" s="164">
        <v>2</v>
      </c>
      <c r="E4395" s="163">
        <v>11.07</v>
      </c>
      <c r="F4395" s="163">
        <v>11.07</v>
      </c>
      <c r="G4395" s="163">
        <v>12.0625</v>
      </c>
      <c r="H4395" s="1">
        <v>307</v>
      </c>
      <c r="I4395" s="161">
        <f>VLOOKUP(B4395,L$2:M$54,2,FALSE)</f>
        <v>1.0515470651322443</v>
      </c>
      <c r="J4395">
        <f>MAX(I4395*F4395,E4395)</f>
        <v>11.640626011013945</v>
      </c>
      <c r="L4395" s="166"/>
      <c r="M4395" s="41"/>
      <c r="N4395" s="41"/>
      <c r="O4395" s="41"/>
    </row>
    <row r="4396" spans="1:15" x14ac:dyDescent="0.25">
      <c r="A4396" s="165">
        <v>43649.083333333336</v>
      </c>
      <c r="B4396" s="167">
        <f>WEEKNUM(A4396)</f>
        <v>27</v>
      </c>
      <c r="C4396" s="164">
        <f>WEEKDAY(A4396)</f>
        <v>4</v>
      </c>
      <c r="D4396" s="164">
        <v>3</v>
      </c>
      <c r="E4396" s="163">
        <v>11.175000000000001</v>
      </c>
      <c r="F4396" s="163">
        <v>11.175000000000001</v>
      </c>
      <c r="G4396" s="163">
        <v>12.037500000000001</v>
      </c>
      <c r="H4396" s="1">
        <v>137</v>
      </c>
      <c r="I4396" s="161">
        <f>VLOOKUP(B4396,L$2:M$54,2,FALSE)</f>
        <v>1.0515470651322443</v>
      </c>
      <c r="J4396">
        <f>MAX(I4396*F4396,E4396)</f>
        <v>11.75103845285283</v>
      </c>
      <c r="L4396" s="166"/>
      <c r="M4396" s="41"/>
      <c r="N4396" s="41"/>
      <c r="O4396" s="41"/>
    </row>
    <row r="4397" spans="1:15" x14ac:dyDescent="0.25">
      <c r="A4397" s="165">
        <v>43649.125</v>
      </c>
      <c r="B4397" s="167">
        <f>WEEKNUM(A4397)</f>
        <v>27</v>
      </c>
      <c r="C4397" s="164">
        <f>WEEKDAY(A4397)</f>
        <v>4</v>
      </c>
      <c r="D4397" s="164">
        <v>4</v>
      </c>
      <c r="E4397" s="163">
        <v>11.745000000000001</v>
      </c>
      <c r="F4397" s="163">
        <v>11.745000000000001</v>
      </c>
      <c r="G4397" s="163">
        <v>11.987500000000001</v>
      </c>
      <c r="H4397" s="1">
        <v>190</v>
      </c>
      <c r="I4397" s="161">
        <f>VLOOKUP(B4397,L$2:M$54,2,FALSE)</f>
        <v>1.0515470651322443</v>
      </c>
      <c r="J4397">
        <f>MAX(I4397*F4397,E4397)</f>
        <v>12.350420279978209</v>
      </c>
      <c r="L4397" s="166"/>
      <c r="M4397" s="41"/>
      <c r="N4397" s="41"/>
      <c r="O4397" s="41"/>
    </row>
    <row r="4398" spans="1:15" x14ac:dyDescent="0.25">
      <c r="A4398" s="165">
        <v>43649.166666666664</v>
      </c>
      <c r="B4398" s="167">
        <f>WEEKNUM(A4398)</f>
        <v>27</v>
      </c>
      <c r="C4398" s="164">
        <f>WEEKDAY(A4398)</f>
        <v>4</v>
      </c>
      <c r="D4398" s="164">
        <v>5</v>
      </c>
      <c r="E4398" s="163">
        <v>12.195</v>
      </c>
      <c r="F4398" s="163">
        <v>12.195</v>
      </c>
      <c r="G4398" s="163">
        <v>12.0875</v>
      </c>
      <c r="H4398" s="1">
        <v>350</v>
      </c>
      <c r="I4398" s="161">
        <f>VLOOKUP(B4398,L$2:M$54,2,FALSE)</f>
        <v>1.0515470651322443</v>
      </c>
      <c r="J4398">
        <f>MAX(I4398*F4398,E4398)</f>
        <v>12.823616459287718</v>
      </c>
      <c r="L4398" s="166"/>
      <c r="M4398" s="41"/>
      <c r="N4398" s="41"/>
      <c r="O4398" s="41"/>
    </row>
    <row r="4399" spans="1:15" x14ac:dyDescent="0.25">
      <c r="A4399" s="165">
        <v>43649.208333333336</v>
      </c>
      <c r="B4399" s="167">
        <f>WEEKNUM(A4399)</f>
        <v>27</v>
      </c>
      <c r="C4399" s="164">
        <f>WEEKDAY(A4399)</f>
        <v>4</v>
      </c>
      <c r="D4399" s="164">
        <v>6</v>
      </c>
      <c r="E4399" s="163">
        <v>11.705</v>
      </c>
      <c r="F4399" s="163">
        <v>11.705</v>
      </c>
      <c r="G4399" s="163">
        <v>12.225</v>
      </c>
      <c r="H4399" s="1">
        <v>1012</v>
      </c>
      <c r="I4399" s="161">
        <f>VLOOKUP(B4399,L$2:M$54,2,FALSE)</f>
        <v>1.0515470651322443</v>
      </c>
      <c r="J4399">
        <f>MAX(I4399*F4399,E4399)</f>
        <v>12.308358397372919</v>
      </c>
      <c r="L4399" s="166"/>
      <c r="M4399" s="41"/>
      <c r="N4399" s="41"/>
      <c r="O4399" s="41"/>
    </row>
    <row r="4400" spans="1:15" x14ac:dyDescent="0.25">
      <c r="A4400" s="165">
        <v>43649.25</v>
      </c>
      <c r="B4400" s="167">
        <f>WEEKNUM(A4400)</f>
        <v>27</v>
      </c>
      <c r="C4400" s="164">
        <f>WEEKDAY(A4400)</f>
        <v>4</v>
      </c>
      <c r="D4400" s="164">
        <v>7</v>
      </c>
      <c r="E4400" s="163">
        <v>10.620000000000001</v>
      </c>
      <c r="F4400" s="163">
        <v>10.620000000000001</v>
      </c>
      <c r="G4400" s="163">
        <v>13.6875</v>
      </c>
      <c r="H4400" s="1">
        <v>3460</v>
      </c>
      <c r="I4400" s="161">
        <f>VLOOKUP(B4400,L$2:M$54,2,FALSE)</f>
        <v>1.0515470651322443</v>
      </c>
      <c r="J4400">
        <f>MAX(I4400*F4400,E4400)</f>
        <v>11.167429831704435</v>
      </c>
      <c r="L4400" s="166"/>
      <c r="M4400" s="41"/>
      <c r="N4400" s="41"/>
      <c r="O4400" s="41"/>
    </row>
    <row r="4401" spans="1:15" x14ac:dyDescent="0.25">
      <c r="A4401" s="165">
        <v>43649.291666666664</v>
      </c>
      <c r="B4401" s="167">
        <f>WEEKNUM(A4401)</f>
        <v>27</v>
      </c>
      <c r="C4401" s="164">
        <f>WEEKDAY(A4401)</f>
        <v>4</v>
      </c>
      <c r="D4401" s="164">
        <v>8</v>
      </c>
      <c r="E4401" s="163">
        <v>11.77</v>
      </c>
      <c r="F4401" s="163">
        <v>11.77</v>
      </c>
      <c r="G4401" s="163">
        <v>12.9625</v>
      </c>
      <c r="H4401" s="1">
        <v>4053</v>
      </c>
      <c r="I4401" s="161">
        <f>VLOOKUP(B4401,L$2:M$54,2,FALSE)</f>
        <v>1.0515470651322443</v>
      </c>
      <c r="J4401">
        <f>MAX(I4401*F4401,E4401)</f>
        <v>12.376708956606514</v>
      </c>
      <c r="L4401" s="166"/>
      <c r="M4401" s="41"/>
      <c r="N4401" s="41"/>
      <c r="O4401" s="41"/>
    </row>
    <row r="4402" spans="1:15" x14ac:dyDescent="0.25">
      <c r="A4402" s="165">
        <v>43649.333333333336</v>
      </c>
      <c r="B4402" s="167">
        <f>WEEKNUM(A4402)</f>
        <v>27</v>
      </c>
      <c r="C4402" s="164">
        <f>WEEKDAY(A4402)</f>
        <v>4</v>
      </c>
      <c r="D4402" s="164">
        <v>9</v>
      </c>
      <c r="E4402" s="163">
        <v>10</v>
      </c>
      <c r="F4402" s="163">
        <v>16.5</v>
      </c>
      <c r="G4402" s="163">
        <v>11.762499999999999</v>
      </c>
      <c r="H4402" s="1">
        <v>3552</v>
      </c>
      <c r="I4402" s="161">
        <f>VLOOKUP(B4402,L$2:M$54,2,FALSE)</f>
        <v>1.0515470651322443</v>
      </c>
      <c r="J4402">
        <f>MAX(I4402*F4402,E4402)</f>
        <v>17.350526574682032</v>
      </c>
      <c r="L4402" s="166"/>
      <c r="M4402" s="41"/>
      <c r="N4402" s="41"/>
      <c r="O4402" s="41"/>
    </row>
    <row r="4403" spans="1:15" x14ac:dyDescent="0.25">
      <c r="A4403" s="165">
        <v>43649.375</v>
      </c>
      <c r="B4403" s="167">
        <f>WEEKNUM(A4403)</f>
        <v>27</v>
      </c>
      <c r="C4403" s="164">
        <f>WEEKDAY(A4403)</f>
        <v>4</v>
      </c>
      <c r="D4403" s="164">
        <v>10</v>
      </c>
      <c r="E4403" s="163">
        <v>10</v>
      </c>
      <c r="F4403" s="163">
        <v>19</v>
      </c>
      <c r="G4403" s="163">
        <v>12.45</v>
      </c>
      <c r="H4403" s="1">
        <v>3043</v>
      </c>
      <c r="I4403" s="161">
        <f>VLOOKUP(B4403,L$2:M$54,2,FALSE)</f>
        <v>1.0515470651322443</v>
      </c>
      <c r="J4403">
        <f>MAX(I4403*F4403,E4403)</f>
        <v>19.97939423751264</v>
      </c>
      <c r="L4403" s="166"/>
      <c r="M4403" s="41"/>
      <c r="N4403" s="41"/>
      <c r="O4403" s="41"/>
    </row>
    <row r="4404" spans="1:15" x14ac:dyDescent="0.25">
      <c r="A4404" s="165">
        <v>43649.416666666664</v>
      </c>
      <c r="B4404" s="167">
        <f>WEEKNUM(A4404)</f>
        <v>27</v>
      </c>
      <c r="C4404" s="164">
        <f>WEEKDAY(A4404)</f>
        <v>4</v>
      </c>
      <c r="D4404" s="164">
        <v>11</v>
      </c>
      <c r="E4404" s="163">
        <v>10</v>
      </c>
      <c r="F4404" s="163">
        <v>16.75</v>
      </c>
      <c r="G4404" s="163">
        <v>11.95</v>
      </c>
      <c r="H4404" s="1">
        <v>2587</v>
      </c>
      <c r="I4404" s="161">
        <f>VLOOKUP(B4404,L$2:M$54,2,FALSE)</f>
        <v>1.0515470651322443</v>
      </c>
      <c r="J4404">
        <f>MAX(I4404*F4404,E4404)</f>
        <v>17.613413340965092</v>
      </c>
      <c r="L4404" s="166"/>
      <c r="M4404" s="41"/>
      <c r="N4404" s="41"/>
      <c r="O4404" s="41"/>
    </row>
    <row r="4405" spans="1:15" x14ac:dyDescent="0.25">
      <c r="A4405" s="165">
        <v>43649.458333333336</v>
      </c>
      <c r="B4405" s="167">
        <f>WEEKNUM(A4405)</f>
        <v>27</v>
      </c>
      <c r="C4405" s="164">
        <f>WEEKDAY(A4405)</f>
        <v>4</v>
      </c>
      <c r="D4405" s="164">
        <v>12</v>
      </c>
      <c r="E4405" s="163">
        <v>10</v>
      </c>
      <c r="F4405" s="163">
        <v>15.379999999999999</v>
      </c>
      <c r="G4405" s="163">
        <v>11.725000000000001</v>
      </c>
      <c r="H4405" s="1">
        <v>2606</v>
      </c>
      <c r="I4405" s="161">
        <f>VLOOKUP(B4405,L$2:M$54,2,FALSE)</f>
        <v>1.0515470651322443</v>
      </c>
      <c r="J4405">
        <f>MAX(I4405*F4405,E4405)</f>
        <v>16.172793861733915</v>
      </c>
      <c r="L4405" s="166"/>
      <c r="M4405" s="41"/>
      <c r="N4405" s="41"/>
      <c r="O4405" s="41"/>
    </row>
    <row r="4406" spans="1:15" x14ac:dyDescent="0.25">
      <c r="A4406" s="165">
        <v>43649.5</v>
      </c>
      <c r="B4406" s="167">
        <f>WEEKNUM(A4406)</f>
        <v>27</v>
      </c>
      <c r="C4406" s="164">
        <f>WEEKDAY(A4406)</f>
        <v>4</v>
      </c>
      <c r="D4406" s="164">
        <v>13</v>
      </c>
      <c r="E4406" s="163">
        <v>10</v>
      </c>
      <c r="F4406" s="163">
        <v>14.45</v>
      </c>
      <c r="G4406" s="163">
        <v>12</v>
      </c>
      <c r="H4406" s="1">
        <v>2251</v>
      </c>
      <c r="I4406" s="161">
        <f>VLOOKUP(B4406,L$2:M$54,2,FALSE)</f>
        <v>1.0515470651322443</v>
      </c>
      <c r="J4406">
        <f>MAX(I4406*F4406,E4406)</f>
        <v>15.194855091160928</v>
      </c>
      <c r="L4406" s="166"/>
      <c r="M4406" s="41"/>
      <c r="N4406" s="41"/>
      <c r="O4406" s="41"/>
    </row>
    <row r="4407" spans="1:15" x14ac:dyDescent="0.25">
      <c r="A4407" s="165">
        <v>43649.541666666664</v>
      </c>
      <c r="B4407" s="167">
        <f>WEEKNUM(A4407)</f>
        <v>27</v>
      </c>
      <c r="C4407" s="164">
        <f>WEEKDAY(A4407)</f>
        <v>4</v>
      </c>
      <c r="D4407" s="164">
        <v>14</v>
      </c>
      <c r="E4407" s="163">
        <v>10</v>
      </c>
      <c r="F4407" s="163">
        <v>13.765000000000001</v>
      </c>
      <c r="G4407" s="163">
        <v>11.07</v>
      </c>
      <c r="H4407" s="1">
        <v>2557</v>
      </c>
      <c r="I4407" s="161">
        <f>VLOOKUP(B4407,L$2:M$54,2,FALSE)</f>
        <v>1.0515470651322443</v>
      </c>
      <c r="J4407">
        <f>MAX(I4407*F4407,E4407)</f>
        <v>14.474545351545343</v>
      </c>
      <c r="L4407" s="166"/>
      <c r="M4407" s="41"/>
      <c r="N4407" s="41"/>
      <c r="O4407" s="41"/>
    </row>
    <row r="4408" spans="1:15" x14ac:dyDescent="0.25">
      <c r="A4408" s="165">
        <v>43649.583333333336</v>
      </c>
      <c r="B4408" s="167">
        <f>WEEKNUM(A4408)</f>
        <v>27</v>
      </c>
      <c r="C4408" s="164">
        <f>WEEKDAY(A4408)</f>
        <v>4</v>
      </c>
      <c r="D4408" s="164">
        <v>15</v>
      </c>
      <c r="E4408" s="163">
        <v>10</v>
      </c>
      <c r="F4408" s="163">
        <v>14.185</v>
      </c>
      <c r="G4408" s="163">
        <v>11.175000000000001</v>
      </c>
      <c r="H4408" s="1">
        <v>2538</v>
      </c>
      <c r="I4408" s="161">
        <f>VLOOKUP(B4408,L$2:M$54,2,FALSE)</f>
        <v>1.0515470651322443</v>
      </c>
      <c r="J4408">
        <f>MAX(I4408*F4408,E4408)</f>
        <v>14.916195118900886</v>
      </c>
      <c r="L4408" s="166"/>
      <c r="M4408" s="41"/>
      <c r="N4408" s="41"/>
      <c r="O4408" s="41"/>
    </row>
    <row r="4409" spans="1:15" x14ac:dyDescent="0.25">
      <c r="A4409" s="165">
        <v>43649.625</v>
      </c>
      <c r="B4409" s="167">
        <f>WEEKNUM(A4409)</f>
        <v>27</v>
      </c>
      <c r="C4409" s="164">
        <f>WEEKDAY(A4409)</f>
        <v>4</v>
      </c>
      <c r="D4409" s="164">
        <v>16</v>
      </c>
      <c r="E4409" s="163">
        <v>10</v>
      </c>
      <c r="F4409" s="163">
        <v>15</v>
      </c>
      <c r="G4409" s="163">
        <v>11.745000000000001</v>
      </c>
      <c r="H4409" s="1">
        <v>2698</v>
      </c>
      <c r="I4409" s="161">
        <f>VLOOKUP(B4409,L$2:M$54,2,FALSE)</f>
        <v>1.0515470651322443</v>
      </c>
      <c r="J4409">
        <f>MAX(I4409*F4409,E4409)</f>
        <v>15.773205976983665</v>
      </c>
      <c r="L4409" s="166"/>
      <c r="M4409" s="41"/>
      <c r="N4409" s="41"/>
      <c r="O4409" s="41"/>
    </row>
    <row r="4410" spans="1:15" x14ac:dyDescent="0.25">
      <c r="A4410" s="165">
        <v>43649.666666666664</v>
      </c>
      <c r="B4410" s="167">
        <f>WEEKNUM(A4410)</f>
        <v>27</v>
      </c>
      <c r="C4410" s="164">
        <f>WEEKDAY(A4410)</f>
        <v>4</v>
      </c>
      <c r="D4410" s="164">
        <v>17</v>
      </c>
      <c r="E4410" s="163">
        <v>10</v>
      </c>
      <c r="F4410" s="163">
        <v>14.895</v>
      </c>
      <c r="G4410" s="163">
        <v>12.195</v>
      </c>
      <c r="H4410" s="1">
        <v>3490</v>
      </c>
      <c r="I4410" s="161">
        <f>VLOOKUP(B4410,L$2:M$54,2,FALSE)</f>
        <v>1.0515470651322443</v>
      </c>
      <c r="J4410">
        <f>MAX(I4410*F4410,E4410)</f>
        <v>15.662793535144779</v>
      </c>
      <c r="L4410" s="166"/>
      <c r="M4410" s="41"/>
      <c r="N4410" s="41"/>
      <c r="O4410" s="41"/>
    </row>
    <row r="4411" spans="1:15" x14ac:dyDescent="0.25">
      <c r="A4411" s="165">
        <v>43649.708333333336</v>
      </c>
      <c r="B4411" s="167">
        <f>WEEKNUM(A4411)</f>
        <v>27</v>
      </c>
      <c r="C4411" s="164">
        <f>WEEKDAY(A4411)</f>
        <v>4</v>
      </c>
      <c r="D4411" s="164">
        <v>18</v>
      </c>
      <c r="E4411" s="163">
        <v>10</v>
      </c>
      <c r="F4411" s="163">
        <v>15.77</v>
      </c>
      <c r="G4411" s="163">
        <v>11.705</v>
      </c>
      <c r="H4411" s="1">
        <v>4047</v>
      </c>
      <c r="I4411" s="161">
        <f>VLOOKUP(B4411,L$2:M$54,2,FALSE)</f>
        <v>1.0515470651322443</v>
      </c>
      <c r="J4411">
        <f>MAX(I4411*F4411,E4411)</f>
        <v>16.582897217135493</v>
      </c>
      <c r="L4411" s="166"/>
      <c r="M4411" s="41"/>
      <c r="N4411" s="41"/>
      <c r="O4411" s="41"/>
    </row>
    <row r="4412" spans="1:15" x14ac:dyDescent="0.25">
      <c r="A4412" s="165">
        <v>43649.75</v>
      </c>
      <c r="B4412" s="167">
        <f>WEEKNUM(A4412)</f>
        <v>27</v>
      </c>
      <c r="C4412" s="164">
        <f>WEEKDAY(A4412)</f>
        <v>4</v>
      </c>
      <c r="D4412" s="164">
        <v>19</v>
      </c>
      <c r="E4412" s="163">
        <v>10</v>
      </c>
      <c r="F4412" s="163">
        <v>17.549999999999997</v>
      </c>
      <c r="G4412" s="163">
        <v>10.620000000000001</v>
      </c>
      <c r="H4412" s="1">
        <v>3213</v>
      </c>
      <c r="I4412" s="161">
        <f>VLOOKUP(B4412,L$2:M$54,2,FALSE)</f>
        <v>1.0515470651322443</v>
      </c>
      <c r="J4412">
        <f>MAX(I4412*F4412,E4412)</f>
        <v>18.454650993070885</v>
      </c>
      <c r="L4412" s="166"/>
      <c r="M4412" s="41"/>
      <c r="N4412" s="41"/>
      <c r="O4412" s="41"/>
    </row>
    <row r="4413" spans="1:15" x14ac:dyDescent="0.25">
      <c r="A4413" s="165">
        <v>43649.791666666664</v>
      </c>
      <c r="B4413" s="167">
        <f>WEEKNUM(A4413)</f>
        <v>27</v>
      </c>
      <c r="C4413" s="164">
        <f>WEEKDAY(A4413)</f>
        <v>4</v>
      </c>
      <c r="D4413" s="164">
        <v>20</v>
      </c>
      <c r="E4413" s="163">
        <v>10</v>
      </c>
      <c r="F4413" s="163">
        <v>16.234999999999999</v>
      </c>
      <c r="G4413" s="163">
        <v>11.77</v>
      </c>
      <c r="H4413" s="1">
        <v>1905</v>
      </c>
      <c r="I4413" s="161">
        <f>VLOOKUP(B4413,L$2:M$54,2,FALSE)</f>
        <v>1.0515470651322443</v>
      </c>
      <c r="J4413">
        <f>MAX(I4413*F4413,E4413)</f>
        <v>17.071866602421984</v>
      </c>
      <c r="L4413" s="166"/>
      <c r="M4413" s="41"/>
      <c r="N4413" s="41"/>
      <c r="O4413" s="41"/>
    </row>
    <row r="4414" spans="1:15" x14ac:dyDescent="0.25">
      <c r="A4414" s="165">
        <v>43649.833333333336</v>
      </c>
      <c r="B4414" s="167">
        <f>WEEKNUM(A4414)</f>
        <v>27</v>
      </c>
      <c r="C4414" s="164">
        <f>WEEKDAY(A4414)</f>
        <v>4</v>
      </c>
      <c r="D4414" s="164">
        <v>21</v>
      </c>
      <c r="E4414" s="163">
        <v>10</v>
      </c>
      <c r="F4414" s="163">
        <v>14</v>
      </c>
      <c r="G4414" s="163">
        <v>13.25</v>
      </c>
      <c r="H4414" s="1">
        <v>1124</v>
      </c>
      <c r="I4414" s="161">
        <f>VLOOKUP(B4414,L$2:M$54,2,FALSE)</f>
        <v>1.0515470651322443</v>
      </c>
      <c r="J4414">
        <f>MAX(I4414*F4414,E4414)</f>
        <v>14.721658911851421</v>
      </c>
      <c r="L4414" s="166"/>
      <c r="M4414" s="41"/>
      <c r="N4414" s="41"/>
      <c r="O4414" s="41"/>
    </row>
    <row r="4415" spans="1:15" x14ac:dyDescent="0.25">
      <c r="A4415" s="165">
        <v>43649.875</v>
      </c>
      <c r="B4415" s="167">
        <f>WEEKNUM(A4415)</f>
        <v>27</v>
      </c>
      <c r="C4415" s="164">
        <f>WEEKDAY(A4415)</f>
        <v>4</v>
      </c>
      <c r="D4415" s="164">
        <v>22</v>
      </c>
      <c r="E4415" s="163">
        <v>10</v>
      </c>
      <c r="F4415" s="163">
        <v>12.77</v>
      </c>
      <c r="G4415" s="163">
        <v>14.5</v>
      </c>
      <c r="H4415" s="1">
        <v>927</v>
      </c>
      <c r="I4415" s="161">
        <f>VLOOKUP(B4415,L$2:M$54,2,FALSE)</f>
        <v>1.0515470651322443</v>
      </c>
      <c r="J4415">
        <f>MAX(I4415*F4415,E4415)</f>
        <v>13.428256021738759</v>
      </c>
      <c r="L4415" s="166"/>
      <c r="M4415" s="41"/>
      <c r="N4415" s="41"/>
      <c r="O4415" s="41"/>
    </row>
    <row r="4416" spans="1:15" x14ac:dyDescent="0.25">
      <c r="A4416" s="165">
        <v>43649.916666666664</v>
      </c>
      <c r="B4416" s="167">
        <f>WEEKNUM(A4416)</f>
        <v>27</v>
      </c>
      <c r="C4416" s="164">
        <f>WEEKDAY(A4416)</f>
        <v>4</v>
      </c>
      <c r="D4416" s="164">
        <v>23</v>
      </c>
      <c r="E4416" s="163">
        <v>12.48</v>
      </c>
      <c r="F4416" s="163">
        <v>12.48</v>
      </c>
      <c r="G4416" s="163">
        <v>13.375</v>
      </c>
      <c r="H4416" s="1">
        <v>791</v>
      </c>
      <c r="I4416" s="161">
        <f>VLOOKUP(B4416,L$2:M$54,2,FALSE)</f>
        <v>1.0515470651322443</v>
      </c>
      <c r="J4416">
        <f>MAX(I4416*F4416,E4416)</f>
        <v>13.123307372850409</v>
      </c>
      <c r="L4416" s="166"/>
      <c r="M4416" s="41"/>
      <c r="N4416" s="41"/>
      <c r="O4416" s="41"/>
    </row>
    <row r="4417" spans="1:15" x14ac:dyDescent="0.25">
      <c r="A4417" s="165">
        <v>43649.958333333336</v>
      </c>
      <c r="B4417" s="167">
        <f>WEEKNUM(A4417)</f>
        <v>27</v>
      </c>
      <c r="C4417" s="164">
        <f>WEEKDAY(A4417)</f>
        <v>4</v>
      </c>
      <c r="D4417" s="164">
        <v>24</v>
      </c>
      <c r="E4417" s="163">
        <v>12.59</v>
      </c>
      <c r="F4417" s="163">
        <v>12.59</v>
      </c>
      <c r="G4417" s="163">
        <v>12.690000000000001</v>
      </c>
      <c r="H4417" s="1">
        <v>639</v>
      </c>
      <c r="I4417" s="161">
        <f>VLOOKUP(B4417,L$2:M$54,2,FALSE)</f>
        <v>1.0515470651322443</v>
      </c>
      <c r="J4417">
        <f>MAX(I4417*F4417,E4417)</f>
        <v>13.238977550014955</v>
      </c>
      <c r="L4417" s="166"/>
      <c r="M4417" s="41"/>
      <c r="N4417" s="41"/>
      <c r="O4417" s="41"/>
    </row>
    <row r="4418" spans="1:15" x14ac:dyDescent="0.25">
      <c r="A4418" s="165">
        <v>43650</v>
      </c>
      <c r="B4418" s="167">
        <f>WEEKNUM(A4418)</f>
        <v>27</v>
      </c>
      <c r="C4418" s="164">
        <f>WEEKDAY(A4418)</f>
        <v>5</v>
      </c>
      <c r="D4418" s="164">
        <v>1</v>
      </c>
      <c r="E4418" s="163">
        <v>12.375</v>
      </c>
      <c r="F4418" s="163">
        <v>12.375</v>
      </c>
      <c r="G4418" s="163">
        <v>12.225000000000001</v>
      </c>
      <c r="H4418" s="1">
        <v>527</v>
      </c>
      <c r="I4418" s="161">
        <f>VLOOKUP(B4418,L$2:M$54,2,FALSE)</f>
        <v>1.0515470651322443</v>
      </c>
      <c r="J4418">
        <f>MAX(I4418*F4418,E4418)</f>
        <v>13.012894931011523</v>
      </c>
      <c r="L4418" s="166"/>
      <c r="M4418" s="41"/>
      <c r="N4418" s="41"/>
      <c r="O4418" s="41"/>
    </row>
    <row r="4419" spans="1:15" x14ac:dyDescent="0.25">
      <c r="A4419" s="165">
        <v>43650.041666666664</v>
      </c>
      <c r="B4419" s="167">
        <f>WEEKNUM(A4419)</f>
        <v>27</v>
      </c>
      <c r="C4419" s="164">
        <f>WEEKDAY(A4419)</f>
        <v>5</v>
      </c>
      <c r="D4419" s="164">
        <v>2</v>
      </c>
      <c r="E4419" s="163">
        <v>11.984999999999999</v>
      </c>
      <c r="F4419" s="163">
        <v>11.984999999999999</v>
      </c>
      <c r="G4419" s="163">
        <v>11.8825</v>
      </c>
      <c r="H4419" s="1">
        <v>225</v>
      </c>
      <c r="I4419" s="161">
        <f>VLOOKUP(B4419,L$2:M$54,2,FALSE)</f>
        <v>1.0515470651322443</v>
      </c>
      <c r="J4419">
        <f>MAX(I4419*F4419,E4419)</f>
        <v>12.602791575609947</v>
      </c>
      <c r="L4419" s="166"/>
      <c r="M4419" s="41"/>
      <c r="N4419" s="41"/>
      <c r="O4419" s="41"/>
    </row>
    <row r="4420" spans="1:15" x14ac:dyDescent="0.25">
      <c r="A4420" s="165">
        <v>43650.083333333336</v>
      </c>
      <c r="B4420" s="167">
        <f>WEEKNUM(A4420)</f>
        <v>27</v>
      </c>
      <c r="C4420" s="164">
        <f>WEEKDAY(A4420)</f>
        <v>5</v>
      </c>
      <c r="D4420" s="164">
        <v>3</v>
      </c>
      <c r="E4420" s="163">
        <v>11.719999999999999</v>
      </c>
      <c r="F4420" s="163">
        <v>11.719999999999999</v>
      </c>
      <c r="G4420" s="163">
        <v>12.092500000000001</v>
      </c>
      <c r="H4420" s="1">
        <v>126</v>
      </c>
      <c r="I4420" s="161">
        <f>VLOOKUP(B4420,L$2:M$54,2,FALSE)</f>
        <v>1.0515470651322443</v>
      </c>
      <c r="J4420">
        <f>MAX(I4420*F4420,E4420)</f>
        <v>12.324131603349901</v>
      </c>
      <c r="L4420" s="166"/>
      <c r="M4420" s="41"/>
      <c r="N4420" s="41"/>
      <c r="O4420" s="41"/>
    </row>
    <row r="4421" spans="1:15" x14ac:dyDescent="0.25">
      <c r="A4421" s="165">
        <v>43650.125</v>
      </c>
      <c r="B4421" s="167">
        <f>WEEKNUM(A4421)</f>
        <v>27</v>
      </c>
      <c r="C4421" s="164">
        <f>WEEKDAY(A4421)</f>
        <v>5</v>
      </c>
      <c r="D4421" s="164">
        <v>4</v>
      </c>
      <c r="E4421" s="163">
        <v>12.094999999999999</v>
      </c>
      <c r="F4421" s="163">
        <v>12.094999999999999</v>
      </c>
      <c r="G4421" s="163">
        <v>12.5</v>
      </c>
      <c r="H4421" s="1">
        <v>176</v>
      </c>
      <c r="I4421" s="161">
        <f>VLOOKUP(B4421,L$2:M$54,2,FALSE)</f>
        <v>1.0515470651322443</v>
      </c>
      <c r="J4421">
        <f>MAX(I4421*F4421,E4421)</f>
        <v>12.718461752774493</v>
      </c>
      <c r="L4421" s="166"/>
      <c r="M4421" s="41"/>
      <c r="N4421" s="41"/>
      <c r="O4421" s="41"/>
    </row>
    <row r="4422" spans="1:15" x14ac:dyDescent="0.25">
      <c r="A4422" s="165">
        <v>43650.166666666664</v>
      </c>
      <c r="B4422" s="167">
        <f>WEEKNUM(A4422)</f>
        <v>27</v>
      </c>
      <c r="C4422" s="164">
        <f>WEEKDAY(A4422)</f>
        <v>5</v>
      </c>
      <c r="D4422" s="164">
        <v>5</v>
      </c>
      <c r="E4422" s="163">
        <v>11.91</v>
      </c>
      <c r="F4422" s="163">
        <v>11.91</v>
      </c>
      <c r="G4422" s="163">
        <v>12.4475</v>
      </c>
      <c r="H4422" s="1">
        <v>352</v>
      </c>
      <c r="I4422" s="161">
        <f>VLOOKUP(B4422,L$2:M$54,2,FALSE)</f>
        <v>1.0515470651322443</v>
      </c>
      <c r="J4422">
        <f>MAX(I4422*F4422,E4422)</f>
        <v>12.52392554572503</v>
      </c>
      <c r="L4422" s="166"/>
      <c r="M4422" s="41"/>
      <c r="N4422" s="41"/>
      <c r="O4422" s="41"/>
    </row>
    <row r="4423" spans="1:15" x14ac:dyDescent="0.25">
      <c r="A4423" s="165">
        <v>43650.208333333336</v>
      </c>
      <c r="B4423" s="167">
        <f>WEEKNUM(A4423)</f>
        <v>27</v>
      </c>
      <c r="C4423" s="164">
        <f>WEEKDAY(A4423)</f>
        <v>5</v>
      </c>
      <c r="D4423" s="164">
        <v>6</v>
      </c>
      <c r="E4423" s="163">
        <v>12.455</v>
      </c>
      <c r="F4423" s="163">
        <v>12.455</v>
      </c>
      <c r="G4423" s="163">
        <v>12.885000000000002</v>
      </c>
      <c r="H4423" s="1">
        <v>985</v>
      </c>
      <c r="I4423" s="161">
        <f>VLOOKUP(B4423,L$2:M$54,2,FALSE)</f>
        <v>1.0515470651322443</v>
      </c>
      <c r="J4423">
        <f>MAX(I4423*F4423,E4423)</f>
        <v>13.097018696222102</v>
      </c>
      <c r="L4423" s="166"/>
      <c r="M4423" s="41"/>
      <c r="N4423" s="41"/>
      <c r="O4423" s="41"/>
    </row>
    <row r="4424" spans="1:15" x14ac:dyDescent="0.25">
      <c r="A4424" s="165">
        <v>43650.25</v>
      </c>
      <c r="B4424" s="167">
        <f>WEEKNUM(A4424)</f>
        <v>27</v>
      </c>
      <c r="C4424" s="164">
        <f>WEEKDAY(A4424)</f>
        <v>5</v>
      </c>
      <c r="D4424" s="164">
        <v>7</v>
      </c>
      <c r="E4424" s="163">
        <v>10</v>
      </c>
      <c r="F4424" s="163">
        <v>11.094999999999999</v>
      </c>
      <c r="G4424" s="163">
        <v>13.774999999999999</v>
      </c>
      <c r="H4424" s="1">
        <v>3289</v>
      </c>
      <c r="I4424" s="161">
        <f>VLOOKUP(B4424,L$2:M$54,2,FALSE)</f>
        <v>1.0515470651322443</v>
      </c>
      <c r="J4424">
        <f>MAX(I4424*F4424,E4424)</f>
        <v>11.666914687642249</v>
      </c>
      <c r="L4424" s="166"/>
      <c r="M4424" s="41"/>
      <c r="N4424" s="41"/>
      <c r="O4424" s="41"/>
    </row>
    <row r="4425" spans="1:15" x14ac:dyDescent="0.25">
      <c r="A4425" s="165">
        <v>43650.291666666664</v>
      </c>
      <c r="B4425" s="167">
        <f>WEEKNUM(A4425)</f>
        <v>27</v>
      </c>
      <c r="C4425" s="164">
        <f>WEEKDAY(A4425)</f>
        <v>5</v>
      </c>
      <c r="D4425" s="164">
        <v>8</v>
      </c>
      <c r="E4425" s="163">
        <v>10</v>
      </c>
      <c r="F4425" s="163">
        <v>11.745000000000001</v>
      </c>
      <c r="G4425" s="163">
        <v>13.1175</v>
      </c>
      <c r="H4425" s="1">
        <v>4123</v>
      </c>
      <c r="I4425" s="161">
        <f>VLOOKUP(B4425,L$2:M$54,2,FALSE)</f>
        <v>1.0515470651322443</v>
      </c>
      <c r="J4425">
        <f>MAX(I4425*F4425,E4425)</f>
        <v>12.350420279978209</v>
      </c>
      <c r="L4425" s="166"/>
      <c r="M4425" s="41"/>
      <c r="N4425" s="41"/>
      <c r="O4425" s="41"/>
    </row>
    <row r="4426" spans="1:15" x14ac:dyDescent="0.25">
      <c r="A4426" s="165">
        <v>43650.333333333336</v>
      </c>
      <c r="B4426" s="167">
        <f>WEEKNUM(A4426)</f>
        <v>27</v>
      </c>
      <c r="C4426" s="164">
        <f>WEEKDAY(A4426)</f>
        <v>5</v>
      </c>
      <c r="D4426" s="164">
        <v>9</v>
      </c>
      <c r="E4426" s="163">
        <v>10</v>
      </c>
      <c r="F4426" s="163">
        <v>17.755000000000003</v>
      </c>
      <c r="G4426" s="163">
        <v>12</v>
      </c>
      <c r="H4426" s="1">
        <v>3643</v>
      </c>
      <c r="I4426" s="161">
        <f>VLOOKUP(B4426,L$2:M$54,2,FALSE)</f>
        <v>1.0515470651322443</v>
      </c>
      <c r="J4426">
        <f>MAX(I4426*F4426,E4426)</f>
        <v>18.670218141423</v>
      </c>
      <c r="L4426" s="166"/>
      <c r="M4426" s="41"/>
      <c r="N4426" s="41"/>
      <c r="O4426" s="41"/>
    </row>
    <row r="4427" spans="1:15" x14ac:dyDescent="0.25">
      <c r="A4427" s="165">
        <v>43650.375</v>
      </c>
      <c r="B4427" s="167">
        <f>WEEKNUM(A4427)</f>
        <v>27</v>
      </c>
      <c r="C4427" s="164">
        <f>WEEKDAY(A4427)</f>
        <v>5</v>
      </c>
      <c r="D4427" s="164">
        <v>10</v>
      </c>
      <c r="E4427" s="163">
        <v>10</v>
      </c>
      <c r="F4427" s="163">
        <v>16.395</v>
      </c>
      <c r="G4427" s="163">
        <v>11.385</v>
      </c>
      <c r="H4427" s="1">
        <v>3038</v>
      </c>
      <c r="I4427" s="161">
        <f>VLOOKUP(B4427,L$2:M$54,2,FALSE)</f>
        <v>1.0515470651322443</v>
      </c>
      <c r="J4427">
        <f>MAX(I4427*F4427,E4427)</f>
        <v>17.240114132843143</v>
      </c>
      <c r="L4427" s="166"/>
      <c r="M4427" s="41"/>
      <c r="N4427" s="41"/>
      <c r="O4427" s="41"/>
    </row>
    <row r="4428" spans="1:15" x14ac:dyDescent="0.25">
      <c r="A4428" s="165">
        <v>43650.416666666664</v>
      </c>
      <c r="B4428" s="167">
        <f>WEEKNUM(A4428)</f>
        <v>27</v>
      </c>
      <c r="C4428" s="164">
        <f>WEEKDAY(A4428)</f>
        <v>5</v>
      </c>
      <c r="D4428" s="164">
        <v>11</v>
      </c>
      <c r="E4428" s="163">
        <v>10</v>
      </c>
      <c r="F4428" s="163">
        <v>15.625</v>
      </c>
      <c r="G4428" s="163">
        <v>12.48</v>
      </c>
      <c r="H4428" s="1">
        <v>2581</v>
      </c>
      <c r="I4428" s="161">
        <f>VLOOKUP(B4428,L$2:M$54,2,FALSE)</f>
        <v>1.0515470651322443</v>
      </c>
      <c r="J4428">
        <f>MAX(I4428*F4428,E4428)</f>
        <v>16.430422892691318</v>
      </c>
      <c r="L4428" s="166"/>
      <c r="M4428" s="41"/>
      <c r="N4428" s="41"/>
      <c r="O4428" s="41"/>
    </row>
    <row r="4429" spans="1:15" x14ac:dyDescent="0.25">
      <c r="A4429" s="165">
        <v>43650.458333333336</v>
      </c>
      <c r="B4429" s="167">
        <f>WEEKNUM(A4429)</f>
        <v>27</v>
      </c>
      <c r="C4429" s="164">
        <f>WEEKDAY(A4429)</f>
        <v>5</v>
      </c>
      <c r="D4429" s="164">
        <v>12</v>
      </c>
      <c r="E4429" s="163">
        <v>10</v>
      </c>
      <c r="F4429" s="163">
        <v>13.745000000000001</v>
      </c>
      <c r="G4429" s="163">
        <v>12.59</v>
      </c>
      <c r="H4429" s="1">
        <v>2637</v>
      </c>
      <c r="I4429" s="161">
        <f>VLOOKUP(B4429,L$2:M$54,2,FALSE)</f>
        <v>1.0515470651322443</v>
      </c>
      <c r="J4429">
        <f>MAX(I4429*F4429,E4429)</f>
        <v>14.453514410242699</v>
      </c>
      <c r="L4429" s="166"/>
      <c r="M4429" s="41"/>
      <c r="N4429" s="41"/>
      <c r="O4429" s="41"/>
    </row>
    <row r="4430" spans="1:15" x14ac:dyDescent="0.25">
      <c r="A4430" s="165">
        <v>43650.5</v>
      </c>
      <c r="B4430" s="167">
        <f>WEEKNUM(A4430)</f>
        <v>27</v>
      </c>
      <c r="C4430" s="164">
        <f>WEEKDAY(A4430)</f>
        <v>5</v>
      </c>
      <c r="D4430" s="164">
        <v>13</v>
      </c>
      <c r="E4430" s="163">
        <v>10</v>
      </c>
      <c r="F4430" s="163">
        <v>15.704999999999998</v>
      </c>
      <c r="G4430" s="163">
        <v>12.375</v>
      </c>
      <c r="H4430" s="1">
        <v>2317</v>
      </c>
      <c r="I4430" s="161">
        <f>VLOOKUP(B4430,L$2:M$54,2,FALSE)</f>
        <v>1.0515470651322443</v>
      </c>
      <c r="J4430">
        <f>MAX(I4430*F4430,E4430)</f>
        <v>16.514546657901896</v>
      </c>
      <c r="L4430" s="166"/>
      <c r="M4430" s="41"/>
      <c r="N4430" s="41"/>
      <c r="O4430" s="41"/>
    </row>
    <row r="4431" spans="1:15" x14ac:dyDescent="0.25">
      <c r="A4431" s="165">
        <v>43650.541666666664</v>
      </c>
      <c r="B4431" s="167">
        <f>WEEKNUM(A4431)</f>
        <v>27</v>
      </c>
      <c r="C4431" s="164">
        <f>WEEKDAY(A4431)</f>
        <v>5</v>
      </c>
      <c r="D4431" s="164">
        <v>14</v>
      </c>
      <c r="E4431" s="163">
        <v>10</v>
      </c>
      <c r="F4431" s="163">
        <v>14.475</v>
      </c>
      <c r="G4431" s="163">
        <v>11.984999999999999</v>
      </c>
      <c r="H4431" s="1">
        <v>2483</v>
      </c>
      <c r="I4431" s="161">
        <f>VLOOKUP(B4431,L$2:M$54,2,FALSE)</f>
        <v>1.0515470651322443</v>
      </c>
      <c r="J4431">
        <f>MAX(I4431*F4431,E4431)</f>
        <v>15.221143767789236</v>
      </c>
      <c r="L4431" s="166"/>
      <c r="M4431" s="41"/>
      <c r="N4431" s="41"/>
      <c r="O4431" s="41"/>
    </row>
    <row r="4432" spans="1:15" x14ac:dyDescent="0.25">
      <c r="A4432" s="165">
        <v>43650.583333333336</v>
      </c>
      <c r="B4432" s="167">
        <f>WEEKNUM(A4432)</f>
        <v>27</v>
      </c>
      <c r="C4432" s="164">
        <f>WEEKDAY(A4432)</f>
        <v>5</v>
      </c>
      <c r="D4432" s="164">
        <v>15</v>
      </c>
      <c r="E4432" s="163">
        <v>10</v>
      </c>
      <c r="F4432" s="163">
        <v>13.765000000000001</v>
      </c>
      <c r="G4432" s="163">
        <v>11.719999999999999</v>
      </c>
      <c r="H4432" s="1">
        <v>2664</v>
      </c>
      <c r="I4432" s="161">
        <f>VLOOKUP(B4432,L$2:M$54,2,FALSE)</f>
        <v>1.0515470651322443</v>
      </c>
      <c r="J4432">
        <f>MAX(I4432*F4432,E4432)</f>
        <v>14.474545351545343</v>
      </c>
      <c r="L4432" s="166"/>
      <c r="M4432" s="41"/>
      <c r="N4432" s="41"/>
      <c r="O4432" s="41"/>
    </row>
    <row r="4433" spans="1:15" x14ac:dyDescent="0.25">
      <c r="A4433" s="165">
        <v>43650.625</v>
      </c>
      <c r="B4433" s="167">
        <f>WEEKNUM(A4433)</f>
        <v>27</v>
      </c>
      <c r="C4433" s="164">
        <f>WEEKDAY(A4433)</f>
        <v>5</v>
      </c>
      <c r="D4433" s="164">
        <v>16</v>
      </c>
      <c r="E4433" s="163">
        <v>10</v>
      </c>
      <c r="F4433" s="163">
        <v>15.885</v>
      </c>
      <c r="G4433" s="163">
        <v>12.094999999999999</v>
      </c>
      <c r="H4433" s="1">
        <v>2798</v>
      </c>
      <c r="I4433" s="161">
        <f>VLOOKUP(B4433,L$2:M$54,2,FALSE)</f>
        <v>1.0515470651322443</v>
      </c>
      <c r="J4433">
        <f>MAX(I4433*F4433,E4433)</f>
        <v>16.703825129625699</v>
      </c>
      <c r="L4433" s="166"/>
      <c r="M4433" s="41"/>
      <c r="N4433" s="41"/>
      <c r="O4433" s="41"/>
    </row>
    <row r="4434" spans="1:15" x14ac:dyDescent="0.25">
      <c r="A4434" s="165">
        <v>43650.666666666664</v>
      </c>
      <c r="B4434" s="167">
        <f>WEEKNUM(A4434)</f>
        <v>27</v>
      </c>
      <c r="C4434" s="164">
        <f>WEEKDAY(A4434)</f>
        <v>5</v>
      </c>
      <c r="D4434" s="164">
        <v>17</v>
      </c>
      <c r="E4434" s="163">
        <v>10</v>
      </c>
      <c r="F4434" s="163">
        <v>14.73</v>
      </c>
      <c r="G4434" s="163">
        <v>11.91</v>
      </c>
      <c r="H4434" s="1">
        <v>3635</v>
      </c>
      <c r="I4434" s="161">
        <f>VLOOKUP(B4434,L$2:M$54,2,FALSE)</f>
        <v>1.0515470651322443</v>
      </c>
      <c r="J4434">
        <f>MAX(I4434*F4434,E4434)</f>
        <v>15.489288269397958</v>
      </c>
      <c r="L4434" s="166"/>
      <c r="M4434" s="41"/>
      <c r="N4434" s="41"/>
      <c r="O4434" s="41"/>
    </row>
    <row r="4435" spans="1:15" x14ac:dyDescent="0.25">
      <c r="A4435" s="165">
        <v>43650.708333333336</v>
      </c>
      <c r="B4435" s="167">
        <f>WEEKNUM(A4435)</f>
        <v>27</v>
      </c>
      <c r="C4435" s="164">
        <f>WEEKDAY(A4435)</f>
        <v>5</v>
      </c>
      <c r="D4435" s="164">
        <v>18</v>
      </c>
      <c r="E4435" s="163">
        <v>10</v>
      </c>
      <c r="F4435" s="163">
        <v>15.145</v>
      </c>
      <c r="G4435" s="163">
        <v>12.455</v>
      </c>
      <c r="H4435" s="1">
        <v>4128</v>
      </c>
      <c r="I4435" s="161">
        <f>VLOOKUP(B4435,L$2:M$54,2,FALSE)</f>
        <v>1.0515470651322443</v>
      </c>
      <c r="J4435">
        <f>MAX(I4435*F4435,E4435)</f>
        <v>15.925680301427839</v>
      </c>
      <c r="L4435" s="166"/>
      <c r="M4435" s="41"/>
      <c r="N4435" s="41"/>
      <c r="O4435" s="41"/>
    </row>
    <row r="4436" spans="1:15" x14ac:dyDescent="0.25">
      <c r="A4436" s="165">
        <v>43650.75</v>
      </c>
      <c r="B4436" s="167">
        <f>WEEKNUM(A4436)</f>
        <v>27</v>
      </c>
      <c r="C4436" s="164">
        <f>WEEKDAY(A4436)</f>
        <v>5</v>
      </c>
      <c r="D4436" s="164">
        <v>19</v>
      </c>
      <c r="E4436" s="163">
        <v>10</v>
      </c>
      <c r="F4436" s="163">
        <v>17.98</v>
      </c>
      <c r="G4436" s="163">
        <v>10.547499999999999</v>
      </c>
      <c r="H4436" s="1">
        <v>3289</v>
      </c>
      <c r="I4436" s="161">
        <f>VLOOKUP(B4436,L$2:M$54,2,FALSE)</f>
        <v>1.0515470651322443</v>
      </c>
      <c r="J4436">
        <f>MAX(I4436*F4436,E4436)</f>
        <v>18.906816231077752</v>
      </c>
      <c r="L4436" s="166"/>
      <c r="M4436" s="41"/>
      <c r="N4436" s="41"/>
      <c r="O4436" s="41"/>
    </row>
    <row r="4437" spans="1:15" x14ac:dyDescent="0.25">
      <c r="A4437" s="165">
        <v>43650.791666666664</v>
      </c>
      <c r="B4437" s="167">
        <f>WEEKNUM(A4437)</f>
        <v>27</v>
      </c>
      <c r="C4437" s="164">
        <f>WEEKDAY(A4437)</f>
        <v>5</v>
      </c>
      <c r="D4437" s="164">
        <v>20</v>
      </c>
      <c r="E4437" s="163">
        <v>10</v>
      </c>
      <c r="F4437" s="163">
        <v>16.450000000000003</v>
      </c>
      <c r="G4437" s="163">
        <v>10.872499999999999</v>
      </c>
      <c r="H4437" s="1">
        <v>2127</v>
      </c>
      <c r="I4437" s="161">
        <f>VLOOKUP(B4437,L$2:M$54,2,FALSE)</f>
        <v>1.0515470651322443</v>
      </c>
      <c r="J4437">
        <f>MAX(I4437*F4437,E4437)</f>
        <v>17.297949221425423</v>
      </c>
      <c r="L4437" s="166"/>
      <c r="M4437" s="41"/>
      <c r="N4437" s="41"/>
      <c r="O4437" s="41"/>
    </row>
    <row r="4438" spans="1:15" x14ac:dyDescent="0.25">
      <c r="A4438" s="165">
        <v>43650.833333333336</v>
      </c>
      <c r="B4438" s="167">
        <f>WEEKNUM(A4438)</f>
        <v>27</v>
      </c>
      <c r="C4438" s="164">
        <f>WEEKDAY(A4438)</f>
        <v>5</v>
      </c>
      <c r="D4438" s="164">
        <v>21</v>
      </c>
      <c r="E4438" s="163">
        <v>10</v>
      </c>
      <c r="F4438" s="163">
        <v>13.945</v>
      </c>
      <c r="G4438" s="163">
        <v>13.877500000000001</v>
      </c>
      <c r="H4438" s="1">
        <v>1221</v>
      </c>
      <c r="I4438" s="161">
        <f>VLOOKUP(B4438,L$2:M$54,2,FALSE)</f>
        <v>1.0515470651322443</v>
      </c>
      <c r="J4438">
        <f>MAX(I4438*F4438,E4438)</f>
        <v>14.663823823269146</v>
      </c>
      <c r="L4438" s="166"/>
      <c r="M4438" s="41"/>
      <c r="N4438" s="41"/>
      <c r="O4438" s="41"/>
    </row>
    <row r="4439" spans="1:15" x14ac:dyDescent="0.25">
      <c r="A4439" s="165">
        <v>43650.875</v>
      </c>
      <c r="B4439" s="167">
        <f>WEEKNUM(A4439)</f>
        <v>27</v>
      </c>
      <c r="C4439" s="164">
        <f>WEEKDAY(A4439)</f>
        <v>5</v>
      </c>
      <c r="D4439" s="164">
        <v>22</v>
      </c>
      <c r="E4439" s="163">
        <v>11.754999999999999</v>
      </c>
      <c r="F4439" s="163">
        <v>11.754999999999999</v>
      </c>
      <c r="G4439" s="163">
        <v>13.197500000000002</v>
      </c>
      <c r="H4439" s="1">
        <v>946</v>
      </c>
      <c r="I4439" s="161">
        <f>VLOOKUP(B4439,L$2:M$54,2,FALSE)</f>
        <v>1.0515470651322443</v>
      </c>
      <c r="J4439">
        <f>MAX(I4439*F4439,E4439)</f>
        <v>12.36093575062953</v>
      </c>
      <c r="L4439" s="166"/>
      <c r="M4439" s="41"/>
      <c r="N4439" s="41"/>
      <c r="O4439" s="41"/>
    </row>
    <row r="4440" spans="1:15" x14ac:dyDescent="0.25">
      <c r="A4440" s="165">
        <v>43650.916666666664</v>
      </c>
      <c r="B4440" s="167">
        <f>WEEKNUM(A4440)</f>
        <v>27</v>
      </c>
      <c r="C4440" s="164">
        <f>WEEKDAY(A4440)</f>
        <v>5</v>
      </c>
      <c r="D4440" s="164">
        <v>23</v>
      </c>
      <c r="E4440" s="163">
        <v>12</v>
      </c>
      <c r="F4440" s="163">
        <v>13.98</v>
      </c>
      <c r="G4440" s="163">
        <v>12.8125</v>
      </c>
      <c r="H4440" s="1">
        <v>932</v>
      </c>
      <c r="I4440" s="161">
        <f>VLOOKUP(B4440,L$2:M$54,2,FALSE)</f>
        <v>1.0515470651322443</v>
      </c>
      <c r="J4440">
        <f>MAX(I4440*F4440,E4440)</f>
        <v>14.700627970548775</v>
      </c>
      <c r="L4440" s="166"/>
      <c r="M4440" s="41"/>
      <c r="N4440" s="41"/>
      <c r="O4440" s="41"/>
    </row>
    <row r="4441" spans="1:15" x14ac:dyDescent="0.25">
      <c r="A4441" s="165">
        <v>43650.958333333336</v>
      </c>
      <c r="B4441" s="167">
        <f>WEEKNUM(A4441)</f>
        <v>27</v>
      </c>
      <c r="C4441" s="164">
        <f>WEEKDAY(A4441)</f>
        <v>5</v>
      </c>
      <c r="D4441" s="164">
        <v>24</v>
      </c>
      <c r="E4441" s="163">
        <v>12</v>
      </c>
      <c r="F4441" s="163">
        <v>13.92</v>
      </c>
      <c r="G4441" s="163">
        <v>11.8725</v>
      </c>
      <c r="H4441" s="1">
        <v>751</v>
      </c>
      <c r="I4441" s="161">
        <f>VLOOKUP(B4441,L$2:M$54,2,FALSE)</f>
        <v>1.0515470651322443</v>
      </c>
      <c r="J4441">
        <f>MAX(I4441*F4441,E4441)</f>
        <v>14.63753514664084</v>
      </c>
      <c r="L4441" s="166"/>
      <c r="M4441" s="41"/>
      <c r="N4441" s="41"/>
      <c r="O4441" s="41"/>
    </row>
    <row r="4442" spans="1:15" x14ac:dyDescent="0.25">
      <c r="A4442" s="165">
        <v>43651</v>
      </c>
      <c r="B4442" s="167">
        <f>WEEKNUM(A4442)</f>
        <v>27</v>
      </c>
      <c r="C4442" s="164">
        <f>WEEKDAY(A4442)</f>
        <v>6</v>
      </c>
      <c r="D4442" s="164">
        <v>1</v>
      </c>
      <c r="E4442" s="163">
        <v>12</v>
      </c>
      <c r="F4442" s="163">
        <v>13.934999999999999</v>
      </c>
      <c r="G4442" s="163">
        <v>12.852499999999999</v>
      </c>
      <c r="H4442" s="1">
        <v>496</v>
      </c>
      <c r="I4442" s="161">
        <f>VLOOKUP(B4442,L$2:M$54,2,FALSE)</f>
        <v>1.0515470651322443</v>
      </c>
      <c r="J4442">
        <f>MAX(I4442*F4442,E4442)</f>
        <v>14.653308352617822</v>
      </c>
      <c r="L4442" s="166"/>
      <c r="M4442" s="41"/>
      <c r="N4442" s="41"/>
      <c r="O4442" s="41"/>
    </row>
    <row r="4443" spans="1:15" x14ac:dyDescent="0.25">
      <c r="A4443" s="165">
        <v>43651.041666666664</v>
      </c>
      <c r="B4443" s="167">
        <f>WEEKNUM(A4443)</f>
        <v>27</v>
      </c>
      <c r="C4443" s="164">
        <f>WEEKDAY(A4443)</f>
        <v>6</v>
      </c>
      <c r="D4443" s="164">
        <v>2</v>
      </c>
      <c r="E4443" s="163">
        <v>12</v>
      </c>
      <c r="F4443" s="163">
        <v>13.225</v>
      </c>
      <c r="G4443" s="163">
        <v>12.237500000000001</v>
      </c>
      <c r="H4443" s="1">
        <v>330</v>
      </c>
      <c r="I4443" s="161">
        <f>VLOOKUP(B4443,L$2:M$54,2,FALSE)</f>
        <v>1.0515470651322443</v>
      </c>
      <c r="J4443">
        <f>MAX(I4443*F4443,E4443)</f>
        <v>13.906709936373931</v>
      </c>
      <c r="L4443" s="166"/>
      <c r="M4443" s="41"/>
      <c r="N4443" s="41"/>
      <c r="O4443" s="41"/>
    </row>
    <row r="4444" spans="1:15" x14ac:dyDescent="0.25">
      <c r="A4444" s="165">
        <v>43651.083333333336</v>
      </c>
      <c r="B4444" s="167">
        <f>WEEKNUM(A4444)</f>
        <v>27</v>
      </c>
      <c r="C4444" s="164">
        <f>WEEKDAY(A4444)</f>
        <v>6</v>
      </c>
      <c r="D4444" s="164">
        <v>3</v>
      </c>
      <c r="E4444" s="163">
        <v>10</v>
      </c>
      <c r="F4444" s="163">
        <v>10.495000000000001</v>
      </c>
      <c r="G4444" s="163">
        <v>11.8825</v>
      </c>
      <c r="H4444" s="1">
        <v>173</v>
      </c>
      <c r="I4444" s="161">
        <f>VLOOKUP(B4444,L$2:M$54,2,FALSE)</f>
        <v>1.0515470651322443</v>
      </c>
      <c r="J4444">
        <f>MAX(I4444*F4444,E4444)</f>
        <v>11.035986448562905</v>
      </c>
      <c r="L4444" s="166"/>
      <c r="M4444" s="41"/>
      <c r="N4444" s="41"/>
      <c r="O4444" s="41"/>
    </row>
    <row r="4445" spans="1:15" x14ac:dyDescent="0.25">
      <c r="A4445" s="165">
        <v>43651.125</v>
      </c>
      <c r="B4445" s="167">
        <f>WEEKNUM(A4445)</f>
        <v>27</v>
      </c>
      <c r="C4445" s="164">
        <f>WEEKDAY(A4445)</f>
        <v>6</v>
      </c>
      <c r="D4445" s="164">
        <v>4</v>
      </c>
      <c r="E4445" s="163">
        <v>10</v>
      </c>
      <c r="F4445" s="163">
        <v>10.850000000000001</v>
      </c>
      <c r="G4445" s="163">
        <v>12.942499999999999</v>
      </c>
      <c r="H4445" s="1">
        <v>226</v>
      </c>
      <c r="I4445" s="161">
        <f>VLOOKUP(B4445,L$2:M$54,2,FALSE)</f>
        <v>1.0515470651322443</v>
      </c>
      <c r="J4445">
        <f>MAX(I4445*F4445,E4445)</f>
        <v>11.409285656684851</v>
      </c>
      <c r="L4445" s="166"/>
      <c r="M4445" s="41"/>
      <c r="N4445" s="41"/>
      <c r="O4445" s="41"/>
    </row>
    <row r="4446" spans="1:15" x14ac:dyDescent="0.25">
      <c r="A4446" s="165">
        <v>43651.166666666664</v>
      </c>
      <c r="B4446" s="167">
        <f>WEEKNUM(A4446)</f>
        <v>27</v>
      </c>
      <c r="C4446" s="164">
        <f>WEEKDAY(A4446)</f>
        <v>6</v>
      </c>
      <c r="D4446" s="164">
        <v>5</v>
      </c>
      <c r="E4446" s="163">
        <v>10</v>
      </c>
      <c r="F4446" s="163">
        <v>10.475000000000001</v>
      </c>
      <c r="G4446" s="163">
        <v>12.364999999999998</v>
      </c>
      <c r="H4446" s="1">
        <v>373</v>
      </c>
      <c r="I4446" s="161">
        <f>VLOOKUP(B4446,L$2:M$54,2,FALSE)</f>
        <v>1.0515470651322443</v>
      </c>
      <c r="J4446">
        <f>MAX(I4446*F4446,E4446)</f>
        <v>11.014955507260261</v>
      </c>
      <c r="L4446" s="166"/>
      <c r="M4446" s="41"/>
      <c r="N4446" s="41"/>
      <c r="O4446" s="41"/>
    </row>
    <row r="4447" spans="1:15" x14ac:dyDescent="0.25">
      <c r="A4447" s="165">
        <v>43651.208333333336</v>
      </c>
      <c r="B4447" s="167">
        <f>WEEKNUM(A4447)</f>
        <v>27</v>
      </c>
      <c r="C4447" s="164">
        <f>WEEKDAY(A4447)</f>
        <v>6</v>
      </c>
      <c r="D4447" s="164">
        <v>6</v>
      </c>
      <c r="E4447" s="163">
        <v>11.254999999999999</v>
      </c>
      <c r="F4447" s="163">
        <v>11.120000000000001</v>
      </c>
      <c r="G4447" s="163">
        <v>12.572500000000002</v>
      </c>
      <c r="H4447" s="1">
        <v>997</v>
      </c>
      <c r="I4447" s="161">
        <f>VLOOKUP(B4447,L$2:M$54,2,FALSE)</f>
        <v>1.0515470651322443</v>
      </c>
      <c r="J4447">
        <f>MAX(I4447*F4447,E4447)</f>
        <v>11.693203364270557</v>
      </c>
      <c r="L4447" s="166"/>
      <c r="M4447" s="41"/>
      <c r="N4447" s="41"/>
      <c r="O4447" s="41"/>
    </row>
    <row r="4448" spans="1:15" x14ac:dyDescent="0.25">
      <c r="A4448" s="165">
        <v>43651.25</v>
      </c>
      <c r="B4448" s="167">
        <f>WEEKNUM(A4448)</f>
        <v>27</v>
      </c>
      <c r="C4448" s="164">
        <f>WEEKDAY(A4448)</f>
        <v>6</v>
      </c>
      <c r="D4448" s="164">
        <v>7</v>
      </c>
      <c r="E4448" s="163">
        <v>9.5249999999999986</v>
      </c>
      <c r="F4448" s="163">
        <v>9.5249999999999986</v>
      </c>
      <c r="G4448" s="163">
        <v>13.99</v>
      </c>
      <c r="H4448" s="1">
        <v>3289</v>
      </c>
      <c r="I4448" s="161">
        <f>VLOOKUP(B4448,L$2:M$54,2,FALSE)</f>
        <v>1.0515470651322443</v>
      </c>
      <c r="J4448">
        <f>MAX(I4448*F4448,E4448)</f>
        <v>10.015985795384625</v>
      </c>
      <c r="L4448" s="166"/>
      <c r="M4448" s="41"/>
      <c r="N4448" s="41"/>
      <c r="O4448" s="41"/>
    </row>
    <row r="4449" spans="1:15" x14ac:dyDescent="0.25">
      <c r="A4449" s="165">
        <v>43651.291666666664</v>
      </c>
      <c r="B4449" s="167">
        <f>WEEKNUM(A4449)</f>
        <v>27</v>
      </c>
      <c r="C4449" s="164">
        <f>WEEKDAY(A4449)</f>
        <v>6</v>
      </c>
      <c r="D4449" s="164">
        <v>8</v>
      </c>
      <c r="E4449" s="163">
        <v>10.635</v>
      </c>
      <c r="F4449" s="163">
        <v>12.370000000000001</v>
      </c>
      <c r="G4449" s="163">
        <v>13.225000000000001</v>
      </c>
      <c r="H4449" s="1">
        <v>3998</v>
      </c>
      <c r="I4449" s="161">
        <f>VLOOKUP(B4449,L$2:M$54,2,FALSE)</f>
        <v>1.0515470651322443</v>
      </c>
      <c r="J4449">
        <f>MAX(I4449*F4449,E4449)</f>
        <v>13.007637195685863</v>
      </c>
      <c r="L4449" s="166"/>
      <c r="M4449" s="41"/>
      <c r="N4449" s="41"/>
      <c r="O4449" s="41"/>
    </row>
    <row r="4450" spans="1:15" x14ac:dyDescent="0.25">
      <c r="A4450" s="165">
        <v>43651.333333333336</v>
      </c>
      <c r="B4450" s="167">
        <f>WEEKNUM(A4450)</f>
        <v>27</v>
      </c>
      <c r="C4450" s="164">
        <f>WEEKDAY(A4450)</f>
        <v>6</v>
      </c>
      <c r="D4450" s="164">
        <v>9</v>
      </c>
      <c r="E4450" s="163">
        <v>10</v>
      </c>
      <c r="F4450" s="163">
        <v>16.535</v>
      </c>
      <c r="G4450" s="163">
        <v>11.9725</v>
      </c>
      <c r="H4450" s="1">
        <v>3583</v>
      </c>
      <c r="I4450" s="161">
        <f>VLOOKUP(B4450,L$2:M$54,2,FALSE)</f>
        <v>1.0515470651322443</v>
      </c>
      <c r="J4450">
        <f>MAX(I4450*F4450,E4450)</f>
        <v>17.387330721961661</v>
      </c>
      <c r="L4450" s="166"/>
      <c r="M4450" s="41"/>
      <c r="N4450" s="41"/>
      <c r="O4450" s="41"/>
    </row>
    <row r="4451" spans="1:15" x14ac:dyDescent="0.25">
      <c r="A4451" s="165">
        <v>43651.375</v>
      </c>
      <c r="B4451" s="167">
        <f>WEEKNUM(A4451)</f>
        <v>27</v>
      </c>
      <c r="C4451" s="164">
        <f>WEEKDAY(A4451)</f>
        <v>6</v>
      </c>
      <c r="D4451" s="164">
        <v>10</v>
      </c>
      <c r="E4451" s="163">
        <v>10</v>
      </c>
      <c r="F4451" s="163">
        <v>19.29</v>
      </c>
      <c r="G4451" s="163">
        <v>11.754999999999999</v>
      </c>
      <c r="H4451" s="1">
        <v>2844</v>
      </c>
      <c r="I4451" s="161">
        <f>VLOOKUP(B4451,L$2:M$54,2,FALSE)</f>
        <v>1.0515470651322443</v>
      </c>
      <c r="J4451">
        <f>MAX(I4451*F4451,E4451)</f>
        <v>20.284342886400992</v>
      </c>
      <c r="L4451" s="166"/>
      <c r="M4451" s="41"/>
      <c r="N4451" s="41"/>
      <c r="O4451" s="41"/>
    </row>
    <row r="4452" spans="1:15" x14ac:dyDescent="0.25">
      <c r="A4452" s="165">
        <v>43651.416666666664</v>
      </c>
      <c r="B4452" s="167">
        <f>WEEKNUM(A4452)</f>
        <v>27</v>
      </c>
      <c r="C4452" s="164">
        <f>WEEKDAY(A4452)</f>
        <v>6</v>
      </c>
      <c r="D4452" s="164">
        <v>11</v>
      </c>
      <c r="E4452" s="163">
        <v>10</v>
      </c>
      <c r="F4452" s="163">
        <v>15.025</v>
      </c>
      <c r="G4452" s="163">
        <v>12.99</v>
      </c>
      <c r="H4452" s="1">
        <v>2621</v>
      </c>
      <c r="I4452" s="161">
        <f>VLOOKUP(B4452,L$2:M$54,2,FALSE)</f>
        <v>1.0515470651322443</v>
      </c>
      <c r="J4452">
        <f>MAX(I4452*F4452,E4452)</f>
        <v>15.799494653611971</v>
      </c>
      <c r="L4452" s="166"/>
      <c r="M4452" s="41"/>
      <c r="N4452" s="41"/>
      <c r="O4452" s="41"/>
    </row>
    <row r="4453" spans="1:15" x14ac:dyDescent="0.25">
      <c r="A4453" s="165">
        <v>43651.458333333336</v>
      </c>
      <c r="B4453" s="167">
        <f>WEEKNUM(A4453)</f>
        <v>27</v>
      </c>
      <c r="C4453" s="164">
        <f>WEEKDAY(A4453)</f>
        <v>6</v>
      </c>
      <c r="D4453" s="164">
        <v>12</v>
      </c>
      <c r="E4453" s="163">
        <v>10</v>
      </c>
      <c r="F4453" s="163">
        <v>13.92</v>
      </c>
      <c r="G4453" s="163">
        <v>12.959999999999999</v>
      </c>
      <c r="H4453" s="1">
        <v>2698</v>
      </c>
      <c r="I4453" s="161">
        <f>VLOOKUP(B4453,L$2:M$54,2,FALSE)</f>
        <v>1.0515470651322443</v>
      </c>
      <c r="J4453">
        <f>MAX(I4453*F4453,E4453)</f>
        <v>14.63753514664084</v>
      </c>
      <c r="L4453" s="166"/>
      <c r="M4453" s="41"/>
      <c r="N4453" s="41"/>
      <c r="O4453" s="41"/>
    </row>
    <row r="4454" spans="1:15" x14ac:dyDescent="0.25">
      <c r="A4454" s="165">
        <v>43651.5</v>
      </c>
      <c r="B4454" s="167">
        <f>WEEKNUM(A4454)</f>
        <v>27</v>
      </c>
      <c r="C4454" s="164">
        <f>WEEKDAY(A4454)</f>
        <v>6</v>
      </c>
      <c r="D4454" s="164">
        <v>13</v>
      </c>
      <c r="E4454" s="163">
        <v>10</v>
      </c>
      <c r="F4454" s="163">
        <v>14.2</v>
      </c>
      <c r="G4454" s="163">
        <v>12.967500000000001</v>
      </c>
      <c r="H4454" s="1">
        <v>2495</v>
      </c>
      <c r="I4454" s="161">
        <f>VLOOKUP(B4454,L$2:M$54,2,FALSE)</f>
        <v>1.0515470651322443</v>
      </c>
      <c r="J4454">
        <f>MAX(I4454*F4454,E4454)</f>
        <v>14.931968324877868</v>
      </c>
      <c r="L4454" s="166"/>
      <c r="M4454" s="41"/>
      <c r="N4454" s="41"/>
      <c r="O4454" s="41"/>
    </row>
    <row r="4455" spans="1:15" x14ac:dyDescent="0.25">
      <c r="A4455" s="165">
        <v>43651.541666666664</v>
      </c>
      <c r="B4455" s="167">
        <f>WEEKNUM(A4455)</f>
        <v>27</v>
      </c>
      <c r="C4455" s="164">
        <f>WEEKDAY(A4455)</f>
        <v>6</v>
      </c>
      <c r="D4455" s="164">
        <v>14</v>
      </c>
      <c r="E4455" s="163">
        <v>10</v>
      </c>
      <c r="F4455" s="163">
        <v>14.445</v>
      </c>
      <c r="G4455" s="163">
        <v>12.612499999999999</v>
      </c>
      <c r="H4455" s="1">
        <v>2589</v>
      </c>
      <c r="I4455" s="161">
        <f>VLOOKUP(B4455,L$2:M$54,2,FALSE)</f>
        <v>1.0515470651322443</v>
      </c>
      <c r="J4455">
        <f>MAX(I4455*F4455,E4455)</f>
        <v>15.18959735583527</v>
      </c>
      <c r="L4455" s="166"/>
      <c r="M4455" s="41"/>
      <c r="N4455" s="41"/>
      <c r="O4455" s="41"/>
    </row>
    <row r="4456" spans="1:15" x14ac:dyDescent="0.25">
      <c r="A4456" s="165">
        <v>43651.583333333336</v>
      </c>
      <c r="B4456" s="167">
        <f>WEEKNUM(A4456)</f>
        <v>27</v>
      </c>
      <c r="C4456" s="164">
        <f>WEEKDAY(A4456)</f>
        <v>6</v>
      </c>
      <c r="D4456" s="164">
        <v>15</v>
      </c>
      <c r="E4456" s="163">
        <v>10</v>
      </c>
      <c r="F4456" s="163">
        <v>13.79</v>
      </c>
      <c r="G4456" s="163">
        <v>10.2475</v>
      </c>
      <c r="H4456" s="1">
        <v>2613</v>
      </c>
      <c r="I4456" s="161">
        <f>VLOOKUP(B4456,L$2:M$54,2,FALSE)</f>
        <v>1.0515470651322443</v>
      </c>
      <c r="J4456">
        <f>MAX(I4456*F4456,E4456)</f>
        <v>14.500834028173648</v>
      </c>
      <c r="L4456" s="166"/>
      <c r="M4456" s="41"/>
      <c r="N4456" s="41"/>
      <c r="O4456" s="41"/>
    </row>
    <row r="4457" spans="1:15" x14ac:dyDescent="0.25">
      <c r="A4457" s="165">
        <v>43651.625</v>
      </c>
      <c r="B4457" s="167">
        <f>WEEKNUM(A4457)</f>
        <v>27</v>
      </c>
      <c r="C4457" s="164">
        <f>WEEKDAY(A4457)</f>
        <v>6</v>
      </c>
      <c r="D4457" s="164">
        <v>16</v>
      </c>
      <c r="E4457" s="163">
        <v>10</v>
      </c>
      <c r="F4457" s="163">
        <v>14.295000000000002</v>
      </c>
      <c r="G4457" s="163">
        <v>10.425000000000001</v>
      </c>
      <c r="H4457" s="1">
        <v>2926</v>
      </c>
      <c r="I4457" s="161">
        <f>VLOOKUP(B4457,L$2:M$54,2,FALSE)</f>
        <v>1.0515470651322443</v>
      </c>
      <c r="J4457">
        <f>MAX(I4457*F4457,E4457)</f>
        <v>15.031865296065433</v>
      </c>
      <c r="L4457" s="166"/>
      <c r="M4457" s="41"/>
      <c r="N4457" s="41"/>
      <c r="O4457" s="41"/>
    </row>
    <row r="4458" spans="1:15" x14ac:dyDescent="0.25">
      <c r="A4458" s="165">
        <v>43651.666666666664</v>
      </c>
      <c r="B4458" s="167">
        <f>WEEKNUM(A4458)</f>
        <v>27</v>
      </c>
      <c r="C4458" s="164">
        <f>WEEKDAY(A4458)</f>
        <v>6</v>
      </c>
      <c r="D4458" s="164">
        <v>17</v>
      </c>
      <c r="E4458" s="163">
        <v>10</v>
      </c>
      <c r="F4458" s="163">
        <v>14.035</v>
      </c>
      <c r="G4458" s="163">
        <v>10.237500000000001</v>
      </c>
      <c r="H4458" s="1">
        <v>3681</v>
      </c>
      <c r="I4458" s="161">
        <f>VLOOKUP(B4458,L$2:M$54,2,FALSE)</f>
        <v>1.0515470651322443</v>
      </c>
      <c r="J4458">
        <f>MAX(I4458*F4458,E4458)</f>
        <v>14.758463059131049</v>
      </c>
      <c r="L4458" s="166"/>
      <c r="M4458" s="41"/>
      <c r="N4458" s="41"/>
      <c r="O4458" s="41"/>
    </row>
    <row r="4459" spans="1:15" x14ac:dyDescent="0.25">
      <c r="A4459" s="165">
        <v>43651.708333333336</v>
      </c>
      <c r="B4459" s="167">
        <f>WEEKNUM(A4459)</f>
        <v>27</v>
      </c>
      <c r="C4459" s="164">
        <f>WEEKDAY(A4459)</f>
        <v>6</v>
      </c>
      <c r="D4459" s="164">
        <v>18</v>
      </c>
      <c r="E4459" s="163">
        <v>10</v>
      </c>
      <c r="F4459" s="163">
        <v>15.855</v>
      </c>
      <c r="G4459" s="163">
        <v>11.1875</v>
      </c>
      <c r="H4459" s="1">
        <v>3990</v>
      </c>
      <c r="I4459" s="161">
        <f>VLOOKUP(B4459,L$2:M$54,2,FALSE)</f>
        <v>1.0515470651322443</v>
      </c>
      <c r="J4459">
        <f>MAX(I4459*F4459,E4459)</f>
        <v>16.672278717671734</v>
      </c>
      <c r="L4459" s="166"/>
      <c r="M4459" s="41"/>
      <c r="N4459" s="41"/>
      <c r="O4459" s="41"/>
    </row>
    <row r="4460" spans="1:15" x14ac:dyDescent="0.25">
      <c r="A4460" s="165">
        <v>43651.75</v>
      </c>
      <c r="B4460" s="167">
        <f>WEEKNUM(A4460)</f>
        <v>27</v>
      </c>
      <c r="C4460" s="164">
        <f>WEEKDAY(A4460)</f>
        <v>6</v>
      </c>
      <c r="D4460" s="164">
        <v>19</v>
      </c>
      <c r="E4460" s="163">
        <v>10</v>
      </c>
      <c r="F4460" s="163">
        <v>16.524999999999999</v>
      </c>
      <c r="G4460" s="163">
        <v>9.5249999999999986</v>
      </c>
      <c r="H4460" s="1">
        <v>3233</v>
      </c>
      <c r="I4460" s="161">
        <f>VLOOKUP(B4460,L$2:M$54,2,FALSE)</f>
        <v>1.0515470651322443</v>
      </c>
      <c r="J4460">
        <f>MAX(I4460*F4460,E4460)</f>
        <v>17.376815251310337</v>
      </c>
      <c r="L4460" s="166"/>
      <c r="M4460" s="41"/>
      <c r="N4460" s="41"/>
      <c r="O4460" s="41"/>
    </row>
    <row r="4461" spans="1:15" x14ac:dyDescent="0.25">
      <c r="A4461" s="165">
        <v>43651.791666666664</v>
      </c>
      <c r="B4461" s="167">
        <f>WEEKNUM(A4461)</f>
        <v>27</v>
      </c>
      <c r="C4461" s="164">
        <f>WEEKDAY(A4461)</f>
        <v>6</v>
      </c>
      <c r="D4461" s="164">
        <v>20</v>
      </c>
      <c r="E4461" s="163">
        <v>10</v>
      </c>
      <c r="F4461" s="163">
        <v>16.23</v>
      </c>
      <c r="G4461" s="163">
        <v>11.5025</v>
      </c>
      <c r="H4461" s="1">
        <v>2164</v>
      </c>
      <c r="I4461" s="161">
        <f>VLOOKUP(B4461,L$2:M$54,2,FALSE)</f>
        <v>1.0515470651322443</v>
      </c>
      <c r="J4461">
        <f>MAX(I4461*F4461,E4461)</f>
        <v>17.066608867096324</v>
      </c>
      <c r="L4461" s="166"/>
      <c r="M4461" s="41"/>
      <c r="N4461" s="41"/>
      <c r="O4461" s="41"/>
    </row>
    <row r="4462" spans="1:15" x14ac:dyDescent="0.25">
      <c r="A4462" s="165">
        <v>43651.833333333336</v>
      </c>
      <c r="B4462" s="167">
        <f>WEEKNUM(A4462)</f>
        <v>27</v>
      </c>
      <c r="C4462" s="164">
        <f>WEEKDAY(A4462)</f>
        <v>6</v>
      </c>
      <c r="D4462" s="164">
        <v>21</v>
      </c>
      <c r="E4462" s="163">
        <v>10</v>
      </c>
      <c r="F4462" s="163">
        <v>14.525</v>
      </c>
      <c r="G4462" s="163">
        <v>13.2675</v>
      </c>
      <c r="H4462" s="1">
        <v>1246</v>
      </c>
      <c r="I4462" s="161">
        <f>VLOOKUP(B4462,L$2:M$54,2,FALSE)</f>
        <v>1.0515470651322443</v>
      </c>
      <c r="J4462">
        <f>MAX(I4462*F4462,E4462)</f>
        <v>15.273721121045849</v>
      </c>
      <c r="L4462" s="166"/>
      <c r="M4462" s="41"/>
      <c r="N4462" s="41"/>
      <c r="O4462" s="41"/>
    </row>
    <row r="4463" spans="1:15" x14ac:dyDescent="0.25">
      <c r="A4463" s="165">
        <v>43651.875</v>
      </c>
      <c r="B4463" s="167">
        <f>WEEKNUM(A4463)</f>
        <v>27</v>
      </c>
      <c r="C4463" s="164">
        <f>WEEKDAY(A4463)</f>
        <v>6</v>
      </c>
      <c r="D4463" s="164">
        <v>22</v>
      </c>
      <c r="E4463" s="163">
        <v>10</v>
      </c>
      <c r="F4463" s="163">
        <v>13.08</v>
      </c>
      <c r="G4463" s="163">
        <v>14.645</v>
      </c>
      <c r="H4463" s="1">
        <v>1058</v>
      </c>
      <c r="I4463" s="161">
        <f>VLOOKUP(B4463,L$2:M$54,2,FALSE)</f>
        <v>1.0515470651322443</v>
      </c>
      <c r="J4463">
        <f>MAX(I4463*F4463,E4463)</f>
        <v>13.754235611929754</v>
      </c>
      <c r="L4463" s="166"/>
      <c r="M4463" s="41"/>
      <c r="N4463" s="41"/>
      <c r="O4463" s="41"/>
    </row>
    <row r="4464" spans="1:15" x14ac:dyDescent="0.25">
      <c r="A4464" s="165">
        <v>43651.916666666664</v>
      </c>
      <c r="B4464" s="167">
        <f>WEEKNUM(A4464)</f>
        <v>27</v>
      </c>
      <c r="C4464" s="164">
        <f>WEEKDAY(A4464)</f>
        <v>6</v>
      </c>
      <c r="D4464" s="164">
        <v>23</v>
      </c>
      <c r="E4464" s="163">
        <v>11.55</v>
      </c>
      <c r="F4464" s="163">
        <v>11.55</v>
      </c>
      <c r="G4464" s="163">
        <v>12.512499999999999</v>
      </c>
      <c r="H4464" s="1">
        <v>1002</v>
      </c>
      <c r="I4464" s="161">
        <f>VLOOKUP(B4464,L$2:M$54,2,FALSE)</f>
        <v>1.0515470651322443</v>
      </c>
      <c r="J4464">
        <f>MAX(I4464*F4464,E4464)</f>
        <v>12.145368602277422</v>
      </c>
      <c r="L4464" s="166"/>
      <c r="M4464" s="41"/>
      <c r="N4464" s="41"/>
      <c r="O4464" s="41"/>
    </row>
    <row r="4465" spans="1:15" x14ac:dyDescent="0.25">
      <c r="A4465" s="165">
        <v>43651.958333333336</v>
      </c>
      <c r="B4465" s="167">
        <f>WEEKNUM(A4465)</f>
        <v>27</v>
      </c>
      <c r="C4465" s="164">
        <f>WEEKDAY(A4465)</f>
        <v>6</v>
      </c>
      <c r="D4465" s="164">
        <v>24</v>
      </c>
      <c r="E4465" s="163">
        <v>11.719999999999999</v>
      </c>
      <c r="F4465" s="163">
        <v>11.719999999999999</v>
      </c>
      <c r="G4465" s="163">
        <v>11.959999999999999</v>
      </c>
      <c r="H4465" s="1">
        <v>840</v>
      </c>
      <c r="I4465" s="161">
        <f>VLOOKUP(B4465,L$2:M$54,2,FALSE)</f>
        <v>1.0515470651322443</v>
      </c>
      <c r="J4465">
        <f>MAX(I4465*F4465,E4465)</f>
        <v>12.324131603349901</v>
      </c>
      <c r="L4465" s="166"/>
      <c r="M4465" s="41"/>
      <c r="N4465" s="41"/>
      <c r="O4465" s="41"/>
    </row>
    <row r="4466" spans="1:15" x14ac:dyDescent="0.25">
      <c r="A4466" s="165">
        <v>43652</v>
      </c>
      <c r="B4466" s="167">
        <f>WEEKNUM(A4466)</f>
        <v>27</v>
      </c>
      <c r="C4466" s="164">
        <f>WEEKDAY(A4466)</f>
        <v>7</v>
      </c>
      <c r="D4466" s="164">
        <v>1</v>
      </c>
      <c r="E4466" s="163">
        <v>12.379999999999999</v>
      </c>
      <c r="F4466" s="163">
        <v>12.379999999999999</v>
      </c>
      <c r="G4466" s="163">
        <v>12.1</v>
      </c>
      <c r="H4466" s="1">
        <v>598</v>
      </c>
      <c r="I4466" s="161">
        <f>VLOOKUP(B4466,L$2:M$54,2,FALSE)</f>
        <v>1.0515470651322443</v>
      </c>
      <c r="J4466">
        <f>MAX(I4466*F4466,E4466)</f>
        <v>13.018152666337183</v>
      </c>
      <c r="L4466" s="166"/>
      <c r="M4466" s="41"/>
      <c r="N4466" s="41"/>
      <c r="O4466" s="41"/>
    </row>
    <row r="4467" spans="1:15" x14ac:dyDescent="0.25">
      <c r="A4467" s="165">
        <v>43652.041666666664</v>
      </c>
      <c r="B4467" s="167">
        <f>WEEKNUM(A4467)</f>
        <v>27</v>
      </c>
      <c r="C4467" s="164">
        <f>WEEKDAY(A4467)</f>
        <v>7</v>
      </c>
      <c r="D4467" s="164">
        <v>2</v>
      </c>
      <c r="E4467" s="163">
        <v>11.855</v>
      </c>
      <c r="F4467" s="163">
        <v>11.855</v>
      </c>
      <c r="G4467" s="163">
        <v>12.2225</v>
      </c>
      <c r="H4467" s="1">
        <v>454</v>
      </c>
      <c r="I4467" s="161">
        <f>VLOOKUP(B4467,L$2:M$54,2,FALSE)</f>
        <v>1.0515470651322443</v>
      </c>
      <c r="J4467">
        <f>MAX(I4467*F4467,E4467)</f>
        <v>12.466090457142757</v>
      </c>
      <c r="L4467" s="166"/>
      <c r="M4467" s="41"/>
      <c r="N4467" s="41"/>
      <c r="O4467" s="41"/>
    </row>
    <row r="4468" spans="1:15" x14ac:dyDescent="0.25">
      <c r="A4468" s="165">
        <v>43652.083333333336</v>
      </c>
      <c r="B4468" s="167">
        <f>WEEKNUM(A4468)</f>
        <v>27</v>
      </c>
      <c r="C4468" s="164">
        <f>WEEKDAY(A4468)</f>
        <v>7</v>
      </c>
      <c r="D4468" s="164">
        <v>3</v>
      </c>
      <c r="E4468" s="163">
        <v>11.925000000000001</v>
      </c>
      <c r="F4468" s="163">
        <v>11.925000000000001</v>
      </c>
      <c r="G4468" s="163">
        <v>11.895</v>
      </c>
      <c r="H4468" s="1">
        <v>218</v>
      </c>
      <c r="I4468" s="161">
        <f>VLOOKUP(B4468,L$2:M$54,2,FALSE)</f>
        <v>1.0515470651322443</v>
      </c>
      <c r="J4468">
        <f>MAX(I4468*F4468,E4468)</f>
        <v>12.539698751702014</v>
      </c>
      <c r="L4468" s="166"/>
      <c r="M4468" s="41"/>
      <c r="N4468" s="41"/>
      <c r="O4468" s="41"/>
    </row>
    <row r="4469" spans="1:15" x14ac:dyDescent="0.25">
      <c r="A4469" s="165">
        <v>43652.125</v>
      </c>
      <c r="B4469" s="167">
        <f>WEEKNUM(A4469)</f>
        <v>27</v>
      </c>
      <c r="C4469" s="164">
        <f>WEEKDAY(A4469)</f>
        <v>7</v>
      </c>
      <c r="D4469" s="164">
        <v>4</v>
      </c>
      <c r="E4469" s="163">
        <v>11</v>
      </c>
      <c r="F4469" s="163">
        <v>11.125</v>
      </c>
      <c r="G4469" s="163">
        <v>12.147500000000001</v>
      </c>
      <c r="H4469" s="1">
        <v>270</v>
      </c>
      <c r="I4469" s="161">
        <f>VLOOKUP(B4469,L$2:M$54,2,FALSE)</f>
        <v>1.0515470651322443</v>
      </c>
      <c r="J4469">
        <f>MAX(I4469*F4469,E4469)</f>
        <v>11.698461099596217</v>
      </c>
      <c r="L4469" s="166"/>
      <c r="M4469" s="41"/>
      <c r="N4469" s="41"/>
      <c r="O4469" s="41"/>
    </row>
    <row r="4470" spans="1:15" x14ac:dyDescent="0.25">
      <c r="A4470" s="165">
        <v>43652.166666666664</v>
      </c>
      <c r="B4470" s="167">
        <f>WEEKNUM(A4470)</f>
        <v>27</v>
      </c>
      <c r="C4470" s="164">
        <f>WEEKDAY(A4470)</f>
        <v>7</v>
      </c>
      <c r="D4470" s="164">
        <v>5</v>
      </c>
      <c r="E4470" s="163">
        <v>12</v>
      </c>
      <c r="F4470" s="163">
        <v>12.02</v>
      </c>
      <c r="G4470" s="163">
        <v>12.0175</v>
      </c>
      <c r="H4470" s="1">
        <v>391</v>
      </c>
      <c r="I4470" s="161">
        <f>VLOOKUP(B4470,L$2:M$54,2,FALSE)</f>
        <v>1.0515470651322443</v>
      </c>
      <c r="J4470">
        <f>MAX(I4470*F4470,E4470)</f>
        <v>12.639595722889576</v>
      </c>
      <c r="L4470" s="166"/>
      <c r="M4470" s="41"/>
      <c r="N4470" s="41"/>
      <c r="O4470" s="41"/>
    </row>
    <row r="4471" spans="1:15" x14ac:dyDescent="0.25">
      <c r="A4471" s="165">
        <v>43652.208333333336</v>
      </c>
      <c r="B4471" s="167">
        <f>WEEKNUM(A4471)</f>
        <v>27</v>
      </c>
      <c r="C4471" s="164">
        <f>WEEKDAY(A4471)</f>
        <v>7</v>
      </c>
      <c r="D4471" s="164">
        <v>6</v>
      </c>
      <c r="E4471" s="163">
        <v>10</v>
      </c>
      <c r="F4471" s="163">
        <v>10.565000000000001</v>
      </c>
      <c r="G4471" s="163">
        <v>12.9275</v>
      </c>
      <c r="H4471" s="1">
        <v>997</v>
      </c>
      <c r="I4471" s="161">
        <f>VLOOKUP(B4471,L$2:M$54,2,FALSE)</f>
        <v>1.0515470651322443</v>
      </c>
      <c r="J4471">
        <f>MAX(I4471*F4471,E4471)</f>
        <v>11.109594743122162</v>
      </c>
      <c r="L4471" s="166"/>
      <c r="M4471" s="41"/>
      <c r="N4471" s="41"/>
      <c r="O4471" s="41"/>
    </row>
    <row r="4472" spans="1:15" x14ac:dyDescent="0.25">
      <c r="A4472" s="165">
        <v>43652.25</v>
      </c>
      <c r="B4472" s="167">
        <f>WEEKNUM(A4472)</f>
        <v>27</v>
      </c>
      <c r="C4472" s="164">
        <f>WEEKDAY(A4472)</f>
        <v>7</v>
      </c>
      <c r="D4472" s="164">
        <v>7</v>
      </c>
      <c r="E4472" s="163">
        <v>10</v>
      </c>
      <c r="F4472" s="163">
        <v>9.99</v>
      </c>
      <c r="G4472" s="163">
        <v>13.262499999999999</v>
      </c>
      <c r="H4472" s="1">
        <v>3271</v>
      </c>
      <c r="I4472" s="161">
        <f>VLOOKUP(B4472,L$2:M$54,2,FALSE)</f>
        <v>1.0515470651322443</v>
      </c>
      <c r="J4472">
        <f>MAX(I4472*F4472,E4472)</f>
        <v>10.50495518067112</v>
      </c>
      <c r="L4472" s="166"/>
      <c r="M4472" s="41"/>
      <c r="N4472" s="41"/>
      <c r="O4472" s="41"/>
    </row>
    <row r="4473" spans="1:15" x14ac:dyDescent="0.25">
      <c r="A4473" s="165">
        <v>43652.291666666664</v>
      </c>
      <c r="B4473" s="167">
        <f>WEEKNUM(A4473)</f>
        <v>27</v>
      </c>
      <c r="C4473" s="164">
        <f>WEEKDAY(A4473)</f>
        <v>7</v>
      </c>
      <c r="D4473" s="164">
        <v>8</v>
      </c>
      <c r="E4473" s="163">
        <v>10</v>
      </c>
      <c r="F4473" s="163">
        <v>11.98</v>
      </c>
      <c r="G4473" s="163">
        <v>13.115</v>
      </c>
      <c r="H4473" s="1">
        <v>4015</v>
      </c>
      <c r="I4473" s="161">
        <f>VLOOKUP(B4473,L$2:M$54,2,FALSE)</f>
        <v>1.0515470651322443</v>
      </c>
      <c r="J4473">
        <f>MAX(I4473*F4473,E4473)</f>
        <v>12.597533840284287</v>
      </c>
      <c r="L4473" s="166"/>
      <c r="M4473" s="41"/>
      <c r="N4473" s="41"/>
      <c r="O4473" s="41"/>
    </row>
    <row r="4474" spans="1:15" x14ac:dyDescent="0.25">
      <c r="A4474" s="165">
        <v>43652.333333333336</v>
      </c>
      <c r="B4474" s="167">
        <f>WEEKNUM(A4474)</f>
        <v>27</v>
      </c>
      <c r="C4474" s="164">
        <f>WEEKDAY(A4474)</f>
        <v>7</v>
      </c>
      <c r="D4474" s="164">
        <v>9</v>
      </c>
      <c r="E4474" s="163">
        <v>10</v>
      </c>
      <c r="F4474" s="163">
        <v>15.010000000000002</v>
      </c>
      <c r="G4474" s="163">
        <v>12.262500000000001</v>
      </c>
      <c r="H4474" s="1">
        <v>3686</v>
      </c>
      <c r="I4474" s="161">
        <f>VLOOKUP(B4474,L$2:M$54,2,FALSE)</f>
        <v>1.0515470651322443</v>
      </c>
      <c r="J4474">
        <f>MAX(I4474*F4474,E4474)</f>
        <v>15.783721447634989</v>
      </c>
      <c r="L4474" s="166"/>
      <c r="M4474" s="41"/>
      <c r="N4474" s="41"/>
      <c r="O4474" s="41"/>
    </row>
    <row r="4475" spans="1:15" x14ac:dyDescent="0.25">
      <c r="A4475" s="165">
        <v>43652.375</v>
      </c>
      <c r="B4475" s="167">
        <f>WEEKNUM(A4475)</f>
        <v>27</v>
      </c>
      <c r="C4475" s="164">
        <f>WEEKDAY(A4475)</f>
        <v>7</v>
      </c>
      <c r="D4475" s="164">
        <v>10</v>
      </c>
      <c r="E4475" s="163">
        <v>10</v>
      </c>
      <c r="F4475" s="163">
        <v>15.76</v>
      </c>
      <c r="G4475" s="163">
        <v>11.54</v>
      </c>
      <c r="H4475" s="1">
        <v>2966</v>
      </c>
      <c r="I4475" s="161">
        <f>VLOOKUP(B4475,L$2:M$54,2,FALSE)</f>
        <v>1.0515470651322443</v>
      </c>
      <c r="J4475">
        <f>MAX(I4475*F4475,E4475)</f>
        <v>16.572381746484169</v>
      </c>
      <c r="L4475" s="166"/>
      <c r="M4475" s="41"/>
      <c r="N4475" s="41"/>
      <c r="O4475" s="41"/>
    </row>
    <row r="4476" spans="1:15" x14ac:dyDescent="0.25">
      <c r="A4476" s="165">
        <v>43652.416666666664</v>
      </c>
      <c r="B4476" s="167">
        <f>WEEKNUM(A4476)</f>
        <v>27</v>
      </c>
      <c r="C4476" s="164">
        <f>WEEKDAY(A4476)</f>
        <v>7</v>
      </c>
      <c r="D4476" s="164">
        <v>11</v>
      </c>
      <c r="E4476" s="163">
        <v>10</v>
      </c>
      <c r="F4476" s="163">
        <v>14.955000000000002</v>
      </c>
      <c r="G4476" s="163">
        <v>11.55</v>
      </c>
      <c r="H4476" s="1">
        <v>2636</v>
      </c>
      <c r="I4476" s="161">
        <f>VLOOKUP(B4476,L$2:M$54,2,FALSE)</f>
        <v>1.0515470651322443</v>
      </c>
      <c r="J4476">
        <f>MAX(I4476*F4476,E4476)</f>
        <v>15.725886359052716</v>
      </c>
      <c r="L4476" s="166"/>
      <c r="M4476" s="41"/>
      <c r="N4476" s="41"/>
      <c r="O4476" s="41"/>
    </row>
    <row r="4477" spans="1:15" x14ac:dyDescent="0.25">
      <c r="A4477" s="165">
        <v>43652.458333333336</v>
      </c>
      <c r="B4477" s="167">
        <f>WEEKNUM(A4477)</f>
        <v>27</v>
      </c>
      <c r="C4477" s="164">
        <f>WEEKDAY(A4477)</f>
        <v>7</v>
      </c>
      <c r="D4477" s="164">
        <v>12</v>
      </c>
      <c r="E4477" s="163">
        <v>10</v>
      </c>
      <c r="F4477" s="163">
        <v>15.905000000000001</v>
      </c>
      <c r="G4477" s="163">
        <v>11.719999999999999</v>
      </c>
      <c r="H4477" s="1">
        <v>2696</v>
      </c>
      <c r="I4477" s="161">
        <f>VLOOKUP(B4477,L$2:M$54,2,FALSE)</f>
        <v>1.0515470651322443</v>
      </c>
      <c r="J4477">
        <f>MAX(I4477*F4477,E4477)</f>
        <v>16.724856070928347</v>
      </c>
      <c r="L4477" s="166"/>
      <c r="M4477" s="41"/>
      <c r="N4477" s="41"/>
      <c r="O4477" s="41"/>
    </row>
    <row r="4478" spans="1:15" x14ac:dyDescent="0.25">
      <c r="A4478" s="165">
        <v>43652.5</v>
      </c>
      <c r="B4478" s="167">
        <f>WEEKNUM(A4478)</f>
        <v>27</v>
      </c>
      <c r="C4478" s="164">
        <f>WEEKDAY(A4478)</f>
        <v>7</v>
      </c>
      <c r="D4478" s="164">
        <v>13</v>
      </c>
      <c r="E4478" s="163">
        <v>10</v>
      </c>
      <c r="F4478" s="163">
        <v>14.8</v>
      </c>
      <c r="G4478" s="163">
        <v>12.379999999999999</v>
      </c>
      <c r="H4478" s="1">
        <v>2352</v>
      </c>
      <c r="I4478" s="161">
        <f>VLOOKUP(B4478,L$2:M$54,2,FALSE)</f>
        <v>1.0515470651322443</v>
      </c>
      <c r="J4478">
        <f>MAX(I4478*F4478,E4478)</f>
        <v>15.562896563957215</v>
      </c>
      <c r="L4478" s="166"/>
      <c r="M4478" s="41"/>
      <c r="N4478" s="41"/>
      <c r="O4478" s="41"/>
    </row>
    <row r="4479" spans="1:15" x14ac:dyDescent="0.25">
      <c r="A4479" s="165">
        <v>43652.541666666664</v>
      </c>
      <c r="B4479" s="167">
        <f>WEEKNUM(A4479)</f>
        <v>27</v>
      </c>
      <c r="C4479" s="164">
        <f>WEEKDAY(A4479)</f>
        <v>7</v>
      </c>
      <c r="D4479" s="164">
        <v>14</v>
      </c>
      <c r="E4479" s="163">
        <v>10</v>
      </c>
      <c r="F4479" s="163">
        <v>13.914999999999999</v>
      </c>
      <c r="G4479" s="163">
        <v>11.855</v>
      </c>
      <c r="H4479" s="1">
        <v>2585</v>
      </c>
      <c r="I4479" s="161">
        <f>VLOOKUP(B4479,L$2:M$54,2,FALSE)</f>
        <v>1.0515470651322443</v>
      </c>
      <c r="J4479">
        <f>MAX(I4479*F4479,E4479)</f>
        <v>14.632277411315178</v>
      </c>
      <c r="L4479" s="166"/>
      <c r="M4479" s="41"/>
      <c r="N4479" s="41"/>
      <c r="O4479" s="41"/>
    </row>
    <row r="4480" spans="1:15" x14ac:dyDescent="0.25">
      <c r="A4480" s="165">
        <v>43652.583333333336</v>
      </c>
      <c r="B4480" s="167">
        <f>WEEKNUM(A4480)</f>
        <v>27</v>
      </c>
      <c r="C4480" s="164">
        <f>WEEKDAY(A4480)</f>
        <v>7</v>
      </c>
      <c r="D4480" s="164">
        <v>15</v>
      </c>
      <c r="E4480" s="163">
        <v>10</v>
      </c>
      <c r="F4480" s="163">
        <v>14.510000000000002</v>
      </c>
      <c r="G4480" s="163">
        <v>11.925000000000001</v>
      </c>
      <c r="H4480" s="1">
        <v>2739</v>
      </c>
      <c r="I4480" s="161">
        <f>VLOOKUP(B4480,L$2:M$54,2,FALSE)</f>
        <v>1.0515470651322443</v>
      </c>
      <c r="J4480">
        <f>MAX(I4480*F4480,E4480)</f>
        <v>15.257947915068867</v>
      </c>
      <c r="L4480" s="166"/>
      <c r="M4480" s="41"/>
      <c r="N4480" s="41"/>
      <c r="O4480" s="41"/>
    </row>
    <row r="4481" spans="1:15" x14ac:dyDescent="0.25">
      <c r="A4481" s="165">
        <v>43652.625</v>
      </c>
      <c r="B4481" s="167">
        <f>WEEKNUM(A4481)</f>
        <v>27</v>
      </c>
      <c r="C4481" s="164">
        <f>WEEKDAY(A4481)</f>
        <v>7</v>
      </c>
      <c r="D4481" s="164">
        <v>16</v>
      </c>
      <c r="E4481" s="163">
        <v>10</v>
      </c>
      <c r="F4481" s="163">
        <v>14.995000000000001</v>
      </c>
      <c r="G4481" s="163">
        <v>11.0625</v>
      </c>
      <c r="H4481" s="1">
        <v>3002</v>
      </c>
      <c r="I4481" s="161">
        <f>VLOOKUP(B4481,L$2:M$54,2,FALSE)</f>
        <v>1.0515470651322443</v>
      </c>
      <c r="J4481">
        <f>MAX(I4481*F4481,E4481)</f>
        <v>15.767948241658004</v>
      </c>
      <c r="L4481" s="166"/>
      <c r="M4481" s="41"/>
      <c r="N4481" s="41"/>
      <c r="O4481" s="41"/>
    </row>
    <row r="4482" spans="1:15" x14ac:dyDescent="0.25">
      <c r="A4482" s="165">
        <v>43652.666666666664</v>
      </c>
      <c r="B4482" s="167">
        <f>WEEKNUM(A4482)</f>
        <v>27</v>
      </c>
      <c r="C4482" s="164">
        <f>WEEKDAY(A4482)</f>
        <v>7</v>
      </c>
      <c r="D4482" s="164">
        <v>17</v>
      </c>
      <c r="E4482" s="163">
        <v>10</v>
      </c>
      <c r="F4482" s="163">
        <v>16.05</v>
      </c>
      <c r="G4482" s="163">
        <v>12.01</v>
      </c>
      <c r="H4482" s="1">
        <v>3670</v>
      </c>
      <c r="I4482" s="161">
        <f>VLOOKUP(B4482,L$2:M$54,2,FALSE)</f>
        <v>1.0515470651322443</v>
      </c>
      <c r="J4482">
        <f>MAX(I4482*F4482,E4482)</f>
        <v>16.877330395372521</v>
      </c>
      <c r="L4482" s="166"/>
      <c r="M4482" s="41"/>
      <c r="N4482" s="41"/>
      <c r="O4482" s="41"/>
    </row>
    <row r="4483" spans="1:15" x14ac:dyDescent="0.25">
      <c r="A4483" s="165">
        <v>43652.708333333336</v>
      </c>
      <c r="B4483" s="167">
        <f>WEEKNUM(A4483)</f>
        <v>27</v>
      </c>
      <c r="C4483" s="164">
        <f>WEEKDAY(A4483)</f>
        <v>7</v>
      </c>
      <c r="D4483" s="164">
        <v>18</v>
      </c>
      <c r="E4483" s="163">
        <v>10</v>
      </c>
      <c r="F4483" s="163">
        <v>16.064999999999998</v>
      </c>
      <c r="G4483" s="163">
        <v>10.282499999999999</v>
      </c>
      <c r="H4483" s="1">
        <v>3825</v>
      </c>
      <c r="I4483" s="161">
        <f>VLOOKUP(B4483,L$2:M$54,2,FALSE)</f>
        <v>1.0515470651322443</v>
      </c>
      <c r="J4483">
        <f>MAX(I4483*F4483,E4483)</f>
        <v>16.893103601349502</v>
      </c>
      <c r="L4483" s="166"/>
      <c r="M4483" s="41"/>
      <c r="N4483" s="41"/>
      <c r="O4483" s="41"/>
    </row>
    <row r="4484" spans="1:15" x14ac:dyDescent="0.25">
      <c r="A4484" s="165">
        <v>43652.75</v>
      </c>
      <c r="B4484" s="167">
        <f>WEEKNUM(A4484)</f>
        <v>27</v>
      </c>
      <c r="C4484" s="164">
        <f>WEEKDAY(A4484)</f>
        <v>7</v>
      </c>
      <c r="D4484" s="164">
        <v>19</v>
      </c>
      <c r="E4484" s="163">
        <v>10</v>
      </c>
      <c r="F4484" s="163">
        <v>18.015000000000001</v>
      </c>
      <c r="G4484" s="163">
        <v>9.995000000000001</v>
      </c>
      <c r="H4484" s="1">
        <v>3094</v>
      </c>
      <c r="I4484" s="161">
        <f>VLOOKUP(B4484,L$2:M$54,2,FALSE)</f>
        <v>1.0515470651322443</v>
      </c>
      <c r="J4484">
        <f>MAX(I4484*F4484,E4484)</f>
        <v>18.94362037835738</v>
      </c>
      <c r="L4484" s="166"/>
      <c r="M4484" s="41"/>
      <c r="N4484" s="41"/>
      <c r="O4484" s="41"/>
    </row>
    <row r="4485" spans="1:15" x14ac:dyDescent="0.25">
      <c r="A4485" s="165">
        <v>43652.791666666664</v>
      </c>
      <c r="B4485" s="167">
        <f>WEEKNUM(A4485)</f>
        <v>27</v>
      </c>
      <c r="C4485" s="164">
        <f>WEEKDAY(A4485)</f>
        <v>7</v>
      </c>
      <c r="D4485" s="164">
        <v>20</v>
      </c>
      <c r="E4485" s="163">
        <v>10</v>
      </c>
      <c r="F4485" s="163">
        <v>15.719999999999999</v>
      </c>
      <c r="G4485" s="163">
        <v>10.989999999999998</v>
      </c>
      <c r="H4485" s="1">
        <v>2088</v>
      </c>
      <c r="I4485" s="161">
        <f>VLOOKUP(B4485,L$2:M$54,2,FALSE)</f>
        <v>1.0515470651322443</v>
      </c>
      <c r="J4485">
        <f>MAX(I4485*F4485,E4485)</f>
        <v>16.53031986387888</v>
      </c>
      <c r="L4485" s="166"/>
      <c r="M4485" s="41"/>
      <c r="N4485" s="41"/>
      <c r="O4485" s="41"/>
    </row>
    <row r="4486" spans="1:15" x14ac:dyDescent="0.25">
      <c r="A4486" s="165">
        <v>43652.833333333336</v>
      </c>
      <c r="B4486" s="167">
        <f>WEEKNUM(A4486)</f>
        <v>27</v>
      </c>
      <c r="C4486" s="164">
        <f>WEEKDAY(A4486)</f>
        <v>7</v>
      </c>
      <c r="D4486" s="164">
        <v>21</v>
      </c>
      <c r="E4486" s="163">
        <v>10</v>
      </c>
      <c r="F4486" s="163">
        <v>14.530000000000001</v>
      </c>
      <c r="G4486" s="163">
        <v>12.504999999999999</v>
      </c>
      <c r="H4486" s="1">
        <v>1185</v>
      </c>
      <c r="I4486" s="161">
        <f>VLOOKUP(B4486,L$2:M$54,2,FALSE)</f>
        <v>1.0515470651322443</v>
      </c>
      <c r="J4486">
        <f>MAX(I4486*F4486,E4486)</f>
        <v>15.278978856371511</v>
      </c>
      <c r="L4486" s="166"/>
      <c r="M4486" s="41"/>
      <c r="N4486" s="41"/>
      <c r="O4486" s="41"/>
    </row>
    <row r="4487" spans="1:15" x14ac:dyDescent="0.25">
      <c r="A4487" s="165">
        <v>43652.875</v>
      </c>
      <c r="B4487" s="167">
        <f>WEEKNUM(A4487)</f>
        <v>27</v>
      </c>
      <c r="C4487" s="164">
        <f>WEEKDAY(A4487)</f>
        <v>7</v>
      </c>
      <c r="D4487" s="164">
        <v>22</v>
      </c>
      <c r="E4487" s="163">
        <v>10</v>
      </c>
      <c r="F4487" s="163">
        <v>12.975</v>
      </c>
      <c r="G4487" s="163">
        <v>12.879999999999999</v>
      </c>
      <c r="H4487" s="1">
        <v>1060</v>
      </c>
      <c r="I4487" s="161">
        <f>VLOOKUP(B4487,L$2:M$54,2,FALSE)</f>
        <v>1.0515470651322443</v>
      </c>
      <c r="J4487">
        <f>MAX(I4487*F4487,E4487)</f>
        <v>13.643823170090869</v>
      </c>
      <c r="L4487" s="166"/>
      <c r="M4487" s="41"/>
      <c r="N4487" s="41"/>
      <c r="O4487" s="41"/>
    </row>
    <row r="4488" spans="1:15" x14ac:dyDescent="0.25">
      <c r="A4488" s="165">
        <v>43652.916666666664</v>
      </c>
      <c r="B4488" s="167">
        <f>WEEKNUM(A4488)</f>
        <v>27</v>
      </c>
      <c r="C4488" s="164">
        <f>WEEKDAY(A4488)</f>
        <v>7</v>
      </c>
      <c r="D4488" s="164">
        <v>23</v>
      </c>
      <c r="E4488" s="163">
        <v>12</v>
      </c>
      <c r="F4488" s="163">
        <v>12.2</v>
      </c>
      <c r="G4488" s="163">
        <v>12.477500000000001</v>
      </c>
      <c r="H4488" s="1">
        <v>1323</v>
      </c>
      <c r="I4488" s="161">
        <f>VLOOKUP(B4488,L$2:M$54,2,FALSE)</f>
        <v>1.0515470651322443</v>
      </c>
      <c r="J4488">
        <f>MAX(I4488*F4488,E4488)</f>
        <v>12.828874194613379</v>
      </c>
      <c r="L4488" s="166"/>
      <c r="M4488" s="41"/>
      <c r="N4488" s="41"/>
      <c r="O4488" s="41"/>
    </row>
    <row r="4489" spans="1:15" x14ac:dyDescent="0.25">
      <c r="A4489" s="165">
        <v>43652.958333333336</v>
      </c>
      <c r="B4489" s="167">
        <f>WEEKNUM(A4489)</f>
        <v>27</v>
      </c>
      <c r="C4489" s="164">
        <f>WEEKDAY(A4489)</f>
        <v>7</v>
      </c>
      <c r="D4489" s="164">
        <v>24</v>
      </c>
      <c r="E4489" s="163">
        <v>12</v>
      </c>
      <c r="F4489" s="163">
        <v>12.885</v>
      </c>
      <c r="G4489" s="163">
        <v>12.952500000000001</v>
      </c>
      <c r="H4489" s="1">
        <v>1417</v>
      </c>
      <c r="I4489" s="161">
        <f>VLOOKUP(B4489,L$2:M$54,2,FALSE)</f>
        <v>1.0515470651322443</v>
      </c>
      <c r="J4489">
        <f>MAX(I4489*F4489,E4489)</f>
        <v>13.549183934228967</v>
      </c>
      <c r="L4489" s="166"/>
      <c r="M4489" s="41"/>
      <c r="N4489" s="41"/>
      <c r="O4489" s="41"/>
    </row>
    <row r="4490" spans="1:15" x14ac:dyDescent="0.25">
      <c r="A4490" s="165">
        <v>43653</v>
      </c>
      <c r="B4490" s="167">
        <f>WEEKNUM(A4490)</f>
        <v>28</v>
      </c>
      <c r="C4490" s="164">
        <f>WEEKDAY(A4490)</f>
        <v>1</v>
      </c>
      <c r="D4490" s="164">
        <v>1</v>
      </c>
      <c r="E4490" s="163">
        <v>11.645</v>
      </c>
      <c r="F4490" s="163">
        <v>11.645</v>
      </c>
      <c r="G4490" s="163">
        <v>12.399999999999999</v>
      </c>
      <c r="H4490" s="1">
        <v>728</v>
      </c>
      <c r="I4490" s="161">
        <f>VLOOKUP(B4490,L$2:M$54,2,FALSE)</f>
        <v>1.0356450601100582</v>
      </c>
      <c r="J4490">
        <f>MAX(I4490*F4490,E4490)</f>
        <v>12.060086724981627</v>
      </c>
      <c r="L4490" s="166"/>
      <c r="M4490" s="41"/>
      <c r="N4490" s="41"/>
      <c r="O4490" s="41"/>
    </row>
    <row r="4491" spans="1:15" x14ac:dyDescent="0.25">
      <c r="A4491" s="165">
        <v>43653.041666666664</v>
      </c>
      <c r="B4491" s="167">
        <f>WEEKNUM(A4491)</f>
        <v>28</v>
      </c>
      <c r="C4491" s="164">
        <f>WEEKDAY(A4491)</f>
        <v>1</v>
      </c>
      <c r="D4491" s="164">
        <v>2</v>
      </c>
      <c r="E4491" s="163">
        <v>12.100000000000001</v>
      </c>
      <c r="F4491" s="163">
        <v>12.100000000000001</v>
      </c>
      <c r="G4491" s="163">
        <v>11.9575</v>
      </c>
      <c r="H4491" s="1">
        <v>537</v>
      </c>
      <c r="I4491" s="161">
        <f>VLOOKUP(B4491,L$2:M$54,2,FALSE)</f>
        <v>1.0356450601100582</v>
      </c>
      <c r="J4491">
        <f>MAX(I4491*F4491,E4491)</f>
        <v>12.531305227331705</v>
      </c>
      <c r="L4491" s="166"/>
      <c r="M4491" s="41"/>
      <c r="N4491" s="41"/>
      <c r="O4491" s="41"/>
    </row>
    <row r="4492" spans="1:15" x14ac:dyDescent="0.25">
      <c r="A4492" s="165">
        <v>43653.083333333336</v>
      </c>
      <c r="B4492" s="167">
        <f>WEEKNUM(A4492)</f>
        <v>28</v>
      </c>
      <c r="C4492" s="164">
        <f>WEEKDAY(A4492)</f>
        <v>1</v>
      </c>
      <c r="D4492" s="164">
        <v>3</v>
      </c>
      <c r="E4492" s="163">
        <v>11.620000000000001</v>
      </c>
      <c r="F4492" s="163">
        <v>11.620000000000001</v>
      </c>
      <c r="G4492" s="163">
        <v>12.254999999999999</v>
      </c>
      <c r="H4492" s="1">
        <v>224</v>
      </c>
      <c r="I4492" s="161">
        <f>VLOOKUP(B4492,L$2:M$54,2,FALSE)</f>
        <v>1.0356450601100582</v>
      </c>
      <c r="J4492">
        <f>MAX(I4492*F4492,E4492)</f>
        <v>12.034195598478878</v>
      </c>
      <c r="L4492" s="166"/>
      <c r="M4492" s="41"/>
      <c r="N4492" s="41"/>
      <c r="O4492" s="41"/>
    </row>
    <row r="4493" spans="1:15" x14ac:dyDescent="0.25">
      <c r="A4493" s="165">
        <v>43653.125</v>
      </c>
      <c r="B4493" s="167">
        <f>WEEKNUM(A4493)</f>
        <v>28</v>
      </c>
      <c r="C4493" s="164">
        <f>WEEKDAY(A4493)</f>
        <v>1</v>
      </c>
      <c r="D4493" s="164">
        <v>4</v>
      </c>
      <c r="E4493" s="163">
        <v>10.18</v>
      </c>
      <c r="F4493" s="163">
        <v>10.18</v>
      </c>
      <c r="G4493" s="163">
        <v>12.4975</v>
      </c>
      <c r="H4493" s="1">
        <v>251</v>
      </c>
      <c r="I4493" s="161">
        <f>VLOOKUP(B4493,L$2:M$54,2,FALSE)</f>
        <v>1.0356450601100582</v>
      </c>
      <c r="J4493">
        <f>MAX(I4493*F4493,E4493)</f>
        <v>10.542866711920393</v>
      </c>
      <c r="L4493" s="166"/>
      <c r="M4493" s="41"/>
      <c r="N4493" s="41"/>
      <c r="O4493" s="41"/>
    </row>
    <row r="4494" spans="1:15" x14ac:dyDescent="0.25">
      <c r="A4494" s="165">
        <v>43653.166666666664</v>
      </c>
      <c r="B4494" s="167">
        <f>WEEKNUM(A4494)</f>
        <v>28</v>
      </c>
      <c r="C4494" s="164">
        <f>WEEKDAY(A4494)</f>
        <v>1</v>
      </c>
      <c r="D4494" s="164">
        <v>5</v>
      </c>
      <c r="E4494" s="163">
        <v>9.7899999999999991</v>
      </c>
      <c r="F4494" s="163">
        <v>9.7899999999999991</v>
      </c>
      <c r="G4494" s="163">
        <v>13.025</v>
      </c>
      <c r="H4494" s="1">
        <v>408</v>
      </c>
      <c r="I4494" s="161">
        <f>VLOOKUP(B4494,L$2:M$54,2,FALSE)</f>
        <v>1.0356450601100582</v>
      </c>
      <c r="J4494">
        <f>MAX(I4494*F4494,E4494)</f>
        <v>10.138965138477468</v>
      </c>
      <c r="L4494" s="166"/>
      <c r="M4494" s="41"/>
      <c r="N4494" s="41"/>
      <c r="O4494" s="41"/>
    </row>
    <row r="4495" spans="1:15" x14ac:dyDescent="0.25">
      <c r="A4495" s="165">
        <v>43653.208333333336</v>
      </c>
      <c r="B4495" s="167">
        <f>WEEKNUM(A4495)</f>
        <v>28</v>
      </c>
      <c r="C4495" s="164">
        <f>WEEKDAY(A4495)</f>
        <v>1</v>
      </c>
      <c r="D4495" s="164">
        <v>6</v>
      </c>
      <c r="E4495" s="163">
        <v>10.120000000000001</v>
      </c>
      <c r="F4495" s="163">
        <v>10.120000000000001</v>
      </c>
      <c r="G4495" s="163">
        <v>13.032499999999999</v>
      </c>
      <c r="H4495" s="1">
        <v>972</v>
      </c>
      <c r="I4495" s="161">
        <f>VLOOKUP(B4495,L$2:M$54,2,FALSE)</f>
        <v>1.0356450601100582</v>
      </c>
      <c r="J4495">
        <f>MAX(I4495*F4495,E4495)</f>
        <v>10.48072800831379</v>
      </c>
      <c r="L4495" s="166"/>
      <c r="M4495" s="41"/>
      <c r="N4495" s="41"/>
      <c r="O4495" s="41"/>
    </row>
    <row r="4496" spans="1:15" x14ac:dyDescent="0.25">
      <c r="A4496" s="165">
        <v>43653.25</v>
      </c>
      <c r="B4496" s="167">
        <f>WEEKNUM(A4496)</f>
        <v>28</v>
      </c>
      <c r="C4496" s="164">
        <f>WEEKDAY(A4496)</f>
        <v>1</v>
      </c>
      <c r="D4496" s="164">
        <v>7</v>
      </c>
      <c r="E4496" s="163">
        <v>10.14</v>
      </c>
      <c r="F4496" s="163">
        <v>10.14</v>
      </c>
      <c r="G4496" s="163">
        <v>14.0075</v>
      </c>
      <c r="H4496" s="1">
        <v>3174</v>
      </c>
      <c r="I4496" s="161">
        <f>VLOOKUP(B4496,L$2:M$54,2,FALSE)</f>
        <v>1.0356450601100582</v>
      </c>
      <c r="J4496">
        <f>MAX(I4496*F4496,E4496)</f>
        <v>10.50144090951599</v>
      </c>
      <c r="L4496" s="166"/>
      <c r="M4496" s="41"/>
      <c r="N4496" s="41"/>
      <c r="O4496" s="41"/>
    </row>
    <row r="4497" spans="1:15" x14ac:dyDescent="0.25">
      <c r="A4497" s="165">
        <v>43653.291666666664</v>
      </c>
      <c r="B4497" s="167">
        <f>WEEKNUM(A4497)</f>
        <v>28</v>
      </c>
      <c r="C4497" s="164">
        <f>WEEKDAY(A4497)</f>
        <v>1</v>
      </c>
      <c r="D4497" s="164">
        <v>8</v>
      </c>
      <c r="E4497" s="163">
        <v>9.8550000000000004</v>
      </c>
      <c r="F4497" s="163">
        <v>9.870000000000001</v>
      </c>
      <c r="G4497" s="163">
        <v>12.86</v>
      </c>
      <c r="H4497" s="1">
        <v>3899</v>
      </c>
      <c r="I4497" s="161">
        <f>VLOOKUP(B4497,L$2:M$54,2,FALSE)</f>
        <v>1.0356450601100582</v>
      </c>
      <c r="J4497">
        <f>MAX(I4497*F4497,E4497)</f>
        <v>10.221816743286276</v>
      </c>
      <c r="L4497" s="166"/>
      <c r="M4497" s="41"/>
      <c r="N4497" s="41"/>
      <c r="O4497" s="41"/>
    </row>
    <row r="4498" spans="1:15" x14ac:dyDescent="0.25">
      <c r="A4498" s="165">
        <v>43653.333333333336</v>
      </c>
      <c r="B4498" s="167">
        <f>WEEKNUM(A4498)</f>
        <v>28</v>
      </c>
      <c r="C4498" s="164">
        <f>WEEKDAY(A4498)</f>
        <v>1</v>
      </c>
      <c r="D4498" s="164">
        <v>9</v>
      </c>
      <c r="E4498" s="163">
        <v>9.9349999999999987</v>
      </c>
      <c r="F4498" s="163">
        <v>9.7650000000000006</v>
      </c>
      <c r="G4498" s="163">
        <v>12.265000000000001</v>
      </c>
      <c r="H4498" s="1">
        <v>3290</v>
      </c>
      <c r="I4498" s="161">
        <f>VLOOKUP(B4498,L$2:M$54,2,FALSE)</f>
        <v>1.0356450601100582</v>
      </c>
      <c r="J4498">
        <f>MAX(I4498*F4498,E4498)</f>
        <v>10.113074011974719</v>
      </c>
      <c r="L4498" s="166"/>
      <c r="M4498" s="41"/>
      <c r="N4498" s="41"/>
      <c r="O4498" s="41"/>
    </row>
    <row r="4499" spans="1:15" x14ac:dyDescent="0.25">
      <c r="A4499" s="165">
        <v>43653.375</v>
      </c>
      <c r="B4499" s="167">
        <f>WEEKNUM(A4499)</f>
        <v>28</v>
      </c>
      <c r="C4499" s="164">
        <f>WEEKDAY(A4499)</f>
        <v>1</v>
      </c>
      <c r="D4499" s="164">
        <v>10</v>
      </c>
      <c r="E4499" s="163">
        <v>9</v>
      </c>
      <c r="F4499" s="163">
        <v>12.815000000000001</v>
      </c>
      <c r="G4499" s="163">
        <v>11.487500000000001</v>
      </c>
      <c r="H4499" s="1">
        <v>2743</v>
      </c>
      <c r="I4499" s="161">
        <f>VLOOKUP(B4499,L$2:M$54,2,FALSE)</f>
        <v>1.0356450601100582</v>
      </c>
      <c r="J4499">
        <f>MAX(I4499*F4499,E4499)</f>
        <v>13.271791445310397</v>
      </c>
      <c r="L4499" s="166"/>
      <c r="M4499" s="41"/>
      <c r="N4499" s="41"/>
      <c r="O4499" s="41"/>
    </row>
    <row r="4500" spans="1:15" x14ac:dyDescent="0.25">
      <c r="A4500" s="165">
        <v>43653.416666666664</v>
      </c>
      <c r="B4500" s="167">
        <f>WEEKNUM(A4500)</f>
        <v>28</v>
      </c>
      <c r="C4500" s="164">
        <f>WEEKDAY(A4500)</f>
        <v>1</v>
      </c>
      <c r="D4500" s="164">
        <v>11</v>
      </c>
      <c r="E4500" s="163">
        <v>10</v>
      </c>
      <c r="F4500" s="163">
        <v>14.09</v>
      </c>
      <c r="G4500" s="163">
        <v>12.1</v>
      </c>
      <c r="H4500" s="1">
        <v>2864</v>
      </c>
      <c r="I4500" s="161">
        <f>VLOOKUP(B4500,L$2:M$54,2,FALSE)</f>
        <v>1.0356450601100582</v>
      </c>
      <c r="J4500">
        <f>MAX(I4500*F4500,E4500)</f>
        <v>14.59223889695072</v>
      </c>
      <c r="L4500" s="166"/>
      <c r="M4500" s="41"/>
      <c r="N4500" s="41"/>
      <c r="O4500" s="41"/>
    </row>
    <row r="4501" spans="1:15" x14ac:dyDescent="0.25">
      <c r="A4501" s="165">
        <v>43653.458333333336</v>
      </c>
      <c r="B4501" s="167">
        <f>WEEKNUM(A4501)</f>
        <v>28</v>
      </c>
      <c r="C4501" s="164">
        <f>WEEKDAY(A4501)</f>
        <v>1</v>
      </c>
      <c r="D4501" s="164">
        <v>12</v>
      </c>
      <c r="E4501" s="163">
        <v>10</v>
      </c>
      <c r="F4501" s="163">
        <v>13.98</v>
      </c>
      <c r="G4501" s="163">
        <v>12.442499999999999</v>
      </c>
      <c r="H4501" s="1">
        <v>2869</v>
      </c>
      <c r="I4501" s="161">
        <f>VLOOKUP(B4501,L$2:M$54,2,FALSE)</f>
        <v>1.0356450601100582</v>
      </c>
      <c r="J4501">
        <f>MAX(I4501*F4501,E4501)</f>
        <v>14.478317940338615</v>
      </c>
      <c r="L4501" s="166"/>
      <c r="M4501" s="41"/>
      <c r="N4501" s="41"/>
      <c r="O4501" s="41"/>
    </row>
    <row r="4502" spans="1:15" x14ac:dyDescent="0.25">
      <c r="A4502" s="165">
        <v>43653.5</v>
      </c>
      <c r="B4502" s="167">
        <f>WEEKNUM(A4502)</f>
        <v>28</v>
      </c>
      <c r="C4502" s="164">
        <f>WEEKDAY(A4502)</f>
        <v>1</v>
      </c>
      <c r="D4502" s="164">
        <v>13</v>
      </c>
      <c r="E4502" s="163">
        <v>10</v>
      </c>
      <c r="F4502" s="163">
        <v>14.09</v>
      </c>
      <c r="G4502" s="163">
        <v>11.645</v>
      </c>
      <c r="H4502" s="1">
        <v>2627</v>
      </c>
      <c r="I4502" s="161">
        <f>VLOOKUP(B4502,L$2:M$54,2,FALSE)</f>
        <v>1.0356450601100582</v>
      </c>
      <c r="J4502">
        <f>MAX(I4502*F4502,E4502)</f>
        <v>14.59223889695072</v>
      </c>
      <c r="L4502" s="166"/>
      <c r="M4502" s="41"/>
      <c r="N4502" s="41"/>
      <c r="O4502" s="41"/>
    </row>
    <row r="4503" spans="1:15" x14ac:dyDescent="0.25">
      <c r="A4503" s="165">
        <v>43653.541666666664</v>
      </c>
      <c r="B4503" s="167">
        <f>WEEKNUM(A4503)</f>
        <v>28</v>
      </c>
      <c r="C4503" s="164">
        <f>WEEKDAY(A4503)</f>
        <v>1</v>
      </c>
      <c r="D4503" s="164">
        <v>14</v>
      </c>
      <c r="E4503" s="163">
        <v>10</v>
      </c>
      <c r="F4503" s="163">
        <v>13.98</v>
      </c>
      <c r="G4503" s="163">
        <v>12.100000000000001</v>
      </c>
      <c r="H4503" s="1">
        <v>2695</v>
      </c>
      <c r="I4503" s="161">
        <f>VLOOKUP(B4503,L$2:M$54,2,FALSE)</f>
        <v>1.0356450601100582</v>
      </c>
      <c r="J4503">
        <f>MAX(I4503*F4503,E4503)</f>
        <v>14.478317940338615</v>
      </c>
      <c r="L4503" s="166"/>
      <c r="M4503" s="41"/>
      <c r="N4503" s="41"/>
      <c r="O4503" s="41"/>
    </row>
    <row r="4504" spans="1:15" x14ac:dyDescent="0.25">
      <c r="A4504" s="165">
        <v>43653.583333333336</v>
      </c>
      <c r="B4504" s="167">
        <f>WEEKNUM(A4504)</f>
        <v>28</v>
      </c>
      <c r="C4504" s="164">
        <f>WEEKDAY(A4504)</f>
        <v>1</v>
      </c>
      <c r="D4504" s="164">
        <v>15</v>
      </c>
      <c r="E4504" s="163">
        <v>10</v>
      </c>
      <c r="F4504" s="163">
        <v>14.09</v>
      </c>
      <c r="G4504" s="163">
        <v>11.620000000000001</v>
      </c>
      <c r="H4504" s="1">
        <v>2983</v>
      </c>
      <c r="I4504" s="161">
        <f>VLOOKUP(B4504,L$2:M$54,2,FALSE)</f>
        <v>1.0356450601100582</v>
      </c>
      <c r="J4504">
        <f>MAX(I4504*F4504,E4504)</f>
        <v>14.59223889695072</v>
      </c>
      <c r="L4504" s="166"/>
      <c r="M4504" s="41"/>
      <c r="N4504" s="41"/>
      <c r="O4504" s="41"/>
    </row>
    <row r="4505" spans="1:15" x14ac:dyDescent="0.25">
      <c r="A4505" s="165">
        <v>43653.625</v>
      </c>
      <c r="B4505" s="167">
        <f>WEEKNUM(A4505)</f>
        <v>28</v>
      </c>
      <c r="C4505" s="164">
        <f>WEEKDAY(A4505)</f>
        <v>1</v>
      </c>
      <c r="D4505" s="164">
        <v>16</v>
      </c>
      <c r="E4505" s="163">
        <v>10</v>
      </c>
      <c r="F4505" s="163">
        <v>13.98</v>
      </c>
      <c r="G4505" s="163">
        <v>10.18</v>
      </c>
      <c r="H4505" s="1">
        <v>3273</v>
      </c>
      <c r="I4505" s="161">
        <f>VLOOKUP(B4505,L$2:M$54,2,FALSE)</f>
        <v>1.0356450601100582</v>
      </c>
      <c r="J4505">
        <f>MAX(I4505*F4505,E4505)</f>
        <v>14.478317940338615</v>
      </c>
      <c r="L4505" s="166"/>
      <c r="M4505" s="41"/>
      <c r="N4505" s="41"/>
      <c r="O4505" s="41"/>
    </row>
    <row r="4506" spans="1:15" x14ac:dyDescent="0.25">
      <c r="A4506" s="165">
        <v>43653.666666666664</v>
      </c>
      <c r="B4506" s="167">
        <f>WEEKNUM(A4506)</f>
        <v>28</v>
      </c>
      <c r="C4506" s="164">
        <f>WEEKDAY(A4506)</f>
        <v>1</v>
      </c>
      <c r="D4506" s="164">
        <v>17</v>
      </c>
      <c r="E4506" s="163">
        <v>10</v>
      </c>
      <c r="F4506" s="163">
        <v>13.865</v>
      </c>
      <c r="G4506" s="163">
        <v>9.7899999999999991</v>
      </c>
      <c r="H4506" s="1">
        <v>3810</v>
      </c>
      <c r="I4506" s="161">
        <f>VLOOKUP(B4506,L$2:M$54,2,FALSE)</f>
        <v>1.0356450601100582</v>
      </c>
      <c r="J4506">
        <f>MAX(I4506*F4506,E4506)</f>
        <v>14.359218758425957</v>
      </c>
      <c r="L4506" s="166"/>
      <c r="M4506" s="41"/>
      <c r="N4506" s="41"/>
      <c r="O4506" s="41"/>
    </row>
    <row r="4507" spans="1:15" x14ac:dyDescent="0.25">
      <c r="A4507" s="165">
        <v>43653.708333333336</v>
      </c>
      <c r="B4507" s="167">
        <f>WEEKNUM(A4507)</f>
        <v>28</v>
      </c>
      <c r="C4507" s="164">
        <f>WEEKDAY(A4507)</f>
        <v>1</v>
      </c>
      <c r="D4507" s="164">
        <v>18</v>
      </c>
      <c r="E4507" s="163">
        <v>10</v>
      </c>
      <c r="F4507" s="163">
        <v>13.684999999999999</v>
      </c>
      <c r="G4507" s="163">
        <v>10.120000000000001</v>
      </c>
      <c r="H4507" s="1">
        <v>3936</v>
      </c>
      <c r="I4507" s="161">
        <f>VLOOKUP(B4507,L$2:M$54,2,FALSE)</f>
        <v>1.0356450601100582</v>
      </c>
      <c r="J4507">
        <f>MAX(I4507*F4507,E4507)</f>
        <v>14.172802647606145</v>
      </c>
      <c r="L4507" s="166"/>
      <c r="M4507" s="41"/>
      <c r="N4507" s="41"/>
      <c r="O4507" s="41"/>
    </row>
    <row r="4508" spans="1:15" x14ac:dyDescent="0.25">
      <c r="A4508" s="165">
        <v>43653.75</v>
      </c>
      <c r="B4508" s="167">
        <f>WEEKNUM(A4508)</f>
        <v>28</v>
      </c>
      <c r="C4508" s="164">
        <f>WEEKDAY(A4508)</f>
        <v>1</v>
      </c>
      <c r="D4508" s="164">
        <v>19</v>
      </c>
      <c r="E4508" s="163">
        <v>10</v>
      </c>
      <c r="F4508" s="163">
        <v>14.09</v>
      </c>
      <c r="G4508" s="163">
        <v>10.14</v>
      </c>
      <c r="H4508" s="1">
        <v>3148</v>
      </c>
      <c r="I4508" s="161">
        <f>VLOOKUP(B4508,L$2:M$54,2,FALSE)</f>
        <v>1.0356450601100582</v>
      </c>
      <c r="J4508">
        <f>MAX(I4508*F4508,E4508)</f>
        <v>14.59223889695072</v>
      </c>
      <c r="L4508" s="166"/>
      <c r="M4508" s="41"/>
      <c r="N4508" s="41"/>
      <c r="O4508" s="41"/>
    </row>
    <row r="4509" spans="1:15" x14ac:dyDescent="0.25">
      <c r="A4509" s="165">
        <v>43653.791666666664</v>
      </c>
      <c r="B4509" s="167">
        <f>WEEKNUM(A4509)</f>
        <v>28</v>
      </c>
      <c r="C4509" s="164">
        <f>WEEKDAY(A4509)</f>
        <v>1</v>
      </c>
      <c r="D4509" s="164">
        <v>20</v>
      </c>
      <c r="E4509" s="163">
        <v>10</v>
      </c>
      <c r="F4509" s="163">
        <v>13.99</v>
      </c>
      <c r="G4509" s="163">
        <v>9.8625000000000007</v>
      </c>
      <c r="H4509" s="1">
        <v>2341</v>
      </c>
      <c r="I4509" s="161">
        <f>VLOOKUP(B4509,L$2:M$54,2,FALSE)</f>
        <v>1.0356450601100582</v>
      </c>
      <c r="J4509">
        <f>MAX(I4509*F4509,E4509)</f>
        <v>14.488674390939714</v>
      </c>
      <c r="L4509" s="166"/>
      <c r="M4509" s="41"/>
      <c r="N4509" s="41"/>
      <c r="O4509" s="41"/>
    </row>
    <row r="4510" spans="1:15" x14ac:dyDescent="0.25">
      <c r="A4510" s="165">
        <v>43653.833333333336</v>
      </c>
      <c r="B4510" s="167">
        <f>WEEKNUM(A4510)</f>
        <v>28</v>
      </c>
      <c r="C4510" s="164">
        <f>WEEKDAY(A4510)</f>
        <v>1</v>
      </c>
      <c r="D4510" s="164">
        <v>21</v>
      </c>
      <c r="E4510" s="163">
        <v>10</v>
      </c>
      <c r="F4510" s="163">
        <v>13.965</v>
      </c>
      <c r="G4510" s="163">
        <v>9.85</v>
      </c>
      <c r="H4510" s="1">
        <v>1388</v>
      </c>
      <c r="I4510" s="161">
        <f>VLOOKUP(B4510,L$2:M$54,2,FALSE)</f>
        <v>1.0356450601100582</v>
      </c>
      <c r="J4510">
        <f>MAX(I4510*F4510,E4510)</f>
        <v>14.462783264436963</v>
      </c>
      <c r="L4510" s="166"/>
      <c r="M4510" s="41"/>
      <c r="N4510" s="41"/>
      <c r="O4510" s="41"/>
    </row>
    <row r="4511" spans="1:15" x14ac:dyDescent="0.25">
      <c r="A4511" s="165">
        <v>43653.875</v>
      </c>
      <c r="B4511" s="167">
        <f>WEEKNUM(A4511)</f>
        <v>28</v>
      </c>
      <c r="C4511" s="164">
        <f>WEEKDAY(A4511)</f>
        <v>1</v>
      </c>
      <c r="D4511" s="164">
        <v>22</v>
      </c>
      <c r="E4511" s="163">
        <v>10</v>
      </c>
      <c r="F4511" s="163">
        <v>12.815</v>
      </c>
      <c r="G4511" s="163">
        <v>10.907500000000001</v>
      </c>
      <c r="H4511" s="1">
        <v>1124</v>
      </c>
      <c r="I4511" s="161">
        <f>VLOOKUP(B4511,L$2:M$54,2,FALSE)</f>
        <v>1.0356450601100582</v>
      </c>
      <c r="J4511">
        <f>MAX(I4511*F4511,E4511)</f>
        <v>13.271791445310395</v>
      </c>
      <c r="L4511" s="166"/>
      <c r="M4511" s="41"/>
      <c r="N4511" s="41"/>
      <c r="O4511" s="41"/>
    </row>
    <row r="4512" spans="1:15" x14ac:dyDescent="0.25">
      <c r="A4512" s="165">
        <v>43653.916666666664</v>
      </c>
      <c r="B4512" s="167">
        <f>WEEKNUM(A4512)</f>
        <v>28</v>
      </c>
      <c r="C4512" s="164">
        <f>WEEKDAY(A4512)</f>
        <v>1</v>
      </c>
      <c r="D4512" s="164">
        <v>23</v>
      </c>
      <c r="E4512" s="163">
        <v>12</v>
      </c>
      <c r="F4512" s="163">
        <v>12.045</v>
      </c>
      <c r="G4512" s="163">
        <v>12.045</v>
      </c>
      <c r="H4512" s="1">
        <v>993</v>
      </c>
      <c r="I4512" s="161">
        <f>VLOOKUP(B4512,L$2:M$54,2,FALSE)</f>
        <v>1.0356450601100582</v>
      </c>
      <c r="J4512">
        <f>MAX(I4512*F4512,E4512)</f>
        <v>12.474344749025651</v>
      </c>
      <c r="L4512" s="166"/>
      <c r="M4512" s="41"/>
      <c r="N4512" s="41"/>
      <c r="O4512" s="41"/>
    </row>
    <row r="4513" spans="1:15" x14ac:dyDescent="0.25">
      <c r="A4513" s="165">
        <v>43653.958333333336</v>
      </c>
      <c r="B4513" s="167">
        <f>WEEKNUM(A4513)</f>
        <v>28</v>
      </c>
      <c r="C4513" s="164">
        <f>WEEKDAY(A4513)</f>
        <v>1</v>
      </c>
      <c r="D4513" s="164">
        <v>24</v>
      </c>
      <c r="E4513" s="163">
        <v>11</v>
      </c>
      <c r="F4513" s="163">
        <v>11.73</v>
      </c>
      <c r="G4513" s="163">
        <v>11.99</v>
      </c>
      <c r="H4513" s="1">
        <v>963</v>
      </c>
      <c r="I4513" s="161">
        <f>VLOOKUP(B4513,L$2:M$54,2,FALSE)</f>
        <v>1.0356450601100582</v>
      </c>
      <c r="J4513">
        <f>MAX(I4513*F4513,E4513)</f>
        <v>12.148116555090983</v>
      </c>
      <c r="L4513" s="166"/>
      <c r="M4513" s="41"/>
      <c r="N4513" s="41"/>
      <c r="O4513" s="41"/>
    </row>
    <row r="4514" spans="1:15" x14ac:dyDescent="0.25">
      <c r="A4514" s="165">
        <v>43654</v>
      </c>
      <c r="B4514" s="167">
        <f>WEEKNUM(A4514)</f>
        <v>28</v>
      </c>
      <c r="C4514" s="164">
        <f>WEEKDAY(A4514)</f>
        <v>2</v>
      </c>
      <c r="D4514" s="164">
        <v>1</v>
      </c>
      <c r="E4514" s="163">
        <v>11.815</v>
      </c>
      <c r="F4514" s="163">
        <v>11.815</v>
      </c>
      <c r="G4514" s="163">
        <v>12.045</v>
      </c>
      <c r="H4514" s="1">
        <v>882</v>
      </c>
      <c r="I4514" s="161">
        <f>VLOOKUP(B4514,L$2:M$54,2,FALSE)</f>
        <v>1.0356450601100582</v>
      </c>
      <c r="J4514">
        <f>MAX(I4514*F4514,E4514)</f>
        <v>12.236146385200337</v>
      </c>
      <c r="L4514" s="166"/>
      <c r="M4514" s="41"/>
      <c r="N4514" s="41"/>
      <c r="O4514" s="41"/>
    </row>
    <row r="4515" spans="1:15" x14ac:dyDescent="0.25">
      <c r="A4515" s="165">
        <v>43654.041666666664</v>
      </c>
      <c r="B4515" s="167">
        <f>WEEKNUM(A4515)</f>
        <v>28</v>
      </c>
      <c r="C4515" s="164">
        <f>WEEKDAY(A4515)</f>
        <v>2</v>
      </c>
      <c r="D4515" s="164">
        <v>2</v>
      </c>
      <c r="E4515" s="163">
        <v>11.86</v>
      </c>
      <c r="F4515" s="163">
        <v>11.86</v>
      </c>
      <c r="G4515" s="163">
        <v>11.99</v>
      </c>
      <c r="H4515" s="1">
        <v>746</v>
      </c>
      <c r="I4515" s="161">
        <f>VLOOKUP(B4515,L$2:M$54,2,FALSE)</f>
        <v>1.0356450601100582</v>
      </c>
      <c r="J4515">
        <f>MAX(I4515*F4515,E4515)</f>
        <v>12.282750412905289</v>
      </c>
      <c r="L4515" s="166"/>
      <c r="M4515" s="41"/>
      <c r="N4515" s="41"/>
      <c r="O4515" s="41"/>
    </row>
    <row r="4516" spans="1:15" x14ac:dyDescent="0.25">
      <c r="A4516" s="165">
        <v>43654.083333333336</v>
      </c>
      <c r="B4516" s="167">
        <f>WEEKNUM(A4516)</f>
        <v>28</v>
      </c>
      <c r="C4516" s="164">
        <f>WEEKDAY(A4516)</f>
        <v>2</v>
      </c>
      <c r="D4516" s="164">
        <v>3</v>
      </c>
      <c r="E4516" s="163">
        <v>12.065</v>
      </c>
      <c r="F4516" s="163">
        <v>12.065</v>
      </c>
      <c r="G4516" s="163">
        <v>12.045</v>
      </c>
      <c r="H4516" s="1">
        <v>466</v>
      </c>
      <c r="I4516" s="161">
        <f>VLOOKUP(B4516,L$2:M$54,2,FALSE)</f>
        <v>1.0356450601100582</v>
      </c>
      <c r="J4516">
        <f>MAX(I4516*F4516,E4516)</f>
        <v>12.495057650227851</v>
      </c>
      <c r="L4516" s="166"/>
      <c r="M4516" s="41"/>
      <c r="N4516" s="41"/>
      <c r="O4516" s="41"/>
    </row>
    <row r="4517" spans="1:15" x14ac:dyDescent="0.25">
      <c r="A4517" s="165">
        <v>43654.125</v>
      </c>
      <c r="B4517" s="167">
        <f>WEEKNUM(A4517)</f>
        <v>28</v>
      </c>
      <c r="C4517" s="164">
        <f>WEEKDAY(A4517)</f>
        <v>2</v>
      </c>
      <c r="D4517" s="164">
        <v>4</v>
      </c>
      <c r="E4517" s="163">
        <v>12.030000000000001</v>
      </c>
      <c r="F4517" s="163">
        <v>12.030000000000001</v>
      </c>
      <c r="G4517" s="163">
        <v>11.99</v>
      </c>
      <c r="H4517" s="1">
        <v>438</v>
      </c>
      <c r="I4517" s="161">
        <f>VLOOKUP(B4517,L$2:M$54,2,FALSE)</f>
        <v>1.0356450601100582</v>
      </c>
      <c r="J4517">
        <f>MAX(I4517*F4517,E4517)</f>
        <v>12.458810073124001</v>
      </c>
      <c r="L4517" s="166"/>
      <c r="M4517" s="41"/>
      <c r="N4517" s="41"/>
      <c r="O4517" s="41"/>
    </row>
    <row r="4518" spans="1:15" x14ac:dyDescent="0.25">
      <c r="A4518" s="165">
        <v>43654.166666666664</v>
      </c>
      <c r="B4518" s="167">
        <f>WEEKNUM(A4518)</f>
        <v>28</v>
      </c>
      <c r="C4518" s="164">
        <f>WEEKDAY(A4518)</f>
        <v>2</v>
      </c>
      <c r="D4518" s="164">
        <v>5</v>
      </c>
      <c r="E4518" s="163">
        <v>9.9499999999999993</v>
      </c>
      <c r="F4518" s="163">
        <v>9.9499999999999993</v>
      </c>
      <c r="G4518" s="163">
        <v>11.932500000000001</v>
      </c>
      <c r="H4518" s="1">
        <v>512</v>
      </c>
      <c r="I4518" s="161">
        <f>VLOOKUP(B4518,L$2:M$54,2,FALSE)</f>
        <v>1.0356450601100582</v>
      </c>
      <c r="J4518">
        <f>MAX(I4518*F4518,E4518)</f>
        <v>10.304668348095078</v>
      </c>
      <c r="L4518" s="166"/>
      <c r="M4518" s="41"/>
      <c r="N4518" s="41"/>
      <c r="O4518" s="41"/>
    </row>
    <row r="4519" spans="1:15" x14ac:dyDescent="0.25">
      <c r="A4519" s="165">
        <v>43654.208333333336</v>
      </c>
      <c r="B4519" s="167">
        <f>WEEKNUM(A4519)</f>
        <v>28</v>
      </c>
      <c r="C4519" s="164">
        <f>WEEKDAY(A4519)</f>
        <v>2</v>
      </c>
      <c r="D4519" s="164">
        <v>6</v>
      </c>
      <c r="E4519" s="163">
        <v>10.190000000000001</v>
      </c>
      <c r="F4519" s="163">
        <v>10.190000000000001</v>
      </c>
      <c r="G4519" s="163">
        <v>11.842499999999999</v>
      </c>
      <c r="H4519" s="1">
        <v>558</v>
      </c>
      <c r="I4519" s="161">
        <f>VLOOKUP(B4519,L$2:M$54,2,FALSE)</f>
        <v>1.0356450601100582</v>
      </c>
      <c r="J4519">
        <f>MAX(I4519*F4519,E4519)</f>
        <v>10.553223162521494</v>
      </c>
      <c r="L4519" s="166"/>
      <c r="M4519" s="41"/>
      <c r="N4519" s="41"/>
      <c r="O4519" s="41"/>
    </row>
    <row r="4520" spans="1:15" x14ac:dyDescent="0.25">
      <c r="A4520" s="165">
        <v>43654.25</v>
      </c>
      <c r="B4520" s="167">
        <f>WEEKNUM(A4520)</f>
        <v>28</v>
      </c>
      <c r="C4520" s="164">
        <f>WEEKDAY(A4520)</f>
        <v>2</v>
      </c>
      <c r="D4520" s="164">
        <v>7</v>
      </c>
      <c r="E4520" s="163">
        <v>10.065000000000001</v>
      </c>
      <c r="F4520" s="163">
        <v>10.065000000000001</v>
      </c>
      <c r="G4520" s="163">
        <v>12.045</v>
      </c>
      <c r="H4520" s="1">
        <v>748</v>
      </c>
      <c r="I4520" s="161">
        <f>VLOOKUP(B4520,L$2:M$54,2,FALSE)</f>
        <v>1.0356450601100582</v>
      </c>
      <c r="J4520">
        <f>MAX(I4520*F4520,E4520)</f>
        <v>10.423767530007737</v>
      </c>
      <c r="L4520" s="166"/>
      <c r="M4520" s="41"/>
      <c r="N4520" s="41"/>
      <c r="O4520" s="41"/>
    </row>
    <row r="4521" spans="1:15" x14ac:dyDescent="0.25">
      <c r="A4521" s="165">
        <v>43654.291666666664</v>
      </c>
      <c r="B4521" s="167">
        <f>WEEKNUM(A4521)</f>
        <v>28</v>
      </c>
      <c r="C4521" s="164">
        <f>WEEKDAY(A4521)</f>
        <v>2</v>
      </c>
      <c r="D4521" s="164">
        <v>8</v>
      </c>
      <c r="E4521" s="163">
        <v>10.09</v>
      </c>
      <c r="F4521" s="163">
        <v>10.09</v>
      </c>
      <c r="G4521" s="163">
        <v>11.995000000000001</v>
      </c>
      <c r="H4521" s="1">
        <v>1196</v>
      </c>
      <c r="I4521" s="161">
        <f>VLOOKUP(B4521,L$2:M$54,2,FALSE)</f>
        <v>1.0356450601100582</v>
      </c>
      <c r="J4521">
        <f>MAX(I4521*F4521,E4521)</f>
        <v>10.449658656510486</v>
      </c>
      <c r="L4521" s="166"/>
      <c r="M4521" s="41"/>
      <c r="N4521" s="41"/>
      <c r="O4521" s="41"/>
    </row>
    <row r="4522" spans="1:15" x14ac:dyDescent="0.25">
      <c r="A4522" s="165">
        <v>43654.333333333336</v>
      </c>
      <c r="B4522" s="167">
        <f>WEEKNUM(A4522)</f>
        <v>28</v>
      </c>
      <c r="C4522" s="164">
        <f>WEEKDAY(A4522)</f>
        <v>2</v>
      </c>
      <c r="D4522" s="164">
        <v>9</v>
      </c>
      <c r="E4522" s="163">
        <v>9.9499999999999993</v>
      </c>
      <c r="F4522" s="163">
        <v>9.9499999999999993</v>
      </c>
      <c r="G4522" s="163">
        <v>11.9825</v>
      </c>
      <c r="H4522" s="1">
        <v>1811</v>
      </c>
      <c r="I4522" s="161">
        <f>VLOOKUP(B4522,L$2:M$54,2,FALSE)</f>
        <v>1.0356450601100582</v>
      </c>
      <c r="J4522">
        <f>MAX(I4522*F4522,E4522)</f>
        <v>10.304668348095078</v>
      </c>
      <c r="L4522" s="166"/>
      <c r="M4522" s="41"/>
      <c r="N4522" s="41"/>
      <c r="O4522" s="41"/>
    </row>
    <row r="4523" spans="1:15" x14ac:dyDescent="0.25">
      <c r="A4523" s="165">
        <v>43654.375</v>
      </c>
      <c r="B4523" s="167">
        <f>WEEKNUM(A4523)</f>
        <v>28</v>
      </c>
      <c r="C4523" s="164">
        <f>WEEKDAY(A4523)</f>
        <v>2</v>
      </c>
      <c r="D4523" s="164">
        <v>10</v>
      </c>
      <c r="E4523" s="163">
        <v>11.86</v>
      </c>
      <c r="F4523" s="163">
        <v>11.86</v>
      </c>
      <c r="G4523" s="163">
        <v>11.407499999999999</v>
      </c>
      <c r="H4523" s="1">
        <v>2378</v>
      </c>
      <c r="I4523" s="161">
        <f>VLOOKUP(B4523,L$2:M$54,2,FALSE)</f>
        <v>1.0356450601100582</v>
      </c>
      <c r="J4523">
        <f>MAX(I4523*F4523,E4523)</f>
        <v>12.282750412905289</v>
      </c>
      <c r="L4523" s="166"/>
      <c r="M4523" s="41"/>
      <c r="N4523" s="41"/>
      <c r="O4523" s="41"/>
    </row>
    <row r="4524" spans="1:15" x14ac:dyDescent="0.25">
      <c r="A4524" s="165">
        <v>43654.416666666664</v>
      </c>
      <c r="B4524" s="167">
        <f>WEEKNUM(A4524)</f>
        <v>28</v>
      </c>
      <c r="C4524" s="164">
        <f>WEEKDAY(A4524)</f>
        <v>2</v>
      </c>
      <c r="D4524" s="164">
        <v>11</v>
      </c>
      <c r="E4524" s="163">
        <v>10.5</v>
      </c>
      <c r="F4524" s="163">
        <v>11.885</v>
      </c>
      <c r="G4524" s="163">
        <v>12.022500000000001</v>
      </c>
      <c r="H4524" s="1">
        <v>2864</v>
      </c>
      <c r="I4524" s="161">
        <f>VLOOKUP(B4524,L$2:M$54,2,FALSE)</f>
        <v>1.0356450601100582</v>
      </c>
      <c r="J4524">
        <f>MAX(I4524*F4524,E4524)</f>
        <v>12.308641539408042</v>
      </c>
      <c r="L4524" s="166"/>
      <c r="M4524" s="41"/>
      <c r="N4524" s="41"/>
      <c r="O4524" s="41"/>
    </row>
    <row r="4525" spans="1:15" x14ac:dyDescent="0.25">
      <c r="A4525" s="165">
        <v>43654.458333333336</v>
      </c>
      <c r="B4525" s="167">
        <f>WEEKNUM(A4525)</f>
        <v>28</v>
      </c>
      <c r="C4525" s="164">
        <f>WEEKDAY(A4525)</f>
        <v>2</v>
      </c>
      <c r="D4525" s="164">
        <v>12</v>
      </c>
      <c r="E4525" s="163">
        <v>10.934999999999999</v>
      </c>
      <c r="F4525" s="163">
        <v>11.94</v>
      </c>
      <c r="G4525" s="163">
        <v>11.365</v>
      </c>
      <c r="H4525" s="1">
        <v>2978</v>
      </c>
      <c r="I4525" s="161">
        <f>VLOOKUP(B4525,L$2:M$54,2,FALSE)</f>
        <v>1.0356450601100582</v>
      </c>
      <c r="J4525">
        <f>MAX(I4525*F4525,E4525)</f>
        <v>12.365602017714094</v>
      </c>
      <c r="L4525" s="166"/>
      <c r="M4525" s="41"/>
      <c r="N4525" s="41"/>
      <c r="O4525" s="41"/>
    </row>
    <row r="4526" spans="1:15" x14ac:dyDescent="0.25">
      <c r="A4526" s="165">
        <v>43654.5</v>
      </c>
      <c r="B4526" s="167">
        <f>WEEKNUM(A4526)</f>
        <v>28</v>
      </c>
      <c r="C4526" s="164">
        <f>WEEKDAY(A4526)</f>
        <v>2</v>
      </c>
      <c r="D4526" s="164">
        <v>13</v>
      </c>
      <c r="E4526" s="163">
        <v>10</v>
      </c>
      <c r="F4526" s="163">
        <v>13.870000000000001</v>
      </c>
      <c r="G4526" s="163">
        <v>11.815</v>
      </c>
      <c r="H4526" s="1">
        <v>2498</v>
      </c>
      <c r="I4526" s="161">
        <f>VLOOKUP(B4526,L$2:M$54,2,FALSE)</f>
        <v>1.0356450601100582</v>
      </c>
      <c r="J4526">
        <f>MAX(I4526*F4526,E4526)</f>
        <v>14.364396983726508</v>
      </c>
      <c r="L4526" s="166"/>
      <c r="M4526" s="41"/>
      <c r="N4526" s="41"/>
      <c r="O4526" s="41"/>
    </row>
    <row r="4527" spans="1:15" x14ac:dyDescent="0.25">
      <c r="A4527" s="165">
        <v>43654.541666666664</v>
      </c>
      <c r="B4527" s="167">
        <f>WEEKNUM(A4527)</f>
        <v>28</v>
      </c>
      <c r="C4527" s="164">
        <f>WEEKDAY(A4527)</f>
        <v>2</v>
      </c>
      <c r="D4527" s="164">
        <v>14</v>
      </c>
      <c r="E4527" s="163">
        <v>10</v>
      </c>
      <c r="F4527" s="163">
        <v>14.15</v>
      </c>
      <c r="G4527" s="163">
        <v>11.86</v>
      </c>
      <c r="H4527" s="1">
        <v>2392</v>
      </c>
      <c r="I4527" s="161">
        <f>VLOOKUP(B4527,L$2:M$54,2,FALSE)</f>
        <v>1.0356450601100582</v>
      </c>
      <c r="J4527">
        <f>MAX(I4527*F4527,E4527)</f>
        <v>14.654377600557323</v>
      </c>
      <c r="L4527" s="166"/>
      <c r="M4527" s="41"/>
      <c r="N4527" s="41"/>
      <c r="O4527" s="41"/>
    </row>
    <row r="4528" spans="1:15" x14ac:dyDescent="0.25">
      <c r="A4528" s="165">
        <v>43654.583333333336</v>
      </c>
      <c r="B4528" s="167">
        <f>WEEKNUM(A4528)</f>
        <v>28</v>
      </c>
      <c r="C4528" s="164">
        <f>WEEKDAY(A4528)</f>
        <v>2</v>
      </c>
      <c r="D4528" s="164">
        <v>15</v>
      </c>
      <c r="E4528" s="163">
        <v>10</v>
      </c>
      <c r="F4528" s="163">
        <v>11.9375</v>
      </c>
      <c r="G4528" s="163">
        <v>12.065</v>
      </c>
      <c r="H4528" s="1">
        <v>2508</v>
      </c>
      <c r="I4528" s="161">
        <f>VLOOKUP(B4528,L$2:M$54,2,FALSE)</f>
        <v>1.0356450601100582</v>
      </c>
      <c r="J4528">
        <f>MAX(I4528*F4528,E4528)</f>
        <v>12.363012905063819</v>
      </c>
      <c r="L4528" s="166"/>
      <c r="M4528" s="41"/>
      <c r="N4528" s="41"/>
      <c r="O4528" s="41"/>
    </row>
    <row r="4529" spans="1:15" x14ac:dyDescent="0.25">
      <c r="A4529" s="165">
        <v>43654.625</v>
      </c>
      <c r="B4529" s="167">
        <f>WEEKNUM(A4529)</f>
        <v>28</v>
      </c>
      <c r="C4529" s="164">
        <f>WEEKDAY(A4529)</f>
        <v>2</v>
      </c>
      <c r="D4529" s="164">
        <v>16</v>
      </c>
      <c r="E4529" s="163">
        <v>11</v>
      </c>
      <c r="F4529" s="163">
        <v>12.105</v>
      </c>
      <c r="G4529" s="163">
        <v>12.030000000000001</v>
      </c>
      <c r="H4529" s="1">
        <v>2429</v>
      </c>
      <c r="I4529" s="161">
        <f>VLOOKUP(B4529,L$2:M$54,2,FALSE)</f>
        <v>1.0356450601100582</v>
      </c>
      <c r="J4529">
        <f>MAX(I4529*F4529,E4529)</f>
        <v>12.536483452632256</v>
      </c>
      <c r="L4529" s="166"/>
      <c r="M4529" s="41"/>
      <c r="N4529" s="41"/>
      <c r="O4529" s="41"/>
    </row>
    <row r="4530" spans="1:15" x14ac:dyDescent="0.25">
      <c r="A4530" s="165">
        <v>43654.666666666664</v>
      </c>
      <c r="B4530" s="167">
        <f>WEEKNUM(A4530)</f>
        <v>28</v>
      </c>
      <c r="C4530" s="164">
        <f>WEEKDAY(A4530)</f>
        <v>2</v>
      </c>
      <c r="D4530" s="164">
        <v>17</v>
      </c>
      <c r="E4530" s="163">
        <v>10</v>
      </c>
      <c r="F4530" s="163">
        <v>13.850000000000001</v>
      </c>
      <c r="G4530" s="163">
        <v>9.9499999999999993</v>
      </c>
      <c r="H4530" s="1">
        <v>2518</v>
      </c>
      <c r="I4530" s="161">
        <f>VLOOKUP(B4530,L$2:M$54,2,FALSE)</f>
        <v>1.0356450601100582</v>
      </c>
      <c r="J4530">
        <f>MAX(I4530*F4530,E4530)</f>
        <v>14.343684082524307</v>
      </c>
      <c r="L4530" s="166"/>
      <c r="M4530" s="41"/>
      <c r="N4530" s="41"/>
      <c r="O4530" s="41"/>
    </row>
    <row r="4531" spans="1:15" x14ac:dyDescent="0.25">
      <c r="A4531" s="165">
        <v>43654.708333333336</v>
      </c>
      <c r="B4531" s="167">
        <f>WEEKNUM(A4531)</f>
        <v>28</v>
      </c>
      <c r="C4531" s="164">
        <f>WEEKDAY(A4531)</f>
        <v>2</v>
      </c>
      <c r="D4531" s="164">
        <v>18</v>
      </c>
      <c r="E4531" s="163">
        <v>10</v>
      </c>
      <c r="F4531" s="163">
        <v>14.260000000000002</v>
      </c>
      <c r="G4531" s="163">
        <v>10.190000000000001</v>
      </c>
      <c r="H4531" s="1">
        <v>2612</v>
      </c>
      <c r="I4531" s="161">
        <f>VLOOKUP(B4531,L$2:M$54,2,FALSE)</f>
        <v>1.0356450601100582</v>
      </c>
      <c r="J4531">
        <f>MAX(I4531*F4531,E4531)</f>
        <v>14.768298557169432</v>
      </c>
      <c r="L4531" s="166"/>
      <c r="M4531" s="41"/>
      <c r="N4531" s="41"/>
      <c r="O4531" s="41"/>
    </row>
    <row r="4532" spans="1:15" x14ac:dyDescent="0.25">
      <c r="A4532" s="165">
        <v>43654.75</v>
      </c>
      <c r="B4532" s="167">
        <f>WEEKNUM(A4532)</f>
        <v>28</v>
      </c>
      <c r="C4532" s="164">
        <f>WEEKDAY(A4532)</f>
        <v>2</v>
      </c>
      <c r="D4532" s="164">
        <v>19</v>
      </c>
      <c r="E4532" s="163">
        <v>10</v>
      </c>
      <c r="F4532" s="163">
        <v>14</v>
      </c>
      <c r="G4532" s="163">
        <v>10.065000000000001</v>
      </c>
      <c r="H4532" s="1">
        <v>2648</v>
      </c>
      <c r="I4532" s="161">
        <f>VLOOKUP(B4532,L$2:M$54,2,FALSE)</f>
        <v>1.0356450601100582</v>
      </c>
      <c r="J4532">
        <f>MAX(I4532*F4532,E4532)</f>
        <v>14.499030841540815</v>
      </c>
      <c r="L4532" s="166"/>
      <c r="M4532" s="41"/>
      <c r="N4532" s="41"/>
      <c r="O4532" s="41"/>
    </row>
    <row r="4533" spans="1:15" x14ac:dyDescent="0.25">
      <c r="A4533" s="165">
        <v>43654.791666666664</v>
      </c>
      <c r="B4533" s="167">
        <f>WEEKNUM(A4533)</f>
        <v>28</v>
      </c>
      <c r="C4533" s="164">
        <f>WEEKDAY(A4533)</f>
        <v>2</v>
      </c>
      <c r="D4533" s="164">
        <v>20</v>
      </c>
      <c r="E4533" s="163">
        <v>10</v>
      </c>
      <c r="F4533" s="163">
        <v>13.850000000000001</v>
      </c>
      <c r="G4533" s="163">
        <v>10.09</v>
      </c>
      <c r="H4533" s="1">
        <v>2000</v>
      </c>
      <c r="I4533" s="161">
        <f>VLOOKUP(B4533,L$2:M$54,2,FALSE)</f>
        <v>1.0356450601100582</v>
      </c>
      <c r="J4533">
        <f>MAX(I4533*F4533,E4533)</f>
        <v>14.343684082524307</v>
      </c>
      <c r="L4533" s="166"/>
      <c r="M4533" s="41"/>
      <c r="N4533" s="41"/>
      <c r="O4533" s="41"/>
    </row>
    <row r="4534" spans="1:15" x14ac:dyDescent="0.25">
      <c r="A4534" s="165">
        <v>43654.833333333336</v>
      </c>
      <c r="B4534" s="167">
        <f>WEEKNUM(A4534)</f>
        <v>28</v>
      </c>
      <c r="C4534" s="164">
        <f>WEEKDAY(A4534)</f>
        <v>2</v>
      </c>
      <c r="D4534" s="164">
        <v>21</v>
      </c>
      <c r="E4534" s="163">
        <v>10</v>
      </c>
      <c r="F4534" s="163">
        <v>14.260000000000002</v>
      </c>
      <c r="G4534" s="163">
        <v>9.9499999999999993</v>
      </c>
      <c r="H4534" s="1">
        <v>1252</v>
      </c>
      <c r="I4534" s="161">
        <f>VLOOKUP(B4534,L$2:M$54,2,FALSE)</f>
        <v>1.0356450601100582</v>
      </c>
      <c r="J4534">
        <f>MAX(I4534*F4534,E4534)</f>
        <v>14.768298557169432</v>
      </c>
      <c r="L4534" s="166"/>
      <c r="M4534" s="41"/>
      <c r="N4534" s="41"/>
      <c r="O4534" s="41"/>
    </row>
    <row r="4535" spans="1:15" x14ac:dyDescent="0.25">
      <c r="A4535" s="165">
        <v>43654.875</v>
      </c>
      <c r="B4535" s="167">
        <f>WEEKNUM(A4535)</f>
        <v>28</v>
      </c>
      <c r="C4535" s="164">
        <f>WEEKDAY(A4535)</f>
        <v>2</v>
      </c>
      <c r="D4535" s="164">
        <v>22</v>
      </c>
      <c r="E4535" s="163">
        <v>10</v>
      </c>
      <c r="F4535" s="163">
        <v>13</v>
      </c>
      <c r="G4535" s="163">
        <v>11.86</v>
      </c>
      <c r="H4535" s="1">
        <v>1101</v>
      </c>
      <c r="I4535" s="161">
        <f>VLOOKUP(B4535,L$2:M$54,2,FALSE)</f>
        <v>1.0356450601100582</v>
      </c>
      <c r="J4535">
        <f>MAX(I4535*F4535,E4535)</f>
        <v>13.463385781430757</v>
      </c>
      <c r="L4535" s="166"/>
      <c r="M4535" s="41"/>
      <c r="N4535" s="41"/>
      <c r="O4535" s="41"/>
    </row>
    <row r="4536" spans="1:15" x14ac:dyDescent="0.25">
      <c r="A4536" s="165">
        <v>43654.916666666664</v>
      </c>
      <c r="B4536" s="167">
        <f>WEEKNUM(A4536)</f>
        <v>28</v>
      </c>
      <c r="C4536" s="164">
        <f>WEEKDAY(A4536)</f>
        <v>2</v>
      </c>
      <c r="D4536" s="164">
        <v>23</v>
      </c>
      <c r="E4536" s="163">
        <v>12.01</v>
      </c>
      <c r="F4536" s="163">
        <v>12.01</v>
      </c>
      <c r="G4536" s="163">
        <v>11.192499999999999</v>
      </c>
      <c r="H4536" s="1">
        <v>1194</v>
      </c>
      <c r="I4536" s="161">
        <f>VLOOKUP(B4536,L$2:M$54,2,FALSE)</f>
        <v>1.0356450601100582</v>
      </c>
      <c r="J4536">
        <f>MAX(I4536*F4536,E4536)</f>
        <v>12.438097171921799</v>
      </c>
      <c r="L4536" s="166"/>
      <c r="M4536" s="41"/>
      <c r="N4536" s="41"/>
      <c r="O4536" s="41"/>
    </row>
    <row r="4537" spans="1:15" x14ac:dyDescent="0.25">
      <c r="A4537" s="165">
        <v>43654.958333333336</v>
      </c>
      <c r="B4537" s="167">
        <f>WEEKNUM(A4537)</f>
        <v>28</v>
      </c>
      <c r="C4537" s="164">
        <f>WEEKDAY(A4537)</f>
        <v>2</v>
      </c>
      <c r="D4537" s="164">
        <v>24</v>
      </c>
      <c r="E4537" s="163">
        <v>11.9375</v>
      </c>
      <c r="F4537" s="163">
        <v>11.9375</v>
      </c>
      <c r="G4537" s="163">
        <v>11.4375</v>
      </c>
      <c r="H4537" s="1">
        <v>1199</v>
      </c>
      <c r="I4537" s="161">
        <f>VLOOKUP(B4537,L$2:M$54,2,FALSE)</f>
        <v>1.0356450601100582</v>
      </c>
      <c r="J4537">
        <f>MAX(I4537*F4537,E4537)</f>
        <v>12.363012905063819</v>
      </c>
      <c r="L4537" s="166"/>
      <c r="M4537" s="41"/>
      <c r="N4537" s="41"/>
      <c r="O4537" s="41"/>
    </row>
    <row r="4538" spans="1:15" x14ac:dyDescent="0.25">
      <c r="A4538" s="165">
        <v>43655</v>
      </c>
      <c r="B4538" s="167">
        <f>WEEKNUM(A4538)</f>
        <v>28</v>
      </c>
      <c r="C4538" s="164">
        <f>WEEKDAY(A4538)</f>
        <v>3</v>
      </c>
      <c r="D4538" s="164">
        <v>1</v>
      </c>
      <c r="E4538" s="163">
        <v>10.879999999999999</v>
      </c>
      <c r="F4538" s="163">
        <v>10.879999999999999</v>
      </c>
      <c r="G4538" s="163">
        <v>11.935</v>
      </c>
      <c r="H4538" s="1">
        <v>1010</v>
      </c>
      <c r="I4538" s="161">
        <f>VLOOKUP(B4538,L$2:M$54,2,FALSE)</f>
        <v>1.0356450601100582</v>
      </c>
      <c r="J4538">
        <f>MAX(I4538*F4538,E4538)</f>
        <v>11.267818253997433</v>
      </c>
      <c r="L4538" s="166"/>
      <c r="M4538" s="41"/>
      <c r="N4538" s="41"/>
      <c r="O4538" s="41"/>
    </row>
    <row r="4539" spans="1:15" x14ac:dyDescent="0.25">
      <c r="A4539" s="165">
        <v>43655.041666666664</v>
      </c>
      <c r="B4539" s="167">
        <f>WEEKNUM(A4539)</f>
        <v>28</v>
      </c>
      <c r="C4539" s="164">
        <f>WEEKDAY(A4539)</f>
        <v>3</v>
      </c>
      <c r="D4539" s="164">
        <v>2</v>
      </c>
      <c r="E4539" s="163">
        <v>12</v>
      </c>
      <c r="F4539" s="163">
        <v>12</v>
      </c>
      <c r="G4539" s="163">
        <v>12.074999999999999</v>
      </c>
      <c r="H4539" s="1">
        <v>916</v>
      </c>
      <c r="I4539" s="161">
        <f>VLOOKUP(B4539,L$2:M$54,2,FALSE)</f>
        <v>1.0356450601100582</v>
      </c>
      <c r="J4539">
        <f>MAX(I4539*F4539,E4539)</f>
        <v>12.427740721320699</v>
      </c>
      <c r="L4539" s="166"/>
      <c r="M4539" s="41"/>
      <c r="N4539" s="41"/>
      <c r="O4539" s="41"/>
    </row>
    <row r="4540" spans="1:15" x14ac:dyDescent="0.25">
      <c r="A4540" s="165">
        <v>43655.083333333336</v>
      </c>
      <c r="B4540" s="167">
        <f>WEEKNUM(A4540)</f>
        <v>28</v>
      </c>
      <c r="C4540" s="164">
        <f>WEEKDAY(A4540)</f>
        <v>3</v>
      </c>
      <c r="D4540" s="164">
        <v>3</v>
      </c>
      <c r="E4540" s="163">
        <v>10.6</v>
      </c>
      <c r="F4540" s="163">
        <v>11.1</v>
      </c>
      <c r="G4540" s="163">
        <v>10.96875</v>
      </c>
      <c r="H4540" s="1">
        <v>626</v>
      </c>
      <c r="I4540" s="161">
        <f>VLOOKUP(B4540,L$2:M$54,2,FALSE)</f>
        <v>1.0356450601100582</v>
      </c>
      <c r="J4540">
        <f>MAX(I4540*F4540,E4540)</f>
        <v>11.495660167221645</v>
      </c>
      <c r="L4540" s="166"/>
      <c r="M4540" s="41"/>
      <c r="N4540" s="41"/>
      <c r="O4540" s="41"/>
    </row>
    <row r="4541" spans="1:15" x14ac:dyDescent="0.25">
      <c r="A4541" s="165">
        <v>43655.125</v>
      </c>
      <c r="B4541" s="167">
        <f>WEEKNUM(A4541)</f>
        <v>28</v>
      </c>
      <c r="C4541" s="164">
        <f>WEEKDAY(A4541)</f>
        <v>3</v>
      </c>
      <c r="D4541" s="164">
        <v>4</v>
      </c>
      <c r="E4541" s="163">
        <v>11.875</v>
      </c>
      <c r="F4541" s="163">
        <v>12</v>
      </c>
      <c r="G4541" s="163">
        <v>11.5525</v>
      </c>
      <c r="H4541" s="1">
        <v>529</v>
      </c>
      <c r="I4541" s="161">
        <f>VLOOKUP(B4541,L$2:M$54,2,FALSE)</f>
        <v>1.0356450601100582</v>
      </c>
      <c r="J4541">
        <f>MAX(I4541*F4541,E4541)</f>
        <v>12.427740721320699</v>
      </c>
      <c r="L4541" s="166"/>
      <c r="M4541" s="41"/>
      <c r="N4541" s="41"/>
      <c r="O4541" s="41"/>
    </row>
    <row r="4542" spans="1:15" x14ac:dyDescent="0.25">
      <c r="A4542" s="165">
        <v>43655.166666666664</v>
      </c>
      <c r="B4542" s="167">
        <f>WEEKNUM(A4542)</f>
        <v>28</v>
      </c>
      <c r="C4542" s="164">
        <f>WEEKDAY(A4542)</f>
        <v>3</v>
      </c>
      <c r="D4542" s="164">
        <v>5</v>
      </c>
      <c r="E4542" s="163">
        <v>10.6</v>
      </c>
      <c r="F4542" s="163">
        <v>11.1</v>
      </c>
      <c r="G4542" s="163">
        <v>11.925000000000001</v>
      </c>
      <c r="H4542" s="1">
        <v>533</v>
      </c>
      <c r="I4542" s="161">
        <f>VLOOKUP(B4542,L$2:M$54,2,FALSE)</f>
        <v>1.0356450601100582</v>
      </c>
      <c r="J4542">
        <f>MAX(I4542*F4542,E4542)</f>
        <v>11.495660167221645</v>
      </c>
      <c r="L4542" s="166"/>
      <c r="M4542" s="41"/>
      <c r="N4542" s="41"/>
      <c r="O4542" s="41"/>
    </row>
    <row r="4543" spans="1:15" x14ac:dyDescent="0.25">
      <c r="A4543" s="165">
        <v>43655.208333333336</v>
      </c>
      <c r="B4543" s="167">
        <f>WEEKNUM(A4543)</f>
        <v>28</v>
      </c>
      <c r="C4543" s="164">
        <f>WEEKDAY(A4543)</f>
        <v>3</v>
      </c>
      <c r="D4543" s="164">
        <v>6</v>
      </c>
      <c r="E4543" s="163">
        <v>10.5</v>
      </c>
      <c r="F4543" s="163">
        <v>11</v>
      </c>
      <c r="G4543" s="163">
        <v>12.13</v>
      </c>
      <c r="H4543" s="1">
        <v>402</v>
      </c>
      <c r="I4543" s="161">
        <f>VLOOKUP(B4543,L$2:M$54,2,FALSE)</f>
        <v>1.0356450601100582</v>
      </c>
      <c r="J4543">
        <f>MAX(I4543*F4543,E4543)</f>
        <v>11.392095661210639</v>
      </c>
      <c r="L4543" s="166"/>
      <c r="M4543" s="41"/>
      <c r="N4543" s="41"/>
      <c r="O4543" s="41"/>
    </row>
    <row r="4544" spans="1:15" x14ac:dyDescent="0.25">
      <c r="A4544" s="165">
        <v>43655.25</v>
      </c>
      <c r="B4544" s="167">
        <f>WEEKNUM(A4544)</f>
        <v>28</v>
      </c>
      <c r="C4544" s="164">
        <f>WEEKDAY(A4544)</f>
        <v>3</v>
      </c>
      <c r="D4544" s="164">
        <v>7</v>
      </c>
      <c r="E4544" s="163">
        <v>10.875</v>
      </c>
      <c r="F4544" s="163">
        <v>12</v>
      </c>
      <c r="G4544" s="163">
        <v>12</v>
      </c>
      <c r="H4544" s="1">
        <v>432</v>
      </c>
      <c r="I4544" s="161">
        <f>VLOOKUP(B4544,L$2:M$54,2,FALSE)</f>
        <v>1.0356450601100582</v>
      </c>
      <c r="J4544">
        <f>MAX(I4544*F4544,E4544)</f>
        <v>12.427740721320699</v>
      </c>
      <c r="L4544" s="166"/>
      <c r="M4544" s="41"/>
      <c r="N4544" s="41"/>
      <c r="O4544" s="41"/>
    </row>
    <row r="4545" spans="1:15" x14ac:dyDescent="0.25">
      <c r="A4545" s="165">
        <v>43655.291666666664</v>
      </c>
      <c r="B4545" s="167">
        <f>WEEKNUM(A4545)</f>
        <v>28</v>
      </c>
      <c r="C4545" s="164">
        <f>WEEKDAY(A4545)</f>
        <v>3</v>
      </c>
      <c r="D4545" s="164">
        <v>8</v>
      </c>
      <c r="E4545" s="163">
        <v>10</v>
      </c>
      <c r="F4545" s="163">
        <v>15.75</v>
      </c>
      <c r="G4545" s="163">
        <v>11.925000000000001</v>
      </c>
      <c r="H4545" s="1">
        <v>551</v>
      </c>
      <c r="I4545" s="161">
        <f>VLOOKUP(B4545,L$2:M$54,2,FALSE)</f>
        <v>1.0356450601100582</v>
      </c>
      <c r="J4545">
        <f>MAX(I4545*F4545,E4545)</f>
        <v>16.311409696733417</v>
      </c>
      <c r="L4545" s="166"/>
      <c r="M4545" s="41"/>
      <c r="N4545" s="41"/>
      <c r="O4545" s="41"/>
    </row>
    <row r="4546" spans="1:15" x14ac:dyDescent="0.25">
      <c r="A4546" s="165">
        <v>43655.333333333336</v>
      </c>
      <c r="B4546" s="167">
        <f>WEEKNUM(A4546)</f>
        <v>28</v>
      </c>
      <c r="C4546" s="164">
        <f>WEEKDAY(A4546)</f>
        <v>3</v>
      </c>
      <c r="D4546" s="164">
        <v>9</v>
      </c>
      <c r="E4546" s="163">
        <v>10</v>
      </c>
      <c r="F4546" s="163">
        <v>17.625</v>
      </c>
      <c r="G4546" s="163">
        <v>12.13</v>
      </c>
      <c r="H4546" s="1">
        <v>763</v>
      </c>
      <c r="I4546" s="161">
        <f>VLOOKUP(B4546,L$2:M$54,2,FALSE)</f>
        <v>1.0356450601100582</v>
      </c>
      <c r="J4546">
        <f>MAX(I4546*F4546,E4546)</f>
        <v>18.253244184439776</v>
      </c>
      <c r="L4546" s="166"/>
      <c r="M4546" s="41"/>
      <c r="N4546" s="41"/>
      <c r="O4546" s="41"/>
    </row>
    <row r="4547" spans="1:15" x14ac:dyDescent="0.25">
      <c r="A4547" s="165">
        <v>43655.375</v>
      </c>
      <c r="B4547" s="167">
        <f>WEEKNUM(A4547)</f>
        <v>28</v>
      </c>
      <c r="C4547" s="164">
        <f>WEEKDAY(A4547)</f>
        <v>3</v>
      </c>
      <c r="D4547" s="164">
        <v>10</v>
      </c>
      <c r="E4547" s="163">
        <v>10</v>
      </c>
      <c r="F4547" s="163">
        <v>14.75</v>
      </c>
      <c r="G4547" s="163">
        <v>11.5</v>
      </c>
      <c r="H4547" s="1">
        <v>1310</v>
      </c>
      <c r="I4547" s="161">
        <f>VLOOKUP(B4547,L$2:M$54,2,FALSE)</f>
        <v>1.0356450601100582</v>
      </c>
      <c r="J4547">
        <f>MAX(I4547*F4547,E4547)</f>
        <v>15.275764636623359</v>
      </c>
      <c r="L4547" s="166"/>
      <c r="M4547" s="41"/>
      <c r="N4547" s="41"/>
      <c r="O4547" s="41"/>
    </row>
    <row r="4548" spans="1:15" x14ac:dyDescent="0.25">
      <c r="A4548" s="165">
        <v>43655.416666666664</v>
      </c>
      <c r="B4548" s="167">
        <f>WEEKNUM(A4548)</f>
        <v>28</v>
      </c>
      <c r="C4548" s="164">
        <f>WEEKDAY(A4548)</f>
        <v>3</v>
      </c>
      <c r="D4548" s="164">
        <v>11</v>
      </c>
      <c r="E4548" s="163">
        <v>10</v>
      </c>
      <c r="F4548" s="163">
        <v>14</v>
      </c>
      <c r="G4548" s="163">
        <v>12.01</v>
      </c>
      <c r="H4548" s="1">
        <v>1773</v>
      </c>
      <c r="I4548" s="161">
        <f>VLOOKUP(B4548,L$2:M$54,2,FALSE)</f>
        <v>1.0356450601100582</v>
      </c>
      <c r="J4548">
        <f>MAX(I4548*F4548,E4548)</f>
        <v>14.499030841540815</v>
      </c>
      <c r="L4548" s="166"/>
      <c r="M4548" s="41"/>
      <c r="N4548" s="41"/>
      <c r="O4548" s="41"/>
    </row>
    <row r="4549" spans="1:15" x14ac:dyDescent="0.25">
      <c r="A4549" s="165">
        <v>43655.458333333336</v>
      </c>
      <c r="B4549" s="167">
        <f>WEEKNUM(A4549)</f>
        <v>28</v>
      </c>
      <c r="C4549" s="164">
        <f>WEEKDAY(A4549)</f>
        <v>3</v>
      </c>
      <c r="D4549" s="164">
        <v>12</v>
      </c>
      <c r="E4549" s="163">
        <v>10</v>
      </c>
      <c r="F4549" s="163">
        <v>13.875</v>
      </c>
      <c r="G4549" s="163">
        <v>11.9375</v>
      </c>
      <c r="H4549" s="1">
        <v>2307</v>
      </c>
      <c r="I4549" s="161">
        <f>VLOOKUP(B4549,L$2:M$54,2,FALSE)</f>
        <v>1.0356450601100582</v>
      </c>
      <c r="J4549">
        <f>MAX(I4549*F4549,E4549)</f>
        <v>14.369575209027058</v>
      </c>
      <c r="L4549" s="166"/>
      <c r="M4549" s="41"/>
      <c r="N4549" s="41"/>
      <c r="O4549" s="41"/>
    </row>
    <row r="4550" spans="1:15" x14ac:dyDescent="0.25">
      <c r="A4550" s="165">
        <v>43655.5</v>
      </c>
      <c r="B4550" s="167">
        <f>WEEKNUM(A4550)</f>
        <v>28</v>
      </c>
      <c r="C4550" s="164">
        <f>WEEKDAY(A4550)</f>
        <v>3</v>
      </c>
      <c r="D4550" s="164">
        <v>13</v>
      </c>
      <c r="E4550" s="163">
        <v>10</v>
      </c>
      <c r="F4550" s="163">
        <v>14.125</v>
      </c>
      <c r="G4550" s="163">
        <v>12.105</v>
      </c>
      <c r="H4550" s="1">
        <v>2111</v>
      </c>
      <c r="I4550" s="161">
        <f>VLOOKUP(B4550,L$2:M$54,2,FALSE)</f>
        <v>1.0356450601100582</v>
      </c>
      <c r="J4550">
        <f>MAX(I4550*F4550,E4550)</f>
        <v>14.628486474054572</v>
      </c>
      <c r="L4550" s="166"/>
      <c r="M4550" s="41"/>
      <c r="N4550" s="41"/>
      <c r="O4550" s="41"/>
    </row>
    <row r="4551" spans="1:15" x14ac:dyDescent="0.25">
      <c r="A4551" s="165">
        <v>43655.541666666664</v>
      </c>
      <c r="B4551" s="167">
        <f>WEEKNUM(A4551)</f>
        <v>28</v>
      </c>
      <c r="C4551" s="164">
        <f>WEEKDAY(A4551)</f>
        <v>3</v>
      </c>
      <c r="D4551" s="164">
        <v>14</v>
      </c>
      <c r="E4551" s="163">
        <v>10</v>
      </c>
      <c r="F4551" s="163">
        <v>14.074999999999999</v>
      </c>
      <c r="G4551" s="163">
        <v>12.155000000000001</v>
      </c>
      <c r="H4551" s="1">
        <v>1787</v>
      </c>
      <c r="I4551" s="161">
        <f>VLOOKUP(B4551,L$2:M$54,2,FALSE)</f>
        <v>1.0356450601100582</v>
      </c>
      <c r="J4551">
        <f>MAX(I4551*F4551,E4551)</f>
        <v>14.576704221049068</v>
      </c>
      <c r="L4551" s="166"/>
      <c r="M4551" s="41"/>
      <c r="N4551" s="41"/>
      <c r="O4551" s="41"/>
    </row>
    <row r="4552" spans="1:15" x14ac:dyDescent="0.25">
      <c r="A4552" s="165">
        <v>43655.583333333336</v>
      </c>
      <c r="B4552" s="167">
        <f>WEEKNUM(A4552)</f>
        <v>28</v>
      </c>
      <c r="C4552" s="164">
        <f>WEEKDAY(A4552)</f>
        <v>3</v>
      </c>
      <c r="D4552" s="164">
        <v>15</v>
      </c>
      <c r="E4552" s="163">
        <v>10</v>
      </c>
      <c r="F4552" s="163">
        <v>13.975000000000001</v>
      </c>
      <c r="G4552" s="163">
        <v>11.657500000000001</v>
      </c>
      <c r="H4552" s="1">
        <v>2063</v>
      </c>
      <c r="I4552" s="161">
        <f>VLOOKUP(B4552,L$2:M$54,2,FALSE)</f>
        <v>1.0356450601100582</v>
      </c>
      <c r="J4552">
        <f>MAX(I4552*F4552,E4552)</f>
        <v>14.473139715038064</v>
      </c>
      <c r="L4552" s="166"/>
      <c r="M4552" s="41"/>
      <c r="N4552" s="41"/>
      <c r="O4552" s="41"/>
    </row>
    <row r="4553" spans="1:15" x14ac:dyDescent="0.25">
      <c r="A4553" s="165">
        <v>43655.625</v>
      </c>
      <c r="B4553" s="167">
        <f>WEEKNUM(A4553)</f>
        <v>28</v>
      </c>
      <c r="C4553" s="164">
        <f>WEEKDAY(A4553)</f>
        <v>3</v>
      </c>
      <c r="D4553" s="164">
        <v>16</v>
      </c>
      <c r="E4553" s="163">
        <v>10</v>
      </c>
      <c r="F4553" s="163">
        <v>14.175000000000001</v>
      </c>
      <c r="G4553" s="163">
        <v>11.8125</v>
      </c>
      <c r="H4553" s="1">
        <v>2254</v>
      </c>
      <c r="I4553" s="161">
        <f>VLOOKUP(B4553,L$2:M$54,2,FALSE)</f>
        <v>1.0356450601100582</v>
      </c>
      <c r="J4553">
        <f>MAX(I4553*F4553,E4553)</f>
        <v>14.680268727060076</v>
      </c>
      <c r="L4553" s="166"/>
      <c r="M4553" s="41"/>
      <c r="N4553" s="41"/>
      <c r="O4553" s="41"/>
    </row>
    <row r="4554" spans="1:15" x14ac:dyDescent="0.25">
      <c r="A4554" s="165">
        <v>43655.666666666664</v>
      </c>
      <c r="B4554" s="167">
        <f>WEEKNUM(A4554)</f>
        <v>28</v>
      </c>
      <c r="C4554" s="164">
        <f>WEEKDAY(A4554)</f>
        <v>3</v>
      </c>
      <c r="D4554" s="164">
        <v>17</v>
      </c>
      <c r="E4554" s="163">
        <v>10</v>
      </c>
      <c r="F4554" s="163">
        <v>14.45</v>
      </c>
      <c r="G4554" s="163">
        <v>11.625</v>
      </c>
      <c r="H4554" s="1">
        <v>2303</v>
      </c>
      <c r="I4554" s="161">
        <f>VLOOKUP(B4554,L$2:M$54,2,FALSE)</f>
        <v>1.0356450601100582</v>
      </c>
      <c r="J4554">
        <f>MAX(I4554*F4554,E4554)</f>
        <v>14.965071118590339</v>
      </c>
      <c r="L4554" s="166"/>
      <c r="M4554" s="41"/>
      <c r="N4554" s="41"/>
      <c r="O4554" s="41"/>
    </row>
    <row r="4555" spans="1:15" x14ac:dyDescent="0.25">
      <c r="A4555" s="165">
        <v>43655.708333333336</v>
      </c>
      <c r="B4555" s="167">
        <f>WEEKNUM(A4555)</f>
        <v>28</v>
      </c>
      <c r="C4555" s="164">
        <f>WEEKDAY(A4555)</f>
        <v>3</v>
      </c>
      <c r="D4555" s="164">
        <v>18</v>
      </c>
      <c r="E4555" s="163">
        <v>10</v>
      </c>
      <c r="F4555" s="163">
        <v>17.375</v>
      </c>
      <c r="G4555" s="163">
        <v>11.8125</v>
      </c>
      <c r="H4555" s="1">
        <v>2738</v>
      </c>
      <c r="I4555" s="161">
        <f>VLOOKUP(B4555,L$2:M$54,2,FALSE)</f>
        <v>1.0356450601100582</v>
      </c>
      <c r="J4555">
        <f>MAX(I4555*F4555,E4555)</f>
        <v>17.994332919412262</v>
      </c>
      <c r="L4555" s="166"/>
      <c r="M4555" s="41"/>
      <c r="N4555" s="41"/>
      <c r="O4555" s="41"/>
    </row>
    <row r="4556" spans="1:15" x14ac:dyDescent="0.25">
      <c r="A4556" s="165">
        <v>43655.75</v>
      </c>
      <c r="B4556" s="167">
        <f>WEEKNUM(A4556)</f>
        <v>28</v>
      </c>
      <c r="C4556" s="164">
        <f>WEEKDAY(A4556)</f>
        <v>3</v>
      </c>
      <c r="D4556" s="164">
        <v>19</v>
      </c>
      <c r="E4556" s="163">
        <v>10</v>
      </c>
      <c r="F4556" s="163">
        <v>15.925000000000001</v>
      </c>
      <c r="G4556" s="163">
        <v>11.125</v>
      </c>
      <c r="H4556" s="1">
        <v>2861</v>
      </c>
      <c r="I4556" s="161">
        <f>VLOOKUP(B4556,L$2:M$54,2,FALSE)</f>
        <v>1.0356450601100582</v>
      </c>
      <c r="J4556">
        <f>MAX(I4556*F4556,E4556)</f>
        <v>16.492647582252676</v>
      </c>
      <c r="L4556" s="166"/>
      <c r="M4556" s="41"/>
      <c r="N4556" s="41"/>
      <c r="O4556" s="41"/>
    </row>
    <row r="4557" spans="1:15" x14ac:dyDescent="0.25">
      <c r="A4557" s="165">
        <v>43655.791666666664</v>
      </c>
      <c r="B4557" s="167">
        <f>WEEKNUM(A4557)</f>
        <v>28</v>
      </c>
      <c r="C4557" s="164">
        <f>WEEKDAY(A4557)</f>
        <v>3</v>
      </c>
      <c r="D4557" s="164">
        <v>20</v>
      </c>
      <c r="E4557" s="163">
        <v>10</v>
      </c>
      <c r="F4557" s="163">
        <v>13.525</v>
      </c>
      <c r="G4557" s="163">
        <v>11.875</v>
      </c>
      <c r="H4557" s="1">
        <v>2676</v>
      </c>
      <c r="I4557" s="161">
        <f>VLOOKUP(B4557,L$2:M$54,2,FALSE)</f>
        <v>1.0356450601100582</v>
      </c>
      <c r="J4557">
        <f>MAX(I4557*F4557,E4557)</f>
        <v>14.007099437988538</v>
      </c>
      <c r="L4557" s="166"/>
      <c r="M4557" s="41"/>
      <c r="N4557" s="41"/>
      <c r="O4557" s="41"/>
    </row>
    <row r="4558" spans="1:15" x14ac:dyDescent="0.25">
      <c r="A4558" s="165">
        <v>43655.833333333336</v>
      </c>
      <c r="B4558" s="167">
        <f>WEEKNUM(A4558)</f>
        <v>28</v>
      </c>
      <c r="C4558" s="164">
        <f>WEEKDAY(A4558)</f>
        <v>3</v>
      </c>
      <c r="D4558" s="164">
        <v>21</v>
      </c>
      <c r="E4558" s="163">
        <v>12.45</v>
      </c>
      <c r="F4558" s="163">
        <v>12.45</v>
      </c>
      <c r="G4558" s="163">
        <v>12.25</v>
      </c>
      <c r="H4558" s="1">
        <v>1793</v>
      </c>
      <c r="I4558" s="161">
        <f>VLOOKUP(B4558,L$2:M$54,2,FALSE)</f>
        <v>1.0356450601100582</v>
      </c>
      <c r="J4558">
        <f>MAX(I4558*F4558,E4558)</f>
        <v>12.893780998370223</v>
      </c>
      <c r="L4558" s="166"/>
      <c r="M4558" s="41"/>
      <c r="N4558" s="41"/>
      <c r="O4558" s="41"/>
    </row>
    <row r="4559" spans="1:15" x14ac:dyDescent="0.25">
      <c r="A4559" s="165">
        <v>43655.875</v>
      </c>
      <c r="B4559" s="167">
        <f>WEEKNUM(A4559)</f>
        <v>28</v>
      </c>
      <c r="C4559" s="164">
        <f>WEEKDAY(A4559)</f>
        <v>3</v>
      </c>
      <c r="D4559" s="164">
        <v>22</v>
      </c>
      <c r="E4559" s="163">
        <v>11.95</v>
      </c>
      <c r="F4559" s="163">
        <v>11.95</v>
      </c>
      <c r="G4559" s="163">
        <v>13.625</v>
      </c>
      <c r="H4559" s="1">
        <v>1461</v>
      </c>
      <c r="I4559" s="161">
        <f>VLOOKUP(B4559,L$2:M$54,2,FALSE)</f>
        <v>1.0356450601100582</v>
      </c>
      <c r="J4559">
        <f>MAX(I4559*F4559,E4559)</f>
        <v>12.375958468315195</v>
      </c>
      <c r="L4559" s="166"/>
      <c r="M4559" s="41"/>
      <c r="N4559" s="41"/>
      <c r="O4559" s="41"/>
    </row>
    <row r="4560" spans="1:15" x14ac:dyDescent="0.25">
      <c r="A4560" s="165">
        <v>43655.916666666664</v>
      </c>
      <c r="B4560" s="167">
        <f>WEEKNUM(A4560)</f>
        <v>28</v>
      </c>
      <c r="C4560" s="164">
        <f>WEEKDAY(A4560)</f>
        <v>3</v>
      </c>
      <c r="D4560" s="164">
        <v>23</v>
      </c>
      <c r="E4560" s="163">
        <v>11.725000000000001</v>
      </c>
      <c r="F4560" s="163">
        <v>11.725000000000001</v>
      </c>
      <c r="G4560" s="163">
        <v>12.875</v>
      </c>
      <c r="H4560" s="1">
        <v>1044</v>
      </c>
      <c r="I4560" s="161">
        <f>VLOOKUP(B4560,L$2:M$54,2,FALSE)</f>
        <v>1.0356450601100582</v>
      </c>
      <c r="J4560">
        <f>MAX(I4560*F4560,E4560)</f>
        <v>12.142938329790434</v>
      </c>
      <c r="L4560" s="166"/>
      <c r="M4560" s="41"/>
      <c r="N4560" s="41"/>
      <c r="O4560" s="41"/>
    </row>
    <row r="4561" spans="1:15" x14ac:dyDescent="0.25">
      <c r="A4561" s="165">
        <v>43655.958333333336</v>
      </c>
      <c r="B4561" s="167">
        <f>WEEKNUM(A4561)</f>
        <v>28</v>
      </c>
      <c r="C4561" s="164">
        <f>WEEKDAY(A4561)</f>
        <v>3</v>
      </c>
      <c r="D4561" s="164">
        <v>24</v>
      </c>
      <c r="E4561" s="163">
        <v>12</v>
      </c>
      <c r="F4561" s="163">
        <v>12</v>
      </c>
      <c r="G4561" s="163">
        <v>11.9375</v>
      </c>
      <c r="H4561" s="1">
        <v>659</v>
      </c>
      <c r="I4561" s="161">
        <f>VLOOKUP(B4561,L$2:M$54,2,FALSE)</f>
        <v>1.0356450601100582</v>
      </c>
      <c r="J4561">
        <f>MAX(I4561*F4561,E4561)</f>
        <v>12.427740721320699</v>
      </c>
      <c r="L4561" s="166"/>
      <c r="M4561" s="41"/>
      <c r="N4561" s="41"/>
      <c r="O4561" s="41"/>
    </row>
    <row r="4562" spans="1:15" x14ac:dyDescent="0.25">
      <c r="A4562" s="165">
        <v>43656</v>
      </c>
      <c r="B4562" s="167">
        <f>WEEKNUM(A4562)</f>
        <v>28</v>
      </c>
      <c r="C4562" s="164">
        <f>WEEKDAY(A4562)</f>
        <v>4</v>
      </c>
      <c r="D4562" s="164">
        <v>1</v>
      </c>
      <c r="E4562" s="163">
        <v>11.07</v>
      </c>
      <c r="F4562" s="163">
        <v>11.07</v>
      </c>
      <c r="G4562" s="163">
        <v>12.1875</v>
      </c>
      <c r="H4562" s="1">
        <v>455</v>
      </c>
      <c r="I4562" s="161">
        <f>VLOOKUP(B4562,L$2:M$54,2,FALSE)</f>
        <v>1.0356450601100582</v>
      </c>
      <c r="J4562">
        <f>MAX(I4562*F4562,E4562)</f>
        <v>11.464590815418344</v>
      </c>
      <c r="L4562" s="166"/>
      <c r="M4562" s="41"/>
      <c r="N4562" s="41"/>
      <c r="O4562" s="41"/>
    </row>
    <row r="4563" spans="1:15" x14ac:dyDescent="0.25">
      <c r="A4563" s="165">
        <v>43656.041666666664</v>
      </c>
      <c r="B4563" s="167">
        <f>WEEKNUM(A4563)</f>
        <v>28</v>
      </c>
      <c r="C4563" s="164">
        <f>WEEKDAY(A4563)</f>
        <v>4</v>
      </c>
      <c r="D4563" s="164">
        <v>2</v>
      </c>
      <c r="E4563" s="163">
        <v>11.175000000000001</v>
      </c>
      <c r="F4563" s="163">
        <v>11.175000000000001</v>
      </c>
      <c r="G4563" s="163">
        <v>11.862500000000001</v>
      </c>
      <c r="H4563" s="1">
        <v>237</v>
      </c>
      <c r="I4563" s="161">
        <f>VLOOKUP(B4563,L$2:M$54,2,FALSE)</f>
        <v>1.0356450601100582</v>
      </c>
      <c r="J4563">
        <f>MAX(I4563*F4563,E4563)</f>
        <v>11.5733335467299</v>
      </c>
      <c r="L4563" s="166"/>
      <c r="M4563" s="41"/>
      <c r="N4563" s="41"/>
      <c r="O4563" s="41"/>
    </row>
    <row r="4564" spans="1:15" x14ac:dyDescent="0.25">
      <c r="A4564" s="165">
        <v>43656.083333333336</v>
      </c>
      <c r="B4564" s="167">
        <f>WEEKNUM(A4564)</f>
        <v>28</v>
      </c>
      <c r="C4564" s="164">
        <f>WEEKDAY(A4564)</f>
        <v>4</v>
      </c>
      <c r="D4564" s="164">
        <v>3</v>
      </c>
      <c r="E4564" s="163">
        <v>11.745000000000001</v>
      </c>
      <c r="F4564" s="163">
        <v>11.745000000000001</v>
      </c>
      <c r="G4564" s="163">
        <v>12.112500000000001</v>
      </c>
      <c r="H4564" s="1">
        <v>129</v>
      </c>
      <c r="I4564" s="161">
        <f>VLOOKUP(B4564,L$2:M$54,2,FALSE)</f>
        <v>1.0356450601100582</v>
      </c>
      <c r="J4564">
        <f>MAX(I4564*F4564,E4564)</f>
        <v>12.163651230992635</v>
      </c>
      <c r="L4564" s="166"/>
      <c r="M4564" s="41"/>
      <c r="N4564" s="41"/>
      <c r="O4564" s="41"/>
    </row>
    <row r="4565" spans="1:15" x14ac:dyDescent="0.25">
      <c r="A4565" s="165">
        <v>43656.125</v>
      </c>
      <c r="B4565" s="167">
        <f>WEEKNUM(A4565)</f>
        <v>28</v>
      </c>
      <c r="C4565" s="164">
        <f>WEEKDAY(A4565)</f>
        <v>4</v>
      </c>
      <c r="D4565" s="164">
        <v>4</v>
      </c>
      <c r="E4565" s="163">
        <v>12.195</v>
      </c>
      <c r="F4565" s="163">
        <v>12.195</v>
      </c>
      <c r="G4565" s="163">
        <v>11.9</v>
      </c>
      <c r="H4565" s="1">
        <v>187</v>
      </c>
      <c r="I4565" s="161">
        <f>VLOOKUP(B4565,L$2:M$54,2,FALSE)</f>
        <v>1.0356450601100582</v>
      </c>
      <c r="J4565">
        <f>MAX(I4565*F4565,E4565)</f>
        <v>12.629691508042161</v>
      </c>
      <c r="L4565" s="166"/>
      <c r="M4565" s="41"/>
      <c r="N4565" s="41"/>
      <c r="O4565" s="41"/>
    </row>
    <row r="4566" spans="1:15" x14ac:dyDescent="0.25">
      <c r="A4566" s="165">
        <v>43656.166666666664</v>
      </c>
      <c r="B4566" s="167">
        <f>WEEKNUM(A4566)</f>
        <v>28</v>
      </c>
      <c r="C4566" s="164">
        <f>WEEKDAY(A4566)</f>
        <v>4</v>
      </c>
      <c r="D4566" s="164">
        <v>5</v>
      </c>
      <c r="E4566" s="163">
        <v>11.705</v>
      </c>
      <c r="F4566" s="163">
        <v>11.705</v>
      </c>
      <c r="G4566" s="163">
        <v>12.112500000000001</v>
      </c>
      <c r="H4566" s="1">
        <v>382</v>
      </c>
      <c r="I4566" s="161">
        <f>VLOOKUP(B4566,L$2:M$54,2,FALSE)</f>
        <v>1.0356450601100582</v>
      </c>
      <c r="J4566">
        <f>MAX(I4566*F4566,E4566)</f>
        <v>12.122225428588232</v>
      </c>
      <c r="L4566" s="166"/>
      <c r="M4566" s="41"/>
      <c r="N4566" s="41"/>
      <c r="O4566" s="41"/>
    </row>
    <row r="4567" spans="1:15" x14ac:dyDescent="0.25">
      <c r="A4567" s="165">
        <v>43656.208333333336</v>
      </c>
      <c r="B4567" s="167">
        <f>WEEKNUM(A4567)</f>
        <v>28</v>
      </c>
      <c r="C4567" s="164">
        <f>WEEKDAY(A4567)</f>
        <v>4</v>
      </c>
      <c r="D4567" s="164">
        <v>6</v>
      </c>
      <c r="E4567" s="163">
        <v>10.620000000000001</v>
      </c>
      <c r="F4567" s="163">
        <v>10.620000000000001</v>
      </c>
      <c r="G4567" s="163">
        <v>11.875</v>
      </c>
      <c r="H4567" s="1">
        <v>1038</v>
      </c>
      <c r="I4567" s="161">
        <f>VLOOKUP(B4567,L$2:M$54,2,FALSE)</f>
        <v>1.0356450601100582</v>
      </c>
      <c r="J4567">
        <f>MAX(I4567*F4567,E4567)</f>
        <v>10.99855053836882</v>
      </c>
      <c r="L4567" s="166"/>
      <c r="M4567" s="41"/>
      <c r="N4567" s="41"/>
      <c r="O4567" s="41"/>
    </row>
    <row r="4568" spans="1:15" x14ac:dyDescent="0.25">
      <c r="A4568" s="165">
        <v>43656.25</v>
      </c>
      <c r="B4568" s="167">
        <f>WEEKNUM(A4568)</f>
        <v>28</v>
      </c>
      <c r="C4568" s="164">
        <f>WEEKDAY(A4568)</f>
        <v>4</v>
      </c>
      <c r="D4568" s="164">
        <v>7</v>
      </c>
      <c r="E4568" s="163">
        <v>11.77</v>
      </c>
      <c r="F4568" s="163">
        <v>11.77</v>
      </c>
      <c r="G4568" s="163">
        <v>12.8125</v>
      </c>
      <c r="H4568" s="1">
        <v>3341</v>
      </c>
      <c r="I4568" s="161">
        <f>VLOOKUP(B4568,L$2:M$54,2,FALSE)</f>
        <v>1.0356450601100582</v>
      </c>
      <c r="J4568">
        <f>MAX(I4568*F4568,E4568)</f>
        <v>12.189542357495384</v>
      </c>
      <c r="L4568" s="166"/>
      <c r="M4568" s="41"/>
      <c r="N4568" s="41"/>
      <c r="O4568" s="41"/>
    </row>
    <row r="4569" spans="1:15" x14ac:dyDescent="0.25">
      <c r="A4569" s="165">
        <v>43656.291666666664</v>
      </c>
      <c r="B4569" s="167">
        <f>WEEKNUM(A4569)</f>
        <v>28</v>
      </c>
      <c r="C4569" s="164">
        <f>WEEKDAY(A4569)</f>
        <v>4</v>
      </c>
      <c r="D4569" s="164">
        <v>8</v>
      </c>
      <c r="E4569" s="163">
        <v>10</v>
      </c>
      <c r="F4569" s="163">
        <v>16.5</v>
      </c>
      <c r="G4569" s="163">
        <v>13.574999999999999</v>
      </c>
      <c r="H4569" s="1">
        <v>3959</v>
      </c>
      <c r="I4569" s="161">
        <f>VLOOKUP(B4569,L$2:M$54,2,FALSE)</f>
        <v>1.0356450601100582</v>
      </c>
      <c r="J4569">
        <f>MAX(I4569*F4569,E4569)</f>
        <v>17.088143491815959</v>
      </c>
      <c r="L4569" s="166"/>
      <c r="M4569" s="41"/>
      <c r="N4569" s="41"/>
      <c r="O4569" s="41"/>
    </row>
    <row r="4570" spans="1:15" x14ac:dyDescent="0.25">
      <c r="A4570" s="165">
        <v>43656.333333333336</v>
      </c>
      <c r="B4570" s="167">
        <f>WEEKNUM(A4570)</f>
        <v>28</v>
      </c>
      <c r="C4570" s="164">
        <f>WEEKDAY(A4570)</f>
        <v>4</v>
      </c>
      <c r="D4570" s="164">
        <v>9</v>
      </c>
      <c r="E4570" s="163">
        <v>10</v>
      </c>
      <c r="F4570" s="163">
        <v>19</v>
      </c>
      <c r="G4570" s="163">
        <v>12.262499999999999</v>
      </c>
      <c r="H4570" s="1">
        <v>3570</v>
      </c>
      <c r="I4570" s="161">
        <f>VLOOKUP(B4570,L$2:M$54,2,FALSE)</f>
        <v>1.0356450601100582</v>
      </c>
      <c r="J4570">
        <f>MAX(I4570*F4570,E4570)</f>
        <v>19.677256142091107</v>
      </c>
      <c r="L4570" s="166"/>
      <c r="M4570" s="41"/>
      <c r="N4570" s="41"/>
      <c r="O4570" s="41"/>
    </row>
    <row r="4571" spans="1:15" x14ac:dyDescent="0.25">
      <c r="A4571" s="165">
        <v>43656.375</v>
      </c>
      <c r="B4571" s="167">
        <f>WEEKNUM(A4571)</f>
        <v>28</v>
      </c>
      <c r="C4571" s="164">
        <f>WEEKDAY(A4571)</f>
        <v>4</v>
      </c>
      <c r="D4571" s="164">
        <v>10</v>
      </c>
      <c r="E4571" s="163">
        <v>10</v>
      </c>
      <c r="F4571" s="163">
        <v>16.75</v>
      </c>
      <c r="G4571" s="163">
        <v>11.55</v>
      </c>
      <c r="H4571" s="1">
        <v>2691</v>
      </c>
      <c r="I4571" s="161">
        <f>VLOOKUP(B4571,L$2:M$54,2,FALSE)</f>
        <v>1.0356450601100582</v>
      </c>
      <c r="J4571">
        <f>MAX(I4571*F4571,E4571)</f>
        <v>17.347054756843473</v>
      </c>
      <c r="L4571" s="166"/>
      <c r="M4571" s="41"/>
      <c r="N4571" s="41"/>
      <c r="O4571" s="41"/>
    </row>
    <row r="4572" spans="1:15" x14ac:dyDescent="0.25">
      <c r="A4572" s="165">
        <v>43656.416666666664</v>
      </c>
      <c r="B4572" s="167">
        <f>WEEKNUM(A4572)</f>
        <v>28</v>
      </c>
      <c r="C4572" s="164">
        <f>WEEKDAY(A4572)</f>
        <v>4</v>
      </c>
      <c r="D4572" s="164">
        <v>11</v>
      </c>
      <c r="E4572" s="163">
        <v>10</v>
      </c>
      <c r="F4572" s="163">
        <v>15.379999999999999</v>
      </c>
      <c r="G4572" s="163">
        <v>11.824999999999999</v>
      </c>
      <c r="H4572" s="1">
        <v>2586</v>
      </c>
      <c r="I4572" s="161">
        <f>VLOOKUP(B4572,L$2:M$54,2,FALSE)</f>
        <v>1.0356450601100582</v>
      </c>
      <c r="J4572">
        <f>MAX(I4572*F4572,E4572)</f>
        <v>15.928221024492695</v>
      </c>
      <c r="L4572" s="166"/>
      <c r="M4572" s="41"/>
      <c r="N4572" s="41"/>
      <c r="O4572" s="41"/>
    </row>
    <row r="4573" spans="1:15" x14ac:dyDescent="0.25">
      <c r="A4573" s="165">
        <v>43656.458333333336</v>
      </c>
      <c r="B4573" s="167">
        <f>WEEKNUM(A4573)</f>
        <v>28</v>
      </c>
      <c r="C4573" s="164">
        <f>WEEKDAY(A4573)</f>
        <v>4</v>
      </c>
      <c r="D4573" s="164">
        <v>12</v>
      </c>
      <c r="E4573" s="163">
        <v>10</v>
      </c>
      <c r="F4573" s="163">
        <v>14.45</v>
      </c>
      <c r="G4573" s="163">
        <v>12.274999999999999</v>
      </c>
      <c r="H4573" s="1">
        <v>2475</v>
      </c>
      <c r="I4573" s="161">
        <f>VLOOKUP(B4573,L$2:M$54,2,FALSE)</f>
        <v>1.0356450601100582</v>
      </c>
      <c r="J4573">
        <f>MAX(I4573*F4573,E4573)</f>
        <v>14.965071118590339</v>
      </c>
      <c r="L4573" s="166"/>
      <c r="M4573" s="41"/>
      <c r="N4573" s="41"/>
      <c r="O4573" s="41"/>
    </row>
    <row r="4574" spans="1:15" x14ac:dyDescent="0.25">
      <c r="A4574" s="165">
        <v>43656.5</v>
      </c>
      <c r="B4574" s="167">
        <f>WEEKNUM(A4574)</f>
        <v>28</v>
      </c>
      <c r="C4574" s="164">
        <f>WEEKDAY(A4574)</f>
        <v>4</v>
      </c>
      <c r="D4574" s="164">
        <v>13</v>
      </c>
      <c r="E4574" s="163">
        <v>10</v>
      </c>
      <c r="F4574" s="163">
        <v>13.765000000000001</v>
      </c>
      <c r="G4574" s="163">
        <v>12.3</v>
      </c>
      <c r="H4574" s="1">
        <v>2344</v>
      </c>
      <c r="I4574" s="161">
        <f>VLOOKUP(B4574,L$2:M$54,2,FALSE)</f>
        <v>1.0356450601100582</v>
      </c>
      <c r="J4574">
        <f>MAX(I4574*F4574,E4574)</f>
        <v>14.255654252414951</v>
      </c>
      <c r="L4574" s="166"/>
      <c r="M4574" s="41"/>
      <c r="N4574" s="41"/>
      <c r="O4574" s="41"/>
    </row>
    <row r="4575" spans="1:15" x14ac:dyDescent="0.25">
      <c r="A4575" s="165">
        <v>43656.541666666664</v>
      </c>
      <c r="B4575" s="167">
        <f>WEEKNUM(A4575)</f>
        <v>28</v>
      </c>
      <c r="C4575" s="164">
        <f>WEEKDAY(A4575)</f>
        <v>4</v>
      </c>
      <c r="D4575" s="164">
        <v>14</v>
      </c>
      <c r="E4575" s="163">
        <v>10</v>
      </c>
      <c r="F4575" s="163">
        <v>14.185</v>
      </c>
      <c r="G4575" s="163">
        <v>11.55</v>
      </c>
      <c r="H4575" s="1">
        <v>2486</v>
      </c>
      <c r="I4575" s="161">
        <f>VLOOKUP(B4575,L$2:M$54,2,FALSE)</f>
        <v>1.0356450601100582</v>
      </c>
      <c r="J4575">
        <f>MAX(I4575*F4575,E4575)</f>
        <v>14.690625177661175</v>
      </c>
      <c r="L4575" s="166"/>
      <c r="M4575" s="41"/>
      <c r="N4575" s="41"/>
      <c r="O4575" s="41"/>
    </row>
    <row r="4576" spans="1:15" x14ac:dyDescent="0.25">
      <c r="A4576" s="165">
        <v>43656.583333333336</v>
      </c>
      <c r="B4576" s="167">
        <f>WEEKNUM(A4576)</f>
        <v>28</v>
      </c>
      <c r="C4576" s="164">
        <f>WEEKDAY(A4576)</f>
        <v>4</v>
      </c>
      <c r="D4576" s="164">
        <v>15</v>
      </c>
      <c r="E4576" s="163">
        <v>10</v>
      </c>
      <c r="F4576" s="163">
        <v>15</v>
      </c>
      <c r="G4576" s="163">
        <v>10.25</v>
      </c>
      <c r="H4576" s="1">
        <v>2466</v>
      </c>
      <c r="I4576" s="161">
        <f>VLOOKUP(B4576,L$2:M$54,2,FALSE)</f>
        <v>1.0356450601100582</v>
      </c>
      <c r="J4576">
        <f>MAX(I4576*F4576,E4576)</f>
        <v>15.534675901650873</v>
      </c>
      <c r="L4576" s="166"/>
      <c r="M4576" s="41"/>
      <c r="N4576" s="41"/>
      <c r="O4576" s="41"/>
    </row>
    <row r="4577" spans="1:15" x14ac:dyDescent="0.25">
      <c r="A4577" s="165">
        <v>43656.625</v>
      </c>
      <c r="B4577" s="167">
        <f>WEEKNUM(A4577)</f>
        <v>28</v>
      </c>
      <c r="C4577" s="164">
        <f>WEEKDAY(A4577)</f>
        <v>4</v>
      </c>
      <c r="D4577" s="164">
        <v>16</v>
      </c>
      <c r="E4577" s="163">
        <v>10</v>
      </c>
      <c r="F4577" s="163">
        <v>14.895</v>
      </c>
      <c r="G4577" s="163">
        <v>11.95</v>
      </c>
      <c r="H4577" s="1">
        <v>2687</v>
      </c>
      <c r="I4577" s="161">
        <f>VLOOKUP(B4577,L$2:M$54,2,FALSE)</f>
        <v>1.0356450601100582</v>
      </c>
      <c r="J4577">
        <f>MAX(I4577*F4577,E4577)</f>
        <v>15.425933170339317</v>
      </c>
      <c r="L4577" s="166"/>
      <c r="M4577" s="41"/>
      <c r="N4577" s="41"/>
      <c r="O4577" s="41"/>
    </row>
    <row r="4578" spans="1:15" x14ac:dyDescent="0.25">
      <c r="A4578" s="165">
        <v>43656.666666666664</v>
      </c>
      <c r="B4578" s="167">
        <f>WEEKNUM(A4578)</f>
        <v>28</v>
      </c>
      <c r="C4578" s="164">
        <f>WEEKDAY(A4578)</f>
        <v>4</v>
      </c>
      <c r="D4578" s="164">
        <v>17</v>
      </c>
      <c r="E4578" s="163">
        <v>10</v>
      </c>
      <c r="F4578" s="163">
        <v>15.77</v>
      </c>
      <c r="G4578" s="163">
        <v>12.3</v>
      </c>
      <c r="H4578" s="1">
        <v>3333</v>
      </c>
      <c r="I4578" s="161">
        <f>VLOOKUP(B4578,L$2:M$54,2,FALSE)</f>
        <v>1.0356450601100582</v>
      </c>
      <c r="J4578">
        <f>MAX(I4578*F4578,E4578)</f>
        <v>16.332122597935616</v>
      </c>
      <c r="L4578" s="166"/>
      <c r="M4578" s="41"/>
      <c r="N4578" s="41"/>
      <c r="O4578" s="41"/>
    </row>
    <row r="4579" spans="1:15" x14ac:dyDescent="0.25">
      <c r="A4579" s="165">
        <v>43656.708333333336</v>
      </c>
      <c r="B4579" s="167">
        <f>WEEKNUM(A4579)</f>
        <v>28</v>
      </c>
      <c r="C4579" s="164">
        <f>WEEKDAY(A4579)</f>
        <v>4</v>
      </c>
      <c r="D4579" s="164">
        <v>18</v>
      </c>
      <c r="E4579" s="163">
        <v>10</v>
      </c>
      <c r="F4579" s="163">
        <v>17.549999999999997</v>
      </c>
      <c r="G4579" s="163">
        <v>11.91</v>
      </c>
      <c r="H4579" s="1">
        <v>4052</v>
      </c>
      <c r="I4579" s="161">
        <f>VLOOKUP(B4579,L$2:M$54,2,FALSE)</f>
        <v>1.0356450601100582</v>
      </c>
      <c r="J4579">
        <f>MAX(I4579*F4579,E4579)</f>
        <v>18.175570804931517</v>
      </c>
      <c r="L4579" s="166"/>
      <c r="M4579" s="41"/>
      <c r="N4579" s="41"/>
      <c r="O4579" s="41"/>
    </row>
    <row r="4580" spans="1:15" x14ac:dyDescent="0.25">
      <c r="A4580" s="165">
        <v>43656.75</v>
      </c>
      <c r="B4580" s="167">
        <f>WEEKNUM(A4580)</f>
        <v>28</v>
      </c>
      <c r="C4580" s="164">
        <f>WEEKDAY(A4580)</f>
        <v>4</v>
      </c>
      <c r="D4580" s="164">
        <v>19</v>
      </c>
      <c r="E4580" s="163">
        <v>10</v>
      </c>
      <c r="F4580" s="163">
        <v>16.234999999999999</v>
      </c>
      <c r="G4580" s="163">
        <v>11.780000000000001</v>
      </c>
      <c r="H4580" s="1">
        <v>2926</v>
      </c>
      <c r="I4580" s="161">
        <f>VLOOKUP(B4580,L$2:M$54,2,FALSE)</f>
        <v>1.0356450601100582</v>
      </c>
      <c r="J4580">
        <f>MAX(I4580*F4580,E4580)</f>
        <v>16.813697550886793</v>
      </c>
      <c r="L4580" s="166"/>
      <c r="M4580" s="41"/>
      <c r="N4580" s="41"/>
      <c r="O4580" s="41"/>
    </row>
    <row r="4581" spans="1:15" x14ac:dyDescent="0.25">
      <c r="A4581" s="165">
        <v>43656.791666666664</v>
      </c>
      <c r="B4581" s="167">
        <f>WEEKNUM(A4581)</f>
        <v>28</v>
      </c>
      <c r="C4581" s="164">
        <f>WEEKDAY(A4581)</f>
        <v>4</v>
      </c>
      <c r="D4581" s="164">
        <v>20</v>
      </c>
      <c r="E4581" s="163">
        <v>10</v>
      </c>
      <c r="F4581" s="163">
        <v>14</v>
      </c>
      <c r="G4581" s="163">
        <v>11.404999999999999</v>
      </c>
      <c r="H4581" s="1">
        <v>1829</v>
      </c>
      <c r="I4581" s="161">
        <f>VLOOKUP(B4581,L$2:M$54,2,FALSE)</f>
        <v>1.0356450601100582</v>
      </c>
      <c r="J4581">
        <f>MAX(I4581*F4581,E4581)</f>
        <v>14.499030841540815</v>
      </c>
      <c r="L4581" s="166"/>
      <c r="M4581" s="41"/>
      <c r="N4581" s="41"/>
      <c r="O4581" s="41"/>
    </row>
    <row r="4582" spans="1:15" x14ac:dyDescent="0.25">
      <c r="A4582" s="165">
        <v>43656.833333333336</v>
      </c>
      <c r="B4582" s="167">
        <f>WEEKNUM(A4582)</f>
        <v>28</v>
      </c>
      <c r="C4582" s="164">
        <f>WEEKDAY(A4582)</f>
        <v>4</v>
      </c>
      <c r="D4582" s="164">
        <v>21</v>
      </c>
      <c r="E4582" s="163">
        <v>10</v>
      </c>
      <c r="F4582" s="163">
        <v>12.77</v>
      </c>
      <c r="G4582" s="163">
        <v>12</v>
      </c>
      <c r="H4582" s="1">
        <v>1100</v>
      </c>
      <c r="I4582" s="161">
        <f>VLOOKUP(B4582,L$2:M$54,2,FALSE)</f>
        <v>1.0356450601100582</v>
      </c>
      <c r="J4582">
        <f>MAX(I4582*F4582,E4582)</f>
        <v>13.225187417605442</v>
      </c>
      <c r="L4582" s="166"/>
      <c r="M4582" s="41"/>
      <c r="N4582" s="41"/>
      <c r="O4582" s="41"/>
    </row>
    <row r="4583" spans="1:15" x14ac:dyDescent="0.25">
      <c r="A4583" s="165">
        <v>43656.875</v>
      </c>
      <c r="B4583" s="167">
        <f>WEEKNUM(A4583)</f>
        <v>28</v>
      </c>
      <c r="C4583" s="164">
        <f>WEEKDAY(A4583)</f>
        <v>4</v>
      </c>
      <c r="D4583" s="164">
        <v>22</v>
      </c>
      <c r="E4583" s="163">
        <v>12.48</v>
      </c>
      <c r="F4583" s="163">
        <v>12.48</v>
      </c>
      <c r="G4583" s="163">
        <v>14.375</v>
      </c>
      <c r="H4583" s="1">
        <v>779</v>
      </c>
      <c r="I4583" s="161">
        <f>VLOOKUP(B4583,L$2:M$54,2,FALSE)</f>
        <v>1.0356450601100582</v>
      </c>
      <c r="J4583">
        <f>MAX(I4583*F4583,E4583)</f>
        <v>12.924850350173527</v>
      </c>
      <c r="L4583" s="166"/>
      <c r="M4583" s="41"/>
      <c r="N4583" s="41"/>
      <c r="O4583" s="41"/>
    </row>
    <row r="4584" spans="1:15" x14ac:dyDescent="0.25">
      <c r="A4584" s="165">
        <v>43656.916666666664</v>
      </c>
      <c r="B4584" s="167">
        <f>WEEKNUM(A4584)</f>
        <v>28</v>
      </c>
      <c r="C4584" s="164">
        <f>WEEKDAY(A4584)</f>
        <v>4</v>
      </c>
      <c r="D4584" s="164">
        <v>23</v>
      </c>
      <c r="E4584" s="163">
        <v>12.59</v>
      </c>
      <c r="F4584" s="163">
        <v>12.59</v>
      </c>
      <c r="G4584" s="163">
        <v>14.375</v>
      </c>
      <c r="H4584" s="1">
        <v>673</v>
      </c>
      <c r="I4584" s="161">
        <f>VLOOKUP(B4584,L$2:M$54,2,FALSE)</f>
        <v>1.0356450601100582</v>
      </c>
      <c r="J4584">
        <f>MAX(I4584*F4584,E4584)</f>
        <v>13.038771306785632</v>
      </c>
      <c r="L4584" s="166"/>
      <c r="M4584" s="41"/>
      <c r="N4584" s="41"/>
      <c r="O4584" s="41"/>
    </row>
    <row r="4585" spans="1:15" x14ac:dyDescent="0.25">
      <c r="A4585" s="165">
        <v>43656.958333333336</v>
      </c>
      <c r="B4585" s="167">
        <f>WEEKNUM(A4585)</f>
        <v>28</v>
      </c>
      <c r="C4585" s="164">
        <f>WEEKDAY(A4585)</f>
        <v>4</v>
      </c>
      <c r="D4585" s="164">
        <v>24</v>
      </c>
      <c r="E4585" s="163">
        <v>12.375</v>
      </c>
      <c r="F4585" s="163">
        <v>12.375</v>
      </c>
      <c r="G4585" s="163">
        <v>12.9375</v>
      </c>
      <c r="H4585" s="1">
        <v>460</v>
      </c>
      <c r="I4585" s="161">
        <f>VLOOKUP(B4585,L$2:M$54,2,FALSE)</f>
        <v>1.0356450601100582</v>
      </c>
      <c r="J4585">
        <f>MAX(I4585*F4585,E4585)</f>
        <v>12.81610761886197</v>
      </c>
      <c r="L4585" s="166"/>
      <c r="M4585" s="41"/>
      <c r="N4585" s="41"/>
      <c r="O4585" s="41"/>
    </row>
    <row r="4586" spans="1:15" x14ac:dyDescent="0.25">
      <c r="A4586" s="165">
        <v>43657</v>
      </c>
      <c r="B4586" s="167">
        <f>WEEKNUM(A4586)</f>
        <v>28</v>
      </c>
      <c r="C4586" s="164">
        <f>WEEKDAY(A4586)</f>
        <v>5</v>
      </c>
      <c r="D4586" s="164">
        <v>1</v>
      </c>
      <c r="E4586" s="163">
        <v>11.984999999999999</v>
      </c>
      <c r="F4586" s="163">
        <v>11.984999999999999</v>
      </c>
      <c r="G4586" s="163">
        <v>12.555</v>
      </c>
      <c r="H4586" s="1">
        <v>415</v>
      </c>
      <c r="I4586" s="161">
        <f>VLOOKUP(B4586,L$2:M$54,2,FALSE)</f>
        <v>1.0356450601100582</v>
      </c>
      <c r="J4586">
        <f>MAX(I4586*F4586,E4586)</f>
        <v>12.412206045419047</v>
      </c>
      <c r="L4586" s="166"/>
      <c r="M4586" s="41"/>
      <c r="N4586" s="41"/>
      <c r="O4586" s="41"/>
    </row>
    <row r="4587" spans="1:15" x14ac:dyDescent="0.25">
      <c r="A4587" s="165">
        <v>43657.041666666664</v>
      </c>
      <c r="B4587" s="167">
        <f>WEEKNUM(A4587)</f>
        <v>28</v>
      </c>
      <c r="C4587" s="164">
        <f>WEEKDAY(A4587)</f>
        <v>5</v>
      </c>
      <c r="D4587" s="164">
        <v>2</v>
      </c>
      <c r="E4587" s="163">
        <v>11.719999999999999</v>
      </c>
      <c r="F4587" s="163">
        <v>11.719999999999999</v>
      </c>
      <c r="G4587" s="163">
        <v>11.969999999999999</v>
      </c>
      <c r="H4587" s="1">
        <v>226</v>
      </c>
      <c r="I4587" s="161">
        <f>VLOOKUP(B4587,L$2:M$54,2,FALSE)</f>
        <v>1.0356450601100582</v>
      </c>
      <c r="J4587">
        <f>MAX(I4587*F4587,E4587)</f>
        <v>12.13776010448988</v>
      </c>
      <c r="L4587" s="166"/>
      <c r="M4587" s="41"/>
      <c r="N4587" s="41"/>
      <c r="O4587" s="41"/>
    </row>
    <row r="4588" spans="1:15" x14ac:dyDescent="0.25">
      <c r="A4588" s="165">
        <v>43657.083333333336</v>
      </c>
      <c r="B4588" s="167">
        <f>WEEKNUM(A4588)</f>
        <v>28</v>
      </c>
      <c r="C4588" s="164">
        <f>WEEKDAY(A4588)</f>
        <v>5</v>
      </c>
      <c r="D4588" s="164">
        <v>3</v>
      </c>
      <c r="E4588" s="163">
        <v>12.094999999999999</v>
      </c>
      <c r="F4588" s="163">
        <v>12.094999999999999</v>
      </c>
      <c r="G4588" s="163">
        <v>12.2225</v>
      </c>
      <c r="H4588" s="1">
        <v>128</v>
      </c>
      <c r="I4588" s="161">
        <f>VLOOKUP(B4588,L$2:M$54,2,FALSE)</f>
        <v>1.0356450601100582</v>
      </c>
      <c r="J4588">
        <f>MAX(I4588*F4588,E4588)</f>
        <v>12.526127002031153</v>
      </c>
      <c r="L4588" s="166"/>
      <c r="M4588" s="41"/>
      <c r="N4588" s="41"/>
      <c r="O4588" s="41"/>
    </row>
    <row r="4589" spans="1:15" x14ac:dyDescent="0.25">
      <c r="A4589" s="165">
        <v>43657.125</v>
      </c>
      <c r="B4589" s="167">
        <f>WEEKNUM(A4589)</f>
        <v>28</v>
      </c>
      <c r="C4589" s="164">
        <f>WEEKDAY(A4589)</f>
        <v>5</v>
      </c>
      <c r="D4589" s="164">
        <v>4</v>
      </c>
      <c r="E4589" s="163">
        <v>11.91</v>
      </c>
      <c r="F4589" s="163">
        <v>11.91</v>
      </c>
      <c r="G4589" s="163">
        <v>11.9625</v>
      </c>
      <c r="H4589" s="1">
        <v>197</v>
      </c>
      <c r="I4589" s="161">
        <f>VLOOKUP(B4589,L$2:M$54,2,FALSE)</f>
        <v>1.0356450601100582</v>
      </c>
      <c r="J4589">
        <f>MAX(I4589*F4589,E4589)</f>
        <v>12.334532665910793</v>
      </c>
      <c r="L4589" s="166"/>
      <c r="M4589" s="41"/>
      <c r="N4589" s="41"/>
      <c r="O4589" s="41"/>
    </row>
    <row r="4590" spans="1:15" x14ac:dyDescent="0.25">
      <c r="A4590" s="165">
        <v>43657.166666666664</v>
      </c>
      <c r="B4590" s="167">
        <f>WEEKNUM(A4590)</f>
        <v>28</v>
      </c>
      <c r="C4590" s="164">
        <f>WEEKDAY(A4590)</f>
        <v>5</v>
      </c>
      <c r="D4590" s="164">
        <v>5</v>
      </c>
      <c r="E4590" s="163">
        <v>12.455</v>
      </c>
      <c r="F4590" s="163">
        <v>12.455</v>
      </c>
      <c r="G4590" s="163">
        <v>12.15</v>
      </c>
      <c r="H4590" s="1">
        <v>379</v>
      </c>
      <c r="I4590" s="161">
        <f>VLOOKUP(B4590,L$2:M$54,2,FALSE)</f>
        <v>1.0356450601100582</v>
      </c>
      <c r="J4590">
        <f>MAX(I4590*F4590,E4590)</f>
        <v>12.898959223670774</v>
      </c>
      <c r="L4590" s="166"/>
      <c r="M4590" s="41"/>
      <c r="N4590" s="41"/>
      <c r="O4590" s="41"/>
    </row>
    <row r="4591" spans="1:15" x14ac:dyDescent="0.25">
      <c r="A4591" s="165">
        <v>43657.208333333336</v>
      </c>
      <c r="B4591" s="167">
        <f>WEEKNUM(A4591)</f>
        <v>28</v>
      </c>
      <c r="C4591" s="164">
        <f>WEEKDAY(A4591)</f>
        <v>5</v>
      </c>
      <c r="D4591" s="164">
        <v>6</v>
      </c>
      <c r="E4591" s="163">
        <v>10</v>
      </c>
      <c r="F4591" s="163">
        <v>11.094999999999999</v>
      </c>
      <c r="G4591" s="163">
        <v>12.635000000000002</v>
      </c>
      <c r="H4591" s="1">
        <v>970</v>
      </c>
      <c r="I4591" s="161">
        <f>VLOOKUP(B4591,L$2:M$54,2,FALSE)</f>
        <v>1.0356450601100582</v>
      </c>
      <c r="J4591">
        <f>MAX(I4591*F4591,E4591)</f>
        <v>11.490481941921095</v>
      </c>
      <c r="L4591" s="166"/>
      <c r="M4591" s="41"/>
      <c r="N4591" s="41"/>
      <c r="O4591" s="41"/>
    </row>
    <row r="4592" spans="1:15" x14ac:dyDescent="0.25">
      <c r="A4592" s="165">
        <v>43657.25</v>
      </c>
      <c r="B4592" s="167">
        <f>WEEKNUM(A4592)</f>
        <v>28</v>
      </c>
      <c r="C4592" s="164">
        <f>WEEKDAY(A4592)</f>
        <v>5</v>
      </c>
      <c r="D4592" s="164">
        <v>7</v>
      </c>
      <c r="E4592" s="163">
        <v>10</v>
      </c>
      <c r="F4592" s="163">
        <v>11.745000000000001</v>
      </c>
      <c r="G4592" s="163">
        <v>13.0975</v>
      </c>
      <c r="H4592" s="1">
        <v>3334</v>
      </c>
      <c r="I4592" s="161">
        <f>VLOOKUP(B4592,L$2:M$54,2,FALSE)</f>
        <v>1.0356450601100582</v>
      </c>
      <c r="J4592">
        <f>MAX(I4592*F4592,E4592)</f>
        <v>12.163651230992635</v>
      </c>
      <c r="L4592" s="166"/>
      <c r="M4592" s="41"/>
      <c r="N4592" s="41"/>
      <c r="O4592" s="41"/>
    </row>
    <row r="4593" spans="1:15" x14ac:dyDescent="0.25">
      <c r="A4593" s="165">
        <v>43657.291666666664</v>
      </c>
      <c r="B4593" s="167">
        <f>WEEKNUM(A4593)</f>
        <v>28</v>
      </c>
      <c r="C4593" s="164">
        <f>WEEKDAY(A4593)</f>
        <v>5</v>
      </c>
      <c r="D4593" s="164">
        <v>8</v>
      </c>
      <c r="E4593" s="163">
        <v>10</v>
      </c>
      <c r="F4593" s="163">
        <v>17.755000000000003</v>
      </c>
      <c r="G4593" s="163">
        <v>14.045</v>
      </c>
      <c r="H4593" s="1">
        <v>3993</v>
      </c>
      <c r="I4593" s="161">
        <f>VLOOKUP(B4593,L$2:M$54,2,FALSE)</f>
        <v>1.0356450601100582</v>
      </c>
      <c r="J4593">
        <f>MAX(I4593*F4593,E4593)</f>
        <v>18.387878042254087</v>
      </c>
      <c r="L4593" s="166"/>
      <c r="M4593" s="41"/>
      <c r="N4593" s="41"/>
      <c r="O4593" s="41"/>
    </row>
    <row r="4594" spans="1:15" x14ac:dyDescent="0.25">
      <c r="A4594" s="165">
        <v>43657.333333333336</v>
      </c>
      <c r="B4594" s="167">
        <f>WEEKNUM(A4594)</f>
        <v>28</v>
      </c>
      <c r="C4594" s="164">
        <f>WEEKDAY(A4594)</f>
        <v>5</v>
      </c>
      <c r="D4594" s="164">
        <v>9</v>
      </c>
      <c r="E4594" s="163">
        <v>10</v>
      </c>
      <c r="F4594" s="163">
        <v>16.395</v>
      </c>
      <c r="G4594" s="163">
        <v>12.547499999999999</v>
      </c>
      <c r="H4594" s="1">
        <v>3584</v>
      </c>
      <c r="I4594" s="161">
        <f>VLOOKUP(B4594,L$2:M$54,2,FALSE)</f>
        <v>1.0356450601100582</v>
      </c>
      <c r="J4594">
        <f>MAX(I4594*F4594,E4594)</f>
        <v>16.979400760504404</v>
      </c>
      <c r="L4594" s="166"/>
      <c r="M4594" s="41"/>
      <c r="N4594" s="41"/>
      <c r="O4594" s="41"/>
    </row>
    <row r="4595" spans="1:15" x14ac:dyDescent="0.25">
      <c r="A4595" s="165">
        <v>43657.375</v>
      </c>
      <c r="B4595" s="167">
        <f>WEEKNUM(A4595)</f>
        <v>28</v>
      </c>
      <c r="C4595" s="164">
        <f>WEEKDAY(A4595)</f>
        <v>5</v>
      </c>
      <c r="D4595" s="164">
        <v>10</v>
      </c>
      <c r="E4595" s="163">
        <v>10</v>
      </c>
      <c r="F4595" s="163">
        <v>15.625</v>
      </c>
      <c r="G4595" s="163">
        <v>12.127500000000001</v>
      </c>
      <c r="H4595" s="1">
        <v>2644</v>
      </c>
      <c r="I4595" s="161">
        <f>VLOOKUP(B4595,L$2:M$54,2,FALSE)</f>
        <v>1.0356450601100582</v>
      </c>
      <c r="J4595">
        <f>MAX(I4595*F4595,E4595)</f>
        <v>16.18195406421966</v>
      </c>
      <c r="L4595" s="166"/>
      <c r="M4595" s="41"/>
      <c r="N4595" s="41"/>
      <c r="O4595" s="41"/>
    </row>
    <row r="4596" spans="1:15" x14ac:dyDescent="0.25">
      <c r="A4596" s="165">
        <v>43657.416666666664</v>
      </c>
      <c r="B4596" s="167">
        <f>WEEKNUM(A4596)</f>
        <v>28</v>
      </c>
      <c r="C4596" s="164">
        <f>WEEKDAY(A4596)</f>
        <v>5</v>
      </c>
      <c r="D4596" s="164">
        <v>11</v>
      </c>
      <c r="E4596" s="163">
        <v>10</v>
      </c>
      <c r="F4596" s="163">
        <v>13.745000000000001</v>
      </c>
      <c r="G4596" s="163">
        <v>12.61</v>
      </c>
      <c r="H4596" s="1">
        <v>2558</v>
      </c>
      <c r="I4596" s="161">
        <f>VLOOKUP(B4596,L$2:M$54,2,FALSE)</f>
        <v>1.0356450601100582</v>
      </c>
      <c r="J4596">
        <f>MAX(I4596*F4596,E4596)</f>
        <v>14.234941351212751</v>
      </c>
      <c r="L4596" s="166"/>
      <c r="M4596" s="41"/>
      <c r="N4596" s="41"/>
      <c r="O4596" s="41"/>
    </row>
    <row r="4597" spans="1:15" x14ac:dyDescent="0.25">
      <c r="A4597" s="165">
        <v>43657.458333333336</v>
      </c>
      <c r="B4597" s="167">
        <f>WEEKNUM(A4597)</f>
        <v>28</v>
      </c>
      <c r="C4597" s="164">
        <f>WEEKDAY(A4597)</f>
        <v>5</v>
      </c>
      <c r="D4597" s="164">
        <v>12</v>
      </c>
      <c r="E4597" s="163">
        <v>10</v>
      </c>
      <c r="F4597" s="163">
        <v>15.704999999999998</v>
      </c>
      <c r="G4597" s="163">
        <v>12.64</v>
      </c>
      <c r="H4597" s="1">
        <v>2396</v>
      </c>
      <c r="I4597" s="161">
        <f>VLOOKUP(B4597,L$2:M$54,2,FALSE)</f>
        <v>1.0356450601100582</v>
      </c>
      <c r="J4597">
        <f>MAX(I4597*F4597,E4597)</f>
        <v>16.264805669028462</v>
      </c>
      <c r="L4597" s="166"/>
      <c r="M4597" s="41"/>
      <c r="N4597" s="41"/>
      <c r="O4597" s="41"/>
    </row>
    <row r="4598" spans="1:15" x14ac:dyDescent="0.25">
      <c r="A4598" s="165">
        <v>43657.5</v>
      </c>
      <c r="B4598" s="167">
        <f>WEEKNUM(A4598)</f>
        <v>28</v>
      </c>
      <c r="C4598" s="164">
        <f>WEEKDAY(A4598)</f>
        <v>5</v>
      </c>
      <c r="D4598" s="164">
        <v>13</v>
      </c>
      <c r="E4598" s="163">
        <v>10</v>
      </c>
      <c r="F4598" s="163">
        <v>14.475</v>
      </c>
      <c r="G4598" s="163">
        <v>12.39</v>
      </c>
      <c r="H4598" s="1">
        <v>2235</v>
      </c>
      <c r="I4598" s="161">
        <f>VLOOKUP(B4598,L$2:M$54,2,FALSE)</f>
        <v>1.0356450601100582</v>
      </c>
      <c r="J4598">
        <f>MAX(I4598*F4598,E4598)</f>
        <v>14.990962245093092</v>
      </c>
      <c r="L4598" s="166"/>
      <c r="M4598" s="41"/>
      <c r="N4598" s="41"/>
      <c r="O4598" s="41"/>
    </row>
    <row r="4599" spans="1:15" x14ac:dyDescent="0.25">
      <c r="A4599" s="165">
        <v>43657.541666666664</v>
      </c>
      <c r="B4599" s="167">
        <f>WEEKNUM(A4599)</f>
        <v>28</v>
      </c>
      <c r="C4599" s="164">
        <f>WEEKDAY(A4599)</f>
        <v>5</v>
      </c>
      <c r="D4599" s="164">
        <v>14</v>
      </c>
      <c r="E4599" s="163">
        <v>10</v>
      </c>
      <c r="F4599" s="163">
        <v>13.765000000000001</v>
      </c>
      <c r="G4599" s="163">
        <v>11.870000000000001</v>
      </c>
      <c r="H4599" s="1">
        <v>2458</v>
      </c>
      <c r="I4599" s="161">
        <f>VLOOKUP(B4599,L$2:M$54,2,FALSE)</f>
        <v>1.0356450601100582</v>
      </c>
      <c r="J4599">
        <f>MAX(I4599*F4599,E4599)</f>
        <v>14.255654252414951</v>
      </c>
      <c r="L4599" s="166"/>
      <c r="M4599" s="41"/>
      <c r="N4599" s="41"/>
      <c r="O4599" s="41"/>
    </row>
    <row r="4600" spans="1:15" x14ac:dyDescent="0.25">
      <c r="A4600" s="165">
        <v>43657.583333333336</v>
      </c>
      <c r="B4600" s="167">
        <f>WEEKNUM(A4600)</f>
        <v>28</v>
      </c>
      <c r="C4600" s="164">
        <f>WEEKDAY(A4600)</f>
        <v>5</v>
      </c>
      <c r="D4600" s="164">
        <v>15</v>
      </c>
      <c r="E4600" s="163">
        <v>10</v>
      </c>
      <c r="F4600" s="163">
        <v>15.885</v>
      </c>
      <c r="G4600" s="163">
        <v>12.16</v>
      </c>
      <c r="H4600" s="1">
        <v>2614</v>
      </c>
      <c r="I4600" s="161">
        <f>VLOOKUP(B4600,L$2:M$54,2,FALSE)</f>
        <v>1.0356450601100582</v>
      </c>
      <c r="J4600">
        <f>MAX(I4600*F4600,E4600)</f>
        <v>16.451221779848275</v>
      </c>
      <c r="L4600" s="166"/>
      <c r="M4600" s="41"/>
      <c r="N4600" s="41"/>
      <c r="O4600" s="41"/>
    </row>
    <row r="4601" spans="1:15" x14ac:dyDescent="0.25">
      <c r="A4601" s="165">
        <v>43657.625</v>
      </c>
      <c r="B4601" s="167">
        <f>WEEKNUM(A4601)</f>
        <v>28</v>
      </c>
      <c r="C4601" s="164">
        <f>WEEKDAY(A4601)</f>
        <v>5</v>
      </c>
      <c r="D4601" s="164">
        <v>16</v>
      </c>
      <c r="E4601" s="163">
        <v>10</v>
      </c>
      <c r="F4601" s="163">
        <v>14.73</v>
      </c>
      <c r="G4601" s="163">
        <v>12.04</v>
      </c>
      <c r="H4601" s="1">
        <v>2668</v>
      </c>
      <c r="I4601" s="161">
        <f>VLOOKUP(B4601,L$2:M$54,2,FALSE)</f>
        <v>1.0356450601100582</v>
      </c>
      <c r="J4601">
        <f>MAX(I4601*F4601,E4601)</f>
        <v>15.255051735421157</v>
      </c>
      <c r="L4601" s="166"/>
      <c r="M4601" s="41"/>
      <c r="N4601" s="41"/>
      <c r="O4601" s="41"/>
    </row>
    <row r="4602" spans="1:15" x14ac:dyDescent="0.25">
      <c r="A4602" s="165">
        <v>43657.666666666664</v>
      </c>
      <c r="B4602" s="167">
        <f>WEEKNUM(A4602)</f>
        <v>28</v>
      </c>
      <c r="C4602" s="164">
        <f>WEEKDAY(A4602)</f>
        <v>5</v>
      </c>
      <c r="D4602" s="164">
        <v>17</v>
      </c>
      <c r="E4602" s="163">
        <v>10</v>
      </c>
      <c r="F4602" s="163">
        <v>15.145</v>
      </c>
      <c r="G4602" s="163">
        <v>11.515000000000001</v>
      </c>
      <c r="H4602" s="1">
        <v>3599</v>
      </c>
      <c r="I4602" s="161">
        <f>VLOOKUP(B4602,L$2:M$54,2,FALSE)</f>
        <v>1.0356450601100582</v>
      </c>
      <c r="J4602">
        <f>MAX(I4602*F4602,E4602)</f>
        <v>15.684844435366831</v>
      </c>
      <c r="L4602" s="166"/>
      <c r="M4602" s="41"/>
      <c r="N4602" s="41"/>
      <c r="O4602" s="41"/>
    </row>
    <row r="4603" spans="1:15" x14ac:dyDescent="0.25">
      <c r="A4603" s="165">
        <v>43657.708333333336</v>
      </c>
      <c r="B4603" s="167">
        <f>WEEKNUM(A4603)</f>
        <v>28</v>
      </c>
      <c r="C4603" s="164">
        <f>WEEKDAY(A4603)</f>
        <v>5</v>
      </c>
      <c r="D4603" s="164">
        <v>18</v>
      </c>
      <c r="E4603" s="163">
        <v>10</v>
      </c>
      <c r="F4603" s="163">
        <v>17.98</v>
      </c>
      <c r="G4603" s="163">
        <v>12.275</v>
      </c>
      <c r="H4603" s="1">
        <v>4061</v>
      </c>
      <c r="I4603" s="161">
        <f>VLOOKUP(B4603,L$2:M$54,2,FALSE)</f>
        <v>1.0356450601100582</v>
      </c>
      <c r="J4603">
        <f>MAX(I4603*F4603,E4603)</f>
        <v>18.620898180778848</v>
      </c>
      <c r="L4603" s="166"/>
      <c r="M4603" s="41"/>
      <c r="N4603" s="41"/>
      <c r="O4603" s="41"/>
    </row>
    <row r="4604" spans="1:15" x14ac:dyDescent="0.25">
      <c r="A4604" s="165">
        <v>43657.75</v>
      </c>
      <c r="B4604" s="167">
        <f>WEEKNUM(A4604)</f>
        <v>28</v>
      </c>
      <c r="C4604" s="164">
        <f>WEEKDAY(A4604)</f>
        <v>5</v>
      </c>
      <c r="D4604" s="164">
        <v>19</v>
      </c>
      <c r="E4604" s="163">
        <v>10</v>
      </c>
      <c r="F4604" s="163">
        <v>16.450000000000003</v>
      </c>
      <c r="G4604" s="163">
        <v>12.059999999999999</v>
      </c>
      <c r="H4604" s="1">
        <v>3148</v>
      </c>
      <c r="I4604" s="161">
        <f>VLOOKUP(B4604,L$2:M$54,2,FALSE)</f>
        <v>1.0356450601100582</v>
      </c>
      <c r="J4604">
        <f>MAX(I4604*F4604,E4604)</f>
        <v>17.036361238810461</v>
      </c>
      <c r="L4604" s="166"/>
      <c r="M4604" s="41"/>
      <c r="N4604" s="41"/>
      <c r="O4604" s="41"/>
    </row>
    <row r="4605" spans="1:15" x14ac:dyDescent="0.25">
      <c r="A4605" s="165">
        <v>43657.791666666664</v>
      </c>
      <c r="B4605" s="167">
        <f>WEEKNUM(A4605)</f>
        <v>28</v>
      </c>
      <c r="C4605" s="164">
        <f>WEEKDAY(A4605)</f>
        <v>5</v>
      </c>
      <c r="D4605" s="164">
        <v>20</v>
      </c>
      <c r="E4605" s="163">
        <v>10</v>
      </c>
      <c r="F4605" s="163">
        <v>13.945</v>
      </c>
      <c r="G4605" s="163">
        <v>10.385</v>
      </c>
      <c r="H4605" s="1">
        <v>1962</v>
      </c>
      <c r="I4605" s="161">
        <f>VLOOKUP(B4605,L$2:M$54,2,FALSE)</f>
        <v>1.0356450601100582</v>
      </c>
      <c r="J4605">
        <f>MAX(I4605*F4605,E4605)</f>
        <v>14.442070363234762</v>
      </c>
      <c r="L4605" s="166"/>
      <c r="M4605" s="41"/>
      <c r="N4605" s="41"/>
      <c r="O4605" s="41"/>
    </row>
    <row r="4606" spans="1:15" x14ac:dyDescent="0.25">
      <c r="A4606" s="165">
        <v>43657.833333333336</v>
      </c>
      <c r="B4606" s="167">
        <f>WEEKNUM(A4606)</f>
        <v>28</v>
      </c>
      <c r="C4606" s="164">
        <f>WEEKDAY(A4606)</f>
        <v>5</v>
      </c>
      <c r="D4606" s="164">
        <v>21</v>
      </c>
      <c r="E4606" s="163">
        <v>11.754999999999999</v>
      </c>
      <c r="F4606" s="163">
        <v>11.754999999999999</v>
      </c>
      <c r="G4606" s="163">
        <v>12.4825</v>
      </c>
      <c r="H4606" s="1">
        <v>1147</v>
      </c>
      <c r="I4606" s="161">
        <f>VLOOKUP(B4606,L$2:M$54,2,FALSE)</f>
        <v>1.0356450601100582</v>
      </c>
      <c r="J4606">
        <f>MAX(I4606*F4606,E4606)</f>
        <v>12.174007681593732</v>
      </c>
      <c r="L4606" s="166"/>
      <c r="M4606" s="41"/>
      <c r="N4606" s="41"/>
      <c r="O4606" s="41"/>
    </row>
    <row r="4607" spans="1:15" x14ac:dyDescent="0.25">
      <c r="A4607" s="165">
        <v>43657.875</v>
      </c>
      <c r="B4607" s="167">
        <f>WEEKNUM(A4607)</f>
        <v>28</v>
      </c>
      <c r="C4607" s="164">
        <f>WEEKDAY(A4607)</f>
        <v>5</v>
      </c>
      <c r="D4607" s="164">
        <v>22</v>
      </c>
      <c r="E4607" s="163">
        <v>12</v>
      </c>
      <c r="F4607" s="163">
        <v>13.98</v>
      </c>
      <c r="G4607" s="163">
        <v>13.89</v>
      </c>
      <c r="H4607" s="1">
        <v>940</v>
      </c>
      <c r="I4607" s="161">
        <f>VLOOKUP(B4607,L$2:M$54,2,FALSE)</f>
        <v>1.0356450601100582</v>
      </c>
      <c r="J4607">
        <f>MAX(I4607*F4607,E4607)</f>
        <v>14.478317940338615</v>
      </c>
      <c r="L4607" s="166"/>
      <c r="M4607" s="41"/>
      <c r="N4607" s="41"/>
      <c r="O4607" s="41"/>
    </row>
    <row r="4608" spans="1:15" x14ac:dyDescent="0.25">
      <c r="A4608" s="165">
        <v>43657.916666666664</v>
      </c>
      <c r="B4608" s="167">
        <f>WEEKNUM(A4608)</f>
        <v>28</v>
      </c>
      <c r="C4608" s="164">
        <f>WEEKDAY(A4608)</f>
        <v>5</v>
      </c>
      <c r="D4608" s="164">
        <v>23</v>
      </c>
      <c r="E4608" s="163">
        <v>12</v>
      </c>
      <c r="F4608" s="163">
        <v>13.92</v>
      </c>
      <c r="G4608" s="163">
        <v>12.8025</v>
      </c>
      <c r="H4608" s="1">
        <v>936</v>
      </c>
      <c r="I4608" s="161">
        <f>VLOOKUP(B4608,L$2:M$54,2,FALSE)</f>
        <v>1.0356450601100582</v>
      </c>
      <c r="J4608">
        <f>MAX(I4608*F4608,E4608)</f>
        <v>14.41617923673201</v>
      </c>
      <c r="L4608" s="166"/>
      <c r="M4608" s="41"/>
      <c r="N4608" s="41"/>
      <c r="O4608" s="41"/>
    </row>
    <row r="4609" spans="1:15" x14ac:dyDescent="0.25">
      <c r="A4609" s="165">
        <v>43657.958333333336</v>
      </c>
      <c r="B4609" s="167">
        <f>WEEKNUM(A4609)</f>
        <v>28</v>
      </c>
      <c r="C4609" s="164">
        <f>WEEKDAY(A4609)</f>
        <v>5</v>
      </c>
      <c r="D4609" s="164">
        <v>24</v>
      </c>
      <c r="E4609" s="163">
        <v>12</v>
      </c>
      <c r="F4609" s="163">
        <v>13.934999999999999</v>
      </c>
      <c r="G4609" s="163">
        <v>12.245000000000001</v>
      </c>
      <c r="H4609" s="1">
        <v>641</v>
      </c>
      <c r="I4609" s="161">
        <f>VLOOKUP(B4609,L$2:M$54,2,FALSE)</f>
        <v>1.0356450601100582</v>
      </c>
      <c r="J4609">
        <f>MAX(I4609*F4609,E4609)</f>
        <v>14.43171391263366</v>
      </c>
      <c r="L4609" s="166"/>
      <c r="M4609" s="41"/>
      <c r="N4609" s="41"/>
      <c r="O4609" s="41"/>
    </row>
    <row r="4610" spans="1:15" x14ac:dyDescent="0.25">
      <c r="A4610" s="165">
        <v>43658</v>
      </c>
      <c r="B4610" s="167">
        <f>WEEKNUM(A4610)</f>
        <v>28</v>
      </c>
      <c r="C4610" s="164">
        <f>WEEKDAY(A4610)</f>
        <v>6</v>
      </c>
      <c r="D4610" s="164">
        <v>1</v>
      </c>
      <c r="E4610" s="163">
        <v>12</v>
      </c>
      <c r="F4610" s="163">
        <v>13.225</v>
      </c>
      <c r="G4610" s="163">
        <v>12.524999999999999</v>
      </c>
      <c r="H4610" s="1">
        <v>485</v>
      </c>
      <c r="I4610" s="161">
        <f>VLOOKUP(B4610,L$2:M$54,2,FALSE)</f>
        <v>1.0356450601100582</v>
      </c>
      <c r="J4610">
        <f>MAX(I4610*F4610,E4610)</f>
        <v>13.696405919955518</v>
      </c>
      <c r="L4610" s="166"/>
      <c r="M4610" s="41"/>
      <c r="N4610" s="41"/>
      <c r="O4610" s="41"/>
    </row>
    <row r="4611" spans="1:15" x14ac:dyDescent="0.25">
      <c r="A4611" s="165">
        <v>43658.041666666664</v>
      </c>
      <c r="B4611" s="167">
        <f>WEEKNUM(A4611)</f>
        <v>28</v>
      </c>
      <c r="C4611" s="164">
        <f>WEEKDAY(A4611)</f>
        <v>6</v>
      </c>
      <c r="D4611" s="164">
        <v>2</v>
      </c>
      <c r="E4611" s="163">
        <v>10</v>
      </c>
      <c r="F4611" s="163">
        <v>10.495000000000001</v>
      </c>
      <c r="G4611" s="163">
        <v>12.41</v>
      </c>
      <c r="H4611" s="1">
        <v>317</v>
      </c>
      <c r="I4611" s="161">
        <f>VLOOKUP(B4611,L$2:M$54,2,FALSE)</f>
        <v>1.0356450601100582</v>
      </c>
      <c r="J4611">
        <f>MAX(I4611*F4611,E4611)</f>
        <v>10.869094905855063</v>
      </c>
      <c r="L4611" s="166"/>
      <c r="M4611" s="41"/>
      <c r="N4611" s="41"/>
      <c r="O4611" s="41"/>
    </row>
    <row r="4612" spans="1:15" x14ac:dyDescent="0.25">
      <c r="A4612" s="165">
        <v>43658.083333333336</v>
      </c>
      <c r="B4612" s="167">
        <f>WEEKNUM(A4612)</f>
        <v>28</v>
      </c>
      <c r="C4612" s="164">
        <f>WEEKDAY(A4612)</f>
        <v>6</v>
      </c>
      <c r="D4612" s="164">
        <v>3</v>
      </c>
      <c r="E4612" s="163">
        <v>10</v>
      </c>
      <c r="F4612" s="163">
        <v>10.850000000000001</v>
      </c>
      <c r="G4612" s="163">
        <v>11.952500000000001</v>
      </c>
      <c r="H4612" s="1">
        <v>243</v>
      </c>
      <c r="I4612" s="161">
        <f>VLOOKUP(B4612,L$2:M$54,2,FALSE)</f>
        <v>1.0356450601100582</v>
      </c>
      <c r="J4612">
        <f>MAX(I4612*F4612,E4612)</f>
        <v>11.236748902194133</v>
      </c>
      <c r="L4612" s="166"/>
      <c r="M4612" s="41"/>
      <c r="N4612" s="41"/>
      <c r="O4612" s="41"/>
    </row>
    <row r="4613" spans="1:15" x14ac:dyDescent="0.25">
      <c r="A4613" s="165">
        <v>43658.125</v>
      </c>
      <c r="B4613" s="167">
        <f>WEEKNUM(A4613)</f>
        <v>28</v>
      </c>
      <c r="C4613" s="164">
        <f>WEEKDAY(A4613)</f>
        <v>6</v>
      </c>
      <c r="D4613" s="164">
        <v>4</v>
      </c>
      <c r="E4613" s="163">
        <v>10</v>
      </c>
      <c r="F4613" s="163">
        <v>10.475000000000001</v>
      </c>
      <c r="G4613" s="163">
        <v>12.835000000000001</v>
      </c>
      <c r="H4613" s="1">
        <v>300</v>
      </c>
      <c r="I4613" s="161">
        <f>VLOOKUP(B4613,L$2:M$54,2,FALSE)</f>
        <v>1.0356450601100582</v>
      </c>
      <c r="J4613">
        <f>MAX(I4613*F4613,E4613)</f>
        <v>10.84838200465286</v>
      </c>
      <c r="L4613" s="166"/>
      <c r="M4613" s="41"/>
      <c r="N4613" s="41"/>
      <c r="O4613" s="41"/>
    </row>
    <row r="4614" spans="1:15" x14ac:dyDescent="0.25">
      <c r="A4614" s="165">
        <v>43658.166666666664</v>
      </c>
      <c r="B4614" s="167">
        <f>WEEKNUM(A4614)</f>
        <v>28</v>
      </c>
      <c r="C4614" s="164">
        <f>WEEKDAY(A4614)</f>
        <v>6</v>
      </c>
      <c r="D4614" s="164">
        <v>5</v>
      </c>
      <c r="E4614" s="163">
        <v>11.254999999999999</v>
      </c>
      <c r="F4614" s="163">
        <v>11.120000000000001</v>
      </c>
      <c r="G4614" s="163">
        <v>12.8825</v>
      </c>
      <c r="H4614" s="1">
        <v>388</v>
      </c>
      <c r="I4614" s="161">
        <f>VLOOKUP(B4614,L$2:M$54,2,FALSE)</f>
        <v>1.0356450601100582</v>
      </c>
      <c r="J4614">
        <f>MAX(I4614*F4614,E4614)</f>
        <v>11.516373068423848</v>
      </c>
      <c r="L4614" s="166"/>
      <c r="M4614" s="41"/>
      <c r="N4614" s="41"/>
      <c r="O4614" s="41"/>
    </row>
    <row r="4615" spans="1:15" x14ac:dyDescent="0.25">
      <c r="A4615" s="165">
        <v>43658.208333333336</v>
      </c>
      <c r="B4615" s="167">
        <f>WEEKNUM(A4615)</f>
        <v>28</v>
      </c>
      <c r="C4615" s="164">
        <f>WEEKDAY(A4615)</f>
        <v>6</v>
      </c>
      <c r="D4615" s="164">
        <v>6</v>
      </c>
      <c r="E4615" s="163">
        <v>9.5249999999999986</v>
      </c>
      <c r="F4615" s="163">
        <v>9.5249999999999986</v>
      </c>
      <c r="G4615" s="163">
        <v>12.282499999999999</v>
      </c>
      <c r="H4615" s="1">
        <v>966</v>
      </c>
      <c r="I4615" s="161">
        <f>VLOOKUP(B4615,L$2:M$54,2,FALSE)</f>
        <v>1.0356450601100582</v>
      </c>
      <c r="J4615">
        <f>MAX(I4615*F4615,E4615)</f>
        <v>9.8645191975483026</v>
      </c>
      <c r="L4615" s="166"/>
      <c r="M4615" s="41"/>
      <c r="N4615" s="41"/>
      <c r="O4615" s="41"/>
    </row>
    <row r="4616" spans="1:15" x14ac:dyDescent="0.25">
      <c r="A4616" s="165">
        <v>43658.25</v>
      </c>
      <c r="B4616" s="167">
        <f>WEEKNUM(A4616)</f>
        <v>28</v>
      </c>
      <c r="C4616" s="164">
        <f>WEEKDAY(A4616)</f>
        <v>6</v>
      </c>
      <c r="D4616" s="164">
        <v>7</v>
      </c>
      <c r="E4616" s="163">
        <v>10.635</v>
      </c>
      <c r="F4616" s="163">
        <v>12.370000000000001</v>
      </c>
      <c r="G4616" s="163">
        <v>13.487500000000001</v>
      </c>
      <c r="H4616" s="1">
        <v>3268</v>
      </c>
      <c r="I4616" s="161">
        <f>VLOOKUP(B4616,L$2:M$54,2,FALSE)</f>
        <v>1.0356450601100582</v>
      </c>
      <c r="J4616">
        <f>MAX(I4616*F4616,E4616)</f>
        <v>12.810929393561421</v>
      </c>
      <c r="L4616" s="166"/>
      <c r="M4616" s="41"/>
      <c r="N4616" s="41"/>
      <c r="O4616" s="41"/>
    </row>
    <row r="4617" spans="1:15" x14ac:dyDescent="0.25">
      <c r="A4617" s="165">
        <v>43658.291666666664</v>
      </c>
      <c r="B4617" s="167">
        <f>WEEKNUM(A4617)</f>
        <v>28</v>
      </c>
      <c r="C4617" s="164">
        <f>WEEKDAY(A4617)</f>
        <v>6</v>
      </c>
      <c r="D4617" s="164">
        <v>8</v>
      </c>
      <c r="E4617" s="163">
        <v>10</v>
      </c>
      <c r="F4617" s="163">
        <v>16.535</v>
      </c>
      <c r="G4617" s="163">
        <v>14.024999999999999</v>
      </c>
      <c r="H4617" s="1">
        <v>3868</v>
      </c>
      <c r="I4617" s="161">
        <f>VLOOKUP(B4617,L$2:M$54,2,FALSE)</f>
        <v>1.0356450601100582</v>
      </c>
      <c r="J4617">
        <f>MAX(I4617*F4617,E4617)</f>
        <v>17.124391068919813</v>
      </c>
      <c r="L4617" s="166"/>
      <c r="M4617" s="41"/>
      <c r="N4617" s="41"/>
      <c r="O4617" s="41"/>
    </row>
    <row r="4618" spans="1:15" x14ac:dyDescent="0.25">
      <c r="A4618" s="165">
        <v>43658.333333333336</v>
      </c>
      <c r="B4618" s="167">
        <f>WEEKNUM(A4618)</f>
        <v>28</v>
      </c>
      <c r="C4618" s="164">
        <f>WEEKDAY(A4618)</f>
        <v>6</v>
      </c>
      <c r="D4618" s="164">
        <v>9</v>
      </c>
      <c r="E4618" s="163">
        <v>10</v>
      </c>
      <c r="F4618" s="163">
        <v>19.29</v>
      </c>
      <c r="G4618" s="163">
        <v>12.495000000000001</v>
      </c>
      <c r="H4618" s="1">
        <v>3721</v>
      </c>
      <c r="I4618" s="161">
        <f>VLOOKUP(B4618,L$2:M$54,2,FALSE)</f>
        <v>1.0356450601100582</v>
      </c>
      <c r="J4618">
        <f>MAX(I4618*F4618,E4618)</f>
        <v>19.977593209523022</v>
      </c>
      <c r="L4618" s="166"/>
      <c r="M4618" s="41"/>
      <c r="N4618" s="41"/>
      <c r="O4618" s="41"/>
    </row>
    <row r="4619" spans="1:15" x14ac:dyDescent="0.25">
      <c r="A4619" s="165">
        <v>43658.375</v>
      </c>
      <c r="B4619" s="167">
        <f>WEEKNUM(A4619)</f>
        <v>28</v>
      </c>
      <c r="C4619" s="164">
        <f>WEEKDAY(A4619)</f>
        <v>6</v>
      </c>
      <c r="D4619" s="164">
        <v>10</v>
      </c>
      <c r="E4619" s="163">
        <v>10</v>
      </c>
      <c r="F4619" s="163">
        <v>15.025</v>
      </c>
      <c r="G4619" s="163">
        <v>11.952500000000001</v>
      </c>
      <c r="H4619" s="1">
        <v>2662</v>
      </c>
      <c r="I4619" s="161">
        <f>VLOOKUP(B4619,L$2:M$54,2,FALSE)</f>
        <v>1.0356450601100582</v>
      </c>
      <c r="J4619">
        <f>MAX(I4619*F4619,E4619)</f>
        <v>15.560567028153624</v>
      </c>
      <c r="L4619" s="166"/>
      <c r="M4619" s="41"/>
      <c r="N4619" s="41"/>
      <c r="O4619" s="41"/>
    </row>
    <row r="4620" spans="1:15" x14ac:dyDescent="0.25">
      <c r="A4620" s="165">
        <v>43658.416666666664</v>
      </c>
      <c r="B4620" s="167">
        <f>WEEKNUM(A4620)</f>
        <v>28</v>
      </c>
      <c r="C4620" s="164">
        <f>WEEKDAY(A4620)</f>
        <v>6</v>
      </c>
      <c r="D4620" s="164">
        <v>11</v>
      </c>
      <c r="E4620" s="163">
        <v>10</v>
      </c>
      <c r="F4620" s="163">
        <v>13.92</v>
      </c>
      <c r="G4620" s="163">
        <v>12.977499999999999</v>
      </c>
      <c r="H4620" s="1">
        <v>2387</v>
      </c>
      <c r="I4620" s="161">
        <f>VLOOKUP(B4620,L$2:M$54,2,FALSE)</f>
        <v>1.0356450601100582</v>
      </c>
      <c r="J4620">
        <f>MAX(I4620*F4620,E4620)</f>
        <v>14.41617923673201</v>
      </c>
      <c r="L4620" s="166"/>
      <c r="M4620" s="41"/>
      <c r="N4620" s="41"/>
      <c r="O4620" s="41"/>
    </row>
    <row r="4621" spans="1:15" x14ac:dyDescent="0.25">
      <c r="A4621" s="165">
        <v>43658.458333333336</v>
      </c>
      <c r="B4621" s="167">
        <f>WEEKNUM(A4621)</f>
        <v>28</v>
      </c>
      <c r="C4621" s="164">
        <f>WEEKDAY(A4621)</f>
        <v>6</v>
      </c>
      <c r="D4621" s="164">
        <v>12</v>
      </c>
      <c r="E4621" s="163">
        <v>10</v>
      </c>
      <c r="F4621" s="163">
        <v>14.2</v>
      </c>
      <c r="G4621" s="163">
        <v>12.872499999999999</v>
      </c>
      <c r="H4621" s="1">
        <v>2809</v>
      </c>
      <c r="I4621" s="161">
        <f>VLOOKUP(B4621,L$2:M$54,2,FALSE)</f>
        <v>1.0356450601100582</v>
      </c>
      <c r="J4621">
        <f>MAX(I4621*F4621,E4621)</f>
        <v>14.706159853562825</v>
      </c>
      <c r="L4621" s="166"/>
      <c r="M4621" s="41"/>
      <c r="N4621" s="41"/>
      <c r="O4621" s="41"/>
    </row>
    <row r="4622" spans="1:15" x14ac:dyDescent="0.25">
      <c r="A4622" s="165">
        <v>43658.5</v>
      </c>
      <c r="B4622" s="167">
        <f>WEEKNUM(A4622)</f>
        <v>28</v>
      </c>
      <c r="C4622" s="164">
        <f>WEEKDAY(A4622)</f>
        <v>6</v>
      </c>
      <c r="D4622" s="164">
        <v>13</v>
      </c>
      <c r="E4622" s="163">
        <v>10</v>
      </c>
      <c r="F4622" s="163">
        <v>14.445</v>
      </c>
      <c r="G4622" s="163">
        <v>13.21</v>
      </c>
      <c r="H4622" s="1">
        <v>2435</v>
      </c>
      <c r="I4622" s="161">
        <f>VLOOKUP(B4622,L$2:M$54,2,FALSE)</f>
        <v>1.0356450601100582</v>
      </c>
      <c r="J4622">
        <f>MAX(I4622*F4622,E4622)</f>
        <v>14.959892893289791</v>
      </c>
      <c r="L4622" s="166"/>
      <c r="M4622" s="41"/>
      <c r="N4622" s="41"/>
      <c r="O4622" s="41"/>
    </row>
    <row r="4623" spans="1:15" x14ac:dyDescent="0.25">
      <c r="A4623" s="165">
        <v>43658.541666666664</v>
      </c>
      <c r="B4623" s="167">
        <f>WEEKNUM(A4623)</f>
        <v>28</v>
      </c>
      <c r="C4623" s="164">
        <f>WEEKDAY(A4623)</f>
        <v>6</v>
      </c>
      <c r="D4623" s="164">
        <v>14</v>
      </c>
      <c r="E4623" s="163">
        <v>10</v>
      </c>
      <c r="F4623" s="163">
        <v>13.79</v>
      </c>
      <c r="G4623" s="163">
        <v>13.045</v>
      </c>
      <c r="H4623" s="1">
        <v>2620</v>
      </c>
      <c r="I4623" s="161">
        <f>VLOOKUP(B4623,L$2:M$54,2,FALSE)</f>
        <v>1.0356450601100582</v>
      </c>
      <c r="J4623">
        <f>MAX(I4623*F4623,E4623)</f>
        <v>14.281545378917702</v>
      </c>
      <c r="L4623" s="166"/>
      <c r="M4623" s="41"/>
      <c r="N4623" s="41"/>
      <c r="O4623" s="41"/>
    </row>
    <row r="4624" spans="1:15" x14ac:dyDescent="0.25">
      <c r="A4624" s="165">
        <v>43658.583333333336</v>
      </c>
      <c r="B4624" s="167">
        <f>WEEKNUM(A4624)</f>
        <v>28</v>
      </c>
      <c r="C4624" s="164">
        <f>WEEKDAY(A4624)</f>
        <v>6</v>
      </c>
      <c r="D4624" s="164">
        <v>15</v>
      </c>
      <c r="E4624" s="163">
        <v>10</v>
      </c>
      <c r="F4624" s="163">
        <v>14.295000000000002</v>
      </c>
      <c r="G4624" s="163">
        <v>12.297499999999999</v>
      </c>
      <c r="H4624" s="1">
        <v>2684</v>
      </c>
      <c r="I4624" s="161">
        <f>VLOOKUP(B4624,L$2:M$54,2,FALSE)</f>
        <v>1.0356450601100582</v>
      </c>
      <c r="J4624">
        <f>MAX(I4624*F4624,E4624)</f>
        <v>14.804546134273284</v>
      </c>
      <c r="L4624" s="166"/>
      <c r="M4624" s="41"/>
      <c r="N4624" s="41"/>
      <c r="O4624" s="41"/>
    </row>
    <row r="4625" spans="1:15" x14ac:dyDescent="0.25">
      <c r="A4625" s="165">
        <v>43658.625</v>
      </c>
      <c r="B4625" s="167">
        <f>WEEKNUM(A4625)</f>
        <v>28</v>
      </c>
      <c r="C4625" s="164">
        <f>WEEKDAY(A4625)</f>
        <v>6</v>
      </c>
      <c r="D4625" s="164">
        <v>16</v>
      </c>
      <c r="E4625" s="163">
        <v>10</v>
      </c>
      <c r="F4625" s="163">
        <v>14.035</v>
      </c>
      <c r="G4625" s="163">
        <v>11.184999999999999</v>
      </c>
      <c r="H4625" s="1">
        <v>2724</v>
      </c>
      <c r="I4625" s="161">
        <f>VLOOKUP(B4625,L$2:M$54,2,FALSE)</f>
        <v>1.0356450601100582</v>
      </c>
      <c r="J4625">
        <f>MAX(I4625*F4625,E4625)</f>
        <v>14.535278418644667</v>
      </c>
      <c r="L4625" s="166"/>
      <c r="M4625" s="41"/>
      <c r="N4625" s="41"/>
      <c r="O4625" s="41"/>
    </row>
    <row r="4626" spans="1:15" x14ac:dyDescent="0.25">
      <c r="A4626" s="165">
        <v>43658.666666666664</v>
      </c>
      <c r="B4626" s="167">
        <f>WEEKNUM(A4626)</f>
        <v>28</v>
      </c>
      <c r="C4626" s="164">
        <f>WEEKDAY(A4626)</f>
        <v>6</v>
      </c>
      <c r="D4626" s="164">
        <v>17</v>
      </c>
      <c r="E4626" s="163">
        <v>10</v>
      </c>
      <c r="F4626" s="163">
        <v>15.855</v>
      </c>
      <c r="G4626" s="163">
        <v>11.002500000000001</v>
      </c>
      <c r="H4626" s="1">
        <v>3592</v>
      </c>
      <c r="I4626" s="161">
        <f>VLOOKUP(B4626,L$2:M$54,2,FALSE)</f>
        <v>1.0356450601100582</v>
      </c>
      <c r="J4626">
        <f>MAX(I4626*F4626,E4626)</f>
        <v>16.420152428044972</v>
      </c>
      <c r="L4626" s="166"/>
      <c r="M4626" s="41"/>
      <c r="N4626" s="41"/>
      <c r="O4626" s="41"/>
    </row>
    <row r="4627" spans="1:15" x14ac:dyDescent="0.25">
      <c r="A4627" s="165">
        <v>43658.708333333336</v>
      </c>
      <c r="B4627" s="167">
        <f>WEEKNUM(A4627)</f>
        <v>28</v>
      </c>
      <c r="C4627" s="164">
        <f>WEEKDAY(A4627)</f>
        <v>6</v>
      </c>
      <c r="D4627" s="164">
        <v>18</v>
      </c>
      <c r="E4627" s="163">
        <v>10</v>
      </c>
      <c r="F4627" s="163">
        <v>16.524999999999999</v>
      </c>
      <c r="G4627" s="163">
        <v>11.712499999999999</v>
      </c>
      <c r="H4627" s="1">
        <v>4026</v>
      </c>
      <c r="I4627" s="161">
        <f>VLOOKUP(B4627,L$2:M$54,2,FALSE)</f>
        <v>1.0356450601100582</v>
      </c>
      <c r="J4627">
        <f>MAX(I4627*F4627,E4627)</f>
        <v>17.114034618318708</v>
      </c>
      <c r="L4627" s="166"/>
      <c r="M4627" s="41"/>
      <c r="N4627" s="41"/>
      <c r="O4627" s="41"/>
    </row>
    <row r="4628" spans="1:15" x14ac:dyDescent="0.25">
      <c r="A4628" s="165">
        <v>43658.75</v>
      </c>
      <c r="B4628" s="167">
        <f>WEEKNUM(A4628)</f>
        <v>28</v>
      </c>
      <c r="C4628" s="164">
        <f>WEEKDAY(A4628)</f>
        <v>6</v>
      </c>
      <c r="D4628" s="164">
        <v>19</v>
      </c>
      <c r="E4628" s="163">
        <v>10</v>
      </c>
      <c r="F4628" s="163">
        <v>16.23</v>
      </c>
      <c r="G4628" s="163">
        <v>10.175000000000001</v>
      </c>
      <c r="H4628" s="1">
        <v>3106</v>
      </c>
      <c r="I4628" s="161">
        <f>VLOOKUP(B4628,L$2:M$54,2,FALSE)</f>
        <v>1.0356450601100582</v>
      </c>
      <c r="J4628">
        <f>MAX(I4628*F4628,E4628)</f>
        <v>16.808519325586246</v>
      </c>
      <c r="L4628" s="166"/>
      <c r="M4628" s="41"/>
      <c r="N4628" s="41"/>
      <c r="O4628" s="41"/>
    </row>
    <row r="4629" spans="1:15" x14ac:dyDescent="0.25">
      <c r="A4629" s="165">
        <v>43658.791666666664</v>
      </c>
      <c r="B4629" s="167">
        <f>WEEKNUM(A4629)</f>
        <v>28</v>
      </c>
      <c r="C4629" s="164">
        <f>WEEKDAY(A4629)</f>
        <v>6</v>
      </c>
      <c r="D4629" s="164">
        <v>20</v>
      </c>
      <c r="E4629" s="163">
        <v>10</v>
      </c>
      <c r="F4629" s="163">
        <v>14.525</v>
      </c>
      <c r="G4629" s="163">
        <v>11</v>
      </c>
      <c r="H4629" s="1">
        <v>2044</v>
      </c>
      <c r="I4629" s="161">
        <f>VLOOKUP(B4629,L$2:M$54,2,FALSE)</f>
        <v>1.0356450601100582</v>
      </c>
      <c r="J4629">
        <f>MAX(I4629*F4629,E4629)</f>
        <v>15.042744498098596</v>
      </c>
      <c r="L4629" s="166"/>
      <c r="M4629" s="41"/>
      <c r="N4629" s="41"/>
      <c r="O4629" s="41"/>
    </row>
    <row r="4630" spans="1:15" x14ac:dyDescent="0.25">
      <c r="A4630" s="165">
        <v>43658.833333333336</v>
      </c>
      <c r="B4630" s="167">
        <f>WEEKNUM(A4630)</f>
        <v>28</v>
      </c>
      <c r="C4630" s="164">
        <f>WEEKDAY(A4630)</f>
        <v>6</v>
      </c>
      <c r="D4630" s="164">
        <v>21</v>
      </c>
      <c r="E4630" s="163">
        <v>10</v>
      </c>
      <c r="F4630" s="163">
        <v>13.08</v>
      </c>
      <c r="G4630" s="163">
        <v>12.37</v>
      </c>
      <c r="H4630" s="1">
        <v>1181</v>
      </c>
      <c r="I4630" s="161">
        <f>VLOOKUP(B4630,L$2:M$54,2,FALSE)</f>
        <v>1.0356450601100582</v>
      </c>
      <c r="J4630">
        <f>MAX(I4630*F4630,E4630)</f>
        <v>13.546237386239561</v>
      </c>
      <c r="L4630" s="166"/>
      <c r="M4630" s="41"/>
      <c r="N4630" s="41"/>
      <c r="O4630" s="41"/>
    </row>
    <row r="4631" spans="1:15" x14ac:dyDescent="0.25">
      <c r="A4631" s="165">
        <v>43658.875</v>
      </c>
      <c r="B4631" s="167">
        <f>WEEKNUM(A4631)</f>
        <v>28</v>
      </c>
      <c r="C4631" s="164">
        <f>WEEKDAY(A4631)</f>
        <v>6</v>
      </c>
      <c r="D4631" s="164">
        <v>22</v>
      </c>
      <c r="E4631" s="163">
        <v>11.55</v>
      </c>
      <c r="F4631" s="163">
        <v>11.55</v>
      </c>
      <c r="G4631" s="163">
        <v>14.387499999999999</v>
      </c>
      <c r="H4631" s="1">
        <v>926</v>
      </c>
      <c r="I4631" s="161">
        <f>VLOOKUP(B4631,L$2:M$54,2,FALSE)</f>
        <v>1.0356450601100582</v>
      </c>
      <c r="J4631">
        <f>MAX(I4631*F4631,E4631)</f>
        <v>11.961700444271173</v>
      </c>
      <c r="L4631" s="166"/>
      <c r="M4631" s="41"/>
      <c r="N4631" s="41"/>
      <c r="O4631" s="41"/>
    </row>
    <row r="4632" spans="1:15" x14ac:dyDescent="0.25">
      <c r="A4632" s="165">
        <v>43658.916666666664</v>
      </c>
      <c r="B4632" s="167">
        <f>WEEKNUM(A4632)</f>
        <v>28</v>
      </c>
      <c r="C4632" s="164">
        <f>WEEKDAY(A4632)</f>
        <v>6</v>
      </c>
      <c r="D4632" s="164">
        <v>23</v>
      </c>
      <c r="E4632" s="163">
        <v>11.719999999999999</v>
      </c>
      <c r="F4632" s="163">
        <v>11.719999999999999</v>
      </c>
      <c r="G4632" s="163">
        <v>13.649999999999999</v>
      </c>
      <c r="H4632" s="1">
        <v>951</v>
      </c>
      <c r="I4632" s="161">
        <f>VLOOKUP(B4632,L$2:M$54,2,FALSE)</f>
        <v>1.0356450601100582</v>
      </c>
      <c r="J4632">
        <f>MAX(I4632*F4632,E4632)</f>
        <v>12.13776010448988</v>
      </c>
      <c r="L4632" s="166"/>
      <c r="M4632" s="41"/>
      <c r="N4632" s="41"/>
      <c r="O4632" s="41"/>
    </row>
    <row r="4633" spans="1:15" x14ac:dyDescent="0.25">
      <c r="A4633" s="165">
        <v>43658.958333333336</v>
      </c>
      <c r="B4633" s="167">
        <f>WEEKNUM(A4633)</f>
        <v>28</v>
      </c>
      <c r="C4633" s="164">
        <f>WEEKDAY(A4633)</f>
        <v>6</v>
      </c>
      <c r="D4633" s="164">
        <v>24</v>
      </c>
      <c r="E4633" s="163">
        <v>12.379999999999999</v>
      </c>
      <c r="F4633" s="163">
        <v>12.379999999999999</v>
      </c>
      <c r="G4633" s="163">
        <v>12.5075</v>
      </c>
      <c r="H4633" s="1">
        <v>805</v>
      </c>
      <c r="I4633" s="161">
        <f>VLOOKUP(B4633,L$2:M$54,2,FALSE)</f>
        <v>1.0356450601100582</v>
      </c>
      <c r="J4633">
        <f>MAX(I4633*F4633,E4633)</f>
        <v>12.821285844162519</v>
      </c>
      <c r="L4633" s="166"/>
      <c r="M4633" s="41"/>
      <c r="N4633" s="41"/>
      <c r="O4633" s="41"/>
    </row>
    <row r="4634" spans="1:15" x14ac:dyDescent="0.25">
      <c r="A4634" s="165">
        <v>43659</v>
      </c>
      <c r="B4634" s="167">
        <f>WEEKNUM(A4634)</f>
        <v>28</v>
      </c>
      <c r="C4634" s="164">
        <f>WEEKDAY(A4634)</f>
        <v>7</v>
      </c>
      <c r="D4634" s="164">
        <v>1</v>
      </c>
      <c r="E4634" s="163">
        <v>11.855</v>
      </c>
      <c r="F4634" s="163">
        <v>11.855</v>
      </c>
      <c r="G4634" s="163">
        <v>11.8325</v>
      </c>
      <c r="H4634" s="1">
        <v>578</v>
      </c>
      <c r="I4634" s="161">
        <f>VLOOKUP(B4634,L$2:M$54,2,FALSE)</f>
        <v>1.0356450601100582</v>
      </c>
      <c r="J4634">
        <f>MAX(I4634*F4634,E4634)</f>
        <v>12.27757218760474</v>
      </c>
      <c r="L4634" s="166"/>
      <c r="M4634" s="41"/>
      <c r="N4634" s="41"/>
      <c r="O4634" s="41"/>
    </row>
    <row r="4635" spans="1:15" x14ac:dyDescent="0.25">
      <c r="A4635" s="165">
        <v>43659.041666666664</v>
      </c>
      <c r="B4635" s="167">
        <f>WEEKNUM(A4635)</f>
        <v>28</v>
      </c>
      <c r="C4635" s="164">
        <f>WEEKDAY(A4635)</f>
        <v>7</v>
      </c>
      <c r="D4635" s="164">
        <v>2</v>
      </c>
      <c r="E4635" s="163">
        <v>11.925000000000001</v>
      </c>
      <c r="F4635" s="163">
        <v>11.925000000000001</v>
      </c>
      <c r="G4635" s="163">
        <v>12.4025</v>
      </c>
      <c r="H4635" s="1">
        <v>732</v>
      </c>
      <c r="I4635" s="161">
        <f>VLOOKUP(B4635,L$2:M$54,2,FALSE)</f>
        <v>1.0356450601100582</v>
      </c>
      <c r="J4635">
        <f>MAX(I4635*F4635,E4635)</f>
        <v>12.350067341812444</v>
      </c>
      <c r="L4635" s="166"/>
      <c r="M4635" s="41"/>
      <c r="N4635" s="41"/>
      <c r="O4635" s="41"/>
    </row>
    <row r="4636" spans="1:15" x14ac:dyDescent="0.25">
      <c r="A4636" s="165">
        <v>43659.083333333336</v>
      </c>
      <c r="B4636" s="167">
        <f>WEEKNUM(A4636)</f>
        <v>28</v>
      </c>
      <c r="C4636" s="164">
        <f>WEEKDAY(A4636)</f>
        <v>7</v>
      </c>
      <c r="D4636" s="164">
        <v>3</v>
      </c>
      <c r="E4636" s="163">
        <v>11</v>
      </c>
      <c r="F4636" s="163">
        <v>11.125</v>
      </c>
      <c r="G4636" s="163">
        <v>12.215</v>
      </c>
      <c r="H4636" s="1">
        <v>226</v>
      </c>
      <c r="I4636" s="161">
        <f>VLOOKUP(B4636,L$2:M$54,2,FALSE)</f>
        <v>1.0356450601100582</v>
      </c>
      <c r="J4636">
        <f>MAX(I4636*F4636,E4636)</f>
        <v>11.521551293724398</v>
      </c>
      <c r="L4636" s="166"/>
      <c r="M4636" s="41"/>
      <c r="N4636" s="41"/>
      <c r="O4636" s="41"/>
    </row>
    <row r="4637" spans="1:15" x14ac:dyDescent="0.25">
      <c r="A4637" s="165">
        <v>43659.125</v>
      </c>
      <c r="B4637" s="167">
        <f>WEEKNUM(A4637)</f>
        <v>28</v>
      </c>
      <c r="C4637" s="164">
        <f>WEEKDAY(A4637)</f>
        <v>7</v>
      </c>
      <c r="D4637" s="164">
        <v>4</v>
      </c>
      <c r="E4637" s="163">
        <v>12</v>
      </c>
      <c r="F4637" s="163">
        <v>12.02</v>
      </c>
      <c r="G4637" s="163">
        <v>12.5725</v>
      </c>
      <c r="H4637" s="1">
        <v>262</v>
      </c>
      <c r="I4637" s="161">
        <f>VLOOKUP(B4637,L$2:M$54,2,FALSE)</f>
        <v>1.0356450601100582</v>
      </c>
      <c r="J4637">
        <f>MAX(I4637*F4637,E4637)</f>
        <v>12.4484536225229</v>
      </c>
      <c r="L4637" s="166"/>
      <c r="M4637" s="41"/>
      <c r="N4637" s="41"/>
      <c r="O4637" s="41"/>
    </row>
    <row r="4638" spans="1:15" x14ac:dyDescent="0.25">
      <c r="A4638" s="165">
        <v>43659.166666666664</v>
      </c>
      <c r="B4638" s="167">
        <f>WEEKNUM(A4638)</f>
        <v>28</v>
      </c>
      <c r="C4638" s="164">
        <f>WEEKDAY(A4638)</f>
        <v>7</v>
      </c>
      <c r="D4638" s="164">
        <v>5</v>
      </c>
      <c r="E4638" s="163">
        <v>10</v>
      </c>
      <c r="F4638" s="163">
        <v>10.565000000000001</v>
      </c>
      <c r="G4638" s="163">
        <v>11.942500000000001</v>
      </c>
      <c r="H4638" s="1">
        <v>402</v>
      </c>
      <c r="I4638" s="161">
        <f>VLOOKUP(B4638,L$2:M$54,2,FALSE)</f>
        <v>1.0356450601100582</v>
      </c>
      <c r="J4638">
        <f>MAX(I4638*F4638,E4638)</f>
        <v>10.941590060062767</v>
      </c>
      <c r="L4638" s="166"/>
      <c r="M4638" s="41"/>
      <c r="N4638" s="41"/>
      <c r="O4638" s="41"/>
    </row>
    <row r="4639" spans="1:15" x14ac:dyDescent="0.25">
      <c r="A4639" s="165">
        <v>43659.208333333336</v>
      </c>
      <c r="B4639" s="167">
        <f>WEEKNUM(A4639)</f>
        <v>28</v>
      </c>
      <c r="C4639" s="164">
        <f>WEEKDAY(A4639)</f>
        <v>7</v>
      </c>
      <c r="D4639" s="164">
        <v>6</v>
      </c>
      <c r="E4639" s="163">
        <v>10</v>
      </c>
      <c r="F4639" s="163">
        <v>9.99</v>
      </c>
      <c r="G4639" s="163">
        <v>12.1675</v>
      </c>
      <c r="H4639" s="1">
        <v>925</v>
      </c>
      <c r="I4639" s="161">
        <f>VLOOKUP(B4639,L$2:M$54,2,FALSE)</f>
        <v>1.0356450601100582</v>
      </c>
      <c r="J4639">
        <f>MAX(I4639*F4639,E4639)</f>
        <v>10.346094150499482</v>
      </c>
      <c r="L4639" s="166"/>
      <c r="M4639" s="41"/>
      <c r="N4639" s="41"/>
      <c r="O4639" s="41"/>
    </row>
    <row r="4640" spans="1:15" x14ac:dyDescent="0.25">
      <c r="A4640" s="165">
        <v>43659.25</v>
      </c>
      <c r="B4640" s="167">
        <f>WEEKNUM(A4640)</f>
        <v>28</v>
      </c>
      <c r="C4640" s="164">
        <f>WEEKDAY(A4640)</f>
        <v>7</v>
      </c>
      <c r="D4640" s="164">
        <v>7</v>
      </c>
      <c r="E4640" s="163">
        <v>10</v>
      </c>
      <c r="F4640" s="163">
        <v>11.98</v>
      </c>
      <c r="G4640" s="163">
        <v>12.997499999999999</v>
      </c>
      <c r="H4640" s="1">
        <v>3222</v>
      </c>
      <c r="I4640" s="161">
        <f>VLOOKUP(B4640,L$2:M$54,2,FALSE)</f>
        <v>1.0356450601100582</v>
      </c>
      <c r="J4640">
        <f>MAX(I4640*F4640,E4640)</f>
        <v>12.407027820118497</v>
      </c>
      <c r="L4640" s="166"/>
      <c r="M4640" s="41"/>
      <c r="N4640" s="41"/>
      <c r="O4640" s="41"/>
    </row>
    <row r="4641" spans="1:15" x14ac:dyDescent="0.25">
      <c r="A4641" s="165">
        <v>43659.291666666664</v>
      </c>
      <c r="B4641" s="167">
        <f>WEEKNUM(A4641)</f>
        <v>28</v>
      </c>
      <c r="C4641" s="164">
        <f>WEEKDAY(A4641)</f>
        <v>7</v>
      </c>
      <c r="D4641" s="164">
        <v>8</v>
      </c>
      <c r="E4641" s="163">
        <v>10</v>
      </c>
      <c r="F4641" s="163">
        <v>15.010000000000002</v>
      </c>
      <c r="G4641" s="163">
        <v>13.6975</v>
      </c>
      <c r="H4641" s="1">
        <v>3888</v>
      </c>
      <c r="I4641" s="161">
        <f>VLOOKUP(B4641,L$2:M$54,2,FALSE)</f>
        <v>1.0356450601100582</v>
      </c>
      <c r="J4641">
        <f>MAX(I4641*F4641,E4641)</f>
        <v>15.545032352251974</v>
      </c>
      <c r="L4641" s="166"/>
      <c r="M4641" s="41"/>
      <c r="N4641" s="41"/>
      <c r="O4641" s="41"/>
    </row>
    <row r="4642" spans="1:15" x14ac:dyDescent="0.25">
      <c r="A4642" s="165">
        <v>43659.333333333336</v>
      </c>
      <c r="B4642" s="167">
        <f>WEEKNUM(A4642)</f>
        <v>28</v>
      </c>
      <c r="C4642" s="164">
        <f>WEEKDAY(A4642)</f>
        <v>7</v>
      </c>
      <c r="D4642" s="164">
        <v>9</v>
      </c>
      <c r="E4642" s="163">
        <v>10</v>
      </c>
      <c r="F4642" s="163">
        <v>15.76</v>
      </c>
      <c r="G4642" s="163">
        <v>13.065000000000001</v>
      </c>
      <c r="H4642" s="1">
        <v>3508</v>
      </c>
      <c r="I4642" s="161">
        <f>VLOOKUP(B4642,L$2:M$54,2,FALSE)</f>
        <v>1.0356450601100582</v>
      </c>
      <c r="J4642">
        <f>MAX(I4642*F4642,E4642)</f>
        <v>16.321766147334518</v>
      </c>
      <c r="L4642" s="166"/>
      <c r="M4642" s="41"/>
      <c r="N4642" s="41"/>
      <c r="O4642" s="41"/>
    </row>
    <row r="4643" spans="1:15" x14ac:dyDescent="0.25">
      <c r="A4643" s="165">
        <v>43659.375</v>
      </c>
      <c r="B4643" s="167">
        <f>WEEKNUM(A4643)</f>
        <v>28</v>
      </c>
      <c r="C4643" s="164">
        <f>WEEKDAY(A4643)</f>
        <v>7</v>
      </c>
      <c r="D4643" s="164">
        <v>10</v>
      </c>
      <c r="E4643" s="163">
        <v>10</v>
      </c>
      <c r="F4643" s="163">
        <v>14.955000000000002</v>
      </c>
      <c r="G4643" s="163">
        <v>12.12</v>
      </c>
      <c r="H4643" s="1">
        <v>2858</v>
      </c>
      <c r="I4643" s="161">
        <f>VLOOKUP(B4643,L$2:M$54,2,FALSE)</f>
        <v>1.0356450601100582</v>
      </c>
      <c r="J4643">
        <f>MAX(I4643*F4643,E4643)</f>
        <v>15.488071873945922</v>
      </c>
      <c r="L4643" s="166"/>
      <c r="M4643" s="41"/>
      <c r="N4643" s="41"/>
      <c r="O4643" s="41"/>
    </row>
    <row r="4644" spans="1:15" x14ac:dyDescent="0.25">
      <c r="A4644" s="165">
        <v>43659.416666666664</v>
      </c>
      <c r="B4644" s="167">
        <f>WEEKNUM(A4644)</f>
        <v>28</v>
      </c>
      <c r="C4644" s="164">
        <f>WEEKDAY(A4644)</f>
        <v>7</v>
      </c>
      <c r="D4644" s="164">
        <v>11</v>
      </c>
      <c r="E4644" s="163">
        <v>10</v>
      </c>
      <c r="F4644" s="163">
        <v>15.905000000000001</v>
      </c>
      <c r="G4644" s="163">
        <v>11.837499999999999</v>
      </c>
      <c r="H4644" s="1">
        <v>2749</v>
      </c>
      <c r="I4644" s="161">
        <f>VLOOKUP(B4644,L$2:M$54,2,FALSE)</f>
        <v>1.0356450601100582</v>
      </c>
      <c r="J4644">
        <f>MAX(I4644*F4644,E4644)</f>
        <v>16.471934681050477</v>
      </c>
      <c r="L4644" s="166"/>
      <c r="M4644" s="41"/>
      <c r="N4644" s="41"/>
      <c r="O4644" s="41"/>
    </row>
    <row r="4645" spans="1:15" x14ac:dyDescent="0.25">
      <c r="A4645" s="165">
        <v>43659.458333333336</v>
      </c>
      <c r="B4645" s="167">
        <f>WEEKNUM(A4645)</f>
        <v>28</v>
      </c>
      <c r="C4645" s="164">
        <f>WEEKDAY(A4645)</f>
        <v>7</v>
      </c>
      <c r="D4645" s="164">
        <v>12</v>
      </c>
      <c r="E4645" s="163">
        <v>10</v>
      </c>
      <c r="F4645" s="163">
        <v>14.8</v>
      </c>
      <c r="G4645" s="163">
        <v>11.66</v>
      </c>
      <c r="H4645" s="1">
        <v>2614</v>
      </c>
      <c r="I4645" s="161">
        <f>VLOOKUP(B4645,L$2:M$54,2,FALSE)</f>
        <v>1.0356450601100582</v>
      </c>
      <c r="J4645">
        <f>MAX(I4645*F4645,E4645)</f>
        <v>15.327546889628861</v>
      </c>
      <c r="L4645" s="166"/>
      <c r="M4645" s="41"/>
      <c r="N4645" s="41"/>
      <c r="O4645" s="41"/>
    </row>
    <row r="4646" spans="1:15" x14ac:dyDescent="0.25">
      <c r="A4646" s="165">
        <v>43659.5</v>
      </c>
      <c r="B4646" s="167">
        <f>WEEKNUM(A4646)</f>
        <v>28</v>
      </c>
      <c r="C4646" s="164">
        <f>WEEKDAY(A4646)</f>
        <v>7</v>
      </c>
      <c r="D4646" s="164">
        <v>13</v>
      </c>
      <c r="E4646" s="163">
        <v>10</v>
      </c>
      <c r="F4646" s="163">
        <v>13.914999999999999</v>
      </c>
      <c r="G4646" s="163">
        <v>11.765000000000001</v>
      </c>
      <c r="H4646" s="1">
        <v>2439</v>
      </c>
      <c r="I4646" s="161">
        <f>VLOOKUP(B4646,L$2:M$54,2,FALSE)</f>
        <v>1.0356450601100582</v>
      </c>
      <c r="J4646">
        <f>MAX(I4646*F4646,E4646)</f>
        <v>14.411001011431459</v>
      </c>
      <c r="L4646" s="166"/>
      <c r="M4646" s="41"/>
      <c r="N4646" s="41"/>
      <c r="O4646" s="41"/>
    </row>
    <row r="4647" spans="1:15" x14ac:dyDescent="0.25">
      <c r="A4647" s="165">
        <v>43659.541666666664</v>
      </c>
      <c r="B4647" s="167">
        <f>WEEKNUM(A4647)</f>
        <v>28</v>
      </c>
      <c r="C4647" s="164">
        <f>WEEKDAY(A4647)</f>
        <v>7</v>
      </c>
      <c r="D4647" s="164">
        <v>14</v>
      </c>
      <c r="E4647" s="163">
        <v>10</v>
      </c>
      <c r="F4647" s="163">
        <v>14.510000000000002</v>
      </c>
      <c r="G4647" s="163">
        <v>11.91</v>
      </c>
      <c r="H4647" s="1">
        <v>2547</v>
      </c>
      <c r="I4647" s="161">
        <f>VLOOKUP(B4647,L$2:M$54,2,FALSE)</f>
        <v>1.0356450601100582</v>
      </c>
      <c r="J4647">
        <f>MAX(I4647*F4647,E4647)</f>
        <v>15.027209822196946</v>
      </c>
      <c r="L4647" s="166"/>
      <c r="M4647" s="41"/>
      <c r="N4647" s="41"/>
      <c r="O4647" s="41"/>
    </row>
    <row r="4648" spans="1:15" x14ac:dyDescent="0.25">
      <c r="A4648" s="165">
        <v>43659.583333333336</v>
      </c>
      <c r="B4648" s="167">
        <f>WEEKNUM(A4648)</f>
        <v>28</v>
      </c>
      <c r="C4648" s="164">
        <f>WEEKDAY(A4648)</f>
        <v>7</v>
      </c>
      <c r="D4648" s="164">
        <v>15</v>
      </c>
      <c r="E4648" s="163">
        <v>10</v>
      </c>
      <c r="F4648" s="163">
        <v>14.995000000000001</v>
      </c>
      <c r="G4648" s="163">
        <v>12.065</v>
      </c>
      <c r="H4648" s="1">
        <v>2716</v>
      </c>
      <c r="I4648" s="161">
        <f>VLOOKUP(B4648,L$2:M$54,2,FALSE)</f>
        <v>1.0356450601100582</v>
      </c>
      <c r="J4648">
        <f>MAX(I4648*F4648,E4648)</f>
        <v>15.529497676350324</v>
      </c>
      <c r="L4648" s="166"/>
      <c r="M4648" s="41"/>
      <c r="N4648" s="41"/>
      <c r="O4648" s="41"/>
    </row>
    <row r="4649" spans="1:15" x14ac:dyDescent="0.25">
      <c r="A4649" s="165">
        <v>43659.625</v>
      </c>
      <c r="B4649" s="167">
        <f>WEEKNUM(A4649)</f>
        <v>28</v>
      </c>
      <c r="C4649" s="164">
        <f>WEEKDAY(A4649)</f>
        <v>7</v>
      </c>
      <c r="D4649" s="164">
        <v>16</v>
      </c>
      <c r="E4649" s="163">
        <v>10</v>
      </c>
      <c r="F4649" s="163">
        <v>16.05</v>
      </c>
      <c r="G4649" s="163">
        <v>12.125</v>
      </c>
      <c r="H4649" s="1">
        <v>2925</v>
      </c>
      <c r="I4649" s="161">
        <f>VLOOKUP(B4649,L$2:M$54,2,FALSE)</f>
        <v>1.0356450601100582</v>
      </c>
      <c r="J4649">
        <f>MAX(I4649*F4649,E4649)</f>
        <v>16.622103214766433</v>
      </c>
      <c r="L4649" s="166"/>
      <c r="M4649" s="41"/>
      <c r="N4649" s="41"/>
      <c r="O4649" s="41"/>
    </row>
    <row r="4650" spans="1:15" x14ac:dyDescent="0.25">
      <c r="A4650" s="165">
        <v>43659.666666666664</v>
      </c>
      <c r="B4650" s="167">
        <f>WEEKNUM(A4650)</f>
        <v>28</v>
      </c>
      <c r="C4650" s="164">
        <f>WEEKDAY(A4650)</f>
        <v>7</v>
      </c>
      <c r="D4650" s="164">
        <v>17</v>
      </c>
      <c r="E4650" s="163">
        <v>10</v>
      </c>
      <c r="F4650" s="163">
        <v>16.064999999999998</v>
      </c>
      <c r="G4650" s="163">
        <v>10.209999999999999</v>
      </c>
      <c r="H4650" s="1">
        <v>3653</v>
      </c>
      <c r="I4650" s="161">
        <f>VLOOKUP(B4650,L$2:M$54,2,FALSE)</f>
        <v>1.0356450601100582</v>
      </c>
      <c r="J4650">
        <f>MAX(I4650*F4650,E4650)</f>
        <v>16.637637890668081</v>
      </c>
      <c r="L4650" s="166"/>
      <c r="M4650" s="41"/>
      <c r="N4650" s="41"/>
      <c r="O4650" s="41"/>
    </row>
    <row r="4651" spans="1:15" x14ac:dyDescent="0.25">
      <c r="A4651" s="165">
        <v>43659.708333333336</v>
      </c>
      <c r="B4651" s="167">
        <f>WEEKNUM(A4651)</f>
        <v>28</v>
      </c>
      <c r="C4651" s="164">
        <f>WEEKDAY(A4651)</f>
        <v>7</v>
      </c>
      <c r="D4651" s="164">
        <v>18</v>
      </c>
      <c r="E4651" s="163">
        <v>10</v>
      </c>
      <c r="F4651" s="163">
        <v>18.015000000000001</v>
      </c>
      <c r="G4651" s="163">
        <v>12.005000000000001</v>
      </c>
      <c r="H4651" s="1">
        <v>4058</v>
      </c>
      <c r="I4651" s="161">
        <f>VLOOKUP(B4651,L$2:M$54,2,FALSE)</f>
        <v>1.0356450601100582</v>
      </c>
      <c r="J4651">
        <f>MAX(I4651*F4651,E4651)</f>
        <v>18.657145757882699</v>
      </c>
      <c r="L4651" s="166"/>
      <c r="M4651" s="41"/>
      <c r="N4651" s="41"/>
      <c r="O4651" s="41"/>
    </row>
    <row r="4652" spans="1:15" x14ac:dyDescent="0.25">
      <c r="A4652" s="165">
        <v>43659.75</v>
      </c>
      <c r="B4652" s="167">
        <f>WEEKNUM(A4652)</f>
        <v>28</v>
      </c>
      <c r="C4652" s="164">
        <f>WEEKDAY(A4652)</f>
        <v>7</v>
      </c>
      <c r="D4652" s="164">
        <v>19</v>
      </c>
      <c r="E4652" s="163">
        <v>10</v>
      </c>
      <c r="F4652" s="163">
        <v>15.719999999999999</v>
      </c>
      <c r="G4652" s="163">
        <v>10.045</v>
      </c>
      <c r="H4652" s="1">
        <v>3268</v>
      </c>
      <c r="I4652" s="161">
        <f>VLOOKUP(B4652,L$2:M$54,2,FALSE)</f>
        <v>1.0356450601100582</v>
      </c>
      <c r="J4652">
        <f>MAX(I4652*F4652,E4652)</f>
        <v>16.280340344930114</v>
      </c>
      <c r="L4652" s="166"/>
      <c r="M4652" s="41"/>
      <c r="N4652" s="41"/>
      <c r="O4652" s="41"/>
    </row>
    <row r="4653" spans="1:15" x14ac:dyDescent="0.25">
      <c r="A4653" s="165">
        <v>43659.791666666664</v>
      </c>
      <c r="B4653" s="167">
        <f>WEEKNUM(A4653)</f>
        <v>28</v>
      </c>
      <c r="C4653" s="164">
        <f>WEEKDAY(A4653)</f>
        <v>7</v>
      </c>
      <c r="D4653" s="164">
        <v>20</v>
      </c>
      <c r="E4653" s="163">
        <v>10</v>
      </c>
      <c r="F4653" s="163">
        <v>14.530000000000001</v>
      </c>
      <c r="G4653" s="163">
        <v>11.965</v>
      </c>
      <c r="H4653" s="1">
        <v>2106</v>
      </c>
      <c r="I4653" s="161">
        <f>VLOOKUP(B4653,L$2:M$54,2,FALSE)</f>
        <v>1.0356450601100582</v>
      </c>
      <c r="J4653">
        <f>MAX(I4653*F4653,E4653)</f>
        <v>15.047922723399147</v>
      </c>
      <c r="L4653" s="166"/>
      <c r="M4653" s="41"/>
      <c r="N4653" s="41"/>
      <c r="O4653" s="41"/>
    </row>
    <row r="4654" spans="1:15" x14ac:dyDescent="0.25">
      <c r="A4654" s="165">
        <v>43659.833333333336</v>
      </c>
      <c r="B4654" s="167">
        <f>WEEKNUM(A4654)</f>
        <v>28</v>
      </c>
      <c r="C4654" s="164">
        <f>WEEKDAY(A4654)</f>
        <v>7</v>
      </c>
      <c r="D4654" s="164">
        <v>21</v>
      </c>
      <c r="E4654" s="163">
        <v>10</v>
      </c>
      <c r="F4654" s="163">
        <v>12.975</v>
      </c>
      <c r="G4654" s="163">
        <v>11.940000000000001</v>
      </c>
      <c r="H4654" s="1">
        <v>1301</v>
      </c>
      <c r="I4654" s="161">
        <f>VLOOKUP(B4654,L$2:M$54,2,FALSE)</f>
        <v>1.0356450601100582</v>
      </c>
      <c r="J4654">
        <f>MAX(I4654*F4654,E4654)</f>
        <v>13.437494654928004</v>
      </c>
      <c r="L4654" s="166"/>
      <c r="M4654" s="41"/>
      <c r="N4654" s="41"/>
      <c r="O4654" s="41"/>
    </row>
    <row r="4655" spans="1:15" x14ac:dyDescent="0.25">
      <c r="A4655" s="165">
        <v>43659.875</v>
      </c>
      <c r="B4655" s="167">
        <f>WEEKNUM(A4655)</f>
        <v>28</v>
      </c>
      <c r="C4655" s="164">
        <f>WEEKDAY(A4655)</f>
        <v>7</v>
      </c>
      <c r="D4655" s="164">
        <v>22</v>
      </c>
      <c r="E4655" s="163">
        <v>12</v>
      </c>
      <c r="F4655" s="163">
        <v>12.2</v>
      </c>
      <c r="G4655" s="163">
        <v>12.9275</v>
      </c>
      <c r="H4655" s="1">
        <v>1027</v>
      </c>
      <c r="I4655" s="161">
        <f>VLOOKUP(B4655,L$2:M$54,2,FALSE)</f>
        <v>1.0356450601100582</v>
      </c>
      <c r="J4655">
        <f>MAX(I4655*F4655,E4655)</f>
        <v>12.634869733342709</v>
      </c>
      <c r="L4655" s="166"/>
      <c r="M4655" s="41"/>
      <c r="N4655" s="41"/>
      <c r="O4655" s="41"/>
    </row>
    <row r="4656" spans="1:15" x14ac:dyDescent="0.25">
      <c r="A4656" s="165">
        <v>43659.916666666664</v>
      </c>
      <c r="B4656" s="167">
        <f>WEEKNUM(A4656)</f>
        <v>28</v>
      </c>
      <c r="C4656" s="164">
        <f>WEEKDAY(A4656)</f>
        <v>7</v>
      </c>
      <c r="D4656" s="164">
        <v>23</v>
      </c>
      <c r="E4656" s="163">
        <v>12</v>
      </c>
      <c r="F4656" s="163">
        <v>12.885</v>
      </c>
      <c r="G4656" s="163">
        <v>13.047499999999999</v>
      </c>
      <c r="H4656" s="1">
        <v>996</v>
      </c>
      <c r="I4656" s="161">
        <f>VLOOKUP(B4656,L$2:M$54,2,FALSE)</f>
        <v>1.0356450601100582</v>
      </c>
      <c r="J4656">
        <f>MAX(I4656*F4656,E4656)</f>
        <v>13.344286599518099</v>
      </c>
      <c r="L4656" s="166"/>
      <c r="M4656" s="41"/>
      <c r="N4656" s="41"/>
      <c r="O4656" s="41"/>
    </row>
    <row r="4657" spans="1:15" x14ac:dyDescent="0.25">
      <c r="A4657" s="165">
        <v>43659.958333333336</v>
      </c>
      <c r="B4657" s="167">
        <f>WEEKNUM(A4657)</f>
        <v>28</v>
      </c>
      <c r="C4657" s="164">
        <f>WEEKDAY(A4657)</f>
        <v>7</v>
      </c>
      <c r="D4657" s="164">
        <v>24</v>
      </c>
      <c r="E4657" s="163">
        <v>11.645</v>
      </c>
      <c r="F4657" s="163">
        <v>11.645</v>
      </c>
      <c r="G4657" s="163">
        <v>12.055</v>
      </c>
      <c r="H4657" s="1">
        <v>831</v>
      </c>
      <c r="I4657" s="161">
        <f>VLOOKUP(B4657,L$2:M$54,2,FALSE)</f>
        <v>1.0356450601100582</v>
      </c>
      <c r="J4657">
        <f>MAX(I4657*F4657,E4657)</f>
        <v>12.060086724981627</v>
      </c>
      <c r="L4657" s="166"/>
      <c r="M4657" s="41"/>
      <c r="N4657" s="41"/>
      <c r="O4657" s="41"/>
    </row>
    <row r="4658" spans="1:15" x14ac:dyDescent="0.25">
      <c r="A4658" s="165">
        <v>43660</v>
      </c>
      <c r="B4658" s="167">
        <f>WEEKNUM(A4658)</f>
        <v>29</v>
      </c>
      <c r="C4658" s="164">
        <f>WEEKDAY(A4658)</f>
        <v>1</v>
      </c>
      <c r="D4658" s="164">
        <v>1</v>
      </c>
      <c r="E4658" s="163">
        <v>12.100000000000001</v>
      </c>
      <c r="F4658" s="163">
        <v>12.100000000000001</v>
      </c>
      <c r="G4658" s="163">
        <v>11.975000000000001</v>
      </c>
      <c r="H4658" s="1">
        <v>775</v>
      </c>
      <c r="I4658" s="161">
        <f>VLOOKUP(B4658,L$2:M$54,2,FALSE)</f>
        <v>1.0043545454972953</v>
      </c>
      <c r="J4658">
        <f>MAX(I4658*F4658,E4658)</f>
        <v>12.152690000517275</v>
      </c>
      <c r="L4658" s="166"/>
      <c r="M4658" s="41"/>
      <c r="N4658" s="41"/>
      <c r="O4658" s="41"/>
    </row>
    <row r="4659" spans="1:15" x14ac:dyDescent="0.25">
      <c r="A4659" s="165">
        <v>43660.041666666664</v>
      </c>
      <c r="B4659" s="167">
        <f>WEEKNUM(A4659)</f>
        <v>29</v>
      </c>
      <c r="C4659" s="164">
        <f>WEEKDAY(A4659)</f>
        <v>1</v>
      </c>
      <c r="D4659" s="164">
        <v>2</v>
      </c>
      <c r="E4659" s="163">
        <v>11.620000000000001</v>
      </c>
      <c r="F4659" s="163">
        <v>11.620000000000001</v>
      </c>
      <c r="G4659" s="163">
        <v>12.09</v>
      </c>
      <c r="H4659" s="1">
        <v>494</v>
      </c>
      <c r="I4659" s="161">
        <f>VLOOKUP(B4659,L$2:M$54,2,FALSE)</f>
        <v>1.0043545454972953</v>
      </c>
      <c r="J4659">
        <f>MAX(I4659*F4659,E4659)</f>
        <v>11.670599818678573</v>
      </c>
      <c r="L4659" s="166"/>
      <c r="M4659" s="41"/>
      <c r="N4659" s="41"/>
      <c r="O4659" s="41"/>
    </row>
    <row r="4660" spans="1:15" x14ac:dyDescent="0.25">
      <c r="A4660" s="165">
        <v>43660.083333333336</v>
      </c>
      <c r="B4660" s="167">
        <f>WEEKNUM(A4660)</f>
        <v>29</v>
      </c>
      <c r="C4660" s="164">
        <f>WEEKDAY(A4660)</f>
        <v>1</v>
      </c>
      <c r="D4660" s="164">
        <v>3</v>
      </c>
      <c r="E4660" s="163">
        <v>10.18</v>
      </c>
      <c r="F4660" s="163">
        <v>10.18</v>
      </c>
      <c r="G4660" s="163">
        <v>12.030000000000001</v>
      </c>
      <c r="H4660" s="1">
        <v>250</v>
      </c>
      <c r="I4660" s="161">
        <f>VLOOKUP(B4660,L$2:M$54,2,FALSE)</f>
        <v>1.0043545454972953</v>
      </c>
      <c r="J4660">
        <f>MAX(I4660*F4660,E4660)</f>
        <v>10.224329273162466</v>
      </c>
      <c r="L4660" s="166"/>
      <c r="M4660" s="41"/>
      <c r="N4660" s="41"/>
      <c r="O4660" s="41"/>
    </row>
    <row r="4661" spans="1:15" x14ac:dyDescent="0.25">
      <c r="A4661" s="165">
        <v>43660.125</v>
      </c>
      <c r="B4661" s="167">
        <f>WEEKNUM(A4661)</f>
        <v>29</v>
      </c>
      <c r="C4661" s="164">
        <f>WEEKDAY(A4661)</f>
        <v>1</v>
      </c>
      <c r="D4661" s="164">
        <v>4</v>
      </c>
      <c r="E4661" s="163">
        <v>9.7899999999999991</v>
      </c>
      <c r="F4661" s="163">
        <v>9.7899999999999991</v>
      </c>
      <c r="G4661" s="163">
        <v>12.512499999999999</v>
      </c>
      <c r="H4661" s="1">
        <v>288</v>
      </c>
      <c r="I4661" s="161">
        <f>VLOOKUP(B4661,L$2:M$54,2,FALSE)</f>
        <v>1.0043545454972953</v>
      </c>
      <c r="J4661">
        <f>MAX(I4661*F4661,E4661)</f>
        <v>9.8326310004185196</v>
      </c>
      <c r="L4661" s="166"/>
      <c r="M4661" s="41"/>
      <c r="N4661" s="41"/>
      <c r="O4661" s="41"/>
    </row>
    <row r="4662" spans="1:15" x14ac:dyDescent="0.25">
      <c r="A4662" s="165">
        <v>43660.166666666664</v>
      </c>
      <c r="B4662" s="167">
        <f>WEEKNUM(A4662)</f>
        <v>29</v>
      </c>
      <c r="C4662" s="164">
        <f>WEEKDAY(A4662)</f>
        <v>1</v>
      </c>
      <c r="D4662" s="164">
        <v>5</v>
      </c>
      <c r="E4662" s="163">
        <v>10.120000000000001</v>
      </c>
      <c r="F4662" s="163">
        <v>10.120000000000001</v>
      </c>
      <c r="G4662" s="163">
        <v>13.035</v>
      </c>
      <c r="H4662" s="1">
        <v>485</v>
      </c>
      <c r="I4662" s="161">
        <f>VLOOKUP(B4662,L$2:M$54,2,FALSE)</f>
        <v>1.0043545454972953</v>
      </c>
      <c r="J4662">
        <f>MAX(I4662*F4662,E4662)</f>
        <v>10.16406800043263</v>
      </c>
      <c r="L4662" s="166"/>
      <c r="M4662" s="41"/>
      <c r="N4662" s="41"/>
      <c r="O4662" s="41"/>
    </row>
    <row r="4663" spans="1:15" x14ac:dyDescent="0.25">
      <c r="A4663" s="165">
        <v>43660.208333333336</v>
      </c>
      <c r="B4663" s="167">
        <f>WEEKNUM(A4663)</f>
        <v>29</v>
      </c>
      <c r="C4663" s="164">
        <f>WEEKDAY(A4663)</f>
        <v>1</v>
      </c>
      <c r="D4663" s="164">
        <v>6</v>
      </c>
      <c r="E4663" s="163">
        <v>10.14</v>
      </c>
      <c r="F4663" s="163">
        <v>10.14</v>
      </c>
      <c r="G4663" s="163">
        <v>12.969999999999999</v>
      </c>
      <c r="H4663" s="1">
        <v>968</v>
      </c>
      <c r="I4663" s="161">
        <f>VLOOKUP(B4663,L$2:M$54,2,FALSE)</f>
        <v>1.0043545454972953</v>
      </c>
      <c r="J4663">
        <f>MAX(I4663*F4663,E4663)</f>
        <v>10.184155091342575</v>
      </c>
      <c r="L4663" s="166"/>
      <c r="M4663" s="41"/>
      <c r="N4663" s="41"/>
      <c r="O4663" s="41"/>
    </row>
    <row r="4664" spans="1:15" x14ac:dyDescent="0.25">
      <c r="A4664" s="165">
        <v>43660.25</v>
      </c>
      <c r="B4664" s="167">
        <f>WEEKNUM(A4664)</f>
        <v>29</v>
      </c>
      <c r="C4664" s="164">
        <f>WEEKDAY(A4664)</f>
        <v>1</v>
      </c>
      <c r="D4664" s="164">
        <v>7</v>
      </c>
      <c r="E4664" s="163">
        <v>9.8550000000000004</v>
      </c>
      <c r="F4664" s="163">
        <v>9.870000000000001</v>
      </c>
      <c r="G4664" s="163">
        <v>13.9975</v>
      </c>
      <c r="H4664" s="1">
        <v>3117</v>
      </c>
      <c r="I4664" s="161">
        <f>VLOOKUP(B4664,L$2:M$54,2,FALSE)</f>
        <v>1.0043545454972953</v>
      </c>
      <c r="J4664">
        <f>MAX(I4664*F4664,E4664)</f>
        <v>9.9129793640583053</v>
      </c>
      <c r="L4664" s="166"/>
      <c r="M4664" s="41"/>
      <c r="N4664" s="41"/>
      <c r="O4664" s="41"/>
    </row>
    <row r="4665" spans="1:15" x14ac:dyDescent="0.25">
      <c r="A4665" s="165">
        <v>43660.291666666664</v>
      </c>
      <c r="B4665" s="167">
        <f>WEEKNUM(A4665)</f>
        <v>29</v>
      </c>
      <c r="C4665" s="164">
        <f>WEEKDAY(A4665)</f>
        <v>1</v>
      </c>
      <c r="D4665" s="164">
        <v>8</v>
      </c>
      <c r="E4665" s="163">
        <v>9.9349999999999987</v>
      </c>
      <c r="F4665" s="163">
        <v>9.7650000000000006</v>
      </c>
      <c r="G4665" s="163">
        <v>13.057500000000001</v>
      </c>
      <c r="H4665" s="1">
        <v>3743</v>
      </c>
      <c r="I4665" s="161">
        <f>VLOOKUP(B4665,L$2:M$54,2,FALSE)</f>
        <v>1.0043545454972953</v>
      </c>
      <c r="J4665">
        <f>MAX(I4665*F4665,E4665)</f>
        <v>9.9349999999999987</v>
      </c>
      <c r="L4665" s="166"/>
      <c r="M4665" s="41"/>
      <c r="N4665" s="41"/>
      <c r="O4665" s="41"/>
    </row>
    <row r="4666" spans="1:15" x14ac:dyDescent="0.25">
      <c r="A4666" s="165">
        <v>43660.333333333336</v>
      </c>
      <c r="B4666" s="167">
        <f>WEEKNUM(A4666)</f>
        <v>29</v>
      </c>
      <c r="C4666" s="164">
        <f>WEEKDAY(A4666)</f>
        <v>1</v>
      </c>
      <c r="D4666" s="164">
        <v>9</v>
      </c>
      <c r="E4666" s="163">
        <v>9</v>
      </c>
      <c r="F4666" s="163">
        <v>12.815000000000001</v>
      </c>
      <c r="G4666" s="163">
        <v>12.75</v>
      </c>
      <c r="H4666" s="1">
        <v>3322</v>
      </c>
      <c r="I4666" s="161">
        <f>VLOOKUP(B4666,L$2:M$54,2,FALSE)</f>
        <v>1.0043545454972953</v>
      </c>
      <c r="J4666">
        <f>MAX(I4666*F4666,E4666)</f>
        <v>12.87080350054784</v>
      </c>
      <c r="L4666" s="166"/>
      <c r="M4666" s="41"/>
      <c r="N4666" s="41"/>
      <c r="O4666" s="41"/>
    </row>
    <row r="4667" spans="1:15" x14ac:dyDescent="0.25">
      <c r="A4667" s="165">
        <v>43660.375</v>
      </c>
      <c r="B4667" s="167">
        <f>WEEKNUM(A4667)</f>
        <v>29</v>
      </c>
      <c r="C4667" s="164">
        <f>WEEKDAY(A4667)</f>
        <v>1</v>
      </c>
      <c r="D4667" s="164">
        <v>10</v>
      </c>
      <c r="E4667" s="163">
        <v>10</v>
      </c>
      <c r="F4667" s="163">
        <v>14.09</v>
      </c>
      <c r="G4667" s="163">
        <v>11.985000000000001</v>
      </c>
      <c r="H4667" s="1">
        <v>2657</v>
      </c>
      <c r="I4667" s="161">
        <f>VLOOKUP(B4667,L$2:M$54,2,FALSE)</f>
        <v>1.0043545454972953</v>
      </c>
      <c r="J4667">
        <f>MAX(I4667*F4667,E4667)</f>
        <v>14.151355546056891</v>
      </c>
      <c r="L4667" s="166"/>
      <c r="M4667" s="41"/>
      <c r="N4667" s="41"/>
      <c r="O4667" s="41"/>
    </row>
    <row r="4668" spans="1:15" x14ac:dyDescent="0.25">
      <c r="A4668" s="165">
        <v>43660.416666666664</v>
      </c>
      <c r="B4668" s="167">
        <f>WEEKNUM(A4668)</f>
        <v>29</v>
      </c>
      <c r="C4668" s="164">
        <f>WEEKDAY(A4668)</f>
        <v>1</v>
      </c>
      <c r="D4668" s="164">
        <v>11</v>
      </c>
      <c r="E4668" s="163">
        <v>10</v>
      </c>
      <c r="F4668" s="163">
        <v>13.98</v>
      </c>
      <c r="G4668" s="163">
        <v>11.399999999999999</v>
      </c>
      <c r="H4668" s="1">
        <v>2590</v>
      </c>
      <c r="I4668" s="161">
        <f>VLOOKUP(B4668,L$2:M$54,2,FALSE)</f>
        <v>1.0043545454972953</v>
      </c>
      <c r="J4668">
        <f>MAX(I4668*F4668,E4668)</f>
        <v>14.040876546052189</v>
      </c>
      <c r="L4668" s="166"/>
      <c r="M4668" s="41"/>
      <c r="N4668" s="41"/>
      <c r="O4668" s="41"/>
    </row>
    <row r="4669" spans="1:15" x14ac:dyDescent="0.25">
      <c r="A4669" s="165">
        <v>43660.458333333336</v>
      </c>
      <c r="B4669" s="167">
        <f>WEEKNUM(A4669)</f>
        <v>29</v>
      </c>
      <c r="C4669" s="164">
        <f>WEEKDAY(A4669)</f>
        <v>1</v>
      </c>
      <c r="D4669" s="164">
        <v>12</v>
      </c>
      <c r="E4669" s="163">
        <v>10</v>
      </c>
      <c r="F4669" s="163">
        <v>14.09</v>
      </c>
      <c r="G4669" s="163">
        <v>12.030000000000001</v>
      </c>
      <c r="H4669" s="1">
        <v>2727</v>
      </c>
      <c r="I4669" s="161">
        <f>VLOOKUP(B4669,L$2:M$54,2,FALSE)</f>
        <v>1.0043545454972953</v>
      </c>
      <c r="J4669">
        <f>MAX(I4669*F4669,E4669)</f>
        <v>14.151355546056891</v>
      </c>
      <c r="L4669" s="166"/>
      <c r="M4669" s="41"/>
      <c r="N4669" s="41"/>
      <c r="O4669" s="41"/>
    </row>
    <row r="4670" spans="1:15" x14ac:dyDescent="0.25">
      <c r="A4670" s="165">
        <v>43660.5</v>
      </c>
      <c r="B4670" s="167">
        <f>WEEKNUM(A4670)</f>
        <v>29</v>
      </c>
      <c r="C4670" s="164">
        <f>WEEKDAY(A4670)</f>
        <v>1</v>
      </c>
      <c r="D4670" s="164">
        <v>13</v>
      </c>
      <c r="E4670" s="163">
        <v>10</v>
      </c>
      <c r="F4670" s="163">
        <v>13.98</v>
      </c>
      <c r="G4670" s="163">
        <v>11.932500000000001</v>
      </c>
      <c r="H4670" s="1">
        <v>2598</v>
      </c>
      <c r="I4670" s="161">
        <f>VLOOKUP(B4670,L$2:M$54,2,FALSE)</f>
        <v>1.0043545454972953</v>
      </c>
      <c r="J4670">
        <f>MAX(I4670*F4670,E4670)</f>
        <v>14.040876546052189</v>
      </c>
      <c r="L4670" s="166"/>
      <c r="M4670" s="41"/>
      <c r="N4670" s="41"/>
      <c r="O4670" s="41"/>
    </row>
    <row r="4671" spans="1:15" x14ac:dyDescent="0.25">
      <c r="A4671" s="165">
        <v>43660.541666666664</v>
      </c>
      <c r="B4671" s="167">
        <f>WEEKNUM(A4671)</f>
        <v>29</v>
      </c>
      <c r="C4671" s="164">
        <f>WEEKDAY(A4671)</f>
        <v>1</v>
      </c>
      <c r="D4671" s="164">
        <v>14</v>
      </c>
      <c r="E4671" s="163">
        <v>10</v>
      </c>
      <c r="F4671" s="163">
        <v>14.09</v>
      </c>
      <c r="G4671" s="163">
        <v>12.120000000000001</v>
      </c>
      <c r="H4671" s="1">
        <v>2604</v>
      </c>
      <c r="I4671" s="161">
        <f>VLOOKUP(B4671,L$2:M$54,2,FALSE)</f>
        <v>1.0043545454972953</v>
      </c>
      <c r="J4671">
        <f>MAX(I4671*F4671,E4671)</f>
        <v>14.151355546056891</v>
      </c>
      <c r="L4671" s="166"/>
      <c r="M4671" s="41"/>
      <c r="N4671" s="41"/>
      <c r="O4671" s="41"/>
    </row>
    <row r="4672" spans="1:15" x14ac:dyDescent="0.25">
      <c r="A4672" s="165">
        <v>43660.583333333336</v>
      </c>
      <c r="B4672" s="167">
        <f>WEEKNUM(A4672)</f>
        <v>29</v>
      </c>
      <c r="C4672" s="164">
        <f>WEEKDAY(A4672)</f>
        <v>1</v>
      </c>
      <c r="D4672" s="164">
        <v>15</v>
      </c>
      <c r="E4672" s="163">
        <v>10</v>
      </c>
      <c r="F4672" s="163">
        <v>13.98</v>
      </c>
      <c r="G4672" s="163">
        <v>11.905000000000001</v>
      </c>
      <c r="H4672" s="1">
        <v>2888</v>
      </c>
      <c r="I4672" s="161">
        <f>VLOOKUP(B4672,L$2:M$54,2,FALSE)</f>
        <v>1.0043545454972953</v>
      </c>
      <c r="J4672">
        <f>MAX(I4672*F4672,E4672)</f>
        <v>14.040876546052189</v>
      </c>
      <c r="L4672" s="166"/>
      <c r="M4672" s="41"/>
      <c r="N4672" s="41"/>
      <c r="O4672" s="41"/>
    </row>
    <row r="4673" spans="1:15" x14ac:dyDescent="0.25">
      <c r="A4673" s="165">
        <v>43660.625</v>
      </c>
      <c r="B4673" s="167">
        <f>WEEKNUM(A4673)</f>
        <v>29</v>
      </c>
      <c r="C4673" s="164">
        <f>WEEKDAY(A4673)</f>
        <v>1</v>
      </c>
      <c r="D4673" s="164">
        <v>16</v>
      </c>
      <c r="E4673" s="163">
        <v>10</v>
      </c>
      <c r="F4673" s="163">
        <v>13.865</v>
      </c>
      <c r="G4673" s="163">
        <v>12.065000000000001</v>
      </c>
      <c r="H4673" s="1">
        <v>3009</v>
      </c>
      <c r="I4673" s="161">
        <f>VLOOKUP(B4673,L$2:M$54,2,FALSE)</f>
        <v>1.0043545454972953</v>
      </c>
      <c r="J4673">
        <f>MAX(I4673*F4673,E4673)</f>
        <v>13.925375773319999</v>
      </c>
      <c r="L4673" s="166"/>
      <c r="M4673" s="41"/>
      <c r="N4673" s="41"/>
      <c r="O4673" s="41"/>
    </row>
    <row r="4674" spans="1:15" x14ac:dyDescent="0.25">
      <c r="A4674" s="165">
        <v>43660.666666666664</v>
      </c>
      <c r="B4674" s="167">
        <f>WEEKNUM(A4674)</f>
        <v>29</v>
      </c>
      <c r="C4674" s="164">
        <f>WEEKDAY(A4674)</f>
        <v>1</v>
      </c>
      <c r="D4674" s="164">
        <v>17</v>
      </c>
      <c r="E4674" s="163">
        <v>10</v>
      </c>
      <c r="F4674" s="163">
        <v>13.684999999999999</v>
      </c>
      <c r="G4674" s="163">
        <v>10.215</v>
      </c>
      <c r="H4674" s="1">
        <v>3846</v>
      </c>
      <c r="I4674" s="161">
        <f>VLOOKUP(B4674,L$2:M$54,2,FALSE)</f>
        <v>1.0043545454972953</v>
      </c>
      <c r="J4674">
        <f>MAX(I4674*F4674,E4674)</f>
        <v>13.744591955130485</v>
      </c>
      <c r="L4674" s="166"/>
      <c r="M4674" s="41"/>
      <c r="N4674" s="41"/>
      <c r="O4674" s="41"/>
    </row>
    <row r="4675" spans="1:15" x14ac:dyDescent="0.25">
      <c r="A4675" s="165">
        <v>43660.708333333336</v>
      </c>
      <c r="B4675" s="167">
        <f>WEEKNUM(A4675)</f>
        <v>29</v>
      </c>
      <c r="C4675" s="164">
        <f>WEEKDAY(A4675)</f>
        <v>1</v>
      </c>
      <c r="D4675" s="164">
        <v>18</v>
      </c>
      <c r="E4675" s="163">
        <v>10</v>
      </c>
      <c r="F4675" s="163">
        <v>14.09</v>
      </c>
      <c r="G4675" s="163">
        <v>10.055</v>
      </c>
      <c r="H4675" s="1">
        <v>3840</v>
      </c>
      <c r="I4675" s="161">
        <f>VLOOKUP(B4675,L$2:M$54,2,FALSE)</f>
        <v>1.0043545454972953</v>
      </c>
      <c r="J4675">
        <f>MAX(I4675*F4675,E4675)</f>
        <v>14.151355546056891</v>
      </c>
      <c r="L4675" s="166"/>
      <c r="M4675" s="41"/>
      <c r="N4675" s="41"/>
      <c r="O4675" s="41"/>
    </row>
    <row r="4676" spans="1:15" x14ac:dyDescent="0.25">
      <c r="A4676" s="165">
        <v>43660.75</v>
      </c>
      <c r="B4676" s="167">
        <f>WEEKNUM(A4676)</f>
        <v>29</v>
      </c>
      <c r="C4676" s="164">
        <f>WEEKDAY(A4676)</f>
        <v>1</v>
      </c>
      <c r="D4676" s="164">
        <v>19</v>
      </c>
      <c r="E4676" s="163">
        <v>10</v>
      </c>
      <c r="F4676" s="163">
        <v>13.99</v>
      </c>
      <c r="G4676" s="163">
        <v>11.02</v>
      </c>
      <c r="H4676" s="1">
        <v>3020</v>
      </c>
      <c r="I4676" s="161">
        <f>VLOOKUP(B4676,L$2:M$54,2,FALSE)</f>
        <v>1.0043545454972953</v>
      </c>
      <c r="J4676">
        <f>MAX(I4676*F4676,E4676)</f>
        <v>14.050920091507162</v>
      </c>
      <c r="L4676" s="166"/>
      <c r="M4676" s="41"/>
      <c r="N4676" s="41"/>
      <c r="O4676" s="41"/>
    </row>
    <row r="4677" spans="1:15" x14ac:dyDescent="0.25">
      <c r="A4677" s="165">
        <v>43660.791666666664</v>
      </c>
      <c r="B4677" s="167">
        <f>WEEKNUM(A4677)</f>
        <v>29</v>
      </c>
      <c r="C4677" s="164">
        <f>WEEKDAY(A4677)</f>
        <v>1</v>
      </c>
      <c r="D4677" s="164">
        <v>20</v>
      </c>
      <c r="E4677" s="163">
        <v>10</v>
      </c>
      <c r="F4677" s="163">
        <v>13.965</v>
      </c>
      <c r="G4677" s="163">
        <v>9.8999999999999986</v>
      </c>
      <c r="H4677" s="1">
        <v>2284</v>
      </c>
      <c r="I4677" s="161">
        <f>VLOOKUP(B4677,L$2:M$54,2,FALSE)</f>
        <v>1.0043545454972953</v>
      </c>
      <c r="J4677">
        <f>MAX(I4677*F4677,E4677)</f>
        <v>14.025811227869729</v>
      </c>
      <c r="L4677" s="166"/>
      <c r="M4677" s="41"/>
      <c r="N4677" s="41"/>
      <c r="O4677" s="41"/>
    </row>
    <row r="4678" spans="1:15" x14ac:dyDescent="0.25">
      <c r="A4678" s="165">
        <v>43660.833333333336</v>
      </c>
      <c r="B4678" s="167">
        <f>WEEKNUM(A4678)</f>
        <v>29</v>
      </c>
      <c r="C4678" s="164">
        <f>WEEKDAY(A4678)</f>
        <v>1</v>
      </c>
      <c r="D4678" s="164">
        <v>21</v>
      </c>
      <c r="E4678" s="163">
        <v>10</v>
      </c>
      <c r="F4678" s="163">
        <v>12.815</v>
      </c>
      <c r="G4678" s="163">
        <v>10.9475</v>
      </c>
      <c r="H4678" s="1">
        <v>1382</v>
      </c>
      <c r="I4678" s="161">
        <f>VLOOKUP(B4678,L$2:M$54,2,FALSE)</f>
        <v>1.0043545454972953</v>
      </c>
      <c r="J4678">
        <f>MAX(I4678*F4678,E4678)</f>
        <v>12.870803500547838</v>
      </c>
      <c r="L4678" s="166"/>
      <c r="M4678" s="41"/>
      <c r="N4678" s="41"/>
      <c r="O4678" s="41"/>
    </row>
    <row r="4679" spans="1:15" x14ac:dyDescent="0.25">
      <c r="A4679" s="165">
        <v>43660.875</v>
      </c>
      <c r="B4679" s="167">
        <f>WEEKNUM(A4679)</f>
        <v>29</v>
      </c>
      <c r="C4679" s="164">
        <f>WEEKDAY(A4679)</f>
        <v>1</v>
      </c>
      <c r="D4679" s="164">
        <v>22</v>
      </c>
      <c r="E4679" s="163">
        <v>12</v>
      </c>
      <c r="F4679" s="163">
        <v>12.045</v>
      </c>
      <c r="G4679" s="163">
        <v>10.465</v>
      </c>
      <c r="H4679" s="1">
        <v>1113</v>
      </c>
      <c r="I4679" s="161">
        <f>VLOOKUP(B4679,L$2:M$54,2,FALSE)</f>
        <v>1.0043545454972953</v>
      </c>
      <c r="J4679">
        <f>MAX(I4679*F4679,E4679)</f>
        <v>12.097450500514922</v>
      </c>
      <c r="L4679" s="166"/>
      <c r="M4679" s="41"/>
      <c r="N4679" s="41"/>
      <c r="O4679" s="41"/>
    </row>
    <row r="4680" spans="1:15" x14ac:dyDescent="0.25">
      <c r="A4680" s="165">
        <v>43660.916666666664</v>
      </c>
      <c r="B4680" s="167">
        <f>WEEKNUM(A4680)</f>
        <v>29</v>
      </c>
      <c r="C4680" s="164">
        <f>WEEKDAY(A4680)</f>
        <v>1</v>
      </c>
      <c r="D4680" s="164">
        <v>23</v>
      </c>
      <c r="E4680" s="163">
        <v>11</v>
      </c>
      <c r="F4680" s="163">
        <v>11.73</v>
      </c>
      <c r="G4680" s="163">
        <v>11.342499999999999</v>
      </c>
      <c r="H4680" s="1">
        <v>996</v>
      </c>
      <c r="I4680" s="161">
        <f>VLOOKUP(B4680,L$2:M$54,2,FALSE)</f>
        <v>1.0043545454972953</v>
      </c>
      <c r="J4680">
        <f>MAX(I4680*F4680,E4680)</f>
        <v>11.781078818683275</v>
      </c>
      <c r="L4680" s="166"/>
      <c r="M4680" s="41"/>
      <c r="N4680" s="41"/>
      <c r="O4680" s="41"/>
    </row>
    <row r="4681" spans="1:15" x14ac:dyDescent="0.25">
      <c r="A4681" s="165">
        <v>43660.958333333336</v>
      </c>
      <c r="B4681" s="167">
        <f>WEEKNUM(A4681)</f>
        <v>29</v>
      </c>
      <c r="C4681" s="164">
        <f>WEEKDAY(A4681)</f>
        <v>1</v>
      </c>
      <c r="D4681" s="164">
        <v>24</v>
      </c>
      <c r="E4681" s="163">
        <v>11.815</v>
      </c>
      <c r="F4681" s="163">
        <v>11.815</v>
      </c>
      <c r="G4681" s="163">
        <v>11.899999999999999</v>
      </c>
      <c r="H4681" s="1">
        <v>955</v>
      </c>
      <c r="I4681" s="161">
        <f>VLOOKUP(B4681,L$2:M$54,2,FALSE)</f>
        <v>1.0043545454972953</v>
      </c>
      <c r="J4681">
        <f>MAX(I4681*F4681,E4681)</f>
        <v>11.866448955050544</v>
      </c>
      <c r="L4681" s="166"/>
      <c r="M4681" s="41"/>
      <c r="N4681" s="41"/>
      <c r="O4681" s="41"/>
    </row>
    <row r="4682" spans="1:15" x14ac:dyDescent="0.25">
      <c r="A4682" s="165">
        <v>43661</v>
      </c>
      <c r="B4682" s="167">
        <f>WEEKNUM(A4682)</f>
        <v>29</v>
      </c>
      <c r="C4682" s="164">
        <f>WEEKDAY(A4682)</f>
        <v>2</v>
      </c>
      <c r="D4682" s="164">
        <v>1</v>
      </c>
      <c r="E4682" s="163">
        <v>11.86</v>
      </c>
      <c r="F4682" s="163">
        <v>11.86</v>
      </c>
      <c r="G4682" s="163">
        <v>11.842499999999999</v>
      </c>
      <c r="H4682" s="1">
        <v>887</v>
      </c>
      <c r="I4682" s="161">
        <f>VLOOKUP(B4682,L$2:M$54,2,FALSE)</f>
        <v>1.0043545454972953</v>
      </c>
      <c r="J4682">
        <f>MAX(I4682*F4682,E4682)</f>
        <v>11.911644909597921</v>
      </c>
      <c r="L4682" s="166"/>
      <c r="M4682" s="41"/>
      <c r="N4682" s="41"/>
      <c r="O4682" s="41"/>
    </row>
    <row r="4683" spans="1:15" x14ac:dyDescent="0.25">
      <c r="A4683" s="165">
        <v>43661.041666666664</v>
      </c>
      <c r="B4683" s="167">
        <f>WEEKNUM(A4683)</f>
        <v>29</v>
      </c>
      <c r="C4683" s="164">
        <f>WEEKDAY(A4683)</f>
        <v>2</v>
      </c>
      <c r="D4683" s="164">
        <v>2</v>
      </c>
      <c r="E4683" s="163">
        <v>12.065</v>
      </c>
      <c r="F4683" s="163">
        <v>12.065</v>
      </c>
      <c r="G4683" s="163">
        <v>11.899999999999999</v>
      </c>
      <c r="H4683" s="1">
        <v>658</v>
      </c>
      <c r="I4683" s="161">
        <f>VLOOKUP(B4683,L$2:M$54,2,FALSE)</f>
        <v>1.0043545454972953</v>
      </c>
      <c r="J4683">
        <f>MAX(I4683*F4683,E4683)</f>
        <v>12.117537591424867</v>
      </c>
      <c r="L4683" s="166"/>
      <c r="M4683" s="41"/>
      <c r="N4683" s="41"/>
      <c r="O4683" s="41"/>
    </row>
    <row r="4684" spans="1:15" x14ac:dyDescent="0.25">
      <c r="A4684" s="165">
        <v>43661.083333333336</v>
      </c>
      <c r="B4684" s="167">
        <f>WEEKNUM(A4684)</f>
        <v>29</v>
      </c>
      <c r="C4684" s="164">
        <f>WEEKDAY(A4684)</f>
        <v>2</v>
      </c>
      <c r="D4684" s="164">
        <v>3</v>
      </c>
      <c r="E4684" s="163">
        <v>12.030000000000001</v>
      </c>
      <c r="F4684" s="163">
        <v>12.030000000000001</v>
      </c>
      <c r="G4684" s="163">
        <v>11.842499999999999</v>
      </c>
      <c r="H4684" s="1">
        <v>498</v>
      </c>
      <c r="I4684" s="161">
        <f>VLOOKUP(B4684,L$2:M$54,2,FALSE)</f>
        <v>1.0043545454972953</v>
      </c>
      <c r="J4684">
        <f>MAX(I4684*F4684,E4684)</f>
        <v>12.082385182332464</v>
      </c>
      <c r="L4684" s="166"/>
      <c r="M4684" s="41"/>
      <c r="N4684" s="41"/>
      <c r="O4684" s="41"/>
    </row>
    <row r="4685" spans="1:15" x14ac:dyDescent="0.25">
      <c r="A4685" s="165">
        <v>43661.125</v>
      </c>
      <c r="B4685" s="167">
        <f>WEEKNUM(A4685)</f>
        <v>29</v>
      </c>
      <c r="C4685" s="164">
        <f>WEEKDAY(A4685)</f>
        <v>2</v>
      </c>
      <c r="D4685" s="164">
        <v>4</v>
      </c>
      <c r="E4685" s="163">
        <v>9.9499999999999993</v>
      </c>
      <c r="F4685" s="163">
        <v>9.9499999999999993</v>
      </c>
      <c r="G4685" s="163">
        <v>11.899999999999999</v>
      </c>
      <c r="H4685" s="1">
        <v>474</v>
      </c>
      <c r="I4685" s="161">
        <f>VLOOKUP(B4685,L$2:M$54,2,FALSE)</f>
        <v>1.0043545454972953</v>
      </c>
      <c r="J4685">
        <f>MAX(I4685*F4685,E4685)</f>
        <v>9.9933277276980874</v>
      </c>
      <c r="L4685" s="166"/>
      <c r="M4685" s="41"/>
      <c r="N4685" s="41"/>
      <c r="O4685" s="41"/>
    </row>
    <row r="4686" spans="1:15" x14ac:dyDescent="0.25">
      <c r="A4686" s="165">
        <v>43661.166666666664</v>
      </c>
      <c r="B4686" s="167">
        <f>WEEKNUM(A4686)</f>
        <v>29</v>
      </c>
      <c r="C4686" s="164">
        <f>WEEKDAY(A4686)</f>
        <v>2</v>
      </c>
      <c r="D4686" s="164">
        <v>5</v>
      </c>
      <c r="E4686" s="163">
        <v>10.190000000000001</v>
      </c>
      <c r="F4686" s="163">
        <v>10.190000000000001</v>
      </c>
      <c r="G4686" s="163">
        <v>11.842499999999999</v>
      </c>
      <c r="H4686" s="1">
        <v>539</v>
      </c>
      <c r="I4686" s="161">
        <f>VLOOKUP(B4686,L$2:M$54,2,FALSE)</f>
        <v>1.0043545454972953</v>
      </c>
      <c r="J4686">
        <f>MAX(I4686*F4686,E4686)</f>
        <v>10.234372818617441</v>
      </c>
      <c r="L4686" s="166"/>
      <c r="M4686" s="41"/>
      <c r="N4686" s="41"/>
      <c r="O4686" s="41"/>
    </row>
    <row r="4687" spans="1:15" x14ac:dyDescent="0.25">
      <c r="A4687" s="165">
        <v>43661.208333333336</v>
      </c>
      <c r="B4687" s="167">
        <f>WEEKNUM(A4687)</f>
        <v>29</v>
      </c>
      <c r="C4687" s="164">
        <f>WEEKDAY(A4687)</f>
        <v>2</v>
      </c>
      <c r="D4687" s="164">
        <v>6</v>
      </c>
      <c r="E4687" s="163">
        <v>10.065000000000001</v>
      </c>
      <c r="F4687" s="163">
        <v>10.065000000000001</v>
      </c>
      <c r="G4687" s="163">
        <v>11.99</v>
      </c>
      <c r="H4687" s="1">
        <v>547</v>
      </c>
      <c r="I4687" s="161">
        <f>VLOOKUP(B4687,L$2:M$54,2,FALSE)</f>
        <v>1.0043545454972953</v>
      </c>
      <c r="J4687">
        <f>MAX(I4687*F4687,E4687)</f>
        <v>10.108828500430279</v>
      </c>
      <c r="L4687" s="166"/>
      <c r="M4687" s="41"/>
      <c r="N4687" s="41"/>
      <c r="O4687" s="41"/>
    </row>
    <row r="4688" spans="1:15" x14ac:dyDescent="0.25">
      <c r="A4688" s="165">
        <v>43661.25</v>
      </c>
      <c r="B4688" s="167">
        <f>WEEKNUM(A4688)</f>
        <v>29</v>
      </c>
      <c r="C4688" s="164">
        <f>WEEKDAY(A4688)</f>
        <v>2</v>
      </c>
      <c r="D4688" s="164">
        <v>7</v>
      </c>
      <c r="E4688" s="163">
        <v>10.09</v>
      </c>
      <c r="F4688" s="163">
        <v>10.09</v>
      </c>
      <c r="G4688" s="163">
        <v>12.045</v>
      </c>
      <c r="H4688" s="1">
        <v>775</v>
      </c>
      <c r="I4688" s="161">
        <f>VLOOKUP(B4688,L$2:M$54,2,FALSE)</f>
        <v>1.0043545454972953</v>
      </c>
      <c r="J4688">
        <f>MAX(I4688*F4688,E4688)</f>
        <v>10.133937364067709</v>
      </c>
      <c r="L4688" s="166"/>
      <c r="M4688" s="41"/>
      <c r="N4688" s="41"/>
      <c r="O4688" s="41"/>
    </row>
    <row r="4689" spans="1:15" x14ac:dyDescent="0.25">
      <c r="A4689" s="165">
        <v>43661.291666666664</v>
      </c>
      <c r="B4689" s="167">
        <f>WEEKNUM(A4689)</f>
        <v>29</v>
      </c>
      <c r="C4689" s="164">
        <f>WEEKDAY(A4689)</f>
        <v>2</v>
      </c>
      <c r="D4689" s="164">
        <v>8</v>
      </c>
      <c r="E4689" s="163">
        <v>9.9499999999999993</v>
      </c>
      <c r="F4689" s="163">
        <v>9.9499999999999993</v>
      </c>
      <c r="G4689" s="163">
        <v>12.012499999999999</v>
      </c>
      <c r="H4689" s="1">
        <v>1151</v>
      </c>
      <c r="I4689" s="161">
        <f>VLOOKUP(B4689,L$2:M$54,2,FALSE)</f>
        <v>1.0043545454972953</v>
      </c>
      <c r="J4689">
        <f>MAX(I4689*F4689,E4689)</f>
        <v>9.9933277276980874</v>
      </c>
      <c r="L4689" s="166"/>
      <c r="M4689" s="41"/>
      <c r="N4689" s="41"/>
      <c r="O4689" s="41"/>
    </row>
    <row r="4690" spans="1:15" x14ac:dyDescent="0.25">
      <c r="A4690" s="165">
        <v>43661.333333333336</v>
      </c>
      <c r="B4690" s="167">
        <f>WEEKNUM(A4690)</f>
        <v>29</v>
      </c>
      <c r="C4690" s="164">
        <f>WEEKDAY(A4690)</f>
        <v>2</v>
      </c>
      <c r="D4690" s="164">
        <v>9</v>
      </c>
      <c r="E4690" s="163">
        <v>11.86</v>
      </c>
      <c r="F4690" s="163">
        <v>11.86</v>
      </c>
      <c r="G4690" s="163">
        <v>11.7875</v>
      </c>
      <c r="H4690" s="1">
        <v>1763</v>
      </c>
      <c r="I4690" s="161">
        <f>VLOOKUP(B4690,L$2:M$54,2,FALSE)</f>
        <v>1.0043545454972953</v>
      </c>
      <c r="J4690">
        <f>MAX(I4690*F4690,E4690)</f>
        <v>11.911644909597921</v>
      </c>
      <c r="L4690" s="166"/>
      <c r="M4690" s="41"/>
      <c r="N4690" s="41"/>
      <c r="O4690" s="41"/>
    </row>
    <row r="4691" spans="1:15" x14ac:dyDescent="0.25">
      <c r="A4691" s="165">
        <v>43661.375</v>
      </c>
      <c r="B4691" s="167">
        <f>WEEKNUM(A4691)</f>
        <v>29</v>
      </c>
      <c r="C4691" s="164">
        <f>WEEKDAY(A4691)</f>
        <v>2</v>
      </c>
      <c r="D4691" s="164">
        <v>10</v>
      </c>
      <c r="E4691" s="163">
        <v>10.5</v>
      </c>
      <c r="F4691" s="163">
        <v>11.885</v>
      </c>
      <c r="G4691" s="163">
        <v>11.725</v>
      </c>
      <c r="H4691" s="1">
        <v>2247</v>
      </c>
      <c r="I4691" s="161">
        <f>VLOOKUP(B4691,L$2:M$54,2,FALSE)</f>
        <v>1.0043545454972953</v>
      </c>
      <c r="J4691">
        <f>MAX(I4691*F4691,E4691)</f>
        <v>11.936753773235354</v>
      </c>
      <c r="L4691" s="166"/>
      <c r="M4691" s="41"/>
      <c r="N4691" s="41"/>
      <c r="O4691" s="41"/>
    </row>
    <row r="4692" spans="1:15" x14ac:dyDescent="0.25">
      <c r="A4692" s="165">
        <v>43661.416666666664</v>
      </c>
      <c r="B4692" s="167">
        <f>WEEKNUM(A4692)</f>
        <v>29</v>
      </c>
      <c r="C4692" s="164">
        <f>WEEKDAY(A4692)</f>
        <v>2</v>
      </c>
      <c r="D4692" s="164">
        <v>11</v>
      </c>
      <c r="E4692" s="163">
        <v>10.934999999999999</v>
      </c>
      <c r="F4692" s="163">
        <v>11.94</v>
      </c>
      <c r="G4692" s="163">
        <v>11.907499999999999</v>
      </c>
      <c r="H4692" s="1">
        <v>2720</v>
      </c>
      <c r="I4692" s="161">
        <f>VLOOKUP(B4692,L$2:M$54,2,FALSE)</f>
        <v>1.0043545454972953</v>
      </c>
      <c r="J4692">
        <f>MAX(I4692*F4692,E4692)</f>
        <v>11.991993273237705</v>
      </c>
      <c r="L4692" s="166"/>
      <c r="M4692" s="41"/>
      <c r="N4692" s="41"/>
      <c r="O4692" s="41"/>
    </row>
    <row r="4693" spans="1:15" x14ac:dyDescent="0.25">
      <c r="A4693" s="165">
        <v>43661.458333333336</v>
      </c>
      <c r="B4693" s="167">
        <f>WEEKNUM(A4693)</f>
        <v>29</v>
      </c>
      <c r="C4693" s="164">
        <f>WEEKDAY(A4693)</f>
        <v>2</v>
      </c>
      <c r="D4693" s="164">
        <v>12</v>
      </c>
      <c r="E4693" s="163">
        <v>10</v>
      </c>
      <c r="F4693" s="163">
        <v>13.870000000000001</v>
      </c>
      <c r="G4693" s="163">
        <v>12.022500000000001</v>
      </c>
      <c r="H4693" s="1">
        <v>2900</v>
      </c>
      <c r="I4693" s="161">
        <f>VLOOKUP(B4693,L$2:M$54,2,FALSE)</f>
        <v>1.0043545454972953</v>
      </c>
      <c r="J4693">
        <f>MAX(I4693*F4693,E4693)</f>
        <v>13.930397546047487</v>
      </c>
      <c r="L4693" s="166"/>
      <c r="M4693" s="41"/>
      <c r="N4693" s="41"/>
      <c r="O4693" s="41"/>
    </row>
    <row r="4694" spans="1:15" x14ac:dyDescent="0.25">
      <c r="A4694" s="165">
        <v>43661.5</v>
      </c>
      <c r="B4694" s="167">
        <f>WEEKNUM(A4694)</f>
        <v>29</v>
      </c>
      <c r="C4694" s="164">
        <f>WEEKDAY(A4694)</f>
        <v>2</v>
      </c>
      <c r="D4694" s="164">
        <v>13</v>
      </c>
      <c r="E4694" s="163">
        <v>10</v>
      </c>
      <c r="F4694" s="163">
        <v>14.15</v>
      </c>
      <c r="G4694" s="163">
        <v>11.3675</v>
      </c>
      <c r="H4694" s="1">
        <v>2471</v>
      </c>
      <c r="I4694" s="161">
        <f>VLOOKUP(B4694,L$2:M$54,2,FALSE)</f>
        <v>1.0043545454972953</v>
      </c>
      <c r="J4694">
        <f>MAX(I4694*F4694,E4694)</f>
        <v>14.211616818786728</v>
      </c>
      <c r="L4694" s="166"/>
      <c r="M4694" s="41"/>
      <c r="N4694" s="41"/>
      <c r="O4694" s="41"/>
    </row>
    <row r="4695" spans="1:15" x14ac:dyDescent="0.25">
      <c r="A4695" s="165">
        <v>43661.541666666664</v>
      </c>
      <c r="B4695" s="167">
        <f>WEEKNUM(A4695)</f>
        <v>29</v>
      </c>
      <c r="C4695" s="164">
        <f>WEEKDAY(A4695)</f>
        <v>2</v>
      </c>
      <c r="D4695" s="164">
        <v>14</v>
      </c>
      <c r="E4695" s="163">
        <v>10</v>
      </c>
      <c r="F4695" s="163">
        <v>11.9375</v>
      </c>
      <c r="G4695" s="163">
        <v>12.045</v>
      </c>
      <c r="H4695" s="1">
        <v>2314</v>
      </c>
      <c r="I4695" s="161">
        <f>VLOOKUP(B4695,L$2:M$54,2,FALSE)</f>
        <v>1.0043545454972953</v>
      </c>
      <c r="J4695">
        <f>MAX(I4695*F4695,E4695)</f>
        <v>11.989482386873963</v>
      </c>
      <c r="L4695" s="166"/>
      <c r="M4695" s="41"/>
      <c r="N4695" s="41"/>
      <c r="O4695" s="41"/>
    </row>
    <row r="4696" spans="1:15" x14ac:dyDescent="0.25">
      <c r="A4696" s="165">
        <v>43661.583333333336</v>
      </c>
      <c r="B4696" s="167">
        <f>WEEKNUM(A4696)</f>
        <v>29</v>
      </c>
      <c r="C4696" s="164">
        <f>WEEKDAY(A4696)</f>
        <v>2</v>
      </c>
      <c r="D4696" s="164">
        <v>15</v>
      </c>
      <c r="E4696" s="163">
        <v>11</v>
      </c>
      <c r="F4696" s="163">
        <v>12.105</v>
      </c>
      <c r="G4696" s="163">
        <v>11.89</v>
      </c>
      <c r="H4696" s="1">
        <v>2428</v>
      </c>
      <c r="I4696" s="161">
        <f>VLOOKUP(B4696,L$2:M$54,2,FALSE)</f>
        <v>1.0043545454972953</v>
      </c>
      <c r="J4696">
        <f>MAX(I4696*F4696,E4696)</f>
        <v>12.15771177324476</v>
      </c>
      <c r="L4696" s="166"/>
      <c r="M4696" s="41"/>
      <c r="N4696" s="41"/>
      <c r="O4696" s="41"/>
    </row>
    <row r="4697" spans="1:15" x14ac:dyDescent="0.25">
      <c r="A4697" s="165">
        <v>43661.625</v>
      </c>
      <c r="B4697" s="167">
        <f>WEEKNUM(A4697)</f>
        <v>29</v>
      </c>
      <c r="C4697" s="164">
        <f>WEEKDAY(A4697)</f>
        <v>2</v>
      </c>
      <c r="D4697" s="164">
        <v>16</v>
      </c>
      <c r="E4697" s="163">
        <v>10</v>
      </c>
      <c r="F4697" s="163">
        <v>13.850000000000001</v>
      </c>
      <c r="G4697" s="163">
        <v>11.705</v>
      </c>
      <c r="H4697" s="1">
        <v>2518</v>
      </c>
      <c r="I4697" s="161">
        <f>VLOOKUP(B4697,L$2:M$54,2,FALSE)</f>
        <v>1.0043545454972953</v>
      </c>
      <c r="J4697">
        <f>MAX(I4697*F4697,E4697)</f>
        <v>13.910310455137541</v>
      </c>
      <c r="L4697" s="166"/>
      <c r="M4697" s="41"/>
      <c r="N4697" s="41"/>
      <c r="O4697" s="41"/>
    </row>
    <row r="4698" spans="1:15" x14ac:dyDescent="0.25">
      <c r="A4698" s="165">
        <v>43661.666666666664</v>
      </c>
      <c r="B4698" s="167">
        <f>WEEKNUM(A4698)</f>
        <v>29</v>
      </c>
      <c r="C4698" s="164">
        <f>WEEKDAY(A4698)</f>
        <v>2</v>
      </c>
      <c r="D4698" s="164">
        <v>17</v>
      </c>
      <c r="E4698" s="163">
        <v>10</v>
      </c>
      <c r="F4698" s="163">
        <v>14.260000000000002</v>
      </c>
      <c r="G4698" s="163">
        <v>10.66</v>
      </c>
      <c r="H4698" s="1">
        <v>2591</v>
      </c>
      <c r="I4698" s="161">
        <f>VLOOKUP(B4698,L$2:M$54,2,FALSE)</f>
        <v>1.0043545454972953</v>
      </c>
      <c r="J4698">
        <f>MAX(I4698*F4698,E4698)</f>
        <v>14.322095818791432</v>
      </c>
      <c r="L4698" s="166"/>
      <c r="M4698" s="41"/>
      <c r="N4698" s="41"/>
      <c r="O4698" s="41"/>
    </row>
    <row r="4699" spans="1:15" x14ac:dyDescent="0.25">
      <c r="A4699" s="165">
        <v>43661.708333333336</v>
      </c>
      <c r="B4699" s="167">
        <f>WEEKNUM(A4699)</f>
        <v>29</v>
      </c>
      <c r="C4699" s="164">
        <f>WEEKDAY(A4699)</f>
        <v>2</v>
      </c>
      <c r="D4699" s="164">
        <v>18</v>
      </c>
      <c r="E4699" s="163">
        <v>10</v>
      </c>
      <c r="F4699" s="163">
        <v>14</v>
      </c>
      <c r="G4699" s="163">
        <v>10.195</v>
      </c>
      <c r="H4699" s="1">
        <v>2600</v>
      </c>
      <c r="I4699" s="161">
        <f>VLOOKUP(B4699,L$2:M$54,2,FALSE)</f>
        <v>1.0043545454972953</v>
      </c>
      <c r="J4699">
        <f>MAX(I4699*F4699,E4699)</f>
        <v>14.060963636962134</v>
      </c>
      <c r="L4699" s="166"/>
      <c r="M4699" s="41"/>
      <c r="N4699" s="41"/>
      <c r="O4699" s="41"/>
    </row>
    <row r="4700" spans="1:15" x14ac:dyDescent="0.25">
      <c r="A4700" s="165">
        <v>43661.75</v>
      </c>
      <c r="B4700" s="167">
        <f>WEEKNUM(A4700)</f>
        <v>29</v>
      </c>
      <c r="C4700" s="164">
        <f>WEEKDAY(A4700)</f>
        <v>2</v>
      </c>
      <c r="D4700" s="164">
        <v>19</v>
      </c>
      <c r="E4700" s="163">
        <v>10</v>
      </c>
      <c r="F4700" s="163">
        <v>13.850000000000001</v>
      </c>
      <c r="G4700" s="163">
        <v>10.09</v>
      </c>
      <c r="H4700" s="1">
        <v>2486</v>
      </c>
      <c r="I4700" s="161">
        <f>VLOOKUP(B4700,L$2:M$54,2,FALSE)</f>
        <v>1.0043545454972953</v>
      </c>
      <c r="J4700">
        <f>MAX(I4700*F4700,E4700)</f>
        <v>13.910310455137541</v>
      </c>
      <c r="L4700" s="166"/>
      <c r="M4700" s="41"/>
      <c r="N4700" s="41"/>
      <c r="O4700" s="41"/>
    </row>
    <row r="4701" spans="1:15" x14ac:dyDescent="0.25">
      <c r="A4701" s="165">
        <v>43661.791666666664</v>
      </c>
      <c r="B4701" s="167">
        <f>WEEKNUM(A4701)</f>
        <v>29</v>
      </c>
      <c r="C4701" s="164">
        <f>WEEKDAY(A4701)</f>
        <v>2</v>
      </c>
      <c r="D4701" s="164">
        <v>20</v>
      </c>
      <c r="E4701" s="163">
        <v>10</v>
      </c>
      <c r="F4701" s="163">
        <v>14.260000000000002</v>
      </c>
      <c r="G4701" s="163">
        <v>10.190000000000001</v>
      </c>
      <c r="H4701" s="1">
        <v>2025</v>
      </c>
      <c r="I4701" s="161">
        <f>VLOOKUP(B4701,L$2:M$54,2,FALSE)</f>
        <v>1.0043545454972953</v>
      </c>
      <c r="J4701">
        <f>MAX(I4701*F4701,E4701)</f>
        <v>14.322095818791432</v>
      </c>
      <c r="L4701" s="166"/>
      <c r="M4701" s="41"/>
      <c r="N4701" s="41"/>
      <c r="O4701" s="41"/>
    </row>
    <row r="4702" spans="1:15" x14ac:dyDescent="0.25">
      <c r="A4702" s="165">
        <v>43661.833333333336</v>
      </c>
      <c r="B4702" s="167">
        <f>WEEKNUM(A4702)</f>
        <v>29</v>
      </c>
      <c r="C4702" s="164">
        <f>WEEKDAY(A4702)</f>
        <v>2</v>
      </c>
      <c r="D4702" s="164">
        <v>21</v>
      </c>
      <c r="E4702" s="163">
        <v>10</v>
      </c>
      <c r="F4702" s="163">
        <v>13</v>
      </c>
      <c r="G4702" s="163">
        <v>9.81</v>
      </c>
      <c r="H4702" s="1">
        <v>1404</v>
      </c>
      <c r="I4702" s="161">
        <f>VLOOKUP(B4702,L$2:M$54,2,FALSE)</f>
        <v>1.0043545454972953</v>
      </c>
      <c r="J4702">
        <f>MAX(I4702*F4702,E4702)</f>
        <v>13.056609091464839</v>
      </c>
      <c r="L4702" s="166"/>
      <c r="M4702" s="41"/>
      <c r="N4702" s="41"/>
      <c r="O4702" s="41"/>
    </row>
    <row r="4703" spans="1:15" x14ac:dyDescent="0.25">
      <c r="A4703" s="165">
        <v>43661.875</v>
      </c>
      <c r="B4703" s="167">
        <f>WEEKNUM(A4703)</f>
        <v>29</v>
      </c>
      <c r="C4703" s="164">
        <f>WEEKDAY(A4703)</f>
        <v>2</v>
      </c>
      <c r="D4703" s="164">
        <v>22</v>
      </c>
      <c r="E4703" s="163">
        <v>12.01</v>
      </c>
      <c r="F4703" s="163">
        <v>12.01</v>
      </c>
      <c r="G4703" s="163">
        <v>10.08</v>
      </c>
      <c r="H4703" s="1">
        <v>1168</v>
      </c>
      <c r="I4703" s="161">
        <f>VLOOKUP(B4703,L$2:M$54,2,FALSE)</f>
        <v>1.0043545454972953</v>
      </c>
      <c r="J4703">
        <f>MAX(I4703*F4703,E4703)</f>
        <v>12.062298091422516</v>
      </c>
      <c r="L4703" s="166"/>
      <c r="M4703" s="41"/>
      <c r="N4703" s="41"/>
      <c r="O4703" s="41"/>
    </row>
    <row r="4704" spans="1:15" x14ac:dyDescent="0.25">
      <c r="A4704" s="165">
        <v>43661.916666666664</v>
      </c>
      <c r="B4704" s="167">
        <f>WEEKNUM(A4704)</f>
        <v>29</v>
      </c>
      <c r="C4704" s="164">
        <f>WEEKDAY(A4704)</f>
        <v>2</v>
      </c>
      <c r="D4704" s="164">
        <v>23</v>
      </c>
      <c r="E4704" s="163">
        <v>11.9375</v>
      </c>
      <c r="F4704" s="163">
        <v>11.9375</v>
      </c>
      <c r="G4704" s="163">
        <v>11.86</v>
      </c>
      <c r="H4704" s="1">
        <v>1111</v>
      </c>
      <c r="I4704" s="161">
        <f>VLOOKUP(B4704,L$2:M$54,2,FALSE)</f>
        <v>1.0043545454972953</v>
      </c>
      <c r="J4704">
        <f>MAX(I4704*F4704,E4704)</f>
        <v>11.989482386873963</v>
      </c>
      <c r="L4704" s="166"/>
      <c r="M4704" s="41"/>
      <c r="N4704" s="41"/>
      <c r="O4704" s="41"/>
    </row>
    <row r="4705" spans="1:15" x14ac:dyDescent="0.25">
      <c r="A4705" s="165">
        <v>43661.958333333336</v>
      </c>
      <c r="B4705" s="167">
        <f>WEEKNUM(A4705)</f>
        <v>29</v>
      </c>
      <c r="C4705" s="164">
        <f>WEEKDAY(A4705)</f>
        <v>2</v>
      </c>
      <c r="D4705" s="164">
        <v>24</v>
      </c>
      <c r="E4705" s="163">
        <v>12.105</v>
      </c>
      <c r="F4705" s="163">
        <v>12.105</v>
      </c>
      <c r="G4705" s="163">
        <v>11.0725</v>
      </c>
      <c r="H4705" s="1">
        <v>1761</v>
      </c>
      <c r="I4705" s="161">
        <f>VLOOKUP(B4705,L$2:M$54,2,FALSE)</f>
        <v>1.0043545454972953</v>
      </c>
      <c r="J4705">
        <f>MAX(I4705*F4705,E4705)</f>
        <v>12.15771177324476</v>
      </c>
      <c r="L4705" s="166"/>
      <c r="M4705" s="41"/>
      <c r="N4705" s="41"/>
      <c r="O4705" s="41"/>
    </row>
    <row r="4706" spans="1:15" x14ac:dyDescent="0.25">
      <c r="A4706" s="165">
        <v>43662</v>
      </c>
      <c r="B4706" s="167">
        <f>WEEKNUM(A4706)</f>
        <v>29</v>
      </c>
      <c r="C4706" s="164">
        <f>WEEKDAY(A4706)</f>
        <v>3</v>
      </c>
      <c r="D4706" s="164">
        <v>1</v>
      </c>
      <c r="E4706" s="163">
        <v>10.879999999999999</v>
      </c>
      <c r="F4706" s="163">
        <v>10.879999999999999</v>
      </c>
      <c r="G4706" s="163">
        <v>11.442500000000001</v>
      </c>
      <c r="H4706" s="1">
        <v>1043</v>
      </c>
      <c r="I4706" s="161">
        <f>VLOOKUP(B4706,L$2:M$54,2,FALSE)</f>
        <v>1.0043545454972953</v>
      </c>
      <c r="J4706">
        <f>MAX(I4706*F4706,E4706)</f>
        <v>10.927377455010571</v>
      </c>
      <c r="L4706" s="166"/>
      <c r="M4706" s="41"/>
      <c r="N4706" s="41"/>
      <c r="O4706" s="41"/>
    </row>
    <row r="4707" spans="1:15" x14ac:dyDescent="0.25">
      <c r="A4707" s="165">
        <v>43662.041666666664</v>
      </c>
      <c r="B4707" s="167">
        <f>WEEKNUM(A4707)</f>
        <v>29</v>
      </c>
      <c r="C4707" s="164">
        <f>WEEKDAY(A4707)</f>
        <v>3</v>
      </c>
      <c r="D4707" s="164">
        <v>2</v>
      </c>
      <c r="E4707" s="163">
        <v>12</v>
      </c>
      <c r="F4707" s="163">
        <v>12</v>
      </c>
      <c r="G4707" s="163">
        <v>12.105</v>
      </c>
      <c r="H4707" s="1">
        <v>945</v>
      </c>
      <c r="I4707" s="161">
        <f>VLOOKUP(B4707,L$2:M$54,2,FALSE)</f>
        <v>1.0043545454972953</v>
      </c>
      <c r="J4707">
        <f>MAX(I4707*F4707,E4707)</f>
        <v>12.052254545967543</v>
      </c>
      <c r="L4707" s="166"/>
      <c r="M4707" s="41"/>
      <c r="N4707" s="41"/>
      <c r="O4707" s="41"/>
    </row>
    <row r="4708" spans="1:15" x14ac:dyDescent="0.25">
      <c r="A4708" s="165">
        <v>43662.083333333336</v>
      </c>
      <c r="B4708" s="167">
        <f>WEEKNUM(A4708)</f>
        <v>29</v>
      </c>
      <c r="C4708" s="164">
        <f>WEEKDAY(A4708)</f>
        <v>3</v>
      </c>
      <c r="D4708" s="164">
        <v>3</v>
      </c>
      <c r="E4708" s="163">
        <v>10.6</v>
      </c>
      <c r="F4708" s="163">
        <v>11.1</v>
      </c>
      <c r="G4708" s="163">
        <v>12.0375</v>
      </c>
      <c r="H4708" s="1">
        <v>689</v>
      </c>
      <c r="I4708" s="161">
        <f>VLOOKUP(B4708,L$2:M$54,2,FALSE)</f>
        <v>1.0043545454972953</v>
      </c>
      <c r="J4708">
        <f>MAX(I4708*F4708,E4708)</f>
        <v>11.148335455019977</v>
      </c>
      <c r="L4708" s="166"/>
      <c r="M4708" s="41"/>
      <c r="N4708" s="41"/>
      <c r="O4708" s="41"/>
    </row>
    <row r="4709" spans="1:15" x14ac:dyDescent="0.25">
      <c r="A4709" s="165">
        <v>43662.125</v>
      </c>
      <c r="B4709" s="167">
        <f>WEEKNUM(A4709)</f>
        <v>29</v>
      </c>
      <c r="C4709" s="164">
        <f>WEEKDAY(A4709)</f>
        <v>3</v>
      </c>
      <c r="D4709" s="164">
        <v>4</v>
      </c>
      <c r="E4709" s="163">
        <v>11.875</v>
      </c>
      <c r="F4709" s="163">
        <v>12</v>
      </c>
      <c r="G4709" s="163">
        <v>11.475</v>
      </c>
      <c r="H4709" s="1">
        <v>551</v>
      </c>
      <c r="I4709" s="161">
        <f>VLOOKUP(B4709,L$2:M$54,2,FALSE)</f>
        <v>1.0043545454972953</v>
      </c>
      <c r="J4709">
        <f>MAX(I4709*F4709,E4709)</f>
        <v>12.052254545967543</v>
      </c>
      <c r="L4709" s="166"/>
      <c r="M4709" s="41"/>
      <c r="N4709" s="41"/>
      <c r="O4709" s="41"/>
    </row>
    <row r="4710" spans="1:15" x14ac:dyDescent="0.25">
      <c r="A4710" s="165">
        <v>43662.166666666664</v>
      </c>
      <c r="B4710" s="167">
        <f>WEEKNUM(A4710)</f>
        <v>29</v>
      </c>
      <c r="C4710" s="164">
        <f>WEEKDAY(A4710)</f>
        <v>3</v>
      </c>
      <c r="D4710" s="164">
        <v>5</v>
      </c>
      <c r="E4710" s="163">
        <v>10.6</v>
      </c>
      <c r="F4710" s="163">
        <v>11.1</v>
      </c>
      <c r="G4710" s="163">
        <v>11.516249999999999</v>
      </c>
      <c r="H4710" s="1">
        <v>516</v>
      </c>
      <c r="I4710" s="161">
        <f>VLOOKUP(B4710,L$2:M$54,2,FALSE)</f>
        <v>1.0043545454972953</v>
      </c>
      <c r="J4710">
        <f>MAX(I4710*F4710,E4710)</f>
        <v>11.148335455019977</v>
      </c>
      <c r="L4710" s="166"/>
      <c r="M4710" s="41"/>
      <c r="N4710" s="41"/>
      <c r="O4710" s="41"/>
    </row>
    <row r="4711" spans="1:15" x14ac:dyDescent="0.25">
      <c r="A4711" s="165">
        <v>43662.208333333336</v>
      </c>
      <c r="B4711" s="167">
        <f>WEEKNUM(A4711)</f>
        <v>29</v>
      </c>
      <c r="C4711" s="164">
        <f>WEEKDAY(A4711)</f>
        <v>3</v>
      </c>
      <c r="D4711" s="164">
        <v>6</v>
      </c>
      <c r="E4711" s="163">
        <v>10.5</v>
      </c>
      <c r="F4711" s="163">
        <v>11</v>
      </c>
      <c r="G4711" s="163">
        <v>12.01</v>
      </c>
      <c r="H4711" s="1">
        <v>468</v>
      </c>
      <c r="I4711" s="161">
        <f>VLOOKUP(B4711,L$2:M$54,2,FALSE)</f>
        <v>1.0043545454972953</v>
      </c>
      <c r="J4711">
        <f>MAX(I4711*F4711,E4711)</f>
        <v>11.047900000470248</v>
      </c>
      <c r="L4711" s="166"/>
      <c r="M4711" s="41"/>
      <c r="N4711" s="41"/>
      <c r="O4711" s="41"/>
    </row>
    <row r="4712" spans="1:15" x14ac:dyDescent="0.25">
      <c r="A4712" s="165">
        <v>43662.25</v>
      </c>
      <c r="B4712" s="167">
        <f>WEEKNUM(A4712)</f>
        <v>29</v>
      </c>
      <c r="C4712" s="164">
        <f>WEEKDAY(A4712)</f>
        <v>3</v>
      </c>
      <c r="D4712" s="164">
        <v>7</v>
      </c>
      <c r="E4712" s="163">
        <v>10.875</v>
      </c>
      <c r="F4712" s="163">
        <v>12</v>
      </c>
      <c r="G4712" s="163">
        <v>12.0425</v>
      </c>
      <c r="H4712" s="1">
        <v>485</v>
      </c>
      <c r="I4712" s="161">
        <f>VLOOKUP(B4712,L$2:M$54,2,FALSE)</f>
        <v>1.0043545454972953</v>
      </c>
      <c r="J4712">
        <f>MAX(I4712*F4712,E4712)</f>
        <v>12.052254545967543</v>
      </c>
      <c r="L4712" s="166"/>
      <c r="M4712" s="41"/>
      <c r="N4712" s="41"/>
      <c r="O4712" s="41"/>
    </row>
    <row r="4713" spans="1:15" x14ac:dyDescent="0.25">
      <c r="A4713" s="165">
        <v>43662.291666666664</v>
      </c>
      <c r="B4713" s="167">
        <f>WEEKNUM(A4713)</f>
        <v>29</v>
      </c>
      <c r="C4713" s="164">
        <f>WEEKDAY(A4713)</f>
        <v>3</v>
      </c>
      <c r="D4713" s="164">
        <v>8</v>
      </c>
      <c r="E4713" s="163">
        <v>10</v>
      </c>
      <c r="F4713" s="163">
        <v>15.75</v>
      </c>
      <c r="G4713" s="163">
        <v>12.525</v>
      </c>
      <c r="H4713" s="1">
        <v>681</v>
      </c>
      <c r="I4713" s="161">
        <f>VLOOKUP(B4713,L$2:M$54,2,FALSE)</f>
        <v>1.0043545454972953</v>
      </c>
      <c r="J4713">
        <f>MAX(I4713*F4713,E4713)</f>
        <v>15.818584091582402</v>
      </c>
      <c r="L4713" s="166"/>
      <c r="M4713" s="41"/>
      <c r="N4713" s="41"/>
      <c r="O4713" s="41"/>
    </row>
    <row r="4714" spans="1:15" x14ac:dyDescent="0.25">
      <c r="A4714" s="165">
        <v>43662.333333333336</v>
      </c>
      <c r="B4714" s="167">
        <f>WEEKNUM(A4714)</f>
        <v>29</v>
      </c>
      <c r="C4714" s="164">
        <f>WEEKDAY(A4714)</f>
        <v>3</v>
      </c>
      <c r="D4714" s="164">
        <v>9</v>
      </c>
      <c r="E4714" s="163">
        <v>10</v>
      </c>
      <c r="F4714" s="163">
        <v>17.625</v>
      </c>
      <c r="G4714" s="163">
        <v>12.01</v>
      </c>
      <c r="H4714" s="1">
        <v>974</v>
      </c>
      <c r="I4714" s="161">
        <f>VLOOKUP(B4714,L$2:M$54,2,FALSE)</f>
        <v>1.0043545454972953</v>
      </c>
      <c r="J4714">
        <f>MAX(I4714*F4714,E4714)</f>
        <v>17.701748864389831</v>
      </c>
      <c r="L4714" s="166"/>
      <c r="M4714" s="41"/>
      <c r="N4714" s="41"/>
      <c r="O4714" s="41"/>
    </row>
    <row r="4715" spans="1:15" x14ac:dyDescent="0.25">
      <c r="A4715" s="165">
        <v>43662.375</v>
      </c>
      <c r="B4715" s="167">
        <f>WEEKNUM(A4715)</f>
        <v>29</v>
      </c>
      <c r="C4715" s="164">
        <f>WEEKDAY(A4715)</f>
        <v>3</v>
      </c>
      <c r="D4715" s="164">
        <v>10</v>
      </c>
      <c r="E4715" s="163">
        <v>10</v>
      </c>
      <c r="F4715" s="163">
        <v>14.75</v>
      </c>
      <c r="G4715" s="163">
        <v>12.0425</v>
      </c>
      <c r="H4715" s="1">
        <v>1413</v>
      </c>
      <c r="I4715" s="161">
        <f>VLOOKUP(B4715,L$2:M$54,2,FALSE)</f>
        <v>1.0043545454972953</v>
      </c>
      <c r="J4715">
        <f>MAX(I4715*F4715,E4715)</f>
        <v>14.814229546085105</v>
      </c>
      <c r="L4715" s="166"/>
      <c r="M4715" s="41"/>
      <c r="N4715" s="41"/>
      <c r="O4715" s="41"/>
    </row>
    <row r="4716" spans="1:15" x14ac:dyDescent="0.25">
      <c r="A4716" s="165">
        <v>43662.416666666664</v>
      </c>
      <c r="B4716" s="167">
        <f>WEEKNUM(A4716)</f>
        <v>29</v>
      </c>
      <c r="C4716" s="164">
        <f>WEEKDAY(A4716)</f>
        <v>3</v>
      </c>
      <c r="D4716" s="164">
        <v>11</v>
      </c>
      <c r="E4716" s="163">
        <v>10</v>
      </c>
      <c r="F4716" s="163">
        <v>14</v>
      </c>
      <c r="G4716" s="163">
        <v>11.925000000000001</v>
      </c>
      <c r="H4716" s="1">
        <v>1941</v>
      </c>
      <c r="I4716" s="161">
        <f>VLOOKUP(B4716,L$2:M$54,2,FALSE)</f>
        <v>1.0043545454972953</v>
      </c>
      <c r="J4716">
        <f>MAX(I4716*F4716,E4716)</f>
        <v>14.060963636962134</v>
      </c>
      <c r="L4716" s="166"/>
      <c r="M4716" s="41"/>
      <c r="N4716" s="41"/>
      <c r="O4716" s="41"/>
    </row>
    <row r="4717" spans="1:15" x14ac:dyDescent="0.25">
      <c r="A4717" s="165">
        <v>43662.458333333336</v>
      </c>
      <c r="B4717" s="167">
        <f>WEEKNUM(A4717)</f>
        <v>29</v>
      </c>
      <c r="C4717" s="164">
        <f>WEEKDAY(A4717)</f>
        <v>3</v>
      </c>
      <c r="D4717" s="164">
        <v>12</v>
      </c>
      <c r="E4717" s="163">
        <v>10</v>
      </c>
      <c r="F4717" s="163">
        <v>13.875</v>
      </c>
      <c r="G4717" s="163">
        <v>12.13</v>
      </c>
      <c r="H4717" s="1">
        <v>2557</v>
      </c>
      <c r="I4717" s="161">
        <f>VLOOKUP(B4717,L$2:M$54,2,FALSE)</f>
        <v>1.0043545454972953</v>
      </c>
      <c r="J4717">
        <f>MAX(I4717*F4717,E4717)</f>
        <v>13.935419318774972</v>
      </c>
      <c r="L4717" s="166"/>
      <c r="M4717" s="41"/>
      <c r="N4717" s="41"/>
      <c r="O4717" s="41"/>
    </row>
    <row r="4718" spans="1:15" x14ac:dyDescent="0.25">
      <c r="A4718" s="165">
        <v>43662.5</v>
      </c>
      <c r="B4718" s="167">
        <f>WEEKNUM(A4718)</f>
        <v>29</v>
      </c>
      <c r="C4718" s="164">
        <f>WEEKDAY(A4718)</f>
        <v>3</v>
      </c>
      <c r="D4718" s="164">
        <v>13</v>
      </c>
      <c r="E4718" s="163">
        <v>10</v>
      </c>
      <c r="F4718" s="163">
        <v>14.125</v>
      </c>
      <c r="G4718" s="163">
        <v>11.935</v>
      </c>
      <c r="H4718" s="1">
        <v>2250</v>
      </c>
      <c r="I4718" s="161">
        <f>VLOOKUP(B4718,L$2:M$54,2,FALSE)</f>
        <v>1.0043545454972953</v>
      </c>
      <c r="J4718">
        <f>MAX(I4718*F4718,E4718)</f>
        <v>14.186507955149295</v>
      </c>
      <c r="L4718" s="166"/>
      <c r="M4718" s="41"/>
      <c r="N4718" s="41"/>
      <c r="O4718" s="41"/>
    </row>
    <row r="4719" spans="1:15" x14ac:dyDescent="0.25">
      <c r="A4719" s="165">
        <v>43662.541666666664</v>
      </c>
      <c r="B4719" s="167">
        <f>WEEKNUM(A4719)</f>
        <v>29</v>
      </c>
      <c r="C4719" s="164">
        <f>WEEKDAY(A4719)</f>
        <v>3</v>
      </c>
      <c r="D4719" s="164">
        <v>14</v>
      </c>
      <c r="E4719" s="163">
        <v>10</v>
      </c>
      <c r="F4719" s="163">
        <v>14.074999999999999</v>
      </c>
      <c r="G4719" s="163">
        <v>12.032500000000001</v>
      </c>
      <c r="H4719" s="1">
        <v>1874</v>
      </c>
      <c r="I4719" s="161">
        <f>VLOOKUP(B4719,L$2:M$54,2,FALSE)</f>
        <v>1.0043545454972953</v>
      </c>
      <c r="J4719">
        <f>MAX(I4719*F4719,E4719)</f>
        <v>14.136290227874431</v>
      </c>
      <c r="L4719" s="166"/>
      <c r="M4719" s="41"/>
      <c r="N4719" s="41"/>
      <c r="O4719" s="41"/>
    </row>
    <row r="4720" spans="1:15" x14ac:dyDescent="0.25">
      <c r="A4720" s="165">
        <v>43662.583333333336</v>
      </c>
      <c r="B4720" s="167">
        <f>WEEKNUM(A4720)</f>
        <v>29</v>
      </c>
      <c r="C4720" s="164">
        <f>WEEKDAY(A4720)</f>
        <v>3</v>
      </c>
      <c r="D4720" s="164">
        <v>15</v>
      </c>
      <c r="E4720" s="163">
        <v>10</v>
      </c>
      <c r="F4720" s="163">
        <v>13.975000000000001</v>
      </c>
      <c r="G4720" s="163">
        <v>10.879999999999999</v>
      </c>
      <c r="H4720" s="1">
        <v>2189</v>
      </c>
      <c r="I4720" s="161">
        <f>VLOOKUP(B4720,L$2:M$54,2,FALSE)</f>
        <v>1.0043545454972953</v>
      </c>
      <c r="J4720">
        <f>MAX(I4720*F4720,E4720)</f>
        <v>14.035854773324703</v>
      </c>
      <c r="L4720" s="166"/>
      <c r="M4720" s="41"/>
      <c r="N4720" s="41"/>
      <c r="O4720" s="41"/>
    </row>
    <row r="4721" spans="1:15" x14ac:dyDescent="0.25">
      <c r="A4721" s="165">
        <v>43662.625</v>
      </c>
      <c r="B4721" s="167">
        <f>WEEKNUM(A4721)</f>
        <v>29</v>
      </c>
      <c r="C4721" s="164">
        <f>WEEKDAY(A4721)</f>
        <v>3</v>
      </c>
      <c r="D4721" s="164">
        <v>16</v>
      </c>
      <c r="E4721" s="163">
        <v>10</v>
      </c>
      <c r="F4721" s="163">
        <v>14.175000000000001</v>
      </c>
      <c r="G4721" s="163">
        <v>12</v>
      </c>
      <c r="H4721" s="1">
        <v>2468</v>
      </c>
      <c r="I4721" s="161">
        <f>VLOOKUP(B4721,L$2:M$54,2,FALSE)</f>
        <v>1.0043545454972953</v>
      </c>
      <c r="J4721">
        <f>MAX(I4721*F4721,E4721)</f>
        <v>14.236725682424161</v>
      </c>
      <c r="L4721" s="166"/>
      <c r="M4721" s="41"/>
      <c r="N4721" s="41"/>
      <c r="O4721" s="41"/>
    </row>
    <row r="4722" spans="1:15" x14ac:dyDescent="0.25">
      <c r="A4722" s="165">
        <v>43662.666666666664</v>
      </c>
      <c r="B4722" s="167">
        <f>WEEKNUM(A4722)</f>
        <v>29</v>
      </c>
      <c r="C4722" s="164">
        <f>WEEKDAY(A4722)</f>
        <v>3</v>
      </c>
      <c r="D4722" s="164">
        <v>17</v>
      </c>
      <c r="E4722" s="163">
        <v>10</v>
      </c>
      <c r="F4722" s="163">
        <v>14.45</v>
      </c>
      <c r="G4722" s="163">
        <v>10.85</v>
      </c>
      <c r="H4722" s="1">
        <v>2738</v>
      </c>
      <c r="I4722" s="161">
        <f>VLOOKUP(B4722,L$2:M$54,2,FALSE)</f>
        <v>1.0043545454972953</v>
      </c>
      <c r="J4722">
        <f>MAX(I4722*F4722,E4722)</f>
        <v>14.512923182435916</v>
      </c>
      <c r="L4722" s="166"/>
      <c r="M4722" s="41"/>
      <c r="N4722" s="41"/>
      <c r="O4722" s="41"/>
    </row>
    <row r="4723" spans="1:15" x14ac:dyDescent="0.25">
      <c r="A4723" s="165">
        <v>43662.708333333336</v>
      </c>
      <c r="B4723" s="167">
        <f>WEEKNUM(A4723)</f>
        <v>29</v>
      </c>
      <c r="C4723" s="164">
        <f>WEEKDAY(A4723)</f>
        <v>3</v>
      </c>
      <c r="D4723" s="164">
        <v>18</v>
      </c>
      <c r="E4723" s="163">
        <v>10</v>
      </c>
      <c r="F4723" s="163">
        <v>17.375</v>
      </c>
      <c r="G4723" s="163">
        <v>11.9375</v>
      </c>
      <c r="H4723" s="1">
        <v>2939</v>
      </c>
      <c r="I4723" s="161">
        <f>VLOOKUP(B4723,L$2:M$54,2,FALSE)</f>
        <v>1.0043545454972953</v>
      </c>
      <c r="J4723">
        <f>MAX(I4723*F4723,E4723)</f>
        <v>17.450660228015504</v>
      </c>
      <c r="L4723" s="166"/>
      <c r="M4723" s="41"/>
      <c r="N4723" s="41"/>
      <c r="O4723" s="41"/>
    </row>
    <row r="4724" spans="1:15" x14ac:dyDescent="0.25">
      <c r="A4724" s="165">
        <v>43662.75</v>
      </c>
      <c r="B4724" s="167">
        <f>WEEKNUM(A4724)</f>
        <v>29</v>
      </c>
      <c r="C4724" s="164">
        <f>WEEKDAY(A4724)</f>
        <v>3</v>
      </c>
      <c r="D4724" s="164">
        <v>19</v>
      </c>
      <c r="E4724" s="163">
        <v>10</v>
      </c>
      <c r="F4724" s="163">
        <v>15.925000000000001</v>
      </c>
      <c r="G4724" s="163">
        <v>10.85</v>
      </c>
      <c r="H4724" s="1">
        <v>2855</v>
      </c>
      <c r="I4724" s="161">
        <f>VLOOKUP(B4724,L$2:M$54,2,FALSE)</f>
        <v>1.0043545454972953</v>
      </c>
      <c r="J4724">
        <f>MAX(I4724*F4724,E4724)</f>
        <v>15.994346137044428</v>
      </c>
      <c r="L4724" s="166"/>
      <c r="M4724" s="41"/>
      <c r="N4724" s="41"/>
      <c r="O4724" s="41"/>
    </row>
    <row r="4725" spans="1:15" x14ac:dyDescent="0.25">
      <c r="A4725" s="165">
        <v>43662.791666666664</v>
      </c>
      <c r="B4725" s="167">
        <f>WEEKNUM(A4725)</f>
        <v>29</v>
      </c>
      <c r="C4725" s="164">
        <f>WEEKDAY(A4725)</f>
        <v>3</v>
      </c>
      <c r="D4725" s="164">
        <v>20</v>
      </c>
      <c r="E4725" s="163">
        <v>10</v>
      </c>
      <c r="F4725" s="163">
        <v>13.525</v>
      </c>
      <c r="G4725" s="163">
        <v>10.75</v>
      </c>
      <c r="H4725" s="1">
        <v>2737</v>
      </c>
      <c r="I4725" s="161">
        <f>VLOOKUP(B4725,L$2:M$54,2,FALSE)</f>
        <v>1.0043545454972953</v>
      </c>
      <c r="J4725">
        <f>MAX(I4725*F4725,E4725)</f>
        <v>13.583895227850919</v>
      </c>
      <c r="L4725" s="166"/>
      <c r="M4725" s="41"/>
      <c r="N4725" s="41"/>
      <c r="O4725" s="41"/>
    </row>
    <row r="4726" spans="1:15" x14ac:dyDescent="0.25">
      <c r="A4726" s="165">
        <v>43662.833333333336</v>
      </c>
      <c r="B4726" s="167">
        <f>WEEKNUM(A4726)</f>
        <v>29</v>
      </c>
      <c r="C4726" s="164">
        <f>WEEKDAY(A4726)</f>
        <v>3</v>
      </c>
      <c r="D4726" s="164">
        <v>21</v>
      </c>
      <c r="E4726" s="163">
        <v>12.45</v>
      </c>
      <c r="F4726" s="163">
        <v>12.45</v>
      </c>
      <c r="G4726" s="163">
        <v>11.4375</v>
      </c>
      <c r="H4726" s="1">
        <v>2160</v>
      </c>
      <c r="I4726" s="161">
        <f>VLOOKUP(B4726,L$2:M$54,2,FALSE)</f>
        <v>1.0043545454972953</v>
      </c>
      <c r="J4726">
        <f>MAX(I4726*F4726,E4726)</f>
        <v>12.504214091441327</v>
      </c>
      <c r="L4726" s="166"/>
      <c r="M4726" s="41"/>
      <c r="N4726" s="41"/>
      <c r="O4726" s="41"/>
    </row>
    <row r="4727" spans="1:15" x14ac:dyDescent="0.25">
      <c r="A4727" s="165">
        <v>43662.875</v>
      </c>
      <c r="B4727" s="167">
        <f>WEEKNUM(A4727)</f>
        <v>29</v>
      </c>
      <c r="C4727" s="164">
        <f>WEEKDAY(A4727)</f>
        <v>3</v>
      </c>
      <c r="D4727" s="164">
        <v>22</v>
      </c>
      <c r="E4727" s="163">
        <v>11.95</v>
      </c>
      <c r="F4727" s="163">
        <v>11.95</v>
      </c>
      <c r="G4727" s="163">
        <v>12.875</v>
      </c>
      <c r="H4727" s="1">
        <v>1624</v>
      </c>
      <c r="I4727" s="161">
        <f>VLOOKUP(B4727,L$2:M$54,2,FALSE)</f>
        <v>1.0043545454972953</v>
      </c>
      <c r="J4727">
        <f>MAX(I4727*F4727,E4727)</f>
        <v>12.002036818692678</v>
      </c>
      <c r="L4727" s="166"/>
      <c r="M4727" s="41"/>
      <c r="N4727" s="41"/>
      <c r="O4727" s="41"/>
    </row>
    <row r="4728" spans="1:15" x14ac:dyDescent="0.25">
      <c r="A4728" s="165">
        <v>43662.916666666664</v>
      </c>
      <c r="B4728" s="167">
        <f>WEEKNUM(A4728)</f>
        <v>29</v>
      </c>
      <c r="C4728" s="164">
        <f>WEEKDAY(A4728)</f>
        <v>3</v>
      </c>
      <c r="D4728" s="164">
        <v>23</v>
      </c>
      <c r="E4728" s="163">
        <v>11.725000000000001</v>
      </c>
      <c r="F4728" s="163">
        <v>11.725000000000001</v>
      </c>
      <c r="G4728" s="163">
        <v>13.8125</v>
      </c>
      <c r="H4728" s="1">
        <v>1404</v>
      </c>
      <c r="I4728" s="161">
        <f>VLOOKUP(B4728,L$2:M$54,2,FALSE)</f>
        <v>1.0043545454972953</v>
      </c>
      <c r="J4728">
        <f>MAX(I4728*F4728,E4728)</f>
        <v>11.776057045955788</v>
      </c>
      <c r="L4728" s="166"/>
      <c r="M4728" s="41"/>
      <c r="N4728" s="41"/>
      <c r="O4728" s="41"/>
    </row>
    <row r="4729" spans="1:15" x14ac:dyDescent="0.25">
      <c r="A4729" s="165">
        <v>43662.958333333336</v>
      </c>
      <c r="B4729" s="167">
        <f>WEEKNUM(A4729)</f>
        <v>29</v>
      </c>
      <c r="C4729" s="164">
        <f>WEEKDAY(A4729)</f>
        <v>3</v>
      </c>
      <c r="D4729" s="164">
        <v>24</v>
      </c>
      <c r="E4729" s="163">
        <v>12</v>
      </c>
      <c r="F4729" s="163">
        <v>12</v>
      </c>
      <c r="G4729" s="163">
        <v>12.375</v>
      </c>
      <c r="H4729" s="1">
        <v>642</v>
      </c>
      <c r="I4729" s="161">
        <f>VLOOKUP(B4729,L$2:M$54,2,FALSE)</f>
        <v>1.0043545454972953</v>
      </c>
      <c r="J4729">
        <f>MAX(I4729*F4729,E4729)</f>
        <v>12.052254545967543</v>
      </c>
      <c r="L4729" s="166"/>
      <c r="M4729" s="41"/>
      <c r="N4729" s="41"/>
      <c r="O4729" s="41"/>
    </row>
    <row r="4730" spans="1:15" x14ac:dyDescent="0.25">
      <c r="A4730" s="165">
        <v>43663</v>
      </c>
      <c r="B4730" s="167">
        <f>WEEKNUM(A4730)</f>
        <v>29</v>
      </c>
      <c r="C4730" s="164">
        <f>WEEKDAY(A4730)</f>
        <v>4</v>
      </c>
      <c r="D4730" s="164">
        <v>1</v>
      </c>
      <c r="E4730" s="163">
        <v>11.07</v>
      </c>
      <c r="F4730" s="163">
        <v>11.07</v>
      </c>
      <c r="G4730" s="163">
        <v>12</v>
      </c>
      <c r="H4730" s="1">
        <v>335</v>
      </c>
      <c r="I4730" s="161">
        <f>VLOOKUP(B4730,L$2:M$54,2,FALSE)</f>
        <v>1.0043545454972953</v>
      </c>
      <c r="J4730">
        <f>MAX(I4730*F4730,E4730)</f>
        <v>11.118204818655059</v>
      </c>
      <c r="L4730" s="166"/>
      <c r="M4730" s="41"/>
      <c r="N4730" s="41"/>
      <c r="O4730" s="41"/>
    </row>
    <row r="4731" spans="1:15" x14ac:dyDescent="0.25">
      <c r="A4731" s="165">
        <v>43663.041666666664</v>
      </c>
      <c r="B4731" s="167">
        <f>WEEKNUM(A4731)</f>
        <v>29</v>
      </c>
      <c r="C4731" s="164">
        <f>WEEKDAY(A4731)</f>
        <v>4</v>
      </c>
      <c r="D4731" s="164">
        <v>2</v>
      </c>
      <c r="E4731" s="163">
        <v>11.175000000000001</v>
      </c>
      <c r="F4731" s="163">
        <v>11.175000000000001</v>
      </c>
      <c r="G4731" s="163">
        <v>11.9375</v>
      </c>
      <c r="H4731" s="1">
        <v>269</v>
      </c>
      <c r="I4731" s="161">
        <f>VLOOKUP(B4731,L$2:M$54,2,FALSE)</f>
        <v>1.0043545454972953</v>
      </c>
      <c r="J4731">
        <f>MAX(I4731*F4731,E4731)</f>
        <v>11.223662045932276</v>
      </c>
      <c r="L4731" s="166"/>
      <c r="M4731" s="41"/>
      <c r="N4731" s="41"/>
      <c r="O4731" s="41"/>
    </row>
    <row r="4732" spans="1:15" x14ac:dyDescent="0.25">
      <c r="A4732" s="165">
        <v>43663.083333333336</v>
      </c>
      <c r="B4732" s="167">
        <f>WEEKNUM(A4732)</f>
        <v>29</v>
      </c>
      <c r="C4732" s="164">
        <f>WEEKDAY(A4732)</f>
        <v>4</v>
      </c>
      <c r="D4732" s="164">
        <v>3</v>
      </c>
      <c r="E4732" s="163">
        <v>11.745000000000001</v>
      </c>
      <c r="F4732" s="163">
        <v>11.745000000000001</v>
      </c>
      <c r="G4732" s="163">
        <v>12.0625</v>
      </c>
      <c r="H4732" s="1">
        <v>179</v>
      </c>
      <c r="I4732" s="161">
        <f>VLOOKUP(B4732,L$2:M$54,2,FALSE)</f>
        <v>1.0043545454972953</v>
      </c>
      <c r="J4732">
        <f>MAX(I4732*F4732,E4732)</f>
        <v>11.796144136865735</v>
      </c>
      <c r="L4732" s="166"/>
      <c r="M4732" s="41"/>
      <c r="N4732" s="41"/>
      <c r="O4732" s="41"/>
    </row>
    <row r="4733" spans="1:15" x14ac:dyDescent="0.25">
      <c r="A4733" s="165">
        <v>43663.125</v>
      </c>
      <c r="B4733" s="167">
        <f>WEEKNUM(A4733)</f>
        <v>29</v>
      </c>
      <c r="C4733" s="164">
        <f>WEEKDAY(A4733)</f>
        <v>4</v>
      </c>
      <c r="D4733" s="164">
        <v>4</v>
      </c>
      <c r="E4733" s="163">
        <v>12.195</v>
      </c>
      <c r="F4733" s="163">
        <v>12.195</v>
      </c>
      <c r="G4733" s="163">
        <v>12.037500000000001</v>
      </c>
      <c r="H4733" s="1">
        <v>211</v>
      </c>
      <c r="I4733" s="161">
        <f>VLOOKUP(B4733,L$2:M$54,2,FALSE)</f>
        <v>1.0043545454972953</v>
      </c>
      <c r="J4733">
        <f>MAX(I4733*F4733,E4733)</f>
        <v>12.248103682339517</v>
      </c>
      <c r="L4733" s="166"/>
      <c r="M4733" s="41"/>
      <c r="N4733" s="41"/>
      <c r="O4733" s="41"/>
    </row>
    <row r="4734" spans="1:15" x14ac:dyDescent="0.25">
      <c r="A4734" s="165">
        <v>43663.166666666664</v>
      </c>
      <c r="B4734" s="167">
        <f>WEEKNUM(A4734)</f>
        <v>29</v>
      </c>
      <c r="C4734" s="164">
        <f>WEEKDAY(A4734)</f>
        <v>4</v>
      </c>
      <c r="D4734" s="164">
        <v>5</v>
      </c>
      <c r="E4734" s="163">
        <v>11.705</v>
      </c>
      <c r="F4734" s="163">
        <v>11.705</v>
      </c>
      <c r="G4734" s="163">
        <v>11.987500000000001</v>
      </c>
      <c r="H4734" s="1">
        <v>356</v>
      </c>
      <c r="I4734" s="161">
        <f>VLOOKUP(B4734,L$2:M$54,2,FALSE)</f>
        <v>1.0043545454972953</v>
      </c>
      <c r="J4734">
        <f>MAX(I4734*F4734,E4734)</f>
        <v>11.755969955045842</v>
      </c>
      <c r="L4734" s="166"/>
      <c r="M4734" s="41"/>
      <c r="N4734" s="41"/>
      <c r="O4734" s="41"/>
    </row>
    <row r="4735" spans="1:15" x14ac:dyDescent="0.25">
      <c r="A4735" s="165">
        <v>43663.208333333336</v>
      </c>
      <c r="B4735" s="167">
        <f>WEEKNUM(A4735)</f>
        <v>29</v>
      </c>
      <c r="C4735" s="164">
        <f>WEEKDAY(A4735)</f>
        <v>4</v>
      </c>
      <c r="D4735" s="164">
        <v>6</v>
      </c>
      <c r="E4735" s="163">
        <v>10.620000000000001</v>
      </c>
      <c r="F4735" s="163">
        <v>10.620000000000001</v>
      </c>
      <c r="G4735" s="163">
        <v>12.0875</v>
      </c>
      <c r="H4735" s="1">
        <v>1004</v>
      </c>
      <c r="I4735" s="161">
        <f>VLOOKUP(B4735,L$2:M$54,2,FALSE)</f>
        <v>1.0043545454972953</v>
      </c>
      <c r="J4735">
        <f>MAX(I4735*F4735,E4735)</f>
        <v>10.666245273181277</v>
      </c>
      <c r="L4735" s="166"/>
      <c r="M4735" s="41"/>
      <c r="N4735" s="41"/>
      <c r="O4735" s="41"/>
    </row>
    <row r="4736" spans="1:15" x14ac:dyDescent="0.25">
      <c r="A4736" s="165">
        <v>43663.25</v>
      </c>
      <c r="B4736" s="167">
        <f>WEEKNUM(A4736)</f>
        <v>29</v>
      </c>
      <c r="C4736" s="164">
        <f>WEEKDAY(A4736)</f>
        <v>4</v>
      </c>
      <c r="D4736" s="164">
        <v>7</v>
      </c>
      <c r="E4736" s="163">
        <v>11.77</v>
      </c>
      <c r="F4736" s="163">
        <v>11.77</v>
      </c>
      <c r="G4736" s="163">
        <v>12.225</v>
      </c>
      <c r="H4736" s="1">
        <v>3231</v>
      </c>
      <c r="I4736" s="161">
        <f>VLOOKUP(B4736,L$2:M$54,2,FALSE)</f>
        <v>1.0043545454972953</v>
      </c>
      <c r="J4736">
        <f>MAX(I4736*F4736,E4736)</f>
        <v>11.821253000503166</v>
      </c>
      <c r="L4736" s="166"/>
      <c r="M4736" s="41"/>
      <c r="N4736" s="41"/>
      <c r="O4736" s="41"/>
    </row>
    <row r="4737" spans="1:15" x14ac:dyDescent="0.25">
      <c r="A4737" s="165">
        <v>43663.291666666664</v>
      </c>
      <c r="B4737" s="167">
        <f>WEEKNUM(A4737)</f>
        <v>29</v>
      </c>
      <c r="C4737" s="164">
        <f>WEEKDAY(A4737)</f>
        <v>4</v>
      </c>
      <c r="D4737" s="164">
        <v>8</v>
      </c>
      <c r="E4737" s="163">
        <v>10</v>
      </c>
      <c r="F4737" s="163">
        <v>16.5</v>
      </c>
      <c r="G4737" s="163">
        <v>13.6875</v>
      </c>
      <c r="H4737" s="1">
        <v>3776</v>
      </c>
      <c r="I4737" s="161">
        <f>VLOOKUP(B4737,L$2:M$54,2,FALSE)</f>
        <v>1.0043545454972953</v>
      </c>
      <c r="J4737">
        <f>MAX(I4737*F4737,E4737)</f>
        <v>16.571850000705371</v>
      </c>
      <c r="L4737" s="166"/>
      <c r="M4737" s="41"/>
      <c r="N4737" s="41"/>
      <c r="O4737" s="41"/>
    </row>
    <row r="4738" spans="1:15" x14ac:dyDescent="0.25">
      <c r="A4738" s="165">
        <v>43663.333333333336</v>
      </c>
      <c r="B4738" s="167">
        <f>WEEKNUM(A4738)</f>
        <v>29</v>
      </c>
      <c r="C4738" s="164">
        <f>WEEKDAY(A4738)</f>
        <v>4</v>
      </c>
      <c r="D4738" s="164">
        <v>9</v>
      </c>
      <c r="E4738" s="163">
        <v>10</v>
      </c>
      <c r="F4738" s="163">
        <v>19</v>
      </c>
      <c r="G4738" s="163">
        <v>12.9625</v>
      </c>
      <c r="H4738" s="1">
        <v>3374</v>
      </c>
      <c r="I4738" s="161">
        <f>VLOOKUP(B4738,L$2:M$54,2,FALSE)</f>
        <v>1.0043545454972953</v>
      </c>
      <c r="J4738">
        <f>MAX(I4738*F4738,E4738)</f>
        <v>19.082736364448611</v>
      </c>
      <c r="L4738" s="166"/>
      <c r="M4738" s="41"/>
      <c r="N4738" s="41"/>
      <c r="O4738" s="41"/>
    </row>
    <row r="4739" spans="1:15" x14ac:dyDescent="0.25">
      <c r="A4739" s="165">
        <v>43663.375</v>
      </c>
      <c r="B4739" s="167">
        <f>WEEKNUM(A4739)</f>
        <v>29</v>
      </c>
      <c r="C4739" s="164">
        <f>WEEKDAY(A4739)</f>
        <v>4</v>
      </c>
      <c r="D4739" s="164">
        <v>10</v>
      </c>
      <c r="E4739" s="163">
        <v>10</v>
      </c>
      <c r="F4739" s="163">
        <v>16.75</v>
      </c>
      <c r="G4739" s="163">
        <v>11.762499999999999</v>
      </c>
      <c r="H4739" s="1">
        <v>2714</v>
      </c>
      <c r="I4739" s="161">
        <f>VLOOKUP(B4739,L$2:M$54,2,FALSE)</f>
        <v>1.0043545454972953</v>
      </c>
      <c r="J4739">
        <f>MAX(I4739*F4739,E4739)</f>
        <v>16.822938637079698</v>
      </c>
      <c r="L4739" s="166"/>
      <c r="M4739" s="41"/>
      <c r="N4739" s="41"/>
      <c r="O4739" s="41"/>
    </row>
    <row r="4740" spans="1:15" x14ac:dyDescent="0.25">
      <c r="A4740" s="165">
        <v>43663.416666666664</v>
      </c>
      <c r="B4740" s="167">
        <f>WEEKNUM(A4740)</f>
        <v>29</v>
      </c>
      <c r="C4740" s="164">
        <f>WEEKDAY(A4740)</f>
        <v>4</v>
      </c>
      <c r="D4740" s="164">
        <v>11</v>
      </c>
      <c r="E4740" s="163">
        <v>10</v>
      </c>
      <c r="F4740" s="163">
        <v>15.379999999999999</v>
      </c>
      <c r="G4740" s="163">
        <v>12.45</v>
      </c>
      <c r="H4740" s="1">
        <v>2699</v>
      </c>
      <c r="I4740" s="161">
        <f>VLOOKUP(B4740,L$2:M$54,2,FALSE)</f>
        <v>1.0043545454972953</v>
      </c>
      <c r="J4740">
        <f>MAX(I4740*F4740,E4740)</f>
        <v>15.446972909748402</v>
      </c>
      <c r="L4740" s="166"/>
      <c r="M4740" s="41"/>
      <c r="N4740" s="41"/>
      <c r="O4740" s="41"/>
    </row>
    <row r="4741" spans="1:15" x14ac:dyDescent="0.25">
      <c r="A4741" s="165">
        <v>43663.458333333336</v>
      </c>
      <c r="B4741" s="167">
        <f>WEEKNUM(A4741)</f>
        <v>29</v>
      </c>
      <c r="C4741" s="164">
        <f>WEEKDAY(A4741)</f>
        <v>4</v>
      </c>
      <c r="D4741" s="164">
        <v>12</v>
      </c>
      <c r="E4741" s="163">
        <v>10</v>
      </c>
      <c r="F4741" s="163">
        <v>14.45</v>
      </c>
      <c r="G4741" s="163">
        <v>11.95</v>
      </c>
      <c r="H4741" s="1">
        <v>2648</v>
      </c>
      <c r="I4741" s="161">
        <f>VLOOKUP(B4741,L$2:M$54,2,FALSE)</f>
        <v>1.0043545454972953</v>
      </c>
      <c r="J4741">
        <f>MAX(I4741*F4741,E4741)</f>
        <v>14.512923182435916</v>
      </c>
      <c r="L4741" s="166"/>
      <c r="M4741" s="41"/>
      <c r="N4741" s="41"/>
      <c r="O4741" s="41"/>
    </row>
    <row r="4742" spans="1:15" x14ac:dyDescent="0.25">
      <c r="A4742" s="165">
        <v>43663.5</v>
      </c>
      <c r="B4742" s="167">
        <f>WEEKNUM(A4742)</f>
        <v>29</v>
      </c>
      <c r="C4742" s="164">
        <f>WEEKDAY(A4742)</f>
        <v>4</v>
      </c>
      <c r="D4742" s="164">
        <v>13</v>
      </c>
      <c r="E4742" s="163">
        <v>10</v>
      </c>
      <c r="F4742" s="163">
        <v>13.765000000000001</v>
      </c>
      <c r="G4742" s="163">
        <v>11.725000000000001</v>
      </c>
      <c r="H4742" s="1">
        <v>2235</v>
      </c>
      <c r="I4742" s="161">
        <f>VLOOKUP(B4742,L$2:M$54,2,FALSE)</f>
        <v>1.0043545454972953</v>
      </c>
      <c r="J4742">
        <f>MAX(I4742*F4742,E4742)</f>
        <v>13.82494031877027</v>
      </c>
      <c r="L4742" s="166"/>
      <c r="M4742" s="41"/>
      <c r="N4742" s="41"/>
      <c r="O4742" s="41"/>
    </row>
    <row r="4743" spans="1:15" x14ac:dyDescent="0.25">
      <c r="A4743" s="165">
        <v>43663.541666666664</v>
      </c>
      <c r="B4743" s="167">
        <f>WEEKNUM(A4743)</f>
        <v>29</v>
      </c>
      <c r="C4743" s="164">
        <f>WEEKDAY(A4743)</f>
        <v>4</v>
      </c>
      <c r="D4743" s="164">
        <v>14</v>
      </c>
      <c r="E4743" s="163">
        <v>10</v>
      </c>
      <c r="F4743" s="163">
        <v>14.185</v>
      </c>
      <c r="G4743" s="163">
        <v>12</v>
      </c>
      <c r="H4743" s="1">
        <v>2397</v>
      </c>
      <c r="I4743" s="161">
        <f>VLOOKUP(B4743,L$2:M$54,2,FALSE)</f>
        <v>1.0043545454972953</v>
      </c>
      <c r="J4743">
        <f>MAX(I4743*F4743,E4743)</f>
        <v>14.246769227879135</v>
      </c>
      <c r="L4743" s="166"/>
      <c r="M4743" s="41"/>
      <c r="N4743" s="41"/>
      <c r="O4743" s="41"/>
    </row>
    <row r="4744" spans="1:15" x14ac:dyDescent="0.25">
      <c r="A4744" s="165">
        <v>43663.583333333336</v>
      </c>
      <c r="B4744" s="167">
        <f>WEEKNUM(A4744)</f>
        <v>29</v>
      </c>
      <c r="C4744" s="164">
        <f>WEEKDAY(A4744)</f>
        <v>4</v>
      </c>
      <c r="D4744" s="164">
        <v>15</v>
      </c>
      <c r="E4744" s="163">
        <v>10</v>
      </c>
      <c r="F4744" s="163">
        <v>15</v>
      </c>
      <c r="G4744" s="163">
        <v>11.07</v>
      </c>
      <c r="H4744" s="1">
        <v>2556</v>
      </c>
      <c r="I4744" s="161">
        <f>VLOOKUP(B4744,L$2:M$54,2,FALSE)</f>
        <v>1.0043545454972953</v>
      </c>
      <c r="J4744">
        <f>MAX(I4744*F4744,E4744)</f>
        <v>15.06531818245943</v>
      </c>
      <c r="L4744" s="166"/>
      <c r="M4744" s="41"/>
      <c r="N4744" s="41"/>
      <c r="O4744" s="41"/>
    </row>
    <row r="4745" spans="1:15" x14ac:dyDescent="0.25">
      <c r="A4745" s="165">
        <v>43663.625</v>
      </c>
      <c r="B4745" s="167">
        <f>WEEKNUM(A4745)</f>
        <v>29</v>
      </c>
      <c r="C4745" s="164">
        <f>WEEKDAY(A4745)</f>
        <v>4</v>
      </c>
      <c r="D4745" s="164">
        <v>16</v>
      </c>
      <c r="E4745" s="163">
        <v>10</v>
      </c>
      <c r="F4745" s="163">
        <v>14.895</v>
      </c>
      <c r="G4745" s="163">
        <v>11.175000000000001</v>
      </c>
      <c r="H4745" s="1">
        <v>2599</v>
      </c>
      <c r="I4745" s="161">
        <f>VLOOKUP(B4745,L$2:M$54,2,FALSE)</f>
        <v>1.0043545454972953</v>
      </c>
      <c r="J4745">
        <f>MAX(I4745*F4745,E4745)</f>
        <v>14.959860955182213</v>
      </c>
      <c r="L4745" s="166"/>
      <c r="M4745" s="41"/>
      <c r="N4745" s="41"/>
      <c r="O4745" s="41"/>
    </row>
    <row r="4746" spans="1:15" x14ac:dyDescent="0.25">
      <c r="A4746" s="165">
        <v>43663.666666666664</v>
      </c>
      <c r="B4746" s="167">
        <f>WEEKNUM(A4746)</f>
        <v>29</v>
      </c>
      <c r="C4746" s="164">
        <f>WEEKDAY(A4746)</f>
        <v>4</v>
      </c>
      <c r="D4746" s="164">
        <v>17</v>
      </c>
      <c r="E4746" s="163">
        <v>10</v>
      </c>
      <c r="F4746" s="163">
        <v>15.77</v>
      </c>
      <c r="G4746" s="163">
        <v>11.745000000000001</v>
      </c>
      <c r="H4746" s="1">
        <v>3320</v>
      </c>
      <c r="I4746" s="161">
        <f>VLOOKUP(B4746,L$2:M$54,2,FALSE)</f>
        <v>1.0043545454972953</v>
      </c>
      <c r="J4746">
        <f>MAX(I4746*F4746,E4746)</f>
        <v>15.838671182492346</v>
      </c>
      <c r="L4746" s="166"/>
      <c r="M4746" s="41"/>
      <c r="N4746" s="41"/>
      <c r="O4746" s="41"/>
    </row>
    <row r="4747" spans="1:15" x14ac:dyDescent="0.25">
      <c r="A4747" s="165">
        <v>43663.708333333336</v>
      </c>
      <c r="B4747" s="167">
        <f>WEEKNUM(A4747)</f>
        <v>29</v>
      </c>
      <c r="C4747" s="164">
        <f>WEEKDAY(A4747)</f>
        <v>4</v>
      </c>
      <c r="D4747" s="164">
        <v>18</v>
      </c>
      <c r="E4747" s="163">
        <v>10</v>
      </c>
      <c r="F4747" s="163">
        <v>17.549999999999997</v>
      </c>
      <c r="G4747" s="163">
        <v>12.195</v>
      </c>
      <c r="H4747" s="1">
        <v>3974</v>
      </c>
      <c r="I4747" s="161">
        <f>VLOOKUP(B4747,L$2:M$54,2,FALSE)</f>
        <v>1.0043545454972953</v>
      </c>
      <c r="J4747">
        <f>MAX(I4747*F4747,E4747)</f>
        <v>17.62642227347753</v>
      </c>
      <c r="L4747" s="166"/>
      <c r="M4747" s="41"/>
      <c r="N4747" s="41"/>
      <c r="O4747" s="41"/>
    </row>
    <row r="4748" spans="1:15" x14ac:dyDescent="0.25">
      <c r="A4748" s="165">
        <v>43663.75</v>
      </c>
      <c r="B4748" s="167">
        <f>WEEKNUM(A4748)</f>
        <v>29</v>
      </c>
      <c r="C4748" s="164">
        <f>WEEKDAY(A4748)</f>
        <v>4</v>
      </c>
      <c r="D4748" s="164">
        <v>19</v>
      </c>
      <c r="E4748" s="163">
        <v>10</v>
      </c>
      <c r="F4748" s="163">
        <v>16.234999999999999</v>
      </c>
      <c r="G4748" s="163">
        <v>11.705</v>
      </c>
      <c r="H4748" s="1">
        <v>2809</v>
      </c>
      <c r="I4748" s="161">
        <f>VLOOKUP(B4748,L$2:M$54,2,FALSE)</f>
        <v>1.0043545454972953</v>
      </c>
      <c r="J4748">
        <f>MAX(I4748*F4748,E4748)</f>
        <v>16.30569604614859</v>
      </c>
      <c r="L4748" s="166"/>
      <c r="M4748" s="41"/>
      <c r="N4748" s="41"/>
      <c r="O4748" s="41"/>
    </row>
    <row r="4749" spans="1:15" x14ac:dyDescent="0.25">
      <c r="A4749" s="165">
        <v>43663.791666666664</v>
      </c>
      <c r="B4749" s="167">
        <f>WEEKNUM(A4749)</f>
        <v>29</v>
      </c>
      <c r="C4749" s="164">
        <f>WEEKDAY(A4749)</f>
        <v>4</v>
      </c>
      <c r="D4749" s="164">
        <v>20</v>
      </c>
      <c r="E4749" s="163">
        <v>10</v>
      </c>
      <c r="F4749" s="163">
        <v>14</v>
      </c>
      <c r="G4749" s="163">
        <v>10.620000000000001</v>
      </c>
      <c r="H4749" s="1">
        <v>1867</v>
      </c>
      <c r="I4749" s="161">
        <f>VLOOKUP(B4749,L$2:M$54,2,FALSE)</f>
        <v>1.0043545454972953</v>
      </c>
      <c r="J4749">
        <f>MAX(I4749*F4749,E4749)</f>
        <v>14.060963636962134</v>
      </c>
      <c r="L4749" s="166"/>
      <c r="M4749" s="41"/>
      <c r="N4749" s="41"/>
      <c r="O4749" s="41"/>
    </row>
    <row r="4750" spans="1:15" x14ac:dyDescent="0.25">
      <c r="A4750" s="165">
        <v>43663.833333333336</v>
      </c>
      <c r="B4750" s="167">
        <f>WEEKNUM(A4750)</f>
        <v>29</v>
      </c>
      <c r="C4750" s="164">
        <f>WEEKDAY(A4750)</f>
        <v>4</v>
      </c>
      <c r="D4750" s="164">
        <v>21</v>
      </c>
      <c r="E4750" s="163">
        <v>10</v>
      </c>
      <c r="F4750" s="163">
        <v>12.77</v>
      </c>
      <c r="G4750" s="163">
        <v>11.77</v>
      </c>
      <c r="H4750" s="1">
        <v>1073</v>
      </c>
      <c r="I4750" s="161">
        <f>VLOOKUP(B4750,L$2:M$54,2,FALSE)</f>
        <v>1.0043545454972953</v>
      </c>
      <c r="J4750">
        <f>MAX(I4750*F4750,E4750)</f>
        <v>12.825607546000461</v>
      </c>
      <c r="L4750" s="166"/>
      <c r="M4750" s="41"/>
      <c r="N4750" s="41"/>
      <c r="O4750" s="41"/>
    </row>
    <row r="4751" spans="1:15" x14ac:dyDescent="0.25">
      <c r="A4751" s="165">
        <v>43663.875</v>
      </c>
      <c r="B4751" s="167">
        <f>WEEKNUM(A4751)</f>
        <v>29</v>
      </c>
      <c r="C4751" s="164">
        <f>WEEKDAY(A4751)</f>
        <v>4</v>
      </c>
      <c r="D4751" s="164">
        <v>22</v>
      </c>
      <c r="E4751" s="163">
        <v>12.48</v>
      </c>
      <c r="F4751" s="163">
        <v>12.48</v>
      </c>
      <c r="G4751" s="163">
        <v>13.25</v>
      </c>
      <c r="H4751" s="1">
        <v>830</v>
      </c>
      <c r="I4751" s="161">
        <f>VLOOKUP(B4751,L$2:M$54,2,FALSE)</f>
        <v>1.0043545454972953</v>
      </c>
      <c r="J4751">
        <f>MAX(I4751*F4751,E4751)</f>
        <v>12.534344727806246</v>
      </c>
      <c r="L4751" s="166"/>
      <c r="M4751" s="41"/>
      <c r="N4751" s="41"/>
      <c r="O4751" s="41"/>
    </row>
    <row r="4752" spans="1:15" x14ac:dyDescent="0.25">
      <c r="A4752" s="165">
        <v>43663.916666666664</v>
      </c>
      <c r="B4752" s="167">
        <f>WEEKNUM(A4752)</f>
        <v>29</v>
      </c>
      <c r="C4752" s="164">
        <f>WEEKDAY(A4752)</f>
        <v>4</v>
      </c>
      <c r="D4752" s="164">
        <v>23</v>
      </c>
      <c r="E4752" s="163">
        <v>12.59</v>
      </c>
      <c r="F4752" s="163">
        <v>12.59</v>
      </c>
      <c r="G4752" s="163">
        <v>14.5</v>
      </c>
      <c r="H4752" s="1">
        <v>705</v>
      </c>
      <c r="I4752" s="161">
        <f>VLOOKUP(B4752,L$2:M$54,2,FALSE)</f>
        <v>1.0043545454972953</v>
      </c>
      <c r="J4752">
        <f>MAX(I4752*F4752,E4752)</f>
        <v>12.644823727810948</v>
      </c>
      <c r="L4752" s="166"/>
      <c r="M4752" s="41"/>
      <c r="N4752" s="41"/>
      <c r="O4752" s="41"/>
    </row>
    <row r="4753" spans="1:15" x14ac:dyDescent="0.25">
      <c r="A4753" s="165">
        <v>43663.958333333336</v>
      </c>
      <c r="B4753" s="167">
        <f>WEEKNUM(A4753)</f>
        <v>29</v>
      </c>
      <c r="C4753" s="164">
        <f>WEEKDAY(A4753)</f>
        <v>4</v>
      </c>
      <c r="D4753" s="164">
        <v>24</v>
      </c>
      <c r="E4753" s="163">
        <v>12.375</v>
      </c>
      <c r="F4753" s="163">
        <v>12.375</v>
      </c>
      <c r="G4753" s="163">
        <v>13.375</v>
      </c>
      <c r="H4753" s="1">
        <v>472</v>
      </c>
      <c r="I4753" s="161">
        <f>VLOOKUP(B4753,L$2:M$54,2,FALSE)</f>
        <v>1.0043545454972953</v>
      </c>
      <c r="J4753">
        <f>MAX(I4753*F4753,E4753)</f>
        <v>12.428887500529029</v>
      </c>
      <c r="L4753" s="166"/>
      <c r="M4753" s="41"/>
      <c r="N4753" s="41"/>
      <c r="O4753" s="41"/>
    </row>
    <row r="4754" spans="1:15" x14ac:dyDescent="0.25">
      <c r="A4754" s="165">
        <v>43664</v>
      </c>
      <c r="B4754" s="167">
        <f>WEEKNUM(A4754)</f>
        <v>29</v>
      </c>
      <c r="C4754" s="164">
        <f>WEEKDAY(A4754)</f>
        <v>5</v>
      </c>
      <c r="D4754" s="164">
        <v>1</v>
      </c>
      <c r="E4754" s="163">
        <v>11.984999999999999</v>
      </c>
      <c r="F4754" s="163">
        <v>11.984999999999999</v>
      </c>
      <c r="G4754" s="163">
        <v>12.690000000000001</v>
      </c>
      <c r="H4754" s="1">
        <v>231</v>
      </c>
      <c r="I4754" s="161">
        <f>VLOOKUP(B4754,L$2:M$54,2,FALSE)</f>
        <v>1.0043545454972953</v>
      </c>
      <c r="J4754">
        <f>MAX(I4754*F4754,E4754)</f>
        <v>12.037189227785083</v>
      </c>
      <c r="L4754" s="166"/>
      <c r="M4754" s="41"/>
      <c r="N4754" s="41"/>
      <c r="O4754" s="41"/>
    </row>
    <row r="4755" spans="1:15" x14ac:dyDescent="0.25">
      <c r="A4755" s="165">
        <v>43664.041666666664</v>
      </c>
      <c r="B4755" s="167">
        <f>WEEKNUM(A4755)</f>
        <v>29</v>
      </c>
      <c r="C4755" s="164">
        <f>WEEKDAY(A4755)</f>
        <v>5</v>
      </c>
      <c r="D4755" s="164">
        <v>2</v>
      </c>
      <c r="E4755" s="163">
        <v>11.719999999999999</v>
      </c>
      <c r="F4755" s="163">
        <v>11.719999999999999</v>
      </c>
      <c r="G4755" s="163">
        <v>12.225000000000001</v>
      </c>
      <c r="H4755" s="1">
        <v>124</v>
      </c>
      <c r="I4755" s="161">
        <f>VLOOKUP(B4755,L$2:M$54,2,FALSE)</f>
        <v>1.0043545454972953</v>
      </c>
      <c r="J4755">
        <f>MAX(I4755*F4755,E4755)</f>
        <v>11.7710352732283</v>
      </c>
      <c r="L4755" s="166"/>
      <c r="M4755" s="41"/>
      <c r="N4755" s="41"/>
      <c r="O4755" s="41"/>
    </row>
    <row r="4756" spans="1:15" x14ac:dyDescent="0.25">
      <c r="A4756" s="165">
        <v>43664.083333333336</v>
      </c>
      <c r="B4756" s="167">
        <f>WEEKNUM(A4756)</f>
        <v>29</v>
      </c>
      <c r="C4756" s="164">
        <f>WEEKDAY(A4756)</f>
        <v>5</v>
      </c>
      <c r="D4756" s="164">
        <v>3</v>
      </c>
      <c r="E4756" s="163">
        <v>12.094999999999999</v>
      </c>
      <c r="F4756" s="163">
        <v>12.094999999999999</v>
      </c>
      <c r="G4756" s="163">
        <v>11.8825</v>
      </c>
      <c r="H4756" s="1">
        <v>84</v>
      </c>
      <c r="I4756" s="161">
        <f>VLOOKUP(B4756,L$2:M$54,2,FALSE)</f>
        <v>1.0043545454972953</v>
      </c>
      <c r="J4756">
        <f>MAX(I4756*F4756,E4756)</f>
        <v>12.147668227789785</v>
      </c>
      <c r="L4756" s="166"/>
      <c r="M4756" s="41"/>
      <c r="N4756" s="41"/>
      <c r="O4756" s="41"/>
    </row>
    <row r="4757" spans="1:15" x14ac:dyDescent="0.25">
      <c r="A4757" s="165">
        <v>43664.125</v>
      </c>
      <c r="B4757" s="167">
        <f>WEEKNUM(A4757)</f>
        <v>29</v>
      </c>
      <c r="C4757" s="164">
        <f>WEEKDAY(A4757)</f>
        <v>5</v>
      </c>
      <c r="D4757" s="164">
        <v>4</v>
      </c>
      <c r="E4757" s="163">
        <v>11.91</v>
      </c>
      <c r="F4757" s="163">
        <v>11.91</v>
      </c>
      <c r="G4757" s="163">
        <v>12.092500000000001</v>
      </c>
      <c r="H4757" s="1">
        <v>196</v>
      </c>
      <c r="I4757" s="161">
        <f>VLOOKUP(B4757,L$2:M$54,2,FALSE)</f>
        <v>1.0043545454972953</v>
      </c>
      <c r="J4757">
        <f>MAX(I4757*F4757,E4757)</f>
        <v>11.961862636872787</v>
      </c>
      <c r="L4757" s="166"/>
      <c r="M4757" s="41"/>
      <c r="N4757" s="41"/>
      <c r="O4757" s="41"/>
    </row>
    <row r="4758" spans="1:15" x14ac:dyDescent="0.25">
      <c r="A4758" s="165">
        <v>43664.166666666664</v>
      </c>
      <c r="B4758" s="167">
        <f>WEEKNUM(A4758)</f>
        <v>29</v>
      </c>
      <c r="C4758" s="164">
        <f>WEEKDAY(A4758)</f>
        <v>5</v>
      </c>
      <c r="D4758" s="164">
        <v>5</v>
      </c>
      <c r="E4758" s="163">
        <v>12.455</v>
      </c>
      <c r="F4758" s="163">
        <v>12.455</v>
      </c>
      <c r="G4758" s="163">
        <v>12.5</v>
      </c>
      <c r="H4758" s="1">
        <v>341</v>
      </c>
      <c r="I4758" s="161">
        <f>VLOOKUP(B4758,L$2:M$54,2,FALSE)</f>
        <v>1.0043545454972953</v>
      </c>
      <c r="J4758">
        <f>MAX(I4758*F4758,E4758)</f>
        <v>12.509235864168813</v>
      </c>
      <c r="L4758" s="166"/>
      <c r="M4758" s="41"/>
      <c r="N4758" s="41"/>
      <c r="O4758" s="41"/>
    </row>
    <row r="4759" spans="1:15" x14ac:dyDescent="0.25">
      <c r="A4759" s="165">
        <v>43664.208333333336</v>
      </c>
      <c r="B4759" s="167">
        <f>WEEKNUM(A4759)</f>
        <v>29</v>
      </c>
      <c r="C4759" s="164">
        <f>WEEKDAY(A4759)</f>
        <v>5</v>
      </c>
      <c r="D4759" s="164">
        <v>6</v>
      </c>
      <c r="E4759" s="163">
        <v>10</v>
      </c>
      <c r="F4759" s="163">
        <v>11.094999999999999</v>
      </c>
      <c r="G4759" s="163">
        <v>12.4475</v>
      </c>
      <c r="H4759" s="1">
        <v>889</v>
      </c>
      <c r="I4759" s="161">
        <f>VLOOKUP(B4759,L$2:M$54,2,FALSE)</f>
        <v>1.0043545454972953</v>
      </c>
      <c r="J4759">
        <f>MAX(I4759*F4759,E4759)</f>
        <v>11.14331368229249</v>
      </c>
      <c r="L4759" s="166"/>
      <c r="M4759" s="41"/>
      <c r="N4759" s="41"/>
      <c r="O4759" s="41"/>
    </row>
    <row r="4760" spans="1:15" x14ac:dyDescent="0.25">
      <c r="A4760" s="165">
        <v>43664.25</v>
      </c>
      <c r="B4760" s="167">
        <f>WEEKNUM(A4760)</f>
        <v>29</v>
      </c>
      <c r="C4760" s="164">
        <f>WEEKDAY(A4760)</f>
        <v>5</v>
      </c>
      <c r="D4760" s="164">
        <v>7</v>
      </c>
      <c r="E4760" s="163">
        <v>10</v>
      </c>
      <c r="F4760" s="163">
        <v>11.745000000000001</v>
      </c>
      <c r="G4760" s="163">
        <v>12.885000000000002</v>
      </c>
      <c r="H4760" s="1">
        <v>3099</v>
      </c>
      <c r="I4760" s="161">
        <f>VLOOKUP(B4760,L$2:M$54,2,FALSE)</f>
        <v>1.0043545454972953</v>
      </c>
      <c r="J4760">
        <f>MAX(I4760*F4760,E4760)</f>
        <v>11.796144136865735</v>
      </c>
      <c r="L4760" s="166"/>
      <c r="M4760" s="41"/>
      <c r="N4760" s="41"/>
      <c r="O4760" s="41"/>
    </row>
    <row r="4761" spans="1:15" x14ac:dyDescent="0.25">
      <c r="A4761" s="165">
        <v>43664.291666666664</v>
      </c>
      <c r="B4761" s="167">
        <f>WEEKNUM(A4761)</f>
        <v>29</v>
      </c>
      <c r="C4761" s="164">
        <f>WEEKDAY(A4761)</f>
        <v>5</v>
      </c>
      <c r="D4761" s="164">
        <v>8</v>
      </c>
      <c r="E4761" s="163">
        <v>10</v>
      </c>
      <c r="F4761" s="163">
        <v>17.755000000000003</v>
      </c>
      <c r="G4761" s="163">
        <v>13.774999999999999</v>
      </c>
      <c r="H4761" s="1">
        <v>3795</v>
      </c>
      <c r="I4761" s="161">
        <f>VLOOKUP(B4761,L$2:M$54,2,FALSE)</f>
        <v>1.0043545454972953</v>
      </c>
      <c r="J4761">
        <f>MAX(I4761*F4761,E4761)</f>
        <v>17.832314955304479</v>
      </c>
      <c r="L4761" s="166"/>
      <c r="M4761" s="41"/>
      <c r="N4761" s="41"/>
      <c r="O4761" s="41"/>
    </row>
    <row r="4762" spans="1:15" x14ac:dyDescent="0.25">
      <c r="A4762" s="165">
        <v>43664.333333333336</v>
      </c>
      <c r="B4762" s="167">
        <f>WEEKNUM(A4762)</f>
        <v>29</v>
      </c>
      <c r="C4762" s="164">
        <f>WEEKDAY(A4762)</f>
        <v>5</v>
      </c>
      <c r="D4762" s="164">
        <v>9</v>
      </c>
      <c r="E4762" s="163">
        <v>10</v>
      </c>
      <c r="F4762" s="163">
        <v>16.395</v>
      </c>
      <c r="G4762" s="163">
        <v>13.1175</v>
      </c>
      <c r="H4762" s="1">
        <v>3234</v>
      </c>
      <c r="I4762" s="161">
        <f>VLOOKUP(B4762,L$2:M$54,2,FALSE)</f>
        <v>1.0043545454972953</v>
      </c>
      <c r="J4762">
        <f>MAX(I4762*F4762,E4762)</f>
        <v>16.466392773428154</v>
      </c>
      <c r="L4762" s="166"/>
      <c r="M4762" s="41"/>
      <c r="N4762" s="41"/>
      <c r="O4762" s="41"/>
    </row>
    <row r="4763" spans="1:15" x14ac:dyDescent="0.25">
      <c r="A4763" s="165">
        <v>43664.375</v>
      </c>
      <c r="B4763" s="167">
        <f>WEEKNUM(A4763)</f>
        <v>29</v>
      </c>
      <c r="C4763" s="164">
        <f>WEEKDAY(A4763)</f>
        <v>5</v>
      </c>
      <c r="D4763" s="164">
        <v>10</v>
      </c>
      <c r="E4763" s="163">
        <v>10</v>
      </c>
      <c r="F4763" s="163">
        <v>15.625</v>
      </c>
      <c r="G4763" s="163">
        <v>12</v>
      </c>
      <c r="H4763" s="1">
        <v>2571</v>
      </c>
      <c r="I4763" s="161">
        <f>VLOOKUP(B4763,L$2:M$54,2,FALSE)</f>
        <v>1.0043545454972953</v>
      </c>
      <c r="J4763">
        <f>MAX(I4763*F4763,E4763)</f>
        <v>15.693039773395238</v>
      </c>
      <c r="L4763" s="166"/>
      <c r="M4763" s="41"/>
      <c r="N4763" s="41"/>
      <c r="O4763" s="41"/>
    </row>
    <row r="4764" spans="1:15" x14ac:dyDescent="0.25">
      <c r="A4764" s="165">
        <v>43664.416666666664</v>
      </c>
      <c r="B4764" s="167">
        <f>WEEKNUM(A4764)</f>
        <v>29</v>
      </c>
      <c r="C4764" s="164">
        <f>WEEKDAY(A4764)</f>
        <v>5</v>
      </c>
      <c r="D4764" s="164">
        <v>11</v>
      </c>
      <c r="E4764" s="163">
        <v>10</v>
      </c>
      <c r="F4764" s="163">
        <v>13.745000000000001</v>
      </c>
      <c r="G4764" s="163">
        <v>11.385</v>
      </c>
      <c r="H4764" s="1">
        <v>2593</v>
      </c>
      <c r="I4764" s="161">
        <f>VLOOKUP(B4764,L$2:M$54,2,FALSE)</f>
        <v>1.0043545454972953</v>
      </c>
      <c r="J4764">
        <f>MAX(I4764*F4764,E4764)</f>
        <v>13.804853227860326</v>
      </c>
      <c r="L4764" s="166"/>
      <c r="M4764" s="41"/>
      <c r="N4764" s="41"/>
      <c r="O4764" s="41"/>
    </row>
    <row r="4765" spans="1:15" x14ac:dyDescent="0.25">
      <c r="A4765" s="165">
        <v>43664.458333333336</v>
      </c>
      <c r="B4765" s="167">
        <f>WEEKNUM(A4765)</f>
        <v>29</v>
      </c>
      <c r="C4765" s="164">
        <f>WEEKDAY(A4765)</f>
        <v>5</v>
      </c>
      <c r="D4765" s="164">
        <v>12</v>
      </c>
      <c r="E4765" s="163">
        <v>10</v>
      </c>
      <c r="F4765" s="163">
        <v>15.704999999999998</v>
      </c>
      <c r="G4765" s="163">
        <v>12.48</v>
      </c>
      <c r="H4765" s="1">
        <v>2645</v>
      </c>
      <c r="I4765" s="161">
        <f>VLOOKUP(B4765,L$2:M$54,2,FALSE)</f>
        <v>1.0043545454972953</v>
      </c>
      <c r="J4765">
        <f>MAX(I4765*F4765,E4765)</f>
        <v>15.77338813703502</v>
      </c>
      <c r="L4765" s="166"/>
      <c r="M4765" s="41"/>
      <c r="N4765" s="41"/>
      <c r="O4765" s="41"/>
    </row>
    <row r="4766" spans="1:15" x14ac:dyDescent="0.25">
      <c r="A4766" s="165">
        <v>43664.5</v>
      </c>
      <c r="B4766" s="167">
        <f>WEEKNUM(A4766)</f>
        <v>29</v>
      </c>
      <c r="C4766" s="164">
        <f>WEEKDAY(A4766)</f>
        <v>5</v>
      </c>
      <c r="D4766" s="164">
        <v>13</v>
      </c>
      <c r="E4766" s="163">
        <v>10</v>
      </c>
      <c r="F4766" s="163">
        <v>14.475</v>
      </c>
      <c r="G4766" s="163">
        <v>12.59</v>
      </c>
      <c r="H4766" s="1">
        <v>2311</v>
      </c>
      <c r="I4766" s="161">
        <f>VLOOKUP(B4766,L$2:M$54,2,FALSE)</f>
        <v>1.0043545454972953</v>
      </c>
      <c r="J4766">
        <f>MAX(I4766*F4766,E4766)</f>
        <v>14.538032046073349</v>
      </c>
      <c r="L4766" s="166"/>
      <c r="M4766" s="41"/>
      <c r="N4766" s="41"/>
      <c r="O4766" s="41"/>
    </row>
    <row r="4767" spans="1:15" x14ac:dyDescent="0.25">
      <c r="A4767" s="165">
        <v>43664.541666666664</v>
      </c>
      <c r="B4767" s="167">
        <f>WEEKNUM(A4767)</f>
        <v>29</v>
      </c>
      <c r="C4767" s="164">
        <f>WEEKDAY(A4767)</f>
        <v>5</v>
      </c>
      <c r="D4767" s="164">
        <v>14</v>
      </c>
      <c r="E4767" s="163">
        <v>10</v>
      </c>
      <c r="F4767" s="163">
        <v>13.765000000000001</v>
      </c>
      <c r="G4767" s="163">
        <v>12.375</v>
      </c>
      <c r="H4767" s="1">
        <v>2440</v>
      </c>
      <c r="I4767" s="161">
        <f>VLOOKUP(B4767,L$2:M$54,2,FALSE)</f>
        <v>1.0043545454972953</v>
      </c>
      <c r="J4767">
        <f>MAX(I4767*F4767,E4767)</f>
        <v>13.82494031877027</v>
      </c>
      <c r="L4767" s="166"/>
      <c r="M4767" s="41"/>
      <c r="N4767" s="41"/>
      <c r="O4767" s="41"/>
    </row>
    <row r="4768" spans="1:15" x14ac:dyDescent="0.25">
      <c r="A4768" s="165">
        <v>43664.583333333336</v>
      </c>
      <c r="B4768" s="167">
        <f>WEEKNUM(A4768)</f>
        <v>29</v>
      </c>
      <c r="C4768" s="164">
        <f>WEEKDAY(A4768)</f>
        <v>5</v>
      </c>
      <c r="D4768" s="164">
        <v>15</v>
      </c>
      <c r="E4768" s="163">
        <v>10</v>
      </c>
      <c r="F4768" s="163">
        <v>15.885</v>
      </c>
      <c r="G4768" s="163">
        <v>11.984999999999999</v>
      </c>
      <c r="H4768" s="1">
        <v>2728</v>
      </c>
      <c r="I4768" s="161">
        <f>VLOOKUP(B4768,L$2:M$54,2,FALSE)</f>
        <v>1.0043545454972953</v>
      </c>
      <c r="J4768">
        <f>MAX(I4768*F4768,E4768)</f>
        <v>15.954171955224536</v>
      </c>
      <c r="L4768" s="166"/>
      <c r="M4768" s="41"/>
      <c r="N4768" s="41"/>
      <c r="O4768" s="41"/>
    </row>
    <row r="4769" spans="1:15" x14ac:dyDescent="0.25">
      <c r="A4769" s="165">
        <v>43664.625</v>
      </c>
      <c r="B4769" s="167">
        <f>WEEKNUM(A4769)</f>
        <v>29</v>
      </c>
      <c r="C4769" s="164">
        <f>WEEKDAY(A4769)</f>
        <v>5</v>
      </c>
      <c r="D4769" s="164">
        <v>16</v>
      </c>
      <c r="E4769" s="163">
        <v>10</v>
      </c>
      <c r="F4769" s="163">
        <v>14.73</v>
      </c>
      <c r="G4769" s="163">
        <v>11.719999999999999</v>
      </c>
      <c r="H4769" s="1">
        <v>3123</v>
      </c>
      <c r="I4769" s="161">
        <f>VLOOKUP(B4769,L$2:M$54,2,FALSE)</f>
        <v>1.0043545454972953</v>
      </c>
      <c r="J4769">
        <f>MAX(I4769*F4769,E4769)</f>
        <v>14.794142455175161</v>
      </c>
      <c r="L4769" s="166"/>
      <c r="M4769" s="41"/>
      <c r="N4769" s="41"/>
      <c r="O4769" s="41"/>
    </row>
    <row r="4770" spans="1:15" x14ac:dyDescent="0.25">
      <c r="A4770" s="165">
        <v>43664.666666666664</v>
      </c>
      <c r="B4770" s="167">
        <f>WEEKNUM(A4770)</f>
        <v>29</v>
      </c>
      <c r="C4770" s="164">
        <f>WEEKDAY(A4770)</f>
        <v>5</v>
      </c>
      <c r="D4770" s="164">
        <v>17</v>
      </c>
      <c r="E4770" s="163">
        <v>10</v>
      </c>
      <c r="F4770" s="163">
        <v>15.145</v>
      </c>
      <c r="G4770" s="163">
        <v>12.094999999999999</v>
      </c>
      <c r="H4770" s="1">
        <v>3920</v>
      </c>
      <c r="I4770" s="161">
        <f>VLOOKUP(B4770,L$2:M$54,2,FALSE)</f>
        <v>1.0043545454972953</v>
      </c>
      <c r="J4770">
        <f>MAX(I4770*F4770,E4770)</f>
        <v>15.210949591556536</v>
      </c>
      <c r="L4770" s="166"/>
      <c r="M4770" s="41"/>
      <c r="N4770" s="41"/>
      <c r="O4770" s="41"/>
    </row>
    <row r="4771" spans="1:15" x14ac:dyDescent="0.25">
      <c r="A4771" s="165">
        <v>43664.708333333336</v>
      </c>
      <c r="B4771" s="167">
        <f>WEEKNUM(A4771)</f>
        <v>29</v>
      </c>
      <c r="C4771" s="164">
        <f>WEEKDAY(A4771)</f>
        <v>5</v>
      </c>
      <c r="D4771" s="164">
        <v>18</v>
      </c>
      <c r="E4771" s="163">
        <v>10</v>
      </c>
      <c r="F4771" s="163">
        <v>17.98</v>
      </c>
      <c r="G4771" s="163">
        <v>11.91</v>
      </c>
      <c r="H4771" s="1">
        <v>4067</v>
      </c>
      <c r="I4771" s="161">
        <f>VLOOKUP(B4771,L$2:M$54,2,FALSE)</f>
        <v>1.0043545454972953</v>
      </c>
      <c r="J4771">
        <f>MAX(I4771*F4771,E4771)</f>
        <v>18.058294728041371</v>
      </c>
      <c r="L4771" s="166"/>
      <c r="M4771" s="41"/>
      <c r="N4771" s="41"/>
      <c r="O4771" s="41"/>
    </row>
    <row r="4772" spans="1:15" x14ac:dyDescent="0.25">
      <c r="A4772" s="165">
        <v>43664.75</v>
      </c>
      <c r="B4772" s="167">
        <f>WEEKNUM(A4772)</f>
        <v>29</v>
      </c>
      <c r="C4772" s="164">
        <f>WEEKDAY(A4772)</f>
        <v>5</v>
      </c>
      <c r="D4772" s="164">
        <v>19</v>
      </c>
      <c r="E4772" s="163">
        <v>10</v>
      </c>
      <c r="F4772" s="163">
        <v>16.450000000000003</v>
      </c>
      <c r="G4772" s="163">
        <v>12.455</v>
      </c>
      <c r="H4772" s="1">
        <v>3183</v>
      </c>
      <c r="I4772" s="161">
        <f>VLOOKUP(B4772,L$2:M$54,2,FALSE)</f>
        <v>1.0043545454972953</v>
      </c>
      <c r="J4772">
        <f>MAX(I4772*F4772,E4772)</f>
        <v>16.521632273430512</v>
      </c>
      <c r="L4772" s="166"/>
      <c r="M4772" s="41"/>
      <c r="N4772" s="41"/>
      <c r="O4772" s="41"/>
    </row>
    <row r="4773" spans="1:15" x14ac:dyDescent="0.25">
      <c r="A4773" s="165">
        <v>43664.791666666664</v>
      </c>
      <c r="B4773" s="167">
        <f>WEEKNUM(A4773)</f>
        <v>29</v>
      </c>
      <c r="C4773" s="164">
        <f>WEEKDAY(A4773)</f>
        <v>5</v>
      </c>
      <c r="D4773" s="164">
        <v>20</v>
      </c>
      <c r="E4773" s="163">
        <v>10</v>
      </c>
      <c r="F4773" s="163">
        <v>13.945</v>
      </c>
      <c r="G4773" s="163">
        <v>10.547499999999999</v>
      </c>
      <c r="H4773" s="1">
        <v>2159</v>
      </c>
      <c r="I4773" s="161">
        <f>VLOOKUP(B4773,L$2:M$54,2,FALSE)</f>
        <v>1.0043545454972953</v>
      </c>
      <c r="J4773">
        <f>MAX(I4773*F4773,E4773)</f>
        <v>14.005724136959783</v>
      </c>
      <c r="L4773" s="166"/>
      <c r="M4773" s="41"/>
      <c r="N4773" s="41"/>
      <c r="O4773" s="41"/>
    </row>
    <row r="4774" spans="1:15" x14ac:dyDescent="0.25">
      <c r="A4774" s="165">
        <v>43664.833333333336</v>
      </c>
      <c r="B4774" s="167">
        <f>WEEKNUM(A4774)</f>
        <v>29</v>
      </c>
      <c r="C4774" s="164">
        <f>WEEKDAY(A4774)</f>
        <v>5</v>
      </c>
      <c r="D4774" s="164">
        <v>21</v>
      </c>
      <c r="E4774" s="163">
        <v>11.754999999999999</v>
      </c>
      <c r="F4774" s="163">
        <v>11.754999999999999</v>
      </c>
      <c r="G4774" s="163">
        <v>10.872499999999999</v>
      </c>
      <c r="H4774" s="1">
        <v>1208</v>
      </c>
      <c r="I4774" s="161">
        <f>VLOOKUP(B4774,L$2:M$54,2,FALSE)</f>
        <v>1.0043545454972953</v>
      </c>
      <c r="J4774">
        <f>MAX(I4774*F4774,E4774)</f>
        <v>11.806187682320706</v>
      </c>
      <c r="L4774" s="166"/>
      <c r="M4774" s="41"/>
      <c r="N4774" s="41"/>
      <c r="O4774" s="41"/>
    </row>
    <row r="4775" spans="1:15" x14ac:dyDescent="0.25">
      <c r="A4775" s="165">
        <v>43664.875</v>
      </c>
      <c r="B4775" s="167">
        <f>WEEKNUM(A4775)</f>
        <v>29</v>
      </c>
      <c r="C4775" s="164">
        <f>WEEKDAY(A4775)</f>
        <v>5</v>
      </c>
      <c r="D4775" s="164">
        <v>22</v>
      </c>
      <c r="E4775" s="163">
        <v>12</v>
      </c>
      <c r="F4775" s="163">
        <v>13.98</v>
      </c>
      <c r="G4775" s="163">
        <v>13.877500000000001</v>
      </c>
      <c r="H4775" s="1">
        <v>954</v>
      </c>
      <c r="I4775" s="161">
        <f>VLOOKUP(B4775,L$2:M$54,2,FALSE)</f>
        <v>1.0043545454972953</v>
      </c>
      <c r="J4775">
        <f>MAX(I4775*F4775,E4775)</f>
        <v>14.040876546052189</v>
      </c>
      <c r="L4775" s="166"/>
      <c r="M4775" s="41"/>
      <c r="N4775" s="41"/>
      <c r="O4775" s="41"/>
    </row>
    <row r="4776" spans="1:15" x14ac:dyDescent="0.25">
      <c r="A4776" s="165">
        <v>43664.916666666664</v>
      </c>
      <c r="B4776" s="167">
        <f>WEEKNUM(A4776)</f>
        <v>29</v>
      </c>
      <c r="C4776" s="164">
        <f>WEEKDAY(A4776)</f>
        <v>5</v>
      </c>
      <c r="D4776" s="164">
        <v>23</v>
      </c>
      <c r="E4776" s="163">
        <v>12</v>
      </c>
      <c r="F4776" s="163">
        <v>13.92</v>
      </c>
      <c r="G4776" s="163">
        <v>13.197500000000002</v>
      </c>
      <c r="H4776" s="1">
        <v>745</v>
      </c>
      <c r="I4776" s="161">
        <f>VLOOKUP(B4776,L$2:M$54,2,FALSE)</f>
        <v>1.0043545454972953</v>
      </c>
      <c r="J4776">
        <f>MAX(I4776*F4776,E4776)</f>
        <v>13.98061527332235</v>
      </c>
      <c r="L4776" s="166"/>
      <c r="M4776" s="41"/>
      <c r="N4776" s="41"/>
      <c r="O4776" s="41"/>
    </row>
    <row r="4777" spans="1:15" x14ac:dyDescent="0.25">
      <c r="A4777" s="165">
        <v>43664.958333333336</v>
      </c>
      <c r="B4777" s="167">
        <f>WEEKNUM(A4777)</f>
        <v>29</v>
      </c>
      <c r="C4777" s="164">
        <f>WEEKDAY(A4777)</f>
        <v>5</v>
      </c>
      <c r="D4777" s="164">
        <v>24</v>
      </c>
      <c r="E4777" s="163">
        <v>12</v>
      </c>
      <c r="F4777" s="163">
        <v>13.934999999999999</v>
      </c>
      <c r="G4777" s="163">
        <v>12.8125</v>
      </c>
      <c r="H4777" s="1">
        <v>530</v>
      </c>
      <c r="I4777" s="161">
        <f>VLOOKUP(B4777,L$2:M$54,2,FALSE)</f>
        <v>1.0043545454972953</v>
      </c>
      <c r="J4777">
        <f>MAX(I4777*F4777,E4777)</f>
        <v>13.995680591504808</v>
      </c>
      <c r="L4777" s="166"/>
      <c r="M4777" s="41"/>
      <c r="N4777" s="41"/>
      <c r="O4777" s="41"/>
    </row>
    <row r="4778" spans="1:15" x14ac:dyDescent="0.25">
      <c r="A4778" s="165">
        <v>43665</v>
      </c>
      <c r="B4778" s="167">
        <f>WEEKNUM(A4778)</f>
        <v>29</v>
      </c>
      <c r="C4778" s="164">
        <f>WEEKDAY(A4778)</f>
        <v>6</v>
      </c>
      <c r="D4778" s="164">
        <v>1</v>
      </c>
      <c r="E4778" s="163">
        <v>12</v>
      </c>
      <c r="F4778" s="163">
        <v>13.225</v>
      </c>
      <c r="G4778" s="163">
        <v>11.8725</v>
      </c>
      <c r="H4778" s="1">
        <v>226</v>
      </c>
      <c r="I4778" s="161">
        <f>VLOOKUP(B4778,L$2:M$54,2,FALSE)</f>
        <v>1.0043545454972953</v>
      </c>
      <c r="J4778">
        <f>MAX(I4778*F4778,E4778)</f>
        <v>13.282588864201729</v>
      </c>
      <c r="L4778" s="166"/>
      <c r="M4778" s="41"/>
      <c r="N4778" s="41"/>
      <c r="O4778" s="41"/>
    </row>
    <row r="4779" spans="1:15" x14ac:dyDescent="0.25">
      <c r="A4779" s="165">
        <v>43665.041666666664</v>
      </c>
      <c r="B4779" s="167">
        <f>WEEKNUM(A4779)</f>
        <v>29</v>
      </c>
      <c r="C4779" s="164">
        <f>WEEKDAY(A4779)</f>
        <v>6</v>
      </c>
      <c r="D4779" s="164">
        <v>2</v>
      </c>
      <c r="E4779" s="163">
        <v>10</v>
      </c>
      <c r="F4779" s="163">
        <v>10.495000000000001</v>
      </c>
      <c r="G4779" s="163">
        <v>12.852499999999999</v>
      </c>
      <c r="H4779" s="1">
        <v>150</v>
      </c>
      <c r="I4779" s="161">
        <f>VLOOKUP(B4779,L$2:M$54,2,FALSE)</f>
        <v>1.0043545454972953</v>
      </c>
      <c r="J4779">
        <f>MAX(I4779*F4779,E4779)</f>
        <v>10.540700954994115</v>
      </c>
      <c r="L4779" s="166"/>
      <c r="M4779" s="41"/>
      <c r="N4779" s="41"/>
      <c r="O4779" s="41"/>
    </row>
    <row r="4780" spans="1:15" x14ac:dyDescent="0.25">
      <c r="A4780" s="165">
        <v>43665.083333333336</v>
      </c>
      <c r="B4780" s="167">
        <f>WEEKNUM(A4780)</f>
        <v>29</v>
      </c>
      <c r="C4780" s="164">
        <f>WEEKDAY(A4780)</f>
        <v>6</v>
      </c>
      <c r="D4780" s="164">
        <v>3</v>
      </c>
      <c r="E4780" s="163">
        <v>10</v>
      </c>
      <c r="F4780" s="163">
        <v>10.850000000000001</v>
      </c>
      <c r="G4780" s="163">
        <v>12.237500000000001</v>
      </c>
      <c r="H4780" s="1">
        <v>96</v>
      </c>
      <c r="I4780" s="161">
        <f>VLOOKUP(B4780,L$2:M$54,2,FALSE)</f>
        <v>1.0043545454972953</v>
      </c>
      <c r="J4780">
        <f>MAX(I4780*F4780,E4780)</f>
        <v>10.897246818645655</v>
      </c>
      <c r="L4780" s="166"/>
      <c r="M4780" s="41"/>
      <c r="N4780" s="41"/>
      <c r="O4780" s="41"/>
    </row>
    <row r="4781" spans="1:15" x14ac:dyDescent="0.25">
      <c r="A4781" s="165">
        <v>43665.125</v>
      </c>
      <c r="B4781" s="167">
        <f>WEEKNUM(A4781)</f>
        <v>29</v>
      </c>
      <c r="C4781" s="164">
        <f>WEEKDAY(A4781)</f>
        <v>6</v>
      </c>
      <c r="D4781" s="164">
        <v>4</v>
      </c>
      <c r="E4781" s="163">
        <v>10</v>
      </c>
      <c r="F4781" s="163">
        <v>10.475000000000001</v>
      </c>
      <c r="G4781" s="163">
        <v>11.8825</v>
      </c>
      <c r="H4781" s="1">
        <v>210</v>
      </c>
      <c r="I4781" s="161">
        <f>VLOOKUP(B4781,L$2:M$54,2,FALSE)</f>
        <v>1.0043545454972953</v>
      </c>
      <c r="J4781">
        <f>MAX(I4781*F4781,E4781)</f>
        <v>10.52061386408417</v>
      </c>
      <c r="L4781" s="166"/>
      <c r="M4781" s="41"/>
      <c r="N4781" s="41"/>
      <c r="O4781" s="41"/>
    </row>
    <row r="4782" spans="1:15" x14ac:dyDescent="0.25">
      <c r="A4782" s="165">
        <v>43665.166666666664</v>
      </c>
      <c r="B4782" s="167">
        <f>WEEKNUM(A4782)</f>
        <v>29</v>
      </c>
      <c r="C4782" s="164">
        <f>WEEKDAY(A4782)</f>
        <v>6</v>
      </c>
      <c r="D4782" s="164">
        <v>5</v>
      </c>
      <c r="E4782" s="163">
        <v>11.254999999999999</v>
      </c>
      <c r="F4782" s="163">
        <v>11.120000000000001</v>
      </c>
      <c r="G4782" s="163">
        <v>12.942499999999999</v>
      </c>
      <c r="H4782" s="1">
        <v>370</v>
      </c>
      <c r="I4782" s="161">
        <f>VLOOKUP(B4782,L$2:M$54,2,FALSE)</f>
        <v>1.0043545454972953</v>
      </c>
      <c r="J4782">
        <f>MAX(I4782*F4782,E4782)</f>
        <v>11.254999999999999</v>
      </c>
      <c r="L4782" s="166"/>
      <c r="M4782" s="41"/>
      <c r="N4782" s="41"/>
      <c r="O4782" s="41"/>
    </row>
    <row r="4783" spans="1:15" x14ac:dyDescent="0.25">
      <c r="A4783" s="165">
        <v>43665.208333333336</v>
      </c>
      <c r="B4783" s="167">
        <f>WEEKNUM(A4783)</f>
        <v>29</v>
      </c>
      <c r="C4783" s="164">
        <f>WEEKDAY(A4783)</f>
        <v>6</v>
      </c>
      <c r="D4783" s="164">
        <v>6</v>
      </c>
      <c r="E4783" s="163">
        <v>9.5249999999999986</v>
      </c>
      <c r="F4783" s="163">
        <v>9.5249999999999986</v>
      </c>
      <c r="G4783" s="163">
        <v>12.364999999999998</v>
      </c>
      <c r="H4783" s="1">
        <v>902</v>
      </c>
      <c r="I4783" s="161">
        <f>VLOOKUP(B4783,L$2:M$54,2,FALSE)</f>
        <v>1.0043545454972953</v>
      </c>
      <c r="J4783">
        <f>MAX(I4783*F4783,E4783)</f>
        <v>9.5664770458617365</v>
      </c>
      <c r="L4783" s="166"/>
      <c r="M4783" s="41"/>
      <c r="N4783" s="41"/>
      <c r="O4783" s="41"/>
    </row>
    <row r="4784" spans="1:15" x14ac:dyDescent="0.25">
      <c r="A4784" s="165">
        <v>43665.25</v>
      </c>
      <c r="B4784" s="167">
        <f>WEEKNUM(A4784)</f>
        <v>29</v>
      </c>
      <c r="C4784" s="164">
        <f>WEEKDAY(A4784)</f>
        <v>6</v>
      </c>
      <c r="D4784" s="164">
        <v>7</v>
      </c>
      <c r="E4784" s="163">
        <v>10.635</v>
      </c>
      <c r="F4784" s="163">
        <v>12.370000000000001</v>
      </c>
      <c r="G4784" s="163">
        <v>12.572500000000002</v>
      </c>
      <c r="H4784" s="1">
        <v>3016</v>
      </c>
      <c r="I4784" s="161">
        <f>VLOOKUP(B4784,L$2:M$54,2,FALSE)</f>
        <v>1.0043545454972953</v>
      </c>
      <c r="J4784">
        <f>MAX(I4784*F4784,E4784)</f>
        <v>12.423865727801545</v>
      </c>
      <c r="L4784" s="166"/>
      <c r="M4784" s="41"/>
      <c r="N4784" s="41"/>
      <c r="O4784" s="41"/>
    </row>
    <row r="4785" spans="1:15" x14ac:dyDescent="0.25">
      <c r="A4785" s="165">
        <v>43665.291666666664</v>
      </c>
      <c r="B4785" s="167">
        <f>WEEKNUM(A4785)</f>
        <v>29</v>
      </c>
      <c r="C4785" s="164">
        <f>WEEKDAY(A4785)</f>
        <v>6</v>
      </c>
      <c r="D4785" s="164">
        <v>8</v>
      </c>
      <c r="E4785" s="163">
        <v>10</v>
      </c>
      <c r="F4785" s="163">
        <v>16.535</v>
      </c>
      <c r="G4785" s="163">
        <v>13.99</v>
      </c>
      <c r="H4785" s="1">
        <v>3634</v>
      </c>
      <c r="I4785" s="161">
        <f>VLOOKUP(B4785,L$2:M$54,2,FALSE)</f>
        <v>1.0043545454972953</v>
      </c>
      <c r="J4785">
        <f>MAX(I4785*F4785,E4785)</f>
        <v>16.607002409797779</v>
      </c>
      <c r="L4785" s="166"/>
      <c r="M4785" s="41"/>
      <c r="N4785" s="41"/>
      <c r="O4785" s="41"/>
    </row>
    <row r="4786" spans="1:15" x14ac:dyDescent="0.25">
      <c r="A4786" s="165">
        <v>43665.333333333336</v>
      </c>
      <c r="B4786" s="167">
        <f>WEEKNUM(A4786)</f>
        <v>29</v>
      </c>
      <c r="C4786" s="164">
        <f>WEEKDAY(A4786)</f>
        <v>6</v>
      </c>
      <c r="D4786" s="164">
        <v>9</v>
      </c>
      <c r="E4786" s="163">
        <v>10</v>
      </c>
      <c r="F4786" s="163">
        <v>19.29</v>
      </c>
      <c r="G4786" s="163">
        <v>13.225000000000001</v>
      </c>
      <c r="H4786" s="1">
        <v>3104</v>
      </c>
      <c r="I4786" s="161">
        <f>VLOOKUP(B4786,L$2:M$54,2,FALSE)</f>
        <v>1.0043545454972953</v>
      </c>
      <c r="J4786">
        <f>MAX(I4786*F4786,E4786)</f>
        <v>19.373999182642827</v>
      </c>
      <c r="L4786" s="166"/>
      <c r="M4786" s="41"/>
      <c r="N4786" s="41"/>
      <c r="O4786" s="41"/>
    </row>
    <row r="4787" spans="1:15" x14ac:dyDescent="0.25">
      <c r="A4787" s="165">
        <v>43665.375</v>
      </c>
      <c r="B4787" s="167">
        <f>WEEKNUM(A4787)</f>
        <v>29</v>
      </c>
      <c r="C4787" s="164">
        <f>WEEKDAY(A4787)</f>
        <v>6</v>
      </c>
      <c r="D4787" s="164">
        <v>10</v>
      </c>
      <c r="E4787" s="163">
        <v>10</v>
      </c>
      <c r="F4787" s="163">
        <v>15.025</v>
      </c>
      <c r="G4787" s="163">
        <v>11.9725</v>
      </c>
      <c r="H4787" s="1">
        <v>2557</v>
      </c>
      <c r="I4787" s="161">
        <f>VLOOKUP(B4787,L$2:M$54,2,FALSE)</f>
        <v>1.0043545454972953</v>
      </c>
      <c r="J4787">
        <f>MAX(I4787*F4787,E4787)</f>
        <v>15.090427046096861</v>
      </c>
      <c r="L4787" s="166"/>
      <c r="M4787" s="41"/>
      <c r="N4787" s="41"/>
      <c r="O4787" s="41"/>
    </row>
    <row r="4788" spans="1:15" x14ac:dyDescent="0.25">
      <c r="A4788" s="165">
        <v>43665.416666666664</v>
      </c>
      <c r="B4788" s="167">
        <f>WEEKNUM(A4788)</f>
        <v>29</v>
      </c>
      <c r="C4788" s="164">
        <f>WEEKDAY(A4788)</f>
        <v>6</v>
      </c>
      <c r="D4788" s="164">
        <v>11</v>
      </c>
      <c r="E4788" s="163">
        <v>10</v>
      </c>
      <c r="F4788" s="163">
        <v>13.92</v>
      </c>
      <c r="G4788" s="163">
        <v>11.754999999999999</v>
      </c>
      <c r="H4788" s="1">
        <v>2527</v>
      </c>
      <c r="I4788" s="161">
        <f>VLOOKUP(B4788,L$2:M$54,2,FALSE)</f>
        <v>1.0043545454972953</v>
      </c>
      <c r="J4788">
        <f>MAX(I4788*F4788,E4788)</f>
        <v>13.98061527332235</v>
      </c>
      <c r="L4788" s="166"/>
      <c r="M4788" s="41"/>
      <c r="N4788" s="41"/>
      <c r="O4788" s="41"/>
    </row>
    <row r="4789" spans="1:15" x14ac:dyDescent="0.25">
      <c r="A4789" s="165">
        <v>43665.458333333336</v>
      </c>
      <c r="B4789" s="167">
        <f>WEEKNUM(A4789)</f>
        <v>29</v>
      </c>
      <c r="C4789" s="164">
        <f>WEEKDAY(A4789)</f>
        <v>6</v>
      </c>
      <c r="D4789" s="164">
        <v>12</v>
      </c>
      <c r="E4789" s="163">
        <v>10</v>
      </c>
      <c r="F4789" s="163">
        <v>14.2</v>
      </c>
      <c r="G4789" s="163">
        <v>12.99</v>
      </c>
      <c r="H4789" s="1">
        <v>2649</v>
      </c>
      <c r="I4789" s="161">
        <f>VLOOKUP(B4789,L$2:M$54,2,FALSE)</f>
        <v>1.0043545454972953</v>
      </c>
      <c r="J4789">
        <f>MAX(I4789*F4789,E4789)</f>
        <v>14.261834546061593</v>
      </c>
      <c r="L4789" s="166"/>
      <c r="M4789" s="41"/>
      <c r="N4789" s="41"/>
      <c r="O4789" s="41"/>
    </row>
    <row r="4790" spans="1:15" x14ac:dyDescent="0.25">
      <c r="A4790" s="165">
        <v>43665.5</v>
      </c>
      <c r="B4790" s="167">
        <f>WEEKNUM(A4790)</f>
        <v>29</v>
      </c>
      <c r="C4790" s="164">
        <f>WEEKDAY(A4790)</f>
        <v>6</v>
      </c>
      <c r="D4790" s="164">
        <v>13</v>
      </c>
      <c r="E4790" s="163">
        <v>10</v>
      </c>
      <c r="F4790" s="163">
        <v>14.445</v>
      </c>
      <c r="G4790" s="163">
        <v>12.959999999999999</v>
      </c>
      <c r="H4790" s="1">
        <v>2213</v>
      </c>
      <c r="I4790" s="161">
        <f>VLOOKUP(B4790,L$2:M$54,2,FALSE)</f>
        <v>1.0043545454972953</v>
      </c>
      <c r="J4790">
        <f>MAX(I4790*F4790,E4790)</f>
        <v>14.507901409708431</v>
      </c>
      <c r="L4790" s="166"/>
      <c r="M4790" s="41"/>
      <c r="N4790" s="41"/>
      <c r="O4790" s="41"/>
    </row>
    <row r="4791" spans="1:15" x14ac:dyDescent="0.25">
      <c r="A4791" s="165">
        <v>43665.541666666664</v>
      </c>
      <c r="B4791" s="167">
        <f>WEEKNUM(A4791)</f>
        <v>29</v>
      </c>
      <c r="C4791" s="164">
        <f>WEEKDAY(A4791)</f>
        <v>6</v>
      </c>
      <c r="D4791" s="164">
        <v>14</v>
      </c>
      <c r="E4791" s="163">
        <v>10</v>
      </c>
      <c r="F4791" s="163">
        <v>13.79</v>
      </c>
      <c r="G4791" s="163">
        <v>12.967500000000001</v>
      </c>
      <c r="H4791" s="1">
        <v>2366</v>
      </c>
      <c r="I4791" s="161">
        <f>VLOOKUP(B4791,L$2:M$54,2,FALSE)</f>
        <v>1.0043545454972953</v>
      </c>
      <c r="J4791">
        <f>MAX(I4791*F4791,E4791)</f>
        <v>13.850049182407702</v>
      </c>
      <c r="L4791" s="166"/>
      <c r="M4791" s="41"/>
      <c r="N4791" s="41"/>
      <c r="O4791" s="41"/>
    </row>
    <row r="4792" spans="1:15" x14ac:dyDescent="0.25">
      <c r="A4792" s="165">
        <v>43665.583333333336</v>
      </c>
      <c r="B4792" s="167">
        <f>WEEKNUM(A4792)</f>
        <v>29</v>
      </c>
      <c r="C4792" s="164">
        <f>WEEKDAY(A4792)</f>
        <v>6</v>
      </c>
      <c r="D4792" s="164">
        <v>15</v>
      </c>
      <c r="E4792" s="163">
        <v>10</v>
      </c>
      <c r="F4792" s="163">
        <v>14.295000000000002</v>
      </c>
      <c r="G4792" s="163">
        <v>12.612499999999999</v>
      </c>
      <c r="H4792" s="1">
        <v>2520</v>
      </c>
      <c r="I4792" s="161">
        <f>VLOOKUP(B4792,L$2:M$54,2,FALSE)</f>
        <v>1.0043545454972953</v>
      </c>
      <c r="J4792">
        <f>MAX(I4792*F4792,E4792)</f>
        <v>14.357248227883838</v>
      </c>
      <c r="L4792" s="166"/>
      <c r="M4792" s="41"/>
      <c r="N4792" s="41"/>
      <c r="O4792" s="41"/>
    </row>
    <row r="4793" spans="1:15" x14ac:dyDescent="0.25">
      <c r="A4793" s="165">
        <v>43665.625</v>
      </c>
      <c r="B4793" s="167">
        <f>WEEKNUM(A4793)</f>
        <v>29</v>
      </c>
      <c r="C4793" s="164">
        <f>WEEKDAY(A4793)</f>
        <v>6</v>
      </c>
      <c r="D4793" s="164">
        <v>16</v>
      </c>
      <c r="E4793" s="163">
        <v>10</v>
      </c>
      <c r="F4793" s="163">
        <v>14.035</v>
      </c>
      <c r="G4793" s="163">
        <v>10.2475</v>
      </c>
      <c r="H4793" s="1">
        <v>3292</v>
      </c>
      <c r="I4793" s="161">
        <f>VLOOKUP(B4793,L$2:M$54,2,FALSE)</f>
        <v>1.0043545454972953</v>
      </c>
      <c r="J4793">
        <f>MAX(I4793*F4793,E4793)</f>
        <v>14.09611604605454</v>
      </c>
      <c r="L4793" s="166"/>
      <c r="M4793" s="41"/>
      <c r="N4793" s="41"/>
      <c r="O4793" s="41"/>
    </row>
    <row r="4794" spans="1:15" x14ac:dyDescent="0.25">
      <c r="A4794" s="165">
        <v>43665.666666666664</v>
      </c>
      <c r="B4794" s="167">
        <f>WEEKNUM(A4794)</f>
        <v>29</v>
      </c>
      <c r="C4794" s="164">
        <f>WEEKDAY(A4794)</f>
        <v>6</v>
      </c>
      <c r="D4794" s="164">
        <v>17</v>
      </c>
      <c r="E4794" s="163">
        <v>10</v>
      </c>
      <c r="F4794" s="163">
        <v>15.855</v>
      </c>
      <c r="G4794" s="163">
        <v>10.425000000000001</v>
      </c>
      <c r="H4794" s="1">
        <v>4075</v>
      </c>
      <c r="I4794" s="161">
        <f>VLOOKUP(B4794,L$2:M$54,2,FALSE)</f>
        <v>1.0043545454972953</v>
      </c>
      <c r="J4794">
        <f>MAX(I4794*F4794,E4794)</f>
        <v>15.924041318859617</v>
      </c>
      <c r="L4794" s="166"/>
      <c r="M4794" s="41"/>
      <c r="N4794" s="41"/>
      <c r="O4794" s="41"/>
    </row>
    <row r="4795" spans="1:15" x14ac:dyDescent="0.25">
      <c r="A4795" s="165">
        <v>43665.708333333336</v>
      </c>
      <c r="B4795" s="167">
        <f>WEEKNUM(A4795)</f>
        <v>29</v>
      </c>
      <c r="C4795" s="164">
        <f>WEEKDAY(A4795)</f>
        <v>6</v>
      </c>
      <c r="D4795" s="164">
        <v>18</v>
      </c>
      <c r="E4795" s="163">
        <v>10</v>
      </c>
      <c r="F4795" s="163">
        <v>16.524999999999999</v>
      </c>
      <c r="G4795" s="163">
        <v>10.237500000000001</v>
      </c>
      <c r="H4795" s="1">
        <v>3747</v>
      </c>
      <c r="I4795" s="161">
        <f>VLOOKUP(B4795,L$2:M$54,2,FALSE)</f>
        <v>1.0043545454972953</v>
      </c>
      <c r="J4795">
        <f>MAX(I4795*F4795,E4795)</f>
        <v>16.596958864342803</v>
      </c>
      <c r="L4795" s="166"/>
      <c r="M4795" s="41"/>
      <c r="N4795" s="41"/>
      <c r="O4795" s="41"/>
    </row>
    <row r="4796" spans="1:15" x14ac:dyDescent="0.25">
      <c r="A4796" s="165">
        <v>43665.75</v>
      </c>
      <c r="B4796" s="167">
        <f>WEEKNUM(A4796)</f>
        <v>29</v>
      </c>
      <c r="C4796" s="164">
        <f>WEEKDAY(A4796)</f>
        <v>6</v>
      </c>
      <c r="D4796" s="164">
        <v>19</v>
      </c>
      <c r="E4796" s="163">
        <v>10</v>
      </c>
      <c r="F4796" s="163">
        <v>16.23</v>
      </c>
      <c r="G4796" s="163">
        <v>11.1875</v>
      </c>
      <c r="H4796" s="1">
        <v>2901</v>
      </c>
      <c r="I4796" s="161">
        <f>VLOOKUP(B4796,L$2:M$54,2,FALSE)</f>
        <v>1.0043545454972953</v>
      </c>
      <c r="J4796">
        <f>MAX(I4796*F4796,E4796)</f>
        <v>16.300674273421102</v>
      </c>
      <c r="L4796" s="166"/>
      <c r="M4796" s="41"/>
      <c r="N4796" s="41"/>
      <c r="O4796" s="41"/>
    </row>
    <row r="4797" spans="1:15" x14ac:dyDescent="0.25">
      <c r="A4797" s="165">
        <v>43665.791666666664</v>
      </c>
      <c r="B4797" s="167">
        <f>WEEKNUM(A4797)</f>
        <v>29</v>
      </c>
      <c r="C4797" s="164">
        <f>WEEKDAY(A4797)</f>
        <v>6</v>
      </c>
      <c r="D4797" s="164">
        <v>20</v>
      </c>
      <c r="E4797" s="163">
        <v>10</v>
      </c>
      <c r="F4797" s="163">
        <v>14.525</v>
      </c>
      <c r="G4797" s="163">
        <v>9.5249999999999986</v>
      </c>
      <c r="H4797" s="1">
        <v>1964</v>
      </c>
      <c r="I4797" s="161">
        <f>VLOOKUP(B4797,L$2:M$54,2,FALSE)</f>
        <v>1.0043545454972953</v>
      </c>
      <c r="J4797">
        <f>MAX(I4797*F4797,E4797)</f>
        <v>14.588249773348215</v>
      </c>
      <c r="L4797" s="166"/>
      <c r="M4797" s="41"/>
      <c r="N4797" s="41"/>
      <c r="O4797" s="41"/>
    </row>
    <row r="4798" spans="1:15" x14ac:dyDescent="0.25">
      <c r="A4798" s="165">
        <v>43665.833333333336</v>
      </c>
      <c r="B4798" s="167">
        <f>WEEKNUM(A4798)</f>
        <v>29</v>
      </c>
      <c r="C4798" s="164">
        <f>WEEKDAY(A4798)</f>
        <v>6</v>
      </c>
      <c r="D4798" s="164">
        <v>21</v>
      </c>
      <c r="E4798" s="163">
        <v>10</v>
      </c>
      <c r="F4798" s="163">
        <v>13.08</v>
      </c>
      <c r="G4798" s="163">
        <v>11.5025</v>
      </c>
      <c r="H4798" s="1">
        <v>1131</v>
      </c>
      <c r="I4798" s="161">
        <f>VLOOKUP(B4798,L$2:M$54,2,FALSE)</f>
        <v>1.0043545454972953</v>
      </c>
      <c r="J4798">
        <f>MAX(I4798*F4798,E4798)</f>
        <v>13.136957455104623</v>
      </c>
      <c r="L4798" s="166"/>
      <c r="M4798" s="41"/>
      <c r="N4798" s="41"/>
      <c r="O4798" s="41"/>
    </row>
    <row r="4799" spans="1:15" x14ac:dyDescent="0.25">
      <c r="A4799" s="165">
        <v>43665.875</v>
      </c>
      <c r="B4799" s="167">
        <f>WEEKNUM(A4799)</f>
        <v>29</v>
      </c>
      <c r="C4799" s="164">
        <f>WEEKDAY(A4799)</f>
        <v>6</v>
      </c>
      <c r="D4799" s="164">
        <v>22</v>
      </c>
      <c r="E4799" s="163">
        <v>11.55</v>
      </c>
      <c r="F4799" s="163">
        <v>11.55</v>
      </c>
      <c r="G4799" s="163">
        <v>13.2675</v>
      </c>
      <c r="H4799" s="1">
        <v>1042</v>
      </c>
      <c r="I4799" s="161">
        <f>VLOOKUP(B4799,L$2:M$54,2,FALSE)</f>
        <v>1.0043545454972953</v>
      </c>
      <c r="J4799">
        <f>MAX(I4799*F4799,E4799)</f>
        <v>11.600295000493761</v>
      </c>
      <c r="L4799" s="166"/>
      <c r="M4799" s="41"/>
      <c r="N4799" s="41"/>
      <c r="O4799" s="41"/>
    </row>
    <row r="4800" spans="1:15" x14ac:dyDescent="0.25">
      <c r="A4800" s="165">
        <v>43665.916666666664</v>
      </c>
      <c r="B4800" s="167">
        <f>WEEKNUM(A4800)</f>
        <v>29</v>
      </c>
      <c r="C4800" s="164">
        <f>WEEKDAY(A4800)</f>
        <v>6</v>
      </c>
      <c r="D4800" s="164">
        <v>23</v>
      </c>
      <c r="E4800" s="163">
        <v>11.719999999999999</v>
      </c>
      <c r="F4800" s="163">
        <v>11.719999999999999</v>
      </c>
      <c r="G4800" s="163">
        <v>14.645</v>
      </c>
      <c r="H4800" s="1">
        <v>879</v>
      </c>
      <c r="I4800" s="161">
        <f>VLOOKUP(B4800,L$2:M$54,2,FALSE)</f>
        <v>1.0043545454972953</v>
      </c>
      <c r="J4800">
        <f>MAX(I4800*F4800,E4800)</f>
        <v>11.7710352732283</v>
      </c>
      <c r="L4800" s="166"/>
      <c r="M4800" s="41"/>
      <c r="N4800" s="41"/>
      <c r="O4800" s="41"/>
    </row>
    <row r="4801" spans="1:15" x14ac:dyDescent="0.25">
      <c r="A4801" s="165">
        <v>43665.958333333336</v>
      </c>
      <c r="B4801" s="167">
        <f>WEEKNUM(A4801)</f>
        <v>29</v>
      </c>
      <c r="C4801" s="164">
        <f>WEEKDAY(A4801)</f>
        <v>6</v>
      </c>
      <c r="D4801" s="164">
        <v>24</v>
      </c>
      <c r="E4801" s="163">
        <v>12.379999999999999</v>
      </c>
      <c r="F4801" s="163">
        <v>12.379999999999999</v>
      </c>
      <c r="G4801" s="163">
        <v>12.512499999999999</v>
      </c>
      <c r="H4801" s="1">
        <v>496</v>
      </c>
      <c r="I4801" s="161">
        <f>VLOOKUP(B4801,L$2:M$54,2,FALSE)</f>
        <v>1.0043545454972953</v>
      </c>
      <c r="J4801">
        <f>MAX(I4801*F4801,E4801)</f>
        <v>12.433909273256514</v>
      </c>
      <c r="L4801" s="166"/>
      <c r="M4801" s="41"/>
      <c r="N4801" s="41"/>
      <c r="O4801" s="41"/>
    </row>
    <row r="4802" spans="1:15" x14ac:dyDescent="0.25">
      <c r="A4802" s="165">
        <v>43666</v>
      </c>
      <c r="B4802" s="167">
        <f>WEEKNUM(A4802)</f>
        <v>29</v>
      </c>
      <c r="C4802" s="164">
        <f>WEEKDAY(A4802)</f>
        <v>7</v>
      </c>
      <c r="D4802" s="164">
        <v>1</v>
      </c>
      <c r="E4802" s="163">
        <v>11.855</v>
      </c>
      <c r="F4802" s="163">
        <v>11.855</v>
      </c>
      <c r="G4802" s="163">
        <v>11.959999999999999</v>
      </c>
      <c r="H4802" s="1">
        <v>284</v>
      </c>
      <c r="I4802" s="161">
        <f>VLOOKUP(B4802,L$2:M$54,2,FALSE)</f>
        <v>1.0043545454972953</v>
      </c>
      <c r="J4802">
        <f>MAX(I4802*F4802,E4802)</f>
        <v>11.906623136870436</v>
      </c>
      <c r="L4802" s="166"/>
      <c r="M4802" s="41"/>
      <c r="N4802" s="41"/>
      <c r="O4802" s="41"/>
    </row>
    <row r="4803" spans="1:15" x14ac:dyDescent="0.25">
      <c r="A4803" s="165">
        <v>43666.041666666664</v>
      </c>
      <c r="B4803" s="167">
        <f>WEEKNUM(A4803)</f>
        <v>29</v>
      </c>
      <c r="C4803" s="164">
        <f>WEEKDAY(A4803)</f>
        <v>7</v>
      </c>
      <c r="D4803" s="164">
        <v>2</v>
      </c>
      <c r="E4803" s="163">
        <v>11.925000000000001</v>
      </c>
      <c r="F4803" s="163">
        <v>11.925000000000001</v>
      </c>
      <c r="G4803" s="163">
        <v>12.1</v>
      </c>
      <c r="H4803" s="1">
        <v>167</v>
      </c>
      <c r="I4803" s="161">
        <f>VLOOKUP(B4803,L$2:M$54,2,FALSE)</f>
        <v>1.0043545454972953</v>
      </c>
      <c r="J4803">
        <f>MAX(I4803*F4803,E4803)</f>
        <v>11.976927955055247</v>
      </c>
      <c r="L4803" s="166"/>
      <c r="M4803" s="41"/>
      <c r="N4803" s="41"/>
      <c r="O4803" s="41"/>
    </row>
    <row r="4804" spans="1:15" x14ac:dyDescent="0.25">
      <c r="A4804" s="165">
        <v>43666.083333333336</v>
      </c>
      <c r="B4804" s="167">
        <f>WEEKNUM(A4804)</f>
        <v>29</v>
      </c>
      <c r="C4804" s="164">
        <f>WEEKDAY(A4804)</f>
        <v>7</v>
      </c>
      <c r="D4804" s="164">
        <v>3</v>
      </c>
      <c r="E4804" s="163">
        <v>11</v>
      </c>
      <c r="F4804" s="163">
        <v>11.125</v>
      </c>
      <c r="G4804" s="163">
        <v>12.2225</v>
      </c>
      <c r="H4804" s="1">
        <v>98</v>
      </c>
      <c r="I4804" s="161">
        <f>VLOOKUP(B4804,L$2:M$54,2,FALSE)</f>
        <v>1.0043545454972953</v>
      </c>
      <c r="J4804">
        <f>MAX(I4804*F4804,E4804)</f>
        <v>11.17344431865741</v>
      </c>
      <c r="L4804" s="166"/>
      <c r="M4804" s="41"/>
      <c r="N4804" s="41"/>
      <c r="O4804" s="41"/>
    </row>
    <row r="4805" spans="1:15" x14ac:dyDescent="0.25">
      <c r="A4805" s="165">
        <v>43666.125</v>
      </c>
      <c r="B4805" s="167">
        <f>WEEKNUM(A4805)</f>
        <v>29</v>
      </c>
      <c r="C4805" s="164">
        <f>WEEKDAY(A4805)</f>
        <v>7</v>
      </c>
      <c r="D4805" s="164">
        <v>4</v>
      </c>
      <c r="E4805" s="163">
        <v>12</v>
      </c>
      <c r="F4805" s="163">
        <v>12.02</v>
      </c>
      <c r="G4805" s="163">
        <v>11.895</v>
      </c>
      <c r="H4805" s="1">
        <v>205</v>
      </c>
      <c r="I4805" s="161">
        <f>VLOOKUP(B4805,L$2:M$54,2,FALSE)</f>
        <v>1.0043545454972953</v>
      </c>
      <c r="J4805">
        <f>MAX(I4805*F4805,E4805)</f>
        <v>12.072341636877489</v>
      </c>
      <c r="L4805" s="166"/>
      <c r="M4805" s="41"/>
      <c r="N4805" s="41"/>
      <c r="O4805" s="41"/>
    </row>
    <row r="4806" spans="1:15" x14ac:dyDescent="0.25">
      <c r="A4806" s="165">
        <v>43666.166666666664</v>
      </c>
      <c r="B4806" s="167">
        <f>WEEKNUM(A4806)</f>
        <v>29</v>
      </c>
      <c r="C4806" s="164">
        <f>WEEKDAY(A4806)</f>
        <v>7</v>
      </c>
      <c r="D4806" s="164">
        <v>5</v>
      </c>
      <c r="E4806" s="163">
        <v>10</v>
      </c>
      <c r="F4806" s="163">
        <v>10.565000000000001</v>
      </c>
      <c r="G4806" s="163">
        <v>12.147500000000001</v>
      </c>
      <c r="H4806" s="1">
        <v>350</v>
      </c>
      <c r="I4806" s="161">
        <f>VLOOKUP(B4806,L$2:M$54,2,FALSE)</f>
        <v>1.0043545454972953</v>
      </c>
      <c r="J4806">
        <f>MAX(I4806*F4806,E4806)</f>
        <v>10.611005773178926</v>
      </c>
      <c r="L4806" s="166"/>
      <c r="M4806" s="41"/>
      <c r="N4806" s="41"/>
      <c r="O4806" s="41"/>
    </row>
    <row r="4807" spans="1:15" x14ac:dyDescent="0.25">
      <c r="A4807" s="165">
        <v>43666.208333333336</v>
      </c>
      <c r="B4807" s="167">
        <f>WEEKNUM(A4807)</f>
        <v>29</v>
      </c>
      <c r="C4807" s="164">
        <f>WEEKDAY(A4807)</f>
        <v>7</v>
      </c>
      <c r="D4807" s="164">
        <v>6</v>
      </c>
      <c r="E4807" s="163">
        <v>10</v>
      </c>
      <c r="F4807" s="163">
        <v>9.99</v>
      </c>
      <c r="G4807" s="163">
        <v>12.0175</v>
      </c>
      <c r="H4807" s="1">
        <v>904</v>
      </c>
      <c r="I4807" s="161">
        <f>VLOOKUP(B4807,L$2:M$54,2,FALSE)</f>
        <v>1.0043545454972953</v>
      </c>
      <c r="J4807">
        <f>MAX(I4807*F4807,E4807)</f>
        <v>10.03350190951798</v>
      </c>
      <c r="L4807" s="166"/>
      <c r="M4807" s="41"/>
      <c r="N4807" s="41"/>
      <c r="O4807" s="41"/>
    </row>
    <row r="4808" spans="1:15" x14ac:dyDescent="0.25">
      <c r="A4808" s="165">
        <v>43666.25</v>
      </c>
      <c r="B4808" s="167">
        <f>WEEKNUM(A4808)</f>
        <v>29</v>
      </c>
      <c r="C4808" s="164">
        <f>WEEKDAY(A4808)</f>
        <v>7</v>
      </c>
      <c r="D4808" s="164">
        <v>7</v>
      </c>
      <c r="E4808" s="163">
        <v>10</v>
      </c>
      <c r="F4808" s="163">
        <v>11.98</v>
      </c>
      <c r="G4808" s="163">
        <v>12.9275</v>
      </c>
      <c r="H4808" s="1">
        <v>2884</v>
      </c>
      <c r="I4808" s="161">
        <f>VLOOKUP(B4808,L$2:M$54,2,FALSE)</f>
        <v>1.0043545454972953</v>
      </c>
      <c r="J4808">
        <f>MAX(I4808*F4808,E4808)</f>
        <v>12.032167455057598</v>
      </c>
      <c r="L4808" s="166"/>
      <c r="M4808" s="41"/>
      <c r="N4808" s="41"/>
      <c r="O4808" s="41"/>
    </row>
    <row r="4809" spans="1:15" x14ac:dyDescent="0.25">
      <c r="A4809" s="165">
        <v>43666.291666666664</v>
      </c>
      <c r="B4809" s="167">
        <f>WEEKNUM(A4809)</f>
        <v>29</v>
      </c>
      <c r="C4809" s="164">
        <f>WEEKDAY(A4809)</f>
        <v>7</v>
      </c>
      <c r="D4809" s="164">
        <v>8</v>
      </c>
      <c r="E4809" s="163">
        <v>10</v>
      </c>
      <c r="F4809" s="163">
        <v>15.010000000000002</v>
      </c>
      <c r="G4809" s="163">
        <v>13.262499999999999</v>
      </c>
      <c r="H4809" s="1">
        <v>3517</v>
      </c>
      <c r="I4809" s="161">
        <f>VLOOKUP(B4809,L$2:M$54,2,FALSE)</f>
        <v>1.0043545454972953</v>
      </c>
      <c r="J4809">
        <f>MAX(I4809*F4809,E4809)</f>
        <v>15.075361727914403</v>
      </c>
      <c r="L4809" s="166"/>
      <c r="M4809" s="41"/>
      <c r="N4809" s="41"/>
      <c r="O4809" s="41"/>
    </row>
    <row r="4810" spans="1:15" x14ac:dyDescent="0.25">
      <c r="A4810" s="165">
        <v>43666.333333333336</v>
      </c>
      <c r="B4810" s="167">
        <f>WEEKNUM(A4810)</f>
        <v>29</v>
      </c>
      <c r="C4810" s="164">
        <f>WEEKDAY(A4810)</f>
        <v>7</v>
      </c>
      <c r="D4810" s="164">
        <v>9</v>
      </c>
      <c r="E4810" s="163">
        <v>10</v>
      </c>
      <c r="F4810" s="163">
        <v>15.76</v>
      </c>
      <c r="G4810" s="163">
        <v>13.115</v>
      </c>
      <c r="H4810" s="1">
        <v>3274</v>
      </c>
      <c r="I4810" s="161">
        <f>VLOOKUP(B4810,L$2:M$54,2,FALSE)</f>
        <v>1.0043545454972953</v>
      </c>
      <c r="J4810">
        <f>MAX(I4810*F4810,E4810)</f>
        <v>15.828627637037373</v>
      </c>
      <c r="L4810" s="166"/>
      <c r="M4810" s="41"/>
      <c r="N4810" s="41"/>
      <c r="O4810" s="41"/>
    </row>
    <row r="4811" spans="1:15" x14ac:dyDescent="0.25">
      <c r="A4811" s="165">
        <v>43666.375</v>
      </c>
      <c r="B4811" s="167">
        <f>WEEKNUM(A4811)</f>
        <v>29</v>
      </c>
      <c r="C4811" s="164">
        <f>WEEKDAY(A4811)</f>
        <v>7</v>
      </c>
      <c r="D4811" s="164">
        <v>10</v>
      </c>
      <c r="E4811" s="163">
        <v>10</v>
      </c>
      <c r="F4811" s="163">
        <v>14.955000000000002</v>
      </c>
      <c r="G4811" s="163">
        <v>12.262500000000001</v>
      </c>
      <c r="H4811" s="1">
        <v>2710</v>
      </c>
      <c r="I4811" s="161">
        <f>VLOOKUP(B4811,L$2:M$54,2,FALSE)</f>
        <v>1.0043545454972953</v>
      </c>
      <c r="J4811">
        <f>MAX(I4811*F4811,E4811)</f>
        <v>15.020122227912053</v>
      </c>
      <c r="L4811" s="166"/>
      <c r="M4811" s="41"/>
      <c r="N4811" s="41"/>
      <c r="O4811" s="41"/>
    </row>
    <row r="4812" spans="1:15" x14ac:dyDescent="0.25">
      <c r="A4812" s="165">
        <v>43666.416666666664</v>
      </c>
      <c r="B4812" s="167">
        <f>WEEKNUM(A4812)</f>
        <v>29</v>
      </c>
      <c r="C4812" s="164">
        <f>WEEKDAY(A4812)</f>
        <v>7</v>
      </c>
      <c r="D4812" s="164">
        <v>11</v>
      </c>
      <c r="E4812" s="163">
        <v>10</v>
      </c>
      <c r="F4812" s="163">
        <v>15.905000000000001</v>
      </c>
      <c r="G4812" s="163">
        <v>11.54</v>
      </c>
      <c r="H4812" s="1">
        <v>2684</v>
      </c>
      <c r="I4812" s="161">
        <f>VLOOKUP(B4812,L$2:M$54,2,FALSE)</f>
        <v>1.0043545454972953</v>
      </c>
      <c r="J4812">
        <f>MAX(I4812*F4812,E4812)</f>
        <v>15.974259046134483</v>
      </c>
      <c r="L4812" s="166"/>
      <c r="M4812" s="41"/>
      <c r="N4812" s="41"/>
      <c r="O4812" s="41"/>
    </row>
    <row r="4813" spans="1:15" x14ac:dyDescent="0.25">
      <c r="A4813" s="165">
        <v>43666.458333333336</v>
      </c>
      <c r="B4813" s="167">
        <f>WEEKNUM(A4813)</f>
        <v>29</v>
      </c>
      <c r="C4813" s="164">
        <f>WEEKDAY(A4813)</f>
        <v>7</v>
      </c>
      <c r="D4813" s="164">
        <v>12</v>
      </c>
      <c r="E4813" s="163">
        <v>10</v>
      </c>
      <c r="F4813" s="163">
        <v>14.8</v>
      </c>
      <c r="G4813" s="163">
        <v>11.55</v>
      </c>
      <c r="H4813" s="1">
        <v>2686</v>
      </c>
      <c r="I4813" s="161">
        <f>VLOOKUP(B4813,L$2:M$54,2,FALSE)</f>
        <v>1.0043545454972953</v>
      </c>
      <c r="J4813">
        <f>MAX(I4813*F4813,E4813)</f>
        <v>14.864447273359971</v>
      </c>
      <c r="L4813" s="166"/>
      <c r="M4813" s="41"/>
      <c r="N4813" s="41"/>
      <c r="O4813" s="41"/>
    </row>
    <row r="4814" spans="1:15" x14ac:dyDescent="0.25">
      <c r="A4814" s="165">
        <v>43666.5</v>
      </c>
      <c r="B4814" s="167">
        <f>WEEKNUM(A4814)</f>
        <v>29</v>
      </c>
      <c r="C4814" s="164">
        <f>WEEKDAY(A4814)</f>
        <v>7</v>
      </c>
      <c r="D4814" s="164">
        <v>13</v>
      </c>
      <c r="E4814" s="163">
        <v>10</v>
      </c>
      <c r="F4814" s="163">
        <v>13.914999999999999</v>
      </c>
      <c r="G4814" s="163">
        <v>11.719999999999999</v>
      </c>
      <c r="H4814" s="1">
        <v>2366</v>
      </c>
      <c r="I4814" s="161">
        <f>VLOOKUP(B4814,L$2:M$54,2,FALSE)</f>
        <v>1.0043545454972953</v>
      </c>
      <c r="J4814">
        <f>MAX(I4814*F4814,E4814)</f>
        <v>13.975593500594863</v>
      </c>
      <c r="L4814" s="166"/>
      <c r="M4814" s="41"/>
      <c r="N4814" s="41"/>
      <c r="O4814" s="41"/>
    </row>
    <row r="4815" spans="1:15" x14ac:dyDescent="0.25">
      <c r="A4815" s="165">
        <v>43666.541666666664</v>
      </c>
      <c r="B4815" s="167">
        <f>WEEKNUM(A4815)</f>
        <v>29</v>
      </c>
      <c r="C4815" s="164">
        <f>WEEKDAY(A4815)</f>
        <v>7</v>
      </c>
      <c r="D4815" s="164">
        <v>14</v>
      </c>
      <c r="E4815" s="163">
        <v>10</v>
      </c>
      <c r="F4815" s="163">
        <v>14.510000000000002</v>
      </c>
      <c r="G4815" s="163">
        <v>12.379999999999999</v>
      </c>
      <c r="H4815" s="1">
        <v>2470</v>
      </c>
      <c r="I4815" s="161">
        <f>VLOOKUP(B4815,L$2:M$54,2,FALSE)</f>
        <v>1.0043545454972953</v>
      </c>
      <c r="J4815">
        <f>MAX(I4815*F4815,E4815)</f>
        <v>14.573184455165757</v>
      </c>
      <c r="L4815" s="166"/>
      <c r="M4815" s="41"/>
      <c r="N4815" s="41"/>
      <c r="O4815" s="41"/>
    </row>
    <row r="4816" spans="1:15" x14ac:dyDescent="0.25">
      <c r="A4816" s="165">
        <v>43666.583333333336</v>
      </c>
      <c r="B4816" s="167">
        <f>WEEKNUM(A4816)</f>
        <v>29</v>
      </c>
      <c r="C4816" s="164">
        <f>WEEKDAY(A4816)</f>
        <v>7</v>
      </c>
      <c r="D4816" s="164">
        <v>15</v>
      </c>
      <c r="E4816" s="163">
        <v>10</v>
      </c>
      <c r="F4816" s="163">
        <v>14.995000000000001</v>
      </c>
      <c r="G4816" s="163">
        <v>11.855</v>
      </c>
      <c r="H4816" s="1">
        <v>2659</v>
      </c>
      <c r="I4816" s="161">
        <f>VLOOKUP(B4816,L$2:M$54,2,FALSE)</f>
        <v>1.0043545454972953</v>
      </c>
      <c r="J4816">
        <f>MAX(I4816*F4816,E4816)</f>
        <v>15.060296409731944</v>
      </c>
      <c r="L4816" s="166"/>
      <c r="M4816" s="41"/>
      <c r="N4816" s="41"/>
      <c r="O4816" s="41"/>
    </row>
    <row r="4817" spans="1:15" x14ac:dyDescent="0.25">
      <c r="A4817" s="165">
        <v>43666.625</v>
      </c>
      <c r="B4817" s="167">
        <f>WEEKNUM(A4817)</f>
        <v>29</v>
      </c>
      <c r="C4817" s="164">
        <f>WEEKDAY(A4817)</f>
        <v>7</v>
      </c>
      <c r="D4817" s="164">
        <v>16</v>
      </c>
      <c r="E4817" s="163">
        <v>10</v>
      </c>
      <c r="F4817" s="163">
        <v>16.05</v>
      </c>
      <c r="G4817" s="163">
        <v>11.925000000000001</v>
      </c>
      <c r="H4817" s="1">
        <v>3206</v>
      </c>
      <c r="I4817" s="161">
        <f>VLOOKUP(B4817,L$2:M$54,2,FALSE)</f>
        <v>1.0043545454972953</v>
      </c>
      <c r="J4817">
        <f>MAX(I4817*F4817,E4817)</f>
        <v>16.119890455231591</v>
      </c>
      <c r="L4817" s="166"/>
      <c r="M4817" s="41"/>
      <c r="N4817" s="41"/>
      <c r="O4817" s="41"/>
    </row>
    <row r="4818" spans="1:15" x14ac:dyDescent="0.25">
      <c r="A4818" s="165">
        <v>43666.666666666664</v>
      </c>
      <c r="B4818" s="167">
        <f>WEEKNUM(A4818)</f>
        <v>29</v>
      </c>
      <c r="C4818" s="164">
        <f>WEEKDAY(A4818)</f>
        <v>7</v>
      </c>
      <c r="D4818" s="164">
        <v>17</v>
      </c>
      <c r="E4818" s="163">
        <v>10</v>
      </c>
      <c r="F4818" s="163">
        <v>16.064999999999998</v>
      </c>
      <c r="G4818" s="163">
        <v>11.0625</v>
      </c>
      <c r="H4818" s="1">
        <v>4002</v>
      </c>
      <c r="I4818" s="161">
        <f>VLOOKUP(B4818,L$2:M$54,2,FALSE)</f>
        <v>1.0043545454972953</v>
      </c>
      <c r="J4818">
        <f>MAX(I4818*F4818,E4818)</f>
        <v>16.134955773414045</v>
      </c>
      <c r="L4818" s="166"/>
      <c r="M4818" s="41"/>
      <c r="N4818" s="41"/>
      <c r="O4818" s="41"/>
    </row>
    <row r="4819" spans="1:15" x14ac:dyDescent="0.25">
      <c r="A4819" s="165">
        <v>43666.708333333336</v>
      </c>
      <c r="B4819" s="167">
        <f>WEEKNUM(A4819)</f>
        <v>29</v>
      </c>
      <c r="C4819" s="164">
        <f>WEEKDAY(A4819)</f>
        <v>7</v>
      </c>
      <c r="D4819" s="164">
        <v>18</v>
      </c>
      <c r="E4819" s="163">
        <v>10</v>
      </c>
      <c r="F4819" s="163">
        <v>18.015000000000001</v>
      </c>
      <c r="G4819" s="163">
        <v>12.01</v>
      </c>
      <c r="H4819" s="1">
        <v>4005</v>
      </c>
      <c r="I4819" s="161">
        <f>VLOOKUP(B4819,L$2:M$54,2,FALSE)</f>
        <v>1.0043545454972953</v>
      </c>
      <c r="J4819">
        <f>MAX(I4819*F4819,E4819)</f>
        <v>18.093447137133776</v>
      </c>
      <c r="L4819" s="166"/>
      <c r="M4819" s="41"/>
      <c r="N4819" s="41"/>
      <c r="O4819" s="41"/>
    </row>
    <row r="4820" spans="1:15" x14ac:dyDescent="0.25">
      <c r="A4820" s="165">
        <v>43666.75</v>
      </c>
      <c r="B4820" s="167">
        <f>WEEKNUM(A4820)</f>
        <v>29</v>
      </c>
      <c r="C4820" s="164">
        <f>WEEKDAY(A4820)</f>
        <v>7</v>
      </c>
      <c r="D4820" s="164">
        <v>19</v>
      </c>
      <c r="E4820" s="163">
        <v>10</v>
      </c>
      <c r="F4820" s="163">
        <v>15.719999999999999</v>
      </c>
      <c r="G4820" s="163">
        <v>10.282499999999999</v>
      </c>
      <c r="H4820" s="1">
        <v>3048</v>
      </c>
      <c r="I4820" s="161">
        <f>VLOOKUP(B4820,L$2:M$54,2,FALSE)</f>
        <v>1.0043545454972953</v>
      </c>
      <c r="J4820">
        <f>MAX(I4820*F4820,E4820)</f>
        <v>15.78845345521748</v>
      </c>
      <c r="L4820" s="166"/>
      <c r="M4820" s="41"/>
      <c r="N4820" s="41"/>
      <c r="O4820" s="41"/>
    </row>
    <row r="4821" spans="1:15" x14ac:dyDescent="0.25">
      <c r="A4821" s="165">
        <v>43666.791666666664</v>
      </c>
      <c r="B4821" s="167">
        <f>WEEKNUM(A4821)</f>
        <v>29</v>
      </c>
      <c r="C4821" s="164">
        <f>WEEKDAY(A4821)</f>
        <v>7</v>
      </c>
      <c r="D4821" s="164">
        <v>20</v>
      </c>
      <c r="E4821" s="163">
        <v>10</v>
      </c>
      <c r="F4821" s="163">
        <v>14.530000000000001</v>
      </c>
      <c r="G4821" s="163">
        <v>9.995000000000001</v>
      </c>
      <c r="H4821" s="1">
        <v>2010</v>
      </c>
      <c r="I4821" s="161">
        <f>VLOOKUP(B4821,L$2:M$54,2,FALSE)</f>
        <v>1.0043545454972953</v>
      </c>
      <c r="J4821">
        <f>MAX(I4821*F4821,E4821)</f>
        <v>14.593271546075702</v>
      </c>
      <c r="L4821" s="166"/>
      <c r="M4821" s="41"/>
      <c r="N4821" s="41"/>
      <c r="O4821" s="41"/>
    </row>
    <row r="4822" spans="1:15" x14ac:dyDescent="0.25">
      <c r="A4822" s="165">
        <v>43666.833333333336</v>
      </c>
      <c r="B4822" s="167">
        <f>WEEKNUM(A4822)</f>
        <v>29</v>
      </c>
      <c r="C4822" s="164">
        <f>WEEKDAY(A4822)</f>
        <v>7</v>
      </c>
      <c r="D4822" s="164">
        <v>21</v>
      </c>
      <c r="E4822" s="163">
        <v>10</v>
      </c>
      <c r="F4822" s="163">
        <v>12.975</v>
      </c>
      <c r="G4822" s="163">
        <v>10.989999999999998</v>
      </c>
      <c r="H4822" s="1">
        <v>1202</v>
      </c>
      <c r="I4822" s="161">
        <f>VLOOKUP(B4822,L$2:M$54,2,FALSE)</f>
        <v>1.0043545454972953</v>
      </c>
      <c r="J4822">
        <f>MAX(I4822*F4822,E4822)</f>
        <v>13.031500227827406</v>
      </c>
      <c r="L4822" s="166"/>
      <c r="M4822" s="41"/>
      <c r="N4822" s="41"/>
      <c r="O4822" s="41"/>
    </row>
    <row r="4823" spans="1:15" x14ac:dyDescent="0.25">
      <c r="A4823" s="165">
        <v>43666.875</v>
      </c>
      <c r="B4823" s="167">
        <f>WEEKNUM(A4823)</f>
        <v>29</v>
      </c>
      <c r="C4823" s="164">
        <f>WEEKDAY(A4823)</f>
        <v>7</v>
      </c>
      <c r="D4823" s="164">
        <v>22</v>
      </c>
      <c r="E4823" s="163">
        <v>12</v>
      </c>
      <c r="F4823" s="163">
        <v>12.2</v>
      </c>
      <c r="G4823" s="163">
        <v>12.504999999999999</v>
      </c>
      <c r="H4823" s="1">
        <v>960</v>
      </c>
      <c r="I4823" s="161">
        <f>VLOOKUP(B4823,L$2:M$54,2,FALSE)</f>
        <v>1.0043545454972953</v>
      </c>
      <c r="J4823">
        <f>MAX(I4823*F4823,E4823)</f>
        <v>12.253125455067002</v>
      </c>
      <c r="L4823" s="166"/>
      <c r="M4823" s="41"/>
      <c r="N4823" s="41"/>
      <c r="O4823" s="41"/>
    </row>
    <row r="4824" spans="1:15" x14ac:dyDescent="0.25">
      <c r="A4824" s="165">
        <v>43666.916666666664</v>
      </c>
      <c r="B4824" s="167">
        <f>WEEKNUM(A4824)</f>
        <v>29</v>
      </c>
      <c r="C4824" s="164">
        <f>WEEKDAY(A4824)</f>
        <v>7</v>
      </c>
      <c r="D4824" s="164">
        <v>23</v>
      </c>
      <c r="E4824" s="163">
        <v>12</v>
      </c>
      <c r="F4824" s="163">
        <v>12.885</v>
      </c>
      <c r="G4824" s="163">
        <v>12.879999999999999</v>
      </c>
      <c r="H4824" s="1">
        <v>833</v>
      </c>
      <c r="I4824" s="161">
        <f>VLOOKUP(B4824,L$2:M$54,2,FALSE)</f>
        <v>1.0043545454972953</v>
      </c>
      <c r="J4824">
        <f>MAX(I4824*F4824,E4824)</f>
        <v>12.941108318732649</v>
      </c>
      <c r="L4824" s="166"/>
      <c r="M4824" s="41"/>
      <c r="N4824" s="41"/>
      <c r="O4824" s="41"/>
    </row>
    <row r="4825" spans="1:15" x14ac:dyDescent="0.25">
      <c r="A4825" s="165">
        <v>43666.958333333336</v>
      </c>
      <c r="B4825" s="167">
        <f>WEEKNUM(A4825)</f>
        <v>29</v>
      </c>
      <c r="C4825" s="164">
        <f>WEEKDAY(A4825)</f>
        <v>7</v>
      </c>
      <c r="D4825" s="164">
        <v>24</v>
      </c>
      <c r="E4825" s="163">
        <v>11.645</v>
      </c>
      <c r="F4825" s="163">
        <v>11.645</v>
      </c>
      <c r="G4825" s="163">
        <v>12.477500000000001</v>
      </c>
      <c r="H4825" s="1">
        <v>586</v>
      </c>
      <c r="I4825" s="161">
        <f>VLOOKUP(B4825,L$2:M$54,2,FALSE)</f>
        <v>1.0043545454972953</v>
      </c>
      <c r="J4825">
        <f>MAX(I4825*F4825,E4825)</f>
        <v>11.695708682316003</v>
      </c>
      <c r="L4825" s="166"/>
      <c r="M4825" s="41"/>
      <c r="N4825" s="41"/>
      <c r="O4825" s="41"/>
    </row>
    <row r="4826" spans="1:15" x14ac:dyDescent="0.25">
      <c r="A4826" s="165">
        <v>43667</v>
      </c>
      <c r="B4826" s="167">
        <f>WEEKNUM(A4826)</f>
        <v>30</v>
      </c>
      <c r="C4826" s="164">
        <f>WEEKDAY(A4826)</f>
        <v>1</v>
      </c>
      <c r="D4826" s="164">
        <v>1</v>
      </c>
      <c r="E4826" s="163">
        <v>12.100000000000001</v>
      </c>
      <c r="F4826" s="163">
        <v>12.100000000000001</v>
      </c>
      <c r="G4826" s="163">
        <v>12.952500000000001</v>
      </c>
      <c r="H4826" s="1">
        <v>332</v>
      </c>
      <c r="I4826" s="161">
        <f>VLOOKUP(B4826,L$2:M$54,2,FALSE)</f>
        <v>0.93275300416745255</v>
      </c>
      <c r="J4826">
        <f>MAX(I4826*F4826,E4826)</f>
        <v>12.100000000000001</v>
      </c>
      <c r="L4826" s="166"/>
      <c r="M4826" s="41"/>
      <c r="N4826" s="41"/>
      <c r="O4826" s="41"/>
    </row>
    <row r="4827" spans="1:15" x14ac:dyDescent="0.25">
      <c r="A4827" s="165">
        <v>43667.041666666664</v>
      </c>
      <c r="B4827" s="167">
        <f>WEEKNUM(A4827)</f>
        <v>30</v>
      </c>
      <c r="C4827" s="164">
        <f>WEEKDAY(A4827)</f>
        <v>1</v>
      </c>
      <c r="D4827" s="164">
        <v>2</v>
      </c>
      <c r="E4827" s="163">
        <v>11.620000000000001</v>
      </c>
      <c r="F4827" s="163">
        <v>11.620000000000001</v>
      </c>
      <c r="G4827" s="163">
        <v>12.399999999999999</v>
      </c>
      <c r="H4827" s="1">
        <v>176</v>
      </c>
      <c r="I4827" s="161">
        <f>VLOOKUP(B4827,L$2:M$54,2,FALSE)</f>
        <v>0.93275300416745255</v>
      </c>
      <c r="J4827">
        <f>MAX(I4827*F4827,E4827)</f>
        <v>11.620000000000001</v>
      </c>
      <c r="L4827" s="166"/>
      <c r="M4827" s="41"/>
      <c r="N4827" s="41"/>
      <c r="O4827" s="41"/>
    </row>
    <row r="4828" spans="1:15" x14ac:dyDescent="0.25">
      <c r="A4828" s="165">
        <v>43667.083333333336</v>
      </c>
      <c r="B4828" s="167">
        <f>WEEKNUM(A4828)</f>
        <v>30</v>
      </c>
      <c r="C4828" s="164">
        <f>WEEKDAY(A4828)</f>
        <v>1</v>
      </c>
      <c r="D4828" s="164">
        <v>3</v>
      </c>
      <c r="E4828" s="163">
        <v>10.18</v>
      </c>
      <c r="F4828" s="163">
        <v>10.18</v>
      </c>
      <c r="G4828" s="163">
        <v>11.9575</v>
      </c>
      <c r="H4828" s="1">
        <v>137</v>
      </c>
      <c r="I4828" s="161">
        <f>VLOOKUP(B4828,L$2:M$54,2,FALSE)</f>
        <v>0.93275300416745255</v>
      </c>
      <c r="J4828">
        <f>MAX(I4828*F4828,E4828)</f>
        <v>10.18</v>
      </c>
      <c r="L4828" s="166"/>
      <c r="M4828" s="41"/>
      <c r="N4828" s="41"/>
      <c r="O4828" s="41"/>
    </row>
    <row r="4829" spans="1:15" x14ac:dyDescent="0.25">
      <c r="A4829" s="165">
        <v>43667.125</v>
      </c>
      <c r="B4829" s="167">
        <f>WEEKNUM(A4829)</f>
        <v>30</v>
      </c>
      <c r="C4829" s="164">
        <f>WEEKDAY(A4829)</f>
        <v>1</v>
      </c>
      <c r="D4829" s="164">
        <v>4</v>
      </c>
      <c r="E4829" s="163">
        <v>9.7899999999999991</v>
      </c>
      <c r="F4829" s="163">
        <v>9.7899999999999991</v>
      </c>
      <c r="G4829" s="163">
        <v>12.254999999999999</v>
      </c>
      <c r="H4829" s="1">
        <v>225</v>
      </c>
      <c r="I4829" s="161">
        <f>VLOOKUP(B4829,L$2:M$54,2,FALSE)</f>
        <v>0.93275300416745255</v>
      </c>
      <c r="J4829">
        <f>MAX(I4829*F4829,E4829)</f>
        <v>9.7899999999999991</v>
      </c>
      <c r="L4829" s="166"/>
      <c r="M4829" s="41"/>
      <c r="N4829" s="41"/>
      <c r="O4829" s="41"/>
    </row>
    <row r="4830" spans="1:15" x14ac:dyDescent="0.25">
      <c r="A4830" s="165">
        <v>43667.166666666664</v>
      </c>
      <c r="B4830" s="167">
        <f>WEEKNUM(A4830)</f>
        <v>30</v>
      </c>
      <c r="C4830" s="164">
        <f>WEEKDAY(A4830)</f>
        <v>1</v>
      </c>
      <c r="D4830" s="164">
        <v>5</v>
      </c>
      <c r="E4830" s="163">
        <v>10.120000000000001</v>
      </c>
      <c r="F4830" s="163">
        <v>10.120000000000001</v>
      </c>
      <c r="G4830" s="163">
        <v>12.4975</v>
      </c>
      <c r="H4830" s="1">
        <v>423</v>
      </c>
      <c r="I4830" s="161">
        <f>VLOOKUP(B4830,L$2:M$54,2,FALSE)</f>
        <v>0.93275300416745255</v>
      </c>
      <c r="J4830">
        <f>MAX(I4830*F4830,E4830)</f>
        <v>10.120000000000001</v>
      </c>
      <c r="L4830" s="166"/>
      <c r="M4830" s="41"/>
      <c r="N4830" s="41"/>
      <c r="O4830" s="41"/>
    </row>
    <row r="4831" spans="1:15" x14ac:dyDescent="0.25">
      <c r="A4831" s="165">
        <v>43667.208333333336</v>
      </c>
      <c r="B4831" s="167">
        <f>WEEKNUM(A4831)</f>
        <v>30</v>
      </c>
      <c r="C4831" s="164">
        <f>WEEKDAY(A4831)</f>
        <v>1</v>
      </c>
      <c r="D4831" s="164">
        <v>6</v>
      </c>
      <c r="E4831" s="163">
        <v>10.14</v>
      </c>
      <c r="F4831" s="163">
        <v>10.14</v>
      </c>
      <c r="G4831" s="163">
        <v>13.025</v>
      </c>
      <c r="H4831" s="1">
        <v>908</v>
      </c>
      <c r="I4831" s="161">
        <f>VLOOKUP(B4831,L$2:M$54,2,FALSE)</f>
        <v>0.93275300416745255</v>
      </c>
      <c r="J4831">
        <f>MAX(I4831*F4831,E4831)</f>
        <v>10.14</v>
      </c>
      <c r="L4831" s="166"/>
      <c r="M4831" s="41"/>
      <c r="N4831" s="41"/>
      <c r="O4831" s="41"/>
    </row>
    <row r="4832" spans="1:15" x14ac:dyDescent="0.25">
      <c r="A4832" s="165">
        <v>43667.25</v>
      </c>
      <c r="B4832" s="167">
        <f>WEEKNUM(A4832)</f>
        <v>30</v>
      </c>
      <c r="C4832" s="164">
        <f>WEEKDAY(A4832)</f>
        <v>1</v>
      </c>
      <c r="D4832" s="164">
        <v>7</v>
      </c>
      <c r="E4832" s="163">
        <v>9.8550000000000004</v>
      </c>
      <c r="F4832" s="163">
        <v>9.870000000000001</v>
      </c>
      <c r="G4832" s="163">
        <v>13.032499999999999</v>
      </c>
      <c r="H4832" s="1">
        <v>2773</v>
      </c>
      <c r="I4832" s="161">
        <f>VLOOKUP(B4832,L$2:M$54,2,FALSE)</f>
        <v>0.93275300416745255</v>
      </c>
      <c r="J4832">
        <f>MAX(I4832*F4832,E4832)</f>
        <v>9.8550000000000004</v>
      </c>
      <c r="L4832" s="166"/>
      <c r="M4832" s="41"/>
      <c r="N4832" s="41"/>
      <c r="O4832" s="41"/>
    </row>
    <row r="4833" spans="1:15" x14ac:dyDescent="0.25">
      <c r="A4833" s="165">
        <v>43667.291666666664</v>
      </c>
      <c r="B4833" s="167">
        <f>WEEKNUM(A4833)</f>
        <v>30</v>
      </c>
      <c r="C4833" s="164">
        <f>WEEKDAY(A4833)</f>
        <v>1</v>
      </c>
      <c r="D4833" s="164">
        <v>8</v>
      </c>
      <c r="E4833" s="163">
        <v>9.9349999999999987</v>
      </c>
      <c r="F4833" s="163">
        <v>9.7650000000000006</v>
      </c>
      <c r="G4833" s="163">
        <v>14.0075</v>
      </c>
      <c r="H4833" s="1">
        <v>3414</v>
      </c>
      <c r="I4833" s="161">
        <f>VLOOKUP(B4833,L$2:M$54,2,FALSE)</f>
        <v>0.93275300416745255</v>
      </c>
      <c r="J4833">
        <f>MAX(I4833*F4833,E4833)</f>
        <v>9.9349999999999987</v>
      </c>
      <c r="L4833" s="166"/>
      <c r="M4833" s="41"/>
      <c r="N4833" s="41"/>
      <c r="O4833" s="41"/>
    </row>
    <row r="4834" spans="1:15" x14ac:dyDescent="0.25">
      <c r="A4834" s="165">
        <v>43667.333333333336</v>
      </c>
      <c r="B4834" s="167">
        <f>WEEKNUM(A4834)</f>
        <v>30</v>
      </c>
      <c r="C4834" s="164">
        <f>WEEKDAY(A4834)</f>
        <v>1</v>
      </c>
      <c r="D4834" s="164">
        <v>9</v>
      </c>
      <c r="E4834" s="163">
        <v>9</v>
      </c>
      <c r="F4834" s="163">
        <v>12.815000000000001</v>
      </c>
      <c r="G4834" s="163">
        <v>12.86</v>
      </c>
      <c r="H4834" s="1">
        <v>2983</v>
      </c>
      <c r="I4834" s="161">
        <f>VLOOKUP(B4834,L$2:M$54,2,FALSE)</f>
        <v>0.93275300416745255</v>
      </c>
      <c r="J4834">
        <f>MAX(I4834*F4834,E4834)</f>
        <v>11.953229748405906</v>
      </c>
      <c r="L4834" s="166"/>
      <c r="M4834" s="41"/>
      <c r="N4834" s="41"/>
      <c r="O4834" s="41"/>
    </row>
    <row r="4835" spans="1:15" x14ac:dyDescent="0.25">
      <c r="A4835" s="165">
        <v>43667.375</v>
      </c>
      <c r="B4835" s="167">
        <f>WEEKNUM(A4835)</f>
        <v>30</v>
      </c>
      <c r="C4835" s="164">
        <f>WEEKDAY(A4835)</f>
        <v>1</v>
      </c>
      <c r="D4835" s="164">
        <v>10</v>
      </c>
      <c r="E4835" s="163">
        <v>10</v>
      </c>
      <c r="F4835" s="163">
        <v>14.09</v>
      </c>
      <c r="G4835" s="163">
        <v>12.265000000000001</v>
      </c>
      <c r="H4835" s="1">
        <v>2603</v>
      </c>
      <c r="I4835" s="161">
        <f>VLOOKUP(B4835,L$2:M$54,2,FALSE)</f>
        <v>0.93275300416745255</v>
      </c>
      <c r="J4835">
        <f>MAX(I4835*F4835,E4835)</f>
        <v>13.142489828719405</v>
      </c>
      <c r="L4835" s="166"/>
      <c r="M4835" s="41"/>
      <c r="N4835" s="41"/>
      <c r="O4835" s="41"/>
    </row>
    <row r="4836" spans="1:15" x14ac:dyDescent="0.25">
      <c r="A4836" s="165">
        <v>43667.416666666664</v>
      </c>
      <c r="B4836" s="167">
        <f>WEEKNUM(A4836)</f>
        <v>30</v>
      </c>
      <c r="C4836" s="164">
        <f>WEEKDAY(A4836)</f>
        <v>1</v>
      </c>
      <c r="D4836" s="164">
        <v>11</v>
      </c>
      <c r="E4836" s="163">
        <v>10</v>
      </c>
      <c r="F4836" s="163">
        <v>13.98</v>
      </c>
      <c r="G4836" s="163">
        <v>11.487500000000001</v>
      </c>
      <c r="H4836" s="1">
        <v>2585</v>
      </c>
      <c r="I4836" s="161">
        <f>VLOOKUP(B4836,L$2:M$54,2,FALSE)</f>
        <v>0.93275300416745255</v>
      </c>
      <c r="J4836">
        <f>MAX(I4836*F4836,E4836)</f>
        <v>13.039886998260988</v>
      </c>
      <c r="L4836" s="166"/>
      <c r="M4836" s="41"/>
      <c r="N4836" s="41"/>
      <c r="O4836" s="41"/>
    </row>
    <row r="4837" spans="1:15" x14ac:dyDescent="0.25">
      <c r="A4837" s="165">
        <v>43667.458333333336</v>
      </c>
      <c r="B4837" s="167">
        <f>WEEKNUM(A4837)</f>
        <v>30</v>
      </c>
      <c r="C4837" s="164">
        <f>WEEKDAY(A4837)</f>
        <v>1</v>
      </c>
      <c r="D4837" s="164">
        <v>12</v>
      </c>
      <c r="E4837" s="163">
        <v>10</v>
      </c>
      <c r="F4837" s="163">
        <v>14.09</v>
      </c>
      <c r="G4837" s="163">
        <v>12.1</v>
      </c>
      <c r="H4837" s="1">
        <v>2604</v>
      </c>
      <c r="I4837" s="161">
        <f>VLOOKUP(B4837,L$2:M$54,2,FALSE)</f>
        <v>0.93275300416745255</v>
      </c>
      <c r="J4837">
        <f>MAX(I4837*F4837,E4837)</f>
        <v>13.142489828719405</v>
      </c>
      <c r="L4837" s="166"/>
      <c r="M4837" s="41"/>
      <c r="N4837" s="41"/>
      <c r="O4837" s="41"/>
    </row>
    <row r="4838" spans="1:15" x14ac:dyDescent="0.25">
      <c r="A4838" s="165">
        <v>43667.5</v>
      </c>
      <c r="B4838" s="167">
        <f>WEEKNUM(A4838)</f>
        <v>30</v>
      </c>
      <c r="C4838" s="164">
        <f>WEEKDAY(A4838)</f>
        <v>1</v>
      </c>
      <c r="D4838" s="164">
        <v>13</v>
      </c>
      <c r="E4838" s="163">
        <v>10</v>
      </c>
      <c r="F4838" s="163">
        <v>13.98</v>
      </c>
      <c r="G4838" s="163">
        <v>12.442499999999999</v>
      </c>
      <c r="H4838" s="1">
        <v>2479</v>
      </c>
      <c r="I4838" s="161">
        <f>VLOOKUP(B4838,L$2:M$54,2,FALSE)</f>
        <v>0.93275300416745255</v>
      </c>
      <c r="J4838">
        <f>MAX(I4838*F4838,E4838)</f>
        <v>13.039886998260988</v>
      </c>
      <c r="L4838" s="166"/>
      <c r="M4838" s="41"/>
      <c r="N4838" s="41"/>
      <c r="O4838" s="41"/>
    </row>
    <row r="4839" spans="1:15" x14ac:dyDescent="0.25">
      <c r="A4839" s="165">
        <v>43667.541666666664</v>
      </c>
      <c r="B4839" s="167">
        <f>WEEKNUM(A4839)</f>
        <v>30</v>
      </c>
      <c r="C4839" s="164">
        <f>WEEKDAY(A4839)</f>
        <v>1</v>
      </c>
      <c r="D4839" s="164">
        <v>14</v>
      </c>
      <c r="E4839" s="163">
        <v>10</v>
      </c>
      <c r="F4839" s="163">
        <v>14.09</v>
      </c>
      <c r="G4839" s="163">
        <v>11.645</v>
      </c>
      <c r="H4839" s="1">
        <v>2513</v>
      </c>
      <c r="I4839" s="161">
        <f>VLOOKUP(B4839,L$2:M$54,2,FALSE)</f>
        <v>0.93275300416745255</v>
      </c>
      <c r="J4839">
        <f>MAX(I4839*F4839,E4839)</f>
        <v>13.142489828719405</v>
      </c>
      <c r="L4839" s="166"/>
      <c r="M4839" s="41"/>
      <c r="N4839" s="41"/>
      <c r="O4839" s="41"/>
    </row>
    <row r="4840" spans="1:15" x14ac:dyDescent="0.25">
      <c r="A4840" s="165">
        <v>43667.583333333336</v>
      </c>
      <c r="B4840" s="167">
        <f>WEEKNUM(A4840)</f>
        <v>30</v>
      </c>
      <c r="C4840" s="164">
        <f>WEEKDAY(A4840)</f>
        <v>1</v>
      </c>
      <c r="D4840" s="164">
        <v>15</v>
      </c>
      <c r="E4840" s="163">
        <v>10</v>
      </c>
      <c r="F4840" s="163">
        <v>13.98</v>
      </c>
      <c r="G4840" s="163">
        <v>12.100000000000001</v>
      </c>
      <c r="H4840" s="1">
        <v>2951</v>
      </c>
      <c r="I4840" s="161">
        <f>VLOOKUP(B4840,L$2:M$54,2,FALSE)</f>
        <v>0.93275300416745255</v>
      </c>
      <c r="J4840">
        <f>MAX(I4840*F4840,E4840)</f>
        <v>13.039886998260988</v>
      </c>
      <c r="L4840" s="166"/>
      <c r="M4840" s="41"/>
      <c r="N4840" s="41"/>
      <c r="O4840" s="41"/>
    </row>
    <row r="4841" spans="1:15" x14ac:dyDescent="0.25">
      <c r="A4841" s="165">
        <v>43667.625</v>
      </c>
      <c r="B4841" s="167">
        <f>WEEKNUM(A4841)</f>
        <v>30</v>
      </c>
      <c r="C4841" s="164">
        <f>WEEKDAY(A4841)</f>
        <v>1</v>
      </c>
      <c r="D4841" s="164">
        <v>16</v>
      </c>
      <c r="E4841" s="163">
        <v>10</v>
      </c>
      <c r="F4841" s="163">
        <v>13.865</v>
      </c>
      <c r="G4841" s="163">
        <v>11.620000000000001</v>
      </c>
      <c r="H4841" s="1">
        <v>3509</v>
      </c>
      <c r="I4841" s="161">
        <f>VLOOKUP(B4841,L$2:M$54,2,FALSE)</f>
        <v>0.93275300416745255</v>
      </c>
      <c r="J4841">
        <f>MAX(I4841*F4841,E4841)</f>
        <v>12.93262040278173</v>
      </c>
      <c r="L4841" s="166"/>
      <c r="M4841" s="41"/>
      <c r="N4841" s="41"/>
      <c r="O4841" s="41"/>
    </row>
    <row r="4842" spans="1:15" x14ac:dyDescent="0.25">
      <c r="A4842" s="165">
        <v>43667.666666666664</v>
      </c>
      <c r="B4842" s="167">
        <f>WEEKNUM(A4842)</f>
        <v>30</v>
      </c>
      <c r="C4842" s="164">
        <f>WEEKDAY(A4842)</f>
        <v>1</v>
      </c>
      <c r="D4842" s="164">
        <v>17</v>
      </c>
      <c r="E4842" s="163">
        <v>10</v>
      </c>
      <c r="F4842" s="163">
        <v>13.684999999999999</v>
      </c>
      <c r="G4842" s="163">
        <v>10.18</v>
      </c>
      <c r="H4842" s="1">
        <v>3682</v>
      </c>
      <c r="I4842" s="161">
        <f>VLOOKUP(B4842,L$2:M$54,2,FALSE)</f>
        <v>0.93275300416745255</v>
      </c>
      <c r="J4842">
        <f>MAX(I4842*F4842,E4842)</f>
        <v>12.764724862031587</v>
      </c>
      <c r="L4842" s="166"/>
      <c r="M4842" s="41"/>
      <c r="N4842" s="41"/>
      <c r="O4842" s="41"/>
    </row>
    <row r="4843" spans="1:15" x14ac:dyDescent="0.25">
      <c r="A4843" s="165">
        <v>43667.708333333336</v>
      </c>
      <c r="B4843" s="167">
        <f>WEEKNUM(A4843)</f>
        <v>30</v>
      </c>
      <c r="C4843" s="164">
        <f>WEEKDAY(A4843)</f>
        <v>1</v>
      </c>
      <c r="D4843" s="164">
        <v>18</v>
      </c>
      <c r="E4843" s="163">
        <v>10</v>
      </c>
      <c r="F4843" s="163">
        <v>14.09</v>
      </c>
      <c r="G4843" s="163">
        <v>9.7899999999999991</v>
      </c>
      <c r="H4843" s="1">
        <v>3235</v>
      </c>
      <c r="I4843" s="161">
        <f>VLOOKUP(B4843,L$2:M$54,2,FALSE)</f>
        <v>0.93275300416745255</v>
      </c>
      <c r="J4843">
        <f>MAX(I4843*F4843,E4843)</f>
        <v>13.142489828719405</v>
      </c>
      <c r="L4843" s="166"/>
      <c r="M4843" s="41"/>
      <c r="N4843" s="41"/>
      <c r="O4843" s="41"/>
    </row>
    <row r="4844" spans="1:15" x14ac:dyDescent="0.25">
      <c r="A4844" s="165">
        <v>43667.75</v>
      </c>
      <c r="B4844" s="167">
        <f>WEEKNUM(A4844)</f>
        <v>30</v>
      </c>
      <c r="C4844" s="164">
        <f>WEEKDAY(A4844)</f>
        <v>1</v>
      </c>
      <c r="D4844" s="164">
        <v>19</v>
      </c>
      <c r="E4844" s="163">
        <v>10</v>
      </c>
      <c r="F4844" s="163">
        <v>13.99</v>
      </c>
      <c r="G4844" s="163">
        <v>10.120000000000001</v>
      </c>
      <c r="H4844" s="1">
        <v>2668</v>
      </c>
      <c r="I4844" s="161">
        <f>VLOOKUP(B4844,L$2:M$54,2,FALSE)</f>
        <v>0.93275300416745255</v>
      </c>
      <c r="J4844">
        <f>MAX(I4844*F4844,E4844)</f>
        <v>13.049214528302661</v>
      </c>
      <c r="L4844" s="166"/>
      <c r="M4844" s="41"/>
      <c r="N4844" s="41"/>
      <c r="O4844" s="41"/>
    </row>
    <row r="4845" spans="1:15" x14ac:dyDescent="0.25">
      <c r="A4845" s="165">
        <v>43667.791666666664</v>
      </c>
      <c r="B4845" s="167">
        <f>WEEKNUM(A4845)</f>
        <v>30</v>
      </c>
      <c r="C4845" s="164">
        <f>WEEKDAY(A4845)</f>
        <v>1</v>
      </c>
      <c r="D4845" s="164">
        <v>20</v>
      </c>
      <c r="E4845" s="163">
        <v>10</v>
      </c>
      <c r="F4845" s="163">
        <v>13.965</v>
      </c>
      <c r="G4845" s="163">
        <v>10.14</v>
      </c>
      <c r="H4845" s="1">
        <v>2167</v>
      </c>
      <c r="I4845" s="161">
        <f>VLOOKUP(B4845,L$2:M$54,2,FALSE)</f>
        <v>0.93275300416745255</v>
      </c>
      <c r="J4845">
        <f>MAX(I4845*F4845,E4845)</f>
        <v>13.025895703198474</v>
      </c>
      <c r="L4845" s="166"/>
      <c r="M4845" s="41"/>
      <c r="N4845" s="41"/>
      <c r="O4845" s="41"/>
    </row>
    <row r="4846" spans="1:15" x14ac:dyDescent="0.25">
      <c r="A4846" s="165">
        <v>43667.833333333336</v>
      </c>
      <c r="B4846" s="167">
        <f>WEEKNUM(A4846)</f>
        <v>30</v>
      </c>
      <c r="C4846" s="164">
        <f>WEEKDAY(A4846)</f>
        <v>1</v>
      </c>
      <c r="D4846" s="164">
        <v>21</v>
      </c>
      <c r="E4846" s="163">
        <v>10</v>
      </c>
      <c r="F4846" s="163">
        <v>12.815</v>
      </c>
      <c r="G4846" s="163">
        <v>9.8625000000000007</v>
      </c>
      <c r="H4846" s="1">
        <v>1348</v>
      </c>
      <c r="I4846" s="161">
        <f>VLOOKUP(B4846,L$2:M$54,2,FALSE)</f>
        <v>0.93275300416745255</v>
      </c>
      <c r="J4846">
        <f>MAX(I4846*F4846,E4846)</f>
        <v>11.953229748405905</v>
      </c>
      <c r="L4846" s="166"/>
      <c r="M4846" s="41"/>
      <c r="N4846" s="41"/>
      <c r="O4846" s="41"/>
    </row>
    <row r="4847" spans="1:15" x14ac:dyDescent="0.25">
      <c r="A4847" s="165">
        <v>43667.875</v>
      </c>
      <c r="B4847" s="167">
        <f>WEEKNUM(A4847)</f>
        <v>30</v>
      </c>
      <c r="C4847" s="164">
        <f>WEEKDAY(A4847)</f>
        <v>1</v>
      </c>
      <c r="D4847" s="164">
        <v>22</v>
      </c>
      <c r="E4847" s="163">
        <v>12</v>
      </c>
      <c r="F4847" s="163">
        <v>12.045</v>
      </c>
      <c r="G4847" s="163">
        <v>9.85</v>
      </c>
      <c r="H4847" s="1">
        <v>985</v>
      </c>
      <c r="I4847" s="161">
        <f>VLOOKUP(B4847,L$2:M$54,2,FALSE)</f>
        <v>0.93275300416745255</v>
      </c>
      <c r="J4847">
        <f>MAX(I4847*F4847,E4847)</f>
        <v>12</v>
      </c>
      <c r="L4847" s="166"/>
      <c r="M4847" s="41"/>
      <c r="N4847" s="41"/>
      <c r="O4847" s="41"/>
    </row>
    <row r="4848" spans="1:15" x14ac:dyDescent="0.25">
      <c r="A4848" s="165">
        <v>43667.916666666664</v>
      </c>
      <c r="B4848" s="167">
        <f>WEEKNUM(A4848)</f>
        <v>30</v>
      </c>
      <c r="C4848" s="164">
        <f>WEEKDAY(A4848)</f>
        <v>1</v>
      </c>
      <c r="D4848" s="164">
        <v>23</v>
      </c>
      <c r="E4848" s="163">
        <v>11</v>
      </c>
      <c r="F4848" s="163">
        <v>11.73</v>
      </c>
      <c r="G4848" s="163">
        <v>10.907500000000001</v>
      </c>
      <c r="H4848" s="1">
        <v>828</v>
      </c>
      <c r="I4848" s="161">
        <f>VLOOKUP(B4848,L$2:M$54,2,FALSE)</f>
        <v>0.93275300416745255</v>
      </c>
      <c r="J4848">
        <f>MAX(I4848*F4848,E4848)</f>
        <v>11</v>
      </c>
      <c r="L4848" s="166"/>
      <c r="M4848" s="41"/>
      <c r="N4848" s="41"/>
      <c r="O4848" s="41"/>
    </row>
    <row r="4849" spans="1:15" x14ac:dyDescent="0.25">
      <c r="A4849" s="165">
        <v>43667.958333333336</v>
      </c>
      <c r="B4849" s="167">
        <f>WEEKNUM(A4849)</f>
        <v>30</v>
      </c>
      <c r="C4849" s="164">
        <f>WEEKDAY(A4849)</f>
        <v>1</v>
      </c>
      <c r="D4849" s="164">
        <v>24</v>
      </c>
      <c r="E4849" s="163">
        <v>11.815</v>
      </c>
      <c r="F4849" s="163">
        <v>11.815</v>
      </c>
      <c r="G4849" s="163">
        <v>12.045</v>
      </c>
      <c r="H4849" s="1">
        <v>705</v>
      </c>
      <c r="I4849" s="161">
        <f>VLOOKUP(B4849,L$2:M$54,2,FALSE)</f>
        <v>0.93275300416745255</v>
      </c>
      <c r="J4849">
        <f>MAX(I4849*F4849,E4849)</f>
        <v>11.815</v>
      </c>
      <c r="L4849" s="166"/>
      <c r="M4849" s="41"/>
      <c r="N4849" s="41"/>
      <c r="O4849" s="41"/>
    </row>
    <row r="4850" spans="1:15" x14ac:dyDescent="0.25">
      <c r="A4850" s="165">
        <v>43668</v>
      </c>
      <c r="B4850" s="167">
        <f>WEEKNUM(A4850)</f>
        <v>30</v>
      </c>
      <c r="C4850" s="164">
        <f>WEEKDAY(A4850)</f>
        <v>2</v>
      </c>
      <c r="D4850" s="164">
        <v>1</v>
      </c>
      <c r="E4850" s="163">
        <v>11.86</v>
      </c>
      <c r="F4850" s="163">
        <v>11.86</v>
      </c>
      <c r="G4850" s="163">
        <v>11.99</v>
      </c>
      <c r="H4850" s="1">
        <v>518</v>
      </c>
      <c r="I4850" s="161">
        <f>VLOOKUP(B4850,L$2:M$54,2,FALSE)</f>
        <v>0.93275300416745255</v>
      </c>
      <c r="J4850">
        <f>MAX(I4850*F4850,E4850)</f>
        <v>11.86</v>
      </c>
      <c r="L4850" s="166"/>
      <c r="M4850" s="41"/>
      <c r="N4850" s="41"/>
      <c r="O4850" s="41"/>
    </row>
    <row r="4851" spans="1:15" x14ac:dyDescent="0.25">
      <c r="A4851" s="165">
        <v>43668.041666666664</v>
      </c>
      <c r="B4851" s="167">
        <f>WEEKNUM(A4851)</f>
        <v>30</v>
      </c>
      <c r="C4851" s="164">
        <f>WEEKDAY(A4851)</f>
        <v>2</v>
      </c>
      <c r="D4851" s="164">
        <v>2</v>
      </c>
      <c r="E4851" s="163">
        <v>12.065</v>
      </c>
      <c r="F4851" s="163">
        <v>12.065</v>
      </c>
      <c r="G4851" s="163">
        <v>12.045</v>
      </c>
      <c r="H4851" s="1">
        <v>319</v>
      </c>
      <c r="I4851" s="161">
        <f>VLOOKUP(B4851,L$2:M$54,2,FALSE)</f>
        <v>0.93275300416745255</v>
      </c>
      <c r="J4851">
        <f>MAX(I4851*F4851,E4851)</f>
        <v>12.065</v>
      </c>
      <c r="L4851" s="166"/>
      <c r="M4851" s="41"/>
      <c r="N4851" s="41"/>
      <c r="O4851" s="41"/>
    </row>
    <row r="4852" spans="1:15" x14ac:dyDescent="0.25">
      <c r="A4852" s="165">
        <v>43668.083333333336</v>
      </c>
      <c r="B4852" s="167">
        <f>WEEKNUM(A4852)</f>
        <v>30</v>
      </c>
      <c r="C4852" s="164">
        <f>WEEKDAY(A4852)</f>
        <v>2</v>
      </c>
      <c r="D4852" s="164">
        <v>3</v>
      </c>
      <c r="E4852" s="163">
        <v>12.030000000000001</v>
      </c>
      <c r="F4852" s="163">
        <v>12.030000000000001</v>
      </c>
      <c r="G4852" s="163">
        <v>11.99</v>
      </c>
      <c r="H4852" s="1">
        <v>247</v>
      </c>
      <c r="I4852" s="161">
        <f>VLOOKUP(B4852,L$2:M$54,2,FALSE)</f>
        <v>0.93275300416745255</v>
      </c>
      <c r="J4852">
        <f>MAX(I4852*F4852,E4852)</f>
        <v>12.030000000000001</v>
      </c>
      <c r="L4852" s="166"/>
      <c r="M4852" s="41"/>
      <c r="N4852" s="41"/>
      <c r="O4852" s="41"/>
    </row>
    <row r="4853" spans="1:15" x14ac:dyDescent="0.25">
      <c r="A4853" s="165">
        <v>43668.125</v>
      </c>
      <c r="B4853" s="167">
        <f>WEEKNUM(A4853)</f>
        <v>30</v>
      </c>
      <c r="C4853" s="164">
        <f>WEEKDAY(A4853)</f>
        <v>2</v>
      </c>
      <c r="D4853" s="164">
        <v>4</v>
      </c>
      <c r="E4853" s="163">
        <v>9.9499999999999993</v>
      </c>
      <c r="F4853" s="163">
        <v>9.9499999999999993</v>
      </c>
      <c r="G4853" s="163">
        <v>12.045</v>
      </c>
      <c r="H4853" s="1">
        <v>360</v>
      </c>
      <c r="I4853" s="161">
        <f>VLOOKUP(B4853,L$2:M$54,2,FALSE)</f>
        <v>0.93275300416745255</v>
      </c>
      <c r="J4853">
        <f>MAX(I4853*F4853,E4853)</f>
        <v>9.9499999999999993</v>
      </c>
      <c r="L4853" s="166"/>
      <c r="M4853" s="41"/>
      <c r="N4853" s="41"/>
      <c r="O4853" s="41"/>
    </row>
    <row r="4854" spans="1:15" x14ac:dyDescent="0.25">
      <c r="A4854" s="165">
        <v>43668.166666666664</v>
      </c>
      <c r="B4854" s="167">
        <f>WEEKNUM(A4854)</f>
        <v>30</v>
      </c>
      <c r="C4854" s="164">
        <f>WEEKDAY(A4854)</f>
        <v>2</v>
      </c>
      <c r="D4854" s="164">
        <v>5</v>
      </c>
      <c r="E4854" s="163">
        <v>10.190000000000001</v>
      </c>
      <c r="F4854" s="163">
        <v>10.190000000000001</v>
      </c>
      <c r="G4854" s="163">
        <v>11.99</v>
      </c>
      <c r="H4854" s="1">
        <v>470</v>
      </c>
      <c r="I4854" s="161">
        <f>VLOOKUP(B4854,L$2:M$54,2,FALSE)</f>
        <v>0.93275300416745255</v>
      </c>
      <c r="J4854">
        <f>MAX(I4854*F4854,E4854)</f>
        <v>10.190000000000001</v>
      </c>
      <c r="L4854" s="166"/>
      <c r="M4854" s="41"/>
      <c r="N4854" s="41"/>
      <c r="O4854" s="41"/>
    </row>
    <row r="4855" spans="1:15" x14ac:dyDescent="0.25">
      <c r="A4855" s="165">
        <v>43668.208333333336</v>
      </c>
      <c r="B4855" s="167">
        <f>WEEKNUM(A4855)</f>
        <v>30</v>
      </c>
      <c r="C4855" s="164">
        <f>WEEKDAY(A4855)</f>
        <v>2</v>
      </c>
      <c r="D4855" s="164">
        <v>6</v>
      </c>
      <c r="E4855" s="163">
        <v>10.065000000000001</v>
      </c>
      <c r="F4855" s="163">
        <v>10.065000000000001</v>
      </c>
      <c r="G4855" s="163">
        <v>11.932500000000001</v>
      </c>
      <c r="H4855" s="1">
        <v>521</v>
      </c>
      <c r="I4855" s="161">
        <f>VLOOKUP(B4855,L$2:M$54,2,FALSE)</f>
        <v>0.93275300416745255</v>
      </c>
      <c r="J4855">
        <f>MAX(I4855*F4855,E4855)</f>
        <v>10.065000000000001</v>
      </c>
      <c r="L4855" s="166"/>
      <c r="M4855" s="41"/>
      <c r="N4855" s="41"/>
      <c r="O4855" s="41"/>
    </row>
    <row r="4856" spans="1:15" x14ac:dyDescent="0.25">
      <c r="A4856" s="165">
        <v>43668.25</v>
      </c>
      <c r="B4856" s="167">
        <f>WEEKNUM(A4856)</f>
        <v>30</v>
      </c>
      <c r="C4856" s="164">
        <f>WEEKDAY(A4856)</f>
        <v>2</v>
      </c>
      <c r="D4856" s="164">
        <v>7</v>
      </c>
      <c r="E4856" s="163">
        <v>10.09</v>
      </c>
      <c r="F4856" s="163">
        <v>10.09</v>
      </c>
      <c r="G4856" s="163">
        <v>11.842499999999999</v>
      </c>
      <c r="H4856" s="1">
        <v>692</v>
      </c>
      <c r="I4856" s="161">
        <f>VLOOKUP(B4856,L$2:M$54,2,FALSE)</f>
        <v>0.93275300416745255</v>
      </c>
      <c r="J4856">
        <f>MAX(I4856*F4856,E4856)</f>
        <v>10.09</v>
      </c>
      <c r="L4856" s="166"/>
      <c r="M4856" s="41"/>
      <c r="N4856" s="41"/>
      <c r="O4856" s="41"/>
    </row>
    <row r="4857" spans="1:15" x14ac:dyDescent="0.25">
      <c r="A4857" s="165">
        <v>43668.291666666664</v>
      </c>
      <c r="B4857" s="167">
        <f>WEEKNUM(A4857)</f>
        <v>30</v>
      </c>
      <c r="C4857" s="164">
        <f>WEEKDAY(A4857)</f>
        <v>2</v>
      </c>
      <c r="D4857" s="164">
        <v>8</v>
      </c>
      <c r="E4857" s="163">
        <v>9.9499999999999993</v>
      </c>
      <c r="F4857" s="163">
        <v>9.9499999999999993</v>
      </c>
      <c r="G4857" s="163">
        <v>12.045</v>
      </c>
      <c r="H4857" s="1">
        <v>1021</v>
      </c>
      <c r="I4857" s="161">
        <f>VLOOKUP(B4857,L$2:M$54,2,FALSE)</f>
        <v>0.93275300416745255</v>
      </c>
      <c r="J4857">
        <f>MAX(I4857*F4857,E4857)</f>
        <v>9.9499999999999993</v>
      </c>
      <c r="L4857" s="166"/>
      <c r="M4857" s="41"/>
      <c r="N4857" s="41"/>
      <c r="O4857" s="41"/>
    </row>
    <row r="4858" spans="1:15" x14ac:dyDescent="0.25">
      <c r="A4858" s="165">
        <v>43668.333333333336</v>
      </c>
      <c r="B4858" s="167">
        <f>WEEKNUM(A4858)</f>
        <v>30</v>
      </c>
      <c r="C4858" s="164">
        <f>WEEKDAY(A4858)</f>
        <v>2</v>
      </c>
      <c r="D4858" s="164">
        <v>9</v>
      </c>
      <c r="E4858" s="163">
        <v>11.86</v>
      </c>
      <c r="F4858" s="163">
        <v>11.86</v>
      </c>
      <c r="G4858" s="163">
        <v>11.995000000000001</v>
      </c>
      <c r="H4858" s="1">
        <v>1493</v>
      </c>
      <c r="I4858" s="161">
        <f>VLOOKUP(B4858,L$2:M$54,2,FALSE)</f>
        <v>0.93275300416745255</v>
      </c>
      <c r="J4858">
        <f>MAX(I4858*F4858,E4858)</f>
        <v>11.86</v>
      </c>
      <c r="L4858" s="166"/>
      <c r="M4858" s="41"/>
      <c r="N4858" s="41"/>
      <c r="O4858" s="41"/>
    </row>
    <row r="4859" spans="1:15" x14ac:dyDescent="0.25">
      <c r="A4859" s="165">
        <v>43668.375</v>
      </c>
      <c r="B4859" s="167">
        <f>WEEKNUM(A4859)</f>
        <v>30</v>
      </c>
      <c r="C4859" s="164">
        <f>WEEKDAY(A4859)</f>
        <v>2</v>
      </c>
      <c r="D4859" s="164">
        <v>10</v>
      </c>
      <c r="E4859" s="163">
        <v>10.5</v>
      </c>
      <c r="F4859" s="163">
        <v>11.885</v>
      </c>
      <c r="G4859" s="163">
        <v>11.9825</v>
      </c>
      <c r="H4859" s="1">
        <v>2011</v>
      </c>
      <c r="I4859" s="161">
        <f>VLOOKUP(B4859,L$2:M$54,2,FALSE)</f>
        <v>0.93275300416745255</v>
      </c>
      <c r="J4859">
        <f>MAX(I4859*F4859,E4859)</f>
        <v>11.085769454530173</v>
      </c>
      <c r="L4859" s="166"/>
      <c r="M4859" s="41"/>
      <c r="N4859" s="41"/>
      <c r="O4859" s="41"/>
    </row>
    <row r="4860" spans="1:15" x14ac:dyDescent="0.25">
      <c r="A4860" s="165">
        <v>43668.416666666664</v>
      </c>
      <c r="B4860" s="167">
        <f>WEEKNUM(A4860)</f>
        <v>30</v>
      </c>
      <c r="C4860" s="164">
        <f>WEEKDAY(A4860)</f>
        <v>2</v>
      </c>
      <c r="D4860" s="164">
        <v>11</v>
      </c>
      <c r="E4860" s="163">
        <v>10.934999999999999</v>
      </c>
      <c r="F4860" s="163">
        <v>11.94</v>
      </c>
      <c r="G4860" s="163">
        <v>11.407499999999999</v>
      </c>
      <c r="H4860" s="1">
        <v>2601</v>
      </c>
      <c r="I4860" s="161">
        <f>VLOOKUP(B4860,L$2:M$54,2,FALSE)</f>
        <v>0.93275300416745255</v>
      </c>
      <c r="J4860">
        <f>MAX(I4860*F4860,E4860)</f>
        <v>11.137070869759382</v>
      </c>
      <c r="L4860" s="166"/>
      <c r="M4860" s="41"/>
      <c r="N4860" s="41"/>
      <c r="O4860" s="41"/>
    </row>
    <row r="4861" spans="1:15" x14ac:dyDescent="0.25">
      <c r="A4861" s="165">
        <v>43668.458333333336</v>
      </c>
      <c r="B4861" s="167">
        <f>WEEKNUM(A4861)</f>
        <v>30</v>
      </c>
      <c r="C4861" s="164">
        <f>WEEKDAY(A4861)</f>
        <v>2</v>
      </c>
      <c r="D4861" s="164">
        <v>12</v>
      </c>
      <c r="E4861" s="163">
        <v>10</v>
      </c>
      <c r="F4861" s="163">
        <v>13.870000000000001</v>
      </c>
      <c r="G4861" s="163">
        <v>12.022500000000001</v>
      </c>
      <c r="H4861" s="1">
        <v>2699</v>
      </c>
      <c r="I4861" s="161">
        <f>VLOOKUP(B4861,L$2:M$54,2,FALSE)</f>
        <v>0.93275300416745255</v>
      </c>
      <c r="J4861">
        <f>MAX(I4861*F4861,E4861)</f>
        <v>12.937284167802568</v>
      </c>
      <c r="L4861" s="166"/>
      <c r="M4861" s="41"/>
      <c r="N4861" s="41"/>
      <c r="O4861" s="41"/>
    </row>
    <row r="4862" spans="1:15" x14ac:dyDescent="0.25">
      <c r="A4862" s="165">
        <v>43668.5</v>
      </c>
      <c r="B4862" s="167">
        <f>WEEKNUM(A4862)</f>
        <v>30</v>
      </c>
      <c r="C4862" s="164">
        <f>WEEKDAY(A4862)</f>
        <v>2</v>
      </c>
      <c r="D4862" s="164">
        <v>13</v>
      </c>
      <c r="E4862" s="163">
        <v>10</v>
      </c>
      <c r="F4862" s="163">
        <v>14.15</v>
      </c>
      <c r="G4862" s="163">
        <v>11.365</v>
      </c>
      <c r="H4862" s="1">
        <v>2343</v>
      </c>
      <c r="I4862" s="161">
        <f>VLOOKUP(B4862,L$2:M$54,2,FALSE)</f>
        <v>0.93275300416745255</v>
      </c>
      <c r="J4862">
        <f>MAX(I4862*F4862,E4862)</f>
        <v>13.198455008969454</v>
      </c>
      <c r="L4862" s="166"/>
      <c r="M4862" s="41"/>
      <c r="N4862" s="41"/>
      <c r="O4862" s="41"/>
    </row>
    <row r="4863" spans="1:15" x14ac:dyDescent="0.25">
      <c r="A4863" s="165">
        <v>43668.541666666664</v>
      </c>
      <c r="B4863" s="167">
        <f>WEEKNUM(A4863)</f>
        <v>30</v>
      </c>
      <c r="C4863" s="164">
        <f>WEEKDAY(A4863)</f>
        <v>2</v>
      </c>
      <c r="D4863" s="164">
        <v>14</v>
      </c>
      <c r="E4863" s="163">
        <v>10</v>
      </c>
      <c r="F4863" s="163">
        <v>11.9375</v>
      </c>
      <c r="G4863" s="163">
        <v>11.815</v>
      </c>
      <c r="H4863" s="1">
        <v>2228</v>
      </c>
      <c r="I4863" s="161">
        <f>VLOOKUP(B4863,L$2:M$54,2,FALSE)</f>
        <v>0.93275300416745255</v>
      </c>
      <c r="J4863">
        <f>MAX(I4863*F4863,E4863)</f>
        <v>11.134738987248964</v>
      </c>
      <c r="L4863" s="166"/>
      <c r="M4863" s="41"/>
      <c r="N4863" s="41"/>
      <c r="O4863" s="41"/>
    </row>
    <row r="4864" spans="1:15" x14ac:dyDescent="0.25">
      <c r="A4864" s="165">
        <v>43668.583333333336</v>
      </c>
      <c r="B4864" s="167">
        <f>WEEKNUM(A4864)</f>
        <v>30</v>
      </c>
      <c r="C4864" s="164">
        <f>WEEKDAY(A4864)</f>
        <v>2</v>
      </c>
      <c r="D4864" s="164">
        <v>15</v>
      </c>
      <c r="E4864" s="163">
        <v>11</v>
      </c>
      <c r="F4864" s="163">
        <v>12.105</v>
      </c>
      <c r="G4864" s="163">
        <v>11.86</v>
      </c>
      <c r="H4864" s="1">
        <v>2690</v>
      </c>
      <c r="I4864" s="161">
        <f>VLOOKUP(B4864,L$2:M$54,2,FALSE)</f>
        <v>0.93275300416745255</v>
      </c>
      <c r="J4864">
        <f>MAX(I4864*F4864,E4864)</f>
        <v>11.290975115447013</v>
      </c>
      <c r="L4864" s="166"/>
      <c r="M4864" s="41"/>
      <c r="N4864" s="41"/>
      <c r="O4864" s="41"/>
    </row>
    <row r="4865" spans="1:15" x14ac:dyDescent="0.25">
      <c r="A4865" s="165">
        <v>43668.625</v>
      </c>
      <c r="B4865" s="167">
        <f>WEEKNUM(A4865)</f>
        <v>30</v>
      </c>
      <c r="C4865" s="164">
        <f>WEEKDAY(A4865)</f>
        <v>2</v>
      </c>
      <c r="D4865" s="164">
        <v>16</v>
      </c>
      <c r="E4865" s="163">
        <v>10</v>
      </c>
      <c r="F4865" s="163">
        <v>13.850000000000001</v>
      </c>
      <c r="G4865" s="163">
        <v>12.065</v>
      </c>
      <c r="H4865" s="1">
        <v>3042</v>
      </c>
      <c r="I4865" s="161">
        <f>VLOOKUP(B4865,L$2:M$54,2,FALSE)</f>
        <v>0.93275300416745255</v>
      </c>
      <c r="J4865">
        <f>MAX(I4865*F4865,E4865)</f>
        <v>12.918629107719219</v>
      </c>
      <c r="L4865" s="166"/>
      <c r="M4865" s="41"/>
      <c r="N4865" s="41"/>
      <c r="O4865" s="41"/>
    </row>
    <row r="4866" spans="1:15" x14ac:dyDescent="0.25">
      <c r="A4866" s="165">
        <v>43668.666666666664</v>
      </c>
      <c r="B4866" s="167">
        <f>WEEKNUM(A4866)</f>
        <v>30</v>
      </c>
      <c r="C4866" s="164">
        <f>WEEKDAY(A4866)</f>
        <v>2</v>
      </c>
      <c r="D4866" s="164">
        <v>17</v>
      </c>
      <c r="E4866" s="163">
        <v>10</v>
      </c>
      <c r="F4866" s="163">
        <v>14.260000000000002</v>
      </c>
      <c r="G4866" s="163">
        <v>12.030000000000001</v>
      </c>
      <c r="H4866" s="1">
        <v>2989</v>
      </c>
      <c r="I4866" s="161">
        <f>VLOOKUP(B4866,L$2:M$54,2,FALSE)</f>
        <v>0.93275300416745255</v>
      </c>
      <c r="J4866">
        <f>MAX(I4866*F4866,E4866)</f>
        <v>13.301057839427875</v>
      </c>
      <c r="L4866" s="166"/>
      <c r="M4866" s="41"/>
      <c r="N4866" s="41"/>
      <c r="O4866" s="41"/>
    </row>
    <row r="4867" spans="1:15" x14ac:dyDescent="0.25">
      <c r="A4867" s="165">
        <v>43668.708333333336</v>
      </c>
      <c r="B4867" s="167">
        <f>WEEKNUM(A4867)</f>
        <v>30</v>
      </c>
      <c r="C4867" s="164">
        <f>WEEKDAY(A4867)</f>
        <v>2</v>
      </c>
      <c r="D4867" s="164">
        <v>18</v>
      </c>
      <c r="E4867" s="163">
        <v>10</v>
      </c>
      <c r="F4867" s="163">
        <v>14</v>
      </c>
      <c r="G4867" s="163">
        <v>9.9499999999999993</v>
      </c>
      <c r="H4867" s="1">
        <v>2619</v>
      </c>
      <c r="I4867" s="161">
        <f>VLOOKUP(B4867,L$2:M$54,2,FALSE)</f>
        <v>0.93275300416745255</v>
      </c>
      <c r="J4867">
        <f>MAX(I4867*F4867,E4867)</f>
        <v>13.058542058344337</v>
      </c>
      <c r="L4867" s="166"/>
      <c r="M4867" s="41"/>
      <c r="N4867" s="41"/>
      <c r="O4867" s="41"/>
    </row>
    <row r="4868" spans="1:15" x14ac:dyDescent="0.25">
      <c r="A4868" s="165">
        <v>43668.75</v>
      </c>
      <c r="B4868" s="167">
        <f>WEEKNUM(A4868)</f>
        <v>30</v>
      </c>
      <c r="C4868" s="164">
        <f>WEEKDAY(A4868)</f>
        <v>2</v>
      </c>
      <c r="D4868" s="164">
        <v>19</v>
      </c>
      <c r="E4868" s="163">
        <v>10</v>
      </c>
      <c r="F4868" s="163">
        <v>13.850000000000001</v>
      </c>
      <c r="G4868" s="163">
        <v>10.190000000000001</v>
      </c>
      <c r="H4868" s="1">
        <v>2307</v>
      </c>
      <c r="I4868" s="161">
        <f>VLOOKUP(B4868,L$2:M$54,2,FALSE)</f>
        <v>0.93275300416745255</v>
      </c>
      <c r="J4868">
        <f>MAX(I4868*F4868,E4868)</f>
        <v>12.918629107719219</v>
      </c>
      <c r="L4868" s="166"/>
      <c r="M4868" s="41"/>
      <c r="N4868" s="41"/>
      <c r="O4868" s="41"/>
    </row>
    <row r="4869" spans="1:15" x14ac:dyDescent="0.25">
      <c r="A4869" s="165">
        <v>43668.791666666664</v>
      </c>
      <c r="B4869" s="167">
        <f>WEEKNUM(A4869)</f>
        <v>30</v>
      </c>
      <c r="C4869" s="164">
        <f>WEEKDAY(A4869)</f>
        <v>2</v>
      </c>
      <c r="D4869" s="164">
        <v>20</v>
      </c>
      <c r="E4869" s="163">
        <v>10</v>
      </c>
      <c r="F4869" s="163">
        <v>14.260000000000002</v>
      </c>
      <c r="G4869" s="163">
        <v>10.065000000000001</v>
      </c>
      <c r="H4869" s="1">
        <v>1704</v>
      </c>
      <c r="I4869" s="161">
        <f>VLOOKUP(B4869,L$2:M$54,2,FALSE)</f>
        <v>0.93275300416745255</v>
      </c>
      <c r="J4869">
        <f>MAX(I4869*F4869,E4869)</f>
        <v>13.301057839427875</v>
      </c>
      <c r="L4869" s="166"/>
      <c r="M4869" s="41"/>
      <c r="N4869" s="41"/>
      <c r="O4869" s="41"/>
    </row>
    <row r="4870" spans="1:15" x14ac:dyDescent="0.25">
      <c r="A4870" s="165">
        <v>43668.833333333336</v>
      </c>
      <c r="B4870" s="167">
        <f>WEEKNUM(A4870)</f>
        <v>30</v>
      </c>
      <c r="C4870" s="164">
        <f>WEEKDAY(A4870)</f>
        <v>2</v>
      </c>
      <c r="D4870" s="164">
        <v>21</v>
      </c>
      <c r="E4870" s="163">
        <v>10</v>
      </c>
      <c r="F4870" s="163">
        <v>13</v>
      </c>
      <c r="G4870" s="163">
        <v>10.09</v>
      </c>
      <c r="H4870" s="1">
        <v>1196</v>
      </c>
      <c r="I4870" s="161">
        <f>VLOOKUP(B4870,L$2:M$54,2,FALSE)</f>
        <v>0.93275300416745255</v>
      </c>
      <c r="J4870">
        <f>MAX(I4870*F4870,E4870)</f>
        <v>12.125789054176883</v>
      </c>
      <c r="L4870" s="166"/>
      <c r="M4870" s="41"/>
      <c r="N4870" s="41"/>
      <c r="O4870" s="41"/>
    </row>
    <row r="4871" spans="1:15" x14ac:dyDescent="0.25">
      <c r="A4871" s="165">
        <v>43668.875</v>
      </c>
      <c r="B4871" s="167">
        <f>WEEKNUM(A4871)</f>
        <v>30</v>
      </c>
      <c r="C4871" s="164">
        <f>WEEKDAY(A4871)</f>
        <v>2</v>
      </c>
      <c r="D4871" s="164">
        <v>22</v>
      </c>
      <c r="E4871" s="163">
        <v>12.01</v>
      </c>
      <c r="F4871" s="163">
        <v>12.01</v>
      </c>
      <c r="G4871" s="163">
        <v>9.9499999999999993</v>
      </c>
      <c r="H4871" s="1">
        <v>1053</v>
      </c>
      <c r="I4871" s="161">
        <f>VLOOKUP(B4871,L$2:M$54,2,FALSE)</f>
        <v>0.93275300416745255</v>
      </c>
      <c r="J4871">
        <f>MAX(I4871*F4871,E4871)</f>
        <v>12.01</v>
      </c>
      <c r="L4871" s="166"/>
      <c r="M4871" s="41"/>
      <c r="N4871" s="41"/>
      <c r="O4871" s="41"/>
    </row>
    <row r="4872" spans="1:15" x14ac:dyDescent="0.25">
      <c r="A4872" s="165">
        <v>43668.916666666664</v>
      </c>
      <c r="B4872" s="167">
        <f>WEEKNUM(A4872)</f>
        <v>30</v>
      </c>
      <c r="C4872" s="164">
        <f>WEEKDAY(A4872)</f>
        <v>2</v>
      </c>
      <c r="D4872" s="164">
        <v>23</v>
      </c>
      <c r="E4872" s="163">
        <v>11.9375</v>
      </c>
      <c r="F4872" s="163">
        <v>11.9375</v>
      </c>
      <c r="G4872" s="163">
        <v>11.86</v>
      </c>
      <c r="H4872" s="1">
        <v>864</v>
      </c>
      <c r="I4872" s="161">
        <f>VLOOKUP(B4872,L$2:M$54,2,FALSE)</f>
        <v>0.93275300416745255</v>
      </c>
      <c r="J4872">
        <f>MAX(I4872*F4872,E4872)</f>
        <v>11.9375</v>
      </c>
      <c r="L4872" s="166"/>
      <c r="M4872" s="41"/>
      <c r="N4872" s="41"/>
      <c r="O4872" s="41"/>
    </row>
    <row r="4873" spans="1:15" x14ac:dyDescent="0.25">
      <c r="A4873" s="165">
        <v>43668.958333333336</v>
      </c>
      <c r="B4873" s="167">
        <f>WEEKNUM(A4873)</f>
        <v>30</v>
      </c>
      <c r="C4873" s="164">
        <f>WEEKDAY(A4873)</f>
        <v>2</v>
      </c>
      <c r="D4873" s="164">
        <v>24</v>
      </c>
      <c r="E4873" s="163">
        <v>12.105</v>
      </c>
      <c r="F4873" s="163">
        <v>12.105</v>
      </c>
      <c r="G4873" s="163">
        <v>11.192499999999999</v>
      </c>
      <c r="H4873" s="1">
        <v>736</v>
      </c>
      <c r="I4873" s="161">
        <f>VLOOKUP(B4873,L$2:M$54,2,FALSE)</f>
        <v>0.93275300416745255</v>
      </c>
      <c r="J4873">
        <f>MAX(I4873*F4873,E4873)</f>
        <v>12.105</v>
      </c>
      <c r="L4873" s="166"/>
      <c r="M4873" s="41"/>
      <c r="N4873" s="41"/>
      <c r="O4873" s="41"/>
    </row>
    <row r="4874" spans="1:15" x14ac:dyDescent="0.25">
      <c r="A4874" s="165">
        <v>43669</v>
      </c>
      <c r="B4874" s="167">
        <f>WEEKNUM(A4874)</f>
        <v>30</v>
      </c>
      <c r="C4874" s="164">
        <f>WEEKDAY(A4874)</f>
        <v>3</v>
      </c>
      <c r="D4874" s="164">
        <v>1</v>
      </c>
      <c r="E4874" s="163">
        <v>12.032500000000001</v>
      </c>
      <c r="F4874" s="163">
        <v>12.032500000000001</v>
      </c>
      <c r="G4874" s="163">
        <v>11.4375</v>
      </c>
      <c r="H4874" s="1">
        <v>602</v>
      </c>
      <c r="I4874" s="161">
        <f>VLOOKUP(B4874,L$2:M$54,2,FALSE)</f>
        <v>0.93275300416745255</v>
      </c>
      <c r="J4874">
        <f>MAX(I4874*F4874,E4874)</f>
        <v>12.032500000000001</v>
      </c>
      <c r="L4874" s="166"/>
      <c r="M4874" s="41"/>
      <c r="N4874" s="41"/>
      <c r="O4874" s="41"/>
    </row>
    <row r="4875" spans="1:15" x14ac:dyDescent="0.25">
      <c r="A4875" s="165">
        <v>43669.041666666664</v>
      </c>
      <c r="B4875" s="167">
        <f>WEEKNUM(A4875)</f>
        <v>30</v>
      </c>
      <c r="C4875" s="164">
        <f>WEEKDAY(A4875)</f>
        <v>3</v>
      </c>
      <c r="D4875" s="164">
        <v>2</v>
      </c>
      <c r="E4875" s="163">
        <v>10.879999999999999</v>
      </c>
      <c r="F4875" s="163">
        <v>10.879999999999999</v>
      </c>
      <c r="G4875" s="163">
        <v>11.935</v>
      </c>
      <c r="H4875" s="1">
        <v>373</v>
      </c>
      <c r="I4875" s="161">
        <f>VLOOKUP(B4875,L$2:M$54,2,FALSE)</f>
        <v>0.93275300416745255</v>
      </c>
      <c r="J4875">
        <f>MAX(I4875*F4875,E4875)</f>
        <v>10.879999999999999</v>
      </c>
      <c r="L4875" s="166"/>
      <c r="M4875" s="41"/>
      <c r="N4875" s="41"/>
      <c r="O4875" s="41"/>
    </row>
    <row r="4876" spans="1:15" x14ac:dyDescent="0.25">
      <c r="A4876" s="165">
        <v>43669.083333333336</v>
      </c>
      <c r="B4876" s="167">
        <f>WEEKNUM(A4876)</f>
        <v>30</v>
      </c>
      <c r="C4876" s="164">
        <f>WEEKDAY(A4876)</f>
        <v>3</v>
      </c>
      <c r="D4876" s="164">
        <v>3</v>
      </c>
      <c r="E4876" s="163">
        <v>12</v>
      </c>
      <c r="F4876" s="163">
        <v>12</v>
      </c>
      <c r="G4876" s="163">
        <v>12.074999999999999</v>
      </c>
      <c r="H4876" s="1">
        <v>263</v>
      </c>
      <c r="I4876" s="161">
        <f>VLOOKUP(B4876,L$2:M$54,2,FALSE)</f>
        <v>0.93275300416745255</v>
      </c>
      <c r="J4876">
        <f>MAX(I4876*F4876,E4876)</f>
        <v>12</v>
      </c>
      <c r="L4876" s="166"/>
      <c r="M4876" s="41"/>
      <c r="N4876" s="41"/>
      <c r="O4876" s="41"/>
    </row>
    <row r="4877" spans="1:15" x14ac:dyDescent="0.25">
      <c r="A4877" s="165">
        <v>43669.125</v>
      </c>
      <c r="B4877" s="167">
        <f>WEEKNUM(A4877)</f>
        <v>30</v>
      </c>
      <c r="C4877" s="164">
        <f>WEEKDAY(A4877)</f>
        <v>3</v>
      </c>
      <c r="D4877" s="164">
        <v>4</v>
      </c>
      <c r="E4877" s="163">
        <v>10.6</v>
      </c>
      <c r="F4877" s="163">
        <v>11.1</v>
      </c>
      <c r="G4877" s="163">
        <v>10.96875</v>
      </c>
      <c r="H4877" s="1">
        <v>325</v>
      </c>
      <c r="I4877" s="161">
        <f>VLOOKUP(B4877,L$2:M$54,2,FALSE)</f>
        <v>0.93275300416745255</v>
      </c>
      <c r="J4877">
        <f>MAX(I4877*F4877,E4877)</f>
        <v>10.6</v>
      </c>
      <c r="L4877" s="166"/>
      <c r="M4877" s="41"/>
      <c r="N4877" s="41"/>
      <c r="O4877" s="41"/>
    </row>
    <row r="4878" spans="1:15" x14ac:dyDescent="0.25">
      <c r="A4878" s="165">
        <v>43669.166666666664</v>
      </c>
      <c r="B4878" s="167">
        <f>WEEKNUM(A4878)</f>
        <v>30</v>
      </c>
      <c r="C4878" s="164">
        <f>WEEKDAY(A4878)</f>
        <v>3</v>
      </c>
      <c r="D4878" s="164">
        <v>5</v>
      </c>
      <c r="E4878" s="163">
        <v>11.875</v>
      </c>
      <c r="F4878" s="163">
        <v>12</v>
      </c>
      <c r="G4878" s="163">
        <v>11.5525</v>
      </c>
      <c r="H4878" s="1">
        <v>313</v>
      </c>
      <c r="I4878" s="161">
        <f>VLOOKUP(B4878,L$2:M$54,2,FALSE)</f>
        <v>0.93275300416745255</v>
      </c>
      <c r="J4878">
        <f>MAX(I4878*F4878,E4878)</f>
        <v>11.875</v>
      </c>
      <c r="L4878" s="166"/>
      <c r="M4878" s="41"/>
      <c r="N4878" s="41"/>
      <c r="O4878" s="41"/>
    </row>
    <row r="4879" spans="1:15" x14ac:dyDescent="0.25">
      <c r="A4879" s="165">
        <v>43669.208333333336</v>
      </c>
      <c r="B4879" s="167">
        <f>WEEKNUM(A4879)</f>
        <v>30</v>
      </c>
      <c r="C4879" s="164">
        <f>WEEKDAY(A4879)</f>
        <v>3</v>
      </c>
      <c r="D4879" s="164">
        <v>6</v>
      </c>
      <c r="E4879" s="163">
        <v>10.6</v>
      </c>
      <c r="F4879" s="163">
        <v>11.1</v>
      </c>
      <c r="G4879" s="163">
        <v>11.925000000000001</v>
      </c>
      <c r="H4879" s="1">
        <v>261</v>
      </c>
      <c r="I4879" s="161">
        <f>VLOOKUP(B4879,L$2:M$54,2,FALSE)</f>
        <v>0.93275300416745255</v>
      </c>
      <c r="J4879">
        <f>MAX(I4879*F4879,E4879)</f>
        <v>10.6</v>
      </c>
      <c r="L4879" s="166"/>
      <c r="M4879" s="41"/>
      <c r="N4879" s="41"/>
      <c r="O4879" s="41"/>
    </row>
    <row r="4880" spans="1:15" x14ac:dyDescent="0.25">
      <c r="A4880" s="165">
        <v>43669.25</v>
      </c>
      <c r="B4880" s="167">
        <f>WEEKNUM(A4880)</f>
        <v>30</v>
      </c>
      <c r="C4880" s="164">
        <f>WEEKDAY(A4880)</f>
        <v>3</v>
      </c>
      <c r="D4880" s="164">
        <v>7</v>
      </c>
      <c r="E4880" s="163">
        <v>10.5</v>
      </c>
      <c r="F4880" s="163">
        <v>11</v>
      </c>
      <c r="G4880" s="163">
        <v>12.13</v>
      </c>
      <c r="H4880" s="1">
        <v>349</v>
      </c>
      <c r="I4880" s="161">
        <f>VLOOKUP(B4880,L$2:M$54,2,FALSE)</f>
        <v>0.93275300416745255</v>
      </c>
      <c r="J4880">
        <f>MAX(I4880*F4880,E4880)</f>
        <v>10.5</v>
      </c>
      <c r="L4880" s="166"/>
      <c r="M4880" s="41"/>
      <c r="N4880" s="41"/>
      <c r="O4880" s="41"/>
    </row>
    <row r="4881" spans="1:15" x14ac:dyDescent="0.25">
      <c r="A4881" s="165">
        <v>43669.291666666664</v>
      </c>
      <c r="B4881" s="167">
        <f>WEEKNUM(A4881)</f>
        <v>30</v>
      </c>
      <c r="C4881" s="164">
        <f>WEEKDAY(A4881)</f>
        <v>3</v>
      </c>
      <c r="D4881" s="164">
        <v>8</v>
      </c>
      <c r="E4881" s="163">
        <v>10.875</v>
      </c>
      <c r="F4881" s="163">
        <v>12</v>
      </c>
      <c r="G4881" s="163">
        <v>12</v>
      </c>
      <c r="H4881" s="1">
        <v>535</v>
      </c>
      <c r="I4881" s="161">
        <f>VLOOKUP(B4881,L$2:M$54,2,FALSE)</f>
        <v>0.93275300416745255</v>
      </c>
      <c r="J4881">
        <f>MAX(I4881*F4881,E4881)</f>
        <v>11.193036050009431</v>
      </c>
      <c r="L4881" s="166"/>
      <c r="M4881" s="41"/>
      <c r="N4881" s="41"/>
      <c r="O4881" s="41"/>
    </row>
    <row r="4882" spans="1:15" x14ac:dyDescent="0.25">
      <c r="A4882" s="165">
        <v>43669.333333333336</v>
      </c>
      <c r="B4882" s="167">
        <f>WEEKNUM(A4882)</f>
        <v>30</v>
      </c>
      <c r="C4882" s="164">
        <f>WEEKDAY(A4882)</f>
        <v>3</v>
      </c>
      <c r="D4882" s="164">
        <v>9</v>
      </c>
      <c r="E4882" s="163">
        <v>10</v>
      </c>
      <c r="F4882" s="163">
        <v>15.75</v>
      </c>
      <c r="G4882" s="163">
        <v>11.925000000000001</v>
      </c>
      <c r="H4882" s="1">
        <v>675</v>
      </c>
      <c r="I4882" s="161">
        <f>VLOOKUP(B4882,L$2:M$54,2,FALSE)</f>
        <v>0.93275300416745255</v>
      </c>
      <c r="J4882">
        <f>MAX(I4882*F4882,E4882)</f>
        <v>14.690859815637378</v>
      </c>
      <c r="L4882" s="166"/>
      <c r="M4882" s="41"/>
      <c r="N4882" s="41"/>
      <c r="O4882" s="41"/>
    </row>
    <row r="4883" spans="1:15" x14ac:dyDescent="0.25">
      <c r="A4883" s="165">
        <v>43669.375</v>
      </c>
      <c r="B4883" s="167">
        <f>WEEKNUM(A4883)</f>
        <v>30</v>
      </c>
      <c r="C4883" s="164">
        <f>WEEKDAY(A4883)</f>
        <v>3</v>
      </c>
      <c r="D4883" s="164">
        <v>10</v>
      </c>
      <c r="E4883" s="163">
        <v>10</v>
      </c>
      <c r="F4883" s="163">
        <v>17.625</v>
      </c>
      <c r="G4883" s="163">
        <v>12.13</v>
      </c>
      <c r="H4883" s="1">
        <v>1100</v>
      </c>
      <c r="I4883" s="161">
        <f>VLOOKUP(B4883,L$2:M$54,2,FALSE)</f>
        <v>0.93275300416745255</v>
      </c>
      <c r="J4883">
        <f>MAX(I4883*F4883,E4883)</f>
        <v>16.439771698451352</v>
      </c>
      <c r="L4883" s="166"/>
      <c r="M4883" s="41"/>
      <c r="N4883" s="41"/>
      <c r="O4883" s="41"/>
    </row>
    <row r="4884" spans="1:15" x14ac:dyDescent="0.25">
      <c r="A4884" s="165">
        <v>43669.416666666664</v>
      </c>
      <c r="B4884" s="167">
        <f>WEEKNUM(A4884)</f>
        <v>30</v>
      </c>
      <c r="C4884" s="164">
        <f>WEEKDAY(A4884)</f>
        <v>3</v>
      </c>
      <c r="D4884" s="164">
        <v>11</v>
      </c>
      <c r="E4884" s="163">
        <v>10</v>
      </c>
      <c r="F4884" s="163">
        <v>14.75</v>
      </c>
      <c r="G4884" s="163">
        <v>11.5</v>
      </c>
      <c r="H4884" s="1">
        <v>1613</v>
      </c>
      <c r="I4884" s="161">
        <f>VLOOKUP(B4884,L$2:M$54,2,FALSE)</f>
        <v>0.93275300416745255</v>
      </c>
      <c r="J4884">
        <f>MAX(I4884*F4884,E4884)</f>
        <v>13.758106811469926</v>
      </c>
      <c r="L4884" s="166"/>
      <c r="M4884" s="41"/>
      <c r="N4884" s="41"/>
      <c r="O4884" s="41"/>
    </row>
    <row r="4885" spans="1:15" x14ac:dyDescent="0.25">
      <c r="A4885" s="165">
        <v>43669.458333333336</v>
      </c>
      <c r="B4885" s="167">
        <f>WEEKNUM(A4885)</f>
        <v>30</v>
      </c>
      <c r="C4885" s="164">
        <f>WEEKDAY(A4885)</f>
        <v>3</v>
      </c>
      <c r="D4885" s="164">
        <v>12</v>
      </c>
      <c r="E4885" s="163">
        <v>10</v>
      </c>
      <c r="F4885" s="163">
        <v>14</v>
      </c>
      <c r="G4885" s="163">
        <v>12.01</v>
      </c>
      <c r="H4885" s="1">
        <v>2107</v>
      </c>
      <c r="I4885" s="161">
        <f>VLOOKUP(B4885,L$2:M$54,2,FALSE)</f>
        <v>0.93275300416745255</v>
      </c>
      <c r="J4885">
        <f>MAX(I4885*F4885,E4885)</f>
        <v>13.058542058344337</v>
      </c>
      <c r="L4885" s="166"/>
      <c r="M4885" s="41"/>
      <c r="N4885" s="41"/>
      <c r="O4885" s="41"/>
    </row>
    <row r="4886" spans="1:15" x14ac:dyDescent="0.25">
      <c r="A4886" s="165">
        <v>43669.5</v>
      </c>
      <c r="B4886" s="167">
        <f>WEEKNUM(A4886)</f>
        <v>30</v>
      </c>
      <c r="C4886" s="164">
        <f>WEEKDAY(A4886)</f>
        <v>3</v>
      </c>
      <c r="D4886" s="164">
        <v>13</v>
      </c>
      <c r="E4886" s="163">
        <v>10</v>
      </c>
      <c r="F4886" s="163">
        <v>13.875</v>
      </c>
      <c r="G4886" s="163">
        <v>11.9375</v>
      </c>
      <c r="H4886" s="1">
        <v>1940</v>
      </c>
      <c r="I4886" s="161">
        <f>VLOOKUP(B4886,L$2:M$54,2,FALSE)</f>
        <v>0.93275300416745255</v>
      </c>
      <c r="J4886">
        <f>MAX(I4886*F4886,E4886)</f>
        <v>12.941947932823403</v>
      </c>
      <c r="L4886" s="166"/>
      <c r="M4886" s="41"/>
      <c r="N4886" s="41"/>
      <c r="O4886" s="41"/>
    </row>
    <row r="4887" spans="1:15" x14ac:dyDescent="0.25">
      <c r="A4887" s="165">
        <v>43669.541666666664</v>
      </c>
      <c r="B4887" s="167">
        <f>WEEKNUM(A4887)</f>
        <v>30</v>
      </c>
      <c r="C4887" s="164">
        <f>WEEKDAY(A4887)</f>
        <v>3</v>
      </c>
      <c r="D4887" s="164">
        <v>14</v>
      </c>
      <c r="E4887" s="163">
        <v>10</v>
      </c>
      <c r="F4887" s="163">
        <v>14.125</v>
      </c>
      <c r="G4887" s="163">
        <v>12.105</v>
      </c>
      <c r="H4887" s="1">
        <v>1621</v>
      </c>
      <c r="I4887" s="161">
        <f>VLOOKUP(B4887,L$2:M$54,2,FALSE)</f>
        <v>0.93275300416745255</v>
      </c>
      <c r="J4887">
        <f>MAX(I4887*F4887,E4887)</f>
        <v>13.175136183865268</v>
      </c>
      <c r="L4887" s="166"/>
      <c r="M4887" s="41"/>
      <c r="N4887" s="41"/>
      <c r="O4887" s="41"/>
    </row>
    <row r="4888" spans="1:15" x14ac:dyDescent="0.25">
      <c r="A4888" s="165">
        <v>43669.583333333336</v>
      </c>
      <c r="B4888" s="167">
        <f>WEEKNUM(A4888)</f>
        <v>30</v>
      </c>
      <c r="C4888" s="164">
        <f>WEEKDAY(A4888)</f>
        <v>3</v>
      </c>
      <c r="D4888" s="164">
        <v>15</v>
      </c>
      <c r="E4888" s="163">
        <v>10</v>
      </c>
      <c r="F4888" s="163">
        <v>14.074999999999999</v>
      </c>
      <c r="G4888" s="163">
        <v>12.155000000000001</v>
      </c>
      <c r="H4888" s="1">
        <v>2169</v>
      </c>
      <c r="I4888" s="161">
        <f>VLOOKUP(B4888,L$2:M$54,2,FALSE)</f>
        <v>0.93275300416745255</v>
      </c>
      <c r="J4888">
        <f>MAX(I4888*F4888,E4888)</f>
        <v>13.128498533656893</v>
      </c>
      <c r="L4888" s="166"/>
      <c r="M4888" s="41"/>
      <c r="N4888" s="41"/>
      <c r="O4888" s="41"/>
    </row>
    <row r="4889" spans="1:15" x14ac:dyDescent="0.25">
      <c r="A4889" s="165">
        <v>43669.625</v>
      </c>
      <c r="B4889" s="167">
        <f>WEEKNUM(A4889)</f>
        <v>30</v>
      </c>
      <c r="C4889" s="164">
        <f>WEEKDAY(A4889)</f>
        <v>3</v>
      </c>
      <c r="D4889" s="164">
        <v>16</v>
      </c>
      <c r="E4889" s="163">
        <v>10</v>
      </c>
      <c r="F4889" s="163">
        <v>13.975000000000001</v>
      </c>
      <c r="G4889" s="163">
        <v>11.657500000000001</v>
      </c>
      <c r="H4889" s="1">
        <v>2691</v>
      </c>
      <c r="I4889" s="161">
        <f>VLOOKUP(B4889,L$2:M$54,2,FALSE)</f>
        <v>0.93275300416745255</v>
      </c>
      <c r="J4889">
        <f>MAX(I4889*F4889,E4889)</f>
        <v>13.035223233240151</v>
      </c>
      <c r="L4889" s="166"/>
      <c r="M4889" s="41"/>
      <c r="N4889" s="41"/>
      <c r="O4889" s="41"/>
    </row>
    <row r="4890" spans="1:15" x14ac:dyDescent="0.25">
      <c r="A4890" s="165">
        <v>43669.666666666664</v>
      </c>
      <c r="B4890" s="167">
        <f>WEEKNUM(A4890)</f>
        <v>30</v>
      </c>
      <c r="C4890" s="164">
        <f>WEEKDAY(A4890)</f>
        <v>3</v>
      </c>
      <c r="D4890" s="164">
        <v>17</v>
      </c>
      <c r="E4890" s="163">
        <v>10</v>
      </c>
      <c r="F4890" s="163">
        <v>14.175000000000001</v>
      </c>
      <c r="G4890" s="163">
        <v>11.8125</v>
      </c>
      <c r="H4890" s="1">
        <v>2845</v>
      </c>
      <c r="I4890" s="161">
        <f>VLOOKUP(B4890,L$2:M$54,2,FALSE)</f>
        <v>0.93275300416745255</v>
      </c>
      <c r="J4890">
        <f>MAX(I4890*F4890,E4890)</f>
        <v>13.221773834073641</v>
      </c>
      <c r="L4890" s="166"/>
      <c r="M4890" s="41"/>
      <c r="N4890" s="41"/>
      <c r="O4890" s="41"/>
    </row>
    <row r="4891" spans="1:15" x14ac:dyDescent="0.25">
      <c r="A4891" s="165">
        <v>43669.708333333336</v>
      </c>
      <c r="B4891" s="167">
        <f>WEEKNUM(A4891)</f>
        <v>30</v>
      </c>
      <c r="C4891" s="164">
        <f>WEEKDAY(A4891)</f>
        <v>3</v>
      </c>
      <c r="D4891" s="164">
        <v>18</v>
      </c>
      <c r="E4891" s="163">
        <v>10</v>
      </c>
      <c r="F4891" s="163">
        <v>14.45</v>
      </c>
      <c r="G4891" s="163">
        <v>11.625</v>
      </c>
      <c r="H4891" s="1">
        <v>3060</v>
      </c>
      <c r="I4891" s="161">
        <f>VLOOKUP(B4891,L$2:M$54,2,FALSE)</f>
        <v>0.93275300416745255</v>
      </c>
      <c r="J4891">
        <f>MAX(I4891*F4891,E4891)</f>
        <v>13.478280910219688</v>
      </c>
      <c r="L4891" s="166"/>
      <c r="M4891" s="41"/>
      <c r="N4891" s="41"/>
      <c r="O4891" s="41"/>
    </row>
    <row r="4892" spans="1:15" x14ac:dyDescent="0.25">
      <c r="A4892" s="165">
        <v>43669.75</v>
      </c>
      <c r="B4892" s="167">
        <f>WEEKNUM(A4892)</f>
        <v>30</v>
      </c>
      <c r="C4892" s="164">
        <f>WEEKDAY(A4892)</f>
        <v>3</v>
      </c>
      <c r="D4892" s="164">
        <v>19</v>
      </c>
      <c r="E4892" s="163">
        <v>10</v>
      </c>
      <c r="F4892" s="163">
        <v>17.375</v>
      </c>
      <c r="G4892" s="163">
        <v>11.8125</v>
      </c>
      <c r="H4892" s="1">
        <v>2707</v>
      </c>
      <c r="I4892" s="161">
        <f>VLOOKUP(B4892,L$2:M$54,2,FALSE)</f>
        <v>0.93275300416745255</v>
      </c>
      <c r="J4892">
        <f>MAX(I4892*F4892,E4892)</f>
        <v>16.206583447409489</v>
      </c>
      <c r="L4892" s="166"/>
      <c r="M4892" s="41"/>
      <c r="N4892" s="41"/>
      <c r="O4892" s="41"/>
    </row>
    <row r="4893" spans="1:15" x14ac:dyDescent="0.25">
      <c r="A4893" s="165">
        <v>43669.791666666664</v>
      </c>
      <c r="B4893" s="167">
        <f>WEEKNUM(A4893)</f>
        <v>30</v>
      </c>
      <c r="C4893" s="164">
        <f>WEEKDAY(A4893)</f>
        <v>3</v>
      </c>
      <c r="D4893" s="164">
        <v>20</v>
      </c>
      <c r="E4893" s="163">
        <v>10</v>
      </c>
      <c r="F4893" s="163">
        <v>15.925000000000001</v>
      </c>
      <c r="G4893" s="163">
        <v>11.125</v>
      </c>
      <c r="H4893" s="1">
        <v>2138</v>
      </c>
      <c r="I4893" s="161">
        <f>VLOOKUP(B4893,L$2:M$54,2,FALSE)</f>
        <v>0.93275300416745255</v>
      </c>
      <c r="J4893">
        <f>MAX(I4893*F4893,E4893)</f>
        <v>14.854091591366682</v>
      </c>
      <c r="L4893" s="166"/>
      <c r="M4893" s="41"/>
      <c r="N4893" s="41"/>
      <c r="O4893" s="41"/>
    </row>
    <row r="4894" spans="1:15" x14ac:dyDescent="0.25">
      <c r="A4894" s="165">
        <v>43669.833333333336</v>
      </c>
      <c r="B4894" s="167">
        <f>WEEKNUM(A4894)</f>
        <v>30</v>
      </c>
      <c r="C4894" s="164">
        <f>WEEKDAY(A4894)</f>
        <v>3</v>
      </c>
      <c r="D4894" s="164">
        <v>21</v>
      </c>
      <c r="E4894" s="163">
        <v>10</v>
      </c>
      <c r="F4894" s="163">
        <v>13.525</v>
      </c>
      <c r="G4894" s="163">
        <v>11.875</v>
      </c>
      <c r="H4894" s="1">
        <v>1597</v>
      </c>
      <c r="I4894" s="161">
        <f>VLOOKUP(B4894,L$2:M$54,2,FALSE)</f>
        <v>0.93275300416745255</v>
      </c>
      <c r="J4894">
        <f>MAX(I4894*F4894,E4894)</f>
        <v>12.615484381364796</v>
      </c>
      <c r="L4894" s="166"/>
      <c r="M4894" s="41"/>
      <c r="N4894" s="41"/>
      <c r="O4894" s="41"/>
    </row>
    <row r="4895" spans="1:15" x14ac:dyDescent="0.25">
      <c r="A4895" s="165">
        <v>43669.875</v>
      </c>
      <c r="B4895" s="167">
        <f>WEEKNUM(A4895)</f>
        <v>30</v>
      </c>
      <c r="C4895" s="164">
        <f>WEEKDAY(A4895)</f>
        <v>3</v>
      </c>
      <c r="D4895" s="164">
        <v>22</v>
      </c>
      <c r="E4895" s="163">
        <v>12.45</v>
      </c>
      <c r="F4895" s="163">
        <v>12.45</v>
      </c>
      <c r="G4895" s="163">
        <v>12.25</v>
      </c>
      <c r="H4895" s="1">
        <v>1349</v>
      </c>
      <c r="I4895" s="161">
        <f>VLOOKUP(B4895,L$2:M$54,2,FALSE)</f>
        <v>0.93275300416745255</v>
      </c>
      <c r="J4895">
        <f>MAX(I4895*F4895,E4895)</f>
        <v>12.45</v>
      </c>
      <c r="L4895" s="166"/>
      <c r="M4895" s="41"/>
      <c r="N4895" s="41"/>
      <c r="O4895" s="41"/>
    </row>
    <row r="4896" spans="1:15" x14ac:dyDescent="0.25">
      <c r="A4896" s="165">
        <v>43669.916666666664</v>
      </c>
      <c r="B4896" s="167">
        <f>WEEKNUM(A4896)</f>
        <v>30</v>
      </c>
      <c r="C4896" s="164">
        <f>WEEKDAY(A4896)</f>
        <v>3</v>
      </c>
      <c r="D4896" s="164">
        <v>23</v>
      </c>
      <c r="E4896" s="163">
        <v>11.95</v>
      </c>
      <c r="F4896" s="163">
        <v>11.95</v>
      </c>
      <c r="G4896" s="163">
        <v>13.625</v>
      </c>
      <c r="H4896" s="1">
        <v>1027</v>
      </c>
      <c r="I4896" s="161">
        <f>VLOOKUP(B4896,L$2:M$54,2,FALSE)</f>
        <v>0.93275300416745255</v>
      </c>
      <c r="J4896">
        <f>MAX(I4896*F4896,E4896)</f>
        <v>11.95</v>
      </c>
      <c r="L4896" s="166"/>
      <c r="M4896" s="41"/>
      <c r="N4896" s="41"/>
      <c r="O4896" s="41"/>
    </row>
    <row r="4897" spans="1:15" x14ac:dyDescent="0.25">
      <c r="A4897" s="165">
        <v>43669.958333333336</v>
      </c>
      <c r="B4897" s="167">
        <f>WEEKNUM(A4897)</f>
        <v>30</v>
      </c>
      <c r="C4897" s="164">
        <f>WEEKDAY(A4897)</f>
        <v>3</v>
      </c>
      <c r="D4897" s="164">
        <v>24</v>
      </c>
      <c r="E4897" s="163">
        <v>11.725000000000001</v>
      </c>
      <c r="F4897" s="163">
        <v>11.725000000000001</v>
      </c>
      <c r="G4897" s="163">
        <v>12.875</v>
      </c>
      <c r="H4897" s="1">
        <v>525</v>
      </c>
      <c r="I4897" s="161">
        <f>VLOOKUP(B4897,L$2:M$54,2,FALSE)</f>
        <v>0.93275300416745255</v>
      </c>
      <c r="J4897">
        <f>MAX(I4897*F4897,E4897)</f>
        <v>11.725000000000001</v>
      </c>
      <c r="L4897" s="166"/>
      <c r="M4897" s="41"/>
      <c r="N4897" s="41"/>
      <c r="O4897" s="41"/>
    </row>
    <row r="4898" spans="1:15" x14ac:dyDescent="0.25">
      <c r="A4898" s="165">
        <v>43670</v>
      </c>
      <c r="B4898" s="167">
        <f>WEEKNUM(A4898)</f>
        <v>30</v>
      </c>
      <c r="C4898" s="164">
        <f>WEEKDAY(A4898)</f>
        <v>4</v>
      </c>
      <c r="D4898" s="164">
        <v>1</v>
      </c>
      <c r="E4898" s="163">
        <v>12</v>
      </c>
      <c r="F4898" s="163">
        <v>12</v>
      </c>
      <c r="G4898" s="163">
        <v>11.9375</v>
      </c>
      <c r="H4898" s="1">
        <v>259</v>
      </c>
      <c r="I4898" s="161">
        <f>VLOOKUP(B4898,L$2:M$54,2,FALSE)</f>
        <v>0.93275300416745255</v>
      </c>
      <c r="J4898">
        <f>MAX(I4898*F4898,E4898)</f>
        <v>12</v>
      </c>
      <c r="L4898" s="166"/>
      <c r="M4898" s="41"/>
      <c r="N4898" s="41"/>
      <c r="O4898" s="41"/>
    </row>
    <row r="4899" spans="1:15" x14ac:dyDescent="0.25">
      <c r="A4899" s="165">
        <v>43670.041666666664</v>
      </c>
      <c r="B4899" s="167">
        <f>WEEKNUM(A4899)</f>
        <v>30</v>
      </c>
      <c r="C4899" s="164">
        <f>WEEKDAY(A4899)</f>
        <v>4</v>
      </c>
      <c r="D4899" s="164">
        <v>2</v>
      </c>
      <c r="E4899" s="163">
        <v>11.07</v>
      </c>
      <c r="F4899" s="163">
        <v>11.07</v>
      </c>
      <c r="G4899" s="163">
        <v>12.1875</v>
      </c>
      <c r="H4899" s="1">
        <v>170</v>
      </c>
      <c r="I4899" s="161">
        <f>VLOOKUP(B4899,L$2:M$54,2,FALSE)</f>
        <v>0.93275300416745255</v>
      </c>
      <c r="J4899">
        <f>MAX(I4899*F4899,E4899)</f>
        <v>11.07</v>
      </c>
      <c r="L4899" s="166"/>
      <c r="M4899" s="41"/>
      <c r="N4899" s="41"/>
      <c r="O4899" s="41"/>
    </row>
    <row r="4900" spans="1:15" x14ac:dyDescent="0.25">
      <c r="A4900" s="165">
        <v>43670.083333333336</v>
      </c>
      <c r="B4900" s="167">
        <f>WEEKNUM(A4900)</f>
        <v>30</v>
      </c>
      <c r="C4900" s="164">
        <f>WEEKDAY(A4900)</f>
        <v>4</v>
      </c>
      <c r="D4900" s="164">
        <v>3</v>
      </c>
      <c r="E4900" s="163">
        <v>11.175000000000001</v>
      </c>
      <c r="F4900" s="163">
        <v>11.175000000000001</v>
      </c>
      <c r="G4900" s="163">
        <v>11.862500000000001</v>
      </c>
      <c r="H4900" s="1">
        <v>120</v>
      </c>
      <c r="I4900" s="161">
        <f>VLOOKUP(B4900,L$2:M$54,2,FALSE)</f>
        <v>0.93275300416745255</v>
      </c>
      <c r="J4900">
        <f>MAX(I4900*F4900,E4900)</f>
        <v>11.175000000000001</v>
      </c>
      <c r="L4900" s="166"/>
      <c r="M4900" s="41"/>
      <c r="N4900" s="41"/>
      <c r="O4900" s="41"/>
    </row>
    <row r="4901" spans="1:15" x14ac:dyDescent="0.25">
      <c r="A4901" s="165">
        <v>43670.125</v>
      </c>
      <c r="B4901" s="167">
        <f>WEEKNUM(A4901)</f>
        <v>30</v>
      </c>
      <c r="C4901" s="164">
        <f>WEEKDAY(A4901)</f>
        <v>4</v>
      </c>
      <c r="D4901" s="164">
        <v>4</v>
      </c>
      <c r="E4901" s="163">
        <v>11.745000000000001</v>
      </c>
      <c r="F4901" s="163">
        <v>11.745000000000001</v>
      </c>
      <c r="G4901" s="163">
        <v>12.112500000000001</v>
      </c>
      <c r="H4901" s="1">
        <v>194</v>
      </c>
      <c r="I4901" s="161">
        <f>VLOOKUP(B4901,L$2:M$54,2,FALSE)</f>
        <v>0.93275300416745255</v>
      </c>
      <c r="J4901">
        <f>MAX(I4901*F4901,E4901)</f>
        <v>11.745000000000001</v>
      </c>
      <c r="L4901" s="166"/>
      <c r="M4901" s="41"/>
      <c r="N4901" s="41"/>
      <c r="O4901" s="41"/>
    </row>
    <row r="4902" spans="1:15" x14ac:dyDescent="0.25">
      <c r="A4902" s="165">
        <v>43670.166666666664</v>
      </c>
      <c r="B4902" s="167">
        <f>WEEKNUM(A4902)</f>
        <v>30</v>
      </c>
      <c r="C4902" s="164">
        <f>WEEKDAY(A4902)</f>
        <v>4</v>
      </c>
      <c r="D4902" s="164">
        <v>5</v>
      </c>
      <c r="E4902" s="163">
        <v>12.195</v>
      </c>
      <c r="F4902" s="163">
        <v>12.195</v>
      </c>
      <c r="G4902" s="163">
        <v>11.9</v>
      </c>
      <c r="H4902" s="1">
        <v>364</v>
      </c>
      <c r="I4902" s="161">
        <f>VLOOKUP(B4902,L$2:M$54,2,FALSE)</f>
        <v>0.93275300416745255</v>
      </c>
      <c r="J4902">
        <f>MAX(I4902*F4902,E4902)</f>
        <v>12.195</v>
      </c>
      <c r="L4902" s="166"/>
      <c r="M4902" s="41"/>
      <c r="N4902" s="41"/>
      <c r="O4902" s="41"/>
    </row>
    <row r="4903" spans="1:15" x14ac:dyDescent="0.25">
      <c r="A4903" s="165">
        <v>43670.208333333336</v>
      </c>
      <c r="B4903" s="167">
        <f>WEEKNUM(A4903)</f>
        <v>30</v>
      </c>
      <c r="C4903" s="164">
        <f>WEEKDAY(A4903)</f>
        <v>4</v>
      </c>
      <c r="D4903" s="164">
        <v>6</v>
      </c>
      <c r="E4903" s="163">
        <v>11.705</v>
      </c>
      <c r="F4903" s="163">
        <v>11.705</v>
      </c>
      <c r="G4903" s="163">
        <v>12.112500000000001</v>
      </c>
      <c r="H4903" s="1">
        <v>833</v>
      </c>
      <c r="I4903" s="161">
        <f>VLOOKUP(B4903,L$2:M$54,2,FALSE)</f>
        <v>0.93275300416745255</v>
      </c>
      <c r="J4903">
        <f>MAX(I4903*F4903,E4903)</f>
        <v>11.705</v>
      </c>
      <c r="L4903" s="166"/>
      <c r="M4903" s="41"/>
      <c r="N4903" s="41"/>
      <c r="O4903" s="41"/>
    </row>
    <row r="4904" spans="1:15" x14ac:dyDescent="0.25">
      <c r="A4904" s="165">
        <v>43670.25</v>
      </c>
      <c r="B4904" s="167">
        <f>WEEKNUM(A4904)</f>
        <v>30</v>
      </c>
      <c r="C4904" s="164">
        <f>WEEKDAY(A4904)</f>
        <v>4</v>
      </c>
      <c r="D4904" s="164">
        <v>7</v>
      </c>
      <c r="E4904" s="163">
        <v>10.620000000000001</v>
      </c>
      <c r="F4904" s="163">
        <v>10.620000000000001</v>
      </c>
      <c r="G4904" s="163">
        <v>11.875</v>
      </c>
      <c r="H4904" s="1">
        <v>2712</v>
      </c>
      <c r="I4904" s="161">
        <f>VLOOKUP(B4904,L$2:M$54,2,FALSE)</f>
        <v>0.93275300416745255</v>
      </c>
      <c r="J4904">
        <f>MAX(I4904*F4904,E4904)</f>
        <v>10.620000000000001</v>
      </c>
      <c r="L4904" s="166"/>
      <c r="M4904" s="41"/>
      <c r="N4904" s="41"/>
      <c r="O4904" s="41"/>
    </row>
    <row r="4905" spans="1:15" x14ac:dyDescent="0.25">
      <c r="A4905" s="165">
        <v>43670.291666666664</v>
      </c>
      <c r="B4905" s="167">
        <f>WEEKNUM(A4905)</f>
        <v>30</v>
      </c>
      <c r="C4905" s="164">
        <f>WEEKDAY(A4905)</f>
        <v>4</v>
      </c>
      <c r="D4905" s="164">
        <v>8</v>
      </c>
      <c r="E4905" s="163">
        <v>11.77</v>
      </c>
      <c r="F4905" s="163">
        <v>11.77</v>
      </c>
      <c r="G4905" s="163">
        <v>12.8125</v>
      </c>
      <c r="H4905" s="1">
        <v>3474</v>
      </c>
      <c r="I4905" s="161">
        <f>VLOOKUP(B4905,L$2:M$54,2,FALSE)</f>
        <v>0.93275300416745255</v>
      </c>
      <c r="J4905">
        <f>MAX(I4905*F4905,E4905)</f>
        <v>11.77</v>
      </c>
      <c r="L4905" s="166"/>
      <c r="M4905" s="41"/>
      <c r="N4905" s="41"/>
      <c r="O4905" s="41"/>
    </row>
    <row r="4906" spans="1:15" x14ac:dyDescent="0.25">
      <c r="A4906" s="165">
        <v>43670.333333333336</v>
      </c>
      <c r="B4906" s="167">
        <f>WEEKNUM(A4906)</f>
        <v>30</v>
      </c>
      <c r="C4906" s="164">
        <f>WEEKDAY(A4906)</f>
        <v>4</v>
      </c>
      <c r="D4906" s="164">
        <v>9</v>
      </c>
      <c r="E4906" s="163">
        <v>10</v>
      </c>
      <c r="F4906" s="163">
        <v>16.5</v>
      </c>
      <c r="G4906" s="163">
        <v>13.574999999999999</v>
      </c>
      <c r="H4906" s="1">
        <v>3033</v>
      </c>
      <c r="I4906" s="161">
        <f>VLOOKUP(B4906,L$2:M$54,2,FALSE)</f>
        <v>0.93275300416745255</v>
      </c>
      <c r="J4906">
        <f>MAX(I4906*F4906,E4906)</f>
        <v>15.390424568762967</v>
      </c>
      <c r="L4906" s="166"/>
      <c r="M4906" s="41"/>
      <c r="N4906" s="41"/>
      <c r="O4906" s="41"/>
    </row>
    <row r="4907" spans="1:15" x14ac:dyDescent="0.25">
      <c r="A4907" s="165">
        <v>43670.375</v>
      </c>
      <c r="B4907" s="167">
        <f>WEEKNUM(A4907)</f>
        <v>30</v>
      </c>
      <c r="C4907" s="164">
        <f>WEEKDAY(A4907)</f>
        <v>4</v>
      </c>
      <c r="D4907" s="164">
        <v>10</v>
      </c>
      <c r="E4907" s="163">
        <v>10</v>
      </c>
      <c r="F4907" s="163">
        <v>19</v>
      </c>
      <c r="G4907" s="163">
        <v>12.262499999999999</v>
      </c>
      <c r="H4907" s="1">
        <v>2438</v>
      </c>
      <c r="I4907" s="161">
        <f>VLOOKUP(B4907,L$2:M$54,2,FALSE)</f>
        <v>0.93275300416745255</v>
      </c>
      <c r="J4907">
        <f>MAX(I4907*F4907,E4907)</f>
        <v>17.722307079181597</v>
      </c>
      <c r="L4907" s="166"/>
      <c r="M4907" s="41"/>
      <c r="N4907" s="41"/>
      <c r="O4907" s="41"/>
    </row>
    <row r="4908" spans="1:15" x14ac:dyDescent="0.25">
      <c r="A4908" s="165">
        <v>43670.416666666664</v>
      </c>
      <c r="B4908" s="167">
        <f>WEEKNUM(A4908)</f>
        <v>30</v>
      </c>
      <c r="C4908" s="164">
        <f>WEEKDAY(A4908)</f>
        <v>4</v>
      </c>
      <c r="D4908" s="164">
        <v>11</v>
      </c>
      <c r="E4908" s="163">
        <v>10</v>
      </c>
      <c r="F4908" s="163">
        <v>16.75</v>
      </c>
      <c r="G4908" s="163">
        <v>11.55</v>
      </c>
      <c r="H4908" s="1">
        <v>2470</v>
      </c>
      <c r="I4908" s="161">
        <f>VLOOKUP(B4908,L$2:M$54,2,FALSE)</f>
        <v>0.93275300416745255</v>
      </c>
      <c r="J4908">
        <f>MAX(I4908*F4908,E4908)</f>
        <v>15.62361281980483</v>
      </c>
      <c r="L4908" s="166"/>
      <c r="M4908" s="41"/>
      <c r="N4908" s="41"/>
      <c r="O4908" s="41"/>
    </row>
    <row r="4909" spans="1:15" x14ac:dyDescent="0.25">
      <c r="A4909" s="165">
        <v>43670.458333333336</v>
      </c>
      <c r="B4909" s="167">
        <f>WEEKNUM(A4909)</f>
        <v>30</v>
      </c>
      <c r="C4909" s="164">
        <f>WEEKDAY(A4909)</f>
        <v>4</v>
      </c>
      <c r="D4909" s="164">
        <v>12</v>
      </c>
      <c r="E4909" s="163">
        <v>10</v>
      </c>
      <c r="F4909" s="163">
        <v>15.379999999999999</v>
      </c>
      <c r="G4909" s="163">
        <v>11.824999999999999</v>
      </c>
      <c r="H4909" s="1">
        <v>2410</v>
      </c>
      <c r="I4909" s="161">
        <f>VLOOKUP(B4909,L$2:M$54,2,FALSE)</f>
        <v>0.93275300416745255</v>
      </c>
      <c r="J4909">
        <f>MAX(I4909*F4909,E4909)</f>
        <v>14.34574120409542</v>
      </c>
      <c r="L4909" s="166"/>
      <c r="M4909" s="41"/>
      <c r="N4909" s="41"/>
      <c r="O4909" s="41"/>
    </row>
    <row r="4910" spans="1:15" x14ac:dyDescent="0.25">
      <c r="A4910" s="165">
        <v>43670.5</v>
      </c>
      <c r="B4910" s="167">
        <f>WEEKNUM(A4910)</f>
        <v>30</v>
      </c>
      <c r="C4910" s="164">
        <f>WEEKDAY(A4910)</f>
        <v>4</v>
      </c>
      <c r="D4910" s="164">
        <v>13</v>
      </c>
      <c r="E4910" s="163">
        <v>10</v>
      </c>
      <c r="F4910" s="163">
        <v>14.45</v>
      </c>
      <c r="G4910" s="163">
        <v>12.274999999999999</v>
      </c>
      <c r="H4910" s="1">
        <v>2211</v>
      </c>
      <c r="I4910" s="161">
        <f>VLOOKUP(B4910,L$2:M$54,2,FALSE)</f>
        <v>0.93275300416745255</v>
      </c>
      <c r="J4910">
        <f>MAX(I4910*F4910,E4910)</f>
        <v>13.478280910219688</v>
      </c>
      <c r="L4910" s="166"/>
      <c r="M4910" s="41"/>
      <c r="N4910" s="41"/>
      <c r="O4910" s="41"/>
    </row>
    <row r="4911" spans="1:15" x14ac:dyDescent="0.25">
      <c r="A4911" s="165">
        <v>43670.541666666664</v>
      </c>
      <c r="B4911" s="167">
        <f>WEEKNUM(A4911)</f>
        <v>30</v>
      </c>
      <c r="C4911" s="164">
        <f>WEEKDAY(A4911)</f>
        <v>4</v>
      </c>
      <c r="D4911" s="164">
        <v>14</v>
      </c>
      <c r="E4911" s="163">
        <v>10</v>
      </c>
      <c r="F4911" s="163">
        <v>13.765000000000001</v>
      </c>
      <c r="G4911" s="163">
        <v>12.3</v>
      </c>
      <c r="H4911" s="1">
        <v>2211</v>
      </c>
      <c r="I4911" s="161">
        <f>VLOOKUP(B4911,L$2:M$54,2,FALSE)</f>
        <v>0.93275300416745255</v>
      </c>
      <c r="J4911">
        <f>MAX(I4911*F4911,E4911)</f>
        <v>12.839345102364986</v>
      </c>
      <c r="L4911" s="166"/>
      <c r="M4911" s="41"/>
      <c r="N4911" s="41"/>
      <c r="O4911" s="41"/>
    </row>
    <row r="4912" spans="1:15" x14ac:dyDescent="0.25">
      <c r="A4912" s="165">
        <v>43670.583333333336</v>
      </c>
      <c r="B4912" s="167">
        <f>WEEKNUM(A4912)</f>
        <v>30</v>
      </c>
      <c r="C4912" s="164">
        <f>WEEKDAY(A4912)</f>
        <v>4</v>
      </c>
      <c r="D4912" s="164">
        <v>15</v>
      </c>
      <c r="E4912" s="163">
        <v>10</v>
      </c>
      <c r="F4912" s="163">
        <v>14.185</v>
      </c>
      <c r="G4912" s="163">
        <v>11.55</v>
      </c>
      <c r="H4912" s="1">
        <v>2335</v>
      </c>
      <c r="I4912" s="161">
        <f>VLOOKUP(B4912,L$2:M$54,2,FALSE)</f>
        <v>0.93275300416745255</v>
      </c>
      <c r="J4912">
        <f>MAX(I4912*F4912,E4912)</f>
        <v>13.231101364115315</v>
      </c>
      <c r="L4912" s="166"/>
      <c r="M4912" s="41"/>
      <c r="N4912" s="41"/>
      <c r="O4912" s="41"/>
    </row>
    <row r="4913" spans="1:15" x14ac:dyDescent="0.25">
      <c r="A4913" s="165">
        <v>43670.625</v>
      </c>
      <c r="B4913" s="167">
        <f>WEEKNUM(A4913)</f>
        <v>30</v>
      </c>
      <c r="C4913" s="164">
        <f>WEEKDAY(A4913)</f>
        <v>4</v>
      </c>
      <c r="D4913" s="164">
        <v>16</v>
      </c>
      <c r="E4913" s="163">
        <v>10</v>
      </c>
      <c r="F4913" s="163">
        <v>15</v>
      </c>
      <c r="G4913" s="163">
        <v>10.25</v>
      </c>
      <c r="H4913" s="1">
        <v>2435</v>
      </c>
      <c r="I4913" s="161">
        <f>VLOOKUP(B4913,L$2:M$54,2,FALSE)</f>
        <v>0.93275300416745255</v>
      </c>
      <c r="J4913">
        <f>MAX(I4913*F4913,E4913)</f>
        <v>13.991295062511789</v>
      </c>
      <c r="L4913" s="166"/>
      <c r="M4913" s="41"/>
      <c r="N4913" s="41"/>
      <c r="O4913" s="41"/>
    </row>
    <row r="4914" spans="1:15" x14ac:dyDescent="0.25">
      <c r="A4914" s="165">
        <v>43670.666666666664</v>
      </c>
      <c r="B4914" s="167">
        <f>WEEKNUM(A4914)</f>
        <v>30</v>
      </c>
      <c r="C4914" s="164">
        <f>WEEKDAY(A4914)</f>
        <v>4</v>
      </c>
      <c r="D4914" s="164">
        <v>17</v>
      </c>
      <c r="E4914" s="163">
        <v>10</v>
      </c>
      <c r="F4914" s="163">
        <v>14.895</v>
      </c>
      <c r="G4914" s="163">
        <v>11.95</v>
      </c>
      <c r="H4914" s="1">
        <v>3060</v>
      </c>
      <c r="I4914" s="161">
        <f>VLOOKUP(B4914,L$2:M$54,2,FALSE)</f>
        <v>0.93275300416745255</v>
      </c>
      <c r="J4914">
        <f>MAX(I4914*F4914,E4914)</f>
        <v>13.893355997074206</v>
      </c>
      <c r="L4914" s="166"/>
      <c r="M4914" s="41"/>
      <c r="N4914" s="41"/>
      <c r="O4914" s="41"/>
    </row>
    <row r="4915" spans="1:15" x14ac:dyDescent="0.25">
      <c r="A4915" s="165">
        <v>43670.708333333336</v>
      </c>
      <c r="B4915" s="167">
        <f>WEEKNUM(A4915)</f>
        <v>30</v>
      </c>
      <c r="C4915" s="164">
        <f>WEEKDAY(A4915)</f>
        <v>4</v>
      </c>
      <c r="D4915" s="164">
        <v>18</v>
      </c>
      <c r="E4915" s="163">
        <v>10</v>
      </c>
      <c r="F4915" s="163">
        <v>15.77</v>
      </c>
      <c r="G4915" s="163">
        <v>12.3</v>
      </c>
      <c r="H4915" s="1">
        <v>3530</v>
      </c>
      <c r="I4915" s="161">
        <f>VLOOKUP(B4915,L$2:M$54,2,FALSE)</f>
        <v>0.93275300416745255</v>
      </c>
      <c r="J4915">
        <f>MAX(I4915*F4915,E4915)</f>
        <v>14.709514875720727</v>
      </c>
      <c r="L4915" s="166"/>
      <c r="M4915" s="41"/>
      <c r="N4915" s="41"/>
      <c r="O4915" s="41"/>
    </row>
    <row r="4916" spans="1:15" x14ac:dyDescent="0.25">
      <c r="A4916" s="165">
        <v>43670.75</v>
      </c>
      <c r="B4916" s="167">
        <f>WEEKNUM(A4916)</f>
        <v>30</v>
      </c>
      <c r="C4916" s="164">
        <f>WEEKDAY(A4916)</f>
        <v>4</v>
      </c>
      <c r="D4916" s="164">
        <v>19</v>
      </c>
      <c r="E4916" s="163">
        <v>10</v>
      </c>
      <c r="F4916" s="163">
        <v>17.549999999999997</v>
      </c>
      <c r="G4916" s="163">
        <v>11.91</v>
      </c>
      <c r="H4916" s="1">
        <v>2513</v>
      </c>
      <c r="I4916" s="161">
        <f>VLOOKUP(B4916,L$2:M$54,2,FALSE)</f>
        <v>0.93275300416745255</v>
      </c>
      <c r="J4916">
        <f>MAX(I4916*F4916,E4916)</f>
        <v>16.36981522313879</v>
      </c>
      <c r="L4916" s="166"/>
      <c r="M4916" s="41"/>
      <c r="N4916" s="41"/>
      <c r="O4916" s="41"/>
    </row>
    <row r="4917" spans="1:15" x14ac:dyDescent="0.25">
      <c r="A4917" s="165">
        <v>43670.791666666664</v>
      </c>
      <c r="B4917" s="167">
        <f>WEEKNUM(A4917)</f>
        <v>30</v>
      </c>
      <c r="C4917" s="164">
        <f>WEEKDAY(A4917)</f>
        <v>4</v>
      </c>
      <c r="D4917" s="164">
        <v>20</v>
      </c>
      <c r="E4917" s="163">
        <v>10</v>
      </c>
      <c r="F4917" s="163">
        <v>16.234999999999999</v>
      </c>
      <c r="G4917" s="163">
        <v>11.780000000000001</v>
      </c>
      <c r="H4917" s="1">
        <v>1600</v>
      </c>
      <c r="I4917" s="161">
        <f>VLOOKUP(B4917,L$2:M$54,2,FALSE)</f>
        <v>0.93275300416745255</v>
      </c>
      <c r="J4917">
        <f>MAX(I4917*F4917,E4917)</f>
        <v>15.143245022658592</v>
      </c>
      <c r="L4917" s="166"/>
      <c r="M4917" s="41"/>
      <c r="N4917" s="41"/>
      <c r="O4917" s="41"/>
    </row>
    <row r="4918" spans="1:15" x14ac:dyDescent="0.25">
      <c r="A4918" s="165">
        <v>43670.833333333336</v>
      </c>
      <c r="B4918" s="167">
        <f>WEEKNUM(A4918)</f>
        <v>30</v>
      </c>
      <c r="C4918" s="164">
        <f>WEEKDAY(A4918)</f>
        <v>4</v>
      </c>
      <c r="D4918" s="164">
        <v>21</v>
      </c>
      <c r="E4918" s="163">
        <v>10</v>
      </c>
      <c r="F4918" s="163">
        <v>14</v>
      </c>
      <c r="G4918" s="163">
        <v>11.404999999999999</v>
      </c>
      <c r="H4918" s="1">
        <v>918</v>
      </c>
      <c r="I4918" s="161">
        <f>VLOOKUP(B4918,L$2:M$54,2,FALSE)</f>
        <v>0.93275300416745255</v>
      </c>
      <c r="J4918">
        <f>MAX(I4918*F4918,E4918)</f>
        <v>13.058542058344337</v>
      </c>
      <c r="L4918" s="166"/>
      <c r="M4918" s="41"/>
      <c r="N4918" s="41"/>
      <c r="O4918" s="41"/>
    </row>
    <row r="4919" spans="1:15" x14ac:dyDescent="0.25">
      <c r="A4919" s="165">
        <v>43670.875</v>
      </c>
      <c r="B4919" s="167">
        <f>WEEKNUM(A4919)</f>
        <v>30</v>
      </c>
      <c r="C4919" s="164">
        <f>WEEKDAY(A4919)</f>
        <v>4</v>
      </c>
      <c r="D4919" s="164">
        <v>22</v>
      </c>
      <c r="E4919" s="163">
        <v>10</v>
      </c>
      <c r="F4919" s="163">
        <v>12.77</v>
      </c>
      <c r="G4919" s="163">
        <v>12</v>
      </c>
      <c r="H4919" s="1">
        <v>770</v>
      </c>
      <c r="I4919" s="161">
        <f>VLOOKUP(B4919,L$2:M$54,2,FALSE)</f>
        <v>0.93275300416745255</v>
      </c>
      <c r="J4919">
        <f>MAX(I4919*F4919,E4919)</f>
        <v>11.911255863218368</v>
      </c>
      <c r="L4919" s="166"/>
      <c r="M4919" s="41"/>
      <c r="N4919" s="41"/>
      <c r="O4919" s="41"/>
    </row>
    <row r="4920" spans="1:15" x14ac:dyDescent="0.25">
      <c r="A4920" s="165">
        <v>43670.916666666664</v>
      </c>
      <c r="B4920" s="167">
        <f>WEEKNUM(A4920)</f>
        <v>30</v>
      </c>
      <c r="C4920" s="164">
        <f>WEEKDAY(A4920)</f>
        <v>4</v>
      </c>
      <c r="D4920" s="164">
        <v>23</v>
      </c>
      <c r="E4920" s="163">
        <v>12.48</v>
      </c>
      <c r="F4920" s="163">
        <v>12.48</v>
      </c>
      <c r="G4920" s="163">
        <v>14.375</v>
      </c>
      <c r="H4920" s="1">
        <v>584</v>
      </c>
      <c r="I4920" s="161">
        <f>VLOOKUP(B4920,L$2:M$54,2,FALSE)</f>
        <v>0.93275300416745255</v>
      </c>
      <c r="J4920">
        <f>MAX(I4920*F4920,E4920)</f>
        <v>12.48</v>
      </c>
      <c r="L4920" s="166"/>
      <c r="M4920" s="41"/>
      <c r="N4920" s="41"/>
      <c r="O4920" s="41"/>
    </row>
    <row r="4921" spans="1:15" x14ac:dyDescent="0.25">
      <c r="A4921" s="165">
        <v>43670.958333333336</v>
      </c>
      <c r="B4921" s="167">
        <f>WEEKNUM(A4921)</f>
        <v>30</v>
      </c>
      <c r="C4921" s="164">
        <f>WEEKDAY(A4921)</f>
        <v>4</v>
      </c>
      <c r="D4921" s="164">
        <v>24</v>
      </c>
      <c r="E4921" s="163">
        <v>12.59</v>
      </c>
      <c r="F4921" s="163">
        <v>12.59</v>
      </c>
      <c r="G4921" s="163">
        <v>14.375</v>
      </c>
      <c r="H4921" s="1">
        <v>385</v>
      </c>
      <c r="I4921" s="161">
        <f>VLOOKUP(B4921,L$2:M$54,2,FALSE)</f>
        <v>0.93275300416745255</v>
      </c>
      <c r="J4921">
        <f>MAX(I4921*F4921,E4921)</f>
        <v>12.59</v>
      </c>
      <c r="L4921" s="166"/>
      <c r="M4921" s="41"/>
      <c r="N4921" s="41"/>
      <c r="O4921" s="41"/>
    </row>
    <row r="4922" spans="1:15" x14ac:dyDescent="0.25">
      <c r="A4922" s="165">
        <v>43671</v>
      </c>
      <c r="B4922" s="167">
        <f>WEEKNUM(A4922)</f>
        <v>30</v>
      </c>
      <c r="C4922" s="164">
        <f>WEEKDAY(A4922)</f>
        <v>5</v>
      </c>
      <c r="D4922" s="164">
        <v>1</v>
      </c>
      <c r="E4922" s="163">
        <v>12.375</v>
      </c>
      <c r="F4922" s="163">
        <v>12.375</v>
      </c>
      <c r="G4922" s="163">
        <v>12.9375</v>
      </c>
      <c r="H4922" s="1">
        <v>197</v>
      </c>
      <c r="I4922" s="161">
        <f>VLOOKUP(B4922,L$2:M$54,2,FALSE)</f>
        <v>0.93275300416745255</v>
      </c>
      <c r="J4922">
        <f>MAX(I4922*F4922,E4922)</f>
        <v>12.375</v>
      </c>
      <c r="L4922" s="166"/>
      <c r="M4922" s="41"/>
      <c r="N4922" s="41"/>
      <c r="O4922" s="41"/>
    </row>
    <row r="4923" spans="1:15" x14ac:dyDescent="0.25">
      <c r="A4923" s="165">
        <v>43671.041666666664</v>
      </c>
      <c r="B4923" s="167">
        <f>WEEKNUM(A4923)</f>
        <v>30</v>
      </c>
      <c r="C4923" s="164">
        <f>WEEKDAY(A4923)</f>
        <v>5</v>
      </c>
      <c r="D4923" s="164">
        <v>2</v>
      </c>
      <c r="E4923" s="163">
        <v>11.984999999999999</v>
      </c>
      <c r="F4923" s="163">
        <v>11.984999999999999</v>
      </c>
      <c r="G4923" s="163">
        <v>12.555</v>
      </c>
      <c r="H4923" s="1">
        <v>131</v>
      </c>
      <c r="I4923" s="161">
        <f>VLOOKUP(B4923,L$2:M$54,2,FALSE)</f>
        <v>0.93275300416745255</v>
      </c>
      <c r="J4923">
        <f>MAX(I4923*F4923,E4923)</f>
        <v>11.984999999999999</v>
      </c>
      <c r="L4923" s="166"/>
      <c r="M4923" s="41"/>
      <c r="N4923" s="41"/>
      <c r="O4923" s="41"/>
    </row>
    <row r="4924" spans="1:15" x14ac:dyDescent="0.25">
      <c r="A4924" s="165">
        <v>43671.083333333336</v>
      </c>
      <c r="B4924" s="167">
        <f>WEEKNUM(A4924)</f>
        <v>30</v>
      </c>
      <c r="C4924" s="164">
        <f>WEEKDAY(A4924)</f>
        <v>5</v>
      </c>
      <c r="D4924" s="164">
        <v>3</v>
      </c>
      <c r="E4924" s="163">
        <v>11.719999999999999</v>
      </c>
      <c r="F4924" s="163">
        <v>11.719999999999999</v>
      </c>
      <c r="G4924" s="163">
        <v>11.969999999999999</v>
      </c>
      <c r="H4924" s="1">
        <v>70</v>
      </c>
      <c r="I4924" s="161">
        <f>VLOOKUP(B4924,L$2:M$54,2,FALSE)</f>
        <v>0.93275300416745255</v>
      </c>
      <c r="J4924">
        <f>MAX(I4924*F4924,E4924)</f>
        <v>11.719999999999999</v>
      </c>
      <c r="L4924" s="166"/>
      <c r="M4924" s="41"/>
      <c r="N4924" s="41"/>
      <c r="O4924" s="41"/>
    </row>
    <row r="4925" spans="1:15" x14ac:dyDescent="0.25">
      <c r="A4925" s="165">
        <v>43671.125</v>
      </c>
      <c r="B4925" s="167">
        <f>WEEKNUM(A4925)</f>
        <v>30</v>
      </c>
      <c r="C4925" s="164">
        <f>WEEKDAY(A4925)</f>
        <v>5</v>
      </c>
      <c r="D4925" s="164">
        <v>4</v>
      </c>
      <c r="E4925" s="163">
        <v>12.094999999999999</v>
      </c>
      <c r="F4925" s="163">
        <v>12.094999999999999</v>
      </c>
      <c r="G4925" s="163">
        <v>12.2225</v>
      </c>
      <c r="H4925" s="1">
        <v>179</v>
      </c>
      <c r="I4925" s="161">
        <f>VLOOKUP(B4925,L$2:M$54,2,FALSE)</f>
        <v>0.93275300416745255</v>
      </c>
      <c r="J4925">
        <f>MAX(I4925*F4925,E4925)</f>
        <v>12.094999999999999</v>
      </c>
      <c r="L4925" s="166"/>
      <c r="M4925" s="41"/>
      <c r="N4925" s="41"/>
      <c r="O4925" s="41"/>
    </row>
    <row r="4926" spans="1:15" x14ac:dyDescent="0.25">
      <c r="A4926" s="165">
        <v>43671.166666666664</v>
      </c>
      <c r="B4926" s="167">
        <f>WEEKNUM(A4926)</f>
        <v>30</v>
      </c>
      <c r="C4926" s="164">
        <f>WEEKDAY(A4926)</f>
        <v>5</v>
      </c>
      <c r="D4926" s="164">
        <v>5</v>
      </c>
      <c r="E4926" s="163">
        <v>11.91</v>
      </c>
      <c r="F4926" s="163">
        <v>11.91</v>
      </c>
      <c r="G4926" s="163">
        <v>11.9625</v>
      </c>
      <c r="H4926" s="1">
        <v>335</v>
      </c>
      <c r="I4926" s="161">
        <f>VLOOKUP(B4926,L$2:M$54,2,FALSE)</f>
        <v>0.93275300416745255</v>
      </c>
      <c r="J4926">
        <f>MAX(I4926*F4926,E4926)</f>
        <v>11.91</v>
      </c>
      <c r="L4926" s="166"/>
      <c r="M4926" s="41"/>
      <c r="N4926" s="41"/>
      <c r="O4926" s="41"/>
    </row>
    <row r="4927" spans="1:15" x14ac:dyDescent="0.25">
      <c r="A4927" s="165">
        <v>43671.208333333336</v>
      </c>
      <c r="B4927" s="167">
        <f>WEEKNUM(A4927)</f>
        <v>30</v>
      </c>
      <c r="C4927" s="164">
        <f>WEEKDAY(A4927)</f>
        <v>5</v>
      </c>
      <c r="D4927" s="164">
        <v>6</v>
      </c>
      <c r="E4927" s="163">
        <v>12.455</v>
      </c>
      <c r="F4927" s="163">
        <v>12.455</v>
      </c>
      <c r="G4927" s="163">
        <v>12.15</v>
      </c>
      <c r="H4927" s="1">
        <v>796</v>
      </c>
      <c r="I4927" s="161">
        <f>VLOOKUP(B4927,L$2:M$54,2,FALSE)</f>
        <v>0.93275300416745255</v>
      </c>
      <c r="J4927">
        <f>MAX(I4927*F4927,E4927)</f>
        <v>12.455</v>
      </c>
      <c r="L4927" s="166"/>
      <c r="M4927" s="41"/>
      <c r="N4927" s="41"/>
      <c r="O4927" s="41"/>
    </row>
    <row r="4928" spans="1:15" x14ac:dyDescent="0.25">
      <c r="A4928" s="165">
        <v>43671.25</v>
      </c>
      <c r="B4928" s="167">
        <f>WEEKNUM(A4928)</f>
        <v>30</v>
      </c>
      <c r="C4928" s="164">
        <f>WEEKDAY(A4928)</f>
        <v>5</v>
      </c>
      <c r="D4928" s="164">
        <v>7</v>
      </c>
      <c r="E4928" s="163">
        <v>10</v>
      </c>
      <c r="F4928" s="163">
        <v>11.094999999999999</v>
      </c>
      <c r="G4928" s="163">
        <v>12.635000000000002</v>
      </c>
      <c r="H4928" s="1">
        <v>2673</v>
      </c>
      <c r="I4928" s="161">
        <f>VLOOKUP(B4928,L$2:M$54,2,FALSE)</f>
        <v>0.93275300416745255</v>
      </c>
      <c r="J4928">
        <f>MAX(I4928*F4928,E4928)</f>
        <v>10.348894581237884</v>
      </c>
      <c r="L4928" s="166"/>
      <c r="M4928" s="41"/>
      <c r="N4928" s="41"/>
      <c r="O4928" s="41"/>
    </row>
    <row r="4929" spans="1:15" x14ac:dyDescent="0.25">
      <c r="A4929" s="165">
        <v>43671.291666666664</v>
      </c>
      <c r="B4929" s="167">
        <f>WEEKNUM(A4929)</f>
        <v>30</v>
      </c>
      <c r="C4929" s="164">
        <f>WEEKDAY(A4929)</f>
        <v>5</v>
      </c>
      <c r="D4929" s="164">
        <v>8</v>
      </c>
      <c r="E4929" s="163">
        <v>10</v>
      </c>
      <c r="F4929" s="163">
        <v>11.745000000000001</v>
      </c>
      <c r="G4929" s="163">
        <v>13.0975</v>
      </c>
      <c r="H4929" s="1">
        <v>3449</v>
      </c>
      <c r="I4929" s="161">
        <f>VLOOKUP(B4929,L$2:M$54,2,FALSE)</f>
        <v>0.93275300416745255</v>
      </c>
      <c r="J4929">
        <f>MAX(I4929*F4929,E4929)</f>
        <v>10.955184033946731</v>
      </c>
      <c r="L4929" s="166"/>
      <c r="M4929" s="41"/>
      <c r="N4929" s="41"/>
      <c r="O4929" s="41"/>
    </row>
    <row r="4930" spans="1:15" x14ac:dyDescent="0.25">
      <c r="A4930" s="165">
        <v>43671.333333333336</v>
      </c>
      <c r="B4930" s="167">
        <f>WEEKNUM(A4930)</f>
        <v>30</v>
      </c>
      <c r="C4930" s="164">
        <f>WEEKDAY(A4930)</f>
        <v>5</v>
      </c>
      <c r="D4930" s="164">
        <v>9</v>
      </c>
      <c r="E4930" s="163">
        <v>10</v>
      </c>
      <c r="F4930" s="163">
        <v>17.755000000000003</v>
      </c>
      <c r="G4930" s="163">
        <v>14.045</v>
      </c>
      <c r="H4930" s="1">
        <v>3055</v>
      </c>
      <c r="I4930" s="161">
        <f>VLOOKUP(B4930,L$2:M$54,2,FALSE)</f>
        <v>0.93275300416745255</v>
      </c>
      <c r="J4930">
        <f>MAX(I4930*F4930,E4930)</f>
        <v>16.561029588993122</v>
      </c>
      <c r="L4930" s="166"/>
      <c r="M4930" s="41"/>
      <c r="N4930" s="41"/>
      <c r="O4930" s="41"/>
    </row>
    <row r="4931" spans="1:15" x14ac:dyDescent="0.25">
      <c r="A4931" s="165">
        <v>43671.375</v>
      </c>
      <c r="B4931" s="167">
        <f>WEEKNUM(A4931)</f>
        <v>30</v>
      </c>
      <c r="C4931" s="164">
        <f>WEEKDAY(A4931)</f>
        <v>5</v>
      </c>
      <c r="D4931" s="164">
        <v>10</v>
      </c>
      <c r="E4931" s="163">
        <v>10</v>
      </c>
      <c r="F4931" s="163">
        <v>16.395</v>
      </c>
      <c r="G4931" s="163">
        <v>12.547499999999999</v>
      </c>
      <c r="H4931" s="1">
        <v>2477</v>
      </c>
      <c r="I4931" s="161">
        <f>VLOOKUP(B4931,L$2:M$54,2,FALSE)</f>
        <v>0.93275300416745255</v>
      </c>
      <c r="J4931">
        <f>MAX(I4931*F4931,E4931)</f>
        <v>15.292485503325384</v>
      </c>
      <c r="L4931" s="166"/>
      <c r="M4931" s="41"/>
      <c r="N4931" s="41"/>
      <c r="O4931" s="41"/>
    </row>
    <row r="4932" spans="1:15" x14ac:dyDescent="0.25">
      <c r="A4932" s="165">
        <v>43671.416666666664</v>
      </c>
      <c r="B4932" s="167">
        <f>WEEKNUM(A4932)</f>
        <v>30</v>
      </c>
      <c r="C4932" s="164">
        <f>WEEKDAY(A4932)</f>
        <v>5</v>
      </c>
      <c r="D4932" s="164">
        <v>11</v>
      </c>
      <c r="E4932" s="163">
        <v>10</v>
      </c>
      <c r="F4932" s="163">
        <v>15.625</v>
      </c>
      <c r="G4932" s="163">
        <v>12.127500000000001</v>
      </c>
      <c r="H4932" s="1">
        <v>2381</v>
      </c>
      <c r="I4932" s="161">
        <f>VLOOKUP(B4932,L$2:M$54,2,FALSE)</f>
        <v>0.93275300416745255</v>
      </c>
      <c r="J4932">
        <f>MAX(I4932*F4932,E4932)</f>
        <v>14.574265690116446</v>
      </c>
      <c r="L4932" s="166"/>
      <c r="M4932" s="41"/>
      <c r="N4932" s="41"/>
      <c r="O4932" s="41"/>
    </row>
    <row r="4933" spans="1:15" x14ac:dyDescent="0.25">
      <c r="A4933" s="165">
        <v>43671.458333333336</v>
      </c>
      <c r="B4933" s="167">
        <f>WEEKNUM(A4933)</f>
        <v>30</v>
      </c>
      <c r="C4933" s="164">
        <f>WEEKDAY(A4933)</f>
        <v>5</v>
      </c>
      <c r="D4933" s="164">
        <v>12</v>
      </c>
      <c r="E4933" s="163">
        <v>10</v>
      </c>
      <c r="F4933" s="163">
        <v>13.745000000000001</v>
      </c>
      <c r="G4933" s="163">
        <v>12.61</v>
      </c>
      <c r="H4933" s="1">
        <v>2424</v>
      </c>
      <c r="I4933" s="161">
        <f>VLOOKUP(B4933,L$2:M$54,2,FALSE)</f>
        <v>0.93275300416745255</v>
      </c>
      <c r="J4933">
        <f>MAX(I4933*F4933,E4933)</f>
        <v>12.820690042281637</v>
      </c>
      <c r="L4933" s="166"/>
      <c r="M4933" s="41"/>
      <c r="N4933" s="41"/>
      <c r="O4933" s="41"/>
    </row>
    <row r="4934" spans="1:15" x14ac:dyDescent="0.25">
      <c r="A4934" s="165">
        <v>43671.5</v>
      </c>
      <c r="B4934" s="167">
        <f>WEEKNUM(A4934)</f>
        <v>30</v>
      </c>
      <c r="C4934" s="164">
        <f>WEEKDAY(A4934)</f>
        <v>5</v>
      </c>
      <c r="D4934" s="164">
        <v>13</v>
      </c>
      <c r="E4934" s="163">
        <v>10</v>
      </c>
      <c r="F4934" s="163">
        <v>15.704999999999998</v>
      </c>
      <c r="G4934" s="163">
        <v>12.64</v>
      </c>
      <c r="H4934" s="1">
        <v>2137</v>
      </c>
      <c r="I4934" s="161">
        <f>VLOOKUP(B4934,L$2:M$54,2,FALSE)</f>
        <v>0.93275300416745255</v>
      </c>
      <c r="J4934">
        <f>MAX(I4934*F4934,E4934)</f>
        <v>14.648885930449842</v>
      </c>
      <c r="L4934" s="166"/>
      <c r="M4934" s="41"/>
      <c r="N4934" s="41"/>
      <c r="O4934" s="41"/>
    </row>
    <row r="4935" spans="1:15" x14ac:dyDescent="0.25">
      <c r="A4935" s="165">
        <v>43671.541666666664</v>
      </c>
      <c r="B4935" s="167">
        <f>WEEKNUM(A4935)</f>
        <v>30</v>
      </c>
      <c r="C4935" s="164">
        <f>WEEKDAY(A4935)</f>
        <v>5</v>
      </c>
      <c r="D4935" s="164">
        <v>14</v>
      </c>
      <c r="E4935" s="163">
        <v>10</v>
      </c>
      <c r="F4935" s="163">
        <v>14.475</v>
      </c>
      <c r="G4935" s="163">
        <v>12.39</v>
      </c>
      <c r="H4935" s="1">
        <v>2291</v>
      </c>
      <c r="I4935" s="161">
        <f>VLOOKUP(B4935,L$2:M$54,2,FALSE)</f>
        <v>0.93275300416745255</v>
      </c>
      <c r="J4935">
        <f>MAX(I4935*F4935,E4935)</f>
        <v>13.501599735323875</v>
      </c>
      <c r="L4935" s="166"/>
      <c r="M4935" s="41"/>
      <c r="N4935" s="41"/>
      <c r="O4935" s="41"/>
    </row>
    <row r="4936" spans="1:15" x14ac:dyDescent="0.25">
      <c r="A4936" s="165">
        <v>43671.583333333336</v>
      </c>
      <c r="B4936" s="167">
        <f>WEEKNUM(A4936)</f>
        <v>30</v>
      </c>
      <c r="C4936" s="164">
        <f>WEEKDAY(A4936)</f>
        <v>5</v>
      </c>
      <c r="D4936" s="164">
        <v>15</v>
      </c>
      <c r="E4936" s="163">
        <v>10</v>
      </c>
      <c r="F4936" s="163">
        <v>13.765000000000001</v>
      </c>
      <c r="G4936" s="163">
        <v>11.870000000000001</v>
      </c>
      <c r="H4936" s="1">
        <v>2405</v>
      </c>
      <c r="I4936" s="161">
        <f>VLOOKUP(B4936,L$2:M$54,2,FALSE)</f>
        <v>0.93275300416745255</v>
      </c>
      <c r="J4936">
        <f>MAX(I4936*F4936,E4936)</f>
        <v>12.839345102364986</v>
      </c>
      <c r="L4936" s="166"/>
      <c r="M4936" s="41"/>
      <c r="N4936" s="41"/>
      <c r="O4936" s="41"/>
    </row>
    <row r="4937" spans="1:15" x14ac:dyDescent="0.25">
      <c r="A4937" s="165">
        <v>43671.625</v>
      </c>
      <c r="B4937" s="167">
        <f>WEEKNUM(A4937)</f>
        <v>30</v>
      </c>
      <c r="C4937" s="164">
        <f>WEEKDAY(A4937)</f>
        <v>5</v>
      </c>
      <c r="D4937" s="164">
        <v>16</v>
      </c>
      <c r="E4937" s="163">
        <v>10</v>
      </c>
      <c r="F4937" s="163">
        <v>15.885</v>
      </c>
      <c r="G4937" s="163">
        <v>12.16</v>
      </c>
      <c r="H4937" s="1">
        <v>2510</v>
      </c>
      <c r="I4937" s="161">
        <f>VLOOKUP(B4937,L$2:M$54,2,FALSE)</f>
        <v>0.93275300416745255</v>
      </c>
      <c r="J4937">
        <f>MAX(I4937*F4937,E4937)</f>
        <v>14.816781471199983</v>
      </c>
      <c r="L4937" s="166"/>
      <c r="M4937" s="41"/>
      <c r="N4937" s="41"/>
      <c r="O4937" s="41"/>
    </row>
    <row r="4938" spans="1:15" x14ac:dyDescent="0.25">
      <c r="A4938" s="165">
        <v>43671.666666666664</v>
      </c>
      <c r="B4938" s="167">
        <f>WEEKNUM(A4938)</f>
        <v>30</v>
      </c>
      <c r="C4938" s="164">
        <f>WEEKDAY(A4938)</f>
        <v>5</v>
      </c>
      <c r="D4938" s="164">
        <v>17</v>
      </c>
      <c r="E4938" s="163">
        <v>10</v>
      </c>
      <c r="F4938" s="163">
        <v>14.73</v>
      </c>
      <c r="G4938" s="163">
        <v>12.04</v>
      </c>
      <c r="H4938" s="1">
        <v>3243</v>
      </c>
      <c r="I4938" s="161">
        <f>VLOOKUP(B4938,L$2:M$54,2,FALSE)</f>
        <v>0.93275300416745255</v>
      </c>
      <c r="J4938">
        <f>MAX(I4938*F4938,E4938)</f>
        <v>13.739451751386577</v>
      </c>
      <c r="L4938" s="166"/>
      <c r="M4938" s="41"/>
      <c r="N4938" s="41"/>
      <c r="O4938" s="41"/>
    </row>
    <row r="4939" spans="1:15" x14ac:dyDescent="0.25">
      <c r="A4939" s="165">
        <v>43671.708333333336</v>
      </c>
      <c r="B4939" s="167">
        <f>WEEKNUM(A4939)</f>
        <v>30</v>
      </c>
      <c r="C4939" s="164">
        <f>WEEKDAY(A4939)</f>
        <v>5</v>
      </c>
      <c r="D4939" s="164">
        <v>18</v>
      </c>
      <c r="E4939" s="163">
        <v>10</v>
      </c>
      <c r="F4939" s="163">
        <v>15.145</v>
      </c>
      <c r="G4939" s="163">
        <v>11.515000000000001</v>
      </c>
      <c r="H4939" s="1">
        <v>3584</v>
      </c>
      <c r="I4939" s="161">
        <f>VLOOKUP(B4939,L$2:M$54,2,FALSE)</f>
        <v>0.93275300416745255</v>
      </c>
      <c r="J4939">
        <f>MAX(I4939*F4939,E4939)</f>
        <v>14.126544248116069</v>
      </c>
      <c r="L4939" s="166"/>
      <c r="M4939" s="41"/>
      <c r="N4939" s="41"/>
      <c r="O4939" s="41"/>
    </row>
    <row r="4940" spans="1:15" x14ac:dyDescent="0.25">
      <c r="A4940" s="165">
        <v>43671.75</v>
      </c>
      <c r="B4940" s="167">
        <f>WEEKNUM(A4940)</f>
        <v>30</v>
      </c>
      <c r="C4940" s="164">
        <f>WEEKDAY(A4940)</f>
        <v>5</v>
      </c>
      <c r="D4940" s="164">
        <v>19</v>
      </c>
      <c r="E4940" s="163">
        <v>10</v>
      </c>
      <c r="F4940" s="163">
        <v>17.98</v>
      </c>
      <c r="G4940" s="163">
        <v>12.275</v>
      </c>
      <c r="H4940" s="1">
        <v>2639</v>
      </c>
      <c r="I4940" s="161">
        <f>VLOOKUP(B4940,L$2:M$54,2,FALSE)</f>
        <v>0.93275300416745255</v>
      </c>
      <c r="J4940">
        <f>MAX(I4940*F4940,E4940)</f>
        <v>16.770899014930798</v>
      </c>
      <c r="L4940" s="166"/>
      <c r="M4940" s="41"/>
      <c r="N4940" s="41"/>
      <c r="O4940" s="41"/>
    </row>
    <row r="4941" spans="1:15" x14ac:dyDescent="0.25">
      <c r="A4941" s="165">
        <v>43671.791666666664</v>
      </c>
      <c r="B4941" s="167">
        <f>WEEKNUM(A4941)</f>
        <v>30</v>
      </c>
      <c r="C4941" s="164">
        <f>WEEKDAY(A4941)</f>
        <v>5</v>
      </c>
      <c r="D4941" s="164">
        <v>20</v>
      </c>
      <c r="E4941" s="163">
        <v>10</v>
      </c>
      <c r="F4941" s="163">
        <v>16.450000000000003</v>
      </c>
      <c r="G4941" s="163">
        <v>12.059999999999999</v>
      </c>
      <c r="H4941" s="1">
        <v>1834</v>
      </c>
      <c r="I4941" s="161">
        <f>VLOOKUP(B4941,L$2:M$54,2,FALSE)</f>
        <v>0.93275300416745255</v>
      </c>
      <c r="J4941">
        <f>MAX(I4941*F4941,E4941)</f>
        <v>15.343786918554597</v>
      </c>
      <c r="L4941" s="166"/>
      <c r="M4941" s="41"/>
      <c r="N4941" s="41"/>
      <c r="O4941" s="41"/>
    </row>
    <row r="4942" spans="1:15" x14ac:dyDescent="0.25">
      <c r="A4942" s="165">
        <v>43671.833333333336</v>
      </c>
      <c r="B4942" s="167">
        <f>WEEKNUM(A4942)</f>
        <v>30</v>
      </c>
      <c r="C4942" s="164">
        <f>WEEKDAY(A4942)</f>
        <v>5</v>
      </c>
      <c r="D4942" s="164">
        <v>21</v>
      </c>
      <c r="E4942" s="163">
        <v>10</v>
      </c>
      <c r="F4942" s="163">
        <v>13.945</v>
      </c>
      <c r="G4942" s="163">
        <v>10.385</v>
      </c>
      <c r="H4942" s="1">
        <v>1070</v>
      </c>
      <c r="I4942" s="161">
        <f>VLOOKUP(B4942,L$2:M$54,2,FALSE)</f>
        <v>0.93275300416745255</v>
      </c>
      <c r="J4942">
        <f>MAX(I4942*F4942,E4942)</f>
        <v>13.007240643115127</v>
      </c>
      <c r="L4942" s="166"/>
      <c r="M4942" s="41"/>
      <c r="N4942" s="41"/>
      <c r="O4942" s="41"/>
    </row>
    <row r="4943" spans="1:15" x14ac:dyDescent="0.25">
      <c r="A4943" s="165">
        <v>43671.875</v>
      </c>
      <c r="B4943" s="167">
        <f>WEEKNUM(A4943)</f>
        <v>30</v>
      </c>
      <c r="C4943" s="164">
        <f>WEEKDAY(A4943)</f>
        <v>5</v>
      </c>
      <c r="D4943" s="164">
        <v>22</v>
      </c>
      <c r="E4943" s="163">
        <v>11.754999999999999</v>
      </c>
      <c r="F4943" s="163">
        <v>11.754999999999999</v>
      </c>
      <c r="G4943" s="163">
        <v>12.4825</v>
      </c>
      <c r="H4943" s="1">
        <v>787</v>
      </c>
      <c r="I4943" s="161">
        <f>VLOOKUP(B4943,L$2:M$54,2,FALSE)</f>
        <v>0.93275300416745255</v>
      </c>
      <c r="J4943">
        <f>MAX(I4943*F4943,E4943)</f>
        <v>11.754999999999999</v>
      </c>
      <c r="L4943" s="166"/>
      <c r="M4943" s="41"/>
      <c r="N4943" s="41"/>
      <c r="O4943" s="41"/>
    </row>
    <row r="4944" spans="1:15" x14ac:dyDescent="0.25">
      <c r="A4944" s="165">
        <v>43671.916666666664</v>
      </c>
      <c r="B4944" s="167">
        <f>WEEKNUM(A4944)</f>
        <v>30</v>
      </c>
      <c r="C4944" s="164">
        <f>WEEKDAY(A4944)</f>
        <v>5</v>
      </c>
      <c r="D4944" s="164">
        <v>23</v>
      </c>
      <c r="E4944" s="163">
        <v>12</v>
      </c>
      <c r="F4944" s="163">
        <v>13.98</v>
      </c>
      <c r="G4944" s="163">
        <v>13.89</v>
      </c>
      <c r="H4944" s="1">
        <v>669</v>
      </c>
      <c r="I4944" s="161">
        <f>VLOOKUP(B4944,L$2:M$54,2,FALSE)</f>
        <v>0.93275300416745255</v>
      </c>
      <c r="J4944">
        <f>MAX(I4944*F4944,E4944)</f>
        <v>13.039886998260988</v>
      </c>
      <c r="L4944" s="166"/>
      <c r="M4944" s="41"/>
      <c r="N4944" s="41"/>
      <c r="O4944" s="41"/>
    </row>
    <row r="4945" spans="1:15" x14ac:dyDescent="0.25">
      <c r="A4945" s="165">
        <v>43671.958333333336</v>
      </c>
      <c r="B4945" s="167">
        <f>WEEKNUM(A4945)</f>
        <v>30</v>
      </c>
      <c r="C4945" s="164">
        <f>WEEKDAY(A4945)</f>
        <v>5</v>
      </c>
      <c r="D4945" s="164">
        <v>24</v>
      </c>
      <c r="E4945" s="163">
        <v>12</v>
      </c>
      <c r="F4945" s="163">
        <v>13.92</v>
      </c>
      <c r="G4945" s="163">
        <v>12.8025</v>
      </c>
      <c r="H4945" s="1">
        <v>541</v>
      </c>
      <c r="I4945" s="161">
        <f>VLOOKUP(B4945,L$2:M$54,2,FALSE)</f>
        <v>0.93275300416745255</v>
      </c>
      <c r="J4945">
        <f>MAX(I4945*F4945,E4945)</f>
        <v>12.983921818010939</v>
      </c>
      <c r="L4945" s="166"/>
      <c r="M4945" s="41"/>
      <c r="N4945" s="41"/>
      <c r="O4945" s="41"/>
    </row>
    <row r="4946" spans="1:15" x14ac:dyDescent="0.25">
      <c r="A4946" s="165">
        <v>43672</v>
      </c>
      <c r="B4946" s="167">
        <f>WEEKNUM(A4946)</f>
        <v>30</v>
      </c>
      <c r="C4946" s="164">
        <f>WEEKDAY(A4946)</f>
        <v>6</v>
      </c>
      <c r="D4946" s="164">
        <v>1</v>
      </c>
      <c r="E4946" s="163">
        <v>12</v>
      </c>
      <c r="F4946" s="163">
        <v>13.934999999999999</v>
      </c>
      <c r="G4946" s="163">
        <v>12.245000000000001</v>
      </c>
      <c r="H4946" s="1">
        <v>218</v>
      </c>
      <c r="I4946" s="161">
        <f>VLOOKUP(B4946,L$2:M$54,2,FALSE)</f>
        <v>0.93275300416745255</v>
      </c>
      <c r="J4946">
        <f>MAX(I4946*F4946,E4946)</f>
        <v>12.99791311307345</v>
      </c>
      <c r="L4946" s="166"/>
      <c r="M4946" s="41"/>
      <c r="N4946" s="41"/>
      <c r="O4946" s="41"/>
    </row>
    <row r="4947" spans="1:15" x14ac:dyDescent="0.25">
      <c r="A4947" s="165">
        <v>43672.041666666664</v>
      </c>
      <c r="B4947" s="167">
        <f>WEEKNUM(A4947)</f>
        <v>30</v>
      </c>
      <c r="C4947" s="164">
        <f>WEEKDAY(A4947)</f>
        <v>6</v>
      </c>
      <c r="D4947" s="164">
        <v>2</v>
      </c>
      <c r="E4947" s="163">
        <v>12</v>
      </c>
      <c r="F4947" s="163">
        <v>13.225</v>
      </c>
      <c r="G4947" s="163">
        <v>12.524999999999999</v>
      </c>
      <c r="H4947" s="1">
        <v>142</v>
      </c>
      <c r="I4947" s="161">
        <f>VLOOKUP(B4947,L$2:M$54,2,FALSE)</f>
        <v>0.93275300416745255</v>
      </c>
      <c r="J4947">
        <f>MAX(I4947*F4947,E4947)</f>
        <v>12.33565848011456</v>
      </c>
      <c r="L4947" s="166"/>
      <c r="M4947" s="41"/>
      <c r="N4947" s="41"/>
      <c r="O4947" s="41"/>
    </row>
    <row r="4948" spans="1:15" x14ac:dyDescent="0.25">
      <c r="A4948" s="165">
        <v>43672.083333333336</v>
      </c>
      <c r="B4948" s="167">
        <f>WEEKNUM(A4948)</f>
        <v>30</v>
      </c>
      <c r="C4948" s="164">
        <f>WEEKDAY(A4948)</f>
        <v>6</v>
      </c>
      <c r="D4948" s="164">
        <v>3</v>
      </c>
      <c r="E4948" s="163">
        <v>10</v>
      </c>
      <c r="F4948" s="163">
        <v>10.495000000000001</v>
      </c>
      <c r="G4948" s="163">
        <v>12.41</v>
      </c>
      <c r="H4948" s="1">
        <v>84</v>
      </c>
      <c r="I4948" s="161">
        <f>VLOOKUP(B4948,L$2:M$54,2,FALSE)</f>
        <v>0.93275300416745255</v>
      </c>
      <c r="J4948">
        <f>MAX(I4948*F4948,E4948)</f>
        <v>10</v>
      </c>
      <c r="L4948" s="166"/>
      <c r="M4948" s="41"/>
      <c r="N4948" s="41"/>
      <c r="O4948" s="41"/>
    </row>
    <row r="4949" spans="1:15" x14ac:dyDescent="0.25">
      <c r="A4949" s="165">
        <v>43672.125</v>
      </c>
      <c r="B4949" s="167">
        <f>WEEKNUM(A4949)</f>
        <v>30</v>
      </c>
      <c r="C4949" s="164">
        <f>WEEKDAY(A4949)</f>
        <v>6</v>
      </c>
      <c r="D4949" s="164">
        <v>4</v>
      </c>
      <c r="E4949" s="163">
        <v>10</v>
      </c>
      <c r="F4949" s="163">
        <v>10.850000000000001</v>
      </c>
      <c r="G4949" s="163">
        <v>11.952500000000001</v>
      </c>
      <c r="H4949" s="1">
        <v>191</v>
      </c>
      <c r="I4949" s="161">
        <f>VLOOKUP(B4949,L$2:M$54,2,FALSE)</f>
        <v>0.93275300416745255</v>
      </c>
      <c r="J4949">
        <f>MAX(I4949*F4949,E4949)</f>
        <v>10.120370095216861</v>
      </c>
      <c r="L4949" s="166"/>
      <c r="M4949" s="41"/>
      <c r="N4949" s="41"/>
      <c r="O4949" s="41"/>
    </row>
    <row r="4950" spans="1:15" x14ac:dyDescent="0.25">
      <c r="A4950" s="165">
        <v>43672.166666666664</v>
      </c>
      <c r="B4950" s="167">
        <f>WEEKNUM(A4950)</f>
        <v>30</v>
      </c>
      <c r="C4950" s="164">
        <f>WEEKDAY(A4950)</f>
        <v>6</v>
      </c>
      <c r="D4950" s="164">
        <v>5</v>
      </c>
      <c r="E4950" s="163">
        <v>10</v>
      </c>
      <c r="F4950" s="163">
        <v>10.475000000000001</v>
      </c>
      <c r="G4950" s="163">
        <v>12.835000000000001</v>
      </c>
      <c r="H4950" s="1">
        <v>380</v>
      </c>
      <c r="I4950" s="161">
        <f>VLOOKUP(B4950,L$2:M$54,2,FALSE)</f>
        <v>0.93275300416745255</v>
      </c>
      <c r="J4950">
        <f>MAX(I4950*F4950,E4950)</f>
        <v>10</v>
      </c>
      <c r="L4950" s="166"/>
      <c r="M4950" s="41"/>
      <c r="N4950" s="41"/>
      <c r="O4950" s="41"/>
    </row>
    <row r="4951" spans="1:15" x14ac:dyDescent="0.25">
      <c r="A4951" s="165">
        <v>43672.208333333336</v>
      </c>
      <c r="B4951" s="167">
        <f>WEEKNUM(A4951)</f>
        <v>30</v>
      </c>
      <c r="C4951" s="164">
        <f>WEEKDAY(A4951)</f>
        <v>6</v>
      </c>
      <c r="D4951" s="164">
        <v>6</v>
      </c>
      <c r="E4951" s="163">
        <v>11.254999999999999</v>
      </c>
      <c r="F4951" s="163">
        <v>11.120000000000001</v>
      </c>
      <c r="G4951" s="163">
        <v>12.8825</v>
      </c>
      <c r="H4951" s="1">
        <v>785</v>
      </c>
      <c r="I4951" s="161">
        <f>VLOOKUP(B4951,L$2:M$54,2,FALSE)</f>
        <v>0.93275300416745255</v>
      </c>
      <c r="J4951">
        <f>MAX(I4951*F4951,E4951)</f>
        <v>11.254999999999999</v>
      </c>
      <c r="L4951" s="166"/>
      <c r="M4951" s="41"/>
      <c r="N4951" s="41"/>
      <c r="O4951" s="41"/>
    </row>
    <row r="4952" spans="1:15" x14ac:dyDescent="0.25">
      <c r="A4952" s="165">
        <v>43672.25</v>
      </c>
      <c r="B4952" s="167">
        <f>WEEKNUM(A4952)</f>
        <v>30</v>
      </c>
      <c r="C4952" s="164">
        <f>WEEKDAY(A4952)</f>
        <v>6</v>
      </c>
      <c r="D4952" s="164">
        <v>7</v>
      </c>
      <c r="E4952" s="163">
        <v>9.5249999999999986</v>
      </c>
      <c r="F4952" s="163">
        <v>9.5249999999999986</v>
      </c>
      <c r="G4952" s="163">
        <v>12.282499999999999</v>
      </c>
      <c r="H4952" s="1">
        <v>2654</v>
      </c>
      <c r="I4952" s="161">
        <f>VLOOKUP(B4952,L$2:M$54,2,FALSE)</f>
        <v>0.93275300416745255</v>
      </c>
      <c r="J4952">
        <f>MAX(I4952*F4952,E4952)</f>
        <v>9.5249999999999986</v>
      </c>
      <c r="L4952" s="166"/>
      <c r="M4952" s="41"/>
      <c r="N4952" s="41"/>
      <c r="O4952" s="41"/>
    </row>
    <row r="4953" spans="1:15" x14ac:dyDescent="0.25">
      <c r="A4953" s="165">
        <v>43672.291666666664</v>
      </c>
      <c r="B4953" s="167">
        <f>WEEKNUM(A4953)</f>
        <v>30</v>
      </c>
      <c r="C4953" s="164">
        <f>WEEKDAY(A4953)</f>
        <v>6</v>
      </c>
      <c r="D4953" s="164">
        <v>8</v>
      </c>
      <c r="E4953" s="163">
        <v>10.635</v>
      </c>
      <c r="F4953" s="163">
        <v>12.370000000000001</v>
      </c>
      <c r="G4953" s="163">
        <v>13.487500000000001</v>
      </c>
      <c r="H4953" s="1">
        <v>3274</v>
      </c>
      <c r="I4953" s="161">
        <f>VLOOKUP(B4953,L$2:M$54,2,FALSE)</f>
        <v>0.93275300416745255</v>
      </c>
      <c r="J4953">
        <f>MAX(I4953*F4953,E4953)</f>
        <v>11.538154661551388</v>
      </c>
      <c r="L4953" s="166"/>
      <c r="M4953" s="41"/>
      <c r="N4953" s="41"/>
      <c r="O4953" s="41"/>
    </row>
    <row r="4954" spans="1:15" x14ac:dyDescent="0.25">
      <c r="A4954" s="165">
        <v>43672.333333333336</v>
      </c>
      <c r="B4954" s="167">
        <f>WEEKNUM(A4954)</f>
        <v>30</v>
      </c>
      <c r="C4954" s="164">
        <f>WEEKDAY(A4954)</f>
        <v>6</v>
      </c>
      <c r="D4954" s="164">
        <v>9</v>
      </c>
      <c r="E4954" s="163">
        <v>10</v>
      </c>
      <c r="F4954" s="163">
        <v>16.535</v>
      </c>
      <c r="G4954" s="163">
        <v>14.024999999999999</v>
      </c>
      <c r="H4954" s="1">
        <v>2999</v>
      </c>
      <c r="I4954" s="161">
        <f>VLOOKUP(B4954,L$2:M$54,2,FALSE)</f>
        <v>0.93275300416745255</v>
      </c>
      <c r="J4954">
        <f>MAX(I4954*F4954,E4954)</f>
        <v>15.423070923908828</v>
      </c>
      <c r="L4954" s="166"/>
      <c r="M4954" s="41"/>
      <c r="N4954" s="41"/>
      <c r="O4954" s="41"/>
    </row>
    <row r="4955" spans="1:15" x14ac:dyDescent="0.25">
      <c r="A4955" s="165">
        <v>43672.375</v>
      </c>
      <c r="B4955" s="167">
        <f>WEEKNUM(A4955)</f>
        <v>30</v>
      </c>
      <c r="C4955" s="164">
        <f>WEEKDAY(A4955)</f>
        <v>6</v>
      </c>
      <c r="D4955" s="164">
        <v>10</v>
      </c>
      <c r="E4955" s="163">
        <v>10</v>
      </c>
      <c r="F4955" s="163">
        <v>19.29</v>
      </c>
      <c r="G4955" s="163">
        <v>12.495000000000001</v>
      </c>
      <c r="H4955" s="1">
        <v>2483</v>
      </c>
      <c r="I4955" s="161">
        <f>VLOOKUP(B4955,L$2:M$54,2,FALSE)</f>
        <v>0.93275300416745255</v>
      </c>
      <c r="J4955">
        <f>MAX(I4955*F4955,E4955)</f>
        <v>17.992805450390158</v>
      </c>
      <c r="L4955" s="166"/>
      <c r="M4955" s="41"/>
      <c r="N4955" s="41"/>
      <c r="O4955" s="41"/>
    </row>
    <row r="4956" spans="1:15" x14ac:dyDescent="0.25">
      <c r="A4956" s="165">
        <v>43672.416666666664</v>
      </c>
      <c r="B4956" s="167">
        <f>WEEKNUM(A4956)</f>
        <v>30</v>
      </c>
      <c r="C4956" s="164">
        <f>WEEKDAY(A4956)</f>
        <v>6</v>
      </c>
      <c r="D4956" s="164">
        <v>11</v>
      </c>
      <c r="E4956" s="163">
        <v>10</v>
      </c>
      <c r="F4956" s="163">
        <v>15.025</v>
      </c>
      <c r="G4956" s="163">
        <v>11.952500000000001</v>
      </c>
      <c r="H4956" s="1">
        <v>2468</v>
      </c>
      <c r="I4956" s="161">
        <f>VLOOKUP(B4956,L$2:M$54,2,FALSE)</f>
        <v>0.93275300416745255</v>
      </c>
      <c r="J4956">
        <f>MAX(I4956*F4956,E4956)</f>
        <v>14.014613887615974</v>
      </c>
      <c r="L4956" s="166"/>
      <c r="M4956" s="41"/>
      <c r="N4956" s="41"/>
      <c r="O4956" s="41"/>
    </row>
    <row r="4957" spans="1:15" x14ac:dyDescent="0.25">
      <c r="A4957" s="165">
        <v>43672.458333333336</v>
      </c>
      <c r="B4957" s="167">
        <f>WEEKNUM(A4957)</f>
        <v>30</v>
      </c>
      <c r="C4957" s="164">
        <f>WEEKDAY(A4957)</f>
        <v>6</v>
      </c>
      <c r="D4957" s="164">
        <v>12</v>
      </c>
      <c r="E4957" s="163">
        <v>10</v>
      </c>
      <c r="F4957" s="163">
        <v>13.92</v>
      </c>
      <c r="G4957" s="163">
        <v>12.977499999999999</v>
      </c>
      <c r="H4957" s="1">
        <v>2556</v>
      </c>
      <c r="I4957" s="161">
        <f>VLOOKUP(B4957,L$2:M$54,2,FALSE)</f>
        <v>0.93275300416745255</v>
      </c>
      <c r="J4957">
        <f>MAX(I4957*F4957,E4957)</f>
        <v>12.983921818010939</v>
      </c>
      <c r="L4957" s="166"/>
      <c r="M4957" s="41"/>
      <c r="N4957" s="41"/>
      <c r="O4957" s="41"/>
    </row>
    <row r="4958" spans="1:15" x14ac:dyDescent="0.25">
      <c r="A4958" s="165">
        <v>43672.5</v>
      </c>
      <c r="B4958" s="167">
        <f>WEEKNUM(A4958)</f>
        <v>30</v>
      </c>
      <c r="C4958" s="164">
        <f>WEEKDAY(A4958)</f>
        <v>6</v>
      </c>
      <c r="D4958" s="164">
        <v>13</v>
      </c>
      <c r="E4958" s="163">
        <v>10</v>
      </c>
      <c r="F4958" s="163">
        <v>14.2</v>
      </c>
      <c r="G4958" s="163">
        <v>12.872499999999999</v>
      </c>
      <c r="H4958" s="1">
        <v>2139</v>
      </c>
      <c r="I4958" s="161">
        <f>VLOOKUP(B4958,L$2:M$54,2,FALSE)</f>
        <v>0.93275300416745255</v>
      </c>
      <c r="J4958">
        <f>MAX(I4958*F4958,E4958)</f>
        <v>13.245092659177825</v>
      </c>
      <c r="L4958" s="166"/>
      <c r="M4958" s="41"/>
      <c r="N4958" s="41"/>
      <c r="O4958" s="41"/>
    </row>
    <row r="4959" spans="1:15" x14ac:dyDescent="0.25">
      <c r="A4959" s="165">
        <v>43672.541666666664</v>
      </c>
      <c r="B4959" s="167">
        <f>WEEKNUM(A4959)</f>
        <v>30</v>
      </c>
      <c r="C4959" s="164">
        <f>WEEKDAY(A4959)</f>
        <v>6</v>
      </c>
      <c r="D4959" s="164">
        <v>14</v>
      </c>
      <c r="E4959" s="163">
        <v>10</v>
      </c>
      <c r="F4959" s="163">
        <v>14.445</v>
      </c>
      <c r="G4959" s="163">
        <v>13.21</v>
      </c>
      <c r="H4959" s="1">
        <v>2321</v>
      </c>
      <c r="I4959" s="161">
        <f>VLOOKUP(B4959,L$2:M$54,2,FALSE)</f>
        <v>0.93275300416745255</v>
      </c>
      <c r="J4959">
        <f>MAX(I4959*F4959,E4959)</f>
        <v>13.473617145198853</v>
      </c>
      <c r="L4959" s="166"/>
      <c r="M4959" s="41"/>
      <c r="N4959" s="41"/>
      <c r="O4959" s="41"/>
    </row>
    <row r="4960" spans="1:15" x14ac:dyDescent="0.25">
      <c r="A4960" s="165">
        <v>43672.583333333336</v>
      </c>
      <c r="B4960" s="167">
        <f>WEEKNUM(A4960)</f>
        <v>30</v>
      </c>
      <c r="C4960" s="164">
        <f>WEEKDAY(A4960)</f>
        <v>6</v>
      </c>
      <c r="D4960" s="164">
        <v>15</v>
      </c>
      <c r="E4960" s="163">
        <v>10</v>
      </c>
      <c r="F4960" s="163">
        <v>13.79</v>
      </c>
      <c r="G4960" s="163">
        <v>13.045</v>
      </c>
      <c r="H4960" s="1">
        <v>2465</v>
      </c>
      <c r="I4960" s="161">
        <f>VLOOKUP(B4960,L$2:M$54,2,FALSE)</f>
        <v>0.93275300416745255</v>
      </c>
      <c r="J4960">
        <f>MAX(I4960*F4960,E4960)</f>
        <v>12.862663927469169</v>
      </c>
      <c r="L4960" s="166"/>
      <c r="M4960" s="41"/>
      <c r="N4960" s="41"/>
      <c r="O4960" s="41"/>
    </row>
    <row r="4961" spans="1:15" x14ac:dyDescent="0.25">
      <c r="A4961" s="165">
        <v>43672.625</v>
      </c>
      <c r="B4961" s="167">
        <f>WEEKNUM(A4961)</f>
        <v>30</v>
      </c>
      <c r="C4961" s="164">
        <f>WEEKDAY(A4961)</f>
        <v>6</v>
      </c>
      <c r="D4961" s="164">
        <v>16</v>
      </c>
      <c r="E4961" s="163">
        <v>10</v>
      </c>
      <c r="F4961" s="163">
        <v>14.295000000000002</v>
      </c>
      <c r="G4961" s="163">
        <v>12.297499999999999</v>
      </c>
      <c r="H4961" s="1">
        <v>2665</v>
      </c>
      <c r="I4961" s="161">
        <f>VLOOKUP(B4961,L$2:M$54,2,FALSE)</f>
        <v>0.93275300416745255</v>
      </c>
      <c r="J4961">
        <f>MAX(I4961*F4961,E4961)</f>
        <v>13.333704194573736</v>
      </c>
      <c r="L4961" s="166"/>
      <c r="M4961" s="41"/>
      <c r="N4961" s="41"/>
      <c r="O4961" s="41"/>
    </row>
    <row r="4962" spans="1:15" x14ac:dyDescent="0.25">
      <c r="A4962" s="165">
        <v>43672.666666666664</v>
      </c>
      <c r="B4962" s="167">
        <f>WEEKNUM(A4962)</f>
        <v>30</v>
      </c>
      <c r="C4962" s="164">
        <f>WEEKDAY(A4962)</f>
        <v>6</v>
      </c>
      <c r="D4962" s="164">
        <v>17</v>
      </c>
      <c r="E4962" s="163">
        <v>10</v>
      </c>
      <c r="F4962" s="163">
        <v>14.035</v>
      </c>
      <c r="G4962" s="163">
        <v>11.184999999999999</v>
      </c>
      <c r="H4962" s="1">
        <v>3242</v>
      </c>
      <c r="I4962" s="161">
        <f>VLOOKUP(B4962,L$2:M$54,2,FALSE)</f>
        <v>0.93275300416745255</v>
      </c>
      <c r="J4962">
        <f>MAX(I4962*F4962,E4962)</f>
        <v>13.091188413490197</v>
      </c>
      <c r="L4962" s="166"/>
      <c r="M4962" s="41"/>
      <c r="N4962" s="41"/>
      <c r="O4962" s="41"/>
    </row>
    <row r="4963" spans="1:15" x14ac:dyDescent="0.25">
      <c r="A4963" s="165">
        <v>43672.708333333336</v>
      </c>
      <c r="B4963" s="167">
        <f>WEEKNUM(A4963)</f>
        <v>30</v>
      </c>
      <c r="C4963" s="164">
        <f>WEEKDAY(A4963)</f>
        <v>6</v>
      </c>
      <c r="D4963" s="164">
        <v>18</v>
      </c>
      <c r="E4963" s="163">
        <v>10</v>
      </c>
      <c r="F4963" s="163">
        <v>15.855</v>
      </c>
      <c r="G4963" s="163">
        <v>11.002500000000001</v>
      </c>
      <c r="H4963" s="1">
        <v>3655</v>
      </c>
      <c r="I4963" s="161">
        <f>VLOOKUP(B4963,L$2:M$54,2,FALSE)</f>
        <v>0.93275300416745255</v>
      </c>
      <c r="J4963">
        <f>MAX(I4963*F4963,E4963)</f>
        <v>14.78879888107496</v>
      </c>
      <c r="L4963" s="166"/>
      <c r="M4963" s="41"/>
      <c r="N4963" s="41"/>
      <c r="O4963" s="41"/>
    </row>
    <row r="4964" spans="1:15" x14ac:dyDescent="0.25">
      <c r="A4964" s="165">
        <v>43672.75</v>
      </c>
      <c r="B4964" s="167">
        <f>WEEKNUM(A4964)</f>
        <v>30</v>
      </c>
      <c r="C4964" s="164">
        <f>WEEKDAY(A4964)</f>
        <v>6</v>
      </c>
      <c r="D4964" s="164">
        <v>19</v>
      </c>
      <c r="E4964" s="163">
        <v>10</v>
      </c>
      <c r="F4964" s="163">
        <v>16.524999999999999</v>
      </c>
      <c r="G4964" s="163">
        <v>11.712499999999999</v>
      </c>
      <c r="H4964" s="1">
        <v>2945</v>
      </c>
      <c r="I4964" s="161">
        <f>VLOOKUP(B4964,L$2:M$54,2,FALSE)</f>
        <v>0.93275300416745255</v>
      </c>
      <c r="J4964">
        <f>MAX(I4964*F4964,E4964)</f>
        <v>15.413743393867152</v>
      </c>
      <c r="L4964" s="166"/>
      <c r="M4964" s="41"/>
      <c r="N4964" s="41"/>
      <c r="O4964" s="41"/>
    </row>
    <row r="4965" spans="1:15" x14ac:dyDescent="0.25">
      <c r="A4965" s="165">
        <v>43672.791666666664</v>
      </c>
      <c r="B4965" s="167">
        <f>WEEKNUM(A4965)</f>
        <v>30</v>
      </c>
      <c r="C4965" s="164">
        <f>WEEKDAY(A4965)</f>
        <v>6</v>
      </c>
      <c r="D4965" s="164">
        <v>20</v>
      </c>
      <c r="E4965" s="163">
        <v>10</v>
      </c>
      <c r="F4965" s="163">
        <v>16.23</v>
      </c>
      <c r="G4965" s="163">
        <v>10.175000000000001</v>
      </c>
      <c r="H4965" s="1">
        <v>1973</v>
      </c>
      <c r="I4965" s="161">
        <f>VLOOKUP(B4965,L$2:M$54,2,FALSE)</f>
        <v>0.93275300416745255</v>
      </c>
      <c r="J4965">
        <f>MAX(I4965*F4965,E4965)</f>
        <v>15.138581257637755</v>
      </c>
      <c r="L4965" s="166"/>
      <c r="M4965" s="41"/>
      <c r="N4965" s="41"/>
      <c r="O4965" s="41"/>
    </row>
    <row r="4966" spans="1:15" x14ac:dyDescent="0.25">
      <c r="A4966" s="165">
        <v>43672.833333333336</v>
      </c>
      <c r="B4966" s="167">
        <f>WEEKNUM(A4966)</f>
        <v>30</v>
      </c>
      <c r="C4966" s="164">
        <f>WEEKDAY(A4966)</f>
        <v>6</v>
      </c>
      <c r="D4966" s="164">
        <v>21</v>
      </c>
      <c r="E4966" s="163">
        <v>10</v>
      </c>
      <c r="F4966" s="163">
        <v>14.525</v>
      </c>
      <c r="G4966" s="163">
        <v>11</v>
      </c>
      <c r="H4966" s="1">
        <v>1166</v>
      </c>
      <c r="I4966" s="161">
        <f>VLOOKUP(B4966,L$2:M$54,2,FALSE)</f>
        <v>0.93275300416745255</v>
      </c>
      <c r="J4966">
        <f>MAX(I4966*F4966,E4966)</f>
        <v>13.548237385532248</v>
      </c>
      <c r="L4966" s="166"/>
      <c r="M4966" s="41"/>
      <c r="N4966" s="41"/>
      <c r="O4966" s="41"/>
    </row>
    <row r="4967" spans="1:15" x14ac:dyDescent="0.25">
      <c r="A4967" s="165">
        <v>43672.875</v>
      </c>
      <c r="B4967" s="167">
        <f>WEEKNUM(A4967)</f>
        <v>30</v>
      </c>
      <c r="C4967" s="164">
        <f>WEEKDAY(A4967)</f>
        <v>6</v>
      </c>
      <c r="D4967" s="164">
        <v>22</v>
      </c>
      <c r="E4967" s="163">
        <v>10</v>
      </c>
      <c r="F4967" s="163">
        <v>13.08</v>
      </c>
      <c r="G4967" s="163">
        <v>12.37</v>
      </c>
      <c r="H4967" s="1">
        <v>1022</v>
      </c>
      <c r="I4967" s="161">
        <f>VLOOKUP(B4967,L$2:M$54,2,FALSE)</f>
        <v>0.93275300416745255</v>
      </c>
      <c r="J4967">
        <f>MAX(I4967*F4967,E4967)</f>
        <v>12.20040929451028</v>
      </c>
      <c r="L4967" s="166"/>
      <c r="M4967" s="41"/>
      <c r="N4967" s="41"/>
      <c r="O4967" s="41"/>
    </row>
    <row r="4968" spans="1:15" x14ac:dyDescent="0.25">
      <c r="A4968" s="165">
        <v>43672.916666666664</v>
      </c>
      <c r="B4968" s="167">
        <f>WEEKNUM(A4968)</f>
        <v>30</v>
      </c>
      <c r="C4968" s="164">
        <f>WEEKDAY(A4968)</f>
        <v>6</v>
      </c>
      <c r="D4968" s="164">
        <v>23</v>
      </c>
      <c r="E4968" s="163">
        <v>11.55</v>
      </c>
      <c r="F4968" s="163">
        <v>11.55</v>
      </c>
      <c r="G4968" s="163">
        <v>14.387499999999999</v>
      </c>
      <c r="H4968" s="1">
        <v>888</v>
      </c>
      <c r="I4968" s="161">
        <f>VLOOKUP(B4968,L$2:M$54,2,FALSE)</f>
        <v>0.93275300416745255</v>
      </c>
      <c r="J4968">
        <f>MAX(I4968*F4968,E4968)</f>
        <v>11.55</v>
      </c>
      <c r="L4968" s="166"/>
      <c r="M4968" s="41"/>
      <c r="N4968" s="41"/>
      <c r="O4968" s="41"/>
    </row>
    <row r="4969" spans="1:15" x14ac:dyDescent="0.25">
      <c r="A4969" s="165">
        <v>43672.958333333336</v>
      </c>
      <c r="B4969" s="167">
        <f>WEEKNUM(A4969)</f>
        <v>30</v>
      </c>
      <c r="C4969" s="164">
        <f>WEEKDAY(A4969)</f>
        <v>6</v>
      </c>
      <c r="D4969" s="164">
        <v>24</v>
      </c>
      <c r="E4969" s="163">
        <v>11.719999999999999</v>
      </c>
      <c r="F4969" s="163">
        <v>11.719999999999999</v>
      </c>
      <c r="G4969" s="163">
        <v>13.649999999999999</v>
      </c>
      <c r="H4969" s="1">
        <v>625</v>
      </c>
      <c r="I4969" s="161">
        <f>VLOOKUP(B4969,L$2:M$54,2,FALSE)</f>
        <v>0.93275300416745255</v>
      </c>
      <c r="J4969">
        <f>MAX(I4969*F4969,E4969)</f>
        <v>11.719999999999999</v>
      </c>
      <c r="L4969" s="166"/>
      <c r="M4969" s="41"/>
      <c r="N4969" s="41"/>
      <c r="O4969" s="41"/>
    </row>
    <row r="4970" spans="1:15" x14ac:dyDescent="0.25">
      <c r="A4970" s="165">
        <v>43673</v>
      </c>
      <c r="B4970" s="167">
        <f>WEEKNUM(A4970)</f>
        <v>30</v>
      </c>
      <c r="C4970" s="164">
        <f>WEEKDAY(A4970)</f>
        <v>7</v>
      </c>
      <c r="D4970" s="164">
        <v>1</v>
      </c>
      <c r="E4970" s="163">
        <v>12.379999999999999</v>
      </c>
      <c r="F4970" s="163">
        <v>12.379999999999999</v>
      </c>
      <c r="G4970" s="163">
        <v>12.5075</v>
      </c>
      <c r="H4970" s="1">
        <v>280</v>
      </c>
      <c r="I4970" s="161">
        <f>VLOOKUP(B4970,L$2:M$54,2,FALSE)</f>
        <v>0.93275300416745255</v>
      </c>
      <c r="J4970">
        <f>MAX(I4970*F4970,E4970)</f>
        <v>12.379999999999999</v>
      </c>
      <c r="L4970" s="166"/>
      <c r="M4970" s="41"/>
      <c r="N4970" s="41"/>
      <c r="O4970" s="41"/>
    </row>
    <row r="4971" spans="1:15" x14ac:dyDescent="0.25">
      <c r="A4971" s="165">
        <v>43673.041666666664</v>
      </c>
      <c r="B4971" s="167">
        <f>WEEKNUM(A4971)</f>
        <v>30</v>
      </c>
      <c r="C4971" s="164">
        <f>WEEKDAY(A4971)</f>
        <v>7</v>
      </c>
      <c r="D4971" s="164">
        <v>2</v>
      </c>
      <c r="E4971" s="163">
        <v>11.855</v>
      </c>
      <c r="F4971" s="163">
        <v>11.855</v>
      </c>
      <c r="G4971" s="163">
        <v>11.8325</v>
      </c>
      <c r="H4971" s="1">
        <v>143</v>
      </c>
      <c r="I4971" s="161">
        <f>VLOOKUP(B4971,L$2:M$54,2,FALSE)</f>
        <v>0.93275300416745255</v>
      </c>
      <c r="J4971">
        <f>MAX(I4971*F4971,E4971)</f>
        <v>11.855</v>
      </c>
      <c r="L4971" s="166"/>
      <c r="M4971" s="41"/>
      <c r="N4971" s="41"/>
      <c r="O4971" s="41"/>
    </row>
    <row r="4972" spans="1:15" x14ac:dyDescent="0.25">
      <c r="A4972" s="165">
        <v>43673.083333333336</v>
      </c>
      <c r="B4972" s="167">
        <f>WEEKNUM(A4972)</f>
        <v>30</v>
      </c>
      <c r="C4972" s="164">
        <f>WEEKDAY(A4972)</f>
        <v>7</v>
      </c>
      <c r="D4972" s="164">
        <v>3</v>
      </c>
      <c r="E4972" s="163">
        <v>11.925000000000001</v>
      </c>
      <c r="F4972" s="163">
        <v>11.925000000000001</v>
      </c>
      <c r="G4972" s="163">
        <v>12.4025</v>
      </c>
      <c r="H4972" s="1">
        <v>122</v>
      </c>
      <c r="I4972" s="161">
        <f>VLOOKUP(B4972,L$2:M$54,2,FALSE)</f>
        <v>0.93275300416745255</v>
      </c>
      <c r="J4972">
        <f>MAX(I4972*F4972,E4972)</f>
        <v>11.925000000000001</v>
      </c>
      <c r="L4972" s="166"/>
      <c r="M4972" s="41"/>
      <c r="N4972" s="41"/>
      <c r="O4972" s="41"/>
    </row>
    <row r="4973" spans="1:15" x14ac:dyDescent="0.25">
      <c r="A4973" s="165">
        <v>43673.125</v>
      </c>
      <c r="B4973" s="167">
        <f>WEEKNUM(A4973)</f>
        <v>30</v>
      </c>
      <c r="C4973" s="164">
        <f>WEEKDAY(A4973)</f>
        <v>7</v>
      </c>
      <c r="D4973" s="164">
        <v>4</v>
      </c>
      <c r="E4973" s="163">
        <v>11</v>
      </c>
      <c r="F4973" s="163">
        <v>11.125</v>
      </c>
      <c r="G4973" s="163">
        <v>12.215</v>
      </c>
      <c r="H4973" s="1">
        <v>234</v>
      </c>
      <c r="I4973" s="161">
        <f>VLOOKUP(B4973,L$2:M$54,2,FALSE)</f>
        <v>0.93275300416745255</v>
      </c>
      <c r="J4973">
        <f>MAX(I4973*F4973,E4973)</f>
        <v>11</v>
      </c>
      <c r="L4973" s="166"/>
      <c r="M4973" s="41"/>
      <c r="N4973" s="41"/>
      <c r="O4973" s="41"/>
    </row>
    <row r="4974" spans="1:15" x14ac:dyDescent="0.25">
      <c r="A4974" s="165">
        <v>43673.166666666664</v>
      </c>
      <c r="B4974" s="167">
        <f>WEEKNUM(A4974)</f>
        <v>30</v>
      </c>
      <c r="C4974" s="164">
        <f>WEEKDAY(A4974)</f>
        <v>7</v>
      </c>
      <c r="D4974" s="164">
        <v>5</v>
      </c>
      <c r="E4974" s="163">
        <v>12</v>
      </c>
      <c r="F4974" s="163">
        <v>12.02</v>
      </c>
      <c r="G4974" s="163">
        <v>12.5725</v>
      </c>
      <c r="H4974" s="1">
        <v>377</v>
      </c>
      <c r="I4974" s="161">
        <f>VLOOKUP(B4974,L$2:M$54,2,FALSE)</f>
        <v>0.93275300416745255</v>
      </c>
      <c r="J4974">
        <f>MAX(I4974*F4974,E4974)</f>
        <v>12</v>
      </c>
      <c r="L4974" s="166"/>
      <c r="M4974" s="41"/>
      <c r="N4974" s="41"/>
      <c r="O4974" s="41"/>
    </row>
    <row r="4975" spans="1:15" x14ac:dyDescent="0.25">
      <c r="A4975" s="165">
        <v>43673.208333333336</v>
      </c>
      <c r="B4975" s="167">
        <f>WEEKNUM(A4975)</f>
        <v>30</v>
      </c>
      <c r="C4975" s="164">
        <f>WEEKDAY(A4975)</f>
        <v>7</v>
      </c>
      <c r="D4975" s="164">
        <v>6</v>
      </c>
      <c r="E4975" s="163">
        <v>10</v>
      </c>
      <c r="F4975" s="163">
        <v>10.565000000000001</v>
      </c>
      <c r="G4975" s="163">
        <v>11.942500000000001</v>
      </c>
      <c r="H4975" s="1">
        <v>838</v>
      </c>
      <c r="I4975" s="161">
        <f>VLOOKUP(B4975,L$2:M$54,2,FALSE)</f>
        <v>0.93275300416745255</v>
      </c>
      <c r="J4975">
        <f>MAX(I4975*F4975,E4975)</f>
        <v>10</v>
      </c>
      <c r="L4975" s="166"/>
      <c r="M4975" s="41"/>
      <c r="N4975" s="41"/>
      <c r="O4975" s="41"/>
    </row>
    <row r="4976" spans="1:15" x14ac:dyDescent="0.25">
      <c r="A4976" s="165">
        <v>43673.25</v>
      </c>
      <c r="B4976" s="167">
        <f>WEEKNUM(A4976)</f>
        <v>30</v>
      </c>
      <c r="C4976" s="164">
        <f>WEEKDAY(A4976)</f>
        <v>7</v>
      </c>
      <c r="D4976" s="164">
        <v>7</v>
      </c>
      <c r="E4976" s="163">
        <v>10</v>
      </c>
      <c r="F4976" s="163">
        <v>9.99</v>
      </c>
      <c r="G4976" s="163">
        <v>12.1675</v>
      </c>
      <c r="H4976" s="1">
        <v>2610</v>
      </c>
      <c r="I4976" s="161">
        <f>VLOOKUP(B4976,L$2:M$54,2,FALSE)</f>
        <v>0.93275300416745255</v>
      </c>
      <c r="J4976">
        <f>MAX(I4976*F4976,E4976)</f>
        <v>10</v>
      </c>
      <c r="L4976" s="166"/>
      <c r="M4976" s="41"/>
      <c r="N4976" s="41"/>
      <c r="O4976" s="41"/>
    </row>
    <row r="4977" spans="1:15" x14ac:dyDescent="0.25">
      <c r="A4977" s="165">
        <v>43673.291666666664</v>
      </c>
      <c r="B4977" s="167">
        <f>WEEKNUM(A4977)</f>
        <v>30</v>
      </c>
      <c r="C4977" s="164">
        <f>WEEKDAY(A4977)</f>
        <v>7</v>
      </c>
      <c r="D4977" s="164">
        <v>8</v>
      </c>
      <c r="E4977" s="163">
        <v>10</v>
      </c>
      <c r="F4977" s="163">
        <v>11.98</v>
      </c>
      <c r="G4977" s="163">
        <v>12.997499999999999</v>
      </c>
      <c r="H4977" s="1">
        <v>3304</v>
      </c>
      <c r="I4977" s="161">
        <f>VLOOKUP(B4977,L$2:M$54,2,FALSE)</f>
        <v>0.93275300416745255</v>
      </c>
      <c r="J4977">
        <f>MAX(I4977*F4977,E4977)</f>
        <v>11.174380989926082</v>
      </c>
      <c r="L4977" s="166"/>
      <c r="M4977" s="41"/>
      <c r="N4977" s="41"/>
      <c r="O4977" s="41"/>
    </row>
    <row r="4978" spans="1:15" x14ac:dyDescent="0.25">
      <c r="A4978" s="165">
        <v>43673.333333333336</v>
      </c>
      <c r="B4978" s="167">
        <f>WEEKNUM(A4978)</f>
        <v>30</v>
      </c>
      <c r="C4978" s="164">
        <f>WEEKDAY(A4978)</f>
        <v>7</v>
      </c>
      <c r="D4978" s="164">
        <v>9</v>
      </c>
      <c r="E4978" s="163">
        <v>10</v>
      </c>
      <c r="F4978" s="163">
        <v>15.010000000000002</v>
      </c>
      <c r="G4978" s="163">
        <v>13.6975</v>
      </c>
      <c r="H4978" s="1">
        <v>3012</v>
      </c>
      <c r="I4978" s="161">
        <f>VLOOKUP(B4978,L$2:M$54,2,FALSE)</f>
        <v>0.93275300416745255</v>
      </c>
      <c r="J4978">
        <f>MAX(I4978*F4978,E4978)</f>
        <v>14.000622592553464</v>
      </c>
      <c r="L4978" s="166"/>
      <c r="M4978" s="41"/>
      <c r="N4978" s="41"/>
      <c r="O4978" s="41"/>
    </row>
    <row r="4979" spans="1:15" x14ac:dyDescent="0.25">
      <c r="A4979" s="165">
        <v>43673.375</v>
      </c>
      <c r="B4979" s="167">
        <f>WEEKNUM(A4979)</f>
        <v>30</v>
      </c>
      <c r="C4979" s="164">
        <f>WEEKDAY(A4979)</f>
        <v>7</v>
      </c>
      <c r="D4979" s="164">
        <v>10</v>
      </c>
      <c r="E4979" s="163">
        <v>10</v>
      </c>
      <c r="F4979" s="163">
        <v>15.76</v>
      </c>
      <c r="G4979" s="163">
        <v>13.065000000000001</v>
      </c>
      <c r="H4979" s="1">
        <v>2452</v>
      </c>
      <c r="I4979" s="161">
        <f>VLOOKUP(B4979,L$2:M$54,2,FALSE)</f>
        <v>0.93275300416745255</v>
      </c>
      <c r="J4979">
        <f>MAX(I4979*F4979,E4979)</f>
        <v>14.700187345679051</v>
      </c>
      <c r="L4979" s="166"/>
      <c r="M4979" s="41"/>
      <c r="N4979" s="41"/>
      <c r="O4979" s="41"/>
    </row>
    <row r="4980" spans="1:15" x14ac:dyDescent="0.25">
      <c r="A4980" s="165">
        <v>43673.416666666664</v>
      </c>
      <c r="B4980" s="167">
        <f>WEEKNUM(A4980)</f>
        <v>30</v>
      </c>
      <c r="C4980" s="164">
        <f>WEEKDAY(A4980)</f>
        <v>7</v>
      </c>
      <c r="D4980" s="164">
        <v>11</v>
      </c>
      <c r="E4980" s="163">
        <v>10</v>
      </c>
      <c r="F4980" s="163">
        <v>14.955000000000002</v>
      </c>
      <c r="G4980" s="163">
        <v>12.12</v>
      </c>
      <c r="H4980" s="1">
        <v>2416</v>
      </c>
      <c r="I4980" s="161">
        <f>VLOOKUP(B4980,L$2:M$54,2,FALSE)</f>
        <v>0.93275300416745255</v>
      </c>
      <c r="J4980">
        <f>MAX(I4980*F4980,E4980)</f>
        <v>13.949321177324254</v>
      </c>
      <c r="L4980" s="166"/>
      <c r="M4980" s="41"/>
      <c r="N4980" s="41"/>
      <c r="O4980" s="41"/>
    </row>
    <row r="4981" spans="1:15" x14ac:dyDescent="0.25">
      <c r="A4981" s="165">
        <v>43673.458333333336</v>
      </c>
      <c r="B4981" s="167">
        <f>WEEKNUM(A4981)</f>
        <v>30</v>
      </c>
      <c r="C4981" s="164">
        <f>WEEKDAY(A4981)</f>
        <v>7</v>
      </c>
      <c r="D4981" s="164">
        <v>12</v>
      </c>
      <c r="E4981" s="163">
        <v>10</v>
      </c>
      <c r="F4981" s="163">
        <v>15.905000000000001</v>
      </c>
      <c r="G4981" s="163">
        <v>11.837499999999999</v>
      </c>
      <c r="H4981" s="1">
        <v>2515</v>
      </c>
      <c r="I4981" s="161">
        <f>VLOOKUP(B4981,L$2:M$54,2,FALSE)</f>
        <v>0.93275300416745255</v>
      </c>
      <c r="J4981">
        <f>MAX(I4981*F4981,E4981)</f>
        <v>14.835436531283333</v>
      </c>
      <c r="L4981" s="166"/>
      <c r="M4981" s="41"/>
      <c r="N4981" s="41"/>
      <c r="O4981" s="41"/>
    </row>
    <row r="4982" spans="1:15" x14ac:dyDescent="0.25">
      <c r="A4982" s="165">
        <v>43673.5</v>
      </c>
      <c r="B4982" s="167">
        <f>WEEKNUM(A4982)</f>
        <v>30</v>
      </c>
      <c r="C4982" s="164">
        <f>WEEKDAY(A4982)</f>
        <v>7</v>
      </c>
      <c r="D4982" s="164">
        <v>13</v>
      </c>
      <c r="E4982" s="163">
        <v>10</v>
      </c>
      <c r="F4982" s="163">
        <v>14.8</v>
      </c>
      <c r="G4982" s="163">
        <v>11.66</v>
      </c>
      <c r="H4982" s="1">
        <v>2160</v>
      </c>
      <c r="I4982" s="161">
        <f>VLOOKUP(B4982,L$2:M$54,2,FALSE)</f>
        <v>0.93275300416745255</v>
      </c>
      <c r="J4982">
        <f>MAX(I4982*F4982,E4982)</f>
        <v>13.804744461678299</v>
      </c>
      <c r="L4982" s="166"/>
      <c r="M4982" s="41"/>
      <c r="N4982" s="41"/>
      <c r="O4982" s="41"/>
    </row>
    <row r="4983" spans="1:15" x14ac:dyDescent="0.25">
      <c r="A4983" s="165">
        <v>43673.541666666664</v>
      </c>
      <c r="B4983" s="167">
        <f>WEEKNUM(A4983)</f>
        <v>30</v>
      </c>
      <c r="C4983" s="164">
        <f>WEEKDAY(A4983)</f>
        <v>7</v>
      </c>
      <c r="D4983" s="164">
        <v>14</v>
      </c>
      <c r="E4983" s="163">
        <v>10</v>
      </c>
      <c r="F4983" s="163">
        <v>13.914999999999999</v>
      </c>
      <c r="G4983" s="163">
        <v>11.765000000000001</v>
      </c>
      <c r="H4983" s="1">
        <v>2382</v>
      </c>
      <c r="I4983" s="161">
        <f>VLOOKUP(B4983,L$2:M$54,2,FALSE)</f>
        <v>0.93275300416745255</v>
      </c>
      <c r="J4983">
        <f>MAX(I4983*F4983,E4983)</f>
        <v>12.979258052990101</v>
      </c>
      <c r="L4983" s="166"/>
      <c r="M4983" s="41"/>
      <c r="N4983" s="41"/>
      <c r="O4983" s="41"/>
    </row>
    <row r="4984" spans="1:15" x14ac:dyDescent="0.25">
      <c r="A4984" s="165">
        <v>43673.583333333336</v>
      </c>
      <c r="B4984" s="167">
        <f>WEEKNUM(A4984)</f>
        <v>30</v>
      </c>
      <c r="C4984" s="164">
        <f>WEEKDAY(A4984)</f>
        <v>7</v>
      </c>
      <c r="D4984" s="164">
        <v>15</v>
      </c>
      <c r="E4984" s="163">
        <v>10</v>
      </c>
      <c r="F4984" s="163">
        <v>14.510000000000002</v>
      </c>
      <c r="G4984" s="163">
        <v>11.91</v>
      </c>
      <c r="H4984" s="1">
        <v>2642</v>
      </c>
      <c r="I4984" s="161">
        <f>VLOOKUP(B4984,L$2:M$54,2,FALSE)</f>
        <v>0.93275300416745255</v>
      </c>
      <c r="J4984">
        <f>MAX(I4984*F4984,E4984)</f>
        <v>13.534246090469738</v>
      </c>
      <c r="L4984" s="166"/>
      <c r="M4984" s="41"/>
      <c r="N4984" s="41"/>
      <c r="O4984" s="41"/>
    </row>
    <row r="4985" spans="1:15" x14ac:dyDescent="0.25">
      <c r="A4985" s="165">
        <v>43673.625</v>
      </c>
      <c r="B4985" s="167">
        <f>WEEKNUM(A4985)</f>
        <v>30</v>
      </c>
      <c r="C4985" s="164">
        <f>WEEKDAY(A4985)</f>
        <v>7</v>
      </c>
      <c r="D4985" s="164">
        <v>16</v>
      </c>
      <c r="E4985" s="163">
        <v>10</v>
      </c>
      <c r="F4985" s="163">
        <v>14.995000000000001</v>
      </c>
      <c r="G4985" s="163">
        <v>12.065</v>
      </c>
      <c r="H4985" s="1">
        <v>2759</v>
      </c>
      <c r="I4985" s="161">
        <f>VLOOKUP(B4985,L$2:M$54,2,FALSE)</f>
        <v>0.93275300416745255</v>
      </c>
      <c r="J4985">
        <f>MAX(I4985*F4985,E4985)</f>
        <v>13.986631297490952</v>
      </c>
      <c r="L4985" s="166"/>
      <c r="M4985" s="41"/>
      <c r="N4985" s="41"/>
      <c r="O4985" s="41"/>
    </row>
    <row r="4986" spans="1:15" x14ac:dyDescent="0.25">
      <c r="A4986" s="165">
        <v>43673.666666666664</v>
      </c>
      <c r="B4986" s="167">
        <f>WEEKNUM(A4986)</f>
        <v>30</v>
      </c>
      <c r="C4986" s="164">
        <f>WEEKDAY(A4986)</f>
        <v>7</v>
      </c>
      <c r="D4986" s="164">
        <v>17</v>
      </c>
      <c r="E4986" s="163">
        <v>10</v>
      </c>
      <c r="F4986" s="163">
        <v>16.05</v>
      </c>
      <c r="G4986" s="163">
        <v>12.125</v>
      </c>
      <c r="H4986" s="1">
        <v>3468</v>
      </c>
      <c r="I4986" s="161">
        <f>VLOOKUP(B4986,L$2:M$54,2,FALSE)</f>
        <v>0.93275300416745255</v>
      </c>
      <c r="J4986">
        <f>MAX(I4986*F4986,E4986)</f>
        <v>14.970685716887614</v>
      </c>
      <c r="L4986" s="166"/>
      <c r="M4986" s="41"/>
      <c r="N4986" s="41"/>
      <c r="O4986" s="41"/>
    </row>
    <row r="4987" spans="1:15" x14ac:dyDescent="0.25">
      <c r="A4987" s="165">
        <v>43673.708333333336</v>
      </c>
      <c r="B4987" s="167">
        <f>WEEKNUM(A4987)</f>
        <v>30</v>
      </c>
      <c r="C4987" s="164">
        <f>WEEKDAY(A4987)</f>
        <v>7</v>
      </c>
      <c r="D4987" s="164">
        <v>18</v>
      </c>
      <c r="E4987" s="163">
        <v>10</v>
      </c>
      <c r="F4987" s="163">
        <v>16.064999999999998</v>
      </c>
      <c r="G4987" s="163">
        <v>10.209999999999999</v>
      </c>
      <c r="H4987" s="1">
        <v>3729</v>
      </c>
      <c r="I4987" s="161">
        <f>VLOOKUP(B4987,L$2:M$54,2,FALSE)</f>
        <v>0.93275300416745255</v>
      </c>
      <c r="J4987">
        <f>MAX(I4987*F4987,E4987)</f>
        <v>14.984677011950122</v>
      </c>
      <c r="L4987" s="166"/>
      <c r="M4987" s="41"/>
      <c r="N4987" s="41"/>
      <c r="O4987" s="41"/>
    </row>
    <row r="4988" spans="1:15" x14ac:dyDescent="0.25">
      <c r="A4988" s="165">
        <v>43673.75</v>
      </c>
      <c r="B4988" s="167">
        <f>WEEKNUM(A4988)</f>
        <v>30</v>
      </c>
      <c r="C4988" s="164">
        <f>WEEKDAY(A4988)</f>
        <v>7</v>
      </c>
      <c r="D4988" s="164">
        <v>19</v>
      </c>
      <c r="E4988" s="163">
        <v>10</v>
      </c>
      <c r="F4988" s="163">
        <v>18.015000000000001</v>
      </c>
      <c r="G4988" s="163">
        <v>12.005000000000001</v>
      </c>
      <c r="H4988" s="1">
        <v>3129</v>
      </c>
      <c r="I4988" s="161">
        <f>VLOOKUP(B4988,L$2:M$54,2,FALSE)</f>
        <v>0.93275300416745255</v>
      </c>
      <c r="J4988">
        <f>MAX(I4988*F4988,E4988)</f>
        <v>16.803545370076659</v>
      </c>
      <c r="L4988" s="166"/>
      <c r="M4988" s="41"/>
      <c r="N4988" s="41"/>
      <c r="O4988" s="41"/>
    </row>
    <row r="4989" spans="1:15" x14ac:dyDescent="0.25">
      <c r="A4989" s="165">
        <v>43673.791666666664</v>
      </c>
      <c r="B4989" s="167">
        <f>WEEKNUM(A4989)</f>
        <v>30</v>
      </c>
      <c r="C4989" s="164">
        <f>WEEKDAY(A4989)</f>
        <v>7</v>
      </c>
      <c r="D4989" s="164">
        <v>20</v>
      </c>
      <c r="E4989" s="163">
        <v>10</v>
      </c>
      <c r="F4989" s="163">
        <v>15.719999999999999</v>
      </c>
      <c r="G4989" s="163">
        <v>10.045</v>
      </c>
      <c r="H4989" s="1">
        <v>2117</v>
      </c>
      <c r="I4989" s="161">
        <f>VLOOKUP(B4989,L$2:M$54,2,FALSE)</f>
        <v>0.93275300416745255</v>
      </c>
      <c r="J4989">
        <f>MAX(I4989*F4989,E4989)</f>
        <v>14.662877225512354</v>
      </c>
      <c r="L4989" s="166"/>
      <c r="M4989" s="41"/>
      <c r="N4989" s="41"/>
      <c r="O4989" s="41"/>
    </row>
    <row r="4990" spans="1:15" x14ac:dyDescent="0.25">
      <c r="A4990" s="165">
        <v>43673.833333333336</v>
      </c>
      <c r="B4990" s="167">
        <f>WEEKNUM(A4990)</f>
        <v>30</v>
      </c>
      <c r="C4990" s="164">
        <f>WEEKDAY(A4990)</f>
        <v>7</v>
      </c>
      <c r="D4990" s="164">
        <v>21</v>
      </c>
      <c r="E4990" s="163">
        <v>10</v>
      </c>
      <c r="F4990" s="163">
        <v>14.530000000000001</v>
      </c>
      <c r="G4990" s="163">
        <v>11.965</v>
      </c>
      <c r="H4990" s="1">
        <v>1296</v>
      </c>
      <c r="I4990" s="161">
        <f>VLOOKUP(B4990,L$2:M$54,2,FALSE)</f>
        <v>0.93275300416745255</v>
      </c>
      <c r="J4990">
        <f>MAX(I4990*F4990,E4990)</f>
        <v>13.552901150553087</v>
      </c>
      <c r="L4990" s="166"/>
      <c r="M4990" s="41"/>
      <c r="N4990" s="41"/>
      <c r="O4990" s="41"/>
    </row>
    <row r="4991" spans="1:15" x14ac:dyDescent="0.25">
      <c r="A4991" s="165">
        <v>43673.875</v>
      </c>
      <c r="B4991" s="167">
        <f>WEEKNUM(A4991)</f>
        <v>30</v>
      </c>
      <c r="C4991" s="164">
        <f>WEEKDAY(A4991)</f>
        <v>7</v>
      </c>
      <c r="D4991" s="164">
        <v>22</v>
      </c>
      <c r="E4991" s="163">
        <v>10</v>
      </c>
      <c r="F4991" s="163">
        <v>12.975</v>
      </c>
      <c r="G4991" s="163">
        <v>11.940000000000001</v>
      </c>
      <c r="H4991" s="1">
        <v>1010</v>
      </c>
      <c r="I4991" s="161">
        <f>VLOOKUP(B4991,L$2:M$54,2,FALSE)</f>
        <v>0.93275300416745255</v>
      </c>
      <c r="J4991">
        <f>MAX(I4991*F4991,E4991)</f>
        <v>12.102470229072697</v>
      </c>
      <c r="L4991" s="166"/>
      <c r="M4991" s="41"/>
      <c r="N4991" s="41"/>
      <c r="O4991" s="41"/>
    </row>
    <row r="4992" spans="1:15" x14ac:dyDescent="0.25">
      <c r="A4992" s="165">
        <v>43673.916666666664</v>
      </c>
      <c r="B4992" s="167">
        <f>WEEKNUM(A4992)</f>
        <v>30</v>
      </c>
      <c r="C4992" s="164">
        <f>WEEKDAY(A4992)</f>
        <v>7</v>
      </c>
      <c r="D4992" s="164">
        <v>23</v>
      </c>
      <c r="E4992" s="163">
        <v>12</v>
      </c>
      <c r="F4992" s="163">
        <v>12.2</v>
      </c>
      <c r="G4992" s="163">
        <v>12.9275</v>
      </c>
      <c r="H4992" s="1">
        <v>903</v>
      </c>
      <c r="I4992" s="161">
        <f>VLOOKUP(B4992,L$2:M$54,2,FALSE)</f>
        <v>0.93275300416745255</v>
      </c>
      <c r="J4992">
        <f>MAX(I4992*F4992,E4992)</f>
        <v>12</v>
      </c>
      <c r="L4992" s="166"/>
      <c r="M4992" s="41"/>
      <c r="N4992" s="41"/>
      <c r="O4992" s="41"/>
    </row>
    <row r="4993" spans="1:15" x14ac:dyDescent="0.25">
      <c r="A4993" s="165">
        <v>43673.958333333336</v>
      </c>
      <c r="B4993" s="167">
        <f>WEEKNUM(A4993)</f>
        <v>30</v>
      </c>
      <c r="C4993" s="164">
        <f>WEEKDAY(A4993)</f>
        <v>7</v>
      </c>
      <c r="D4993" s="164">
        <v>24</v>
      </c>
      <c r="E4993" s="163">
        <v>12</v>
      </c>
      <c r="F4993" s="163">
        <v>12.885</v>
      </c>
      <c r="G4993" s="163">
        <v>13.047499999999999</v>
      </c>
      <c r="H4993" s="1">
        <v>669</v>
      </c>
      <c r="I4993" s="161">
        <f>VLOOKUP(B4993,L$2:M$54,2,FALSE)</f>
        <v>0.93275300416745255</v>
      </c>
      <c r="J4993">
        <f>MAX(I4993*F4993,E4993)</f>
        <v>12.018522458697626</v>
      </c>
      <c r="L4993" s="166"/>
      <c r="M4993" s="41"/>
      <c r="N4993" s="41"/>
      <c r="O4993" s="41"/>
    </row>
    <row r="4994" spans="1:15" x14ac:dyDescent="0.25">
      <c r="A4994" s="165">
        <v>43674</v>
      </c>
      <c r="B4994" s="167">
        <f>WEEKNUM(A4994)</f>
        <v>31</v>
      </c>
      <c r="C4994" s="164">
        <f>WEEKDAY(A4994)</f>
        <v>1</v>
      </c>
      <c r="D4994" s="164">
        <v>1</v>
      </c>
      <c r="E4994" s="163">
        <v>11.645</v>
      </c>
      <c r="F4994" s="163">
        <v>11.645</v>
      </c>
      <c r="G4994" s="163">
        <v>12.055</v>
      </c>
      <c r="H4994" s="1">
        <v>385</v>
      </c>
      <c r="I4994" s="161">
        <f>VLOOKUP(B4994,L$2:M$54,2,FALSE)</f>
        <v>0.84170404986724412</v>
      </c>
      <c r="J4994">
        <f>MAX(I4994*F4994,E4994)</f>
        <v>11.645</v>
      </c>
      <c r="L4994" s="166"/>
      <c r="M4994" s="41"/>
      <c r="N4994" s="41"/>
      <c r="O4994" s="41"/>
    </row>
    <row r="4995" spans="1:15" x14ac:dyDescent="0.25">
      <c r="A4995" s="165">
        <v>43674.041666666664</v>
      </c>
      <c r="B4995" s="167">
        <f>WEEKNUM(A4995)</f>
        <v>31</v>
      </c>
      <c r="C4995" s="164">
        <f>WEEKDAY(A4995)</f>
        <v>1</v>
      </c>
      <c r="D4995" s="164">
        <v>2</v>
      </c>
      <c r="E4995" s="163">
        <v>12.100000000000001</v>
      </c>
      <c r="F4995" s="163">
        <v>12.100000000000001</v>
      </c>
      <c r="G4995" s="163">
        <v>11.975000000000001</v>
      </c>
      <c r="H4995" s="1">
        <v>210</v>
      </c>
      <c r="I4995" s="161">
        <f>VLOOKUP(B4995,L$2:M$54,2,FALSE)</f>
        <v>0.84170404986724412</v>
      </c>
      <c r="J4995">
        <f>MAX(I4995*F4995,E4995)</f>
        <v>12.100000000000001</v>
      </c>
      <c r="L4995" s="166"/>
      <c r="M4995" s="41"/>
      <c r="N4995" s="41"/>
      <c r="O4995" s="41"/>
    </row>
    <row r="4996" spans="1:15" x14ac:dyDescent="0.25">
      <c r="A4996" s="165">
        <v>43674.083333333336</v>
      </c>
      <c r="B4996" s="167">
        <f>WEEKNUM(A4996)</f>
        <v>31</v>
      </c>
      <c r="C4996" s="164">
        <f>WEEKDAY(A4996)</f>
        <v>1</v>
      </c>
      <c r="D4996" s="164">
        <v>3</v>
      </c>
      <c r="E4996" s="163">
        <v>11.620000000000001</v>
      </c>
      <c r="F4996" s="163">
        <v>11.620000000000001</v>
      </c>
      <c r="G4996" s="163">
        <v>12.09</v>
      </c>
      <c r="H4996" s="1">
        <v>145</v>
      </c>
      <c r="I4996" s="161">
        <f>VLOOKUP(B4996,L$2:M$54,2,FALSE)</f>
        <v>0.84170404986724412</v>
      </c>
      <c r="J4996">
        <f>MAX(I4996*F4996,E4996)</f>
        <v>11.620000000000001</v>
      </c>
      <c r="L4996" s="166"/>
      <c r="M4996" s="41"/>
      <c r="N4996" s="41"/>
      <c r="O4996" s="41"/>
    </row>
    <row r="4997" spans="1:15" x14ac:dyDescent="0.25">
      <c r="A4997" s="165">
        <v>43674.125</v>
      </c>
      <c r="B4997" s="167">
        <f>WEEKNUM(A4997)</f>
        <v>31</v>
      </c>
      <c r="C4997" s="164">
        <f>WEEKDAY(A4997)</f>
        <v>1</v>
      </c>
      <c r="D4997" s="164">
        <v>4</v>
      </c>
      <c r="E4997" s="163">
        <v>10.18</v>
      </c>
      <c r="F4997" s="163">
        <v>10.18</v>
      </c>
      <c r="G4997" s="163">
        <v>12.030000000000001</v>
      </c>
      <c r="H4997" s="1">
        <v>309</v>
      </c>
      <c r="I4997" s="161">
        <f>VLOOKUP(B4997,L$2:M$54,2,FALSE)</f>
        <v>0.84170404986724412</v>
      </c>
      <c r="J4997">
        <f>MAX(I4997*F4997,E4997)</f>
        <v>10.18</v>
      </c>
      <c r="L4997" s="166"/>
      <c r="M4997" s="41"/>
      <c r="N4997" s="41"/>
      <c r="O4997" s="41"/>
    </row>
    <row r="4998" spans="1:15" x14ac:dyDescent="0.25">
      <c r="A4998" s="165">
        <v>43674.166666666664</v>
      </c>
      <c r="B4998" s="167">
        <f>WEEKNUM(A4998)</f>
        <v>31</v>
      </c>
      <c r="C4998" s="164">
        <f>WEEKDAY(A4998)</f>
        <v>1</v>
      </c>
      <c r="D4998" s="164">
        <v>5</v>
      </c>
      <c r="E4998" s="163">
        <v>9.7899999999999991</v>
      </c>
      <c r="F4998" s="163">
        <v>9.7899999999999991</v>
      </c>
      <c r="G4998" s="163">
        <v>12.512499999999999</v>
      </c>
      <c r="H4998" s="1">
        <v>501</v>
      </c>
      <c r="I4998" s="161">
        <f>VLOOKUP(B4998,L$2:M$54,2,FALSE)</f>
        <v>0.84170404986724412</v>
      </c>
      <c r="J4998">
        <f>MAX(I4998*F4998,E4998)</f>
        <v>9.7899999999999991</v>
      </c>
      <c r="L4998" s="166"/>
      <c r="M4998" s="41"/>
      <c r="N4998" s="41"/>
      <c r="O4998" s="41"/>
    </row>
    <row r="4999" spans="1:15" x14ac:dyDescent="0.25">
      <c r="A4999" s="165">
        <v>43674.208333333336</v>
      </c>
      <c r="B4999" s="167">
        <f>WEEKNUM(A4999)</f>
        <v>31</v>
      </c>
      <c r="C4999" s="164">
        <f>WEEKDAY(A4999)</f>
        <v>1</v>
      </c>
      <c r="D4999" s="164">
        <v>6</v>
      </c>
      <c r="E4999" s="163">
        <v>10.120000000000001</v>
      </c>
      <c r="F4999" s="163">
        <v>10.120000000000001</v>
      </c>
      <c r="G4999" s="163">
        <v>13.035</v>
      </c>
      <c r="H4999" s="1">
        <v>812</v>
      </c>
      <c r="I4999" s="161">
        <f>VLOOKUP(B4999,L$2:M$54,2,FALSE)</f>
        <v>0.84170404986724412</v>
      </c>
      <c r="J4999">
        <f>MAX(I4999*F4999,E4999)</f>
        <v>10.120000000000001</v>
      </c>
      <c r="L4999" s="166"/>
      <c r="M4999" s="41"/>
      <c r="N4999" s="41"/>
      <c r="O4999" s="41"/>
    </row>
    <row r="5000" spans="1:15" x14ac:dyDescent="0.25">
      <c r="A5000" s="165">
        <v>43674.25</v>
      </c>
      <c r="B5000" s="167">
        <f>WEEKNUM(A5000)</f>
        <v>31</v>
      </c>
      <c r="C5000" s="164">
        <f>WEEKDAY(A5000)</f>
        <v>1</v>
      </c>
      <c r="D5000" s="164">
        <v>7</v>
      </c>
      <c r="E5000" s="163">
        <v>10.14</v>
      </c>
      <c r="F5000" s="163">
        <v>10.14</v>
      </c>
      <c r="G5000" s="163">
        <v>12.969999999999999</v>
      </c>
      <c r="H5000" s="1">
        <v>2417</v>
      </c>
      <c r="I5000" s="161">
        <f>VLOOKUP(B5000,L$2:M$54,2,FALSE)</f>
        <v>0.84170404986724412</v>
      </c>
      <c r="J5000">
        <f>MAX(I5000*F5000,E5000)</f>
        <v>10.14</v>
      </c>
      <c r="L5000" s="166"/>
      <c r="M5000" s="41"/>
      <c r="N5000" s="41"/>
      <c r="O5000" s="41"/>
    </row>
    <row r="5001" spans="1:15" x14ac:dyDescent="0.25">
      <c r="A5001" s="165">
        <v>43674.291666666664</v>
      </c>
      <c r="B5001" s="167">
        <f>WEEKNUM(A5001)</f>
        <v>31</v>
      </c>
      <c r="C5001" s="164">
        <f>WEEKDAY(A5001)</f>
        <v>1</v>
      </c>
      <c r="D5001" s="164">
        <v>8</v>
      </c>
      <c r="E5001" s="163">
        <v>9.8550000000000004</v>
      </c>
      <c r="F5001" s="163">
        <v>9.870000000000001</v>
      </c>
      <c r="G5001" s="163">
        <v>13.9975</v>
      </c>
      <c r="H5001" s="1">
        <v>3041</v>
      </c>
      <c r="I5001" s="161">
        <f>VLOOKUP(B5001,L$2:M$54,2,FALSE)</f>
        <v>0.84170404986724412</v>
      </c>
      <c r="J5001">
        <f>MAX(I5001*F5001,E5001)</f>
        <v>9.8550000000000004</v>
      </c>
      <c r="L5001" s="166"/>
      <c r="M5001" s="41"/>
      <c r="N5001" s="41"/>
      <c r="O5001" s="41"/>
    </row>
    <row r="5002" spans="1:15" x14ac:dyDescent="0.25">
      <c r="A5002" s="165">
        <v>43674.333333333336</v>
      </c>
      <c r="B5002" s="167">
        <f>WEEKNUM(A5002)</f>
        <v>31</v>
      </c>
      <c r="C5002" s="164">
        <f>WEEKDAY(A5002)</f>
        <v>1</v>
      </c>
      <c r="D5002" s="164">
        <v>9</v>
      </c>
      <c r="E5002" s="163">
        <v>9.9349999999999987</v>
      </c>
      <c r="F5002" s="163">
        <v>9.7650000000000006</v>
      </c>
      <c r="G5002" s="163">
        <v>13.057500000000001</v>
      </c>
      <c r="H5002" s="1">
        <v>2792</v>
      </c>
      <c r="I5002" s="161">
        <f>VLOOKUP(B5002,L$2:M$54,2,FALSE)</f>
        <v>0.84170404986724412</v>
      </c>
      <c r="J5002">
        <f>MAX(I5002*F5002,E5002)</f>
        <v>9.9349999999999987</v>
      </c>
      <c r="L5002" s="166"/>
      <c r="M5002" s="41"/>
      <c r="N5002" s="41"/>
      <c r="O5002" s="41"/>
    </row>
    <row r="5003" spans="1:15" x14ac:dyDescent="0.25">
      <c r="A5003" s="165">
        <v>43674.375</v>
      </c>
      <c r="B5003" s="167">
        <f>WEEKNUM(A5003)</f>
        <v>31</v>
      </c>
      <c r="C5003" s="164">
        <f>WEEKDAY(A5003)</f>
        <v>1</v>
      </c>
      <c r="D5003" s="164">
        <v>10</v>
      </c>
      <c r="E5003" s="163">
        <v>9</v>
      </c>
      <c r="F5003" s="163">
        <v>12.815000000000001</v>
      </c>
      <c r="G5003" s="163">
        <v>12.75</v>
      </c>
      <c r="H5003" s="1">
        <v>2360</v>
      </c>
      <c r="I5003" s="161">
        <f>VLOOKUP(B5003,L$2:M$54,2,FALSE)</f>
        <v>0.84170404986724412</v>
      </c>
      <c r="J5003">
        <f>MAX(I5003*F5003,E5003)</f>
        <v>10.786437399048735</v>
      </c>
      <c r="L5003" s="166"/>
      <c r="M5003" s="41"/>
      <c r="N5003" s="41"/>
      <c r="O5003" s="41"/>
    </row>
    <row r="5004" spans="1:15" x14ac:dyDescent="0.25">
      <c r="A5004" s="165">
        <v>43674.416666666664</v>
      </c>
      <c r="B5004" s="167">
        <f>WEEKNUM(A5004)</f>
        <v>31</v>
      </c>
      <c r="C5004" s="164">
        <f>WEEKDAY(A5004)</f>
        <v>1</v>
      </c>
      <c r="D5004" s="164">
        <v>11</v>
      </c>
      <c r="E5004" s="163">
        <v>10</v>
      </c>
      <c r="F5004" s="163">
        <v>14.09</v>
      </c>
      <c r="G5004" s="163">
        <v>11.985000000000001</v>
      </c>
      <c r="H5004" s="1">
        <v>2447</v>
      </c>
      <c r="I5004" s="161">
        <f>VLOOKUP(B5004,L$2:M$54,2,FALSE)</f>
        <v>0.84170404986724412</v>
      </c>
      <c r="J5004">
        <f>MAX(I5004*F5004,E5004)</f>
        <v>11.85961006262947</v>
      </c>
      <c r="L5004" s="166"/>
      <c r="M5004" s="41"/>
      <c r="N5004" s="41"/>
      <c r="O5004" s="41"/>
    </row>
    <row r="5005" spans="1:15" x14ac:dyDescent="0.25">
      <c r="A5005" s="165">
        <v>43674.458333333336</v>
      </c>
      <c r="B5005" s="167">
        <f>WEEKNUM(A5005)</f>
        <v>31</v>
      </c>
      <c r="C5005" s="164">
        <f>WEEKDAY(A5005)</f>
        <v>1</v>
      </c>
      <c r="D5005" s="164">
        <v>12</v>
      </c>
      <c r="E5005" s="163">
        <v>10</v>
      </c>
      <c r="F5005" s="163">
        <v>13.98</v>
      </c>
      <c r="G5005" s="163">
        <v>11.399999999999999</v>
      </c>
      <c r="H5005" s="1">
        <v>2628</v>
      </c>
      <c r="I5005" s="161">
        <f>VLOOKUP(B5005,L$2:M$54,2,FALSE)</f>
        <v>0.84170404986724412</v>
      </c>
      <c r="J5005">
        <f>MAX(I5005*F5005,E5005)</f>
        <v>11.767022617144073</v>
      </c>
      <c r="L5005" s="166"/>
      <c r="M5005" s="41"/>
      <c r="N5005" s="41"/>
      <c r="O5005" s="41"/>
    </row>
    <row r="5006" spans="1:15" x14ac:dyDescent="0.25">
      <c r="A5006" s="165">
        <v>43674.5</v>
      </c>
      <c r="B5006" s="167">
        <f>WEEKNUM(A5006)</f>
        <v>31</v>
      </c>
      <c r="C5006" s="164">
        <f>WEEKDAY(A5006)</f>
        <v>1</v>
      </c>
      <c r="D5006" s="164">
        <v>13</v>
      </c>
      <c r="E5006" s="163">
        <v>10</v>
      </c>
      <c r="F5006" s="163">
        <v>14.09</v>
      </c>
      <c r="G5006" s="163">
        <v>12.030000000000001</v>
      </c>
      <c r="H5006" s="1">
        <v>2385</v>
      </c>
      <c r="I5006" s="161">
        <f>VLOOKUP(B5006,L$2:M$54,2,FALSE)</f>
        <v>0.84170404986724412</v>
      </c>
      <c r="J5006">
        <f>MAX(I5006*F5006,E5006)</f>
        <v>11.85961006262947</v>
      </c>
      <c r="L5006" s="166"/>
      <c r="M5006" s="41"/>
      <c r="N5006" s="41"/>
      <c r="O5006" s="41"/>
    </row>
    <row r="5007" spans="1:15" x14ac:dyDescent="0.25">
      <c r="A5007" s="165">
        <v>43674.541666666664</v>
      </c>
      <c r="B5007" s="167">
        <f>WEEKNUM(A5007)</f>
        <v>31</v>
      </c>
      <c r="C5007" s="164">
        <f>WEEKDAY(A5007)</f>
        <v>1</v>
      </c>
      <c r="D5007" s="164">
        <v>14</v>
      </c>
      <c r="E5007" s="163">
        <v>10</v>
      </c>
      <c r="F5007" s="163">
        <v>13.98</v>
      </c>
      <c r="G5007" s="163">
        <v>11.932500000000001</v>
      </c>
      <c r="H5007" s="1">
        <v>2537</v>
      </c>
      <c r="I5007" s="161">
        <f>VLOOKUP(B5007,L$2:M$54,2,FALSE)</f>
        <v>0.84170404986724412</v>
      </c>
      <c r="J5007">
        <f>MAX(I5007*F5007,E5007)</f>
        <v>11.767022617144073</v>
      </c>
      <c r="L5007" s="166"/>
      <c r="M5007" s="41"/>
      <c r="N5007" s="41"/>
      <c r="O5007" s="41"/>
    </row>
    <row r="5008" spans="1:15" x14ac:dyDescent="0.25">
      <c r="A5008" s="165">
        <v>43674.583333333336</v>
      </c>
      <c r="B5008" s="167">
        <f>WEEKNUM(A5008)</f>
        <v>31</v>
      </c>
      <c r="C5008" s="164">
        <f>WEEKDAY(A5008)</f>
        <v>1</v>
      </c>
      <c r="D5008" s="164">
        <v>15</v>
      </c>
      <c r="E5008" s="163">
        <v>10</v>
      </c>
      <c r="F5008" s="163">
        <v>14.09</v>
      </c>
      <c r="G5008" s="163">
        <v>12.120000000000001</v>
      </c>
      <c r="H5008" s="1">
        <v>2937</v>
      </c>
      <c r="I5008" s="161">
        <f>VLOOKUP(B5008,L$2:M$54,2,FALSE)</f>
        <v>0.84170404986724412</v>
      </c>
      <c r="J5008">
        <f>MAX(I5008*F5008,E5008)</f>
        <v>11.85961006262947</v>
      </c>
      <c r="L5008" s="166"/>
      <c r="M5008" s="41"/>
      <c r="N5008" s="41"/>
      <c r="O5008" s="41"/>
    </row>
    <row r="5009" spans="1:15" x14ac:dyDescent="0.25">
      <c r="A5009" s="165">
        <v>43674.625</v>
      </c>
      <c r="B5009" s="167">
        <f>WEEKNUM(A5009)</f>
        <v>31</v>
      </c>
      <c r="C5009" s="164">
        <f>WEEKDAY(A5009)</f>
        <v>1</v>
      </c>
      <c r="D5009" s="164">
        <v>16</v>
      </c>
      <c r="E5009" s="163">
        <v>10</v>
      </c>
      <c r="F5009" s="163">
        <v>13.98</v>
      </c>
      <c r="G5009" s="163">
        <v>11.905000000000001</v>
      </c>
      <c r="H5009" s="1">
        <v>3234</v>
      </c>
      <c r="I5009" s="161">
        <f>VLOOKUP(B5009,L$2:M$54,2,FALSE)</f>
        <v>0.84170404986724412</v>
      </c>
      <c r="J5009">
        <f>MAX(I5009*F5009,E5009)</f>
        <v>11.767022617144073</v>
      </c>
      <c r="L5009" s="166"/>
      <c r="M5009" s="41"/>
      <c r="N5009" s="41"/>
      <c r="O5009" s="41"/>
    </row>
    <row r="5010" spans="1:15" x14ac:dyDescent="0.25">
      <c r="A5010" s="165">
        <v>43674.666666666664</v>
      </c>
      <c r="B5010" s="167">
        <f>WEEKNUM(A5010)</f>
        <v>31</v>
      </c>
      <c r="C5010" s="164">
        <f>WEEKDAY(A5010)</f>
        <v>1</v>
      </c>
      <c r="D5010" s="164">
        <v>17</v>
      </c>
      <c r="E5010" s="163">
        <v>10</v>
      </c>
      <c r="F5010" s="163">
        <v>13.865</v>
      </c>
      <c r="G5010" s="163">
        <v>12.065000000000001</v>
      </c>
      <c r="H5010" s="1">
        <v>3625</v>
      </c>
      <c r="I5010" s="161">
        <f>VLOOKUP(B5010,L$2:M$54,2,FALSE)</f>
        <v>0.84170404986724412</v>
      </c>
      <c r="J5010">
        <f>MAX(I5010*F5010,E5010)</f>
        <v>11.67022665140934</v>
      </c>
      <c r="L5010" s="166"/>
      <c r="M5010" s="41"/>
      <c r="N5010" s="41"/>
      <c r="O5010" s="41"/>
    </row>
    <row r="5011" spans="1:15" x14ac:dyDescent="0.25">
      <c r="A5011" s="165">
        <v>43674.708333333336</v>
      </c>
      <c r="B5011" s="167">
        <f>WEEKNUM(A5011)</f>
        <v>31</v>
      </c>
      <c r="C5011" s="164">
        <f>WEEKDAY(A5011)</f>
        <v>1</v>
      </c>
      <c r="D5011" s="164">
        <v>18</v>
      </c>
      <c r="E5011" s="163">
        <v>10</v>
      </c>
      <c r="F5011" s="163">
        <v>13.684999999999999</v>
      </c>
      <c r="G5011" s="163">
        <v>10.215</v>
      </c>
      <c r="H5011" s="1">
        <v>3533</v>
      </c>
      <c r="I5011" s="161">
        <f>VLOOKUP(B5011,L$2:M$54,2,FALSE)</f>
        <v>0.84170404986724412</v>
      </c>
      <c r="J5011">
        <f>MAX(I5011*F5011,E5011)</f>
        <v>11.518719922433235</v>
      </c>
      <c r="L5011" s="166"/>
      <c r="M5011" s="41"/>
      <c r="N5011" s="41"/>
      <c r="O5011" s="41"/>
    </row>
    <row r="5012" spans="1:15" x14ac:dyDescent="0.25">
      <c r="A5012" s="165">
        <v>43674.75</v>
      </c>
      <c r="B5012" s="167">
        <f>WEEKNUM(A5012)</f>
        <v>31</v>
      </c>
      <c r="C5012" s="164">
        <f>WEEKDAY(A5012)</f>
        <v>1</v>
      </c>
      <c r="D5012" s="164">
        <v>19</v>
      </c>
      <c r="E5012" s="163">
        <v>10</v>
      </c>
      <c r="F5012" s="163">
        <v>14.09</v>
      </c>
      <c r="G5012" s="163">
        <v>10.055</v>
      </c>
      <c r="H5012" s="1">
        <v>2899</v>
      </c>
      <c r="I5012" s="161">
        <f>VLOOKUP(B5012,L$2:M$54,2,FALSE)</f>
        <v>0.84170404986724412</v>
      </c>
      <c r="J5012">
        <f>MAX(I5012*F5012,E5012)</f>
        <v>11.85961006262947</v>
      </c>
      <c r="L5012" s="166"/>
      <c r="M5012" s="41"/>
      <c r="N5012" s="41"/>
      <c r="O5012" s="41"/>
    </row>
    <row r="5013" spans="1:15" x14ac:dyDescent="0.25">
      <c r="A5013" s="165">
        <v>43674.791666666664</v>
      </c>
      <c r="B5013" s="167">
        <f>WEEKNUM(A5013)</f>
        <v>31</v>
      </c>
      <c r="C5013" s="164">
        <f>WEEKDAY(A5013)</f>
        <v>1</v>
      </c>
      <c r="D5013" s="164">
        <v>20</v>
      </c>
      <c r="E5013" s="163">
        <v>10</v>
      </c>
      <c r="F5013" s="163">
        <v>13.99</v>
      </c>
      <c r="G5013" s="163">
        <v>11.02</v>
      </c>
      <c r="H5013" s="1">
        <v>2251</v>
      </c>
      <c r="I5013" s="161">
        <f>VLOOKUP(B5013,L$2:M$54,2,FALSE)</f>
        <v>0.84170404986724412</v>
      </c>
      <c r="J5013">
        <f>MAX(I5013*F5013,E5013)</f>
        <v>11.775439657642746</v>
      </c>
      <c r="L5013" s="166"/>
      <c r="M5013" s="41"/>
      <c r="N5013" s="41"/>
      <c r="O5013" s="41"/>
    </row>
    <row r="5014" spans="1:15" x14ac:dyDescent="0.25">
      <c r="A5014" s="165">
        <v>43674.833333333336</v>
      </c>
      <c r="B5014" s="167">
        <f>WEEKNUM(A5014)</f>
        <v>31</v>
      </c>
      <c r="C5014" s="164">
        <f>WEEKDAY(A5014)</f>
        <v>1</v>
      </c>
      <c r="D5014" s="164">
        <v>21</v>
      </c>
      <c r="E5014" s="163">
        <v>10</v>
      </c>
      <c r="F5014" s="163">
        <v>13.965</v>
      </c>
      <c r="G5014" s="163">
        <v>9.8999999999999986</v>
      </c>
      <c r="H5014" s="1">
        <v>1477</v>
      </c>
      <c r="I5014" s="161">
        <f>VLOOKUP(B5014,L$2:M$54,2,FALSE)</f>
        <v>0.84170404986724412</v>
      </c>
      <c r="J5014">
        <f>MAX(I5014*F5014,E5014)</f>
        <v>11.754397056396064</v>
      </c>
      <c r="L5014" s="166"/>
      <c r="M5014" s="41"/>
      <c r="N5014" s="41"/>
      <c r="O5014" s="41"/>
    </row>
    <row r="5015" spans="1:15" x14ac:dyDescent="0.25">
      <c r="A5015" s="165">
        <v>43674.875</v>
      </c>
      <c r="B5015" s="167">
        <f>WEEKNUM(A5015)</f>
        <v>31</v>
      </c>
      <c r="C5015" s="164">
        <f>WEEKDAY(A5015)</f>
        <v>1</v>
      </c>
      <c r="D5015" s="164">
        <v>22</v>
      </c>
      <c r="E5015" s="163">
        <v>10</v>
      </c>
      <c r="F5015" s="163">
        <v>12.815</v>
      </c>
      <c r="G5015" s="163">
        <v>10.9475</v>
      </c>
      <c r="H5015" s="1">
        <v>1276</v>
      </c>
      <c r="I5015" s="161">
        <f>VLOOKUP(B5015,L$2:M$54,2,FALSE)</f>
        <v>0.84170404986724412</v>
      </c>
      <c r="J5015">
        <f>MAX(I5015*F5015,E5015)</f>
        <v>10.786437399048733</v>
      </c>
      <c r="L5015" s="166"/>
      <c r="M5015" s="41"/>
      <c r="N5015" s="41"/>
      <c r="O5015" s="41"/>
    </row>
    <row r="5016" spans="1:15" x14ac:dyDescent="0.25">
      <c r="A5016" s="165">
        <v>43674.916666666664</v>
      </c>
      <c r="B5016" s="167">
        <f>WEEKNUM(A5016)</f>
        <v>31</v>
      </c>
      <c r="C5016" s="164">
        <f>WEEKDAY(A5016)</f>
        <v>1</v>
      </c>
      <c r="D5016" s="164">
        <v>23</v>
      </c>
      <c r="E5016" s="163">
        <v>12</v>
      </c>
      <c r="F5016" s="163">
        <v>12.045</v>
      </c>
      <c r="G5016" s="163">
        <v>10.465</v>
      </c>
      <c r="H5016" s="1">
        <v>1060</v>
      </c>
      <c r="I5016" s="161">
        <f>VLOOKUP(B5016,L$2:M$54,2,FALSE)</f>
        <v>0.84170404986724412</v>
      </c>
      <c r="J5016">
        <f>MAX(I5016*F5016,E5016)</f>
        <v>12</v>
      </c>
      <c r="L5016" s="166"/>
      <c r="M5016" s="41"/>
      <c r="N5016" s="41"/>
      <c r="O5016" s="41"/>
    </row>
    <row r="5017" spans="1:15" x14ac:dyDescent="0.25">
      <c r="A5017" s="165">
        <v>43674.958333333336</v>
      </c>
      <c r="B5017" s="167">
        <f>WEEKNUM(A5017)</f>
        <v>31</v>
      </c>
      <c r="C5017" s="164">
        <f>WEEKDAY(A5017)</f>
        <v>1</v>
      </c>
      <c r="D5017" s="164">
        <v>24</v>
      </c>
      <c r="E5017" s="163">
        <v>11</v>
      </c>
      <c r="F5017" s="163">
        <v>11.73</v>
      </c>
      <c r="G5017" s="163">
        <v>11.342499999999999</v>
      </c>
      <c r="H5017" s="1">
        <v>801</v>
      </c>
      <c r="I5017" s="161">
        <f>VLOOKUP(B5017,L$2:M$54,2,FALSE)</f>
        <v>0.84170404986724412</v>
      </c>
      <c r="J5017">
        <f>MAX(I5017*F5017,E5017)</f>
        <v>11</v>
      </c>
      <c r="L5017" s="166"/>
      <c r="M5017" s="41"/>
      <c r="N5017" s="41"/>
      <c r="O5017" s="41"/>
    </row>
    <row r="5018" spans="1:15" x14ac:dyDescent="0.25">
      <c r="A5018" s="165">
        <v>43675</v>
      </c>
      <c r="B5018" s="167">
        <f>WEEKNUM(A5018)</f>
        <v>31</v>
      </c>
      <c r="C5018" s="164">
        <f>WEEKDAY(A5018)</f>
        <v>2</v>
      </c>
      <c r="D5018" s="164">
        <v>1</v>
      </c>
      <c r="E5018" s="163">
        <v>11.815</v>
      </c>
      <c r="F5018" s="163">
        <v>11.815</v>
      </c>
      <c r="G5018" s="163">
        <v>11.899999999999999</v>
      </c>
      <c r="H5018" s="1">
        <v>611</v>
      </c>
      <c r="I5018" s="161">
        <f>VLOOKUP(B5018,L$2:M$54,2,FALSE)</f>
        <v>0.84170404986724412</v>
      </c>
      <c r="J5018">
        <f>MAX(I5018*F5018,E5018)</f>
        <v>11.815</v>
      </c>
      <c r="L5018" s="166"/>
      <c r="M5018" s="41"/>
      <c r="N5018" s="41"/>
      <c r="O5018" s="41"/>
    </row>
    <row r="5019" spans="1:15" x14ac:dyDescent="0.25">
      <c r="A5019" s="165">
        <v>43675.041666666664</v>
      </c>
      <c r="B5019" s="167">
        <f>WEEKNUM(A5019)</f>
        <v>31</v>
      </c>
      <c r="C5019" s="164">
        <f>WEEKDAY(A5019)</f>
        <v>2</v>
      </c>
      <c r="D5019" s="164">
        <v>2</v>
      </c>
      <c r="E5019" s="163">
        <v>11.86</v>
      </c>
      <c r="F5019" s="163">
        <v>11.86</v>
      </c>
      <c r="G5019" s="163">
        <v>11.842499999999999</v>
      </c>
      <c r="H5019" s="1">
        <v>365</v>
      </c>
      <c r="I5019" s="161">
        <f>VLOOKUP(B5019,L$2:M$54,2,FALSE)</f>
        <v>0.84170404986724412</v>
      </c>
      <c r="J5019">
        <f>MAX(I5019*F5019,E5019)</f>
        <v>11.86</v>
      </c>
      <c r="L5019" s="166"/>
      <c r="M5019" s="41"/>
      <c r="N5019" s="41"/>
      <c r="O5019" s="41"/>
    </row>
    <row r="5020" spans="1:15" x14ac:dyDescent="0.25">
      <c r="A5020" s="165">
        <v>43675.083333333336</v>
      </c>
      <c r="B5020" s="167">
        <f>WEEKNUM(A5020)</f>
        <v>31</v>
      </c>
      <c r="C5020" s="164">
        <f>WEEKDAY(A5020)</f>
        <v>2</v>
      </c>
      <c r="D5020" s="164">
        <v>3</v>
      </c>
      <c r="E5020" s="163">
        <v>12.065</v>
      </c>
      <c r="F5020" s="163">
        <v>12.065</v>
      </c>
      <c r="G5020" s="163">
        <v>11.899999999999999</v>
      </c>
      <c r="H5020" s="1">
        <v>322</v>
      </c>
      <c r="I5020" s="161">
        <f>VLOOKUP(B5020,L$2:M$54,2,FALSE)</f>
        <v>0.84170404986724412</v>
      </c>
      <c r="J5020">
        <f>MAX(I5020*F5020,E5020)</f>
        <v>12.065</v>
      </c>
      <c r="L5020" s="166"/>
      <c r="M5020" s="41"/>
      <c r="N5020" s="41"/>
      <c r="O5020" s="41"/>
    </row>
    <row r="5021" spans="1:15" x14ac:dyDescent="0.25">
      <c r="A5021" s="165">
        <v>43675.125</v>
      </c>
      <c r="B5021" s="167">
        <f>WEEKNUM(A5021)</f>
        <v>31</v>
      </c>
      <c r="C5021" s="164">
        <f>WEEKDAY(A5021)</f>
        <v>2</v>
      </c>
      <c r="D5021" s="164">
        <v>4</v>
      </c>
      <c r="E5021" s="163">
        <v>12.030000000000001</v>
      </c>
      <c r="F5021" s="163">
        <v>12.030000000000001</v>
      </c>
      <c r="G5021" s="163">
        <v>11.842499999999999</v>
      </c>
      <c r="H5021" s="1">
        <v>447</v>
      </c>
      <c r="I5021" s="161">
        <f>VLOOKUP(B5021,L$2:M$54,2,FALSE)</f>
        <v>0.84170404986724412</v>
      </c>
      <c r="J5021">
        <f>MAX(I5021*F5021,E5021)</f>
        <v>12.030000000000001</v>
      </c>
      <c r="L5021" s="166"/>
      <c r="M5021" s="41"/>
      <c r="N5021" s="41"/>
      <c r="O5021" s="41"/>
    </row>
    <row r="5022" spans="1:15" x14ac:dyDescent="0.25">
      <c r="A5022" s="165">
        <v>43675.166666666664</v>
      </c>
      <c r="B5022" s="167">
        <f>WEEKNUM(A5022)</f>
        <v>31</v>
      </c>
      <c r="C5022" s="164">
        <f>WEEKDAY(A5022)</f>
        <v>2</v>
      </c>
      <c r="D5022" s="164">
        <v>5</v>
      </c>
      <c r="E5022" s="163">
        <v>9.9499999999999993</v>
      </c>
      <c r="F5022" s="163">
        <v>9.9499999999999993</v>
      </c>
      <c r="G5022" s="163">
        <v>11.899999999999999</v>
      </c>
      <c r="H5022" s="1">
        <v>558</v>
      </c>
      <c r="I5022" s="161">
        <f>VLOOKUP(B5022,L$2:M$54,2,FALSE)</f>
        <v>0.84170404986724412</v>
      </c>
      <c r="J5022">
        <f>MAX(I5022*F5022,E5022)</f>
        <v>9.9499999999999993</v>
      </c>
      <c r="L5022" s="166"/>
      <c r="M5022" s="41"/>
      <c r="N5022" s="41"/>
      <c r="O5022" s="41"/>
    </row>
    <row r="5023" spans="1:15" x14ac:dyDescent="0.25">
      <c r="A5023" s="165">
        <v>43675.208333333336</v>
      </c>
      <c r="B5023" s="167">
        <f>WEEKNUM(A5023)</f>
        <v>31</v>
      </c>
      <c r="C5023" s="164">
        <f>WEEKDAY(A5023)</f>
        <v>2</v>
      </c>
      <c r="D5023" s="164">
        <v>6</v>
      </c>
      <c r="E5023" s="163">
        <v>10.190000000000001</v>
      </c>
      <c r="F5023" s="163">
        <v>10.190000000000001</v>
      </c>
      <c r="G5023" s="163">
        <v>11.842499999999999</v>
      </c>
      <c r="H5023" s="1">
        <v>548</v>
      </c>
      <c r="I5023" s="161">
        <f>VLOOKUP(B5023,L$2:M$54,2,FALSE)</f>
        <v>0.84170404986724412</v>
      </c>
      <c r="J5023">
        <f>MAX(I5023*F5023,E5023)</f>
        <v>10.190000000000001</v>
      </c>
      <c r="L5023" s="166"/>
      <c r="M5023" s="41"/>
      <c r="N5023" s="41"/>
      <c r="O5023" s="41"/>
    </row>
    <row r="5024" spans="1:15" x14ac:dyDescent="0.25">
      <c r="A5024" s="165">
        <v>43675.25</v>
      </c>
      <c r="B5024" s="167">
        <f>WEEKNUM(A5024)</f>
        <v>31</v>
      </c>
      <c r="C5024" s="164">
        <f>WEEKDAY(A5024)</f>
        <v>2</v>
      </c>
      <c r="D5024" s="164">
        <v>7</v>
      </c>
      <c r="E5024" s="163">
        <v>10.065000000000001</v>
      </c>
      <c r="F5024" s="163">
        <v>10.065000000000001</v>
      </c>
      <c r="G5024" s="163">
        <v>11.99</v>
      </c>
      <c r="H5024" s="1">
        <v>714</v>
      </c>
      <c r="I5024" s="161">
        <f>VLOOKUP(B5024,L$2:M$54,2,FALSE)</f>
        <v>0.84170404986724412</v>
      </c>
      <c r="J5024">
        <f>MAX(I5024*F5024,E5024)</f>
        <v>10.065000000000001</v>
      </c>
      <c r="L5024" s="166"/>
      <c r="M5024" s="41"/>
      <c r="N5024" s="41"/>
      <c r="O5024" s="41"/>
    </row>
    <row r="5025" spans="1:15" x14ac:dyDescent="0.25">
      <c r="A5025" s="165">
        <v>43675.291666666664</v>
      </c>
      <c r="B5025" s="167">
        <f>WEEKNUM(A5025)</f>
        <v>31</v>
      </c>
      <c r="C5025" s="164">
        <f>WEEKDAY(A5025)</f>
        <v>2</v>
      </c>
      <c r="D5025" s="164">
        <v>8</v>
      </c>
      <c r="E5025" s="163">
        <v>10.09</v>
      </c>
      <c r="F5025" s="163">
        <v>10.09</v>
      </c>
      <c r="G5025" s="163">
        <v>12.045</v>
      </c>
      <c r="H5025" s="1">
        <v>1077</v>
      </c>
      <c r="I5025" s="161">
        <f>VLOOKUP(B5025,L$2:M$54,2,FALSE)</f>
        <v>0.84170404986724412</v>
      </c>
      <c r="J5025">
        <f>MAX(I5025*F5025,E5025)</f>
        <v>10.09</v>
      </c>
      <c r="L5025" s="166"/>
      <c r="M5025" s="41"/>
      <c r="N5025" s="41"/>
      <c r="O5025" s="41"/>
    </row>
    <row r="5026" spans="1:15" x14ac:dyDescent="0.25">
      <c r="A5026" s="165">
        <v>43675.333333333336</v>
      </c>
      <c r="B5026" s="167">
        <f>WEEKNUM(A5026)</f>
        <v>31</v>
      </c>
      <c r="C5026" s="164">
        <f>WEEKDAY(A5026)</f>
        <v>2</v>
      </c>
      <c r="D5026" s="164">
        <v>9</v>
      </c>
      <c r="E5026" s="163">
        <v>9.9499999999999993</v>
      </c>
      <c r="F5026" s="163">
        <v>9.9499999999999993</v>
      </c>
      <c r="G5026" s="163">
        <v>12.012499999999999</v>
      </c>
      <c r="H5026" s="1">
        <v>1472</v>
      </c>
      <c r="I5026" s="161">
        <f>VLOOKUP(B5026,L$2:M$54,2,FALSE)</f>
        <v>0.84170404986724412</v>
      </c>
      <c r="J5026">
        <f>MAX(I5026*F5026,E5026)</f>
        <v>9.9499999999999993</v>
      </c>
      <c r="L5026" s="166"/>
      <c r="M5026" s="41"/>
      <c r="N5026" s="41"/>
      <c r="O5026" s="41"/>
    </row>
    <row r="5027" spans="1:15" x14ac:dyDescent="0.25">
      <c r="A5027" s="165">
        <v>43675.375</v>
      </c>
      <c r="B5027" s="167">
        <f>WEEKNUM(A5027)</f>
        <v>31</v>
      </c>
      <c r="C5027" s="164">
        <f>WEEKDAY(A5027)</f>
        <v>2</v>
      </c>
      <c r="D5027" s="164">
        <v>10</v>
      </c>
      <c r="E5027" s="163">
        <v>11.86</v>
      </c>
      <c r="F5027" s="163">
        <v>11.86</v>
      </c>
      <c r="G5027" s="163">
        <v>11.7875</v>
      </c>
      <c r="H5027" s="1">
        <v>2064</v>
      </c>
      <c r="I5027" s="161">
        <f>VLOOKUP(B5027,L$2:M$54,2,FALSE)</f>
        <v>0.84170404986724412</v>
      </c>
      <c r="J5027">
        <f>MAX(I5027*F5027,E5027)</f>
        <v>11.86</v>
      </c>
      <c r="L5027" s="166"/>
      <c r="M5027" s="41"/>
      <c r="N5027" s="41"/>
      <c r="O5027" s="41"/>
    </row>
    <row r="5028" spans="1:15" x14ac:dyDescent="0.25">
      <c r="A5028" s="165">
        <v>43675.416666666664</v>
      </c>
      <c r="B5028" s="167">
        <f>WEEKNUM(A5028)</f>
        <v>31</v>
      </c>
      <c r="C5028" s="164">
        <f>WEEKDAY(A5028)</f>
        <v>2</v>
      </c>
      <c r="D5028" s="164">
        <v>11</v>
      </c>
      <c r="E5028" s="163">
        <v>10.5</v>
      </c>
      <c r="F5028" s="163">
        <v>11.885</v>
      </c>
      <c r="G5028" s="163">
        <v>11.725</v>
      </c>
      <c r="H5028" s="1">
        <v>2371</v>
      </c>
      <c r="I5028" s="161">
        <f>VLOOKUP(B5028,L$2:M$54,2,FALSE)</f>
        <v>0.84170404986724412</v>
      </c>
      <c r="J5028">
        <f>MAX(I5028*F5028,E5028)</f>
        <v>10.5</v>
      </c>
      <c r="L5028" s="166"/>
      <c r="M5028" s="41"/>
      <c r="N5028" s="41"/>
      <c r="O5028" s="41"/>
    </row>
    <row r="5029" spans="1:15" x14ac:dyDescent="0.25">
      <c r="A5029" s="165">
        <v>43675.458333333336</v>
      </c>
      <c r="B5029" s="167">
        <f>WEEKNUM(A5029)</f>
        <v>31</v>
      </c>
      <c r="C5029" s="164">
        <f>WEEKDAY(A5029)</f>
        <v>2</v>
      </c>
      <c r="D5029" s="164">
        <v>12</v>
      </c>
      <c r="E5029" s="163">
        <v>10.934999999999999</v>
      </c>
      <c r="F5029" s="163">
        <v>11.94</v>
      </c>
      <c r="G5029" s="163">
        <v>11.907499999999999</v>
      </c>
      <c r="H5029" s="1">
        <v>2734</v>
      </c>
      <c r="I5029" s="161">
        <f>VLOOKUP(B5029,L$2:M$54,2,FALSE)</f>
        <v>0.84170404986724412</v>
      </c>
      <c r="J5029">
        <f>MAX(I5029*F5029,E5029)</f>
        <v>10.934999999999999</v>
      </c>
      <c r="L5029" s="166"/>
      <c r="M5029" s="41"/>
      <c r="N5029" s="41"/>
      <c r="O5029" s="41"/>
    </row>
    <row r="5030" spans="1:15" x14ac:dyDescent="0.25">
      <c r="A5030" s="165">
        <v>43675.5</v>
      </c>
      <c r="B5030" s="167">
        <f>WEEKNUM(A5030)</f>
        <v>31</v>
      </c>
      <c r="C5030" s="164">
        <f>WEEKDAY(A5030)</f>
        <v>2</v>
      </c>
      <c r="D5030" s="164">
        <v>13</v>
      </c>
      <c r="E5030" s="163">
        <v>10</v>
      </c>
      <c r="F5030" s="163">
        <v>13.870000000000001</v>
      </c>
      <c r="G5030" s="163">
        <v>12.022500000000001</v>
      </c>
      <c r="H5030" s="1">
        <v>2291</v>
      </c>
      <c r="I5030" s="161">
        <f>VLOOKUP(B5030,L$2:M$54,2,FALSE)</f>
        <v>0.84170404986724412</v>
      </c>
      <c r="J5030">
        <f>MAX(I5030*F5030,E5030)</f>
        <v>11.674435171658677</v>
      </c>
      <c r="L5030" s="166"/>
      <c r="M5030" s="41"/>
      <c r="N5030" s="41"/>
      <c r="O5030" s="41"/>
    </row>
    <row r="5031" spans="1:15" x14ac:dyDescent="0.25">
      <c r="A5031" s="165">
        <v>43675.541666666664</v>
      </c>
      <c r="B5031" s="167">
        <f>WEEKNUM(A5031)</f>
        <v>31</v>
      </c>
      <c r="C5031" s="164">
        <f>WEEKDAY(A5031)</f>
        <v>2</v>
      </c>
      <c r="D5031" s="164">
        <v>14</v>
      </c>
      <c r="E5031" s="163">
        <v>10</v>
      </c>
      <c r="F5031" s="163">
        <v>14.15</v>
      </c>
      <c r="G5031" s="163">
        <v>11.3675</v>
      </c>
      <c r="H5031" s="1">
        <v>2067</v>
      </c>
      <c r="I5031" s="161">
        <f>VLOOKUP(B5031,L$2:M$54,2,FALSE)</f>
        <v>0.84170404986724412</v>
      </c>
      <c r="J5031">
        <f>MAX(I5031*F5031,E5031)</f>
        <v>11.910112305621505</v>
      </c>
      <c r="L5031" s="166"/>
      <c r="M5031" s="41"/>
      <c r="N5031" s="41"/>
      <c r="O5031" s="41"/>
    </row>
    <row r="5032" spans="1:15" x14ac:dyDescent="0.25">
      <c r="A5032" s="165">
        <v>43675.583333333336</v>
      </c>
      <c r="B5032" s="167">
        <f>WEEKNUM(A5032)</f>
        <v>31</v>
      </c>
      <c r="C5032" s="164">
        <f>WEEKDAY(A5032)</f>
        <v>2</v>
      </c>
      <c r="D5032" s="164">
        <v>15</v>
      </c>
      <c r="E5032" s="163">
        <v>10</v>
      </c>
      <c r="F5032" s="163">
        <v>11.9375</v>
      </c>
      <c r="G5032" s="163">
        <v>12.045</v>
      </c>
      <c r="H5032" s="1">
        <v>2453</v>
      </c>
      <c r="I5032" s="161">
        <f>VLOOKUP(B5032,L$2:M$54,2,FALSE)</f>
        <v>0.84170404986724412</v>
      </c>
      <c r="J5032">
        <f>MAX(I5032*F5032,E5032)</f>
        <v>10.047842095290227</v>
      </c>
      <c r="L5032" s="166"/>
      <c r="M5032" s="41"/>
      <c r="N5032" s="41"/>
      <c r="O5032" s="41"/>
    </row>
    <row r="5033" spans="1:15" x14ac:dyDescent="0.25">
      <c r="A5033" s="165">
        <v>43675.625</v>
      </c>
      <c r="B5033" s="167">
        <f>WEEKNUM(A5033)</f>
        <v>31</v>
      </c>
      <c r="C5033" s="164">
        <f>WEEKDAY(A5033)</f>
        <v>2</v>
      </c>
      <c r="D5033" s="164">
        <v>16</v>
      </c>
      <c r="E5033" s="163">
        <v>11</v>
      </c>
      <c r="F5033" s="163">
        <v>12.105</v>
      </c>
      <c r="G5033" s="163">
        <v>11.89</v>
      </c>
      <c r="H5033" s="1">
        <v>2518</v>
      </c>
      <c r="I5033" s="161">
        <f>VLOOKUP(B5033,L$2:M$54,2,FALSE)</f>
        <v>0.84170404986724412</v>
      </c>
      <c r="J5033">
        <f>MAX(I5033*F5033,E5033)</f>
        <v>11</v>
      </c>
      <c r="L5033" s="166"/>
      <c r="M5033" s="41"/>
      <c r="N5033" s="41"/>
      <c r="O5033" s="41"/>
    </row>
    <row r="5034" spans="1:15" x14ac:dyDescent="0.25">
      <c r="A5034" s="165">
        <v>43675.666666666664</v>
      </c>
      <c r="B5034" s="167">
        <f>WEEKNUM(A5034)</f>
        <v>31</v>
      </c>
      <c r="C5034" s="164">
        <f>WEEKDAY(A5034)</f>
        <v>2</v>
      </c>
      <c r="D5034" s="164">
        <v>17</v>
      </c>
      <c r="E5034" s="163">
        <v>10</v>
      </c>
      <c r="F5034" s="163">
        <v>13.850000000000001</v>
      </c>
      <c r="G5034" s="163">
        <v>11.705</v>
      </c>
      <c r="H5034" s="1">
        <v>2532</v>
      </c>
      <c r="I5034" s="161">
        <f>VLOOKUP(B5034,L$2:M$54,2,FALSE)</f>
        <v>0.84170404986724412</v>
      </c>
      <c r="J5034">
        <f>MAX(I5034*F5034,E5034)</f>
        <v>11.657601090661332</v>
      </c>
      <c r="L5034" s="166"/>
      <c r="M5034" s="41"/>
      <c r="N5034" s="41"/>
      <c r="O5034" s="41"/>
    </row>
    <row r="5035" spans="1:15" x14ac:dyDescent="0.25">
      <c r="A5035" s="165">
        <v>43675.708333333336</v>
      </c>
      <c r="B5035" s="167">
        <f>WEEKNUM(A5035)</f>
        <v>31</v>
      </c>
      <c r="C5035" s="164">
        <f>WEEKDAY(A5035)</f>
        <v>2</v>
      </c>
      <c r="D5035" s="164">
        <v>18</v>
      </c>
      <c r="E5035" s="163">
        <v>10</v>
      </c>
      <c r="F5035" s="163">
        <v>14.260000000000002</v>
      </c>
      <c r="G5035" s="163">
        <v>10.66</v>
      </c>
      <c r="H5035" s="1">
        <v>2597</v>
      </c>
      <c r="I5035" s="161">
        <f>VLOOKUP(B5035,L$2:M$54,2,FALSE)</f>
        <v>0.84170404986724412</v>
      </c>
      <c r="J5035">
        <f>MAX(I5035*F5035,E5035)</f>
        <v>12.002699751106903</v>
      </c>
      <c r="L5035" s="166"/>
      <c r="M5035" s="41"/>
      <c r="N5035" s="41"/>
      <c r="O5035" s="41"/>
    </row>
    <row r="5036" spans="1:15" x14ac:dyDescent="0.25">
      <c r="A5036" s="165">
        <v>43675.75</v>
      </c>
      <c r="B5036" s="167">
        <f>WEEKNUM(A5036)</f>
        <v>31</v>
      </c>
      <c r="C5036" s="164">
        <f>WEEKDAY(A5036)</f>
        <v>2</v>
      </c>
      <c r="D5036" s="164">
        <v>19</v>
      </c>
      <c r="E5036" s="163">
        <v>10</v>
      </c>
      <c r="F5036" s="163">
        <v>14</v>
      </c>
      <c r="G5036" s="163">
        <v>10.195</v>
      </c>
      <c r="H5036" s="1">
        <v>2414</v>
      </c>
      <c r="I5036" s="161">
        <f>VLOOKUP(B5036,L$2:M$54,2,FALSE)</f>
        <v>0.84170404986724412</v>
      </c>
      <c r="J5036">
        <f>MAX(I5036*F5036,E5036)</f>
        <v>11.783856698141417</v>
      </c>
      <c r="L5036" s="166"/>
      <c r="M5036" s="41"/>
      <c r="N5036" s="41"/>
      <c r="O5036" s="41"/>
    </row>
    <row r="5037" spans="1:15" x14ac:dyDescent="0.25">
      <c r="A5037" s="165">
        <v>43675.791666666664</v>
      </c>
      <c r="B5037" s="167">
        <f>WEEKNUM(A5037)</f>
        <v>31</v>
      </c>
      <c r="C5037" s="164">
        <f>WEEKDAY(A5037)</f>
        <v>2</v>
      </c>
      <c r="D5037" s="164">
        <v>20</v>
      </c>
      <c r="E5037" s="163">
        <v>10</v>
      </c>
      <c r="F5037" s="163">
        <v>13.850000000000001</v>
      </c>
      <c r="G5037" s="163">
        <v>10.09</v>
      </c>
      <c r="H5037" s="1">
        <v>1825</v>
      </c>
      <c r="I5037" s="161">
        <f>VLOOKUP(B5037,L$2:M$54,2,FALSE)</f>
        <v>0.84170404986724412</v>
      </c>
      <c r="J5037">
        <f>MAX(I5037*F5037,E5037)</f>
        <v>11.657601090661332</v>
      </c>
      <c r="L5037" s="166"/>
      <c r="M5037" s="41"/>
      <c r="N5037" s="41"/>
      <c r="O5037" s="41"/>
    </row>
    <row r="5038" spans="1:15" x14ac:dyDescent="0.25">
      <c r="A5038" s="165">
        <v>43675.833333333336</v>
      </c>
      <c r="B5038" s="167">
        <f>WEEKNUM(A5038)</f>
        <v>31</v>
      </c>
      <c r="C5038" s="164">
        <f>WEEKDAY(A5038)</f>
        <v>2</v>
      </c>
      <c r="D5038" s="164">
        <v>21</v>
      </c>
      <c r="E5038" s="163">
        <v>10</v>
      </c>
      <c r="F5038" s="163">
        <v>14.260000000000002</v>
      </c>
      <c r="G5038" s="163">
        <v>10.190000000000001</v>
      </c>
      <c r="H5038" s="1">
        <v>1274</v>
      </c>
      <c r="I5038" s="161">
        <f>VLOOKUP(B5038,L$2:M$54,2,FALSE)</f>
        <v>0.84170404986724412</v>
      </c>
      <c r="J5038">
        <f>MAX(I5038*F5038,E5038)</f>
        <v>12.002699751106903</v>
      </c>
      <c r="L5038" s="166"/>
      <c r="M5038" s="41"/>
      <c r="N5038" s="41"/>
      <c r="O5038" s="41"/>
    </row>
    <row r="5039" spans="1:15" x14ac:dyDescent="0.25">
      <c r="A5039" s="165">
        <v>43675.875</v>
      </c>
      <c r="B5039" s="167">
        <f>WEEKNUM(A5039)</f>
        <v>31</v>
      </c>
      <c r="C5039" s="164">
        <f>WEEKDAY(A5039)</f>
        <v>2</v>
      </c>
      <c r="D5039" s="164">
        <v>22</v>
      </c>
      <c r="E5039" s="163">
        <v>10</v>
      </c>
      <c r="F5039" s="163">
        <v>13</v>
      </c>
      <c r="G5039" s="163">
        <v>9.81</v>
      </c>
      <c r="H5039" s="1">
        <v>999</v>
      </c>
      <c r="I5039" s="161">
        <f>VLOOKUP(B5039,L$2:M$54,2,FALSE)</f>
        <v>0.84170404986724412</v>
      </c>
      <c r="J5039">
        <f>MAX(I5039*F5039,E5039)</f>
        <v>10.942152648274174</v>
      </c>
      <c r="L5039" s="166"/>
      <c r="M5039" s="41"/>
      <c r="N5039" s="41"/>
      <c r="O5039" s="41"/>
    </row>
    <row r="5040" spans="1:15" x14ac:dyDescent="0.25">
      <c r="A5040" s="165">
        <v>43675.916666666664</v>
      </c>
      <c r="B5040" s="167">
        <f>WEEKNUM(A5040)</f>
        <v>31</v>
      </c>
      <c r="C5040" s="164">
        <f>WEEKDAY(A5040)</f>
        <v>2</v>
      </c>
      <c r="D5040" s="164">
        <v>23</v>
      </c>
      <c r="E5040" s="163">
        <v>12.01</v>
      </c>
      <c r="F5040" s="163">
        <v>12.01</v>
      </c>
      <c r="G5040" s="163">
        <v>10.08</v>
      </c>
      <c r="H5040" s="1">
        <v>912</v>
      </c>
      <c r="I5040" s="161">
        <f>VLOOKUP(B5040,L$2:M$54,2,FALSE)</f>
        <v>0.84170404986724412</v>
      </c>
      <c r="J5040">
        <f>MAX(I5040*F5040,E5040)</f>
        <v>12.01</v>
      </c>
      <c r="L5040" s="166"/>
      <c r="M5040" s="41"/>
      <c r="N5040" s="41"/>
      <c r="O5040" s="41"/>
    </row>
    <row r="5041" spans="1:15" x14ac:dyDescent="0.25">
      <c r="A5041" s="165">
        <v>43675.958333333336</v>
      </c>
      <c r="B5041" s="167">
        <f>WEEKNUM(A5041)</f>
        <v>31</v>
      </c>
      <c r="C5041" s="164">
        <f>WEEKDAY(A5041)</f>
        <v>2</v>
      </c>
      <c r="D5041" s="164">
        <v>24</v>
      </c>
      <c r="E5041" s="163">
        <v>11.9375</v>
      </c>
      <c r="F5041" s="163">
        <v>11.9375</v>
      </c>
      <c r="G5041" s="163">
        <v>11.86</v>
      </c>
      <c r="H5041" s="1">
        <v>962</v>
      </c>
      <c r="I5041" s="161">
        <f>VLOOKUP(B5041,L$2:M$54,2,FALSE)</f>
        <v>0.84170404986724412</v>
      </c>
      <c r="J5041">
        <f>MAX(I5041*F5041,E5041)</f>
        <v>11.9375</v>
      </c>
      <c r="L5041" s="166"/>
      <c r="M5041" s="41"/>
      <c r="N5041" s="41"/>
      <c r="O5041" s="41"/>
    </row>
    <row r="5042" spans="1:15" x14ac:dyDescent="0.25">
      <c r="A5042" s="165">
        <v>43676</v>
      </c>
      <c r="B5042" s="167">
        <f>WEEKNUM(A5042)</f>
        <v>31</v>
      </c>
      <c r="C5042" s="164">
        <f>WEEKDAY(A5042)</f>
        <v>3</v>
      </c>
      <c r="D5042" s="164">
        <v>1</v>
      </c>
      <c r="E5042" s="163">
        <v>10.879999999999999</v>
      </c>
      <c r="F5042" s="163">
        <v>10.879999999999999</v>
      </c>
      <c r="G5042" s="163">
        <v>11.0725</v>
      </c>
      <c r="H5042" s="1">
        <v>662</v>
      </c>
      <c r="I5042" s="161">
        <f>VLOOKUP(B5042,L$2:M$54,2,FALSE)</f>
        <v>0.84170404986724412</v>
      </c>
      <c r="J5042">
        <f>MAX(I5042*F5042,E5042)</f>
        <v>10.879999999999999</v>
      </c>
      <c r="L5042" s="166"/>
      <c r="M5042" s="41"/>
      <c r="N5042" s="41"/>
      <c r="O5042" s="41"/>
    </row>
    <row r="5043" spans="1:15" x14ac:dyDescent="0.25">
      <c r="A5043" s="165">
        <v>43676.041666666664</v>
      </c>
      <c r="B5043" s="167">
        <f>WEEKNUM(A5043)</f>
        <v>31</v>
      </c>
      <c r="C5043" s="164">
        <f>WEEKDAY(A5043)</f>
        <v>3</v>
      </c>
      <c r="D5043" s="164">
        <v>2</v>
      </c>
      <c r="E5043" s="163">
        <v>12</v>
      </c>
      <c r="F5043" s="163">
        <v>12</v>
      </c>
      <c r="G5043" s="163">
        <v>11.442500000000001</v>
      </c>
      <c r="H5043" s="1">
        <v>404</v>
      </c>
      <c r="I5043" s="161">
        <f>VLOOKUP(B5043,L$2:M$54,2,FALSE)</f>
        <v>0.84170404986724412</v>
      </c>
      <c r="J5043">
        <f>MAX(I5043*F5043,E5043)</f>
        <v>12</v>
      </c>
      <c r="L5043" s="166"/>
      <c r="M5043" s="41"/>
      <c r="N5043" s="41"/>
      <c r="O5043" s="41"/>
    </row>
    <row r="5044" spans="1:15" x14ac:dyDescent="0.25">
      <c r="A5044" s="165">
        <v>43676.083333333336</v>
      </c>
      <c r="B5044" s="167">
        <f>WEEKNUM(A5044)</f>
        <v>31</v>
      </c>
      <c r="C5044" s="164">
        <f>WEEKDAY(A5044)</f>
        <v>3</v>
      </c>
      <c r="D5044" s="164">
        <v>3</v>
      </c>
      <c r="E5044" s="163">
        <v>10.6</v>
      </c>
      <c r="F5044" s="163">
        <v>11.1</v>
      </c>
      <c r="G5044" s="163">
        <v>12.105</v>
      </c>
      <c r="H5044" s="1">
        <v>277</v>
      </c>
      <c r="I5044" s="161">
        <f>VLOOKUP(B5044,L$2:M$54,2,FALSE)</f>
        <v>0.84170404986724412</v>
      </c>
      <c r="J5044">
        <f>MAX(I5044*F5044,E5044)</f>
        <v>10.6</v>
      </c>
      <c r="L5044" s="166"/>
      <c r="M5044" s="41"/>
      <c r="N5044" s="41"/>
      <c r="O5044" s="41"/>
    </row>
    <row r="5045" spans="1:15" x14ac:dyDescent="0.25">
      <c r="A5045" s="165">
        <v>43676.125</v>
      </c>
      <c r="B5045" s="167">
        <f>WEEKNUM(A5045)</f>
        <v>31</v>
      </c>
      <c r="C5045" s="164">
        <f>WEEKDAY(A5045)</f>
        <v>3</v>
      </c>
      <c r="D5045" s="164">
        <v>4</v>
      </c>
      <c r="E5045" s="163">
        <v>11.875</v>
      </c>
      <c r="F5045" s="163">
        <v>12</v>
      </c>
      <c r="G5045" s="163">
        <v>12.0375</v>
      </c>
      <c r="H5045" s="1">
        <v>339</v>
      </c>
      <c r="I5045" s="161">
        <f>VLOOKUP(B5045,L$2:M$54,2,FALSE)</f>
        <v>0.84170404986724412</v>
      </c>
      <c r="J5045">
        <f>MAX(I5045*F5045,E5045)</f>
        <v>11.875</v>
      </c>
      <c r="L5045" s="166"/>
      <c r="M5045" s="41"/>
      <c r="N5045" s="41"/>
      <c r="O5045" s="41"/>
    </row>
    <row r="5046" spans="1:15" x14ac:dyDescent="0.25">
      <c r="A5046" s="165">
        <v>43676.166666666664</v>
      </c>
      <c r="B5046" s="167">
        <f>WEEKNUM(A5046)</f>
        <v>31</v>
      </c>
      <c r="C5046" s="164">
        <f>WEEKDAY(A5046)</f>
        <v>3</v>
      </c>
      <c r="D5046" s="164">
        <v>5</v>
      </c>
      <c r="E5046" s="163">
        <v>10.6</v>
      </c>
      <c r="F5046" s="163">
        <v>11.1</v>
      </c>
      <c r="G5046" s="163">
        <v>11.475</v>
      </c>
      <c r="H5046" s="1">
        <v>398</v>
      </c>
      <c r="I5046" s="161">
        <f>VLOOKUP(B5046,L$2:M$54,2,FALSE)</f>
        <v>0.84170404986724412</v>
      </c>
      <c r="J5046">
        <f>MAX(I5046*F5046,E5046)</f>
        <v>10.6</v>
      </c>
      <c r="L5046" s="166"/>
      <c r="M5046" s="41"/>
      <c r="N5046" s="41"/>
      <c r="O5046" s="41"/>
    </row>
    <row r="5047" spans="1:15" x14ac:dyDescent="0.25">
      <c r="A5047" s="165">
        <v>43676.208333333336</v>
      </c>
      <c r="B5047" s="167">
        <f>WEEKNUM(A5047)</f>
        <v>31</v>
      </c>
      <c r="C5047" s="164">
        <f>WEEKDAY(A5047)</f>
        <v>3</v>
      </c>
      <c r="D5047" s="164">
        <v>6</v>
      </c>
      <c r="E5047" s="163">
        <v>10.5</v>
      </c>
      <c r="F5047" s="163">
        <v>11</v>
      </c>
      <c r="G5047" s="163">
        <v>11.516249999999999</v>
      </c>
      <c r="H5047" s="1">
        <v>324</v>
      </c>
      <c r="I5047" s="161">
        <f>VLOOKUP(B5047,L$2:M$54,2,FALSE)</f>
        <v>0.84170404986724412</v>
      </c>
      <c r="J5047">
        <f>MAX(I5047*F5047,E5047)</f>
        <v>10.5</v>
      </c>
      <c r="L5047" s="166"/>
      <c r="M5047" s="41"/>
      <c r="N5047" s="41"/>
      <c r="O5047" s="41"/>
    </row>
    <row r="5048" spans="1:15" x14ac:dyDescent="0.25">
      <c r="A5048" s="165">
        <v>43676.25</v>
      </c>
      <c r="B5048" s="167">
        <f>WEEKNUM(A5048)</f>
        <v>31</v>
      </c>
      <c r="C5048" s="164">
        <f>WEEKDAY(A5048)</f>
        <v>3</v>
      </c>
      <c r="D5048" s="164">
        <v>7</v>
      </c>
      <c r="E5048" s="163">
        <v>10.875</v>
      </c>
      <c r="F5048" s="163">
        <v>12</v>
      </c>
      <c r="G5048" s="163">
        <v>12.01</v>
      </c>
      <c r="H5048" s="1">
        <v>411</v>
      </c>
      <c r="I5048" s="161">
        <f>VLOOKUP(B5048,L$2:M$54,2,FALSE)</f>
        <v>0.84170404986724412</v>
      </c>
      <c r="J5048">
        <f>MAX(I5048*F5048,E5048)</f>
        <v>10.875</v>
      </c>
      <c r="L5048" s="166"/>
      <c r="M5048" s="41"/>
      <c r="N5048" s="41"/>
      <c r="O5048" s="41"/>
    </row>
    <row r="5049" spans="1:15" x14ac:dyDescent="0.25">
      <c r="A5049" s="165">
        <v>43676.291666666664</v>
      </c>
      <c r="B5049" s="167">
        <f>WEEKNUM(A5049)</f>
        <v>31</v>
      </c>
      <c r="C5049" s="164">
        <f>WEEKDAY(A5049)</f>
        <v>3</v>
      </c>
      <c r="D5049" s="164">
        <v>8</v>
      </c>
      <c r="E5049" s="163">
        <v>10</v>
      </c>
      <c r="F5049" s="163">
        <v>15.75</v>
      </c>
      <c r="G5049" s="163">
        <v>12.0425</v>
      </c>
      <c r="H5049" s="1">
        <v>557</v>
      </c>
      <c r="I5049" s="161">
        <f>VLOOKUP(B5049,L$2:M$54,2,FALSE)</f>
        <v>0.84170404986724412</v>
      </c>
      <c r="J5049">
        <f>MAX(I5049*F5049,E5049)</f>
        <v>13.256838785409094</v>
      </c>
      <c r="L5049" s="166"/>
      <c r="M5049" s="41"/>
      <c r="N5049" s="41"/>
      <c r="O5049" s="41"/>
    </row>
    <row r="5050" spans="1:15" x14ac:dyDescent="0.25">
      <c r="A5050" s="165">
        <v>43676.333333333336</v>
      </c>
      <c r="B5050" s="167">
        <f>WEEKNUM(A5050)</f>
        <v>31</v>
      </c>
      <c r="C5050" s="164">
        <f>WEEKDAY(A5050)</f>
        <v>3</v>
      </c>
      <c r="D5050" s="164">
        <v>9</v>
      </c>
      <c r="E5050" s="163">
        <v>10</v>
      </c>
      <c r="F5050" s="163">
        <v>17.625</v>
      </c>
      <c r="G5050" s="163">
        <v>12.525</v>
      </c>
      <c r="H5050" s="1">
        <v>725</v>
      </c>
      <c r="I5050" s="161">
        <f>VLOOKUP(B5050,L$2:M$54,2,FALSE)</f>
        <v>0.84170404986724412</v>
      </c>
      <c r="J5050">
        <f>MAX(I5050*F5050,E5050)</f>
        <v>14.835033878910178</v>
      </c>
      <c r="L5050" s="166"/>
      <c r="M5050" s="41"/>
      <c r="N5050" s="41"/>
      <c r="O5050" s="41"/>
    </row>
    <row r="5051" spans="1:15" x14ac:dyDescent="0.25">
      <c r="A5051" s="165">
        <v>43676.375</v>
      </c>
      <c r="B5051" s="167">
        <f>WEEKNUM(A5051)</f>
        <v>31</v>
      </c>
      <c r="C5051" s="164">
        <f>WEEKDAY(A5051)</f>
        <v>3</v>
      </c>
      <c r="D5051" s="164">
        <v>10</v>
      </c>
      <c r="E5051" s="163">
        <v>10</v>
      </c>
      <c r="F5051" s="163">
        <v>14.75</v>
      </c>
      <c r="G5051" s="163">
        <v>12.01</v>
      </c>
      <c r="H5051" s="1">
        <v>1182</v>
      </c>
      <c r="I5051" s="161">
        <f>VLOOKUP(B5051,L$2:M$54,2,FALSE)</f>
        <v>0.84170404986724412</v>
      </c>
      <c r="J5051">
        <f>MAX(I5051*F5051,E5051)</f>
        <v>12.415134735541852</v>
      </c>
      <c r="L5051" s="166"/>
      <c r="M5051" s="41"/>
      <c r="N5051" s="41"/>
      <c r="O5051" s="41"/>
    </row>
    <row r="5052" spans="1:15" x14ac:dyDescent="0.25">
      <c r="A5052" s="165">
        <v>43676.416666666664</v>
      </c>
      <c r="B5052" s="167">
        <f>WEEKNUM(A5052)</f>
        <v>31</v>
      </c>
      <c r="C5052" s="164">
        <f>WEEKDAY(A5052)</f>
        <v>3</v>
      </c>
      <c r="D5052" s="164">
        <v>11</v>
      </c>
      <c r="E5052" s="163">
        <v>10</v>
      </c>
      <c r="F5052" s="163">
        <v>14</v>
      </c>
      <c r="G5052" s="163">
        <v>12.0425</v>
      </c>
      <c r="H5052" s="1">
        <v>1738</v>
      </c>
      <c r="I5052" s="161">
        <f>VLOOKUP(B5052,L$2:M$54,2,FALSE)</f>
        <v>0.84170404986724412</v>
      </c>
      <c r="J5052">
        <f>MAX(I5052*F5052,E5052)</f>
        <v>11.783856698141417</v>
      </c>
      <c r="L5052" s="166"/>
      <c r="M5052" s="41"/>
      <c r="N5052" s="41"/>
      <c r="O5052" s="41"/>
    </row>
    <row r="5053" spans="1:15" x14ac:dyDescent="0.25">
      <c r="A5053" s="165">
        <v>43676.458333333336</v>
      </c>
      <c r="B5053" s="167">
        <f>WEEKNUM(A5053)</f>
        <v>31</v>
      </c>
      <c r="C5053" s="164">
        <f>WEEKDAY(A5053)</f>
        <v>3</v>
      </c>
      <c r="D5053" s="164">
        <v>12</v>
      </c>
      <c r="E5053" s="163">
        <v>10</v>
      </c>
      <c r="F5053" s="163">
        <v>13.875</v>
      </c>
      <c r="G5053" s="163">
        <v>11.925000000000001</v>
      </c>
      <c r="H5053" s="1">
        <v>2056</v>
      </c>
      <c r="I5053" s="161">
        <f>VLOOKUP(B5053,L$2:M$54,2,FALSE)</f>
        <v>0.84170404986724412</v>
      </c>
      <c r="J5053">
        <f>MAX(I5053*F5053,E5053)</f>
        <v>11.678643691908013</v>
      </c>
      <c r="L5053" s="166"/>
      <c r="M5053" s="41"/>
      <c r="N5053" s="41"/>
      <c r="O5053" s="41"/>
    </row>
    <row r="5054" spans="1:15" x14ac:dyDescent="0.25">
      <c r="A5054" s="165">
        <v>43676.5</v>
      </c>
      <c r="B5054" s="167">
        <f>WEEKNUM(A5054)</f>
        <v>31</v>
      </c>
      <c r="C5054" s="164">
        <f>WEEKDAY(A5054)</f>
        <v>3</v>
      </c>
      <c r="D5054" s="164">
        <v>13</v>
      </c>
      <c r="E5054" s="163">
        <v>10</v>
      </c>
      <c r="F5054" s="163">
        <v>14.125</v>
      </c>
      <c r="G5054" s="163">
        <v>12.13</v>
      </c>
      <c r="H5054" s="1">
        <v>1712</v>
      </c>
      <c r="I5054" s="161">
        <f>VLOOKUP(B5054,L$2:M$54,2,FALSE)</f>
        <v>0.84170404986724412</v>
      </c>
      <c r="J5054">
        <f>MAX(I5054*F5054,E5054)</f>
        <v>11.889069704374823</v>
      </c>
      <c r="L5054" s="166"/>
      <c r="M5054" s="41"/>
      <c r="N5054" s="41"/>
      <c r="O5054" s="41"/>
    </row>
    <row r="5055" spans="1:15" x14ac:dyDescent="0.25">
      <c r="A5055" s="165">
        <v>43676.541666666664</v>
      </c>
      <c r="B5055" s="167">
        <f>WEEKNUM(A5055)</f>
        <v>31</v>
      </c>
      <c r="C5055" s="164">
        <f>WEEKDAY(A5055)</f>
        <v>3</v>
      </c>
      <c r="D5055" s="164">
        <v>14</v>
      </c>
      <c r="E5055" s="163">
        <v>10</v>
      </c>
      <c r="F5055" s="163">
        <v>14.074999999999999</v>
      </c>
      <c r="G5055" s="163">
        <v>11.935</v>
      </c>
      <c r="H5055" s="1">
        <v>1493</v>
      </c>
      <c r="I5055" s="161">
        <f>VLOOKUP(B5055,L$2:M$54,2,FALSE)</f>
        <v>0.84170404986724412</v>
      </c>
      <c r="J5055">
        <f>MAX(I5055*F5055,E5055)</f>
        <v>11.84698450188146</v>
      </c>
      <c r="L5055" s="166"/>
      <c r="M5055" s="41"/>
      <c r="N5055" s="41"/>
      <c r="O5055" s="41"/>
    </row>
    <row r="5056" spans="1:15" x14ac:dyDescent="0.25">
      <c r="A5056" s="165">
        <v>43676.583333333336</v>
      </c>
      <c r="B5056" s="167">
        <f>WEEKNUM(A5056)</f>
        <v>31</v>
      </c>
      <c r="C5056" s="164">
        <f>WEEKDAY(A5056)</f>
        <v>3</v>
      </c>
      <c r="D5056" s="164">
        <v>15</v>
      </c>
      <c r="E5056" s="163">
        <v>10</v>
      </c>
      <c r="F5056" s="163">
        <v>13.975000000000001</v>
      </c>
      <c r="G5056" s="163">
        <v>12.032500000000001</v>
      </c>
      <c r="H5056" s="1">
        <v>1723</v>
      </c>
      <c r="I5056" s="161">
        <f>VLOOKUP(B5056,L$2:M$54,2,FALSE)</f>
        <v>0.84170404986724412</v>
      </c>
      <c r="J5056">
        <f>MAX(I5056*F5056,E5056)</f>
        <v>11.762814096894738</v>
      </c>
      <c r="L5056" s="166"/>
      <c r="M5056" s="41"/>
      <c r="N5056" s="41"/>
      <c r="O5056" s="41"/>
    </row>
    <row r="5057" spans="1:15" x14ac:dyDescent="0.25">
      <c r="A5057" s="165">
        <v>43676.625</v>
      </c>
      <c r="B5057" s="167">
        <f>WEEKNUM(A5057)</f>
        <v>31</v>
      </c>
      <c r="C5057" s="164">
        <f>WEEKDAY(A5057)</f>
        <v>3</v>
      </c>
      <c r="D5057" s="164">
        <v>16</v>
      </c>
      <c r="E5057" s="163">
        <v>10</v>
      </c>
      <c r="F5057" s="163">
        <v>14.175000000000001</v>
      </c>
      <c r="G5057" s="163">
        <v>10.879999999999999</v>
      </c>
      <c r="H5057" s="1">
        <v>2221</v>
      </c>
      <c r="I5057" s="161">
        <f>VLOOKUP(B5057,L$2:M$54,2,FALSE)</f>
        <v>0.84170404986724412</v>
      </c>
      <c r="J5057">
        <f>MAX(I5057*F5057,E5057)</f>
        <v>11.931154906868185</v>
      </c>
      <c r="L5057" s="166"/>
      <c r="M5057" s="41"/>
      <c r="N5057" s="41"/>
      <c r="O5057" s="41"/>
    </row>
    <row r="5058" spans="1:15" x14ac:dyDescent="0.25">
      <c r="A5058" s="165">
        <v>43676.666666666664</v>
      </c>
      <c r="B5058" s="167">
        <f>WEEKNUM(A5058)</f>
        <v>31</v>
      </c>
      <c r="C5058" s="164">
        <f>WEEKDAY(A5058)</f>
        <v>3</v>
      </c>
      <c r="D5058" s="164">
        <v>17</v>
      </c>
      <c r="E5058" s="163">
        <v>10</v>
      </c>
      <c r="F5058" s="163">
        <v>14.45</v>
      </c>
      <c r="G5058" s="163">
        <v>12</v>
      </c>
      <c r="H5058" s="1">
        <v>2603</v>
      </c>
      <c r="I5058" s="161">
        <f>VLOOKUP(B5058,L$2:M$54,2,FALSE)</f>
        <v>0.84170404986724412</v>
      </c>
      <c r="J5058">
        <f>MAX(I5058*F5058,E5058)</f>
        <v>12.162623520581677</v>
      </c>
      <c r="L5058" s="166"/>
      <c r="M5058" s="41"/>
      <c r="N5058" s="41"/>
      <c r="O5058" s="41"/>
    </row>
    <row r="5059" spans="1:15" x14ac:dyDescent="0.25">
      <c r="A5059" s="165">
        <v>43676.708333333336</v>
      </c>
      <c r="B5059" s="167">
        <f>WEEKNUM(A5059)</f>
        <v>31</v>
      </c>
      <c r="C5059" s="164">
        <f>WEEKDAY(A5059)</f>
        <v>3</v>
      </c>
      <c r="D5059" s="164">
        <v>18</v>
      </c>
      <c r="E5059" s="163">
        <v>10</v>
      </c>
      <c r="F5059" s="163">
        <v>17.375</v>
      </c>
      <c r="G5059" s="163">
        <v>10.85</v>
      </c>
      <c r="H5059" s="1">
        <v>2839</v>
      </c>
      <c r="I5059" s="161">
        <f>VLOOKUP(B5059,L$2:M$54,2,FALSE)</f>
        <v>0.84170404986724412</v>
      </c>
      <c r="J5059">
        <f>MAX(I5059*F5059,E5059)</f>
        <v>14.624607866443366</v>
      </c>
      <c r="L5059" s="166"/>
      <c r="M5059" s="41"/>
      <c r="N5059" s="41"/>
      <c r="O5059" s="41"/>
    </row>
    <row r="5060" spans="1:15" x14ac:dyDescent="0.25">
      <c r="A5060" s="165">
        <v>43676.75</v>
      </c>
      <c r="B5060" s="167">
        <f>WEEKNUM(A5060)</f>
        <v>31</v>
      </c>
      <c r="C5060" s="164">
        <f>WEEKDAY(A5060)</f>
        <v>3</v>
      </c>
      <c r="D5060" s="164">
        <v>19</v>
      </c>
      <c r="E5060" s="163">
        <v>10</v>
      </c>
      <c r="F5060" s="163">
        <v>15.925000000000001</v>
      </c>
      <c r="G5060" s="163">
        <v>11.9375</v>
      </c>
      <c r="H5060" s="1">
        <v>2857</v>
      </c>
      <c r="I5060" s="161">
        <f>VLOOKUP(B5060,L$2:M$54,2,FALSE)</f>
        <v>0.84170404986724412</v>
      </c>
      <c r="J5060">
        <f>MAX(I5060*F5060,E5060)</f>
        <v>13.404136994135863</v>
      </c>
      <c r="L5060" s="166"/>
      <c r="M5060" s="41"/>
      <c r="N5060" s="41"/>
      <c r="O5060" s="41"/>
    </row>
    <row r="5061" spans="1:15" x14ac:dyDescent="0.25">
      <c r="A5061" s="165">
        <v>43676.791666666664</v>
      </c>
      <c r="B5061" s="167">
        <f>WEEKNUM(A5061)</f>
        <v>31</v>
      </c>
      <c r="C5061" s="164">
        <f>WEEKDAY(A5061)</f>
        <v>3</v>
      </c>
      <c r="D5061" s="164">
        <v>20</v>
      </c>
      <c r="E5061" s="163">
        <v>10</v>
      </c>
      <c r="F5061" s="163">
        <v>13.525</v>
      </c>
      <c r="G5061" s="163">
        <v>10.85</v>
      </c>
      <c r="H5061" s="1">
        <v>2003</v>
      </c>
      <c r="I5061" s="161">
        <f>VLOOKUP(B5061,L$2:M$54,2,FALSE)</f>
        <v>0.84170404986724412</v>
      </c>
      <c r="J5061">
        <f>MAX(I5061*F5061,E5061)</f>
        <v>11.384047274454478</v>
      </c>
      <c r="L5061" s="166"/>
      <c r="M5061" s="41"/>
      <c r="N5061" s="41"/>
      <c r="O5061" s="41"/>
    </row>
    <row r="5062" spans="1:15" x14ac:dyDescent="0.25">
      <c r="A5062" s="165">
        <v>43676.833333333336</v>
      </c>
      <c r="B5062" s="167">
        <f>WEEKNUM(A5062)</f>
        <v>31</v>
      </c>
      <c r="C5062" s="164">
        <f>WEEKDAY(A5062)</f>
        <v>3</v>
      </c>
      <c r="D5062" s="164">
        <v>21</v>
      </c>
      <c r="E5062" s="163">
        <v>12.45</v>
      </c>
      <c r="F5062" s="163">
        <v>12.45</v>
      </c>
      <c r="G5062" s="163">
        <v>10.75</v>
      </c>
      <c r="H5062" s="1">
        <v>1456</v>
      </c>
      <c r="I5062" s="161">
        <f>VLOOKUP(B5062,L$2:M$54,2,FALSE)</f>
        <v>0.84170404986724412</v>
      </c>
      <c r="J5062">
        <f>MAX(I5062*F5062,E5062)</f>
        <v>12.45</v>
      </c>
      <c r="L5062" s="166"/>
      <c r="M5062" s="41"/>
      <c r="N5062" s="41"/>
      <c r="O5062" s="41"/>
    </row>
    <row r="5063" spans="1:15" x14ac:dyDescent="0.25">
      <c r="A5063" s="165">
        <v>43676.875</v>
      </c>
      <c r="B5063" s="167">
        <f>WEEKNUM(A5063)</f>
        <v>31</v>
      </c>
      <c r="C5063" s="164">
        <f>WEEKDAY(A5063)</f>
        <v>3</v>
      </c>
      <c r="D5063" s="164">
        <v>22</v>
      </c>
      <c r="E5063" s="163">
        <v>11.95</v>
      </c>
      <c r="F5063" s="163">
        <v>11.95</v>
      </c>
      <c r="G5063" s="163">
        <v>11.4375</v>
      </c>
      <c r="H5063" s="1">
        <v>1126</v>
      </c>
      <c r="I5063" s="161">
        <f>VLOOKUP(B5063,L$2:M$54,2,FALSE)</f>
        <v>0.84170404986724412</v>
      </c>
      <c r="J5063">
        <f>MAX(I5063*F5063,E5063)</f>
        <v>11.95</v>
      </c>
      <c r="L5063" s="166"/>
      <c r="M5063" s="41"/>
      <c r="N5063" s="41"/>
      <c r="O5063" s="41"/>
    </row>
    <row r="5064" spans="1:15" x14ac:dyDescent="0.25">
      <c r="A5064" s="165">
        <v>43676.916666666664</v>
      </c>
      <c r="B5064" s="167">
        <f>WEEKNUM(A5064)</f>
        <v>31</v>
      </c>
      <c r="C5064" s="164">
        <f>WEEKDAY(A5064)</f>
        <v>3</v>
      </c>
      <c r="D5064" s="164">
        <v>23</v>
      </c>
      <c r="E5064" s="163">
        <v>11.725000000000001</v>
      </c>
      <c r="F5064" s="163">
        <v>11.725000000000001</v>
      </c>
      <c r="G5064" s="163">
        <v>12.875</v>
      </c>
      <c r="H5064" s="1">
        <v>832</v>
      </c>
      <c r="I5064" s="161">
        <f>VLOOKUP(B5064,L$2:M$54,2,FALSE)</f>
        <v>0.84170404986724412</v>
      </c>
      <c r="J5064">
        <f>MAX(I5064*F5064,E5064)</f>
        <v>11.725000000000001</v>
      </c>
      <c r="L5064" s="166"/>
      <c r="M5064" s="41"/>
      <c r="N5064" s="41"/>
      <c r="O5064" s="41"/>
    </row>
    <row r="5065" spans="1:15" x14ac:dyDescent="0.25">
      <c r="A5065" s="165">
        <v>43676.958333333336</v>
      </c>
      <c r="B5065" s="167">
        <f>WEEKNUM(A5065)</f>
        <v>31</v>
      </c>
      <c r="C5065" s="164">
        <f>WEEKDAY(A5065)</f>
        <v>3</v>
      </c>
      <c r="D5065" s="164">
        <v>24</v>
      </c>
      <c r="E5065" s="163">
        <v>12</v>
      </c>
      <c r="F5065" s="163">
        <v>12</v>
      </c>
      <c r="G5065" s="163">
        <v>13.8125</v>
      </c>
      <c r="H5065" s="1">
        <v>498</v>
      </c>
      <c r="I5065" s="161">
        <f>VLOOKUP(B5065,L$2:M$54,2,FALSE)</f>
        <v>0.84170404986724412</v>
      </c>
      <c r="J5065">
        <f>MAX(I5065*F5065,E5065)</f>
        <v>12</v>
      </c>
      <c r="L5065" s="166"/>
      <c r="M5065" s="41"/>
      <c r="N5065" s="41"/>
      <c r="O5065" s="41"/>
    </row>
    <row r="5066" spans="1:15" x14ac:dyDescent="0.25">
      <c r="A5066" s="165">
        <v>43677</v>
      </c>
      <c r="B5066" s="167">
        <f>WEEKNUM(A5066)</f>
        <v>31</v>
      </c>
      <c r="C5066" s="164">
        <f>WEEKDAY(A5066)</f>
        <v>4</v>
      </c>
      <c r="D5066" s="164">
        <v>1</v>
      </c>
      <c r="E5066" s="163">
        <v>11.07</v>
      </c>
      <c r="F5066" s="163">
        <v>11.07</v>
      </c>
      <c r="G5066" s="163">
        <v>12.375</v>
      </c>
      <c r="H5066" s="1">
        <v>271</v>
      </c>
      <c r="I5066" s="161">
        <f>VLOOKUP(B5066,L$2:M$54,2,FALSE)</f>
        <v>0.84170404986724412</v>
      </c>
      <c r="J5066">
        <f>MAX(I5066*F5066,E5066)</f>
        <v>11.07</v>
      </c>
      <c r="L5066" s="166"/>
      <c r="M5066" s="41"/>
      <c r="N5066" s="41"/>
      <c r="O5066" s="41"/>
    </row>
    <row r="5067" spans="1:15" x14ac:dyDescent="0.25">
      <c r="A5067" s="165">
        <v>43677.041666666664</v>
      </c>
      <c r="B5067" s="167">
        <f>WEEKNUM(A5067)</f>
        <v>31</v>
      </c>
      <c r="C5067" s="164">
        <f>WEEKDAY(A5067)</f>
        <v>4</v>
      </c>
      <c r="D5067" s="164">
        <v>2</v>
      </c>
      <c r="E5067" s="163">
        <v>11.175000000000001</v>
      </c>
      <c r="F5067" s="163">
        <v>11.175000000000001</v>
      </c>
      <c r="G5067" s="163">
        <v>12</v>
      </c>
      <c r="H5067" s="1">
        <v>131</v>
      </c>
      <c r="I5067" s="161">
        <f>VLOOKUP(B5067,L$2:M$54,2,FALSE)</f>
        <v>0.84170404986724412</v>
      </c>
      <c r="J5067">
        <f>MAX(I5067*F5067,E5067)</f>
        <v>11.175000000000001</v>
      </c>
      <c r="L5067" s="166"/>
      <c r="M5067" s="41"/>
      <c r="N5067" s="41"/>
      <c r="O5067" s="41"/>
    </row>
    <row r="5068" spans="1:15" x14ac:dyDescent="0.25">
      <c r="A5068" s="165">
        <v>43677.083333333336</v>
      </c>
      <c r="B5068" s="167">
        <f>WEEKNUM(A5068)</f>
        <v>31</v>
      </c>
      <c r="C5068" s="164">
        <f>WEEKDAY(A5068)</f>
        <v>4</v>
      </c>
      <c r="D5068" s="164">
        <v>3</v>
      </c>
      <c r="E5068" s="163">
        <v>11.745000000000001</v>
      </c>
      <c r="F5068" s="163">
        <v>11.745000000000001</v>
      </c>
      <c r="G5068" s="163">
        <v>11.9375</v>
      </c>
      <c r="H5068" s="1">
        <v>97</v>
      </c>
      <c r="I5068" s="161">
        <f>VLOOKUP(B5068,L$2:M$54,2,FALSE)</f>
        <v>0.84170404986724412</v>
      </c>
      <c r="J5068">
        <f>MAX(I5068*F5068,E5068)</f>
        <v>11.745000000000001</v>
      </c>
      <c r="L5068" s="166"/>
      <c r="M5068" s="41"/>
      <c r="N5068" s="41"/>
      <c r="O5068" s="41"/>
    </row>
    <row r="5069" spans="1:15" x14ac:dyDescent="0.25">
      <c r="A5069" s="165">
        <v>43677.125</v>
      </c>
      <c r="B5069" s="167">
        <f>WEEKNUM(A5069)</f>
        <v>31</v>
      </c>
      <c r="C5069" s="164">
        <f>WEEKDAY(A5069)</f>
        <v>4</v>
      </c>
      <c r="D5069" s="164">
        <v>4</v>
      </c>
      <c r="E5069" s="163">
        <v>12.195</v>
      </c>
      <c r="F5069" s="163">
        <v>12.195</v>
      </c>
      <c r="G5069" s="163">
        <v>12.0625</v>
      </c>
      <c r="H5069" s="1">
        <v>208</v>
      </c>
      <c r="I5069" s="161">
        <f>VLOOKUP(B5069,L$2:M$54,2,FALSE)</f>
        <v>0.84170404986724412</v>
      </c>
      <c r="J5069">
        <f>MAX(I5069*F5069,E5069)</f>
        <v>12.195</v>
      </c>
      <c r="L5069" s="166"/>
      <c r="M5069" s="41"/>
      <c r="N5069" s="41"/>
      <c r="O5069" s="41"/>
    </row>
    <row r="5070" spans="1:15" x14ac:dyDescent="0.25">
      <c r="A5070" s="165">
        <v>43677.166666666664</v>
      </c>
      <c r="B5070" s="167">
        <f>WEEKNUM(A5070)</f>
        <v>31</v>
      </c>
      <c r="C5070" s="164">
        <f>WEEKDAY(A5070)</f>
        <v>4</v>
      </c>
      <c r="D5070" s="164">
        <v>5</v>
      </c>
      <c r="E5070" s="163">
        <v>11.705</v>
      </c>
      <c r="F5070" s="163">
        <v>11.705</v>
      </c>
      <c r="G5070" s="163">
        <v>12.037500000000001</v>
      </c>
      <c r="H5070" s="1">
        <v>364</v>
      </c>
      <c r="I5070" s="161">
        <f>VLOOKUP(B5070,L$2:M$54,2,FALSE)</f>
        <v>0.84170404986724412</v>
      </c>
      <c r="J5070">
        <f>MAX(I5070*F5070,E5070)</f>
        <v>11.705</v>
      </c>
      <c r="L5070" s="166"/>
      <c r="M5070" s="41"/>
      <c r="N5070" s="41"/>
      <c r="O5070" s="41"/>
    </row>
    <row r="5071" spans="1:15" x14ac:dyDescent="0.25">
      <c r="A5071" s="165">
        <v>43677.208333333336</v>
      </c>
      <c r="B5071" s="167">
        <f>WEEKNUM(A5071)</f>
        <v>31</v>
      </c>
      <c r="C5071" s="164">
        <f>WEEKDAY(A5071)</f>
        <v>4</v>
      </c>
      <c r="D5071" s="164">
        <v>6</v>
      </c>
      <c r="E5071" s="163">
        <v>10.620000000000001</v>
      </c>
      <c r="F5071" s="163">
        <v>10.620000000000001</v>
      </c>
      <c r="G5071" s="163">
        <v>11.987500000000001</v>
      </c>
      <c r="H5071" s="1">
        <v>610</v>
      </c>
      <c r="I5071" s="161">
        <f>VLOOKUP(B5071,L$2:M$54,2,FALSE)</f>
        <v>0.84170404986724412</v>
      </c>
      <c r="J5071">
        <f>MAX(I5071*F5071,E5071)</f>
        <v>10.620000000000001</v>
      </c>
      <c r="L5071" s="166"/>
      <c r="M5071" s="41"/>
      <c r="N5071" s="41"/>
      <c r="O5071" s="41"/>
    </row>
    <row r="5072" spans="1:15" x14ac:dyDescent="0.25">
      <c r="A5072" s="165">
        <v>43677.25</v>
      </c>
      <c r="B5072" s="167">
        <f>WEEKNUM(A5072)</f>
        <v>31</v>
      </c>
      <c r="C5072" s="164">
        <f>WEEKDAY(A5072)</f>
        <v>4</v>
      </c>
      <c r="D5072" s="164">
        <v>7</v>
      </c>
      <c r="E5072" s="163">
        <v>11.77</v>
      </c>
      <c r="F5072" s="163">
        <v>11.77</v>
      </c>
      <c r="G5072" s="163">
        <v>12.0875</v>
      </c>
      <c r="H5072" s="1">
        <v>1718</v>
      </c>
      <c r="I5072" s="161">
        <f>VLOOKUP(B5072,L$2:M$54,2,FALSE)</f>
        <v>0.84170404986724412</v>
      </c>
      <c r="J5072">
        <f>MAX(I5072*F5072,E5072)</f>
        <v>11.77</v>
      </c>
      <c r="L5072" s="166"/>
      <c r="M5072" s="41"/>
      <c r="N5072" s="41"/>
      <c r="O5072" s="41"/>
    </row>
    <row r="5073" spans="1:15" x14ac:dyDescent="0.25">
      <c r="A5073" s="165">
        <v>43677.291666666664</v>
      </c>
      <c r="B5073" s="167">
        <f>WEEKNUM(A5073)</f>
        <v>31</v>
      </c>
      <c r="C5073" s="164">
        <f>WEEKDAY(A5073)</f>
        <v>4</v>
      </c>
      <c r="D5073" s="164">
        <v>8</v>
      </c>
      <c r="E5073" s="163">
        <v>10</v>
      </c>
      <c r="F5073" s="163">
        <v>16.5</v>
      </c>
      <c r="G5073" s="163">
        <v>12.225</v>
      </c>
      <c r="H5073" s="1">
        <v>2198</v>
      </c>
      <c r="I5073" s="161">
        <f>VLOOKUP(B5073,L$2:M$54,2,FALSE)</f>
        <v>0.84170404986724412</v>
      </c>
      <c r="J5073">
        <f>MAX(I5073*F5073,E5073)</f>
        <v>13.888116822809527</v>
      </c>
      <c r="L5073" s="166"/>
      <c r="M5073" s="41"/>
      <c r="N5073" s="41"/>
      <c r="O5073" s="41"/>
    </row>
    <row r="5074" spans="1:15" x14ac:dyDescent="0.25">
      <c r="A5074" s="165">
        <v>43677.333333333336</v>
      </c>
      <c r="B5074" s="167">
        <f>WEEKNUM(A5074)</f>
        <v>31</v>
      </c>
      <c r="C5074" s="164">
        <f>WEEKDAY(A5074)</f>
        <v>4</v>
      </c>
      <c r="D5074" s="164">
        <v>9</v>
      </c>
      <c r="E5074" s="163">
        <v>10</v>
      </c>
      <c r="F5074" s="163">
        <v>19</v>
      </c>
      <c r="G5074" s="163">
        <v>13.6875</v>
      </c>
      <c r="H5074" s="1">
        <v>2128</v>
      </c>
      <c r="I5074" s="161">
        <f>VLOOKUP(B5074,L$2:M$54,2,FALSE)</f>
        <v>0.84170404986724412</v>
      </c>
      <c r="J5074">
        <f>MAX(I5074*F5074,E5074)</f>
        <v>15.992376947477638</v>
      </c>
      <c r="L5074" s="166"/>
      <c r="M5074" s="41"/>
      <c r="N5074" s="41"/>
      <c r="O5074" s="41"/>
    </row>
    <row r="5075" spans="1:15" x14ac:dyDescent="0.25">
      <c r="A5075" s="165">
        <v>43677.375</v>
      </c>
      <c r="B5075" s="167">
        <f>WEEKNUM(A5075)</f>
        <v>31</v>
      </c>
      <c r="C5075" s="164">
        <f>WEEKDAY(A5075)</f>
        <v>4</v>
      </c>
      <c r="D5075" s="164">
        <v>10</v>
      </c>
      <c r="E5075" s="163">
        <v>10</v>
      </c>
      <c r="F5075" s="163">
        <v>16.75</v>
      </c>
      <c r="G5075" s="163">
        <v>12.9625</v>
      </c>
      <c r="H5075" s="1">
        <v>2105</v>
      </c>
      <c r="I5075" s="161">
        <f>VLOOKUP(B5075,L$2:M$54,2,FALSE)</f>
        <v>0.84170404986724412</v>
      </c>
      <c r="J5075">
        <f>MAX(I5075*F5075,E5075)</f>
        <v>14.098542835276339</v>
      </c>
      <c r="L5075" s="166"/>
      <c r="M5075" s="41"/>
      <c r="N5075" s="41"/>
      <c r="O5075" s="41"/>
    </row>
    <row r="5076" spans="1:15" x14ac:dyDescent="0.25">
      <c r="A5076" s="165">
        <v>43677.416666666664</v>
      </c>
      <c r="B5076" s="167">
        <f>WEEKNUM(A5076)</f>
        <v>31</v>
      </c>
      <c r="C5076" s="164">
        <f>WEEKDAY(A5076)</f>
        <v>4</v>
      </c>
      <c r="D5076" s="164">
        <v>11</v>
      </c>
      <c r="E5076" s="163">
        <v>10</v>
      </c>
      <c r="F5076" s="163">
        <v>15.379999999999999</v>
      </c>
      <c r="G5076" s="163">
        <v>11.762499999999999</v>
      </c>
      <c r="H5076" s="1">
        <v>2402</v>
      </c>
      <c r="I5076" s="161">
        <f>VLOOKUP(B5076,L$2:M$54,2,FALSE)</f>
        <v>0.84170404986724412</v>
      </c>
      <c r="J5076">
        <f>MAX(I5076*F5076,E5076)</f>
        <v>12.945408286958214</v>
      </c>
      <c r="L5076" s="166"/>
      <c r="M5076" s="41"/>
      <c r="N5076" s="41"/>
      <c r="O5076" s="41"/>
    </row>
    <row r="5077" spans="1:15" x14ac:dyDescent="0.25">
      <c r="A5077" s="165">
        <v>43677.458333333336</v>
      </c>
      <c r="B5077" s="167">
        <f>WEEKNUM(A5077)</f>
        <v>31</v>
      </c>
      <c r="C5077" s="164">
        <f>WEEKDAY(A5077)</f>
        <v>4</v>
      </c>
      <c r="D5077" s="164">
        <v>12</v>
      </c>
      <c r="E5077" s="163">
        <v>10</v>
      </c>
      <c r="F5077" s="163">
        <v>14.45</v>
      </c>
      <c r="G5077" s="163">
        <v>12.45</v>
      </c>
      <c r="H5077" s="1">
        <v>2495</v>
      </c>
      <c r="I5077" s="161">
        <f>VLOOKUP(B5077,L$2:M$54,2,FALSE)</f>
        <v>0.84170404986724412</v>
      </c>
      <c r="J5077">
        <f>MAX(I5077*F5077,E5077)</f>
        <v>12.162623520581677</v>
      </c>
      <c r="L5077" s="166"/>
      <c r="M5077" s="41"/>
      <c r="N5077" s="41"/>
      <c r="O5077" s="41"/>
    </row>
    <row r="5078" spans="1:15" x14ac:dyDescent="0.25">
      <c r="A5078" s="165">
        <v>43677.5</v>
      </c>
      <c r="B5078" s="167">
        <f>WEEKNUM(A5078)</f>
        <v>31</v>
      </c>
      <c r="C5078" s="164">
        <f>WEEKDAY(A5078)</f>
        <v>4</v>
      </c>
      <c r="D5078" s="164">
        <v>13</v>
      </c>
      <c r="E5078" s="163">
        <v>10</v>
      </c>
      <c r="F5078" s="163">
        <v>13.765000000000001</v>
      </c>
      <c r="G5078" s="163">
        <v>11.95</v>
      </c>
      <c r="H5078" s="1">
        <v>2084</v>
      </c>
      <c r="I5078" s="161">
        <f>VLOOKUP(B5078,L$2:M$54,2,FALSE)</f>
        <v>0.84170404986724412</v>
      </c>
      <c r="J5078">
        <f>MAX(I5078*F5078,E5078)</f>
        <v>11.586056246422617</v>
      </c>
      <c r="L5078" s="166"/>
      <c r="M5078" s="41"/>
      <c r="N5078" s="41"/>
      <c r="O5078" s="41"/>
    </row>
    <row r="5079" spans="1:15" x14ac:dyDescent="0.25">
      <c r="A5079" s="165">
        <v>43677.541666666664</v>
      </c>
      <c r="B5079" s="167">
        <f>WEEKNUM(A5079)</f>
        <v>31</v>
      </c>
      <c r="C5079" s="164">
        <f>WEEKDAY(A5079)</f>
        <v>4</v>
      </c>
      <c r="D5079" s="164">
        <v>14</v>
      </c>
      <c r="E5079" s="163">
        <v>10</v>
      </c>
      <c r="F5079" s="163">
        <v>14.185</v>
      </c>
      <c r="G5079" s="163">
        <v>11.725000000000001</v>
      </c>
      <c r="H5079" s="1">
        <v>2163</v>
      </c>
      <c r="I5079" s="161">
        <f>VLOOKUP(B5079,L$2:M$54,2,FALSE)</f>
        <v>0.84170404986724412</v>
      </c>
      <c r="J5079">
        <f>MAX(I5079*F5079,E5079)</f>
        <v>11.939571947366858</v>
      </c>
      <c r="L5079" s="166"/>
      <c r="M5079" s="41"/>
      <c r="N5079" s="41"/>
      <c r="O5079" s="41"/>
    </row>
    <row r="5080" spans="1:15" x14ac:dyDescent="0.25">
      <c r="A5080" s="165">
        <v>43677.583333333336</v>
      </c>
      <c r="B5080" s="167">
        <f>WEEKNUM(A5080)</f>
        <v>31</v>
      </c>
      <c r="C5080" s="164">
        <f>WEEKDAY(A5080)</f>
        <v>4</v>
      </c>
      <c r="D5080" s="164">
        <v>15</v>
      </c>
      <c r="E5080" s="163">
        <v>10</v>
      </c>
      <c r="F5080" s="163">
        <v>15</v>
      </c>
      <c r="G5080" s="163">
        <v>12</v>
      </c>
      <c r="H5080" s="1">
        <v>2324</v>
      </c>
      <c r="I5080" s="161">
        <f>VLOOKUP(B5080,L$2:M$54,2,FALSE)</f>
        <v>0.84170404986724412</v>
      </c>
      <c r="J5080">
        <f>MAX(I5080*F5080,E5080)</f>
        <v>12.625560748008661</v>
      </c>
      <c r="L5080" s="166"/>
      <c r="M5080" s="41"/>
      <c r="N5080" s="41"/>
      <c r="O5080" s="41"/>
    </row>
    <row r="5081" spans="1:15" x14ac:dyDescent="0.25">
      <c r="A5081" s="165">
        <v>43677.625</v>
      </c>
      <c r="B5081" s="167">
        <f>WEEKNUM(A5081)</f>
        <v>31</v>
      </c>
      <c r="C5081" s="164">
        <f>WEEKDAY(A5081)</f>
        <v>4</v>
      </c>
      <c r="D5081" s="164">
        <v>16</v>
      </c>
      <c r="E5081" s="163">
        <v>10</v>
      </c>
      <c r="F5081" s="163">
        <v>14.895</v>
      </c>
      <c r="G5081" s="163">
        <v>11.07</v>
      </c>
      <c r="H5081" s="1">
        <v>2553</v>
      </c>
      <c r="I5081" s="161">
        <f>VLOOKUP(B5081,L$2:M$54,2,FALSE)</f>
        <v>0.84170404986724412</v>
      </c>
      <c r="J5081">
        <f>MAX(I5081*F5081,E5081)</f>
        <v>12.537181822772601</v>
      </c>
      <c r="L5081" s="166"/>
      <c r="M5081" s="41"/>
      <c r="N5081" s="41"/>
      <c r="O5081" s="41"/>
    </row>
    <row r="5082" spans="1:15" x14ac:dyDescent="0.25">
      <c r="A5082" s="165">
        <v>43677.666666666664</v>
      </c>
      <c r="B5082" s="167">
        <f>WEEKNUM(A5082)</f>
        <v>31</v>
      </c>
      <c r="C5082" s="164">
        <f>WEEKDAY(A5082)</f>
        <v>4</v>
      </c>
      <c r="D5082" s="164">
        <v>17</v>
      </c>
      <c r="E5082" s="163">
        <v>10</v>
      </c>
      <c r="F5082" s="163">
        <v>15.77</v>
      </c>
      <c r="G5082" s="163">
        <v>11.175000000000001</v>
      </c>
      <c r="H5082" s="1">
        <v>3009</v>
      </c>
      <c r="I5082" s="161">
        <f>VLOOKUP(B5082,L$2:M$54,2,FALSE)</f>
        <v>0.84170404986724412</v>
      </c>
      <c r="J5082">
        <f>MAX(I5082*F5082,E5082)</f>
        <v>13.273672866406439</v>
      </c>
      <c r="L5082" s="166"/>
      <c r="M5082" s="41"/>
      <c r="N5082" s="41"/>
      <c r="O5082" s="41"/>
    </row>
    <row r="5083" spans="1:15" x14ac:dyDescent="0.25">
      <c r="A5083" s="165">
        <v>43677.708333333336</v>
      </c>
      <c r="B5083" s="167">
        <f>WEEKNUM(A5083)</f>
        <v>31</v>
      </c>
      <c r="C5083" s="164">
        <f>WEEKDAY(A5083)</f>
        <v>4</v>
      </c>
      <c r="D5083" s="164">
        <v>18</v>
      </c>
      <c r="E5083" s="163">
        <v>10</v>
      </c>
      <c r="F5083" s="163">
        <v>17.549999999999997</v>
      </c>
      <c r="G5083" s="163">
        <v>11.745000000000001</v>
      </c>
      <c r="H5083" s="1">
        <v>3016</v>
      </c>
      <c r="I5083" s="161">
        <f>VLOOKUP(B5083,L$2:M$54,2,FALSE)</f>
        <v>0.84170404986724412</v>
      </c>
      <c r="J5083">
        <f>MAX(I5083*F5083,E5083)</f>
        <v>14.771906075170133</v>
      </c>
      <c r="L5083" s="166"/>
      <c r="M5083" s="41"/>
      <c r="N5083" s="41"/>
      <c r="O5083" s="41"/>
    </row>
    <row r="5084" spans="1:15" x14ac:dyDescent="0.25">
      <c r="A5084" s="165">
        <v>43677.75</v>
      </c>
      <c r="B5084" s="167">
        <f>WEEKNUM(A5084)</f>
        <v>31</v>
      </c>
      <c r="C5084" s="164">
        <f>WEEKDAY(A5084)</f>
        <v>4</v>
      </c>
      <c r="D5084" s="164">
        <v>19</v>
      </c>
      <c r="E5084" s="163">
        <v>10</v>
      </c>
      <c r="F5084" s="163">
        <v>16.234999999999999</v>
      </c>
      <c r="G5084" s="163">
        <v>12.195</v>
      </c>
      <c r="H5084" s="1">
        <v>2287</v>
      </c>
      <c r="I5084" s="161">
        <f>VLOOKUP(B5084,L$2:M$54,2,FALSE)</f>
        <v>0.84170404986724412</v>
      </c>
      <c r="J5084">
        <f>MAX(I5084*F5084,E5084)</f>
        <v>13.665065249594708</v>
      </c>
      <c r="L5084" s="166"/>
      <c r="M5084" s="41"/>
      <c r="N5084" s="41"/>
      <c r="O5084" s="41"/>
    </row>
    <row r="5085" spans="1:15" x14ac:dyDescent="0.25">
      <c r="A5085" s="165">
        <v>43677.791666666664</v>
      </c>
      <c r="B5085" s="167">
        <f>WEEKNUM(A5085)</f>
        <v>31</v>
      </c>
      <c r="C5085" s="164">
        <f>WEEKDAY(A5085)</f>
        <v>4</v>
      </c>
      <c r="D5085" s="164">
        <v>20</v>
      </c>
      <c r="E5085" s="163">
        <v>10</v>
      </c>
      <c r="F5085" s="163">
        <v>14</v>
      </c>
      <c r="G5085" s="163">
        <v>11.705</v>
      </c>
      <c r="H5085" s="1">
        <v>1658</v>
      </c>
      <c r="I5085" s="161">
        <f>VLOOKUP(B5085,L$2:M$54,2,FALSE)</f>
        <v>0.84170404986724412</v>
      </c>
      <c r="J5085">
        <f>MAX(I5085*F5085,E5085)</f>
        <v>11.783856698141417</v>
      </c>
      <c r="L5085" s="166"/>
      <c r="M5085" s="41"/>
      <c r="N5085" s="41"/>
      <c r="O5085" s="41"/>
    </row>
    <row r="5086" spans="1:15" x14ac:dyDescent="0.25">
      <c r="A5086" s="165">
        <v>43677.833333333336</v>
      </c>
      <c r="B5086" s="167">
        <f>WEEKNUM(A5086)</f>
        <v>31</v>
      </c>
      <c r="C5086" s="164">
        <f>WEEKDAY(A5086)</f>
        <v>4</v>
      </c>
      <c r="D5086" s="164">
        <v>21</v>
      </c>
      <c r="E5086" s="163">
        <v>10</v>
      </c>
      <c r="F5086" s="163">
        <v>12.77</v>
      </c>
      <c r="G5086" s="163">
        <v>10.620000000000001</v>
      </c>
      <c r="H5086" s="1">
        <v>993</v>
      </c>
      <c r="I5086" s="161">
        <f>VLOOKUP(B5086,L$2:M$54,2,FALSE)</f>
        <v>0.84170404986724412</v>
      </c>
      <c r="J5086">
        <f>MAX(I5086*F5086,E5086)</f>
        <v>10.748560716804707</v>
      </c>
      <c r="L5086" s="166"/>
      <c r="M5086" s="41"/>
      <c r="N5086" s="41"/>
      <c r="O5086" s="41"/>
    </row>
    <row r="5087" spans="1:15" x14ac:dyDescent="0.25">
      <c r="A5087" s="165">
        <v>43677.875</v>
      </c>
      <c r="B5087" s="167">
        <f>WEEKNUM(A5087)</f>
        <v>31</v>
      </c>
      <c r="C5087" s="164">
        <f>WEEKDAY(A5087)</f>
        <v>4</v>
      </c>
      <c r="D5087" s="164">
        <v>22</v>
      </c>
      <c r="E5087" s="163">
        <v>12.48</v>
      </c>
      <c r="F5087" s="163">
        <v>12.48</v>
      </c>
      <c r="G5087" s="163">
        <v>11.77</v>
      </c>
      <c r="H5087" s="1">
        <v>761</v>
      </c>
      <c r="I5087" s="161">
        <f>VLOOKUP(B5087,L$2:M$54,2,FALSE)</f>
        <v>0.84170404986724412</v>
      </c>
      <c r="J5087">
        <f>MAX(I5087*F5087,E5087)</f>
        <v>12.48</v>
      </c>
      <c r="L5087" s="166"/>
      <c r="M5087" s="41"/>
      <c r="N5087" s="41"/>
      <c r="O5087" s="41"/>
    </row>
    <row r="5088" spans="1:15" x14ac:dyDescent="0.25">
      <c r="A5088" s="165">
        <v>43677.916666666664</v>
      </c>
      <c r="B5088" s="167">
        <f>WEEKNUM(A5088)</f>
        <v>31</v>
      </c>
      <c r="C5088" s="164">
        <f>WEEKDAY(A5088)</f>
        <v>4</v>
      </c>
      <c r="D5088" s="164">
        <v>23</v>
      </c>
      <c r="E5088" s="163">
        <v>12.59</v>
      </c>
      <c r="F5088" s="163">
        <v>12.59</v>
      </c>
      <c r="G5088" s="163">
        <v>13.25</v>
      </c>
      <c r="H5088" s="1">
        <v>660</v>
      </c>
      <c r="I5088" s="161">
        <f>VLOOKUP(B5088,L$2:M$54,2,FALSE)</f>
        <v>0.84170404986724412</v>
      </c>
      <c r="J5088">
        <f>MAX(I5088*F5088,E5088)</f>
        <v>12.59</v>
      </c>
      <c r="L5088" s="166"/>
      <c r="M5088" s="41"/>
      <c r="N5088" s="41"/>
      <c r="O5088" s="41"/>
    </row>
    <row r="5089" spans="1:15" x14ac:dyDescent="0.25">
      <c r="A5089" s="165">
        <v>43677.958333333336</v>
      </c>
      <c r="B5089" s="167">
        <f>WEEKNUM(A5089)</f>
        <v>31</v>
      </c>
      <c r="C5089" s="164">
        <f>WEEKDAY(A5089)</f>
        <v>4</v>
      </c>
      <c r="D5089" s="164">
        <v>24</v>
      </c>
      <c r="E5089" s="163">
        <v>12.375</v>
      </c>
      <c r="F5089" s="163">
        <v>12.375</v>
      </c>
      <c r="G5089" s="163">
        <v>14.5</v>
      </c>
      <c r="H5089" s="1">
        <v>613</v>
      </c>
      <c r="I5089" s="161">
        <f>VLOOKUP(B5089,L$2:M$54,2,FALSE)</f>
        <v>0.84170404986724412</v>
      </c>
      <c r="J5089">
        <f>MAX(I5089*F5089,E5089)</f>
        <v>12.375</v>
      </c>
      <c r="L5089" s="166"/>
      <c r="M5089" s="41"/>
      <c r="N5089" s="41"/>
      <c r="O5089" s="41"/>
    </row>
    <row r="5090" spans="1:15" x14ac:dyDescent="0.25">
      <c r="A5090" s="165">
        <v>43678</v>
      </c>
      <c r="B5090" s="167">
        <f>WEEKNUM(A5090)</f>
        <v>31</v>
      </c>
      <c r="C5090" s="164">
        <f>WEEKDAY(A5090)</f>
        <v>5</v>
      </c>
      <c r="D5090" s="164">
        <v>1</v>
      </c>
      <c r="E5090" s="163">
        <v>11.984999999999999</v>
      </c>
      <c r="F5090" s="163">
        <v>11.984999999999999</v>
      </c>
      <c r="G5090" s="163">
        <v>13.375</v>
      </c>
      <c r="H5090" s="1">
        <v>477</v>
      </c>
      <c r="I5090" s="161">
        <f>VLOOKUP(B5090,L$2:M$54,2,FALSE)</f>
        <v>0.84170404986724412</v>
      </c>
      <c r="J5090">
        <f>MAX(I5090*F5090,E5090)</f>
        <v>11.984999999999999</v>
      </c>
      <c r="L5090" s="166"/>
      <c r="M5090" s="41"/>
      <c r="N5090" s="41"/>
      <c r="O5090" s="41"/>
    </row>
    <row r="5091" spans="1:15" x14ac:dyDescent="0.25">
      <c r="A5091" s="165">
        <v>43678.041666666664</v>
      </c>
      <c r="B5091" s="167">
        <f>WEEKNUM(A5091)</f>
        <v>31</v>
      </c>
      <c r="C5091" s="164">
        <f>WEEKDAY(A5091)</f>
        <v>5</v>
      </c>
      <c r="D5091" s="164">
        <v>2</v>
      </c>
      <c r="E5091" s="163">
        <v>11.719999999999999</v>
      </c>
      <c r="F5091" s="163">
        <v>11.719999999999999</v>
      </c>
      <c r="G5091" s="163">
        <v>12.690000000000001</v>
      </c>
      <c r="H5091" s="1">
        <v>320</v>
      </c>
      <c r="I5091" s="161">
        <f>VLOOKUP(B5091,L$2:M$54,2,FALSE)</f>
        <v>0.84170404986724412</v>
      </c>
      <c r="J5091">
        <f>MAX(I5091*F5091,E5091)</f>
        <v>11.719999999999999</v>
      </c>
      <c r="L5091" s="166"/>
      <c r="M5091" s="41"/>
      <c r="N5091" s="41"/>
      <c r="O5091" s="41"/>
    </row>
    <row r="5092" spans="1:15" x14ac:dyDescent="0.25">
      <c r="A5092" s="165">
        <v>43678.083333333336</v>
      </c>
      <c r="B5092" s="167">
        <f>WEEKNUM(A5092)</f>
        <v>31</v>
      </c>
      <c r="C5092" s="164">
        <f>WEEKDAY(A5092)</f>
        <v>5</v>
      </c>
      <c r="D5092" s="164">
        <v>3</v>
      </c>
      <c r="E5092" s="163">
        <v>12.094999999999999</v>
      </c>
      <c r="F5092" s="163">
        <v>12.094999999999999</v>
      </c>
      <c r="G5092" s="163">
        <v>12.225000000000001</v>
      </c>
      <c r="H5092" s="1">
        <v>190</v>
      </c>
      <c r="I5092" s="161">
        <f>VLOOKUP(B5092,L$2:M$54,2,FALSE)</f>
        <v>0.84170404986724412</v>
      </c>
      <c r="J5092">
        <f>MAX(I5092*F5092,E5092)</f>
        <v>12.094999999999999</v>
      </c>
      <c r="L5092" s="166"/>
      <c r="M5092" s="41"/>
      <c r="N5092" s="41"/>
      <c r="O5092" s="41"/>
    </row>
    <row r="5093" spans="1:15" x14ac:dyDescent="0.25">
      <c r="A5093" s="165">
        <v>43678.125</v>
      </c>
      <c r="B5093" s="167">
        <f>WEEKNUM(A5093)</f>
        <v>31</v>
      </c>
      <c r="C5093" s="164">
        <f>WEEKDAY(A5093)</f>
        <v>5</v>
      </c>
      <c r="D5093" s="164">
        <v>4</v>
      </c>
      <c r="E5093" s="163">
        <v>11.91</v>
      </c>
      <c r="F5093" s="163">
        <v>11.91</v>
      </c>
      <c r="G5093" s="163">
        <v>11.8825</v>
      </c>
      <c r="H5093" s="1">
        <v>188</v>
      </c>
      <c r="I5093" s="161">
        <f>VLOOKUP(B5093,L$2:M$54,2,FALSE)</f>
        <v>0.84170404986724412</v>
      </c>
      <c r="J5093">
        <f>MAX(I5093*F5093,E5093)</f>
        <v>11.91</v>
      </c>
      <c r="L5093" s="166"/>
      <c r="M5093" s="41"/>
      <c r="N5093" s="41"/>
      <c r="O5093" s="41"/>
    </row>
    <row r="5094" spans="1:15" x14ac:dyDescent="0.25">
      <c r="A5094" s="165">
        <v>43678.166666666664</v>
      </c>
      <c r="B5094" s="167">
        <f>WEEKNUM(A5094)</f>
        <v>31</v>
      </c>
      <c r="C5094" s="164">
        <f>WEEKDAY(A5094)</f>
        <v>5</v>
      </c>
      <c r="D5094" s="164">
        <v>5</v>
      </c>
      <c r="E5094" s="163">
        <v>12.455</v>
      </c>
      <c r="F5094" s="163">
        <v>12.455</v>
      </c>
      <c r="G5094" s="163">
        <v>12.092500000000001</v>
      </c>
      <c r="H5094" s="1">
        <v>241</v>
      </c>
      <c r="I5094" s="161">
        <f>VLOOKUP(B5094,L$2:M$54,2,FALSE)</f>
        <v>0.84170404986724412</v>
      </c>
      <c r="J5094">
        <f>MAX(I5094*F5094,E5094)</f>
        <v>12.455</v>
      </c>
      <c r="L5094" s="166"/>
      <c r="M5094" s="41"/>
      <c r="N5094" s="41"/>
      <c r="O5094" s="41"/>
    </row>
    <row r="5095" spans="1:15" x14ac:dyDescent="0.25">
      <c r="A5095" s="165">
        <v>43678.208333333336</v>
      </c>
      <c r="B5095" s="167">
        <f>WEEKNUM(A5095)</f>
        <v>31</v>
      </c>
      <c r="C5095" s="164">
        <f>WEEKDAY(A5095)</f>
        <v>5</v>
      </c>
      <c r="D5095" s="164">
        <v>6</v>
      </c>
      <c r="E5095" s="163">
        <v>10</v>
      </c>
      <c r="F5095" s="163">
        <v>11.094999999999999</v>
      </c>
      <c r="G5095" s="163">
        <v>12.5</v>
      </c>
      <c r="H5095" s="1">
        <v>258</v>
      </c>
      <c r="I5095" s="161">
        <f>VLOOKUP(B5095,L$2:M$54,2,FALSE)</f>
        <v>0.84170404986724412</v>
      </c>
      <c r="J5095">
        <f>MAX(I5095*F5095,E5095)</f>
        <v>10</v>
      </c>
      <c r="L5095" s="166"/>
      <c r="M5095" s="41"/>
      <c r="N5095" s="41"/>
      <c r="O5095" s="41"/>
    </row>
    <row r="5096" spans="1:15" x14ac:dyDescent="0.25">
      <c r="A5096" s="165">
        <v>43678.25</v>
      </c>
      <c r="B5096" s="167">
        <f>WEEKNUM(A5096)</f>
        <v>31</v>
      </c>
      <c r="C5096" s="164">
        <f>WEEKDAY(A5096)</f>
        <v>5</v>
      </c>
      <c r="D5096" s="164">
        <v>7</v>
      </c>
      <c r="E5096" s="163">
        <v>10</v>
      </c>
      <c r="F5096" s="163">
        <v>11.745000000000001</v>
      </c>
      <c r="G5096" s="163">
        <v>12.4475</v>
      </c>
      <c r="H5096" s="1">
        <v>323</v>
      </c>
      <c r="I5096" s="161">
        <f>VLOOKUP(B5096,L$2:M$54,2,FALSE)</f>
        <v>0.84170404986724412</v>
      </c>
      <c r="J5096">
        <f>MAX(I5096*F5096,E5096)</f>
        <v>10</v>
      </c>
      <c r="L5096" s="166"/>
      <c r="M5096" s="41"/>
      <c r="N5096" s="41"/>
      <c r="O5096" s="41"/>
    </row>
    <row r="5097" spans="1:15" x14ac:dyDescent="0.25">
      <c r="A5097" s="165">
        <v>43678.291666666664</v>
      </c>
      <c r="B5097" s="167">
        <f>WEEKNUM(A5097)</f>
        <v>31</v>
      </c>
      <c r="C5097" s="164">
        <f>WEEKDAY(A5097)</f>
        <v>5</v>
      </c>
      <c r="D5097" s="164">
        <v>8</v>
      </c>
      <c r="E5097" s="163">
        <v>10</v>
      </c>
      <c r="F5097" s="163">
        <v>17.755000000000003</v>
      </c>
      <c r="G5097" s="163">
        <v>12.885000000000002</v>
      </c>
      <c r="H5097" s="1">
        <v>475</v>
      </c>
      <c r="I5097" s="161">
        <f>VLOOKUP(B5097,L$2:M$54,2,FALSE)</f>
        <v>0.84170404986724412</v>
      </c>
      <c r="J5097">
        <f>MAX(I5097*F5097,E5097)</f>
        <v>14.944455405392921</v>
      </c>
      <c r="L5097" s="166"/>
      <c r="M5097" s="41"/>
      <c r="N5097" s="41"/>
      <c r="O5097" s="41"/>
    </row>
    <row r="5098" spans="1:15" x14ac:dyDescent="0.25">
      <c r="A5098" s="165">
        <v>43678.333333333336</v>
      </c>
      <c r="B5098" s="167">
        <f>WEEKNUM(A5098)</f>
        <v>31</v>
      </c>
      <c r="C5098" s="164">
        <f>WEEKDAY(A5098)</f>
        <v>5</v>
      </c>
      <c r="D5098" s="164">
        <v>9</v>
      </c>
      <c r="E5098" s="163">
        <v>10</v>
      </c>
      <c r="F5098" s="163">
        <v>16.395</v>
      </c>
      <c r="G5098" s="163">
        <v>13.774999999999999</v>
      </c>
      <c r="H5098" s="1">
        <v>757</v>
      </c>
      <c r="I5098" s="161">
        <f>VLOOKUP(B5098,L$2:M$54,2,FALSE)</f>
        <v>0.84170404986724412</v>
      </c>
      <c r="J5098">
        <f>MAX(I5098*F5098,E5098)</f>
        <v>13.799737897573467</v>
      </c>
      <c r="L5098" s="166"/>
      <c r="M5098" s="41"/>
      <c r="N5098" s="41"/>
      <c r="O5098" s="41"/>
    </row>
    <row r="5099" spans="1:15" x14ac:dyDescent="0.25">
      <c r="A5099" s="165">
        <v>43678.375</v>
      </c>
      <c r="B5099" s="167">
        <f>WEEKNUM(A5099)</f>
        <v>31</v>
      </c>
      <c r="C5099" s="164">
        <f>WEEKDAY(A5099)</f>
        <v>5</v>
      </c>
      <c r="D5099" s="164">
        <v>10</v>
      </c>
      <c r="E5099" s="163">
        <v>10</v>
      </c>
      <c r="F5099" s="163">
        <v>15.625</v>
      </c>
      <c r="G5099" s="163">
        <v>13.1175</v>
      </c>
      <c r="H5099" s="1">
        <v>1192</v>
      </c>
      <c r="I5099" s="161">
        <f>VLOOKUP(B5099,L$2:M$54,2,FALSE)</f>
        <v>0.84170404986724412</v>
      </c>
      <c r="J5099">
        <f>MAX(I5099*F5099,E5099)</f>
        <v>13.151625779175689</v>
      </c>
      <c r="L5099" s="166"/>
      <c r="M5099" s="41"/>
      <c r="N5099" s="41"/>
      <c r="O5099" s="41"/>
    </row>
    <row r="5100" spans="1:15" x14ac:dyDescent="0.25">
      <c r="A5100" s="165">
        <v>43678.416666666664</v>
      </c>
      <c r="B5100" s="167">
        <f>WEEKNUM(A5100)</f>
        <v>31</v>
      </c>
      <c r="C5100" s="164">
        <f>WEEKDAY(A5100)</f>
        <v>5</v>
      </c>
      <c r="D5100" s="164">
        <v>11</v>
      </c>
      <c r="E5100" s="163">
        <v>10</v>
      </c>
      <c r="F5100" s="163">
        <v>13.745000000000001</v>
      </c>
      <c r="G5100" s="163">
        <v>12</v>
      </c>
      <c r="H5100" s="1">
        <v>1535</v>
      </c>
      <c r="I5100" s="161">
        <f>VLOOKUP(B5100,L$2:M$54,2,FALSE)</f>
        <v>0.84170404986724412</v>
      </c>
      <c r="J5100">
        <f>MAX(I5100*F5100,E5100)</f>
        <v>11.569222165425272</v>
      </c>
      <c r="L5100" s="166"/>
      <c r="M5100" s="41"/>
      <c r="N5100" s="41"/>
      <c r="O5100" s="41"/>
    </row>
    <row r="5101" spans="1:15" x14ac:dyDescent="0.25">
      <c r="A5101" s="165">
        <v>43678.458333333336</v>
      </c>
      <c r="B5101" s="167">
        <f>WEEKNUM(A5101)</f>
        <v>31</v>
      </c>
      <c r="C5101" s="164">
        <f>WEEKDAY(A5101)</f>
        <v>5</v>
      </c>
      <c r="D5101" s="164">
        <v>12</v>
      </c>
      <c r="E5101" s="163">
        <v>10</v>
      </c>
      <c r="F5101" s="163">
        <v>15.704999999999998</v>
      </c>
      <c r="G5101" s="163">
        <v>11.385</v>
      </c>
      <c r="H5101" s="1">
        <v>1781</v>
      </c>
      <c r="I5101" s="161">
        <f>VLOOKUP(B5101,L$2:M$54,2,FALSE)</f>
        <v>0.84170404986724412</v>
      </c>
      <c r="J5101">
        <f>MAX(I5101*F5101,E5101)</f>
        <v>13.218962103165067</v>
      </c>
      <c r="L5101" s="166"/>
      <c r="M5101" s="41"/>
      <c r="N5101" s="41"/>
      <c r="O5101" s="41"/>
    </row>
    <row r="5102" spans="1:15" x14ac:dyDescent="0.25">
      <c r="A5102" s="165">
        <v>43678.5</v>
      </c>
      <c r="B5102" s="167">
        <f>WEEKNUM(A5102)</f>
        <v>31</v>
      </c>
      <c r="C5102" s="164">
        <f>WEEKDAY(A5102)</f>
        <v>5</v>
      </c>
      <c r="D5102" s="164">
        <v>13</v>
      </c>
      <c r="E5102" s="163">
        <v>10</v>
      </c>
      <c r="F5102" s="163">
        <v>14.475</v>
      </c>
      <c r="G5102" s="163">
        <v>12.48</v>
      </c>
      <c r="H5102" s="1">
        <v>1640</v>
      </c>
      <c r="I5102" s="161">
        <f>VLOOKUP(B5102,L$2:M$54,2,FALSE)</f>
        <v>0.84170404986724412</v>
      </c>
      <c r="J5102">
        <f>MAX(I5102*F5102,E5102)</f>
        <v>12.183666121828358</v>
      </c>
      <c r="L5102" s="166"/>
      <c r="M5102" s="41"/>
      <c r="N5102" s="41"/>
      <c r="O5102" s="41"/>
    </row>
    <row r="5103" spans="1:15" x14ac:dyDescent="0.25">
      <c r="A5103" s="165">
        <v>43678.541666666664</v>
      </c>
      <c r="B5103" s="167">
        <f>WEEKNUM(A5103)</f>
        <v>31</v>
      </c>
      <c r="C5103" s="164">
        <f>WEEKDAY(A5103)</f>
        <v>5</v>
      </c>
      <c r="D5103" s="164">
        <v>14</v>
      </c>
      <c r="E5103" s="163">
        <v>10</v>
      </c>
      <c r="F5103" s="163">
        <v>13.765000000000001</v>
      </c>
      <c r="G5103" s="163">
        <v>12.59</v>
      </c>
      <c r="H5103" s="1">
        <v>1418</v>
      </c>
      <c r="I5103" s="161">
        <f>VLOOKUP(B5103,L$2:M$54,2,FALSE)</f>
        <v>0.84170404986724412</v>
      </c>
      <c r="J5103">
        <f>MAX(I5103*F5103,E5103)</f>
        <v>11.586056246422617</v>
      </c>
      <c r="L5103" s="166"/>
      <c r="M5103" s="41"/>
      <c r="N5103" s="41"/>
      <c r="O5103" s="41"/>
    </row>
    <row r="5104" spans="1:15" x14ac:dyDescent="0.25">
      <c r="A5104" s="165">
        <v>43678.583333333336</v>
      </c>
      <c r="B5104" s="167">
        <f>WEEKNUM(A5104)</f>
        <v>31</v>
      </c>
      <c r="C5104" s="164">
        <f>WEEKDAY(A5104)</f>
        <v>5</v>
      </c>
      <c r="D5104" s="164">
        <v>15</v>
      </c>
      <c r="E5104" s="163">
        <v>10</v>
      </c>
      <c r="F5104" s="163">
        <v>15.885</v>
      </c>
      <c r="G5104" s="163">
        <v>12.375</v>
      </c>
      <c r="H5104" s="1">
        <v>1691</v>
      </c>
      <c r="I5104" s="161">
        <f>VLOOKUP(B5104,L$2:M$54,2,FALSE)</f>
        <v>0.84170404986724412</v>
      </c>
      <c r="J5104">
        <f>MAX(I5104*F5104,E5104)</f>
        <v>13.370468832141173</v>
      </c>
      <c r="L5104" s="166"/>
      <c r="M5104" s="41"/>
      <c r="N5104" s="41"/>
      <c r="O5104" s="41"/>
    </row>
    <row r="5105" spans="1:15" x14ac:dyDescent="0.25">
      <c r="A5105" s="165">
        <v>43678.625</v>
      </c>
      <c r="B5105" s="167">
        <f>WEEKNUM(A5105)</f>
        <v>31</v>
      </c>
      <c r="C5105" s="164">
        <f>WEEKDAY(A5105)</f>
        <v>5</v>
      </c>
      <c r="D5105" s="164">
        <v>16</v>
      </c>
      <c r="E5105" s="163">
        <v>10</v>
      </c>
      <c r="F5105" s="163">
        <v>14.73</v>
      </c>
      <c r="G5105" s="163">
        <v>11.984999999999999</v>
      </c>
      <c r="H5105" s="1">
        <v>1984</v>
      </c>
      <c r="I5105" s="161">
        <f>VLOOKUP(B5105,L$2:M$54,2,FALSE)</f>
        <v>0.84170404986724412</v>
      </c>
      <c r="J5105">
        <f>MAX(I5105*F5105,E5105)</f>
        <v>12.398300654544506</v>
      </c>
      <c r="L5105" s="166"/>
      <c r="M5105" s="41"/>
      <c r="N5105" s="41"/>
      <c r="O5105" s="41"/>
    </row>
    <row r="5106" spans="1:15" x14ac:dyDescent="0.25">
      <c r="A5106" s="165">
        <v>43678.666666666664</v>
      </c>
      <c r="B5106" s="167">
        <f>WEEKNUM(A5106)</f>
        <v>31</v>
      </c>
      <c r="C5106" s="164">
        <f>WEEKDAY(A5106)</f>
        <v>5</v>
      </c>
      <c r="D5106" s="164">
        <v>17</v>
      </c>
      <c r="E5106" s="163">
        <v>10</v>
      </c>
      <c r="F5106" s="163">
        <v>15.145</v>
      </c>
      <c r="G5106" s="163">
        <v>11.719999999999999</v>
      </c>
      <c r="H5106" s="1">
        <v>2164</v>
      </c>
      <c r="I5106" s="161">
        <f>VLOOKUP(B5106,L$2:M$54,2,FALSE)</f>
        <v>0.84170404986724412</v>
      </c>
      <c r="J5106">
        <f>MAX(I5106*F5106,E5106)</f>
        <v>12.747607835239412</v>
      </c>
      <c r="L5106" s="166"/>
      <c r="M5106" s="41"/>
      <c r="N5106" s="41"/>
      <c r="O5106" s="41"/>
    </row>
    <row r="5107" spans="1:15" x14ac:dyDescent="0.25">
      <c r="A5107" s="165">
        <v>43678.708333333336</v>
      </c>
      <c r="B5107" s="167">
        <f>WEEKNUM(A5107)</f>
        <v>31</v>
      </c>
      <c r="C5107" s="164">
        <f>WEEKDAY(A5107)</f>
        <v>5</v>
      </c>
      <c r="D5107" s="164">
        <v>18</v>
      </c>
      <c r="E5107" s="163">
        <v>10</v>
      </c>
      <c r="F5107" s="163">
        <v>17.98</v>
      </c>
      <c r="G5107" s="163">
        <v>12.094999999999999</v>
      </c>
      <c r="H5107" s="1">
        <v>2397</v>
      </c>
      <c r="I5107" s="161">
        <f>VLOOKUP(B5107,L$2:M$54,2,FALSE)</f>
        <v>0.84170404986724412</v>
      </c>
      <c r="J5107">
        <f>MAX(I5107*F5107,E5107)</f>
        <v>15.13383881661305</v>
      </c>
      <c r="L5107" s="166"/>
      <c r="M5107" s="41"/>
      <c r="N5107" s="41"/>
      <c r="O5107" s="41"/>
    </row>
    <row r="5108" spans="1:15" x14ac:dyDescent="0.25">
      <c r="A5108" s="165">
        <v>43678.75</v>
      </c>
      <c r="B5108" s="167">
        <f>WEEKNUM(A5108)</f>
        <v>31</v>
      </c>
      <c r="C5108" s="164">
        <f>WEEKDAY(A5108)</f>
        <v>5</v>
      </c>
      <c r="D5108" s="164">
        <v>19</v>
      </c>
      <c r="E5108" s="163">
        <v>10</v>
      </c>
      <c r="F5108" s="163">
        <v>16.450000000000003</v>
      </c>
      <c r="G5108" s="163">
        <v>11.91</v>
      </c>
      <c r="H5108" s="1">
        <v>2228</v>
      </c>
      <c r="I5108" s="161">
        <f>VLOOKUP(B5108,L$2:M$54,2,FALSE)</f>
        <v>0.84170404986724412</v>
      </c>
      <c r="J5108">
        <f>MAX(I5108*F5108,E5108)</f>
        <v>13.846031620316168</v>
      </c>
      <c r="L5108" s="166"/>
      <c r="M5108" s="41"/>
      <c r="N5108" s="41"/>
      <c r="O5108" s="41"/>
    </row>
    <row r="5109" spans="1:15" x14ac:dyDescent="0.25">
      <c r="A5109" s="165">
        <v>43678.791666666664</v>
      </c>
      <c r="B5109" s="167">
        <f>WEEKNUM(A5109)</f>
        <v>31</v>
      </c>
      <c r="C5109" s="164">
        <f>WEEKDAY(A5109)</f>
        <v>5</v>
      </c>
      <c r="D5109" s="164">
        <v>20</v>
      </c>
      <c r="E5109" s="163">
        <v>10</v>
      </c>
      <c r="F5109" s="163">
        <v>13.945</v>
      </c>
      <c r="G5109" s="163">
        <v>12.455</v>
      </c>
      <c r="H5109" s="1">
        <v>1572</v>
      </c>
      <c r="I5109" s="161">
        <f>VLOOKUP(B5109,L$2:M$54,2,FALSE)</f>
        <v>0.84170404986724412</v>
      </c>
      <c r="J5109">
        <f>MAX(I5109*F5109,E5109)</f>
        <v>11.737562975398719</v>
      </c>
      <c r="L5109" s="166"/>
      <c r="M5109" s="41"/>
      <c r="N5109" s="41"/>
      <c r="O5109" s="41"/>
    </row>
    <row r="5110" spans="1:15" x14ac:dyDescent="0.25">
      <c r="A5110" s="165">
        <v>43678.833333333336</v>
      </c>
      <c r="B5110" s="167">
        <f>WEEKNUM(A5110)</f>
        <v>31</v>
      </c>
      <c r="C5110" s="164">
        <f>WEEKDAY(A5110)</f>
        <v>5</v>
      </c>
      <c r="D5110" s="164">
        <v>21</v>
      </c>
      <c r="E5110" s="163">
        <v>11.754999999999999</v>
      </c>
      <c r="F5110" s="163">
        <v>11.754999999999999</v>
      </c>
      <c r="G5110" s="163">
        <v>10.547499999999999</v>
      </c>
      <c r="H5110" s="1">
        <v>1156</v>
      </c>
      <c r="I5110" s="161">
        <f>VLOOKUP(B5110,L$2:M$54,2,FALSE)</f>
        <v>0.84170404986724412</v>
      </c>
      <c r="J5110">
        <f>MAX(I5110*F5110,E5110)</f>
        <v>11.754999999999999</v>
      </c>
      <c r="L5110" s="166"/>
      <c r="M5110" s="41"/>
      <c r="N5110" s="41"/>
      <c r="O5110" s="41"/>
    </row>
    <row r="5111" spans="1:15" x14ac:dyDescent="0.25">
      <c r="A5111" s="165">
        <v>43678.875</v>
      </c>
      <c r="B5111" s="167">
        <f>WEEKNUM(A5111)</f>
        <v>31</v>
      </c>
      <c r="C5111" s="164">
        <f>WEEKDAY(A5111)</f>
        <v>5</v>
      </c>
      <c r="D5111" s="164">
        <v>22</v>
      </c>
      <c r="E5111" s="163">
        <v>12</v>
      </c>
      <c r="F5111" s="163">
        <v>13.98</v>
      </c>
      <c r="G5111" s="163">
        <v>10.872499999999999</v>
      </c>
      <c r="H5111" s="1">
        <v>948</v>
      </c>
      <c r="I5111" s="161">
        <f>VLOOKUP(B5111,L$2:M$54,2,FALSE)</f>
        <v>0.84170404986724412</v>
      </c>
      <c r="J5111">
        <f>MAX(I5111*F5111,E5111)</f>
        <v>12</v>
      </c>
      <c r="L5111" s="166"/>
      <c r="M5111" s="41"/>
      <c r="N5111" s="41"/>
      <c r="O5111" s="41"/>
    </row>
    <row r="5112" spans="1:15" x14ac:dyDescent="0.25">
      <c r="A5112" s="165">
        <v>43678.916666666664</v>
      </c>
      <c r="B5112" s="167">
        <f>WEEKNUM(A5112)</f>
        <v>31</v>
      </c>
      <c r="C5112" s="164">
        <f>WEEKDAY(A5112)</f>
        <v>5</v>
      </c>
      <c r="D5112" s="164">
        <v>23</v>
      </c>
      <c r="E5112" s="163">
        <v>12</v>
      </c>
      <c r="F5112" s="163">
        <v>13.92</v>
      </c>
      <c r="G5112" s="163">
        <v>13.877500000000001</v>
      </c>
      <c r="H5112" s="1">
        <v>756</v>
      </c>
      <c r="I5112" s="161">
        <f>VLOOKUP(B5112,L$2:M$54,2,FALSE)</f>
        <v>0.84170404986724412</v>
      </c>
      <c r="J5112">
        <f>MAX(I5112*F5112,E5112)</f>
        <v>12</v>
      </c>
      <c r="L5112" s="166"/>
      <c r="M5112" s="41"/>
      <c r="N5112" s="41"/>
      <c r="O5112" s="41"/>
    </row>
    <row r="5113" spans="1:15" x14ac:dyDescent="0.25">
      <c r="A5113" s="165">
        <v>43678.958333333336</v>
      </c>
      <c r="B5113" s="167">
        <f>WEEKNUM(A5113)</f>
        <v>31</v>
      </c>
      <c r="C5113" s="164">
        <f>WEEKDAY(A5113)</f>
        <v>5</v>
      </c>
      <c r="D5113" s="164">
        <v>24</v>
      </c>
      <c r="E5113" s="163">
        <v>12</v>
      </c>
      <c r="F5113" s="163">
        <v>13.934999999999999</v>
      </c>
      <c r="G5113" s="163">
        <v>13.197500000000002</v>
      </c>
      <c r="H5113" s="1">
        <v>1474</v>
      </c>
      <c r="I5113" s="161">
        <f>VLOOKUP(B5113,L$2:M$54,2,FALSE)</f>
        <v>0.84170404986724412</v>
      </c>
      <c r="J5113">
        <f>MAX(I5113*F5113,E5113)</f>
        <v>12</v>
      </c>
      <c r="L5113" s="166"/>
      <c r="M5113" s="41"/>
      <c r="N5113" s="41"/>
      <c r="O5113" s="41"/>
    </row>
    <row r="5114" spans="1:15" x14ac:dyDescent="0.25">
      <c r="A5114" s="165">
        <v>43679</v>
      </c>
      <c r="B5114" s="167">
        <f>WEEKNUM(A5114)</f>
        <v>31</v>
      </c>
      <c r="C5114" s="164">
        <f>WEEKDAY(A5114)</f>
        <v>6</v>
      </c>
      <c r="D5114" s="164">
        <v>1</v>
      </c>
      <c r="E5114" s="163">
        <v>12</v>
      </c>
      <c r="F5114" s="163">
        <v>13.225</v>
      </c>
      <c r="G5114" s="163">
        <v>12.8125</v>
      </c>
      <c r="H5114" s="1">
        <v>890</v>
      </c>
      <c r="I5114" s="161">
        <f>VLOOKUP(B5114,L$2:M$54,2,FALSE)</f>
        <v>0.84170404986724412</v>
      </c>
      <c r="J5114">
        <f>MAX(I5114*F5114,E5114)</f>
        <v>12</v>
      </c>
      <c r="L5114" s="166"/>
      <c r="M5114" s="41"/>
      <c r="N5114" s="41"/>
      <c r="O5114" s="41"/>
    </row>
    <row r="5115" spans="1:15" x14ac:dyDescent="0.25">
      <c r="A5115" s="165">
        <v>43679.041666666664</v>
      </c>
      <c r="B5115" s="167">
        <f>WEEKNUM(A5115)</f>
        <v>31</v>
      </c>
      <c r="C5115" s="164">
        <f>WEEKDAY(A5115)</f>
        <v>6</v>
      </c>
      <c r="D5115" s="164">
        <v>2</v>
      </c>
      <c r="E5115" s="163">
        <v>10</v>
      </c>
      <c r="F5115" s="163">
        <v>10.495000000000001</v>
      </c>
      <c r="G5115" s="163">
        <v>11.8725</v>
      </c>
      <c r="H5115" s="1">
        <v>339</v>
      </c>
      <c r="I5115" s="161">
        <f>VLOOKUP(B5115,L$2:M$54,2,FALSE)</f>
        <v>0.84170404986724412</v>
      </c>
      <c r="J5115">
        <f>MAX(I5115*F5115,E5115)</f>
        <v>10</v>
      </c>
      <c r="L5115" s="166"/>
      <c r="M5115" s="41"/>
      <c r="N5115" s="41"/>
      <c r="O5115" s="41"/>
    </row>
    <row r="5116" spans="1:15" x14ac:dyDescent="0.25">
      <c r="A5116" s="165">
        <v>43679.083333333336</v>
      </c>
      <c r="B5116" s="167">
        <f>WEEKNUM(A5116)</f>
        <v>31</v>
      </c>
      <c r="C5116" s="164">
        <f>WEEKDAY(A5116)</f>
        <v>6</v>
      </c>
      <c r="D5116" s="164">
        <v>3</v>
      </c>
      <c r="E5116" s="163">
        <v>10</v>
      </c>
      <c r="F5116" s="163">
        <v>10.850000000000001</v>
      </c>
      <c r="G5116" s="163">
        <v>12.852499999999999</v>
      </c>
      <c r="H5116" s="1">
        <v>147</v>
      </c>
      <c r="I5116" s="161">
        <f>VLOOKUP(B5116,L$2:M$54,2,FALSE)</f>
        <v>0.84170404986724412</v>
      </c>
      <c r="J5116">
        <f>MAX(I5116*F5116,E5116)</f>
        <v>10</v>
      </c>
      <c r="L5116" s="166"/>
      <c r="M5116" s="41"/>
      <c r="N5116" s="41"/>
      <c r="O5116" s="41"/>
    </row>
    <row r="5117" spans="1:15" x14ac:dyDescent="0.25">
      <c r="A5117" s="165">
        <v>43679.125</v>
      </c>
      <c r="B5117" s="167">
        <f>WEEKNUM(A5117)</f>
        <v>31</v>
      </c>
      <c r="C5117" s="164">
        <f>WEEKDAY(A5117)</f>
        <v>6</v>
      </c>
      <c r="D5117" s="164">
        <v>4</v>
      </c>
      <c r="E5117" s="163">
        <v>10</v>
      </c>
      <c r="F5117" s="163">
        <v>10.475000000000001</v>
      </c>
      <c r="G5117" s="163">
        <v>12.237500000000001</v>
      </c>
      <c r="H5117" s="1">
        <v>226</v>
      </c>
      <c r="I5117" s="161">
        <f>VLOOKUP(B5117,L$2:M$54,2,FALSE)</f>
        <v>0.84170404986724412</v>
      </c>
      <c r="J5117">
        <f>MAX(I5117*F5117,E5117)</f>
        <v>10</v>
      </c>
      <c r="L5117" s="166"/>
      <c r="M5117" s="41"/>
      <c r="N5117" s="41"/>
      <c r="O5117" s="41"/>
    </row>
    <row r="5118" spans="1:15" x14ac:dyDescent="0.25">
      <c r="A5118" s="165">
        <v>43679.166666666664</v>
      </c>
      <c r="B5118" s="167">
        <f>WEEKNUM(A5118)</f>
        <v>31</v>
      </c>
      <c r="C5118" s="164">
        <f>WEEKDAY(A5118)</f>
        <v>6</v>
      </c>
      <c r="D5118" s="164">
        <v>5</v>
      </c>
      <c r="E5118" s="163">
        <v>11.254999999999999</v>
      </c>
      <c r="F5118" s="163">
        <v>11.120000000000001</v>
      </c>
      <c r="G5118" s="163">
        <v>11.8825</v>
      </c>
      <c r="H5118" s="1">
        <v>345</v>
      </c>
      <c r="I5118" s="161">
        <f>VLOOKUP(B5118,L$2:M$54,2,FALSE)</f>
        <v>0.84170404986724412</v>
      </c>
      <c r="J5118">
        <f>MAX(I5118*F5118,E5118)</f>
        <v>11.254999999999999</v>
      </c>
      <c r="L5118" s="166"/>
      <c r="M5118" s="41"/>
      <c r="N5118" s="41"/>
      <c r="O5118" s="41"/>
    </row>
    <row r="5119" spans="1:15" x14ac:dyDescent="0.25">
      <c r="A5119" s="165">
        <v>43679.208333333336</v>
      </c>
      <c r="B5119" s="167">
        <f>WEEKNUM(A5119)</f>
        <v>31</v>
      </c>
      <c r="C5119" s="164">
        <f>WEEKDAY(A5119)</f>
        <v>6</v>
      </c>
      <c r="D5119" s="164">
        <v>6</v>
      </c>
      <c r="E5119" s="163">
        <v>9.5249999999999986</v>
      </c>
      <c r="F5119" s="163">
        <v>9.5249999999999986</v>
      </c>
      <c r="G5119" s="163">
        <v>12.942499999999999</v>
      </c>
      <c r="H5119" s="1">
        <v>717</v>
      </c>
      <c r="I5119" s="161">
        <f>VLOOKUP(B5119,L$2:M$54,2,FALSE)</f>
        <v>0.84170404986724412</v>
      </c>
      <c r="J5119">
        <f>MAX(I5119*F5119,E5119)</f>
        <v>9.5249999999999986</v>
      </c>
      <c r="L5119" s="166"/>
      <c r="M5119" s="41"/>
      <c r="N5119" s="41"/>
      <c r="O5119" s="41"/>
    </row>
    <row r="5120" spans="1:15" x14ac:dyDescent="0.25">
      <c r="A5120" s="165">
        <v>43679.25</v>
      </c>
      <c r="B5120" s="167">
        <f>WEEKNUM(A5120)</f>
        <v>31</v>
      </c>
      <c r="C5120" s="164">
        <f>WEEKDAY(A5120)</f>
        <v>6</v>
      </c>
      <c r="D5120" s="164">
        <v>7</v>
      </c>
      <c r="E5120" s="163">
        <v>10.635</v>
      </c>
      <c r="F5120" s="163">
        <v>12.370000000000001</v>
      </c>
      <c r="G5120" s="163">
        <v>12.364999999999998</v>
      </c>
      <c r="H5120" s="1">
        <v>2390</v>
      </c>
      <c r="I5120" s="161">
        <f>VLOOKUP(B5120,L$2:M$54,2,FALSE)</f>
        <v>0.84170404986724412</v>
      </c>
      <c r="J5120">
        <f>MAX(I5120*F5120,E5120)</f>
        <v>10.635</v>
      </c>
      <c r="L5120" s="166"/>
      <c r="M5120" s="41"/>
      <c r="N5120" s="41"/>
      <c r="O5120" s="41"/>
    </row>
    <row r="5121" spans="1:15" x14ac:dyDescent="0.25">
      <c r="A5121" s="165">
        <v>43679.291666666664</v>
      </c>
      <c r="B5121" s="167">
        <f>WEEKNUM(A5121)</f>
        <v>31</v>
      </c>
      <c r="C5121" s="164">
        <f>WEEKDAY(A5121)</f>
        <v>6</v>
      </c>
      <c r="D5121" s="164">
        <v>8</v>
      </c>
      <c r="E5121" s="163">
        <v>10</v>
      </c>
      <c r="F5121" s="163">
        <v>16.535</v>
      </c>
      <c r="G5121" s="163">
        <v>12.572500000000002</v>
      </c>
      <c r="H5121" s="1">
        <v>3297</v>
      </c>
      <c r="I5121" s="161">
        <f>VLOOKUP(B5121,L$2:M$54,2,FALSE)</f>
        <v>0.84170404986724412</v>
      </c>
      <c r="J5121">
        <f>MAX(I5121*F5121,E5121)</f>
        <v>13.917576464554882</v>
      </c>
      <c r="L5121" s="166"/>
      <c r="M5121" s="41"/>
      <c r="N5121" s="41"/>
      <c r="O5121" s="41"/>
    </row>
    <row r="5122" spans="1:15" x14ac:dyDescent="0.25">
      <c r="A5122" s="165">
        <v>43679.333333333336</v>
      </c>
      <c r="B5122" s="167">
        <f>WEEKNUM(A5122)</f>
        <v>31</v>
      </c>
      <c r="C5122" s="164">
        <f>WEEKDAY(A5122)</f>
        <v>6</v>
      </c>
      <c r="D5122" s="164">
        <v>9</v>
      </c>
      <c r="E5122" s="163">
        <v>10</v>
      </c>
      <c r="F5122" s="163">
        <v>19.29</v>
      </c>
      <c r="G5122" s="163">
        <v>13.99</v>
      </c>
      <c r="H5122" s="1">
        <v>2830</v>
      </c>
      <c r="I5122" s="161">
        <f>VLOOKUP(B5122,L$2:M$54,2,FALSE)</f>
        <v>0.84170404986724412</v>
      </c>
      <c r="J5122">
        <f>MAX(I5122*F5122,E5122)</f>
        <v>16.23647112193914</v>
      </c>
      <c r="L5122" s="166"/>
      <c r="M5122" s="41"/>
      <c r="N5122" s="41"/>
      <c r="O5122" s="41"/>
    </row>
    <row r="5123" spans="1:15" x14ac:dyDescent="0.25">
      <c r="A5123" s="165">
        <v>43679.375</v>
      </c>
      <c r="B5123" s="167">
        <f>WEEKNUM(A5123)</f>
        <v>31</v>
      </c>
      <c r="C5123" s="164">
        <f>WEEKDAY(A5123)</f>
        <v>6</v>
      </c>
      <c r="D5123" s="164">
        <v>10</v>
      </c>
      <c r="E5123" s="163">
        <v>10</v>
      </c>
      <c r="F5123" s="163">
        <v>15.025</v>
      </c>
      <c r="G5123" s="163">
        <v>13.225000000000001</v>
      </c>
      <c r="H5123" s="1">
        <v>2548</v>
      </c>
      <c r="I5123" s="161">
        <f>VLOOKUP(B5123,L$2:M$54,2,FALSE)</f>
        <v>0.84170404986724412</v>
      </c>
      <c r="J5123">
        <f>MAX(I5123*F5123,E5123)</f>
        <v>12.646603349255344</v>
      </c>
      <c r="L5123" s="166"/>
      <c r="M5123" s="41"/>
      <c r="N5123" s="41"/>
      <c r="O5123" s="41"/>
    </row>
    <row r="5124" spans="1:15" x14ac:dyDescent="0.25">
      <c r="A5124" s="165">
        <v>43679.416666666664</v>
      </c>
      <c r="B5124" s="167">
        <f>WEEKNUM(A5124)</f>
        <v>31</v>
      </c>
      <c r="C5124" s="164">
        <f>WEEKDAY(A5124)</f>
        <v>6</v>
      </c>
      <c r="D5124" s="164">
        <v>11</v>
      </c>
      <c r="E5124" s="163">
        <v>10</v>
      </c>
      <c r="F5124" s="163">
        <v>13.92</v>
      </c>
      <c r="G5124" s="163">
        <v>11.9725</v>
      </c>
      <c r="H5124" s="1">
        <v>2592</v>
      </c>
      <c r="I5124" s="161">
        <f>VLOOKUP(B5124,L$2:M$54,2,FALSE)</f>
        <v>0.84170404986724412</v>
      </c>
      <c r="J5124">
        <f>MAX(I5124*F5124,E5124)</f>
        <v>11.716520374152038</v>
      </c>
      <c r="L5124" s="166"/>
      <c r="M5124" s="41"/>
      <c r="N5124" s="41"/>
      <c r="O5124" s="41"/>
    </row>
    <row r="5125" spans="1:15" x14ac:dyDescent="0.25">
      <c r="A5125" s="165">
        <v>43679.458333333336</v>
      </c>
      <c r="B5125" s="167">
        <f>WEEKNUM(A5125)</f>
        <v>31</v>
      </c>
      <c r="C5125" s="164">
        <f>WEEKDAY(A5125)</f>
        <v>6</v>
      </c>
      <c r="D5125" s="164">
        <v>12</v>
      </c>
      <c r="E5125" s="163">
        <v>10</v>
      </c>
      <c r="F5125" s="163">
        <v>14.2</v>
      </c>
      <c r="G5125" s="163">
        <v>11.754999999999999</v>
      </c>
      <c r="H5125" s="1">
        <v>2700</v>
      </c>
      <c r="I5125" s="161">
        <f>VLOOKUP(B5125,L$2:M$54,2,FALSE)</f>
        <v>0.84170404986724412</v>
      </c>
      <c r="J5125">
        <f>MAX(I5125*F5125,E5125)</f>
        <v>11.952197508114866</v>
      </c>
      <c r="L5125" s="166"/>
      <c r="M5125" s="41"/>
      <c r="N5125" s="41"/>
      <c r="O5125" s="41"/>
    </row>
    <row r="5126" spans="1:15" x14ac:dyDescent="0.25">
      <c r="A5126" s="165">
        <v>43679.5</v>
      </c>
      <c r="B5126" s="167">
        <f>WEEKNUM(A5126)</f>
        <v>31</v>
      </c>
      <c r="C5126" s="164">
        <f>WEEKDAY(A5126)</f>
        <v>6</v>
      </c>
      <c r="D5126" s="164">
        <v>13</v>
      </c>
      <c r="E5126" s="163">
        <v>10</v>
      </c>
      <c r="F5126" s="163">
        <v>14.445</v>
      </c>
      <c r="G5126" s="163">
        <v>12.99</v>
      </c>
      <c r="H5126" s="1">
        <v>2373</v>
      </c>
      <c r="I5126" s="161">
        <f>VLOOKUP(B5126,L$2:M$54,2,FALSE)</f>
        <v>0.84170404986724412</v>
      </c>
      <c r="J5126">
        <f>MAX(I5126*F5126,E5126)</f>
        <v>12.158415000332342</v>
      </c>
      <c r="L5126" s="166"/>
      <c r="M5126" s="41"/>
      <c r="N5126" s="41"/>
      <c r="O5126" s="41"/>
    </row>
    <row r="5127" spans="1:15" x14ac:dyDescent="0.25">
      <c r="A5127" s="165">
        <v>43679.541666666664</v>
      </c>
      <c r="B5127" s="167">
        <f>WEEKNUM(A5127)</f>
        <v>31</v>
      </c>
      <c r="C5127" s="164">
        <f>WEEKDAY(A5127)</f>
        <v>6</v>
      </c>
      <c r="D5127" s="164">
        <v>14</v>
      </c>
      <c r="E5127" s="163">
        <v>10</v>
      </c>
      <c r="F5127" s="163">
        <v>13.79</v>
      </c>
      <c r="G5127" s="163">
        <v>12.959999999999999</v>
      </c>
      <c r="H5127" s="1">
        <v>2282</v>
      </c>
      <c r="I5127" s="161">
        <f>VLOOKUP(B5127,L$2:M$54,2,FALSE)</f>
        <v>0.84170404986724412</v>
      </c>
      <c r="J5127">
        <f>MAX(I5127*F5127,E5127)</f>
        <v>11.607098847669295</v>
      </c>
      <c r="L5127" s="166"/>
      <c r="M5127" s="41"/>
      <c r="N5127" s="41"/>
      <c r="O5127" s="41"/>
    </row>
    <row r="5128" spans="1:15" x14ac:dyDescent="0.25">
      <c r="A5128" s="165">
        <v>43679.583333333336</v>
      </c>
      <c r="B5128" s="167">
        <f>WEEKNUM(A5128)</f>
        <v>31</v>
      </c>
      <c r="C5128" s="164">
        <f>WEEKDAY(A5128)</f>
        <v>6</v>
      </c>
      <c r="D5128" s="164">
        <v>15</v>
      </c>
      <c r="E5128" s="163">
        <v>10</v>
      </c>
      <c r="F5128" s="163">
        <v>14.295000000000002</v>
      </c>
      <c r="G5128" s="163">
        <v>12.967500000000001</v>
      </c>
      <c r="H5128" s="1">
        <v>2323</v>
      </c>
      <c r="I5128" s="161">
        <f>VLOOKUP(B5128,L$2:M$54,2,FALSE)</f>
        <v>0.84170404986724412</v>
      </c>
      <c r="J5128">
        <f>MAX(I5128*F5128,E5128)</f>
        <v>12.032159392852256</v>
      </c>
      <c r="L5128" s="166"/>
      <c r="M5128" s="41"/>
      <c r="N5128" s="41"/>
      <c r="O5128" s="41"/>
    </row>
    <row r="5129" spans="1:15" x14ac:dyDescent="0.25">
      <c r="A5129" s="165">
        <v>43679.625</v>
      </c>
      <c r="B5129" s="167">
        <f>WEEKNUM(A5129)</f>
        <v>31</v>
      </c>
      <c r="C5129" s="164">
        <f>WEEKDAY(A5129)</f>
        <v>6</v>
      </c>
      <c r="D5129" s="164">
        <v>16</v>
      </c>
      <c r="E5129" s="163">
        <v>10</v>
      </c>
      <c r="F5129" s="163">
        <v>14.035</v>
      </c>
      <c r="G5129" s="163">
        <v>12.612499999999999</v>
      </c>
      <c r="H5129" s="1">
        <v>2671</v>
      </c>
      <c r="I5129" s="161">
        <f>VLOOKUP(B5129,L$2:M$54,2,FALSE)</f>
        <v>0.84170404986724412</v>
      </c>
      <c r="J5129">
        <f>MAX(I5129*F5129,E5129)</f>
        <v>11.813316339886772</v>
      </c>
      <c r="L5129" s="166"/>
      <c r="M5129" s="41"/>
      <c r="N5129" s="41"/>
      <c r="O5129" s="41"/>
    </row>
    <row r="5130" spans="1:15" x14ac:dyDescent="0.25">
      <c r="A5130" s="165">
        <v>43679.666666666664</v>
      </c>
      <c r="B5130" s="167">
        <f>WEEKNUM(A5130)</f>
        <v>31</v>
      </c>
      <c r="C5130" s="164">
        <f>WEEKDAY(A5130)</f>
        <v>6</v>
      </c>
      <c r="D5130" s="164">
        <v>17</v>
      </c>
      <c r="E5130" s="163">
        <v>10</v>
      </c>
      <c r="F5130" s="163">
        <v>15.855</v>
      </c>
      <c r="G5130" s="163">
        <v>10.2475</v>
      </c>
      <c r="H5130" s="1">
        <v>3286</v>
      </c>
      <c r="I5130" s="161">
        <f>VLOOKUP(B5130,L$2:M$54,2,FALSE)</f>
        <v>0.84170404986724412</v>
      </c>
      <c r="J5130">
        <f>MAX(I5130*F5130,E5130)</f>
        <v>13.345217710645155</v>
      </c>
      <c r="L5130" s="166"/>
      <c r="M5130" s="41"/>
      <c r="N5130" s="41"/>
      <c r="O5130" s="41"/>
    </row>
    <row r="5131" spans="1:15" x14ac:dyDescent="0.25">
      <c r="A5131" s="165">
        <v>43679.708333333336</v>
      </c>
      <c r="B5131" s="167">
        <f>WEEKNUM(A5131)</f>
        <v>31</v>
      </c>
      <c r="C5131" s="164">
        <f>WEEKDAY(A5131)</f>
        <v>6</v>
      </c>
      <c r="D5131" s="164">
        <v>18</v>
      </c>
      <c r="E5131" s="163">
        <v>10</v>
      </c>
      <c r="F5131" s="163">
        <v>16.524999999999999</v>
      </c>
      <c r="G5131" s="163">
        <v>10.425000000000001</v>
      </c>
      <c r="H5131" s="1">
        <v>3522</v>
      </c>
      <c r="I5131" s="161">
        <f>VLOOKUP(B5131,L$2:M$54,2,FALSE)</f>
        <v>0.84170404986724412</v>
      </c>
      <c r="J5131">
        <f>MAX(I5131*F5131,E5131)</f>
        <v>13.909159424056208</v>
      </c>
      <c r="L5131" s="166"/>
      <c r="M5131" s="41"/>
      <c r="N5131" s="41"/>
      <c r="O5131" s="41"/>
    </row>
    <row r="5132" spans="1:15" x14ac:dyDescent="0.25">
      <c r="A5132" s="165">
        <v>43679.75</v>
      </c>
      <c r="B5132" s="167">
        <f>WEEKNUM(A5132)</f>
        <v>31</v>
      </c>
      <c r="C5132" s="164">
        <f>WEEKDAY(A5132)</f>
        <v>6</v>
      </c>
      <c r="D5132" s="164">
        <v>19</v>
      </c>
      <c r="E5132" s="163">
        <v>10</v>
      </c>
      <c r="F5132" s="163">
        <v>16.23</v>
      </c>
      <c r="G5132" s="163">
        <v>10.237500000000001</v>
      </c>
      <c r="H5132" s="1">
        <v>2701</v>
      </c>
      <c r="I5132" s="161">
        <f>VLOOKUP(B5132,L$2:M$54,2,FALSE)</f>
        <v>0.84170404986724412</v>
      </c>
      <c r="J5132">
        <f>MAX(I5132*F5132,E5132)</f>
        <v>13.660856729345372</v>
      </c>
      <c r="L5132" s="166"/>
      <c r="M5132" s="41"/>
      <c r="N5132" s="41"/>
      <c r="O5132" s="41"/>
    </row>
    <row r="5133" spans="1:15" x14ac:dyDescent="0.25">
      <c r="A5133" s="165">
        <v>43679.791666666664</v>
      </c>
      <c r="B5133" s="167">
        <f>WEEKNUM(A5133)</f>
        <v>31</v>
      </c>
      <c r="C5133" s="164">
        <f>WEEKDAY(A5133)</f>
        <v>6</v>
      </c>
      <c r="D5133" s="164">
        <v>20</v>
      </c>
      <c r="E5133" s="163">
        <v>10</v>
      </c>
      <c r="F5133" s="163">
        <v>14.525</v>
      </c>
      <c r="G5133" s="163">
        <v>11.1875</v>
      </c>
      <c r="H5133" s="1">
        <v>1856</v>
      </c>
      <c r="I5133" s="161">
        <f>VLOOKUP(B5133,L$2:M$54,2,FALSE)</f>
        <v>0.84170404986724412</v>
      </c>
      <c r="J5133">
        <f>MAX(I5133*F5133,E5133)</f>
        <v>12.22575132432172</v>
      </c>
      <c r="L5133" s="166"/>
      <c r="M5133" s="41"/>
      <c r="N5133" s="41"/>
      <c r="O5133" s="41"/>
    </row>
    <row r="5134" spans="1:15" x14ac:dyDescent="0.25">
      <c r="A5134" s="165">
        <v>43679.833333333336</v>
      </c>
      <c r="B5134" s="167">
        <f>WEEKNUM(A5134)</f>
        <v>31</v>
      </c>
      <c r="C5134" s="164">
        <f>WEEKDAY(A5134)</f>
        <v>6</v>
      </c>
      <c r="D5134" s="164">
        <v>21</v>
      </c>
      <c r="E5134" s="163">
        <v>10</v>
      </c>
      <c r="F5134" s="163">
        <v>13.08</v>
      </c>
      <c r="G5134" s="163">
        <v>9.5249999999999986</v>
      </c>
      <c r="H5134" s="1">
        <v>1069</v>
      </c>
      <c r="I5134" s="161">
        <f>VLOOKUP(B5134,L$2:M$54,2,FALSE)</f>
        <v>0.84170404986724412</v>
      </c>
      <c r="J5134">
        <f>MAX(I5134*F5134,E5134)</f>
        <v>11.009488972263552</v>
      </c>
      <c r="L5134" s="166"/>
      <c r="M5134" s="41"/>
      <c r="N5134" s="41"/>
      <c r="O5134" s="41"/>
    </row>
    <row r="5135" spans="1:15" x14ac:dyDescent="0.25">
      <c r="A5135" s="165">
        <v>43679.875</v>
      </c>
      <c r="B5135" s="167">
        <f>WEEKNUM(A5135)</f>
        <v>31</v>
      </c>
      <c r="C5135" s="164">
        <f>WEEKDAY(A5135)</f>
        <v>6</v>
      </c>
      <c r="D5135" s="164">
        <v>22</v>
      </c>
      <c r="E5135" s="163">
        <v>11.55</v>
      </c>
      <c r="F5135" s="163">
        <v>11.55</v>
      </c>
      <c r="G5135" s="163">
        <v>11.5025</v>
      </c>
      <c r="H5135" s="1">
        <v>875</v>
      </c>
      <c r="I5135" s="161">
        <f>VLOOKUP(B5135,L$2:M$54,2,FALSE)</f>
        <v>0.84170404986724412</v>
      </c>
      <c r="J5135">
        <f>MAX(I5135*F5135,E5135)</f>
        <v>11.55</v>
      </c>
      <c r="L5135" s="166"/>
      <c r="M5135" s="41"/>
      <c r="N5135" s="41"/>
      <c r="O5135" s="41"/>
    </row>
    <row r="5136" spans="1:15" x14ac:dyDescent="0.25">
      <c r="A5136" s="165">
        <v>43679.916666666664</v>
      </c>
      <c r="B5136" s="167">
        <f>WEEKNUM(A5136)</f>
        <v>31</v>
      </c>
      <c r="C5136" s="164">
        <f>WEEKDAY(A5136)</f>
        <v>6</v>
      </c>
      <c r="D5136" s="164">
        <v>23</v>
      </c>
      <c r="E5136" s="163">
        <v>11.719999999999999</v>
      </c>
      <c r="F5136" s="163">
        <v>11.719999999999999</v>
      </c>
      <c r="G5136" s="163">
        <v>13.2675</v>
      </c>
      <c r="H5136" s="1">
        <v>745</v>
      </c>
      <c r="I5136" s="161">
        <f>VLOOKUP(B5136,L$2:M$54,2,FALSE)</f>
        <v>0.84170404986724412</v>
      </c>
      <c r="J5136">
        <f>MAX(I5136*F5136,E5136)</f>
        <v>11.719999999999999</v>
      </c>
      <c r="L5136" s="166"/>
      <c r="M5136" s="41"/>
      <c r="N5136" s="41"/>
      <c r="O5136" s="41"/>
    </row>
    <row r="5137" spans="1:15" x14ac:dyDescent="0.25">
      <c r="A5137" s="165">
        <v>43679.958333333336</v>
      </c>
      <c r="B5137" s="167">
        <f>WEEKNUM(A5137)</f>
        <v>31</v>
      </c>
      <c r="C5137" s="164">
        <f>WEEKDAY(A5137)</f>
        <v>6</v>
      </c>
      <c r="D5137" s="164">
        <v>24</v>
      </c>
      <c r="E5137" s="163">
        <v>12.379999999999999</v>
      </c>
      <c r="F5137" s="163">
        <v>12.379999999999999</v>
      </c>
      <c r="G5137" s="163">
        <v>14.645</v>
      </c>
      <c r="H5137" s="1">
        <v>518</v>
      </c>
      <c r="I5137" s="161">
        <f>VLOOKUP(B5137,L$2:M$54,2,FALSE)</f>
        <v>0.84170404986724412</v>
      </c>
      <c r="J5137">
        <f>MAX(I5137*F5137,E5137)</f>
        <v>12.379999999999999</v>
      </c>
      <c r="L5137" s="166"/>
      <c r="M5137" s="41"/>
      <c r="N5137" s="41"/>
      <c r="O5137" s="41"/>
    </row>
    <row r="5138" spans="1:15" x14ac:dyDescent="0.25">
      <c r="A5138" s="165">
        <v>43680</v>
      </c>
      <c r="B5138" s="167">
        <f>WEEKNUM(A5138)</f>
        <v>31</v>
      </c>
      <c r="C5138" s="164">
        <f>WEEKDAY(A5138)</f>
        <v>7</v>
      </c>
      <c r="D5138" s="164">
        <v>1</v>
      </c>
      <c r="E5138" s="163">
        <v>11.855</v>
      </c>
      <c r="F5138" s="163">
        <v>11.855</v>
      </c>
      <c r="G5138" s="163">
        <v>12.512499999999999</v>
      </c>
      <c r="H5138" s="1">
        <v>273</v>
      </c>
      <c r="I5138" s="161">
        <f>VLOOKUP(B5138,L$2:M$54,2,FALSE)</f>
        <v>0.84170404986724412</v>
      </c>
      <c r="J5138">
        <f>MAX(I5138*F5138,E5138)</f>
        <v>11.855</v>
      </c>
      <c r="L5138" s="166"/>
      <c r="M5138" s="41"/>
      <c r="N5138" s="41"/>
      <c r="O5138" s="41"/>
    </row>
    <row r="5139" spans="1:15" x14ac:dyDescent="0.25">
      <c r="A5139" s="165">
        <v>43680.041666666664</v>
      </c>
      <c r="B5139" s="167">
        <f>WEEKNUM(A5139)</f>
        <v>31</v>
      </c>
      <c r="C5139" s="164">
        <f>WEEKDAY(A5139)</f>
        <v>7</v>
      </c>
      <c r="D5139" s="164">
        <v>2</v>
      </c>
      <c r="E5139" s="163">
        <v>11.925000000000001</v>
      </c>
      <c r="F5139" s="163">
        <v>11.925000000000001</v>
      </c>
      <c r="G5139" s="163">
        <v>11.959999999999999</v>
      </c>
      <c r="H5139" s="1">
        <v>134</v>
      </c>
      <c r="I5139" s="161">
        <f>VLOOKUP(B5139,L$2:M$54,2,FALSE)</f>
        <v>0.84170404986724412</v>
      </c>
      <c r="J5139">
        <f>MAX(I5139*F5139,E5139)</f>
        <v>11.925000000000001</v>
      </c>
      <c r="L5139" s="166"/>
      <c r="M5139" s="41"/>
      <c r="N5139" s="41"/>
      <c r="O5139" s="41"/>
    </row>
    <row r="5140" spans="1:15" x14ac:dyDescent="0.25">
      <c r="A5140" s="165">
        <v>43680.083333333336</v>
      </c>
      <c r="B5140" s="167">
        <f>WEEKNUM(A5140)</f>
        <v>31</v>
      </c>
      <c r="C5140" s="164">
        <f>WEEKDAY(A5140)</f>
        <v>7</v>
      </c>
      <c r="D5140" s="164">
        <v>3</v>
      </c>
      <c r="E5140" s="163">
        <v>11</v>
      </c>
      <c r="F5140" s="163">
        <v>11.125</v>
      </c>
      <c r="G5140" s="163">
        <v>12.1</v>
      </c>
      <c r="H5140" s="1">
        <v>97</v>
      </c>
      <c r="I5140" s="161">
        <f>VLOOKUP(B5140,L$2:M$54,2,FALSE)</f>
        <v>0.84170404986724412</v>
      </c>
      <c r="J5140">
        <f>MAX(I5140*F5140,E5140)</f>
        <v>11</v>
      </c>
      <c r="L5140" s="166"/>
      <c r="M5140" s="41"/>
      <c r="N5140" s="41"/>
      <c r="O5140" s="41"/>
    </row>
    <row r="5141" spans="1:15" x14ac:dyDescent="0.25">
      <c r="A5141" s="165">
        <v>43680.125</v>
      </c>
      <c r="B5141" s="167">
        <f>WEEKNUM(A5141)</f>
        <v>31</v>
      </c>
      <c r="C5141" s="164">
        <f>WEEKDAY(A5141)</f>
        <v>7</v>
      </c>
      <c r="D5141" s="164">
        <v>4</v>
      </c>
      <c r="E5141" s="163">
        <v>12</v>
      </c>
      <c r="F5141" s="163">
        <v>12.02</v>
      </c>
      <c r="G5141" s="163">
        <v>12.2225</v>
      </c>
      <c r="H5141" s="1">
        <v>184</v>
      </c>
      <c r="I5141" s="161">
        <f>VLOOKUP(B5141,L$2:M$54,2,FALSE)</f>
        <v>0.84170404986724412</v>
      </c>
      <c r="J5141">
        <f>MAX(I5141*F5141,E5141)</f>
        <v>12</v>
      </c>
      <c r="L5141" s="166"/>
      <c r="M5141" s="41"/>
      <c r="N5141" s="41"/>
      <c r="O5141" s="41"/>
    </row>
    <row r="5142" spans="1:15" x14ac:dyDescent="0.25">
      <c r="A5142" s="165">
        <v>43680.166666666664</v>
      </c>
      <c r="B5142" s="167">
        <f>WEEKNUM(A5142)</f>
        <v>31</v>
      </c>
      <c r="C5142" s="164">
        <f>WEEKDAY(A5142)</f>
        <v>7</v>
      </c>
      <c r="D5142" s="164">
        <v>5</v>
      </c>
      <c r="E5142" s="163">
        <v>10</v>
      </c>
      <c r="F5142" s="163">
        <v>10.565000000000001</v>
      </c>
      <c r="G5142" s="163">
        <v>11.895</v>
      </c>
      <c r="H5142" s="1">
        <v>314</v>
      </c>
      <c r="I5142" s="161">
        <f>VLOOKUP(B5142,L$2:M$54,2,FALSE)</f>
        <v>0.84170404986724412</v>
      </c>
      <c r="J5142">
        <f>MAX(I5142*F5142,E5142)</f>
        <v>10</v>
      </c>
      <c r="L5142" s="166"/>
      <c r="M5142" s="41"/>
      <c r="N5142" s="41"/>
      <c r="O5142" s="41"/>
    </row>
    <row r="5143" spans="1:15" x14ac:dyDescent="0.25">
      <c r="A5143" s="165">
        <v>43680.208333333336</v>
      </c>
      <c r="B5143" s="167">
        <f>WEEKNUM(A5143)</f>
        <v>31</v>
      </c>
      <c r="C5143" s="164">
        <f>WEEKDAY(A5143)</f>
        <v>7</v>
      </c>
      <c r="D5143" s="164">
        <v>6</v>
      </c>
      <c r="E5143" s="163">
        <v>10</v>
      </c>
      <c r="F5143" s="163">
        <v>9.99</v>
      </c>
      <c r="G5143" s="163">
        <v>12.147500000000001</v>
      </c>
      <c r="H5143" s="1">
        <v>669</v>
      </c>
      <c r="I5143" s="161">
        <f>VLOOKUP(B5143,L$2:M$54,2,FALSE)</f>
        <v>0.84170404986724412</v>
      </c>
      <c r="J5143">
        <f>MAX(I5143*F5143,E5143)</f>
        <v>10</v>
      </c>
      <c r="L5143" s="166"/>
      <c r="M5143" s="41"/>
      <c r="N5143" s="41"/>
      <c r="O5143" s="41"/>
    </row>
    <row r="5144" spans="1:15" x14ac:dyDescent="0.25">
      <c r="A5144" s="165">
        <v>43680.25</v>
      </c>
      <c r="B5144" s="167">
        <f>WEEKNUM(A5144)</f>
        <v>31</v>
      </c>
      <c r="C5144" s="164">
        <f>WEEKDAY(A5144)</f>
        <v>7</v>
      </c>
      <c r="D5144" s="164">
        <v>7</v>
      </c>
      <c r="E5144" s="163">
        <v>10</v>
      </c>
      <c r="F5144" s="163">
        <v>11.98</v>
      </c>
      <c r="G5144" s="163">
        <v>12.0175</v>
      </c>
      <c r="H5144" s="1">
        <v>2248</v>
      </c>
      <c r="I5144" s="161">
        <f>VLOOKUP(B5144,L$2:M$54,2,FALSE)</f>
        <v>0.84170404986724412</v>
      </c>
      <c r="J5144">
        <f>MAX(I5144*F5144,E5144)</f>
        <v>10.083614517409584</v>
      </c>
      <c r="L5144" s="166"/>
      <c r="M5144" s="41"/>
      <c r="N5144" s="41"/>
      <c r="O5144" s="41"/>
    </row>
    <row r="5145" spans="1:15" x14ac:dyDescent="0.25">
      <c r="A5145" s="165">
        <v>43680.291666666664</v>
      </c>
      <c r="B5145" s="167">
        <f>WEEKNUM(A5145)</f>
        <v>31</v>
      </c>
      <c r="C5145" s="164">
        <f>WEEKDAY(A5145)</f>
        <v>7</v>
      </c>
      <c r="D5145" s="164">
        <v>8</v>
      </c>
      <c r="E5145" s="163">
        <v>10</v>
      </c>
      <c r="F5145" s="163">
        <v>15.010000000000002</v>
      </c>
      <c r="G5145" s="163">
        <v>12.9275</v>
      </c>
      <c r="H5145" s="1">
        <v>3242</v>
      </c>
      <c r="I5145" s="161">
        <f>VLOOKUP(B5145,L$2:M$54,2,FALSE)</f>
        <v>0.84170404986724412</v>
      </c>
      <c r="J5145">
        <f>MAX(I5145*F5145,E5145)</f>
        <v>12.633977788507336</v>
      </c>
      <c r="L5145" s="166"/>
      <c r="M5145" s="41"/>
      <c r="N5145" s="41"/>
      <c r="O5145" s="41"/>
    </row>
    <row r="5146" spans="1:15" x14ac:dyDescent="0.25">
      <c r="A5146" s="165">
        <v>43680.333333333336</v>
      </c>
      <c r="B5146" s="167">
        <f>WEEKNUM(A5146)</f>
        <v>31</v>
      </c>
      <c r="C5146" s="164">
        <f>WEEKDAY(A5146)</f>
        <v>7</v>
      </c>
      <c r="D5146" s="164">
        <v>9</v>
      </c>
      <c r="E5146" s="163">
        <v>10</v>
      </c>
      <c r="F5146" s="163">
        <v>15.76</v>
      </c>
      <c r="G5146" s="163">
        <v>13.262499999999999</v>
      </c>
      <c r="H5146" s="1">
        <v>2801</v>
      </c>
      <c r="I5146" s="161">
        <f>VLOOKUP(B5146,L$2:M$54,2,FALSE)</f>
        <v>0.84170404986724412</v>
      </c>
      <c r="J5146">
        <f>MAX(I5146*F5146,E5146)</f>
        <v>13.265255825907767</v>
      </c>
      <c r="L5146" s="166"/>
      <c r="M5146" s="41"/>
      <c r="N5146" s="41"/>
      <c r="O5146" s="41"/>
    </row>
    <row r="5147" spans="1:15" x14ac:dyDescent="0.25">
      <c r="A5147" s="165">
        <v>43680.375</v>
      </c>
      <c r="B5147" s="167">
        <f>WEEKNUM(A5147)</f>
        <v>31</v>
      </c>
      <c r="C5147" s="164">
        <f>WEEKDAY(A5147)</f>
        <v>7</v>
      </c>
      <c r="D5147" s="164">
        <v>10</v>
      </c>
      <c r="E5147" s="163">
        <v>10</v>
      </c>
      <c r="F5147" s="163">
        <v>14.955000000000002</v>
      </c>
      <c r="G5147" s="163">
        <v>13.115</v>
      </c>
      <c r="H5147" s="1">
        <v>2443</v>
      </c>
      <c r="I5147" s="161">
        <f>VLOOKUP(B5147,L$2:M$54,2,FALSE)</f>
        <v>0.84170404986724412</v>
      </c>
      <c r="J5147">
        <f>MAX(I5147*F5147,E5147)</f>
        <v>12.587684065764638</v>
      </c>
      <c r="L5147" s="166"/>
      <c r="M5147" s="41"/>
      <c r="N5147" s="41"/>
      <c r="O5147" s="41"/>
    </row>
    <row r="5148" spans="1:15" x14ac:dyDescent="0.25">
      <c r="A5148" s="165">
        <v>43680.416666666664</v>
      </c>
      <c r="B5148" s="167">
        <f>WEEKNUM(A5148)</f>
        <v>31</v>
      </c>
      <c r="C5148" s="164">
        <f>WEEKDAY(A5148)</f>
        <v>7</v>
      </c>
      <c r="D5148" s="164">
        <v>11</v>
      </c>
      <c r="E5148" s="163">
        <v>10</v>
      </c>
      <c r="F5148" s="163">
        <v>15.905000000000001</v>
      </c>
      <c r="G5148" s="163">
        <v>12.262500000000001</v>
      </c>
      <c r="H5148" s="1">
        <v>2436</v>
      </c>
      <c r="I5148" s="161">
        <f>VLOOKUP(B5148,L$2:M$54,2,FALSE)</f>
        <v>0.84170404986724412</v>
      </c>
      <c r="J5148">
        <f>MAX(I5148*F5148,E5148)</f>
        <v>13.38730291313852</v>
      </c>
      <c r="L5148" s="166"/>
      <c r="M5148" s="41"/>
      <c r="N5148" s="41"/>
      <c r="O5148" s="41"/>
    </row>
    <row r="5149" spans="1:15" x14ac:dyDescent="0.25">
      <c r="A5149" s="165">
        <v>43680.458333333336</v>
      </c>
      <c r="B5149" s="167">
        <f>WEEKNUM(A5149)</f>
        <v>31</v>
      </c>
      <c r="C5149" s="164">
        <f>WEEKDAY(A5149)</f>
        <v>7</v>
      </c>
      <c r="D5149" s="164">
        <v>12</v>
      </c>
      <c r="E5149" s="163">
        <v>10</v>
      </c>
      <c r="F5149" s="163">
        <v>14.8</v>
      </c>
      <c r="G5149" s="163">
        <v>11.54</v>
      </c>
      <c r="H5149" s="1">
        <v>2517</v>
      </c>
      <c r="I5149" s="161">
        <f>VLOOKUP(B5149,L$2:M$54,2,FALSE)</f>
        <v>0.84170404986724412</v>
      </c>
      <c r="J5149">
        <f>MAX(I5149*F5149,E5149)</f>
        <v>12.457219938035214</v>
      </c>
      <c r="L5149" s="166"/>
      <c r="M5149" s="41"/>
      <c r="N5149" s="41"/>
      <c r="O5149" s="41"/>
    </row>
    <row r="5150" spans="1:15" x14ac:dyDescent="0.25">
      <c r="A5150" s="165">
        <v>43680.5</v>
      </c>
      <c r="B5150" s="167">
        <f>WEEKNUM(A5150)</f>
        <v>31</v>
      </c>
      <c r="C5150" s="164">
        <f>WEEKDAY(A5150)</f>
        <v>7</v>
      </c>
      <c r="D5150" s="164">
        <v>13</v>
      </c>
      <c r="E5150" s="163">
        <v>10</v>
      </c>
      <c r="F5150" s="163">
        <v>13.914999999999999</v>
      </c>
      <c r="G5150" s="163">
        <v>11.55</v>
      </c>
      <c r="H5150" s="1">
        <v>2104</v>
      </c>
      <c r="I5150" s="161">
        <f>VLOOKUP(B5150,L$2:M$54,2,FALSE)</f>
        <v>0.84170404986724412</v>
      </c>
      <c r="J5150">
        <f>MAX(I5150*F5150,E5150)</f>
        <v>11.712311853902701</v>
      </c>
      <c r="L5150" s="166"/>
      <c r="M5150" s="41"/>
      <c r="N5150" s="41"/>
      <c r="O5150" s="41"/>
    </row>
    <row r="5151" spans="1:15" x14ac:dyDescent="0.25">
      <c r="A5151" s="165">
        <v>43680.541666666664</v>
      </c>
      <c r="B5151" s="167">
        <f>WEEKNUM(A5151)</f>
        <v>31</v>
      </c>
      <c r="C5151" s="164">
        <f>WEEKDAY(A5151)</f>
        <v>7</v>
      </c>
      <c r="D5151" s="164">
        <v>14</v>
      </c>
      <c r="E5151" s="163">
        <v>10</v>
      </c>
      <c r="F5151" s="163">
        <v>14.510000000000002</v>
      </c>
      <c r="G5151" s="163">
        <v>11.719999999999999</v>
      </c>
      <c r="H5151" s="1">
        <v>2241</v>
      </c>
      <c r="I5151" s="161">
        <f>VLOOKUP(B5151,L$2:M$54,2,FALSE)</f>
        <v>0.84170404986724412</v>
      </c>
      <c r="J5151">
        <f>MAX(I5151*F5151,E5151)</f>
        <v>12.213125763573714</v>
      </c>
      <c r="L5151" s="166"/>
      <c r="M5151" s="41"/>
      <c r="N5151" s="41"/>
      <c r="O5151" s="41"/>
    </row>
    <row r="5152" spans="1:15" x14ac:dyDescent="0.25">
      <c r="A5152" s="165">
        <v>43680.583333333336</v>
      </c>
      <c r="B5152" s="167">
        <f>WEEKNUM(A5152)</f>
        <v>31</v>
      </c>
      <c r="C5152" s="164">
        <f>WEEKDAY(A5152)</f>
        <v>7</v>
      </c>
      <c r="D5152" s="164">
        <v>15</v>
      </c>
      <c r="E5152" s="163">
        <v>10</v>
      </c>
      <c r="F5152" s="163">
        <v>14.995000000000001</v>
      </c>
      <c r="G5152" s="163">
        <v>12.379999999999999</v>
      </c>
      <c r="H5152" s="1">
        <v>2360</v>
      </c>
      <c r="I5152" s="161">
        <f>VLOOKUP(B5152,L$2:M$54,2,FALSE)</f>
        <v>0.84170404986724412</v>
      </c>
      <c r="J5152">
        <f>MAX(I5152*F5152,E5152)</f>
        <v>12.621352227759326</v>
      </c>
      <c r="L5152" s="166"/>
      <c r="M5152" s="41"/>
      <c r="N5152" s="41"/>
      <c r="O5152" s="41"/>
    </row>
    <row r="5153" spans="1:15" x14ac:dyDescent="0.25">
      <c r="A5153" s="165">
        <v>43680.625</v>
      </c>
      <c r="B5153" s="167">
        <f>WEEKNUM(A5153)</f>
        <v>31</v>
      </c>
      <c r="C5153" s="164">
        <f>WEEKDAY(A5153)</f>
        <v>7</v>
      </c>
      <c r="D5153" s="164">
        <v>16</v>
      </c>
      <c r="E5153" s="163">
        <v>10</v>
      </c>
      <c r="F5153" s="163">
        <v>16.05</v>
      </c>
      <c r="G5153" s="163">
        <v>11.855</v>
      </c>
      <c r="H5153" s="1">
        <v>2539</v>
      </c>
      <c r="I5153" s="161">
        <f>VLOOKUP(B5153,L$2:M$54,2,FALSE)</f>
        <v>0.84170404986724412</v>
      </c>
      <c r="J5153">
        <f>MAX(I5153*F5153,E5153)</f>
        <v>13.509350000369269</v>
      </c>
      <c r="L5153" s="166"/>
      <c r="M5153" s="41"/>
      <c r="N5153" s="41"/>
      <c r="O5153" s="41"/>
    </row>
    <row r="5154" spans="1:15" x14ac:dyDescent="0.25">
      <c r="A5154" s="165">
        <v>43680.666666666664</v>
      </c>
      <c r="B5154" s="167">
        <f>WEEKNUM(A5154)</f>
        <v>31</v>
      </c>
      <c r="C5154" s="164">
        <f>WEEKDAY(A5154)</f>
        <v>7</v>
      </c>
      <c r="D5154" s="164">
        <v>17</v>
      </c>
      <c r="E5154" s="163">
        <v>10</v>
      </c>
      <c r="F5154" s="163">
        <v>16.064999999999998</v>
      </c>
      <c r="G5154" s="163">
        <v>11.925000000000001</v>
      </c>
      <c r="H5154" s="1">
        <v>3112</v>
      </c>
      <c r="I5154" s="161">
        <f>VLOOKUP(B5154,L$2:M$54,2,FALSE)</f>
        <v>0.84170404986724412</v>
      </c>
      <c r="J5154">
        <f>MAX(I5154*F5154,E5154)</f>
        <v>13.521975561117275</v>
      </c>
      <c r="L5154" s="166"/>
      <c r="M5154" s="41"/>
      <c r="N5154" s="41"/>
      <c r="O5154" s="41"/>
    </row>
    <row r="5155" spans="1:15" x14ac:dyDescent="0.25">
      <c r="A5155" s="165">
        <v>43680.708333333336</v>
      </c>
      <c r="B5155" s="167">
        <f>WEEKNUM(A5155)</f>
        <v>31</v>
      </c>
      <c r="C5155" s="164">
        <f>WEEKDAY(A5155)</f>
        <v>7</v>
      </c>
      <c r="D5155" s="164">
        <v>18</v>
      </c>
      <c r="E5155" s="163">
        <v>10</v>
      </c>
      <c r="F5155" s="163">
        <v>18.015000000000001</v>
      </c>
      <c r="G5155" s="163">
        <v>11.0625</v>
      </c>
      <c r="H5155" s="1">
        <v>3602</v>
      </c>
      <c r="I5155" s="161">
        <f>VLOOKUP(B5155,L$2:M$54,2,FALSE)</f>
        <v>0.84170404986724412</v>
      </c>
      <c r="J5155">
        <f>MAX(I5155*F5155,E5155)</f>
        <v>15.163298458358403</v>
      </c>
      <c r="L5155" s="166"/>
      <c r="M5155" s="41"/>
      <c r="N5155" s="41"/>
      <c r="O5155" s="41"/>
    </row>
    <row r="5156" spans="1:15" x14ac:dyDescent="0.25">
      <c r="A5156" s="165">
        <v>43680.75</v>
      </c>
      <c r="B5156" s="167">
        <f>WEEKNUM(A5156)</f>
        <v>31</v>
      </c>
      <c r="C5156" s="164">
        <f>WEEKDAY(A5156)</f>
        <v>7</v>
      </c>
      <c r="D5156" s="164">
        <v>19</v>
      </c>
      <c r="E5156" s="163">
        <v>10</v>
      </c>
      <c r="F5156" s="163">
        <v>15.719999999999999</v>
      </c>
      <c r="G5156" s="163">
        <v>12.01</v>
      </c>
      <c r="H5156" s="1">
        <v>2851</v>
      </c>
      <c r="I5156" s="161">
        <f>VLOOKUP(B5156,L$2:M$54,2,FALSE)</f>
        <v>0.84170404986724412</v>
      </c>
      <c r="J5156">
        <f>MAX(I5156*F5156,E5156)</f>
        <v>13.231587663913077</v>
      </c>
      <c r="L5156" s="166"/>
      <c r="M5156" s="41"/>
      <c r="N5156" s="41"/>
      <c r="O5156" s="41"/>
    </row>
    <row r="5157" spans="1:15" x14ac:dyDescent="0.25">
      <c r="A5157" s="165">
        <v>43680.791666666664</v>
      </c>
      <c r="B5157" s="167">
        <f>WEEKNUM(A5157)</f>
        <v>31</v>
      </c>
      <c r="C5157" s="164">
        <f>WEEKDAY(A5157)</f>
        <v>7</v>
      </c>
      <c r="D5157" s="164">
        <v>20</v>
      </c>
      <c r="E5157" s="163">
        <v>10</v>
      </c>
      <c r="F5157" s="163">
        <v>14.530000000000001</v>
      </c>
      <c r="G5157" s="163">
        <v>10.282499999999999</v>
      </c>
      <c r="H5157" s="1">
        <v>1947</v>
      </c>
      <c r="I5157" s="161">
        <f>VLOOKUP(B5157,L$2:M$54,2,FALSE)</f>
        <v>0.84170404986724412</v>
      </c>
      <c r="J5157">
        <f>MAX(I5157*F5157,E5157)</f>
        <v>12.229959844571058</v>
      </c>
      <c r="L5157" s="166"/>
      <c r="M5157" s="41"/>
      <c r="N5157" s="41"/>
      <c r="O5157" s="41"/>
    </row>
    <row r="5158" spans="1:15" x14ac:dyDescent="0.25">
      <c r="A5158" s="165">
        <v>43680.833333333336</v>
      </c>
      <c r="B5158" s="167">
        <f>WEEKNUM(A5158)</f>
        <v>31</v>
      </c>
      <c r="C5158" s="164">
        <f>WEEKDAY(A5158)</f>
        <v>7</v>
      </c>
      <c r="D5158" s="164">
        <v>21</v>
      </c>
      <c r="E5158" s="163">
        <v>10</v>
      </c>
      <c r="F5158" s="163">
        <v>12.975</v>
      </c>
      <c r="G5158" s="163">
        <v>9.995000000000001</v>
      </c>
      <c r="H5158" s="1">
        <v>1133</v>
      </c>
      <c r="I5158" s="161">
        <f>VLOOKUP(B5158,L$2:M$54,2,FALSE)</f>
        <v>0.84170404986724412</v>
      </c>
      <c r="J5158">
        <f>MAX(I5158*F5158,E5158)</f>
        <v>10.921110047027492</v>
      </c>
      <c r="L5158" s="166"/>
      <c r="M5158" s="41"/>
      <c r="N5158" s="41"/>
      <c r="O5158" s="41"/>
    </row>
    <row r="5159" spans="1:15" x14ac:dyDescent="0.25">
      <c r="A5159" s="165">
        <v>43680.875</v>
      </c>
      <c r="B5159" s="167">
        <f>WEEKNUM(A5159)</f>
        <v>31</v>
      </c>
      <c r="C5159" s="164">
        <f>WEEKDAY(A5159)</f>
        <v>7</v>
      </c>
      <c r="D5159" s="164">
        <v>22</v>
      </c>
      <c r="E5159" s="163">
        <v>12</v>
      </c>
      <c r="F5159" s="163">
        <v>12.2</v>
      </c>
      <c r="G5159" s="163">
        <v>10.989999999999998</v>
      </c>
      <c r="H5159" s="1">
        <v>864</v>
      </c>
      <c r="I5159" s="161">
        <f>VLOOKUP(B5159,L$2:M$54,2,FALSE)</f>
        <v>0.84170404986724412</v>
      </c>
      <c r="J5159">
        <f>MAX(I5159*F5159,E5159)</f>
        <v>12</v>
      </c>
      <c r="L5159" s="166"/>
      <c r="M5159" s="41"/>
      <c r="N5159" s="41"/>
      <c r="O5159" s="41"/>
    </row>
    <row r="5160" spans="1:15" x14ac:dyDescent="0.25">
      <c r="A5160" s="165">
        <v>43680.916666666664</v>
      </c>
      <c r="B5160" s="167">
        <f>WEEKNUM(A5160)</f>
        <v>31</v>
      </c>
      <c r="C5160" s="164">
        <f>WEEKDAY(A5160)</f>
        <v>7</v>
      </c>
      <c r="D5160" s="164">
        <v>23</v>
      </c>
      <c r="E5160" s="163">
        <v>12</v>
      </c>
      <c r="F5160" s="163">
        <v>12.885</v>
      </c>
      <c r="G5160" s="163">
        <v>12.504999999999999</v>
      </c>
      <c r="H5160" s="1">
        <v>857</v>
      </c>
      <c r="I5160" s="161">
        <f>VLOOKUP(B5160,L$2:M$54,2,FALSE)</f>
        <v>0.84170404986724412</v>
      </c>
      <c r="J5160">
        <f>MAX(I5160*F5160,E5160)</f>
        <v>12</v>
      </c>
      <c r="L5160" s="166"/>
      <c r="M5160" s="41"/>
      <c r="N5160" s="41"/>
      <c r="O5160" s="41"/>
    </row>
    <row r="5161" spans="1:15" x14ac:dyDescent="0.25">
      <c r="A5161" s="165">
        <v>43680.958333333336</v>
      </c>
      <c r="B5161" s="167">
        <f>WEEKNUM(A5161)</f>
        <v>31</v>
      </c>
      <c r="C5161" s="164">
        <f>WEEKDAY(A5161)</f>
        <v>7</v>
      </c>
      <c r="D5161" s="164">
        <v>24</v>
      </c>
      <c r="E5161" s="163">
        <v>11.645</v>
      </c>
      <c r="F5161" s="163">
        <v>11.645</v>
      </c>
      <c r="G5161" s="163">
        <v>12.879999999999999</v>
      </c>
      <c r="H5161" s="1">
        <v>651</v>
      </c>
      <c r="I5161" s="161">
        <f>VLOOKUP(B5161,L$2:M$54,2,FALSE)</f>
        <v>0.84170404986724412</v>
      </c>
      <c r="J5161">
        <f>MAX(I5161*F5161,E5161)</f>
        <v>11.645</v>
      </c>
      <c r="L5161" s="166"/>
      <c r="M5161" s="41"/>
      <c r="N5161" s="41"/>
      <c r="O5161" s="41"/>
    </row>
    <row r="5162" spans="1:15" x14ac:dyDescent="0.25">
      <c r="A5162" s="165">
        <v>43681</v>
      </c>
      <c r="B5162" s="167">
        <f>WEEKNUM(A5162)</f>
        <v>32</v>
      </c>
      <c r="C5162" s="164">
        <f>WEEKDAY(A5162)</f>
        <v>1</v>
      </c>
      <c r="D5162" s="164">
        <v>1</v>
      </c>
      <c r="E5162" s="163">
        <v>12.100000000000001</v>
      </c>
      <c r="F5162" s="163">
        <v>12.100000000000001</v>
      </c>
      <c r="G5162" s="163">
        <v>12.477500000000001</v>
      </c>
      <c r="H5162" s="1">
        <v>306</v>
      </c>
      <c r="I5162" s="161">
        <f>VLOOKUP(B5162,L$2:M$54,2,FALSE)</f>
        <v>0.924272152867056</v>
      </c>
      <c r="J5162">
        <f>MAX(I5162*F5162,E5162)</f>
        <v>12.100000000000001</v>
      </c>
      <c r="L5162" s="166"/>
      <c r="M5162" s="41"/>
      <c r="N5162" s="41"/>
      <c r="O5162" s="41"/>
    </row>
    <row r="5163" spans="1:15" x14ac:dyDescent="0.25">
      <c r="A5163" s="165">
        <v>43681.041666666664</v>
      </c>
      <c r="B5163" s="167">
        <f>WEEKNUM(A5163)</f>
        <v>32</v>
      </c>
      <c r="C5163" s="164">
        <f>WEEKDAY(A5163)</f>
        <v>1</v>
      </c>
      <c r="D5163" s="164">
        <v>2</v>
      </c>
      <c r="E5163" s="163">
        <v>11.620000000000001</v>
      </c>
      <c r="F5163" s="163">
        <v>11.620000000000001</v>
      </c>
      <c r="G5163" s="163">
        <v>12.952500000000001</v>
      </c>
      <c r="H5163" s="1">
        <v>165</v>
      </c>
      <c r="I5163" s="161">
        <f>VLOOKUP(B5163,L$2:M$54,2,FALSE)</f>
        <v>0.924272152867056</v>
      </c>
      <c r="J5163">
        <f>MAX(I5163*F5163,E5163)</f>
        <v>11.620000000000001</v>
      </c>
      <c r="L5163" s="166"/>
      <c r="M5163" s="41"/>
      <c r="N5163" s="41"/>
      <c r="O5163" s="41"/>
    </row>
    <row r="5164" spans="1:15" x14ac:dyDescent="0.25">
      <c r="A5164" s="165">
        <v>43681.083333333336</v>
      </c>
      <c r="B5164" s="167">
        <f>WEEKNUM(A5164)</f>
        <v>32</v>
      </c>
      <c r="C5164" s="164">
        <f>WEEKDAY(A5164)</f>
        <v>1</v>
      </c>
      <c r="D5164" s="164">
        <v>3</v>
      </c>
      <c r="E5164" s="163">
        <v>10.18</v>
      </c>
      <c r="F5164" s="163">
        <v>10.18</v>
      </c>
      <c r="G5164" s="163">
        <v>12.399999999999999</v>
      </c>
      <c r="H5164" s="1">
        <v>114</v>
      </c>
      <c r="I5164" s="161">
        <f>VLOOKUP(B5164,L$2:M$54,2,FALSE)</f>
        <v>0.924272152867056</v>
      </c>
      <c r="J5164">
        <f>MAX(I5164*F5164,E5164)</f>
        <v>10.18</v>
      </c>
      <c r="L5164" s="166"/>
      <c r="M5164" s="41"/>
      <c r="N5164" s="41"/>
      <c r="O5164" s="41"/>
    </row>
    <row r="5165" spans="1:15" x14ac:dyDescent="0.25">
      <c r="A5165" s="165">
        <v>43681.125</v>
      </c>
      <c r="B5165" s="167">
        <f>WEEKNUM(A5165)</f>
        <v>32</v>
      </c>
      <c r="C5165" s="164">
        <f>WEEKDAY(A5165)</f>
        <v>1</v>
      </c>
      <c r="D5165" s="164">
        <v>4</v>
      </c>
      <c r="E5165" s="163">
        <v>9.7899999999999991</v>
      </c>
      <c r="F5165" s="163">
        <v>9.7899999999999991</v>
      </c>
      <c r="G5165" s="163">
        <v>11.9575</v>
      </c>
      <c r="H5165" s="1">
        <v>218</v>
      </c>
      <c r="I5165" s="161">
        <f>VLOOKUP(B5165,L$2:M$54,2,FALSE)</f>
        <v>0.924272152867056</v>
      </c>
      <c r="J5165">
        <f>MAX(I5165*F5165,E5165)</f>
        <v>9.7899999999999991</v>
      </c>
      <c r="L5165" s="166"/>
      <c r="M5165" s="41"/>
      <c r="N5165" s="41"/>
      <c r="O5165" s="41"/>
    </row>
    <row r="5166" spans="1:15" x14ac:dyDescent="0.25">
      <c r="A5166" s="165">
        <v>43681.166666666664</v>
      </c>
      <c r="B5166" s="167">
        <f>WEEKNUM(A5166)</f>
        <v>32</v>
      </c>
      <c r="C5166" s="164">
        <f>WEEKDAY(A5166)</f>
        <v>1</v>
      </c>
      <c r="D5166" s="164">
        <v>5</v>
      </c>
      <c r="E5166" s="163">
        <v>10.120000000000001</v>
      </c>
      <c r="F5166" s="163">
        <v>10.120000000000001</v>
      </c>
      <c r="G5166" s="163">
        <v>12.254999999999999</v>
      </c>
      <c r="H5166" s="1">
        <v>361</v>
      </c>
      <c r="I5166" s="161">
        <f>VLOOKUP(B5166,L$2:M$54,2,FALSE)</f>
        <v>0.924272152867056</v>
      </c>
      <c r="J5166">
        <f>MAX(I5166*F5166,E5166)</f>
        <v>10.120000000000001</v>
      </c>
      <c r="L5166" s="166"/>
      <c r="M5166" s="41"/>
      <c r="N5166" s="41"/>
      <c r="O5166" s="41"/>
    </row>
    <row r="5167" spans="1:15" x14ac:dyDescent="0.25">
      <c r="A5167" s="165">
        <v>43681.208333333336</v>
      </c>
      <c r="B5167" s="167">
        <f>WEEKNUM(A5167)</f>
        <v>32</v>
      </c>
      <c r="C5167" s="164">
        <f>WEEKDAY(A5167)</f>
        <v>1</v>
      </c>
      <c r="D5167" s="164">
        <v>6</v>
      </c>
      <c r="E5167" s="163">
        <v>10.14</v>
      </c>
      <c r="F5167" s="163">
        <v>10.14</v>
      </c>
      <c r="G5167" s="163">
        <v>12.4975</v>
      </c>
      <c r="H5167" s="1">
        <v>703</v>
      </c>
      <c r="I5167" s="161">
        <f>VLOOKUP(B5167,L$2:M$54,2,FALSE)</f>
        <v>0.924272152867056</v>
      </c>
      <c r="J5167">
        <f>MAX(I5167*F5167,E5167)</f>
        <v>10.14</v>
      </c>
      <c r="L5167" s="166"/>
      <c r="M5167" s="41"/>
      <c r="N5167" s="41"/>
      <c r="O5167" s="41"/>
    </row>
    <row r="5168" spans="1:15" x14ac:dyDescent="0.25">
      <c r="A5168" s="165">
        <v>43681.25</v>
      </c>
      <c r="B5168" s="167">
        <f>WEEKNUM(A5168)</f>
        <v>32</v>
      </c>
      <c r="C5168" s="164">
        <f>WEEKDAY(A5168)</f>
        <v>1</v>
      </c>
      <c r="D5168" s="164">
        <v>7</v>
      </c>
      <c r="E5168" s="163">
        <v>9.8550000000000004</v>
      </c>
      <c r="F5168" s="163">
        <v>9.870000000000001</v>
      </c>
      <c r="G5168" s="163">
        <v>13.025</v>
      </c>
      <c r="H5168" s="1">
        <v>2091</v>
      </c>
      <c r="I5168" s="161">
        <f>VLOOKUP(B5168,L$2:M$54,2,FALSE)</f>
        <v>0.924272152867056</v>
      </c>
      <c r="J5168">
        <f>MAX(I5168*F5168,E5168)</f>
        <v>9.8550000000000004</v>
      </c>
      <c r="L5168" s="166"/>
      <c r="M5168" s="41"/>
      <c r="N5168" s="41"/>
      <c r="O5168" s="41"/>
    </row>
    <row r="5169" spans="1:15" x14ac:dyDescent="0.25">
      <c r="A5169" s="165">
        <v>43681.291666666664</v>
      </c>
      <c r="B5169" s="167">
        <f>WEEKNUM(A5169)</f>
        <v>32</v>
      </c>
      <c r="C5169" s="164">
        <f>WEEKDAY(A5169)</f>
        <v>1</v>
      </c>
      <c r="D5169" s="164">
        <v>8</v>
      </c>
      <c r="E5169" s="163">
        <v>9.9349999999999987</v>
      </c>
      <c r="F5169" s="163">
        <v>9.7650000000000006</v>
      </c>
      <c r="G5169" s="163">
        <v>13.032499999999999</v>
      </c>
      <c r="H5169" s="1">
        <v>2986</v>
      </c>
      <c r="I5169" s="161">
        <f>VLOOKUP(B5169,L$2:M$54,2,FALSE)</f>
        <v>0.924272152867056</v>
      </c>
      <c r="J5169">
        <f>MAX(I5169*F5169,E5169)</f>
        <v>9.9349999999999987</v>
      </c>
      <c r="L5169" s="166"/>
      <c r="M5169" s="41"/>
      <c r="N5169" s="41"/>
      <c r="O5169" s="41"/>
    </row>
    <row r="5170" spans="1:15" x14ac:dyDescent="0.25">
      <c r="A5170" s="165">
        <v>43681.333333333336</v>
      </c>
      <c r="B5170" s="167">
        <f>WEEKNUM(A5170)</f>
        <v>32</v>
      </c>
      <c r="C5170" s="164">
        <f>WEEKDAY(A5170)</f>
        <v>1</v>
      </c>
      <c r="D5170" s="164">
        <v>9</v>
      </c>
      <c r="E5170" s="163">
        <v>9</v>
      </c>
      <c r="F5170" s="163">
        <v>12.815000000000001</v>
      </c>
      <c r="G5170" s="163">
        <v>14.0075</v>
      </c>
      <c r="H5170" s="1">
        <v>2563</v>
      </c>
      <c r="I5170" s="161">
        <f>VLOOKUP(B5170,L$2:M$54,2,FALSE)</f>
        <v>0.924272152867056</v>
      </c>
      <c r="J5170">
        <f>MAX(I5170*F5170,E5170)</f>
        <v>11.844547638991324</v>
      </c>
      <c r="L5170" s="166"/>
      <c r="M5170" s="41"/>
      <c r="N5170" s="41"/>
      <c r="O5170" s="41"/>
    </row>
    <row r="5171" spans="1:15" x14ac:dyDescent="0.25">
      <c r="A5171" s="165">
        <v>43681.375</v>
      </c>
      <c r="B5171" s="167">
        <f>WEEKNUM(A5171)</f>
        <v>32</v>
      </c>
      <c r="C5171" s="164">
        <f>WEEKDAY(A5171)</f>
        <v>1</v>
      </c>
      <c r="D5171" s="164">
        <v>10</v>
      </c>
      <c r="E5171" s="163">
        <v>10</v>
      </c>
      <c r="F5171" s="163">
        <v>14.09</v>
      </c>
      <c r="G5171" s="163">
        <v>12.86</v>
      </c>
      <c r="H5171" s="1">
        <v>2273</v>
      </c>
      <c r="I5171" s="161">
        <f>VLOOKUP(B5171,L$2:M$54,2,FALSE)</f>
        <v>0.924272152867056</v>
      </c>
      <c r="J5171">
        <f>MAX(I5171*F5171,E5171)</f>
        <v>13.022994633896818</v>
      </c>
      <c r="L5171" s="166"/>
      <c r="M5171" s="41"/>
      <c r="N5171" s="41"/>
      <c r="O5171" s="41"/>
    </row>
    <row r="5172" spans="1:15" x14ac:dyDescent="0.25">
      <c r="A5172" s="165">
        <v>43681.416666666664</v>
      </c>
      <c r="B5172" s="167">
        <f>WEEKNUM(A5172)</f>
        <v>32</v>
      </c>
      <c r="C5172" s="164">
        <f>WEEKDAY(A5172)</f>
        <v>1</v>
      </c>
      <c r="D5172" s="164">
        <v>11</v>
      </c>
      <c r="E5172" s="163">
        <v>10</v>
      </c>
      <c r="F5172" s="163">
        <v>13.98</v>
      </c>
      <c r="G5172" s="163">
        <v>12.265000000000001</v>
      </c>
      <c r="H5172" s="1">
        <v>2426</v>
      </c>
      <c r="I5172" s="161">
        <f>VLOOKUP(B5172,L$2:M$54,2,FALSE)</f>
        <v>0.924272152867056</v>
      </c>
      <c r="J5172">
        <f>MAX(I5172*F5172,E5172)</f>
        <v>12.921324697081443</v>
      </c>
      <c r="L5172" s="166"/>
      <c r="M5172" s="41"/>
      <c r="N5172" s="41"/>
      <c r="O5172" s="41"/>
    </row>
    <row r="5173" spans="1:15" x14ac:dyDescent="0.25">
      <c r="A5173" s="165">
        <v>43681.458333333336</v>
      </c>
      <c r="B5173" s="167">
        <f>WEEKNUM(A5173)</f>
        <v>32</v>
      </c>
      <c r="C5173" s="164">
        <f>WEEKDAY(A5173)</f>
        <v>1</v>
      </c>
      <c r="D5173" s="164">
        <v>12</v>
      </c>
      <c r="E5173" s="163">
        <v>10</v>
      </c>
      <c r="F5173" s="163">
        <v>14.09</v>
      </c>
      <c r="G5173" s="163">
        <v>11.487500000000001</v>
      </c>
      <c r="H5173" s="1">
        <v>2451</v>
      </c>
      <c r="I5173" s="161">
        <f>VLOOKUP(B5173,L$2:M$54,2,FALSE)</f>
        <v>0.924272152867056</v>
      </c>
      <c r="J5173">
        <f>MAX(I5173*F5173,E5173)</f>
        <v>13.022994633896818</v>
      </c>
      <c r="L5173" s="166"/>
      <c r="M5173" s="41"/>
      <c r="N5173" s="41"/>
      <c r="O5173" s="41"/>
    </row>
    <row r="5174" spans="1:15" x14ac:dyDescent="0.25">
      <c r="A5174" s="165">
        <v>43681.5</v>
      </c>
      <c r="B5174" s="167">
        <f>WEEKNUM(A5174)</f>
        <v>32</v>
      </c>
      <c r="C5174" s="164">
        <f>WEEKDAY(A5174)</f>
        <v>1</v>
      </c>
      <c r="D5174" s="164">
        <v>13</v>
      </c>
      <c r="E5174" s="163">
        <v>10</v>
      </c>
      <c r="F5174" s="163">
        <v>13.98</v>
      </c>
      <c r="G5174" s="163">
        <v>12.1</v>
      </c>
      <c r="H5174" s="1">
        <v>2247</v>
      </c>
      <c r="I5174" s="161">
        <f>VLOOKUP(B5174,L$2:M$54,2,FALSE)</f>
        <v>0.924272152867056</v>
      </c>
      <c r="J5174">
        <f>MAX(I5174*F5174,E5174)</f>
        <v>12.921324697081443</v>
      </c>
      <c r="L5174" s="166"/>
      <c r="M5174" s="41"/>
      <c r="N5174" s="41"/>
      <c r="O5174" s="41"/>
    </row>
    <row r="5175" spans="1:15" x14ac:dyDescent="0.25">
      <c r="A5175" s="165">
        <v>43681.541666666664</v>
      </c>
      <c r="B5175" s="167">
        <f>WEEKNUM(A5175)</f>
        <v>32</v>
      </c>
      <c r="C5175" s="164">
        <f>WEEKDAY(A5175)</f>
        <v>1</v>
      </c>
      <c r="D5175" s="164">
        <v>14</v>
      </c>
      <c r="E5175" s="163">
        <v>10</v>
      </c>
      <c r="F5175" s="163">
        <v>14.09</v>
      </c>
      <c r="G5175" s="163">
        <v>12.442499999999999</v>
      </c>
      <c r="H5175" s="1">
        <v>2284</v>
      </c>
      <c r="I5175" s="161">
        <f>VLOOKUP(B5175,L$2:M$54,2,FALSE)</f>
        <v>0.924272152867056</v>
      </c>
      <c r="J5175">
        <f>MAX(I5175*F5175,E5175)</f>
        <v>13.022994633896818</v>
      </c>
      <c r="L5175" s="166"/>
      <c r="M5175" s="41"/>
      <c r="N5175" s="41"/>
      <c r="O5175" s="41"/>
    </row>
    <row r="5176" spans="1:15" x14ac:dyDescent="0.25">
      <c r="A5176" s="165">
        <v>43681.583333333336</v>
      </c>
      <c r="B5176" s="167">
        <f>WEEKNUM(A5176)</f>
        <v>32</v>
      </c>
      <c r="C5176" s="164">
        <f>WEEKDAY(A5176)</f>
        <v>1</v>
      </c>
      <c r="D5176" s="164">
        <v>15</v>
      </c>
      <c r="E5176" s="163">
        <v>10</v>
      </c>
      <c r="F5176" s="163">
        <v>13.98</v>
      </c>
      <c r="G5176" s="163">
        <v>11.645</v>
      </c>
      <c r="H5176" s="1">
        <v>2518</v>
      </c>
      <c r="I5176" s="161">
        <f>VLOOKUP(B5176,L$2:M$54,2,FALSE)</f>
        <v>0.924272152867056</v>
      </c>
      <c r="J5176">
        <f>MAX(I5176*F5176,E5176)</f>
        <v>12.921324697081443</v>
      </c>
      <c r="L5176" s="166"/>
      <c r="M5176" s="41"/>
      <c r="N5176" s="41"/>
      <c r="O5176" s="41"/>
    </row>
    <row r="5177" spans="1:15" x14ac:dyDescent="0.25">
      <c r="A5177" s="165">
        <v>43681.625</v>
      </c>
      <c r="B5177" s="167">
        <f>WEEKNUM(A5177)</f>
        <v>32</v>
      </c>
      <c r="C5177" s="164">
        <f>WEEKDAY(A5177)</f>
        <v>1</v>
      </c>
      <c r="D5177" s="164">
        <v>16</v>
      </c>
      <c r="E5177" s="163">
        <v>10</v>
      </c>
      <c r="F5177" s="163">
        <v>13.865</v>
      </c>
      <c r="G5177" s="163">
        <v>12.100000000000001</v>
      </c>
      <c r="H5177" s="1">
        <v>2933</v>
      </c>
      <c r="I5177" s="161">
        <f>VLOOKUP(B5177,L$2:M$54,2,FALSE)</f>
        <v>0.924272152867056</v>
      </c>
      <c r="J5177">
        <f>MAX(I5177*F5177,E5177)</f>
        <v>12.815033399501731</v>
      </c>
      <c r="L5177" s="166"/>
      <c r="M5177" s="41"/>
      <c r="N5177" s="41"/>
      <c r="O5177" s="41"/>
    </row>
    <row r="5178" spans="1:15" x14ac:dyDescent="0.25">
      <c r="A5178" s="165">
        <v>43681.666666666664</v>
      </c>
      <c r="B5178" s="167">
        <f>WEEKNUM(A5178)</f>
        <v>32</v>
      </c>
      <c r="C5178" s="164">
        <f>WEEKDAY(A5178)</f>
        <v>1</v>
      </c>
      <c r="D5178" s="164">
        <v>17</v>
      </c>
      <c r="E5178" s="163">
        <v>10</v>
      </c>
      <c r="F5178" s="163">
        <v>13.684999999999999</v>
      </c>
      <c r="G5178" s="163">
        <v>11.620000000000001</v>
      </c>
      <c r="H5178" s="1">
        <v>3437</v>
      </c>
      <c r="I5178" s="161">
        <f>VLOOKUP(B5178,L$2:M$54,2,FALSE)</f>
        <v>0.924272152867056</v>
      </c>
      <c r="J5178">
        <f>MAX(I5178*F5178,E5178)</f>
        <v>12.64866441198566</v>
      </c>
      <c r="L5178" s="166"/>
      <c r="M5178" s="41"/>
      <c r="N5178" s="41"/>
      <c r="O5178" s="41"/>
    </row>
    <row r="5179" spans="1:15" x14ac:dyDescent="0.25">
      <c r="A5179" s="165">
        <v>43681.708333333336</v>
      </c>
      <c r="B5179" s="167">
        <f>WEEKNUM(A5179)</f>
        <v>32</v>
      </c>
      <c r="C5179" s="164">
        <f>WEEKDAY(A5179)</f>
        <v>1</v>
      </c>
      <c r="D5179" s="164">
        <v>18</v>
      </c>
      <c r="E5179" s="163">
        <v>10</v>
      </c>
      <c r="F5179" s="163">
        <v>14.09</v>
      </c>
      <c r="G5179" s="163">
        <v>10.18</v>
      </c>
      <c r="H5179" s="1">
        <v>3535</v>
      </c>
      <c r="I5179" s="161">
        <f>VLOOKUP(B5179,L$2:M$54,2,FALSE)</f>
        <v>0.924272152867056</v>
      </c>
      <c r="J5179">
        <f>MAX(I5179*F5179,E5179)</f>
        <v>13.022994633896818</v>
      </c>
      <c r="L5179" s="166"/>
      <c r="M5179" s="41"/>
      <c r="N5179" s="41"/>
      <c r="O5179" s="41"/>
    </row>
    <row r="5180" spans="1:15" x14ac:dyDescent="0.25">
      <c r="A5180" s="165">
        <v>43681.75</v>
      </c>
      <c r="B5180" s="167">
        <f>WEEKNUM(A5180)</f>
        <v>32</v>
      </c>
      <c r="C5180" s="164">
        <f>WEEKDAY(A5180)</f>
        <v>1</v>
      </c>
      <c r="D5180" s="164">
        <v>19</v>
      </c>
      <c r="E5180" s="163">
        <v>10</v>
      </c>
      <c r="F5180" s="163">
        <v>13.99</v>
      </c>
      <c r="G5180" s="163">
        <v>9.7899999999999991</v>
      </c>
      <c r="H5180" s="1">
        <v>2936</v>
      </c>
      <c r="I5180" s="161">
        <f>VLOOKUP(B5180,L$2:M$54,2,FALSE)</f>
        <v>0.924272152867056</v>
      </c>
      <c r="J5180">
        <f>MAX(I5180*F5180,E5180)</f>
        <v>12.930567418610114</v>
      </c>
      <c r="L5180" s="166"/>
      <c r="M5180" s="41"/>
      <c r="N5180" s="41"/>
      <c r="O5180" s="41"/>
    </row>
    <row r="5181" spans="1:15" x14ac:dyDescent="0.25">
      <c r="A5181" s="165">
        <v>43681.791666666664</v>
      </c>
      <c r="B5181" s="167">
        <f>WEEKNUM(A5181)</f>
        <v>32</v>
      </c>
      <c r="C5181" s="164">
        <f>WEEKDAY(A5181)</f>
        <v>1</v>
      </c>
      <c r="D5181" s="164">
        <v>20</v>
      </c>
      <c r="E5181" s="163">
        <v>10</v>
      </c>
      <c r="F5181" s="163">
        <v>13.965</v>
      </c>
      <c r="G5181" s="163">
        <v>10.120000000000001</v>
      </c>
      <c r="H5181" s="1">
        <v>2100</v>
      </c>
      <c r="I5181" s="161">
        <f>VLOOKUP(B5181,L$2:M$54,2,FALSE)</f>
        <v>0.924272152867056</v>
      </c>
      <c r="J5181">
        <f>MAX(I5181*F5181,E5181)</f>
        <v>12.907460614788437</v>
      </c>
      <c r="L5181" s="166"/>
      <c r="M5181" s="41"/>
      <c r="N5181" s="41"/>
      <c r="O5181" s="41"/>
    </row>
    <row r="5182" spans="1:15" x14ac:dyDescent="0.25">
      <c r="A5182" s="165">
        <v>43681.833333333336</v>
      </c>
      <c r="B5182" s="167">
        <f>WEEKNUM(A5182)</f>
        <v>32</v>
      </c>
      <c r="C5182" s="164">
        <f>WEEKDAY(A5182)</f>
        <v>1</v>
      </c>
      <c r="D5182" s="164">
        <v>21</v>
      </c>
      <c r="E5182" s="163">
        <v>10</v>
      </c>
      <c r="F5182" s="163">
        <v>12.815</v>
      </c>
      <c r="G5182" s="163">
        <v>10.14</v>
      </c>
      <c r="H5182" s="1">
        <v>1301</v>
      </c>
      <c r="I5182" s="161">
        <f>VLOOKUP(B5182,L$2:M$54,2,FALSE)</f>
        <v>0.924272152867056</v>
      </c>
      <c r="J5182">
        <f>MAX(I5182*F5182,E5182)</f>
        <v>11.844547638991322</v>
      </c>
      <c r="L5182" s="166"/>
      <c r="M5182" s="41"/>
      <c r="N5182" s="41"/>
      <c r="O5182" s="41"/>
    </row>
    <row r="5183" spans="1:15" x14ac:dyDescent="0.25">
      <c r="A5183" s="165">
        <v>43681.875</v>
      </c>
      <c r="B5183" s="167">
        <f>WEEKNUM(A5183)</f>
        <v>32</v>
      </c>
      <c r="C5183" s="164">
        <f>WEEKDAY(A5183)</f>
        <v>1</v>
      </c>
      <c r="D5183" s="164">
        <v>22</v>
      </c>
      <c r="E5183" s="163">
        <v>12</v>
      </c>
      <c r="F5183" s="163">
        <v>12.045</v>
      </c>
      <c r="G5183" s="163">
        <v>9.8625000000000007</v>
      </c>
      <c r="H5183" s="1">
        <v>1012</v>
      </c>
      <c r="I5183" s="161">
        <f>VLOOKUP(B5183,L$2:M$54,2,FALSE)</f>
        <v>0.924272152867056</v>
      </c>
      <c r="J5183">
        <f>MAX(I5183*F5183,E5183)</f>
        <v>12</v>
      </c>
      <c r="L5183" s="166"/>
      <c r="M5183" s="41"/>
      <c r="N5183" s="41"/>
      <c r="O5183" s="41"/>
    </row>
    <row r="5184" spans="1:15" x14ac:dyDescent="0.25">
      <c r="A5184" s="165">
        <v>43681.916666666664</v>
      </c>
      <c r="B5184" s="167">
        <f>WEEKNUM(A5184)</f>
        <v>32</v>
      </c>
      <c r="C5184" s="164">
        <f>WEEKDAY(A5184)</f>
        <v>1</v>
      </c>
      <c r="D5184" s="164">
        <v>23</v>
      </c>
      <c r="E5184" s="163">
        <v>11</v>
      </c>
      <c r="F5184" s="163">
        <v>11.73</v>
      </c>
      <c r="G5184" s="163">
        <v>9.85</v>
      </c>
      <c r="H5184" s="1">
        <v>962</v>
      </c>
      <c r="I5184" s="161">
        <f>VLOOKUP(B5184,L$2:M$54,2,FALSE)</f>
        <v>0.924272152867056</v>
      </c>
      <c r="J5184">
        <f>MAX(I5184*F5184,E5184)</f>
        <v>11</v>
      </c>
      <c r="L5184" s="166"/>
      <c r="M5184" s="41"/>
      <c r="N5184" s="41"/>
      <c r="O5184" s="41"/>
    </row>
    <row r="5185" spans="1:15" x14ac:dyDescent="0.25">
      <c r="A5185" s="165">
        <v>43681.958333333336</v>
      </c>
      <c r="B5185" s="167">
        <f>WEEKNUM(A5185)</f>
        <v>32</v>
      </c>
      <c r="C5185" s="164">
        <f>WEEKDAY(A5185)</f>
        <v>1</v>
      </c>
      <c r="D5185" s="164">
        <v>24</v>
      </c>
      <c r="E5185" s="163">
        <v>11.815</v>
      </c>
      <c r="F5185" s="163">
        <v>11.815</v>
      </c>
      <c r="G5185" s="163">
        <v>10.907500000000001</v>
      </c>
      <c r="H5185" s="1">
        <v>698</v>
      </c>
      <c r="I5185" s="161">
        <f>VLOOKUP(B5185,L$2:M$54,2,FALSE)</f>
        <v>0.924272152867056</v>
      </c>
      <c r="J5185">
        <f>MAX(I5185*F5185,E5185)</f>
        <v>11.815</v>
      </c>
      <c r="L5185" s="166"/>
      <c r="M5185" s="41"/>
      <c r="N5185" s="41"/>
      <c r="O5185" s="41"/>
    </row>
    <row r="5186" spans="1:15" x14ac:dyDescent="0.25">
      <c r="A5186" s="165">
        <v>43682</v>
      </c>
      <c r="B5186" s="167">
        <f>WEEKNUM(A5186)</f>
        <v>32</v>
      </c>
      <c r="C5186" s="164">
        <f>WEEKDAY(A5186)</f>
        <v>2</v>
      </c>
      <c r="D5186" s="164">
        <v>1</v>
      </c>
      <c r="E5186" s="163">
        <v>11.86</v>
      </c>
      <c r="F5186" s="163">
        <v>11.86</v>
      </c>
      <c r="G5186" s="163">
        <v>12.045</v>
      </c>
      <c r="H5186" s="1">
        <v>515</v>
      </c>
      <c r="I5186" s="161">
        <f>VLOOKUP(B5186,L$2:M$54,2,FALSE)</f>
        <v>0.924272152867056</v>
      </c>
      <c r="J5186">
        <f>MAX(I5186*F5186,E5186)</f>
        <v>11.86</v>
      </c>
      <c r="L5186" s="166"/>
      <c r="M5186" s="41"/>
      <c r="N5186" s="41"/>
      <c r="O5186" s="41"/>
    </row>
    <row r="5187" spans="1:15" x14ac:dyDescent="0.25">
      <c r="A5187" s="165">
        <v>43682.041666666664</v>
      </c>
      <c r="B5187" s="167">
        <f>WEEKNUM(A5187)</f>
        <v>32</v>
      </c>
      <c r="C5187" s="164">
        <f>WEEKDAY(A5187)</f>
        <v>2</v>
      </c>
      <c r="D5187" s="164">
        <v>2</v>
      </c>
      <c r="E5187" s="163">
        <v>12.065</v>
      </c>
      <c r="F5187" s="163">
        <v>12.065</v>
      </c>
      <c r="G5187" s="163">
        <v>11.99</v>
      </c>
      <c r="H5187" s="1">
        <v>315</v>
      </c>
      <c r="I5187" s="161">
        <f>VLOOKUP(B5187,L$2:M$54,2,FALSE)</f>
        <v>0.924272152867056</v>
      </c>
      <c r="J5187">
        <f>MAX(I5187*F5187,E5187)</f>
        <v>12.065</v>
      </c>
      <c r="L5187" s="166"/>
      <c r="M5187" s="41"/>
      <c r="N5187" s="41"/>
      <c r="O5187" s="41"/>
    </row>
    <row r="5188" spans="1:15" x14ac:dyDescent="0.25">
      <c r="A5188" s="165">
        <v>43682.083333333336</v>
      </c>
      <c r="B5188" s="167">
        <f>WEEKNUM(A5188)</f>
        <v>32</v>
      </c>
      <c r="C5188" s="164">
        <f>WEEKDAY(A5188)</f>
        <v>2</v>
      </c>
      <c r="D5188" s="164">
        <v>3</v>
      </c>
      <c r="E5188" s="163">
        <v>12.030000000000001</v>
      </c>
      <c r="F5188" s="163">
        <v>12.030000000000001</v>
      </c>
      <c r="G5188" s="163">
        <v>12.045</v>
      </c>
      <c r="H5188" s="1">
        <v>208</v>
      </c>
      <c r="I5188" s="161">
        <f>VLOOKUP(B5188,L$2:M$54,2,FALSE)</f>
        <v>0.924272152867056</v>
      </c>
      <c r="J5188">
        <f>MAX(I5188*F5188,E5188)</f>
        <v>12.030000000000001</v>
      </c>
      <c r="L5188" s="166"/>
      <c r="M5188" s="41"/>
      <c r="N5188" s="41"/>
      <c r="O5188" s="41"/>
    </row>
    <row r="5189" spans="1:15" x14ac:dyDescent="0.25">
      <c r="A5189" s="165">
        <v>43682.125</v>
      </c>
      <c r="B5189" s="167">
        <f>WEEKNUM(A5189)</f>
        <v>32</v>
      </c>
      <c r="C5189" s="164">
        <f>WEEKDAY(A5189)</f>
        <v>2</v>
      </c>
      <c r="D5189" s="164">
        <v>4</v>
      </c>
      <c r="E5189" s="163">
        <v>9.9499999999999993</v>
      </c>
      <c r="F5189" s="163">
        <v>9.9499999999999993</v>
      </c>
      <c r="G5189" s="163">
        <v>11.99</v>
      </c>
      <c r="H5189" s="1">
        <v>284</v>
      </c>
      <c r="I5189" s="161">
        <f>VLOOKUP(B5189,L$2:M$54,2,FALSE)</f>
        <v>0.924272152867056</v>
      </c>
      <c r="J5189">
        <f>MAX(I5189*F5189,E5189)</f>
        <v>9.9499999999999993</v>
      </c>
      <c r="L5189" s="166"/>
      <c r="M5189" s="41"/>
      <c r="N5189" s="41"/>
      <c r="O5189" s="41"/>
    </row>
    <row r="5190" spans="1:15" x14ac:dyDescent="0.25">
      <c r="A5190" s="165">
        <v>43682.166666666664</v>
      </c>
      <c r="B5190" s="167">
        <f>WEEKNUM(A5190)</f>
        <v>32</v>
      </c>
      <c r="C5190" s="164">
        <f>WEEKDAY(A5190)</f>
        <v>2</v>
      </c>
      <c r="D5190" s="164">
        <v>5</v>
      </c>
      <c r="E5190" s="163">
        <v>10.190000000000001</v>
      </c>
      <c r="F5190" s="163">
        <v>10.190000000000001</v>
      </c>
      <c r="G5190" s="163">
        <v>12.045</v>
      </c>
      <c r="H5190" s="1">
        <v>361</v>
      </c>
      <c r="I5190" s="161">
        <f>VLOOKUP(B5190,L$2:M$54,2,FALSE)</f>
        <v>0.924272152867056</v>
      </c>
      <c r="J5190">
        <f>MAX(I5190*F5190,E5190)</f>
        <v>10.190000000000001</v>
      </c>
      <c r="L5190" s="166"/>
      <c r="M5190" s="41"/>
      <c r="N5190" s="41"/>
      <c r="O5190" s="41"/>
    </row>
    <row r="5191" spans="1:15" x14ac:dyDescent="0.25">
      <c r="A5191" s="165">
        <v>43682.208333333336</v>
      </c>
      <c r="B5191" s="167">
        <f>WEEKNUM(A5191)</f>
        <v>32</v>
      </c>
      <c r="C5191" s="164">
        <f>WEEKDAY(A5191)</f>
        <v>2</v>
      </c>
      <c r="D5191" s="164">
        <v>6</v>
      </c>
      <c r="E5191" s="163">
        <v>10.065000000000001</v>
      </c>
      <c r="F5191" s="163">
        <v>10.065000000000001</v>
      </c>
      <c r="G5191" s="163">
        <v>11.99</v>
      </c>
      <c r="H5191" s="1">
        <v>368</v>
      </c>
      <c r="I5191" s="161">
        <f>VLOOKUP(B5191,L$2:M$54,2,FALSE)</f>
        <v>0.924272152867056</v>
      </c>
      <c r="J5191">
        <f>MAX(I5191*F5191,E5191)</f>
        <v>10.065000000000001</v>
      </c>
      <c r="L5191" s="166"/>
      <c r="M5191" s="41"/>
      <c r="N5191" s="41"/>
      <c r="O5191" s="41"/>
    </row>
    <row r="5192" spans="1:15" x14ac:dyDescent="0.25">
      <c r="A5192" s="165">
        <v>43682.25</v>
      </c>
      <c r="B5192" s="167">
        <f>WEEKNUM(A5192)</f>
        <v>32</v>
      </c>
      <c r="C5192" s="164">
        <f>WEEKDAY(A5192)</f>
        <v>2</v>
      </c>
      <c r="D5192" s="164">
        <v>7</v>
      </c>
      <c r="E5192" s="163">
        <v>10.09</v>
      </c>
      <c r="F5192" s="163">
        <v>10.09</v>
      </c>
      <c r="G5192" s="163">
        <v>11.932500000000001</v>
      </c>
      <c r="H5192" s="1">
        <v>575</v>
      </c>
      <c r="I5192" s="161">
        <f>VLOOKUP(B5192,L$2:M$54,2,FALSE)</f>
        <v>0.924272152867056</v>
      </c>
      <c r="J5192">
        <f>MAX(I5192*F5192,E5192)</f>
        <v>10.09</v>
      </c>
      <c r="L5192" s="166"/>
      <c r="M5192" s="41"/>
      <c r="N5192" s="41"/>
      <c r="O5192" s="41"/>
    </row>
    <row r="5193" spans="1:15" x14ac:dyDescent="0.25">
      <c r="A5193" s="165">
        <v>43682.291666666664</v>
      </c>
      <c r="B5193" s="167">
        <f>WEEKNUM(A5193)</f>
        <v>32</v>
      </c>
      <c r="C5193" s="164">
        <f>WEEKDAY(A5193)</f>
        <v>2</v>
      </c>
      <c r="D5193" s="164">
        <v>8</v>
      </c>
      <c r="E5193" s="163">
        <v>9.9499999999999993</v>
      </c>
      <c r="F5193" s="163">
        <v>9.9499999999999993</v>
      </c>
      <c r="G5193" s="163">
        <v>11.842499999999999</v>
      </c>
      <c r="H5193" s="1">
        <v>872</v>
      </c>
      <c r="I5193" s="161">
        <f>VLOOKUP(B5193,L$2:M$54,2,FALSE)</f>
        <v>0.924272152867056</v>
      </c>
      <c r="J5193">
        <f>MAX(I5193*F5193,E5193)</f>
        <v>9.9499999999999993</v>
      </c>
      <c r="L5193" s="166"/>
      <c r="M5193" s="41"/>
      <c r="N5193" s="41"/>
      <c r="O5193" s="41"/>
    </row>
    <row r="5194" spans="1:15" x14ac:dyDescent="0.25">
      <c r="A5194" s="165">
        <v>43682.333333333336</v>
      </c>
      <c r="B5194" s="167">
        <f>WEEKNUM(A5194)</f>
        <v>32</v>
      </c>
      <c r="C5194" s="164">
        <f>WEEKDAY(A5194)</f>
        <v>2</v>
      </c>
      <c r="D5194" s="164">
        <v>9</v>
      </c>
      <c r="E5194" s="163">
        <v>11.86</v>
      </c>
      <c r="F5194" s="163">
        <v>11.86</v>
      </c>
      <c r="G5194" s="163">
        <v>12.045</v>
      </c>
      <c r="H5194" s="1">
        <v>1411</v>
      </c>
      <c r="I5194" s="161">
        <f>VLOOKUP(B5194,L$2:M$54,2,FALSE)</f>
        <v>0.924272152867056</v>
      </c>
      <c r="J5194">
        <f>MAX(I5194*F5194,E5194)</f>
        <v>11.86</v>
      </c>
      <c r="L5194" s="166"/>
      <c r="M5194" s="41"/>
      <c r="N5194" s="41"/>
      <c r="O5194" s="41"/>
    </row>
    <row r="5195" spans="1:15" x14ac:dyDescent="0.25">
      <c r="A5195" s="165">
        <v>43682.375</v>
      </c>
      <c r="B5195" s="167">
        <f>WEEKNUM(A5195)</f>
        <v>32</v>
      </c>
      <c r="C5195" s="164">
        <f>WEEKDAY(A5195)</f>
        <v>2</v>
      </c>
      <c r="D5195" s="164">
        <v>10</v>
      </c>
      <c r="E5195" s="163">
        <v>10.5</v>
      </c>
      <c r="F5195" s="163">
        <v>11.885</v>
      </c>
      <c r="G5195" s="163">
        <v>11.995000000000001</v>
      </c>
      <c r="H5195" s="1">
        <v>1974</v>
      </c>
      <c r="I5195" s="161">
        <f>VLOOKUP(B5195,L$2:M$54,2,FALSE)</f>
        <v>0.924272152867056</v>
      </c>
      <c r="J5195">
        <f>MAX(I5195*F5195,E5195)</f>
        <v>10.984974536824961</v>
      </c>
      <c r="L5195" s="166"/>
      <c r="M5195" s="41"/>
      <c r="N5195" s="41"/>
      <c r="O5195" s="41"/>
    </row>
    <row r="5196" spans="1:15" x14ac:dyDescent="0.25">
      <c r="A5196" s="165">
        <v>43682.416666666664</v>
      </c>
      <c r="B5196" s="167">
        <f>WEEKNUM(A5196)</f>
        <v>32</v>
      </c>
      <c r="C5196" s="164">
        <f>WEEKDAY(A5196)</f>
        <v>2</v>
      </c>
      <c r="D5196" s="164">
        <v>11</v>
      </c>
      <c r="E5196" s="163">
        <v>10.934999999999999</v>
      </c>
      <c r="F5196" s="163">
        <v>11.94</v>
      </c>
      <c r="G5196" s="163">
        <v>11.9825</v>
      </c>
      <c r="H5196" s="1">
        <v>2530</v>
      </c>
      <c r="I5196" s="161">
        <f>VLOOKUP(B5196,L$2:M$54,2,FALSE)</f>
        <v>0.924272152867056</v>
      </c>
      <c r="J5196">
        <f>MAX(I5196*F5196,E5196)</f>
        <v>11.035809505232647</v>
      </c>
      <c r="L5196" s="166"/>
      <c r="M5196" s="41"/>
      <c r="N5196" s="41"/>
      <c r="O5196" s="41"/>
    </row>
    <row r="5197" spans="1:15" x14ac:dyDescent="0.25">
      <c r="A5197" s="165">
        <v>43682.458333333336</v>
      </c>
      <c r="B5197" s="167">
        <f>WEEKNUM(A5197)</f>
        <v>32</v>
      </c>
      <c r="C5197" s="164">
        <f>WEEKDAY(A5197)</f>
        <v>2</v>
      </c>
      <c r="D5197" s="164">
        <v>12</v>
      </c>
      <c r="E5197" s="163">
        <v>10</v>
      </c>
      <c r="F5197" s="163">
        <v>13.870000000000001</v>
      </c>
      <c r="G5197" s="163">
        <v>11.407499999999999</v>
      </c>
      <c r="H5197" s="1">
        <v>2725</v>
      </c>
      <c r="I5197" s="161">
        <f>VLOOKUP(B5197,L$2:M$54,2,FALSE)</f>
        <v>0.924272152867056</v>
      </c>
      <c r="J5197">
        <f>MAX(I5197*F5197,E5197)</f>
        <v>12.819654760266067</v>
      </c>
      <c r="L5197" s="166"/>
      <c r="M5197" s="41"/>
      <c r="N5197" s="41"/>
      <c r="O5197" s="41"/>
    </row>
    <row r="5198" spans="1:15" x14ac:dyDescent="0.25">
      <c r="A5198" s="165">
        <v>43682.5</v>
      </c>
      <c r="B5198" s="167">
        <f>WEEKNUM(A5198)</f>
        <v>32</v>
      </c>
      <c r="C5198" s="164">
        <f>WEEKDAY(A5198)</f>
        <v>2</v>
      </c>
      <c r="D5198" s="164">
        <v>13</v>
      </c>
      <c r="E5198" s="163">
        <v>10</v>
      </c>
      <c r="F5198" s="163">
        <v>14.15</v>
      </c>
      <c r="G5198" s="163">
        <v>12.022500000000001</v>
      </c>
      <c r="H5198" s="1">
        <v>2373</v>
      </c>
      <c r="I5198" s="161">
        <f>VLOOKUP(B5198,L$2:M$54,2,FALSE)</f>
        <v>0.924272152867056</v>
      </c>
      <c r="J5198">
        <f>MAX(I5198*F5198,E5198)</f>
        <v>13.078450963068843</v>
      </c>
      <c r="L5198" s="166"/>
      <c r="M5198" s="41"/>
      <c r="N5198" s="41"/>
      <c r="O5198" s="41"/>
    </row>
    <row r="5199" spans="1:15" x14ac:dyDescent="0.25">
      <c r="A5199" s="165">
        <v>43682.541666666664</v>
      </c>
      <c r="B5199" s="167">
        <f>WEEKNUM(A5199)</f>
        <v>32</v>
      </c>
      <c r="C5199" s="164">
        <f>WEEKDAY(A5199)</f>
        <v>2</v>
      </c>
      <c r="D5199" s="164">
        <v>14</v>
      </c>
      <c r="E5199" s="163">
        <v>10</v>
      </c>
      <c r="F5199" s="163">
        <v>11.9375</v>
      </c>
      <c r="G5199" s="163">
        <v>11.365</v>
      </c>
      <c r="H5199" s="1">
        <v>2132</v>
      </c>
      <c r="I5199" s="161">
        <f>VLOOKUP(B5199,L$2:M$54,2,FALSE)</f>
        <v>0.924272152867056</v>
      </c>
      <c r="J5199">
        <f>MAX(I5199*F5199,E5199)</f>
        <v>11.033498824850481</v>
      </c>
      <c r="L5199" s="166"/>
      <c r="M5199" s="41"/>
      <c r="N5199" s="41"/>
      <c r="O5199" s="41"/>
    </row>
    <row r="5200" spans="1:15" x14ac:dyDescent="0.25">
      <c r="A5200" s="165">
        <v>43682.583333333336</v>
      </c>
      <c r="B5200" s="167">
        <f>WEEKNUM(A5200)</f>
        <v>32</v>
      </c>
      <c r="C5200" s="164">
        <f>WEEKDAY(A5200)</f>
        <v>2</v>
      </c>
      <c r="D5200" s="164">
        <v>15</v>
      </c>
      <c r="E5200" s="163">
        <v>11</v>
      </c>
      <c r="F5200" s="163">
        <v>12.105</v>
      </c>
      <c r="G5200" s="163">
        <v>11.815</v>
      </c>
      <c r="H5200" s="1">
        <v>2315</v>
      </c>
      <c r="I5200" s="161">
        <f>VLOOKUP(B5200,L$2:M$54,2,FALSE)</f>
        <v>0.924272152867056</v>
      </c>
      <c r="J5200">
        <f>MAX(I5200*F5200,E5200)</f>
        <v>11.188314410455714</v>
      </c>
      <c r="L5200" s="166"/>
      <c r="M5200" s="41"/>
      <c r="N5200" s="41"/>
      <c r="O5200" s="41"/>
    </row>
    <row r="5201" spans="1:15" x14ac:dyDescent="0.25">
      <c r="A5201" s="165">
        <v>43682.625</v>
      </c>
      <c r="B5201" s="167">
        <f>WEEKNUM(A5201)</f>
        <v>32</v>
      </c>
      <c r="C5201" s="164">
        <f>WEEKDAY(A5201)</f>
        <v>2</v>
      </c>
      <c r="D5201" s="164">
        <v>16</v>
      </c>
      <c r="E5201" s="163">
        <v>10</v>
      </c>
      <c r="F5201" s="163">
        <v>13.850000000000001</v>
      </c>
      <c r="G5201" s="163">
        <v>11.86</v>
      </c>
      <c r="H5201" s="1">
        <v>2488</v>
      </c>
      <c r="I5201" s="161">
        <f>VLOOKUP(B5201,L$2:M$54,2,FALSE)</f>
        <v>0.924272152867056</v>
      </c>
      <c r="J5201">
        <f>MAX(I5201*F5201,E5201)</f>
        <v>12.801169317208727</v>
      </c>
      <c r="L5201" s="166"/>
      <c r="M5201" s="41"/>
      <c r="N5201" s="41"/>
      <c r="O5201" s="41"/>
    </row>
    <row r="5202" spans="1:15" x14ac:dyDescent="0.25">
      <c r="A5202" s="165">
        <v>43682.666666666664</v>
      </c>
      <c r="B5202" s="167">
        <f>WEEKNUM(A5202)</f>
        <v>32</v>
      </c>
      <c r="C5202" s="164">
        <f>WEEKDAY(A5202)</f>
        <v>2</v>
      </c>
      <c r="D5202" s="164">
        <v>17</v>
      </c>
      <c r="E5202" s="163">
        <v>10</v>
      </c>
      <c r="F5202" s="163">
        <v>14.260000000000002</v>
      </c>
      <c r="G5202" s="163">
        <v>12.065</v>
      </c>
      <c r="H5202" s="1">
        <v>2439</v>
      </c>
      <c r="I5202" s="161">
        <f>VLOOKUP(B5202,L$2:M$54,2,FALSE)</f>
        <v>0.924272152867056</v>
      </c>
      <c r="J5202">
        <f>MAX(I5202*F5202,E5202)</f>
        <v>13.180120899884219</v>
      </c>
      <c r="L5202" s="166"/>
      <c r="M5202" s="41"/>
      <c r="N5202" s="41"/>
      <c r="O5202" s="41"/>
    </row>
    <row r="5203" spans="1:15" x14ac:dyDescent="0.25">
      <c r="A5203" s="165">
        <v>43682.708333333336</v>
      </c>
      <c r="B5203" s="167">
        <f>WEEKNUM(A5203)</f>
        <v>32</v>
      </c>
      <c r="C5203" s="164">
        <f>WEEKDAY(A5203)</f>
        <v>2</v>
      </c>
      <c r="D5203" s="164">
        <v>18</v>
      </c>
      <c r="E5203" s="163">
        <v>10</v>
      </c>
      <c r="F5203" s="163">
        <v>14</v>
      </c>
      <c r="G5203" s="163">
        <v>12.030000000000001</v>
      </c>
      <c r="H5203" s="1">
        <v>2574</v>
      </c>
      <c r="I5203" s="161">
        <f>VLOOKUP(B5203,L$2:M$54,2,FALSE)</f>
        <v>0.924272152867056</v>
      </c>
      <c r="J5203">
        <f>MAX(I5203*F5203,E5203)</f>
        <v>12.939810140138784</v>
      </c>
      <c r="L5203" s="166"/>
      <c r="M5203" s="41"/>
      <c r="N5203" s="41"/>
      <c r="O5203" s="41"/>
    </row>
    <row r="5204" spans="1:15" x14ac:dyDescent="0.25">
      <c r="A5204" s="165">
        <v>43682.75</v>
      </c>
      <c r="B5204" s="167">
        <f>WEEKNUM(A5204)</f>
        <v>32</v>
      </c>
      <c r="C5204" s="164">
        <f>WEEKDAY(A5204)</f>
        <v>2</v>
      </c>
      <c r="D5204" s="164">
        <v>19</v>
      </c>
      <c r="E5204" s="163">
        <v>10</v>
      </c>
      <c r="F5204" s="163">
        <v>13.850000000000001</v>
      </c>
      <c r="G5204" s="163">
        <v>9.9499999999999993</v>
      </c>
      <c r="H5204" s="1">
        <v>2540</v>
      </c>
      <c r="I5204" s="161">
        <f>VLOOKUP(B5204,L$2:M$54,2,FALSE)</f>
        <v>0.924272152867056</v>
      </c>
      <c r="J5204">
        <f>MAX(I5204*F5204,E5204)</f>
        <v>12.801169317208727</v>
      </c>
      <c r="L5204" s="166"/>
      <c r="M5204" s="41"/>
      <c r="N5204" s="41"/>
      <c r="O5204" s="41"/>
    </row>
    <row r="5205" spans="1:15" x14ac:dyDescent="0.25">
      <c r="A5205" s="165">
        <v>43682.791666666664</v>
      </c>
      <c r="B5205" s="167">
        <f>WEEKNUM(A5205)</f>
        <v>32</v>
      </c>
      <c r="C5205" s="164">
        <f>WEEKDAY(A5205)</f>
        <v>2</v>
      </c>
      <c r="D5205" s="164">
        <v>20</v>
      </c>
      <c r="E5205" s="163">
        <v>10</v>
      </c>
      <c r="F5205" s="163">
        <v>14.260000000000002</v>
      </c>
      <c r="G5205" s="163">
        <v>10.190000000000001</v>
      </c>
      <c r="H5205" s="1">
        <v>1978</v>
      </c>
      <c r="I5205" s="161">
        <f>VLOOKUP(B5205,L$2:M$54,2,FALSE)</f>
        <v>0.924272152867056</v>
      </c>
      <c r="J5205">
        <f>MAX(I5205*F5205,E5205)</f>
        <v>13.180120899884219</v>
      </c>
      <c r="L5205" s="166"/>
      <c r="M5205" s="41"/>
      <c r="N5205" s="41"/>
      <c r="O5205" s="41"/>
    </row>
    <row r="5206" spans="1:15" x14ac:dyDescent="0.25">
      <c r="A5206" s="165">
        <v>43682.833333333336</v>
      </c>
      <c r="B5206" s="167">
        <f>WEEKNUM(A5206)</f>
        <v>32</v>
      </c>
      <c r="C5206" s="164">
        <f>WEEKDAY(A5206)</f>
        <v>2</v>
      </c>
      <c r="D5206" s="164">
        <v>21</v>
      </c>
      <c r="E5206" s="163">
        <v>10</v>
      </c>
      <c r="F5206" s="163">
        <v>13</v>
      </c>
      <c r="G5206" s="163">
        <v>10.065000000000001</v>
      </c>
      <c r="H5206" s="1">
        <v>1361</v>
      </c>
      <c r="I5206" s="161">
        <f>VLOOKUP(B5206,L$2:M$54,2,FALSE)</f>
        <v>0.924272152867056</v>
      </c>
      <c r="J5206">
        <f>MAX(I5206*F5206,E5206)</f>
        <v>12.015537987271728</v>
      </c>
      <c r="L5206" s="166"/>
      <c r="M5206" s="41"/>
      <c r="N5206" s="41"/>
      <c r="O5206" s="41"/>
    </row>
    <row r="5207" spans="1:15" x14ac:dyDescent="0.25">
      <c r="A5207" s="165">
        <v>43682.875</v>
      </c>
      <c r="B5207" s="167">
        <f>WEEKNUM(A5207)</f>
        <v>32</v>
      </c>
      <c r="C5207" s="164">
        <f>WEEKDAY(A5207)</f>
        <v>2</v>
      </c>
      <c r="D5207" s="164">
        <v>22</v>
      </c>
      <c r="E5207" s="163">
        <v>12.01</v>
      </c>
      <c r="F5207" s="163">
        <v>12.01</v>
      </c>
      <c r="G5207" s="163">
        <v>10.09</v>
      </c>
      <c r="H5207" s="1">
        <v>1127</v>
      </c>
      <c r="I5207" s="161">
        <f>VLOOKUP(B5207,L$2:M$54,2,FALSE)</f>
        <v>0.924272152867056</v>
      </c>
      <c r="J5207">
        <f>MAX(I5207*F5207,E5207)</f>
        <v>12.01</v>
      </c>
      <c r="L5207" s="166"/>
      <c r="M5207" s="41"/>
      <c r="N5207" s="41"/>
      <c r="O5207" s="41"/>
    </row>
    <row r="5208" spans="1:15" x14ac:dyDescent="0.25">
      <c r="A5208" s="165">
        <v>43682.916666666664</v>
      </c>
      <c r="B5208" s="167">
        <f>WEEKNUM(A5208)</f>
        <v>32</v>
      </c>
      <c r="C5208" s="164">
        <f>WEEKDAY(A5208)</f>
        <v>2</v>
      </c>
      <c r="D5208" s="164">
        <v>23</v>
      </c>
      <c r="E5208" s="163">
        <v>11.9375</v>
      </c>
      <c r="F5208" s="163">
        <v>11.9375</v>
      </c>
      <c r="G5208" s="163">
        <v>9.9499999999999993</v>
      </c>
      <c r="H5208" s="1">
        <v>1018</v>
      </c>
      <c r="I5208" s="161">
        <f>VLOOKUP(B5208,L$2:M$54,2,FALSE)</f>
        <v>0.924272152867056</v>
      </c>
      <c r="J5208">
        <f>MAX(I5208*F5208,E5208)</f>
        <v>11.9375</v>
      </c>
      <c r="L5208" s="166"/>
      <c r="M5208" s="41"/>
      <c r="N5208" s="41"/>
      <c r="O5208" s="41"/>
    </row>
    <row r="5209" spans="1:15" x14ac:dyDescent="0.25">
      <c r="A5209" s="165">
        <v>43682.958333333336</v>
      </c>
      <c r="B5209" s="167">
        <f>WEEKNUM(A5209)</f>
        <v>32</v>
      </c>
      <c r="C5209" s="164">
        <f>WEEKDAY(A5209)</f>
        <v>2</v>
      </c>
      <c r="D5209" s="164">
        <v>24</v>
      </c>
      <c r="E5209" s="163">
        <v>12.105</v>
      </c>
      <c r="F5209" s="163">
        <v>12.105</v>
      </c>
      <c r="G5209" s="163">
        <v>11.86</v>
      </c>
      <c r="H5209" s="1">
        <v>936</v>
      </c>
      <c r="I5209" s="161">
        <f>VLOOKUP(B5209,L$2:M$54,2,FALSE)</f>
        <v>0.924272152867056</v>
      </c>
      <c r="J5209">
        <f>MAX(I5209*F5209,E5209)</f>
        <v>12.105</v>
      </c>
      <c r="L5209" s="166"/>
      <c r="M5209" s="41"/>
      <c r="N5209" s="41"/>
      <c r="O5209" s="41"/>
    </row>
    <row r="5210" spans="1:15" x14ac:dyDescent="0.25">
      <c r="A5210" s="165">
        <v>43683</v>
      </c>
      <c r="B5210" s="167">
        <f>WEEKNUM(A5210)</f>
        <v>32</v>
      </c>
      <c r="C5210" s="164">
        <f>WEEKDAY(A5210)</f>
        <v>3</v>
      </c>
      <c r="D5210" s="164">
        <v>1</v>
      </c>
      <c r="E5210" s="163">
        <v>10.879999999999999</v>
      </c>
      <c r="F5210" s="163">
        <v>10.879999999999999</v>
      </c>
      <c r="G5210" s="163">
        <v>11.192499999999999</v>
      </c>
      <c r="H5210" s="1">
        <v>675</v>
      </c>
      <c r="I5210" s="161">
        <f>VLOOKUP(B5210,L$2:M$54,2,FALSE)</f>
        <v>0.924272152867056</v>
      </c>
      <c r="J5210">
        <f>MAX(I5210*F5210,E5210)</f>
        <v>10.879999999999999</v>
      </c>
      <c r="L5210" s="166"/>
      <c r="M5210" s="41"/>
      <c r="N5210" s="41"/>
      <c r="O5210" s="41"/>
    </row>
    <row r="5211" spans="1:15" x14ac:dyDescent="0.25">
      <c r="A5211" s="165">
        <v>43683.041666666664</v>
      </c>
      <c r="B5211" s="167">
        <f>WEEKNUM(A5211)</f>
        <v>32</v>
      </c>
      <c r="C5211" s="164">
        <f>WEEKDAY(A5211)</f>
        <v>3</v>
      </c>
      <c r="D5211" s="164">
        <v>2</v>
      </c>
      <c r="E5211" s="163">
        <v>12</v>
      </c>
      <c r="F5211" s="163">
        <v>12</v>
      </c>
      <c r="G5211" s="163">
        <v>11.4375</v>
      </c>
      <c r="H5211" s="1">
        <v>384</v>
      </c>
      <c r="I5211" s="161">
        <f>VLOOKUP(B5211,L$2:M$54,2,FALSE)</f>
        <v>0.924272152867056</v>
      </c>
      <c r="J5211">
        <f>MAX(I5211*F5211,E5211)</f>
        <v>12</v>
      </c>
      <c r="L5211" s="166"/>
      <c r="M5211" s="41"/>
      <c r="N5211" s="41"/>
      <c r="O5211" s="41"/>
    </row>
    <row r="5212" spans="1:15" x14ac:dyDescent="0.25">
      <c r="A5212" s="165">
        <v>43683.083333333336</v>
      </c>
      <c r="B5212" s="167">
        <f>WEEKNUM(A5212)</f>
        <v>32</v>
      </c>
      <c r="C5212" s="164">
        <f>WEEKDAY(A5212)</f>
        <v>3</v>
      </c>
      <c r="D5212" s="164">
        <v>3</v>
      </c>
      <c r="E5212" s="163">
        <v>10.6</v>
      </c>
      <c r="F5212" s="163">
        <v>11.1</v>
      </c>
      <c r="G5212" s="163">
        <v>11.935</v>
      </c>
      <c r="H5212" s="1">
        <v>278</v>
      </c>
      <c r="I5212" s="161">
        <f>VLOOKUP(B5212,L$2:M$54,2,FALSE)</f>
        <v>0.924272152867056</v>
      </c>
      <c r="J5212">
        <f>MAX(I5212*F5212,E5212)</f>
        <v>10.6</v>
      </c>
      <c r="L5212" s="166"/>
      <c r="M5212" s="41"/>
      <c r="N5212" s="41"/>
      <c r="O5212" s="41"/>
    </row>
    <row r="5213" spans="1:15" x14ac:dyDescent="0.25">
      <c r="A5213" s="165">
        <v>43683.125</v>
      </c>
      <c r="B5213" s="167">
        <f>WEEKNUM(A5213)</f>
        <v>32</v>
      </c>
      <c r="C5213" s="164">
        <f>WEEKDAY(A5213)</f>
        <v>3</v>
      </c>
      <c r="D5213" s="164">
        <v>4</v>
      </c>
      <c r="E5213" s="163">
        <v>11.875</v>
      </c>
      <c r="F5213" s="163">
        <v>12</v>
      </c>
      <c r="G5213" s="163">
        <v>12.074999999999999</v>
      </c>
      <c r="H5213" s="1">
        <v>229</v>
      </c>
      <c r="I5213" s="161">
        <f>VLOOKUP(B5213,L$2:M$54,2,FALSE)</f>
        <v>0.924272152867056</v>
      </c>
      <c r="J5213">
        <f>MAX(I5213*F5213,E5213)</f>
        <v>11.875</v>
      </c>
      <c r="L5213" s="166"/>
      <c r="M5213" s="41"/>
      <c r="N5213" s="41"/>
      <c r="O5213" s="41"/>
    </row>
    <row r="5214" spans="1:15" x14ac:dyDescent="0.25">
      <c r="A5214" s="165">
        <v>43683.166666666664</v>
      </c>
      <c r="B5214" s="167">
        <f>WEEKNUM(A5214)</f>
        <v>32</v>
      </c>
      <c r="C5214" s="164">
        <f>WEEKDAY(A5214)</f>
        <v>3</v>
      </c>
      <c r="D5214" s="164">
        <v>5</v>
      </c>
      <c r="E5214" s="163">
        <v>10.6</v>
      </c>
      <c r="F5214" s="163">
        <v>11.1</v>
      </c>
      <c r="G5214" s="163">
        <v>10.96875</v>
      </c>
      <c r="H5214" s="1">
        <v>264</v>
      </c>
      <c r="I5214" s="161">
        <f>VLOOKUP(B5214,L$2:M$54,2,FALSE)</f>
        <v>0.924272152867056</v>
      </c>
      <c r="J5214">
        <f>MAX(I5214*F5214,E5214)</f>
        <v>10.6</v>
      </c>
      <c r="L5214" s="166"/>
      <c r="M5214" s="41"/>
      <c r="N5214" s="41"/>
      <c r="O5214" s="41"/>
    </row>
    <row r="5215" spans="1:15" x14ac:dyDescent="0.25">
      <c r="A5215" s="165">
        <v>43683.208333333336</v>
      </c>
      <c r="B5215" s="167">
        <f>WEEKNUM(A5215)</f>
        <v>32</v>
      </c>
      <c r="C5215" s="164">
        <f>WEEKDAY(A5215)</f>
        <v>3</v>
      </c>
      <c r="D5215" s="164">
        <v>6</v>
      </c>
      <c r="E5215" s="163">
        <v>10.5</v>
      </c>
      <c r="F5215" s="163">
        <v>11</v>
      </c>
      <c r="G5215" s="163">
        <v>11.5525</v>
      </c>
      <c r="H5215" s="1">
        <v>251</v>
      </c>
      <c r="I5215" s="161">
        <f>VLOOKUP(B5215,L$2:M$54,2,FALSE)</f>
        <v>0.924272152867056</v>
      </c>
      <c r="J5215">
        <f>MAX(I5215*F5215,E5215)</f>
        <v>10.5</v>
      </c>
      <c r="L5215" s="166"/>
      <c r="M5215" s="41"/>
      <c r="N5215" s="41"/>
      <c r="O5215" s="41"/>
    </row>
    <row r="5216" spans="1:15" x14ac:dyDescent="0.25">
      <c r="A5216" s="165">
        <v>43683.25</v>
      </c>
      <c r="B5216" s="167">
        <f>WEEKNUM(A5216)</f>
        <v>32</v>
      </c>
      <c r="C5216" s="164">
        <f>WEEKDAY(A5216)</f>
        <v>3</v>
      </c>
      <c r="D5216" s="164">
        <v>7</v>
      </c>
      <c r="E5216" s="163">
        <v>10.875</v>
      </c>
      <c r="F5216" s="163">
        <v>12</v>
      </c>
      <c r="G5216" s="163">
        <v>11.925000000000001</v>
      </c>
      <c r="H5216" s="1">
        <v>339</v>
      </c>
      <c r="I5216" s="161">
        <f>VLOOKUP(B5216,L$2:M$54,2,FALSE)</f>
        <v>0.924272152867056</v>
      </c>
      <c r="J5216">
        <f>MAX(I5216*F5216,E5216)</f>
        <v>11.091265834404672</v>
      </c>
      <c r="L5216" s="166"/>
      <c r="M5216" s="41"/>
      <c r="N5216" s="41"/>
      <c r="O5216" s="41"/>
    </row>
    <row r="5217" spans="1:15" x14ac:dyDescent="0.25">
      <c r="A5217" s="165">
        <v>43683.291666666664</v>
      </c>
      <c r="B5217" s="167">
        <f>WEEKNUM(A5217)</f>
        <v>32</v>
      </c>
      <c r="C5217" s="164">
        <f>WEEKDAY(A5217)</f>
        <v>3</v>
      </c>
      <c r="D5217" s="164">
        <v>8</v>
      </c>
      <c r="E5217" s="163">
        <v>10</v>
      </c>
      <c r="F5217" s="163">
        <v>15.75</v>
      </c>
      <c r="G5217" s="163">
        <v>12.13</v>
      </c>
      <c r="H5217" s="1">
        <v>515</v>
      </c>
      <c r="I5217" s="161">
        <f>VLOOKUP(B5217,L$2:M$54,2,FALSE)</f>
        <v>0.924272152867056</v>
      </c>
      <c r="J5217">
        <f>MAX(I5217*F5217,E5217)</f>
        <v>14.557286407656132</v>
      </c>
      <c r="L5217" s="166"/>
      <c r="M5217" s="41"/>
      <c r="N5217" s="41"/>
      <c r="O5217" s="41"/>
    </row>
    <row r="5218" spans="1:15" x14ac:dyDescent="0.25">
      <c r="A5218" s="165">
        <v>43683.333333333336</v>
      </c>
      <c r="B5218" s="167">
        <f>WEEKNUM(A5218)</f>
        <v>32</v>
      </c>
      <c r="C5218" s="164">
        <f>WEEKDAY(A5218)</f>
        <v>3</v>
      </c>
      <c r="D5218" s="164">
        <v>9</v>
      </c>
      <c r="E5218" s="163">
        <v>10</v>
      </c>
      <c r="F5218" s="163">
        <v>17.625</v>
      </c>
      <c r="G5218" s="163">
        <v>12</v>
      </c>
      <c r="H5218" s="1">
        <v>656</v>
      </c>
      <c r="I5218" s="161">
        <f>VLOOKUP(B5218,L$2:M$54,2,FALSE)</f>
        <v>0.924272152867056</v>
      </c>
      <c r="J5218">
        <f>MAX(I5218*F5218,E5218)</f>
        <v>16.290296694281864</v>
      </c>
      <c r="L5218" s="166"/>
      <c r="M5218" s="41"/>
      <c r="N5218" s="41"/>
      <c r="O5218" s="41"/>
    </row>
    <row r="5219" spans="1:15" x14ac:dyDescent="0.25">
      <c r="A5219" s="165">
        <v>43683.375</v>
      </c>
      <c r="B5219" s="167">
        <f>WEEKNUM(A5219)</f>
        <v>32</v>
      </c>
      <c r="C5219" s="164">
        <f>WEEKDAY(A5219)</f>
        <v>3</v>
      </c>
      <c r="D5219" s="164">
        <v>10</v>
      </c>
      <c r="E5219" s="163">
        <v>10</v>
      </c>
      <c r="F5219" s="163">
        <v>14.75</v>
      </c>
      <c r="G5219" s="163">
        <v>11.925000000000001</v>
      </c>
      <c r="H5219" s="1">
        <v>1113</v>
      </c>
      <c r="I5219" s="161">
        <f>VLOOKUP(B5219,L$2:M$54,2,FALSE)</f>
        <v>0.924272152867056</v>
      </c>
      <c r="J5219">
        <f>MAX(I5219*F5219,E5219)</f>
        <v>13.633014254789076</v>
      </c>
      <c r="L5219" s="166"/>
      <c r="M5219" s="41"/>
      <c r="N5219" s="41"/>
      <c r="O5219" s="41"/>
    </row>
    <row r="5220" spans="1:15" x14ac:dyDescent="0.25">
      <c r="A5220" s="165">
        <v>43683.416666666664</v>
      </c>
      <c r="B5220" s="167">
        <f>WEEKNUM(A5220)</f>
        <v>32</v>
      </c>
      <c r="C5220" s="164">
        <f>WEEKDAY(A5220)</f>
        <v>3</v>
      </c>
      <c r="D5220" s="164">
        <v>11</v>
      </c>
      <c r="E5220" s="163">
        <v>10</v>
      </c>
      <c r="F5220" s="163">
        <v>14</v>
      </c>
      <c r="G5220" s="163">
        <v>12.13</v>
      </c>
      <c r="H5220" s="1">
        <v>1577</v>
      </c>
      <c r="I5220" s="161">
        <f>VLOOKUP(B5220,L$2:M$54,2,FALSE)</f>
        <v>0.924272152867056</v>
      </c>
      <c r="J5220">
        <f>MAX(I5220*F5220,E5220)</f>
        <v>12.939810140138784</v>
      </c>
      <c r="L5220" s="166"/>
      <c r="M5220" s="41"/>
      <c r="N5220" s="41"/>
      <c r="O5220" s="41"/>
    </row>
    <row r="5221" spans="1:15" x14ac:dyDescent="0.25">
      <c r="A5221" s="165">
        <v>43683.458333333336</v>
      </c>
      <c r="B5221" s="167">
        <f>WEEKNUM(A5221)</f>
        <v>32</v>
      </c>
      <c r="C5221" s="164">
        <f>WEEKDAY(A5221)</f>
        <v>3</v>
      </c>
      <c r="D5221" s="164">
        <v>12</v>
      </c>
      <c r="E5221" s="163">
        <v>10</v>
      </c>
      <c r="F5221" s="163">
        <v>13.875</v>
      </c>
      <c r="G5221" s="163">
        <v>11.5</v>
      </c>
      <c r="H5221" s="1">
        <v>2277</v>
      </c>
      <c r="I5221" s="161">
        <f>VLOOKUP(B5221,L$2:M$54,2,FALSE)</f>
        <v>0.924272152867056</v>
      </c>
      <c r="J5221">
        <f>MAX(I5221*F5221,E5221)</f>
        <v>12.824276121030403</v>
      </c>
      <c r="L5221" s="166"/>
      <c r="M5221" s="41"/>
      <c r="N5221" s="41"/>
      <c r="O5221" s="41"/>
    </row>
    <row r="5222" spans="1:15" x14ac:dyDescent="0.25">
      <c r="A5222" s="165">
        <v>43683.5</v>
      </c>
      <c r="B5222" s="167">
        <f>WEEKNUM(A5222)</f>
        <v>32</v>
      </c>
      <c r="C5222" s="164">
        <f>WEEKDAY(A5222)</f>
        <v>3</v>
      </c>
      <c r="D5222" s="164">
        <v>13</v>
      </c>
      <c r="E5222" s="163">
        <v>10</v>
      </c>
      <c r="F5222" s="163">
        <v>14.125</v>
      </c>
      <c r="G5222" s="163">
        <v>12.01</v>
      </c>
      <c r="H5222" s="1">
        <v>2076</v>
      </c>
      <c r="I5222" s="161">
        <f>VLOOKUP(B5222,L$2:M$54,2,FALSE)</f>
        <v>0.924272152867056</v>
      </c>
      <c r="J5222">
        <f>MAX(I5222*F5222,E5222)</f>
        <v>13.055344159247166</v>
      </c>
      <c r="L5222" s="166"/>
      <c r="M5222" s="41"/>
      <c r="N5222" s="41"/>
      <c r="O5222" s="41"/>
    </row>
    <row r="5223" spans="1:15" x14ac:dyDescent="0.25">
      <c r="A5223" s="165">
        <v>43683.541666666664</v>
      </c>
      <c r="B5223" s="167">
        <f>WEEKNUM(A5223)</f>
        <v>32</v>
      </c>
      <c r="C5223" s="164">
        <f>WEEKDAY(A5223)</f>
        <v>3</v>
      </c>
      <c r="D5223" s="164">
        <v>14</v>
      </c>
      <c r="E5223" s="163">
        <v>10</v>
      </c>
      <c r="F5223" s="163">
        <v>14.074999999999999</v>
      </c>
      <c r="G5223" s="163">
        <v>11.9375</v>
      </c>
      <c r="H5223" s="1">
        <v>1835</v>
      </c>
      <c r="I5223" s="161">
        <f>VLOOKUP(B5223,L$2:M$54,2,FALSE)</f>
        <v>0.924272152867056</v>
      </c>
      <c r="J5223">
        <f>MAX(I5223*F5223,E5223)</f>
        <v>13.009130551603812</v>
      </c>
      <c r="L5223" s="166"/>
      <c r="M5223" s="41"/>
      <c r="N5223" s="41"/>
      <c r="O5223" s="41"/>
    </row>
    <row r="5224" spans="1:15" x14ac:dyDescent="0.25">
      <c r="A5224" s="165">
        <v>43683.583333333336</v>
      </c>
      <c r="B5224" s="167">
        <f>WEEKNUM(A5224)</f>
        <v>32</v>
      </c>
      <c r="C5224" s="164">
        <f>WEEKDAY(A5224)</f>
        <v>3</v>
      </c>
      <c r="D5224" s="164">
        <v>15</v>
      </c>
      <c r="E5224" s="163">
        <v>10</v>
      </c>
      <c r="F5224" s="163">
        <v>13.975000000000001</v>
      </c>
      <c r="G5224" s="163">
        <v>12.105</v>
      </c>
      <c r="H5224" s="1">
        <v>2083</v>
      </c>
      <c r="I5224" s="161">
        <f>VLOOKUP(B5224,L$2:M$54,2,FALSE)</f>
        <v>0.924272152867056</v>
      </c>
      <c r="J5224">
        <f>MAX(I5224*F5224,E5224)</f>
        <v>12.916703336317109</v>
      </c>
      <c r="L5224" s="166"/>
      <c r="M5224" s="41"/>
      <c r="N5224" s="41"/>
      <c r="O5224" s="41"/>
    </row>
    <row r="5225" spans="1:15" x14ac:dyDescent="0.25">
      <c r="A5225" s="165">
        <v>43683.625</v>
      </c>
      <c r="B5225" s="167">
        <f>WEEKNUM(A5225)</f>
        <v>32</v>
      </c>
      <c r="C5225" s="164">
        <f>WEEKDAY(A5225)</f>
        <v>3</v>
      </c>
      <c r="D5225" s="164">
        <v>16</v>
      </c>
      <c r="E5225" s="163">
        <v>10</v>
      </c>
      <c r="F5225" s="163">
        <v>14.175000000000001</v>
      </c>
      <c r="G5225" s="163">
        <v>12.155000000000001</v>
      </c>
      <c r="H5225" s="1">
        <v>2407</v>
      </c>
      <c r="I5225" s="161">
        <f>VLOOKUP(B5225,L$2:M$54,2,FALSE)</f>
        <v>0.924272152867056</v>
      </c>
      <c r="J5225">
        <f>MAX(I5225*F5225,E5225)</f>
        <v>13.101557766890519</v>
      </c>
      <c r="L5225" s="166"/>
      <c r="M5225" s="41"/>
      <c r="N5225" s="41"/>
      <c r="O5225" s="41"/>
    </row>
    <row r="5226" spans="1:15" x14ac:dyDescent="0.25">
      <c r="A5226" s="165">
        <v>43683.666666666664</v>
      </c>
      <c r="B5226" s="167">
        <f>WEEKNUM(A5226)</f>
        <v>32</v>
      </c>
      <c r="C5226" s="164">
        <f>WEEKDAY(A5226)</f>
        <v>3</v>
      </c>
      <c r="D5226" s="164">
        <v>17</v>
      </c>
      <c r="E5226" s="163">
        <v>10</v>
      </c>
      <c r="F5226" s="163">
        <v>14.45</v>
      </c>
      <c r="G5226" s="163">
        <v>11.657500000000001</v>
      </c>
      <c r="H5226" s="1">
        <v>2658</v>
      </c>
      <c r="I5226" s="161">
        <f>VLOOKUP(B5226,L$2:M$54,2,FALSE)</f>
        <v>0.924272152867056</v>
      </c>
      <c r="J5226">
        <f>MAX(I5226*F5226,E5226)</f>
        <v>13.355732608928959</v>
      </c>
      <c r="L5226" s="166"/>
      <c r="M5226" s="41"/>
      <c r="N5226" s="41"/>
      <c r="O5226" s="41"/>
    </row>
    <row r="5227" spans="1:15" x14ac:dyDescent="0.25">
      <c r="A5227" s="165">
        <v>43683.708333333336</v>
      </c>
      <c r="B5227" s="167">
        <f>WEEKNUM(A5227)</f>
        <v>32</v>
      </c>
      <c r="C5227" s="164">
        <f>WEEKDAY(A5227)</f>
        <v>3</v>
      </c>
      <c r="D5227" s="164">
        <v>18</v>
      </c>
      <c r="E5227" s="163">
        <v>10</v>
      </c>
      <c r="F5227" s="163">
        <v>17.375</v>
      </c>
      <c r="G5227" s="163">
        <v>11.8125</v>
      </c>
      <c r="H5227" s="1">
        <v>2794</v>
      </c>
      <c r="I5227" s="161">
        <f>VLOOKUP(B5227,L$2:M$54,2,FALSE)</f>
        <v>0.924272152867056</v>
      </c>
      <c r="J5227">
        <f>MAX(I5227*F5227,E5227)</f>
        <v>16.059228656065098</v>
      </c>
      <c r="L5227" s="166"/>
      <c r="M5227" s="41"/>
      <c r="N5227" s="41"/>
      <c r="O5227" s="41"/>
    </row>
    <row r="5228" spans="1:15" x14ac:dyDescent="0.25">
      <c r="A5228" s="165">
        <v>43683.75</v>
      </c>
      <c r="B5228" s="167">
        <f>WEEKNUM(A5228)</f>
        <v>32</v>
      </c>
      <c r="C5228" s="164">
        <f>WEEKDAY(A5228)</f>
        <v>3</v>
      </c>
      <c r="D5228" s="164">
        <v>19</v>
      </c>
      <c r="E5228" s="163">
        <v>10</v>
      </c>
      <c r="F5228" s="163">
        <v>15.925000000000001</v>
      </c>
      <c r="G5228" s="163">
        <v>11.625</v>
      </c>
      <c r="H5228" s="1">
        <v>2807</v>
      </c>
      <c r="I5228" s="161">
        <f>VLOOKUP(B5228,L$2:M$54,2,FALSE)</f>
        <v>0.924272152867056</v>
      </c>
      <c r="J5228">
        <f>MAX(I5228*F5228,E5228)</f>
        <v>14.719034034407867</v>
      </c>
      <c r="L5228" s="166"/>
      <c r="M5228" s="41"/>
      <c r="N5228" s="41"/>
      <c r="O5228" s="41"/>
    </row>
    <row r="5229" spans="1:15" x14ac:dyDescent="0.25">
      <c r="A5229" s="165">
        <v>43683.791666666664</v>
      </c>
      <c r="B5229" s="167">
        <f>WEEKNUM(A5229)</f>
        <v>32</v>
      </c>
      <c r="C5229" s="164">
        <f>WEEKDAY(A5229)</f>
        <v>3</v>
      </c>
      <c r="D5229" s="164">
        <v>20</v>
      </c>
      <c r="E5229" s="163">
        <v>10</v>
      </c>
      <c r="F5229" s="163">
        <v>13.525</v>
      </c>
      <c r="G5229" s="163">
        <v>11.8125</v>
      </c>
      <c r="H5229" s="1">
        <v>2280</v>
      </c>
      <c r="I5229" s="161">
        <f>VLOOKUP(B5229,L$2:M$54,2,FALSE)</f>
        <v>0.924272152867056</v>
      </c>
      <c r="J5229">
        <f>MAX(I5229*F5229,E5229)</f>
        <v>12.500780867526933</v>
      </c>
      <c r="L5229" s="166"/>
      <c r="M5229" s="41"/>
      <c r="N5229" s="41"/>
      <c r="O5229" s="41"/>
    </row>
    <row r="5230" spans="1:15" x14ac:dyDescent="0.25">
      <c r="A5230" s="165">
        <v>43683.833333333336</v>
      </c>
      <c r="B5230" s="167">
        <f>WEEKNUM(A5230)</f>
        <v>32</v>
      </c>
      <c r="C5230" s="164">
        <f>WEEKDAY(A5230)</f>
        <v>3</v>
      </c>
      <c r="D5230" s="164">
        <v>21</v>
      </c>
      <c r="E5230" s="163">
        <v>12.45</v>
      </c>
      <c r="F5230" s="163">
        <v>12.45</v>
      </c>
      <c r="G5230" s="163">
        <v>11.125</v>
      </c>
      <c r="H5230" s="1">
        <v>1630</v>
      </c>
      <c r="I5230" s="161">
        <f>VLOOKUP(B5230,L$2:M$54,2,FALSE)</f>
        <v>0.924272152867056</v>
      </c>
      <c r="J5230">
        <f>MAX(I5230*F5230,E5230)</f>
        <v>12.45</v>
      </c>
      <c r="L5230" s="166"/>
      <c r="M5230" s="41"/>
      <c r="N5230" s="41"/>
      <c r="O5230" s="41"/>
    </row>
    <row r="5231" spans="1:15" x14ac:dyDescent="0.25">
      <c r="A5231" s="165">
        <v>43683.875</v>
      </c>
      <c r="B5231" s="167">
        <f>WEEKNUM(A5231)</f>
        <v>32</v>
      </c>
      <c r="C5231" s="164">
        <f>WEEKDAY(A5231)</f>
        <v>3</v>
      </c>
      <c r="D5231" s="164">
        <v>22</v>
      </c>
      <c r="E5231" s="163">
        <v>11.95</v>
      </c>
      <c r="F5231" s="163">
        <v>11.95</v>
      </c>
      <c r="G5231" s="163">
        <v>11.875</v>
      </c>
      <c r="H5231" s="1">
        <v>1356</v>
      </c>
      <c r="I5231" s="161">
        <f>VLOOKUP(B5231,L$2:M$54,2,FALSE)</f>
        <v>0.924272152867056</v>
      </c>
      <c r="J5231">
        <f>MAX(I5231*F5231,E5231)</f>
        <v>11.95</v>
      </c>
      <c r="L5231" s="166"/>
      <c r="M5231" s="41"/>
      <c r="N5231" s="41"/>
      <c r="O5231" s="41"/>
    </row>
    <row r="5232" spans="1:15" x14ac:dyDescent="0.25">
      <c r="A5232" s="165">
        <v>43683.916666666664</v>
      </c>
      <c r="B5232" s="167">
        <f>WEEKNUM(A5232)</f>
        <v>32</v>
      </c>
      <c r="C5232" s="164">
        <f>WEEKDAY(A5232)</f>
        <v>3</v>
      </c>
      <c r="D5232" s="164">
        <v>23</v>
      </c>
      <c r="E5232" s="163">
        <v>11.725000000000001</v>
      </c>
      <c r="F5232" s="163">
        <v>11.725000000000001</v>
      </c>
      <c r="G5232" s="163">
        <v>12.25</v>
      </c>
      <c r="H5232" s="1">
        <v>1021</v>
      </c>
      <c r="I5232" s="161">
        <f>VLOOKUP(B5232,L$2:M$54,2,FALSE)</f>
        <v>0.924272152867056</v>
      </c>
      <c r="J5232">
        <f>MAX(I5232*F5232,E5232)</f>
        <v>11.725000000000001</v>
      </c>
      <c r="L5232" s="166"/>
      <c r="M5232" s="41"/>
      <c r="N5232" s="41"/>
      <c r="O5232" s="41"/>
    </row>
    <row r="5233" spans="1:15" x14ac:dyDescent="0.25">
      <c r="A5233" s="165">
        <v>43683.958333333336</v>
      </c>
      <c r="B5233" s="167">
        <f>WEEKNUM(A5233)</f>
        <v>32</v>
      </c>
      <c r="C5233" s="164">
        <f>WEEKDAY(A5233)</f>
        <v>3</v>
      </c>
      <c r="D5233" s="164">
        <v>24</v>
      </c>
      <c r="E5233" s="163">
        <v>12</v>
      </c>
      <c r="F5233" s="163">
        <v>12</v>
      </c>
      <c r="G5233" s="163">
        <v>13.625</v>
      </c>
      <c r="H5233" s="1">
        <v>576</v>
      </c>
      <c r="I5233" s="161">
        <f>VLOOKUP(B5233,L$2:M$54,2,FALSE)</f>
        <v>0.924272152867056</v>
      </c>
      <c r="J5233">
        <f>MAX(I5233*F5233,E5233)</f>
        <v>12</v>
      </c>
      <c r="L5233" s="166"/>
      <c r="M5233" s="41"/>
      <c r="N5233" s="41"/>
      <c r="O5233" s="41"/>
    </row>
    <row r="5234" spans="1:15" x14ac:dyDescent="0.25">
      <c r="A5234" s="165">
        <v>43684</v>
      </c>
      <c r="B5234" s="167">
        <f>WEEKNUM(A5234)</f>
        <v>32</v>
      </c>
      <c r="C5234" s="164">
        <f>WEEKDAY(A5234)</f>
        <v>4</v>
      </c>
      <c r="D5234" s="164">
        <v>1</v>
      </c>
      <c r="E5234" s="163">
        <v>11.07</v>
      </c>
      <c r="F5234" s="163">
        <v>11.07</v>
      </c>
      <c r="G5234" s="163">
        <v>12.875</v>
      </c>
      <c r="H5234" s="1">
        <v>268</v>
      </c>
      <c r="I5234" s="161">
        <f>VLOOKUP(B5234,L$2:M$54,2,FALSE)</f>
        <v>0.924272152867056</v>
      </c>
      <c r="J5234">
        <f>MAX(I5234*F5234,E5234)</f>
        <v>11.07</v>
      </c>
      <c r="L5234" s="166"/>
      <c r="M5234" s="41"/>
      <c r="N5234" s="41"/>
      <c r="O5234" s="41"/>
    </row>
    <row r="5235" spans="1:15" x14ac:dyDescent="0.25">
      <c r="A5235" s="165">
        <v>43684.041666666664</v>
      </c>
      <c r="B5235" s="167">
        <f>WEEKNUM(A5235)</f>
        <v>32</v>
      </c>
      <c r="C5235" s="164">
        <f>WEEKDAY(A5235)</f>
        <v>4</v>
      </c>
      <c r="D5235" s="164">
        <v>2</v>
      </c>
      <c r="E5235" s="163">
        <v>11.175000000000001</v>
      </c>
      <c r="F5235" s="163">
        <v>11.175000000000001</v>
      </c>
      <c r="G5235" s="163">
        <v>11.9375</v>
      </c>
      <c r="H5235" s="1">
        <v>158</v>
      </c>
      <c r="I5235" s="161">
        <f>VLOOKUP(B5235,L$2:M$54,2,FALSE)</f>
        <v>0.924272152867056</v>
      </c>
      <c r="J5235">
        <f>MAX(I5235*F5235,E5235)</f>
        <v>11.175000000000001</v>
      </c>
      <c r="L5235" s="166"/>
      <c r="M5235" s="41"/>
      <c r="N5235" s="41"/>
      <c r="O5235" s="41"/>
    </row>
    <row r="5236" spans="1:15" x14ac:dyDescent="0.25">
      <c r="A5236" s="165">
        <v>43684.083333333336</v>
      </c>
      <c r="B5236" s="167">
        <f>WEEKNUM(A5236)</f>
        <v>32</v>
      </c>
      <c r="C5236" s="164">
        <f>WEEKDAY(A5236)</f>
        <v>4</v>
      </c>
      <c r="D5236" s="164">
        <v>3</v>
      </c>
      <c r="E5236" s="163">
        <v>11.745000000000001</v>
      </c>
      <c r="F5236" s="163">
        <v>11.745000000000001</v>
      </c>
      <c r="G5236" s="163">
        <v>12.1875</v>
      </c>
      <c r="H5236" s="1">
        <v>91</v>
      </c>
      <c r="I5236" s="161">
        <f>VLOOKUP(B5236,L$2:M$54,2,FALSE)</f>
        <v>0.924272152867056</v>
      </c>
      <c r="J5236">
        <f>MAX(I5236*F5236,E5236)</f>
        <v>11.745000000000001</v>
      </c>
      <c r="L5236" s="166"/>
      <c r="M5236" s="41"/>
      <c r="N5236" s="41"/>
      <c r="O5236" s="41"/>
    </row>
    <row r="5237" spans="1:15" x14ac:dyDescent="0.25">
      <c r="A5237" s="165">
        <v>43684.125</v>
      </c>
      <c r="B5237" s="167">
        <f>WEEKNUM(A5237)</f>
        <v>32</v>
      </c>
      <c r="C5237" s="164">
        <f>WEEKDAY(A5237)</f>
        <v>4</v>
      </c>
      <c r="D5237" s="164">
        <v>4</v>
      </c>
      <c r="E5237" s="163">
        <v>12.195</v>
      </c>
      <c r="F5237" s="163">
        <v>12.195</v>
      </c>
      <c r="G5237" s="163">
        <v>11.862500000000001</v>
      </c>
      <c r="H5237" s="1">
        <v>161</v>
      </c>
      <c r="I5237" s="161">
        <f>VLOOKUP(B5237,L$2:M$54,2,FALSE)</f>
        <v>0.924272152867056</v>
      </c>
      <c r="J5237">
        <f>MAX(I5237*F5237,E5237)</f>
        <v>12.195</v>
      </c>
      <c r="L5237" s="166"/>
      <c r="M5237" s="41"/>
      <c r="N5237" s="41"/>
      <c r="O5237" s="41"/>
    </row>
    <row r="5238" spans="1:15" x14ac:dyDescent="0.25">
      <c r="A5238" s="165">
        <v>43684.166666666664</v>
      </c>
      <c r="B5238" s="167">
        <f>WEEKNUM(A5238)</f>
        <v>32</v>
      </c>
      <c r="C5238" s="164">
        <f>WEEKDAY(A5238)</f>
        <v>4</v>
      </c>
      <c r="D5238" s="164">
        <v>5</v>
      </c>
      <c r="E5238" s="163">
        <v>11.705</v>
      </c>
      <c r="F5238" s="163">
        <v>11.705</v>
      </c>
      <c r="G5238" s="163">
        <v>12.112500000000001</v>
      </c>
      <c r="H5238" s="1">
        <v>352</v>
      </c>
      <c r="I5238" s="161">
        <f>VLOOKUP(B5238,L$2:M$54,2,FALSE)</f>
        <v>0.924272152867056</v>
      </c>
      <c r="J5238">
        <f>MAX(I5238*F5238,E5238)</f>
        <v>11.705</v>
      </c>
      <c r="L5238" s="166"/>
      <c r="M5238" s="41"/>
      <c r="N5238" s="41"/>
      <c r="O5238" s="41"/>
    </row>
    <row r="5239" spans="1:15" x14ac:dyDescent="0.25">
      <c r="A5239" s="165">
        <v>43684.208333333336</v>
      </c>
      <c r="B5239" s="167">
        <f>WEEKNUM(A5239)</f>
        <v>32</v>
      </c>
      <c r="C5239" s="164">
        <f>WEEKDAY(A5239)</f>
        <v>4</v>
      </c>
      <c r="D5239" s="164">
        <v>6</v>
      </c>
      <c r="E5239" s="163">
        <v>10.620000000000001</v>
      </c>
      <c r="F5239" s="163">
        <v>10.620000000000001</v>
      </c>
      <c r="G5239" s="163">
        <v>11.9</v>
      </c>
      <c r="H5239" s="1">
        <v>721</v>
      </c>
      <c r="I5239" s="161">
        <f>VLOOKUP(B5239,L$2:M$54,2,FALSE)</f>
        <v>0.924272152867056</v>
      </c>
      <c r="J5239">
        <f>MAX(I5239*F5239,E5239)</f>
        <v>10.620000000000001</v>
      </c>
      <c r="L5239" s="166"/>
      <c r="M5239" s="41"/>
      <c r="N5239" s="41"/>
      <c r="O5239" s="41"/>
    </row>
    <row r="5240" spans="1:15" x14ac:dyDescent="0.25">
      <c r="A5240" s="165">
        <v>43684.25</v>
      </c>
      <c r="B5240" s="167">
        <f>WEEKNUM(A5240)</f>
        <v>32</v>
      </c>
      <c r="C5240" s="164">
        <f>WEEKDAY(A5240)</f>
        <v>4</v>
      </c>
      <c r="D5240" s="164">
        <v>7</v>
      </c>
      <c r="E5240" s="163">
        <v>11.77</v>
      </c>
      <c r="F5240" s="163">
        <v>11.77</v>
      </c>
      <c r="G5240" s="163">
        <v>12.112500000000001</v>
      </c>
      <c r="H5240" s="1">
        <v>2626</v>
      </c>
      <c r="I5240" s="161">
        <f>VLOOKUP(B5240,L$2:M$54,2,FALSE)</f>
        <v>0.924272152867056</v>
      </c>
      <c r="J5240">
        <f>MAX(I5240*F5240,E5240)</f>
        <v>11.77</v>
      </c>
      <c r="L5240" s="166"/>
      <c r="M5240" s="41"/>
      <c r="N5240" s="41"/>
      <c r="O5240" s="41"/>
    </row>
    <row r="5241" spans="1:15" x14ac:dyDescent="0.25">
      <c r="A5241" s="165">
        <v>43684.291666666664</v>
      </c>
      <c r="B5241" s="167">
        <f>WEEKNUM(A5241)</f>
        <v>32</v>
      </c>
      <c r="C5241" s="164">
        <f>WEEKDAY(A5241)</f>
        <v>4</v>
      </c>
      <c r="D5241" s="164">
        <v>8</v>
      </c>
      <c r="E5241" s="163">
        <v>10</v>
      </c>
      <c r="F5241" s="163">
        <v>16.5</v>
      </c>
      <c r="G5241" s="163">
        <v>11.875</v>
      </c>
      <c r="H5241" s="1">
        <v>3488</v>
      </c>
      <c r="I5241" s="161">
        <f>VLOOKUP(B5241,L$2:M$54,2,FALSE)</f>
        <v>0.924272152867056</v>
      </c>
      <c r="J5241">
        <f>MAX(I5241*F5241,E5241)</f>
        <v>15.250490522306423</v>
      </c>
      <c r="L5241" s="166"/>
      <c r="M5241" s="41"/>
      <c r="N5241" s="41"/>
      <c r="O5241" s="41"/>
    </row>
    <row r="5242" spans="1:15" x14ac:dyDescent="0.25">
      <c r="A5242" s="165">
        <v>43684.333333333336</v>
      </c>
      <c r="B5242" s="167">
        <f>WEEKNUM(A5242)</f>
        <v>32</v>
      </c>
      <c r="C5242" s="164">
        <f>WEEKDAY(A5242)</f>
        <v>4</v>
      </c>
      <c r="D5242" s="164">
        <v>9</v>
      </c>
      <c r="E5242" s="163">
        <v>10</v>
      </c>
      <c r="F5242" s="163">
        <v>19</v>
      </c>
      <c r="G5242" s="163">
        <v>12.8125</v>
      </c>
      <c r="H5242" s="1">
        <v>2938</v>
      </c>
      <c r="I5242" s="161">
        <f>VLOOKUP(B5242,L$2:M$54,2,FALSE)</f>
        <v>0.924272152867056</v>
      </c>
      <c r="J5242">
        <f>MAX(I5242*F5242,E5242)</f>
        <v>17.561170904474064</v>
      </c>
      <c r="L5242" s="166"/>
      <c r="M5242" s="41"/>
      <c r="N5242" s="41"/>
      <c r="O5242" s="41"/>
    </row>
    <row r="5243" spans="1:15" x14ac:dyDescent="0.25">
      <c r="A5243" s="165">
        <v>43684.375</v>
      </c>
      <c r="B5243" s="167">
        <f>WEEKNUM(A5243)</f>
        <v>32</v>
      </c>
      <c r="C5243" s="164">
        <f>WEEKDAY(A5243)</f>
        <v>4</v>
      </c>
      <c r="D5243" s="164">
        <v>10</v>
      </c>
      <c r="E5243" s="163">
        <v>10</v>
      </c>
      <c r="F5243" s="163">
        <v>16.75</v>
      </c>
      <c r="G5243" s="163">
        <v>13.574999999999999</v>
      </c>
      <c r="H5243" s="1">
        <v>2429</v>
      </c>
      <c r="I5243" s="161">
        <f>VLOOKUP(B5243,L$2:M$54,2,FALSE)</f>
        <v>0.924272152867056</v>
      </c>
      <c r="J5243">
        <f>MAX(I5243*F5243,E5243)</f>
        <v>15.481558560523188</v>
      </c>
      <c r="L5243" s="166"/>
      <c r="M5243" s="41"/>
      <c r="N5243" s="41"/>
      <c r="O5243" s="41"/>
    </row>
    <row r="5244" spans="1:15" x14ac:dyDescent="0.25">
      <c r="A5244" s="165">
        <v>43684.416666666664</v>
      </c>
      <c r="B5244" s="167">
        <f>WEEKNUM(A5244)</f>
        <v>32</v>
      </c>
      <c r="C5244" s="164">
        <f>WEEKDAY(A5244)</f>
        <v>4</v>
      </c>
      <c r="D5244" s="164">
        <v>11</v>
      </c>
      <c r="E5244" s="163">
        <v>10</v>
      </c>
      <c r="F5244" s="163">
        <v>15.379999999999999</v>
      </c>
      <c r="G5244" s="163">
        <v>12.262499999999999</v>
      </c>
      <c r="H5244" s="1">
        <v>2488</v>
      </c>
      <c r="I5244" s="161">
        <f>VLOOKUP(B5244,L$2:M$54,2,FALSE)</f>
        <v>0.924272152867056</v>
      </c>
      <c r="J5244">
        <f>MAX(I5244*F5244,E5244)</f>
        <v>14.21530571109532</v>
      </c>
      <c r="L5244" s="166"/>
      <c r="M5244" s="41"/>
      <c r="N5244" s="41"/>
      <c r="O5244" s="41"/>
    </row>
    <row r="5245" spans="1:15" x14ac:dyDescent="0.25">
      <c r="A5245" s="165">
        <v>43684.458333333336</v>
      </c>
      <c r="B5245" s="167">
        <f>WEEKNUM(A5245)</f>
        <v>32</v>
      </c>
      <c r="C5245" s="164">
        <f>WEEKDAY(A5245)</f>
        <v>4</v>
      </c>
      <c r="D5245" s="164">
        <v>12</v>
      </c>
      <c r="E5245" s="163">
        <v>10</v>
      </c>
      <c r="F5245" s="163">
        <v>14.45</v>
      </c>
      <c r="G5245" s="163">
        <v>11.55</v>
      </c>
      <c r="H5245" s="1">
        <v>2402</v>
      </c>
      <c r="I5245" s="161">
        <f>VLOOKUP(B5245,L$2:M$54,2,FALSE)</f>
        <v>0.924272152867056</v>
      </c>
      <c r="J5245">
        <f>MAX(I5245*F5245,E5245)</f>
        <v>13.355732608928959</v>
      </c>
      <c r="L5245" s="166"/>
      <c r="M5245" s="41"/>
      <c r="N5245" s="41"/>
      <c r="O5245" s="41"/>
    </row>
    <row r="5246" spans="1:15" x14ac:dyDescent="0.25">
      <c r="A5246" s="165">
        <v>43684.5</v>
      </c>
      <c r="B5246" s="167">
        <f>WEEKNUM(A5246)</f>
        <v>32</v>
      </c>
      <c r="C5246" s="164">
        <f>WEEKDAY(A5246)</f>
        <v>4</v>
      </c>
      <c r="D5246" s="164">
        <v>13</v>
      </c>
      <c r="E5246" s="163">
        <v>10</v>
      </c>
      <c r="F5246" s="163">
        <v>13.765000000000001</v>
      </c>
      <c r="G5246" s="163">
        <v>11.824999999999999</v>
      </c>
      <c r="H5246" s="1">
        <v>2135</v>
      </c>
      <c r="I5246" s="161">
        <f>VLOOKUP(B5246,L$2:M$54,2,FALSE)</f>
        <v>0.924272152867056</v>
      </c>
      <c r="J5246">
        <f>MAX(I5246*F5246,E5246)</f>
        <v>12.722606184215026</v>
      </c>
      <c r="L5246" s="166"/>
      <c r="M5246" s="41"/>
      <c r="N5246" s="41"/>
      <c r="O5246" s="41"/>
    </row>
    <row r="5247" spans="1:15" x14ac:dyDescent="0.25">
      <c r="A5247" s="165">
        <v>43684.541666666664</v>
      </c>
      <c r="B5247" s="167">
        <f>WEEKNUM(A5247)</f>
        <v>32</v>
      </c>
      <c r="C5247" s="164">
        <f>WEEKDAY(A5247)</f>
        <v>4</v>
      </c>
      <c r="D5247" s="164">
        <v>14</v>
      </c>
      <c r="E5247" s="163">
        <v>10</v>
      </c>
      <c r="F5247" s="163">
        <v>14.185</v>
      </c>
      <c r="G5247" s="163">
        <v>12.274999999999999</v>
      </c>
      <c r="H5247" s="1">
        <v>2050</v>
      </c>
      <c r="I5247" s="161">
        <f>VLOOKUP(B5247,L$2:M$54,2,FALSE)</f>
        <v>0.924272152867056</v>
      </c>
      <c r="J5247">
        <f>MAX(I5247*F5247,E5247)</f>
        <v>13.110800488419189</v>
      </c>
      <c r="L5247" s="166"/>
      <c r="M5247" s="41"/>
      <c r="N5247" s="41"/>
      <c r="O5247" s="41"/>
    </row>
    <row r="5248" spans="1:15" x14ac:dyDescent="0.25">
      <c r="A5248" s="165">
        <v>43684.583333333336</v>
      </c>
      <c r="B5248" s="167">
        <f>WEEKNUM(A5248)</f>
        <v>32</v>
      </c>
      <c r="C5248" s="164">
        <f>WEEKDAY(A5248)</f>
        <v>4</v>
      </c>
      <c r="D5248" s="164">
        <v>15</v>
      </c>
      <c r="E5248" s="163">
        <v>10</v>
      </c>
      <c r="F5248" s="163">
        <v>15</v>
      </c>
      <c r="G5248" s="163">
        <v>12.3</v>
      </c>
      <c r="H5248" s="1">
        <v>2274</v>
      </c>
      <c r="I5248" s="161">
        <f>VLOOKUP(B5248,L$2:M$54,2,FALSE)</f>
        <v>0.924272152867056</v>
      </c>
      <c r="J5248">
        <f>MAX(I5248*F5248,E5248)</f>
        <v>13.86408229300584</v>
      </c>
      <c r="L5248" s="166"/>
      <c r="M5248" s="41"/>
      <c r="N5248" s="41"/>
      <c r="O5248" s="41"/>
    </row>
    <row r="5249" spans="1:15" x14ac:dyDescent="0.25">
      <c r="A5249" s="165">
        <v>43684.625</v>
      </c>
      <c r="B5249" s="167">
        <f>WEEKNUM(A5249)</f>
        <v>32</v>
      </c>
      <c r="C5249" s="164">
        <f>WEEKDAY(A5249)</f>
        <v>4</v>
      </c>
      <c r="D5249" s="164">
        <v>16</v>
      </c>
      <c r="E5249" s="163">
        <v>10</v>
      </c>
      <c r="F5249" s="163">
        <v>14.895</v>
      </c>
      <c r="G5249" s="163">
        <v>11.55</v>
      </c>
      <c r="H5249" s="1">
        <v>2323</v>
      </c>
      <c r="I5249" s="161">
        <f>VLOOKUP(B5249,L$2:M$54,2,FALSE)</f>
        <v>0.924272152867056</v>
      </c>
      <c r="J5249">
        <f>MAX(I5249*F5249,E5249)</f>
        <v>13.767033716954799</v>
      </c>
      <c r="L5249" s="166"/>
      <c r="M5249" s="41"/>
      <c r="N5249" s="41"/>
      <c r="O5249" s="41"/>
    </row>
    <row r="5250" spans="1:15" x14ac:dyDescent="0.25">
      <c r="A5250" s="165">
        <v>43684.666666666664</v>
      </c>
      <c r="B5250" s="167">
        <f>WEEKNUM(A5250)</f>
        <v>32</v>
      </c>
      <c r="C5250" s="164">
        <f>WEEKDAY(A5250)</f>
        <v>4</v>
      </c>
      <c r="D5250" s="164">
        <v>17</v>
      </c>
      <c r="E5250" s="163">
        <v>10</v>
      </c>
      <c r="F5250" s="163">
        <v>15.77</v>
      </c>
      <c r="G5250" s="163">
        <v>10.25</v>
      </c>
      <c r="H5250" s="1">
        <v>3213</v>
      </c>
      <c r="I5250" s="161">
        <f>VLOOKUP(B5250,L$2:M$54,2,FALSE)</f>
        <v>0.924272152867056</v>
      </c>
      <c r="J5250">
        <f>MAX(I5250*F5250,E5250)</f>
        <v>14.575771850713473</v>
      </c>
      <c r="L5250" s="166"/>
      <c r="M5250" s="41"/>
      <c r="N5250" s="41"/>
      <c r="O5250" s="41"/>
    </row>
    <row r="5251" spans="1:15" x14ac:dyDescent="0.25">
      <c r="A5251" s="165">
        <v>43684.708333333336</v>
      </c>
      <c r="B5251" s="167">
        <f>WEEKNUM(A5251)</f>
        <v>32</v>
      </c>
      <c r="C5251" s="164">
        <f>WEEKDAY(A5251)</f>
        <v>4</v>
      </c>
      <c r="D5251" s="164">
        <v>18</v>
      </c>
      <c r="E5251" s="163">
        <v>10</v>
      </c>
      <c r="F5251" s="163">
        <v>17.549999999999997</v>
      </c>
      <c r="G5251" s="163">
        <v>11.95</v>
      </c>
      <c r="H5251" s="1">
        <v>3631</v>
      </c>
      <c r="I5251" s="161">
        <f>VLOOKUP(B5251,L$2:M$54,2,FALSE)</f>
        <v>0.924272152867056</v>
      </c>
      <c r="J5251">
        <f>MAX(I5251*F5251,E5251)</f>
        <v>16.220976282816832</v>
      </c>
      <c r="L5251" s="166"/>
      <c r="M5251" s="41"/>
      <c r="N5251" s="41"/>
      <c r="O5251" s="41"/>
    </row>
    <row r="5252" spans="1:15" x14ac:dyDescent="0.25">
      <c r="A5252" s="165">
        <v>43684.75</v>
      </c>
      <c r="B5252" s="167">
        <f>WEEKNUM(A5252)</f>
        <v>32</v>
      </c>
      <c r="C5252" s="164">
        <f>WEEKDAY(A5252)</f>
        <v>4</v>
      </c>
      <c r="D5252" s="164">
        <v>19</v>
      </c>
      <c r="E5252" s="163">
        <v>10</v>
      </c>
      <c r="F5252" s="163">
        <v>16.234999999999999</v>
      </c>
      <c r="G5252" s="163">
        <v>12.3</v>
      </c>
      <c r="H5252" s="1">
        <v>2720</v>
      </c>
      <c r="I5252" s="161">
        <f>VLOOKUP(B5252,L$2:M$54,2,FALSE)</f>
        <v>0.924272152867056</v>
      </c>
      <c r="J5252">
        <f>MAX(I5252*F5252,E5252)</f>
        <v>15.005558401796653</v>
      </c>
      <c r="L5252" s="166"/>
      <c r="M5252" s="41"/>
      <c r="N5252" s="41"/>
      <c r="O5252" s="41"/>
    </row>
    <row r="5253" spans="1:15" x14ac:dyDescent="0.25">
      <c r="A5253" s="165">
        <v>43684.791666666664</v>
      </c>
      <c r="B5253" s="167">
        <f>WEEKNUM(A5253)</f>
        <v>32</v>
      </c>
      <c r="C5253" s="164">
        <f>WEEKDAY(A5253)</f>
        <v>4</v>
      </c>
      <c r="D5253" s="164">
        <v>20</v>
      </c>
      <c r="E5253" s="163">
        <v>10</v>
      </c>
      <c r="F5253" s="163">
        <v>14</v>
      </c>
      <c r="G5253" s="163">
        <v>11.91</v>
      </c>
      <c r="H5253" s="1">
        <v>1924</v>
      </c>
      <c r="I5253" s="161">
        <f>VLOOKUP(B5253,L$2:M$54,2,FALSE)</f>
        <v>0.924272152867056</v>
      </c>
      <c r="J5253">
        <f>MAX(I5253*F5253,E5253)</f>
        <v>12.939810140138784</v>
      </c>
      <c r="L5253" s="166"/>
      <c r="M5253" s="41"/>
      <c r="N5253" s="41"/>
      <c r="O5253" s="41"/>
    </row>
    <row r="5254" spans="1:15" x14ac:dyDescent="0.25">
      <c r="A5254" s="165">
        <v>43684.833333333336</v>
      </c>
      <c r="B5254" s="167">
        <f>WEEKNUM(A5254)</f>
        <v>32</v>
      </c>
      <c r="C5254" s="164">
        <f>WEEKDAY(A5254)</f>
        <v>4</v>
      </c>
      <c r="D5254" s="164">
        <v>21</v>
      </c>
      <c r="E5254" s="163">
        <v>10</v>
      </c>
      <c r="F5254" s="163">
        <v>12.77</v>
      </c>
      <c r="G5254" s="163">
        <v>11.780000000000001</v>
      </c>
      <c r="H5254" s="1">
        <v>1160</v>
      </c>
      <c r="I5254" s="161">
        <f>VLOOKUP(B5254,L$2:M$54,2,FALSE)</f>
        <v>0.924272152867056</v>
      </c>
      <c r="J5254">
        <f>MAX(I5254*F5254,E5254)</f>
        <v>11.802955392112304</v>
      </c>
      <c r="L5254" s="166"/>
      <c r="M5254" s="41"/>
      <c r="N5254" s="41"/>
      <c r="O5254" s="41"/>
    </row>
    <row r="5255" spans="1:15" x14ac:dyDescent="0.25">
      <c r="A5255" s="165">
        <v>43684.875</v>
      </c>
      <c r="B5255" s="167">
        <f>WEEKNUM(A5255)</f>
        <v>32</v>
      </c>
      <c r="C5255" s="164">
        <f>WEEKDAY(A5255)</f>
        <v>4</v>
      </c>
      <c r="D5255" s="164">
        <v>22</v>
      </c>
      <c r="E5255" s="163">
        <v>12.48</v>
      </c>
      <c r="F5255" s="163">
        <v>12.48</v>
      </c>
      <c r="G5255" s="163">
        <v>11.404999999999999</v>
      </c>
      <c r="H5255" s="1">
        <v>861</v>
      </c>
      <c r="I5255" s="161">
        <f>VLOOKUP(B5255,L$2:M$54,2,FALSE)</f>
        <v>0.924272152867056</v>
      </c>
      <c r="J5255">
        <f>MAX(I5255*F5255,E5255)</f>
        <v>12.48</v>
      </c>
      <c r="L5255" s="166"/>
      <c r="M5255" s="41"/>
      <c r="N5255" s="41"/>
      <c r="O5255" s="41"/>
    </row>
    <row r="5256" spans="1:15" x14ac:dyDescent="0.25">
      <c r="A5256" s="165">
        <v>43684.916666666664</v>
      </c>
      <c r="B5256" s="167">
        <f>WEEKNUM(A5256)</f>
        <v>32</v>
      </c>
      <c r="C5256" s="164">
        <f>WEEKDAY(A5256)</f>
        <v>4</v>
      </c>
      <c r="D5256" s="164">
        <v>23</v>
      </c>
      <c r="E5256" s="163">
        <v>12.59</v>
      </c>
      <c r="F5256" s="163">
        <v>12.59</v>
      </c>
      <c r="G5256" s="163">
        <v>12</v>
      </c>
      <c r="H5256" s="1">
        <v>820</v>
      </c>
      <c r="I5256" s="161">
        <f>VLOOKUP(B5256,L$2:M$54,2,FALSE)</f>
        <v>0.924272152867056</v>
      </c>
      <c r="J5256">
        <f>MAX(I5256*F5256,E5256)</f>
        <v>12.59</v>
      </c>
      <c r="L5256" s="166"/>
      <c r="M5256" s="41"/>
      <c r="N5256" s="41"/>
      <c r="O5256" s="41"/>
    </row>
    <row r="5257" spans="1:15" x14ac:dyDescent="0.25">
      <c r="A5257" s="165">
        <v>43684.958333333336</v>
      </c>
      <c r="B5257" s="167">
        <f>WEEKNUM(A5257)</f>
        <v>32</v>
      </c>
      <c r="C5257" s="164">
        <f>WEEKDAY(A5257)</f>
        <v>4</v>
      </c>
      <c r="D5257" s="164">
        <v>24</v>
      </c>
      <c r="E5257" s="163">
        <v>12.375</v>
      </c>
      <c r="F5257" s="163">
        <v>12.375</v>
      </c>
      <c r="G5257" s="163">
        <v>14.375</v>
      </c>
      <c r="H5257" s="1">
        <v>444</v>
      </c>
      <c r="I5257" s="161">
        <f>VLOOKUP(B5257,L$2:M$54,2,FALSE)</f>
        <v>0.924272152867056</v>
      </c>
      <c r="J5257">
        <f>MAX(I5257*F5257,E5257)</f>
        <v>12.375</v>
      </c>
      <c r="L5257" s="166"/>
      <c r="M5257" s="41"/>
      <c r="N5257" s="41"/>
      <c r="O5257" s="41"/>
    </row>
    <row r="5258" spans="1:15" x14ac:dyDescent="0.25">
      <c r="A5258" s="165">
        <v>43685</v>
      </c>
      <c r="B5258" s="167">
        <f>WEEKNUM(A5258)</f>
        <v>32</v>
      </c>
      <c r="C5258" s="164">
        <f>WEEKDAY(A5258)</f>
        <v>5</v>
      </c>
      <c r="D5258" s="164">
        <v>1</v>
      </c>
      <c r="E5258" s="163">
        <v>11.984999999999999</v>
      </c>
      <c r="F5258" s="163">
        <v>11.984999999999999</v>
      </c>
      <c r="G5258" s="163">
        <v>14.375</v>
      </c>
      <c r="H5258" s="1">
        <v>254</v>
      </c>
      <c r="I5258" s="161">
        <f>VLOOKUP(B5258,L$2:M$54,2,FALSE)</f>
        <v>0.924272152867056</v>
      </c>
      <c r="J5258">
        <f>MAX(I5258*F5258,E5258)</f>
        <v>11.984999999999999</v>
      </c>
      <c r="L5258" s="166"/>
      <c r="M5258" s="41"/>
      <c r="N5258" s="41"/>
      <c r="O5258" s="41"/>
    </row>
    <row r="5259" spans="1:15" x14ac:dyDescent="0.25">
      <c r="A5259" s="165">
        <v>43685.041666666664</v>
      </c>
      <c r="B5259" s="167">
        <f>WEEKNUM(A5259)</f>
        <v>32</v>
      </c>
      <c r="C5259" s="164">
        <f>WEEKDAY(A5259)</f>
        <v>5</v>
      </c>
      <c r="D5259" s="164">
        <v>2</v>
      </c>
      <c r="E5259" s="163">
        <v>11.719999999999999</v>
      </c>
      <c r="F5259" s="163">
        <v>11.719999999999999</v>
      </c>
      <c r="G5259" s="163">
        <v>12.9375</v>
      </c>
      <c r="H5259" s="1">
        <v>125</v>
      </c>
      <c r="I5259" s="161">
        <f>VLOOKUP(B5259,L$2:M$54,2,FALSE)</f>
        <v>0.924272152867056</v>
      </c>
      <c r="J5259">
        <f>MAX(I5259*F5259,E5259)</f>
        <v>11.719999999999999</v>
      </c>
      <c r="L5259" s="166"/>
      <c r="M5259" s="41"/>
      <c r="N5259" s="41"/>
      <c r="O5259" s="41"/>
    </row>
    <row r="5260" spans="1:15" x14ac:dyDescent="0.25">
      <c r="A5260" s="165">
        <v>43685.083333333336</v>
      </c>
      <c r="B5260" s="167">
        <f>WEEKNUM(A5260)</f>
        <v>32</v>
      </c>
      <c r="C5260" s="164">
        <f>WEEKDAY(A5260)</f>
        <v>5</v>
      </c>
      <c r="D5260" s="164">
        <v>3</v>
      </c>
      <c r="E5260" s="163">
        <v>12.094999999999999</v>
      </c>
      <c r="F5260" s="163">
        <v>12.094999999999999</v>
      </c>
      <c r="G5260" s="163">
        <v>12.555</v>
      </c>
      <c r="H5260" s="1">
        <v>73</v>
      </c>
      <c r="I5260" s="161">
        <f>VLOOKUP(B5260,L$2:M$54,2,FALSE)</f>
        <v>0.924272152867056</v>
      </c>
      <c r="J5260">
        <f>MAX(I5260*F5260,E5260)</f>
        <v>12.094999999999999</v>
      </c>
      <c r="L5260" s="166"/>
      <c r="M5260" s="41"/>
      <c r="N5260" s="41"/>
      <c r="O5260" s="41"/>
    </row>
    <row r="5261" spans="1:15" x14ac:dyDescent="0.25">
      <c r="A5261" s="165">
        <v>43685.125</v>
      </c>
      <c r="B5261" s="167">
        <f>WEEKNUM(A5261)</f>
        <v>32</v>
      </c>
      <c r="C5261" s="164">
        <f>WEEKDAY(A5261)</f>
        <v>5</v>
      </c>
      <c r="D5261" s="164">
        <v>4</v>
      </c>
      <c r="E5261" s="163">
        <v>11.91</v>
      </c>
      <c r="F5261" s="163">
        <v>11.91</v>
      </c>
      <c r="G5261" s="163">
        <v>11.969999999999999</v>
      </c>
      <c r="H5261" s="1">
        <v>150</v>
      </c>
      <c r="I5261" s="161">
        <f>VLOOKUP(B5261,L$2:M$54,2,FALSE)</f>
        <v>0.924272152867056</v>
      </c>
      <c r="J5261">
        <f>MAX(I5261*F5261,E5261)</f>
        <v>11.91</v>
      </c>
      <c r="L5261" s="166"/>
      <c r="M5261" s="41"/>
      <c r="N5261" s="41"/>
      <c r="O5261" s="41"/>
    </row>
    <row r="5262" spans="1:15" x14ac:dyDescent="0.25">
      <c r="A5262" s="165">
        <v>43685.166666666664</v>
      </c>
      <c r="B5262" s="167">
        <f>WEEKNUM(A5262)</f>
        <v>32</v>
      </c>
      <c r="C5262" s="164">
        <f>WEEKDAY(A5262)</f>
        <v>5</v>
      </c>
      <c r="D5262" s="164">
        <v>5</v>
      </c>
      <c r="E5262" s="163">
        <v>12.455</v>
      </c>
      <c r="F5262" s="163">
        <v>12.455</v>
      </c>
      <c r="G5262" s="163">
        <v>12.2225</v>
      </c>
      <c r="H5262" s="1">
        <v>331</v>
      </c>
      <c r="I5262" s="161">
        <f>VLOOKUP(B5262,L$2:M$54,2,FALSE)</f>
        <v>0.924272152867056</v>
      </c>
      <c r="J5262">
        <f>MAX(I5262*F5262,E5262)</f>
        <v>12.455</v>
      </c>
      <c r="L5262" s="166"/>
      <c r="M5262" s="41"/>
      <c r="N5262" s="41"/>
      <c r="O5262" s="41"/>
    </row>
    <row r="5263" spans="1:15" x14ac:dyDescent="0.25">
      <c r="A5263" s="165">
        <v>43685.208333333336</v>
      </c>
      <c r="B5263" s="167">
        <f>WEEKNUM(A5263)</f>
        <v>32</v>
      </c>
      <c r="C5263" s="164">
        <f>WEEKDAY(A5263)</f>
        <v>5</v>
      </c>
      <c r="D5263" s="164">
        <v>6</v>
      </c>
      <c r="E5263" s="163">
        <v>10</v>
      </c>
      <c r="F5263" s="163">
        <v>11.094999999999999</v>
      </c>
      <c r="G5263" s="163">
        <v>11.9625</v>
      </c>
      <c r="H5263" s="1">
        <v>640</v>
      </c>
      <c r="I5263" s="161">
        <f>VLOOKUP(B5263,L$2:M$54,2,FALSE)</f>
        <v>0.924272152867056</v>
      </c>
      <c r="J5263">
        <f>MAX(I5263*F5263,E5263)</f>
        <v>10.254799536059986</v>
      </c>
      <c r="L5263" s="166"/>
      <c r="M5263" s="41"/>
      <c r="N5263" s="41"/>
      <c r="O5263" s="41"/>
    </row>
    <row r="5264" spans="1:15" x14ac:dyDescent="0.25">
      <c r="A5264" s="165">
        <v>43685.25</v>
      </c>
      <c r="B5264" s="167">
        <f>WEEKNUM(A5264)</f>
        <v>32</v>
      </c>
      <c r="C5264" s="164">
        <f>WEEKDAY(A5264)</f>
        <v>5</v>
      </c>
      <c r="D5264" s="164">
        <v>7</v>
      </c>
      <c r="E5264" s="163">
        <v>10</v>
      </c>
      <c r="F5264" s="163">
        <v>11.745000000000001</v>
      </c>
      <c r="G5264" s="163">
        <v>12.15</v>
      </c>
      <c r="H5264" s="1">
        <v>2381</v>
      </c>
      <c r="I5264" s="161">
        <f>VLOOKUP(B5264,L$2:M$54,2,FALSE)</f>
        <v>0.924272152867056</v>
      </c>
      <c r="J5264">
        <f>MAX(I5264*F5264,E5264)</f>
        <v>10.855576435423574</v>
      </c>
      <c r="L5264" s="166"/>
      <c r="M5264" s="41"/>
      <c r="N5264" s="41"/>
      <c r="O5264" s="41"/>
    </row>
    <row r="5265" spans="1:15" x14ac:dyDescent="0.25">
      <c r="A5265" s="165">
        <v>43685.291666666664</v>
      </c>
      <c r="B5265" s="167">
        <f>WEEKNUM(A5265)</f>
        <v>32</v>
      </c>
      <c r="C5265" s="164">
        <f>WEEKDAY(A5265)</f>
        <v>5</v>
      </c>
      <c r="D5265" s="164">
        <v>8</v>
      </c>
      <c r="E5265" s="163">
        <v>10</v>
      </c>
      <c r="F5265" s="163">
        <v>17.755000000000003</v>
      </c>
      <c r="G5265" s="163">
        <v>12.635000000000002</v>
      </c>
      <c r="H5265" s="1">
        <v>3473</v>
      </c>
      <c r="I5265" s="161">
        <f>VLOOKUP(B5265,L$2:M$54,2,FALSE)</f>
        <v>0.924272152867056</v>
      </c>
      <c r="J5265">
        <f>MAX(I5265*F5265,E5265)</f>
        <v>16.410452074154581</v>
      </c>
      <c r="L5265" s="166"/>
      <c r="M5265" s="41"/>
      <c r="N5265" s="41"/>
      <c r="O5265" s="41"/>
    </row>
    <row r="5266" spans="1:15" x14ac:dyDescent="0.25">
      <c r="A5266" s="165">
        <v>43685.333333333336</v>
      </c>
      <c r="B5266" s="167">
        <f>WEEKNUM(A5266)</f>
        <v>32</v>
      </c>
      <c r="C5266" s="164">
        <f>WEEKDAY(A5266)</f>
        <v>5</v>
      </c>
      <c r="D5266" s="164">
        <v>9</v>
      </c>
      <c r="E5266" s="163">
        <v>10</v>
      </c>
      <c r="F5266" s="163">
        <v>16.395</v>
      </c>
      <c r="G5266" s="163">
        <v>13.0975</v>
      </c>
      <c r="H5266" s="1">
        <v>2983</v>
      </c>
      <c r="I5266" s="161">
        <f>VLOOKUP(B5266,L$2:M$54,2,FALSE)</f>
        <v>0.924272152867056</v>
      </c>
      <c r="J5266">
        <f>MAX(I5266*F5266,E5266)</f>
        <v>15.153441946255382</v>
      </c>
      <c r="L5266" s="166"/>
      <c r="M5266" s="41"/>
      <c r="N5266" s="41"/>
      <c r="O5266" s="41"/>
    </row>
    <row r="5267" spans="1:15" x14ac:dyDescent="0.25">
      <c r="A5267" s="165">
        <v>43685.375</v>
      </c>
      <c r="B5267" s="167">
        <f>WEEKNUM(A5267)</f>
        <v>32</v>
      </c>
      <c r="C5267" s="164">
        <f>WEEKDAY(A5267)</f>
        <v>5</v>
      </c>
      <c r="D5267" s="164">
        <v>10</v>
      </c>
      <c r="E5267" s="163">
        <v>10</v>
      </c>
      <c r="F5267" s="163">
        <v>15.625</v>
      </c>
      <c r="G5267" s="163">
        <v>14.045</v>
      </c>
      <c r="H5267" s="1">
        <v>2301</v>
      </c>
      <c r="I5267" s="161">
        <f>VLOOKUP(B5267,L$2:M$54,2,FALSE)</f>
        <v>0.924272152867056</v>
      </c>
      <c r="J5267">
        <f>MAX(I5267*F5267,E5267)</f>
        <v>14.44175238854775</v>
      </c>
      <c r="L5267" s="166"/>
      <c r="M5267" s="41"/>
      <c r="N5267" s="41"/>
      <c r="O5267" s="41"/>
    </row>
    <row r="5268" spans="1:15" x14ac:dyDescent="0.25">
      <c r="A5268" s="165">
        <v>43685.416666666664</v>
      </c>
      <c r="B5268" s="167">
        <f>WEEKNUM(A5268)</f>
        <v>32</v>
      </c>
      <c r="C5268" s="164">
        <f>WEEKDAY(A5268)</f>
        <v>5</v>
      </c>
      <c r="D5268" s="164">
        <v>11</v>
      </c>
      <c r="E5268" s="163">
        <v>10</v>
      </c>
      <c r="F5268" s="163">
        <v>13.745000000000001</v>
      </c>
      <c r="G5268" s="163">
        <v>12.547499999999999</v>
      </c>
      <c r="H5268" s="1">
        <v>2247</v>
      </c>
      <c r="I5268" s="161">
        <f>VLOOKUP(B5268,L$2:M$54,2,FALSE)</f>
        <v>0.924272152867056</v>
      </c>
      <c r="J5268">
        <f>MAX(I5268*F5268,E5268)</f>
        <v>12.704120741157686</v>
      </c>
      <c r="L5268" s="166"/>
      <c r="M5268" s="41"/>
      <c r="N5268" s="41"/>
      <c r="O5268" s="41"/>
    </row>
    <row r="5269" spans="1:15" x14ac:dyDescent="0.25">
      <c r="A5269" s="165">
        <v>43685.458333333336</v>
      </c>
      <c r="B5269" s="167">
        <f>WEEKNUM(A5269)</f>
        <v>32</v>
      </c>
      <c r="C5269" s="164">
        <f>WEEKDAY(A5269)</f>
        <v>5</v>
      </c>
      <c r="D5269" s="164">
        <v>12</v>
      </c>
      <c r="E5269" s="163">
        <v>10</v>
      </c>
      <c r="F5269" s="163">
        <v>15.704999999999998</v>
      </c>
      <c r="G5269" s="163">
        <v>12.127500000000001</v>
      </c>
      <c r="H5269" s="1">
        <v>2426</v>
      </c>
      <c r="I5269" s="161">
        <f>VLOOKUP(B5269,L$2:M$54,2,FALSE)</f>
        <v>0.924272152867056</v>
      </c>
      <c r="J5269">
        <f>MAX(I5269*F5269,E5269)</f>
        <v>14.515694160777112</v>
      </c>
      <c r="L5269" s="166"/>
      <c r="M5269" s="41"/>
      <c r="N5269" s="41"/>
      <c r="O5269" s="41"/>
    </row>
    <row r="5270" spans="1:15" x14ac:dyDescent="0.25">
      <c r="A5270" s="165">
        <v>43685.5</v>
      </c>
      <c r="B5270" s="167">
        <f>WEEKNUM(A5270)</f>
        <v>32</v>
      </c>
      <c r="C5270" s="164">
        <f>WEEKDAY(A5270)</f>
        <v>5</v>
      </c>
      <c r="D5270" s="164">
        <v>13</v>
      </c>
      <c r="E5270" s="163">
        <v>10</v>
      </c>
      <c r="F5270" s="163">
        <v>14.475</v>
      </c>
      <c r="G5270" s="163">
        <v>12.61</v>
      </c>
      <c r="H5270" s="1">
        <v>2112</v>
      </c>
      <c r="I5270" s="161">
        <f>VLOOKUP(B5270,L$2:M$54,2,FALSE)</f>
        <v>0.924272152867056</v>
      </c>
      <c r="J5270">
        <f>MAX(I5270*F5270,E5270)</f>
        <v>13.378839412750635</v>
      </c>
      <c r="L5270" s="166"/>
      <c r="M5270" s="41"/>
      <c r="N5270" s="41"/>
      <c r="O5270" s="41"/>
    </row>
    <row r="5271" spans="1:15" x14ac:dyDescent="0.25">
      <c r="A5271" s="165">
        <v>43685.541666666664</v>
      </c>
      <c r="B5271" s="167">
        <f>WEEKNUM(A5271)</f>
        <v>32</v>
      </c>
      <c r="C5271" s="164">
        <f>WEEKDAY(A5271)</f>
        <v>5</v>
      </c>
      <c r="D5271" s="164">
        <v>14</v>
      </c>
      <c r="E5271" s="163">
        <v>10</v>
      </c>
      <c r="F5271" s="163">
        <v>13.765000000000001</v>
      </c>
      <c r="G5271" s="163">
        <v>12.64</v>
      </c>
      <c r="H5271" s="1">
        <v>2284</v>
      </c>
      <c r="I5271" s="161">
        <f>VLOOKUP(B5271,L$2:M$54,2,FALSE)</f>
        <v>0.924272152867056</v>
      </c>
      <c r="J5271">
        <f>MAX(I5271*F5271,E5271)</f>
        <v>12.722606184215026</v>
      </c>
      <c r="L5271" s="166"/>
      <c r="M5271" s="41"/>
      <c r="N5271" s="41"/>
      <c r="O5271" s="41"/>
    </row>
    <row r="5272" spans="1:15" x14ac:dyDescent="0.25">
      <c r="A5272" s="165">
        <v>43685.583333333336</v>
      </c>
      <c r="B5272" s="167">
        <f>WEEKNUM(A5272)</f>
        <v>32</v>
      </c>
      <c r="C5272" s="164">
        <f>WEEKDAY(A5272)</f>
        <v>5</v>
      </c>
      <c r="D5272" s="164">
        <v>15</v>
      </c>
      <c r="E5272" s="163">
        <v>10</v>
      </c>
      <c r="F5272" s="163">
        <v>15.885</v>
      </c>
      <c r="G5272" s="163">
        <v>12.39</v>
      </c>
      <c r="H5272" s="1">
        <v>2271</v>
      </c>
      <c r="I5272" s="161">
        <f>VLOOKUP(B5272,L$2:M$54,2,FALSE)</f>
        <v>0.924272152867056</v>
      </c>
      <c r="J5272">
        <f>MAX(I5272*F5272,E5272)</f>
        <v>14.682063148293185</v>
      </c>
      <c r="L5272" s="166"/>
      <c r="M5272" s="41"/>
      <c r="N5272" s="41"/>
      <c r="O5272" s="41"/>
    </row>
    <row r="5273" spans="1:15" x14ac:dyDescent="0.25">
      <c r="A5273" s="165">
        <v>43685.625</v>
      </c>
      <c r="B5273" s="167">
        <f>WEEKNUM(A5273)</f>
        <v>32</v>
      </c>
      <c r="C5273" s="164">
        <f>WEEKDAY(A5273)</f>
        <v>5</v>
      </c>
      <c r="D5273" s="164">
        <v>16</v>
      </c>
      <c r="E5273" s="163">
        <v>10</v>
      </c>
      <c r="F5273" s="163">
        <v>14.73</v>
      </c>
      <c r="G5273" s="163">
        <v>11.870000000000001</v>
      </c>
      <c r="H5273" s="1">
        <v>2476</v>
      </c>
      <c r="I5273" s="161">
        <f>VLOOKUP(B5273,L$2:M$54,2,FALSE)</f>
        <v>0.924272152867056</v>
      </c>
      <c r="J5273">
        <f>MAX(I5273*F5273,E5273)</f>
        <v>13.614528811731736</v>
      </c>
      <c r="L5273" s="166"/>
      <c r="M5273" s="41"/>
      <c r="N5273" s="41"/>
      <c r="O5273" s="41"/>
    </row>
    <row r="5274" spans="1:15" x14ac:dyDescent="0.25">
      <c r="A5274" s="165">
        <v>43685.666666666664</v>
      </c>
      <c r="B5274" s="167">
        <f>WEEKNUM(A5274)</f>
        <v>32</v>
      </c>
      <c r="C5274" s="164">
        <f>WEEKDAY(A5274)</f>
        <v>5</v>
      </c>
      <c r="D5274" s="164">
        <v>17</v>
      </c>
      <c r="E5274" s="163">
        <v>10</v>
      </c>
      <c r="F5274" s="163">
        <v>15.145</v>
      </c>
      <c r="G5274" s="163">
        <v>12.16</v>
      </c>
      <c r="H5274" s="1">
        <v>3132</v>
      </c>
      <c r="I5274" s="161">
        <f>VLOOKUP(B5274,L$2:M$54,2,FALSE)</f>
        <v>0.924272152867056</v>
      </c>
      <c r="J5274">
        <f>MAX(I5274*F5274,E5274)</f>
        <v>13.998101755171563</v>
      </c>
      <c r="L5274" s="166"/>
      <c r="M5274" s="41"/>
      <c r="N5274" s="41"/>
      <c r="O5274" s="41"/>
    </row>
    <row r="5275" spans="1:15" x14ac:dyDescent="0.25">
      <c r="A5275" s="165">
        <v>43685.708333333336</v>
      </c>
      <c r="B5275" s="167">
        <f>WEEKNUM(A5275)</f>
        <v>32</v>
      </c>
      <c r="C5275" s="164">
        <f>WEEKDAY(A5275)</f>
        <v>5</v>
      </c>
      <c r="D5275" s="164">
        <v>18</v>
      </c>
      <c r="E5275" s="163">
        <v>10</v>
      </c>
      <c r="F5275" s="163">
        <v>17.98</v>
      </c>
      <c r="G5275" s="163">
        <v>12.04</v>
      </c>
      <c r="H5275" s="1">
        <v>3549</v>
      </c>
      <c r="I5275" s="161">
        <f>VLOOKUP(B5275,L$2:M$54,2,FALSE)</f>
        <v>0.924272152867056</v>
      </c>
      <c r="J5275">
        <f>MAX(I5275*F5275,E5275)</f>
        <v>16.618413308549666</v>
      </c>
      <c r="L5275" s="166"/>
      <c r="M5275" s="41"/>
      <c r="N5275" s="41"/>
      <c r="O5275" s="41"/>
    </row>
    <row r="5276" spans="1:15" x14ac:dyDescent="0.25">
      <c r="A5276" s="165">
        <v>43685.75</v>
      </c>
      <c r="B5276" s="167">
        <f>WEEKNUM(A5276)</f>
        <v>32</v>
      </c>
      <c r="C5276" s="164">
        <f>WEEKDAY(A5276)</f>
        <v>5</v>
      </c>
      <c r="D5276" s="164">
        <v>19</v>
      </c>
      <c r="E5276" s="163">
        <v>10</v>
      </c>
      <c r="F5276" s="163">
        <v>16.450000000000003</v>
      </c>
      <c r="G5276" s="163">
        <v>11.515000000000001</v>
      </c>
      <c r="H5276" s="1">
        <v>2686</v>
      </c>
      <c r="I5276" s="161">
        <f>VLOOKUP(B5276,L$2:M$54,2,FALSE)</f>
        <v>0.924272152867056</v>
      </c>
      <c r="J5276">
        <f>MAX(I5276*F5276,E5276)</f>
        <v>15.204276914663074</v>
      </c>
      <c r="L5276" s="166"/>
      <c r="M5276" s="41"/>
      <c r="N5276" s="41"/>
      <c r="O5276" s="41"/>
    </row>
    <row r="5277" spans="1:15" x14ac:dyDescent="0.25">
      <c r="A5277" s="165">
        <v>43685.791666666664</v>
      </c>
      <c r="B5277" s="167">
        <f>WEEKNUM(A5277)</f>
        <v>32</v>
      </c>
      <c r="C5277" s="164">
        <f>WEEKDAY(A5277)</f>
        <v>5</v>
      </c>
      <c r="D5277" s="164">
        <v>20</v>
      </c>
      <c r="E5277" s="163">
        <v>10</v>
      </c>
      <c r="F5277" s="163">
        <v>13.945</v>
      </c>
      <c r="G5277" s="163">
        <v>12.275</v>
      </c>
      <c r="H5277" s="1">
        <v>1774</v>
      </c>
      <c r="I5277" s="161">
        <f>VLOOKUP(B5277,L$2:M$54,2,FALSE)</f>
        <v>0.924272152867056</v>
      </c>
      <c r="J5277">
        <f>MAX(I5277*F5277,E5277)</f>
        <v>12.888975171731095</v>
      </c>
      <c r="L5277" s="166"/>
      <c r="M5277" s="41"/>
      <c r="N5277" s="41"/>
      <c r="O5277" s="41"/>
    </row>
    <row r="5278" spans="1:15" x14ac:dyDescent="0.25">
      <c r="A5278" s="165">
        <v>43685.833333333336</v>
      </c>
      <c r="B5278" s="167">
        <f>WEEKNUM(A5278)</f>
        <v>32</v>
      </c>
      <c r="C5278" s="164">
        <f>WEEKDAY(A5278)</f>
        <v>5</v>
      </c>
      <c r="D5278" s="164">
        <v>21</v>
      </c>
      <c r="E5278" s="163">
        <v>11.754999999999999</v>
      </c>
      <c r="F5278" s="163">
        <v>11.754999999999999</v>
      </c>
      <c r="G5278" s="163">
        <v>12.059999999999999</v>
      </c>
      <c r="H5278" s="1">
        <v>953</v>
      </c>
      <c r="I5278" s="161">
        <f>VLOOKUP(B5278,L$2:M$54,2,FALSE)</f>
        <v>0.924272152867056</v>
      </c>
      <c r="J5278">
        <f>MAX(I5278*F5278,E5278)</f>
        <v>11.754999999999999</v>
      </c>
      <c r="L5278" s="166"/>
      <c r="M5278" s="41"/>
      <c r="N5278" s="41"/>
      <c r="O5278" s="41"/>
    </row>
    <row r="5279" spans="1:15" x14ac:dyDescent="0.25">
      <c r="A5279" s="165">
        <v>43685.875</v>
      </c>
      <c r="B5279" s="167">
        <f>WEEKNUM(A5279)</f>
        <v>32</v>
      </c>
      <c r="C5279" s="164">
        <f>WEEKDAY(A5279)</f>
        <v>5</v>
      </c>
      <c r="D5279" s="164">
        <v>22</v>
      </c>
      <c r="E5279" s="163">
        <v>12</v>
      </c>
      <c r="F5279" s="163">
        <v>13.98</v>
      </c>
      <c r="G5279" s="163">
        <v>10.385</v>
      </c>
      <c r="H5279" s="1">
        <v>831</v>
      </c>
      <c r="I5279" s="161">
        <f>VLOOKUP(B5279,L$2:M$54,2,FALSE)</f>
        <v>0.924272152867056</v>
      </c>
      <c r="J5279">
        <f>MAX(I5279*F5279,E5279)</f>
        <v>12.921324697081443</v>
      </c>
      <c r="L5279" s="166"/>
      <c r="M5279" s="41"/>
      <c r="N5279" s="41"/>
      <c r="O5279" s="41"/>
    </row>
    <row r="5280" spans="1:15" x14ac:dyDescent="0.25">
      <c r="A5280" s="165">
        <v>43685.916666666664</v>
      </c>
      <c r="B5280" s="167">
        <f>WEEKNUM(A5280)</f>
        <v>32</v>
      </c>
      <c r="C5280" s="164">
        <f>WEEKDAY(A5280)</f>
        <v>5</v>
      </c>
      <c r="D5280" s="164">
        <v>23</v>
      </c>
      <c r="E5280" s="163">
        <v>12</v>
      </c>
      <c r="F5280" s="163">
        <v>13.92</v>
      </c>
      <c r="G5280" s="163">
        <v>12.4825</v>
      </c>
      <c r="H5280" s="1">
        <v>636</v>
      </c>
      <c r="I5280" s="161">
        <f>VLOOKUP(B5280,L$2:M$54,2,FALSE)</f>
        <v>0.924272152867056</v>
      </c>
      <c r="J5280">
        <f>MAX(I5280*F5280,E5280)</f>
        <v>12.865868367909419</v>
      </c>
      <c r="L5280" s="166"/>
      <c r="M5280" s="41"/>
      <c r="N5280" s="41"/>
      <c r="O5280" s="41"/>
    </row>
    <row r="5281" spans="1:15" x14ac:dyDescent="0.25">
      <c r="A5281" s="165">
        <v>43685.958333333336</v>
      </c>
      <c r="B5281" s="167">
        <f>WEEKNUM(A5281)</f>
        <v>32</v>
      </c>
      <c r="C5281" s="164">
        <f>WEEKDAY(A5281)</f>
        <v>5</v>
      </c>
      <c r="D5281" s="164">
        <v>24</v>
      </c>
      <c r="E5281" s="163">
        <v>12</v>
      </c>
      <c r="F5281" s="163">
        <v>13.934999999999999</v>
      </c>
      <c r="G5281" s="163">
        <v>13.89</v>
      </c>
      <c r="H5281" s="1">
        <v>427</v>
      </c>
      <c r="I5281" s="161">
        <f>VLOOKUP(B5281,L$2:M$54,2,FALSE)</f>
        <v>0.924272152867056</v>
      </c>
      <c r="J5281">
        <f>MAX(I5281*F5281,E5281)</f>
        <v>12.879732450202424</v>
      </c>
      <c r="L5281" s="166"/>
      <c r="M5281" s="41"/>
      <c r="N5281" s="41"/>
      <c r="O5281" s="41"/>
    </row>
    <row r="5282" spans="1:15" x14ac:dyDescent="0.25">
      <c r="A5282" s="165">
        <v>43686</v>
      </c>
      <c r="B5282" s="167">
        <f>WEEKNUM(A5282)</f>
        <v>32</v>
      </c>
      <c r="C5282" s="164">
        <f>WEEKDAY(A5282)</f>
        <v>6</v>
      </c>
      <c r="D5282" s="164">
        <v>1</v>
      </c>
      <c r="E5282" s="163">
        <v>12</v>
      </c>
      <c r="F5282" s="163">
        <v>13.225</v>
      </c>
      <c r="G5282" s="163">
        <v>12.8025</v>
      </c>
      <c r="H5282" s="1">
        <v>240</v>
      </c>
      <c r="I5282" s="161">
        <f>VLOOKUP(B5282,L$2:M$54,2,FALSE)</f>
        <v>0.924272152867056</v>
      </c>
      <c r="J5282">
        <f>MAX(I5282*F5282,E5282)</f>
        <v>12.223499221666815</v>
      </c>
      <c r="L5282" s="166"/>
      <c r="M5282" s="41"/>
      <c r="N5282" s="41"/>
      <c r="O5282" s="41"/>
    </row>
    <row r="5283" spans="1:15" x14ac:dyDescent="0.25">
      <c r="A5283" s="165">
        <v>43686.041666666664</v>
      </c>
      <c r="B5283" s="167">
        <f>WEEKNUM(A5283)</f>
        <v>32</v>
      </c>
      <c r="C5283" s="164">
        <f>WEEKDAY(A5283)</f>
        <v>6</v>
      </c>
      <c r="D5283" s="164">
        <v>2</v>
      </c>
      <c r="E5283" s="163">
        <v>10</v>
      </c>
      <c r="F5283" s="163">
        <v>10.495000000000001</v>
      </c>
      <c r="G5283" s="163">
        <v>12.245000000000001</v>
      </c>
      <c r="H5283" s="1">
        <v>131</v>
      </c>
      <c r="I5283" s="161">
        <f>VLOOKUP(B5283,L$2:M$54,2,FALSE)</f>
        <v>0.924272152867056</v>
      </c>
      <c r="J5283">
        <f>MAX(I5283*F5283,E5283)</f>
        <v>10</v>
      </c>
      <c r="L5283" s="166"/>
      <c r="M5283" s="41"/>
      <c r="N5283" s="41"/>
      <c r="O5283" s="41"/>
    </row>
    <row r="5284" spans="1:15" x14ac:dyDescent="0.25">
      <c r="A5284" s="165">
        <v>43686.083333333336</v>
      </c>
      <c r="B5284" s="167">
        <f>WEEKNUM(A5284)</f>
        <v>32</v>
      </c>
      <c r="C5284" s="164">
        <f>WEEKDAY(A5284)</f>
        <v>6</v>
      </c>
      <c r="D5284" s="164">
        <v>3</v>
      </c>
      <c r="E5284" s="163">
        <v>10</v>
      </c>
      <c r="F5284" s="163">
        <v>10.850000000000001</v>
      </c>
      <c r="G5284" s="163">
        <v>12.524999999999999</v>
      </c>
      <c r="H5284" s="1">
        <v>86</v>
      </c>
      <c r="I5284" s="161">
        <f>VLOOKUP(B5284,L$2:M$54,2,FALSE)</f>
        <v>0.924272152867056</v>
      </c>
      <c r="J5284">
        <f>MAX(I5284*F5284,E5284)</f>
        <v>10.028352858607558</v>
      </c>
      <c r="L5284" s="166"/>
      <c r="M5284" s="41"/>
      <c r="N5284" s="41"/>
      <c r="O5284" s="41"/>
    </row>
    <row r="5285" spans="1:15" x14ac:dyDescent="0.25">
      <c r="A5285" s="165">
        <v>43686.125</v>
      </c>
      <c r="B5285" s="167">
        <f>WEEKNUM(A5285)</f>
        <v>32</v>
      </c>
      <c r="C5285" s="164">
        <f>WEEKDAY(A5285)</f>
        <v>6</v>
      </c>
      <c r="D5285" s="164">
        <v>4</v>
      </c>
      <c r="E5285" s="163">
        <v>10</v>
      </c>
      <c r="F5285" s="163">
        <v>10.475000000000001</v>
      </c>
      <c r="G5285" s="163">
        <v>12.41</v>
      </c>
      <c r="H5285" s="1">
        <v>157</v>
      </c>
      <c r="I5285" s="161">
        <f>VLOOKUP(B5285,L$2:M$54,2,FALSE)</f>
        <v>0.924272152867056</v>
      </c>
      <c r="J5285">
        <f>MAX(I5285*F5285,E5285)</f>
        <v>10</v>
      </c>
      <c r="L5285" s="166"/>
      <c r="M5285" s="41"/>
      <c r="N5285" s="41"/>
      <c r="O5285" s="41"/>
    </row>
    <row r="5286" spans="1:15" x14ac:dyDescent="0.25">
      <c r="A5286" s="165">
        <v>43686.166666666664</v>
      </c>
      <c r="B5286" s="167">
        <f>WEEKNUM(A5286)</f>
        <v>32</v>
      </c>
      <c r="C5286" s="164">
        <f>WEEKDAY(A5286)</f>
        <v>6</v>
      </c>
      <c r="D5286" s="164">
        <v>5</v>
      </c>
      <c r="E5286" s="163">
        <v>11.254999999999999</v>
      </c>
      <c r="F5286" s="163">
        <v>11.120000000000001</v>
      </c>
      <c r="G5286" s="163">
        <v>11.952500000000001</v>
      </c>
      <c r="H5286" s="1">
        <v>315</v>
      </c>
      <c r="I5286" s="161">
        <f>VLOOKUP(B5286,L$2:M$54,2,FALSE)</f>
        <v>0.924272152867056</v>
      </c>
      <c r="J5286">
        <f>MAX(I5286*F5286,E5286)</f>
        <v>11.254999999999999</v>
      </c>
      <c r="L5286" s="166"/>
      <c r="M5286" s="41"/>
      <c r="N5286" s="41"/>
      <c r="O5286" s="41"/>
    </row>
    <row r="5287" spans="1:15" x14ac:dyDescent="0.25">
      <c r="A5287" s="165">
        <v>43686.208333333336</v>
      </c>
      <c r="B5287" s="167">
        <f>WEEKNUM(A5287)</f>
        <v>32</v>
      </c>
      <c r="C5287" s="164">
        <f>WEEKDAY(A5287)</f>
        <v>6</v>
      </c>
      <c r="D5287" s="164">
        <v>6</v>
      </c>
      <c r="E5287" s="163">
        <v>9.5249999999999986</v>
      </c>
      <c r="F5287" s="163">
        <v>9.5249999999999986</v>
      </c>
      <c r="G5287" s="163">
        <v>12.835000000000001</v>
      </c>
      <c r="H5287" s="1">
        <v>701</v>
      </c>
      <c r="I5287" s="161">
        <f>VLOOKUP(B5287,L$2:M$54,2,FALSE)</f>
        <v>0.924272152867056</v>
      </c>
      <c r="J5287">
        <f>MAX(I5287*F5287,E5287)</f>
        <v>9.5249999999999986</v>
      </c>
      <c r="L5287" s="166"/>
      <c r="M5287" s="41"/>
      <c r="N5287" s="41"/>
      <c r="O5287" s="41"/>
    </row>
    <row r="5288" spans="1:15" x14ac:dyDescent="0.25">
      <c r="A5288" s="165">
        <v>43686.25</v>
      </c>
      <c r="B5288" s="167">
        <f>WEEKNUM(A5288)</f>
        <v>32</v>
      </c>
      <c r="C5288" s="164">
        <f>WEEKDAY(A5288)</f>
        <v>6</v>
      </c>
      <c r="D5288" s="164">
        <v>7</v>
      </c>
      <c r="E5288" s="163">
        <v>10.635</v>
      </c>
      <c r="F5288" s="163">
        <v>12.370000000000001</v>
      </c>
      <c r="G5288" s="163">
        <v>12.8825</v>
      </c>
      <c r="H5288" s="1">
        <v>2397</v>
      </c>
      <c r="I5288" s="161">
        <f>VLOOKUP(B5288,L$2:M$54,2,FALSE)</f>
        <v>0.924272152867056</v>
      </c>
      <c r="J5288">
        <f>MAX(I5288*F5288,E5288)</f>
        <v>11.433246530965484</v>
      </c>
      <c r="L5288" s="166"/>
      <c r="M5288" s="41"/>
      <c r="N5288" s="41"/>
      <c r="O5288" s="41"/>
    </row>
    <row r="5289" spans="1:15" x14ac:dyDescent="0.25">
      <c r="A5289" s="165">
        <v>43686.291666666664</v>
      </c>
      <c r="B5289" s="167">
        <f>WEEKNUM(A5289)</f>
        <v>32</v>
      </c>
      <c r="C5289" s="164">
        <f>WEEKDAY(A5289)</f>
        <v>6</v>
      </c>
      <c r="D5289" s="164">
        <v>8</v>
      </c>
      <c r="E5289" s="163">
        <v>10</v>
      </c>
      <c r="F5289" s="163">
        <v>16.535</v>
      </c>
      <c r="G5289" s="163">
        <v>12.282499999999999</v>
      </c>
      <c r="H5289" s="1">
        <v>3323</v>
      </c>
      <c r="I5289" s="161">
        <f>VLOOKUP(B5289,L$2:M$54,2,FALSE)</f>
        <v>0.924272152867056</v>
      </c>
      <c r="J5289">
        <f>MAX(I5289*F5289,E5289)</f>
        <v>15.282840047656771</v>
      </c>
      <c r="L5289" s="166"/>
      <c r="M5289" s="41"/>
      <c r="N5289" s="41"/>
      <c r="O5289" s="41"/>
    </row>
    <row r="5290" spans="1:15" x14ac:dyDescent="0.25">
      <c r="A5290" s="165">
        <v>43686.333333333336</v>
      </c>
      <c r="B5290" s="167">
        <f>WEEKNUM(A5290)</f>
        <v>32</v>
      </c>
      <c r="C5290" s="164">
        <f>WEEKDAY(A5290)</f>
        <v>6</v>
      </c>
      <c r="D5290" s="164">
        <v>9</v>
      </c>
      <c r="E5290" s="163">
        <v>10</v>
      </c>
      <c r="F5290" s="163">
        <v>19.29</v>
      </c>
      <c r="G5290" s="163">
        <v>13.487500000000001</v>
      </c>
      <c r="H5290" s="1">
        <v>2998</v>
      </c>
      <c r="I5290" s="161">
        <f>VLOOKUP(B5290,L$2:M$54,2,FALSE)</f>
        <v>0.924272152867056</v>
      </c>
      <c r="J5290">
        <f>MAX(I5290*F5290,E5290)</f>
        <v>17.82920982880551</v>
      </c>
      <c r="L5290" s="166"/>
      <c r="M5290" s="41"/>
      <c r="N5290" s="41"/>
      <c r="O5290" s="41"/>
    </row>
    <row r="5291" spans="1:15" x14ac:dyDescent="0.25">
      <c r="A5291" s="165">
        <v>43686.375</v>
      </c>
      <c r="B5291" s="167">
        <f>WEEKNUM(A5291)</f>
        <v>32</v>
      </c>
      <c r="C5291" s="164">
        <f>WEEKDAY(A5291)</f>
        <v>6</v>
      </c>
      <c r="D5291" s="164">
        <v>10</v>
      </c>
      <c r="E5291" s="163">
        <v>10</v>
      </c>
      <c r="F5291" s="163">
        <v>15.025</v>
      </c>
      <c r="G5291" s="163">
        <v>14.024999999999999</v>
      </c>
      <c r="H5291" s="1">
        <v>2439</v>
      </c>
      <c r="I5291" s="161">
        <f>VLOOKUP(B5291,L$2:M$54,2,FALSE)</f>
        <v>0.924272152867056</v>
      </c>
      <c r="J5291">
        <f>MAX(I5291*F5291,E5291)</f>
        <v>13.887189096827516</v>
      </c>
      <c r="L5291" s="166"/>
      <c r="M5291" s="41"/>
      <c r="N5291" s="41"/>
      <c r="O5291" s="41"/>
    </row>
    <row r="5292" spans="1:15" x14ac:dyDescent="0.25">
      <c r="A5292" s="165">
        <v>43686.416666666664</v>
      </c>
      <c r="B5292" s="167">
        <f>WEEKNUM(A5292)</f>
        <v>32</v>
      </c>
      <c r="C5292" s="164">
        <f>WEEKDAY(A5292)</f>
        <v>6</v>
      </c>
      <c r="D5292" s="164">
        <v>11</v>
      </c>
      <c r="E5292" s="163">
        <v>10</v>
      </c>
      <c r="F5292" s="163">
        <v>13.92</v>
      </c>
      <c r="G5292" s="163">
        <v>12.495000000000001</v>
      </c>
      <c r="H5292" s="1">
        <v>2296</v>
      </c>
      <c r="I5292" s="161">
        <f>VLOOKUP(B5292,L$2:M$54,2,FALSE)</f>
        <v>0.924272152867056</v>
      </c>
      <c r="J5292">
        <f>MAX(I5292*F5292,E5292)</f>
        <v>12.865868367909419</v>
      </c>
      <c r="L5292" s="166"/>
      <c r="M5292" s="41"/>
      <c r="N5292" s="41"/>
      <c r="O5292" s="41"/>
    </row>
    <row r="5293" spans="1:15" x14ac:dyDescent="0.25">
      <c r="A5293" s="165">
        <v>43686.458333333336</v>
      </c>
      <c r="B5293" s="167">
        <f>WEEKNUM(A5293)</f>
        <v>32</v>
      </c>
      <c r="C5293" s="164">
        <f>WEEKDAY(A5293)</f>
        <v>6</v>
      </c>
      <c r="D5293" s="164">
        <v>12</v>
      </c>
      <c r="E5293" s="163">
        <v>10</v>
      </c>
      <c r="F5293" s="163">
        <v>14.2</v>
      </c>
      <c r="G5293" s="163">
        <v>11.952500000000001</v>
      </c>
      <c r="H5293" s="1">
        <v>2076</v>
      </c>
      <c r="I5293" s="161">
        <f>VLOOKUP(B5293,L$2:M$54,2,FALSE)</f>
        <v>0.924272152867056</v>
      </c>
      <c r="J5293">
        <f>MAX(I5293*F5293,E5293)</f>
        <v>13.124664570712195</v>
      </c>
      <c r="L5293" s="166"/>
      <c r="M5293" s="41"/>
      <c r="N5293" s="41"/>
      <c r="O5293" s="41"/>
    </row>
    <row r="5294" spans="1:15" x14ac:dyDescent="0.25">
      <c r="A5294" s="165">
        <v>43686.5</v>
      </c>
      <c r="B5294" s="167">
        <f>WEEKNUM(A5294)</f>
        <v>32</v>
      </c>
      <c r="C5294" s="164">
        <f>WEEKDAY(A5294)</f>
        <v>6</v>
      </c>
      <c r="D5294" s="164">
        <v>13</v>
      </c>
      <c r="E5294" s="163">
        <v>10</v>
      </c>
      <c r="F5294" s="163">
        <v>14.445</v>
      </c>
      <c r="G5294" s="163">
        <v>12.977499999999999</v>
      </c>
      <c r="H5294" s="1">
        <v>2047</v>
      </c>
      <c r="I5294" s="161">
        <f>VLOOKUP(B5294,L$2:M$54,2,FALSE)</f>
        <v>0.924272152867056</v>
      </c>
      <c r="J5294">
        <f>MAX(I5294*F5294,E5294)</f>
        <v>13.351111248164624</v>
      </c>
      <c r="L5294" s="166"/>
      <c r="M5294" s="41"/>
      <c r="N5294" s="41"/>
      <c r="O5294" s="41"/>
    </row>
    <row r="5295" spans="1:15" x14ac:dyDescent="0.25">
      <c r="A5295" s="165">
        <v>43686.541666666664</v>
      </c>
      <c r="B5295" s="167">
        <f>WEEKNUM(A5295)</f>
        <v>32</v>
      </c>
      <c r="C5295" s="164">
        <f>WEEKDAY(A5295)</f>
        <v>6</v>
      </c>
      <c r="D5295" s="164">
        <v>14</v>
      </c>
      <c r="E5295" s="163">
        <v>10</v>
      </c>
      <c r="F5295" s="163">
        <v>13.79</v>
      </c>
      <c r="G5295" s="163">
        <v>12.872499999999999</v>
      </c>
      <c r="H5295" s="1">
        <v>2867</v>
      </c>
      <c r="I5295" s="161">
        <f>VLOOKUP(B5295,L$2:M$54,2,FALSE)</f>
        <v>0.924272152867056</v>
      </c>
      <c r="J5295">
        <f>MAX(I5295*F5295,E5295)</f>
        <v>12.745712988036701</v>
      </c>
      <c r="L5295" s="166"/>
      <c r="M5295" s="41"/>
      <c r="N5295" s="41"/>
      <c r="O5295" s="41"/>
    </row>
    <row r="5296" spans="1:15" x14ac:dyDescent="0.25">
      <c r="A5296" s="165">
        <v>43686.583333333336</v>
      </c>
      <c r="B5296" s="167">
        <f>WEEKNUM(A5296)</f>
        <v>32</v>
      </c>
      <c r="C5296" s="164">
        <f>WEEKDAY(A5296)</f>
        <v>6</v>
      </c>
      <c r="D5296" s="164">
        <v>15</v>
      </c>
      <c r="E5296" s="163">
        <v>10</v>
      </c>
      <c r="F5296" s="163">
        <v>14.295000000000002</v>
      </c>
      <c r="G5296" s="163">
        <v>13.21</v>
      </c>
      <c r="H5296" s="1">
        <v>2484</v>
      </c>
      <c r="I5296" s="161">
        <f>VLOOKUP(B5296,L$2:M$54,2,FALSE)</f>
        <v>0.924272152867056</v>
      </c>
      <c r="J5296">
        <f>MAX(I5296*F5296,E5296)</f>
        <v>13.212470425234567</v>
      </c>
      <c r="L5296" s="166"/>
      <c r="M5296" s="41"/>
      <c r="N5296" s="41"/>
      <c r="O5296" s="41"/>
    </row>
    <row r="5297" spans="1:15" x14ac:dyDescent="0.25">
      <c r="A5297" s="165">
        <v>43686.625</v>
      </c>
      <c r="B5297" s="167">
        <f>WEEKNUM(A5297)</f>
        <v>32</v>
      </c>
      <c r="C5297" s="164">
        <f>WEEKDAY(A5297)</f>
        <v>6</v>
      </c>
      <c r="D5297" s="164">
        <v>16</v>
      </c>
      <c r="E5297" s="163">
        <v>10</v>
      </c>
      <c r="F5297" s="163">
        <v>14.035</v>
      </c>
      <c r="G5297" s="163">
        <v>13.045</v>
      </c>
      <c r="H5297" s="1">
        <v>2560</v>
      </c>
      <c r="I5297" s="161">
        <f>VLOOKUP(B5297,L$2:M$54,2,FALSE)</f>
        <v>0.924272152867056</v>
      </c>
      <c r="J5297">
        <f>MAX(I5297*F5297,E5297)</f>
        <v>12.972159665489132</v>
      </c>
      <c r="L5297" s="166"/>
      <c r="M5297" s="41"/>
      <c r="N5297" s="41"/>
      <c r="O5297" s="41"/>
    </row>
    <row r="5298" spans="1:15" x14ac:dyDescent="0.25">
      <c r="A5298" s="165">
        <v>43686.666666666664</v>
      </c>
      <c r="B5298" s="167">
        <f>WEEKNUM(A5298)</f>
        <v>32</v>
      </c>
      <c r="C5298" s="164">
        <f>WEEKDAY(A5298)</f>
        <v>6</v>
      </c>
      <c r="D5298" s="164">
        <v>17</v>
      </c>
      <c r="E5298" s="163">
        <v>10</v>
      </c>
      <c r="F5298" s="163">
        <v>15.855</v>
      </c>
      <c r="G5298" s="163">
        <v>12.297499999999999</v>
      </c>
      <c r="H5298" s="1">
        <v>3337</v>
      </c>
      <c r="I5298" s="161">
        <f>VLOOKUP(B5298,L$2:M$54,2,FALSE)</f>
        <v>0.924272152867056</v>
      </c>
      <c r="J5298">
        <f>MAX(I5298*F5298,E5298)</f>
        <v>14.654334983707173</v>
      </c>
      <c r="L5298" s="166"/>
      <c r="M5298" s="41"/>
      <c r="N5298" s="41"/>
      <c r="O5298" s="41"/>
    </row>
    <row r="5299" spans="1:15" x14ac:dyDescent="0.25">
      <c r="A5299" s="165">
        <v>43686.708333333336</v>
      </c>
      <c r="B5299" s="167">
        <f>WEEKNUM(A5299)</f>
        <v>32</v>
      </c>
      <c r="C5299" s="164">
        <f>WEEKDAY(A5299)</f>
        <v>6</v>
      </c>
      <c r="D5299" s="164">
        <v>18</v>
      </c>
      <c r="E5299" s="163">
        <v>10</v>
      </c>
      <c r="F5299" s="163">
        <v>16.524999999999999</v>
      </c>
      <c r="G5299" s="163">
        <v>11.184999999999999</v>
      </c>
      <c r="H5299" s="1">
        <v>3783</v>
      </c>
      <c r="I5299" s="161">
        <f>VLOOKUP(B5299,L$2:M$54,2,FALSE)</f>
        <v>0.924272152867056</v>
      </c>
      <c r="J5299">
        <f>MAX(I5299*F5299,E5299)</f>
        <v>15.273597326128099</v>
      </c>
      <c r="L5299" s="166"/>
      <c r="M5299" s="41"/>
      <c r="N5299" s="41"/>
      <c r="O5299" s="41"/>
    </row>
    <row r="5300" spans="1:15" x14ac:dyDescent="0.25">
      <c r="A5300" s="165">
        <v>43686.75</v>
      </c>
      <c r="B5300" s="167">
        <f>WEEKNUM(A5300)</f>
        <v>32</v>
      </c>
      <c r="C5300" s="164">
        <f>WEEKDAY(A5300)</f>
        <v>6</v>
      </c>
      <c r="D5300" s="164">
        <v>19</v>
      </c>
      <c r="E5300" s="163">
        <v>10</v>
      </c>
      <c r="F5300" s="163">
        <v>16.23</v>
      </c>
      <c r="G5300" s="163">
        <v>11.002500000000001</v>
      </c>
      <c r="H5300" s="1">
        <v>3037</v>
      </c>
      <c r="I5300" s="161">
        <f>VLOOKUP(B5300,L$2:M$54,2,FALSE)</f>
        <v>0.924272152867056</v>
      </c>
      <c r="J5300">
        <f>MAX(I5300*F5300,E5300)</f>
        <v>15.000937041032319</v>
      </c>
      <c r="L5300" s="166"/>
      <c r="M5300" s="41"/>
      <c r="N5300" s="41"/>
      <c r="O5300" s="41"/>
    </row>
    <row r="5301" spans="1:15" x14ac:dyDescent="0.25">
      <c r="A5301" s="165">
        <v>43686.791666666664</v>
      </c>
      <c r="B5301" s="167">
        <f>WEEKNUM(A5301)</f>
        <v>32</v>
      </c>
      <c r="C5301" s="164">
        <f>WEEKDAY(A5301)</f>
        <v>6</v>
      </c>
      <c r="D5301" s="164">
        <v>20</v>
      </c>
      <c r="E5301" s="163">
        <v>10</v>
      </c>
      <c r="F5301" s="163">
        <v>14.525</v>
      </c>
      <c r="G5301" s="163">
        <v>11.712499999999999</v>
      </c>
      <c r="H5301" s="1">
        <v>1995</v>
      </c>
      <c r="I5301" s="161">
        <f>VLOOKUP(B5301,L$2:M$54,2,FALSE)</f>
        <v>0.924272152867056</v>
      </c>
      <c r="J5301">
        <f>MAX(I5301*F5301,E5301)</f>
        <v>13.425053020393989</v>
      </c>
      <c r="L5301" s="166"/>
      <c r="M5301" s="41"/>
      <c r="N5301" s="41"/>
      <c r="O5301" s="41"/>
    </row>
    <row r="5302" spans="1:15" x14ac:dyDescent="0.25">
      <c r="A5302" s="165">
        <v>43686.833333333336</v>
      </c>
      <c r="B5302" s="167">
        <f>WEEKNUM(A5302)</f>
        <v>32</v>
      </c>
      <c r="C5302" s="164">
        <f>WEEKDAY(A5302)</f>
        <v>6</v>
      </c>
      <c r="D5302" s="164">
        <v>21</v>
      </c>
      <c r="E5302" s="163">
        <v>10</v>
      </c>
      <c r="F5302" s="163">
        <v>13.08</v>
      </c>
      <c r="G5302" s="163">
        <v>10.175000000000001</v>
      </c>
      <c r="H5302" s="1">
        <v>1059</v>
      </c>
      <c r="I5302" s="161">
        <f>VLOOKUP(B5302,L$2:M$54,2,FALSE)</f>
        <v>0.924272152867056</v>
      </c>
      <c r="J5302">
        <f>MAX(I5302*F5302,E5302)</f>
        <v>12.089479759501092</v>
      </c>
      <c r="L5302" s="166"/>
      <c r="M5302" s="41"/>
      <c r="N5302" s="41"/>
      <c r="O5302" s="41"/>
    </row>
    <row r="5303" spans="1:15" x14ac:dyDescent="0.25">
      <c r="A5303" s="165">
        <v>43686.875</v>
      </c>
      <c r="B5303" s="167">
        <f>WEEKNUM(A5303)</f>
        <v>32</v>
      </c>
      <c r="C5303" s="164">
        <f>WEEKDAY(A5303)</f>
        <v>6</v>
      </c>
      <c r="D5303" s="164">
        <v>22</v>
      </c>
      <c r="E5303" s="163">
        <v>11.55</v>
      </c>
      <c r="F5303" s="163">
        <v>11.55</v>
      </c>
      <c r="G5303" s="163">
        <v>11</v>
      </c>
      <c r="H5303" s="1">
        <v>869</v>
      </c>
      <c r="I5303" s="161">
        <f>VLOOKUP(B5303,L$2:M$54,2,FALSE)</f>
        <v>0.924272152867056</v>
      </c>
      <c r="J5303">
        <f>MAX(I5303*F5303,E5303)</f>
        <v>11.55</v>
      </c>
      <c r="L5303" s="166"/>
      <c r="M5303" s="41"/>
      <c r="N5303" s="41"/>
      <c r="O5303" s="41"/>
    </row>
    <row r="5304" spans="1:15" x14ac:dyDescent="0.25">
      <c r="A5304" s="165">
        <v>43686.916666666664</v>
      </c>
      <c r="B5304" s="167">
        <f>WEEKNUM(A5304)</f>
        <v>32</v>
      </c>
      <c r="C5304" s="164">
        <f>WEEKDAY(A5304)</f>
        <v>6</v>
      </c>
      <c r="D5304" s="164">
        <v>23</v>
      </c>
      <c r="E5304" s="163">
        <v>11.719999999999999</v>
      </c>
      <c r="F5304" s="163">
        <v>11.719999999999999</v>
      </c>
      <c r="G5304" s="163">
        <v>12.37</v>
      </c>
      <c r="H5304" s="1">
        <v>978</v>
      </c>
      <c r="I5304" s="161">
        <f>VLOOKUP(B5304,L$2:M$54,2,FALSE)</f>
        <v>0.924272152867056</v>
      </c>
      <c r="J5304">
        <f>MAX(I5304*F5304,E5304)</f>
        <v>11.719999999999999</v>
      </c>
      <c r="L5304" s="166"/>
      <c r="M5304" s="41"/>
      <c r="N5304" s="41"/>
      <c r="O5304" s="41"/>
    </row>
    <row r="5305" spans="1:15" x14ac:dyDescent="0.25">
      <c r="A5305" s="165">
        <v>43686.958333333336</v>
      </c>
      <c r="B5305" s="167">
        <f>WEEKNUM(A5305)</f>
        <v>32</v>
      </c>
      <c r="C5305" s="164">
        <f>WEEKDAY(A5305)</f>
        <v>6</v>
      </c>
      <c r="D5305" s="164">
        <v>24</v>
      </c>
      <c r="E5305" s="163">
        <v>12.379999999999999</v>
      </c>
      <c r="F5305" s="163">
        <v>12.379999999999999</v>
      </c>
      <c r="G5305" s="163">
        <v>14.387499999999999</v>
      </c>
      <c r="H5305" s="1">
        <v>562</v>
      </c>
      <c r="I5305" s="161">
        <f>VLOOKUP(B5305,L$2:M$54,2,FALSE)</f>
        <v>0.924272152867056</v>
      </c>
      <c r="J5305">
        <f>MAX(I5305*F5305,E5305)</f>
        <v>12.379999999999999</v>
      </c>
      <c r="L5305" s="166"/>
      <c r="M5305" s="41"/>
      <c r="N5305" s="41"/>
      <c r="O5305" s="41"/>
    </row>
    <row r="5306" spans="1:15" x14ac:dyDescent="0.25">
      <c r="A5306" s="165">
        <v>43687</v>
      </c>
      <c r="B5306" s="167">
        <f>WEEKNUM(A5306)</f>
        <v>32</v>
      </c>
      <c r="C5306" s="164">
        <f>WEEKDAY(A5306)</f>
        <v>7</v>
      </c>
      <c r="D5306" s="164">
        <v>1</v>
      </c>
      <c r="E5306" s="163">
        <v>11.855</v>
      </c>
      <c r="F5306" s="163">
        <v>11.855</v>
      </c>
      <c r="G5306" s="163">
        <v>13.649999999999999</v>
      </c>
      <c r="H5306" s="1">
        <v>269</v>
      </c>
      <c r="I5306" s="161">
        <f>VLOOKUP(B5306,L$2:M$54,2,FALSE)</f>
        <v>0.924272152867056</v>
      </c>
      <c r="J5306">
        <f>MAX(I5306*F5306,E5306)</f>
        <v>11.855</v>
      </c>
      <c r="L5306" s="166"/>
      <c r="M5306" s="41"/>
      <c r="N5306" s="41"/>
      <c r="O5306" s="41"/>
    </row>
    <row r="5307" spans="1:15" x14ac:dyDescent="0.25">
      <c r="A5307" s="165">
        <v>43687.041666666664</v>
      </c>
      <c r="B5307" s="167">
        <f>WEEKNUM(A5307)</f>
        <v>32</v>
      </c>
      <c r="C5307" s="164">
        <f>WEEKDAY(A5307)</f>
        <v>7</v>
      </c>
      <c r="D5307" s="164">
        <v>2</v>
      </c>
      <c r="E5307" s="163">
        <v>11.925000000000001</v>
      </c>
      <c r="F5307" s="163">
        <v>11.925000000000001</v>
      </c>
      <c r="G5307" s="163">
        <v>12.5075</v>
      </c>
      <c r="H5307" s="1">
        <v>149</v>
      </c>
      <c r="I5307" s="161">
        <f>VLOOKUP(B5307,L$2:M$54,2,FALSE)</f>
        <v>0.924272152867056</v>
      </c>
      <c r="J5307">
        <f>MAX(I5307*F5307,E5307)</f>
        <v>11.925000000000001</v>
      </c>
      <c r="L5307" s="166"/>
      <c r="M5307" s="41"/>
      <c r="N5307" s="41"/>
      <c r="O5307" s="41"/>
    </row>
    <row r="5308" spans="1:15" x14ac:dyDescent="0.25">
      <c r="A5308" s="165">
        <v>43687.083333333336</v>
      </c>
      <c r="B5308" s="167">
        <f>WEEKNUM(A5308)</f>
        <v>32</v>
      </c>
      <c r="C5308" s="164">
        <f>WEEKDAY(A5308)</f>
        <v>7</v>
      </c>
      <c r="D5308" s="164">
        <v>3</v>
      </c>
      <c r="E5308" s="163">
        <v>11</v>
      </c>
      <c r="F5308" s="163">
        <v>11.125</v>
      </c>
      <c r="G5308" s="163">
        <v>11.8325</v>
      </c>
      <c r="H5308" s="1">
        <v>101</v>
      </c>
      <c r="I5308" s="161">
        <f>VLOOKUP(B5308,L$2:M$54,2,FALSE)</f>
        <v>0.924272152867056</v>
      </c>
      <c r="J5308">
        <f>MAX(I5308*F5308,E5308)</f>
        <v>11</v>
      </c>
      <c r="L5308" s="166"/>
      <c r="M5308" s="41"/>
      <c r="N5308" s="41"/>
      <c r="O5308" s="41"/>
    </row>
    <row r="5309" spans="1:15" x14ac:dyDescent="0.25">
      <c r="A5309" s="165">
        <v>43687.125</v>
      </c>
      <c r="B5309" s="167">
        <f>WEEKNUM(A5309)</f>
        <v>32</v>
      </c>
      <c r="C5309" s="164">
        <f>WEEKDAY(A5309)</f>
        <v>7</v>
      </c>
      <c r="D5309" s="164">
        <v>4</v>
      </c>
      <c r="E5309" s="163">
        <v>12</v>
      </c>
      <c r="F5309" s="163">
        <v>12.02</v>
      </c>
      <c r="G5309" s="163">
        <v>12.4025</v>
      </c>
      <c r="H5309" s="1">
        <v>189</v>
      </c>
      <c r="I5309" s="161">
        <f>VLOOKUP(B5309,L$2:M$54,2,FALSE)</f>
        <v>0.924272152867056</v>
      </c>
      <c r="J5309">
        <f>MAX(I5309*F5309,E5309)</f>
        <v>12</v>
      </c>
      <c r="L5309" s="166"/>
      <c r="M5309" s="41"/>
      <c r="N5309" s="41"/>
      <c r="O5309" s="41"/>
    </row>
    <row r="5310" spans="1:15" x14ac:dyDescent="0.25">
      <c r="A5310" s="165">
        <v>43687.166666666664</v>
      </c>
      <c r="B5310" s="167">
        <f>WEEKNUM(A5310)</f>
        <v>32</v>
      </c>
      <c r="C5310" s="164">
        <f>WEEKDAY(A5310)</f>
        <v>7</v>
      </c>
      <c r="D5310" s="164">
        <v>5</v>
      </c>
      <c r="E5310" s="163">
        <v>10</v>
      </c>
      <c r="F5310" s="163">
        <v>10.565000000000001</v>
      </c>
      <c r="G5310" s="163">
        <v>12.215</v>
      </c>
      <c r="H5310" s="1">
        <v>330</v>
      </c>
      <c r="I5310" s="161">
        <f>VLOOKUP(B5310,L$2:M$54,2,FALSE)</f>
        <v>0.924272152867056</v>
      </c>
      <c r="J5310">
        <f>MAX(I5310*F5310,E5310)</f>
        <v>10</v>
      </c>
      <c r="L5310" s="166"/>
      <c r="M5310" s="41"/>
      <c r="N5310" s="41"/>
      <c r="O5310" s="41"/>
    </row>
    <row r="5311" spans="1:15" x14ac:dyDescent="0.25">
      <c r="A5311" s="165">
        <v>43687.208333333336</v>
      </c>
      <c r="B5311" s="167">
        <f>WEEKNUM(A5311)</f>
        <v>32</v>
      </c>
      <c r="C5311" s="164">
        <f>WEEKDAY(A5311)</f>
        <v>7</v>
      </c>
      <c r="D5311" s="164">
        <v>6</v>
      </c>
      <c r="E5311" s="163">
        <v>10</v>
      </c>
      <c r="F5311" s="163">
        <v>9.99</v>
      </c>
      <c r="G5311" s="163">
        <v>12.5725</v>
      </c>
      <c r="H5311" s="1">
        <v>635</v>
      </c>
      <c r="I5311" s="161">
        <f>VLOOKUP(B5311,L$2:M$54,2,FALSE)</f>
        <v>0.924272152867056</v>
      </c>
      <c r="J5311">
        <f>MAX(I5311*F5311,E5311)</f>
        <v>10</v>
      </c>
      <c r="L5311" s="166"/>
      <c r="M5311" s="41"/>
      <c r="N5311" s="41"/>
      <c r="O5311" s="41"/>
    </row>
    <row r="5312" spans="1:15" x14ac:dyDescent="0.25">
      <c r="A5312" s="165">
        <v>43687.25</v>
      </c>
      <c r="B5312" s="167">
        <f>WEEKNUM(A5312)</f>
        <v>32</v>
      </c>
      <c r="C5312" s="164">
        <f>WEEKDAY(A5312)</f>
        <v>7</v>
      </c>
      <c r="D5312" s="164">
        <v>7</v>
      </c>
      <c r="E5312" s="163">
        <v>10</v>
      </c>
      <c r="F5312" s="163">
        <v>11.98</v>
      </c>
      <c r="G5312" s="163">
        <v>11.942500000000001</v>
      </c>
      <c r="H5312" s="1">
        <v>2346</v>
      </c>
      <c r="I5312" s="161">
        <f>VLOOKUP(B5312,L$2:M$54,2,FALSE)</f>
        <v>0.924272152867056</v>
      </c>
      <c r="J5312">
        <f>MAX(I5312*F5312,E5312)</f>
        <v>11.072780391347331</v>
      </c>
      <c r="L5312" s="166"/>
      <c r="M5312" s="41"/>
      <c r="N5312" s="41"/>
      <c r="O5312" s="41"/>
    </row>
    <row r="5313" spans="1:15" x14ac:dyDescent="0.25">
      <c r="A5313" s="165">
        <v>43687.291666666664</v>
      </c>
      <c r="B5313" s="167">
        <f>WEEKNUM(A5313)</f>
        <v>32</v>
      </c>
      <c r="C5313" s="164">
        <f>WEEKDAY(A5313)</f>
        <v>7</v>
      </c>
      <c r="D5313" s="164">
        <v>8</v>
      </c>
      <c r="E5313" s="163">
        <v>10</v>
      </c>
      <c r="F5313" s="163">
        <v>15.010000000000002</v>
      </c>
      <c r="G5313" s="163">
        <v>12.1675</v>
      </c>
      <c r="H5313" s="1">
        <v>3365</v>
      </c>
      <c r="I5313" s="161">
        <f>VLOOKUP(B5313,L$2:M$54,2,FALSE)</f>
        <v>0.924272152867056</v>
      </c>
      <c r="J5313">
        <f>MAX(I5313*F5313,E5313)</f>
        <v>13.873325014534512</v>
      </c>
      <c r="L5313" s="166"/>
      <c r="M5313" s="41"/>
      <c r="N5313" s="41"/>
      <c r="O5313" s="41"/>
    </row>
    <row r="5314" spans="1:15" x14ac:dyDescent="0.25">
      <c r="A5314" s="165">
        <v>43687.333333333336</v>
      </c>
      <c r="B5314" s="167">
        <f>WEEKNUM(A5314)</f>
        <v>32</v>
      </c>
      <c r="C5314" s="164">
        <f>WEEKDAY(A5314)</f>
        <v>7</v>
      </c>
      <c r="D5314" s="164">
        <v>9</v>
      </c>
      <c r="E5314" s="163">
        <v>10</v>
      </c>
      <c r="F5314" s="163">
        <v>15.76</v>
      </c>
      <c r="G5314" s="163">
        <v>12.997499999999999</v>
      </c>
      <c r="H5314" s="1">
        <v>3006</v>
      </c>
      <c r="I5314" s="161">
        <f>VLOOKUP(B5314,L$2:M$54,2,FALSE)</f>
        <v>0.924272152867056</v>
      </c>
      <c r="J5314">
        <f>MAX(I5314*F5314,E5314)</f>
        <v>14.566529129184802</v>
      </c>
      <c r="L5314" s="166"/>
      <c r="M5314" s="41"/>
      <c r="N5314" s="41"/>
      <c r="O5314" s="41"/>
    </row>
    <row r="5315" spans="1:15" x14ac:dyDescent="0.25">
      <c r="A5315" s="165">
        <v>43687.375</v>
      </c>
      <c r="B5315" s="167">
        <f>WEEKNUM(A5315)</f>
        <v>32</v>
      </c>
      <c r="C5315" s="164">
        <f>WEEKDAY(A5315)</f>
        <v>7</v>
      </c>
      <c r="D5315" s="164">
        <v>10</v>
      </c>
      <c r="E5315" s="163">
        <v>10</v>
      </c>
      <c r="F5315" s="163">
        <v>14.955000000000002</v>
      </c>
      <c r="G5315" s="163">
        <v>13.6975</v>
      </c>
      <c r="H5315" s="1">
        <v>2465</v>
      </c>
      <c r="I5315" s="161">
        <f>VLOOKUP(B5315,L$2:M$54,2,FALSE)</f>
        <v>0.924272152867056</v>
      </c>
      <c r="J5315">
        <f>MAX(I5315*F5315,E5315)</f>
        <v>13.822490046126823</v>
      </c>
      <c r="L5315" s="166"/>
      <c r="M5315" s="41"/>
      <c r="N5315" s="41"/>
      <c r="O5315" s="41"/>
    </row>
    <row r="5316" spans="1:15" x14ac:dyDescent="0.25">
      <c r="A5316" s="165">
        <v>43687.416666666664</v>
      </c>
      <c r="B5316" s="167">
        <f>WEEKNUM(A5316)</f>
        <v>32</v>
      </c>
      <c r="C5316" s="164">
        <f>WEEKDAY(A5316)</f>
        <v>7</v>
      </c>
      <c r="D5316" s="164">
        <v>11</v>
      </c>
      <c r="E5316" s="163">
        <v>10</v>
      </c>
      <c r="F5316" s="163">
        <v>15.905000000000001</v>
      </c>
      <c r="G5316" s="163">
        <v>13.065000000000001</v>
      </c>
      <c r="H5316" s="1">
        <v>2512</v>
      </c>
      <c r="I5316" s="161">
        <f>VLOOKUP(B5316,L$2:M$54,2,FALSE)</f>
        <v>0.924272152867056</v>
      </c>
      <c r="J5316">
        <f>MAX(I5316*F5316,E5316)</f>
        <v>14.700548591350527</v>
      </c>
      <c r="L5316" s="166"/>
      <c r="M5316" s="41"/>
      <c r="N5316" s="41"/>
      <c r="O5316" s="41"/>
    </row>
    <row r="5317" spans="1:15" x14ac:dyDescent="0.25">
      <c r="A5317" s="165">
        <v>43687.458333333336</v>
      </c>
      <c r="B5317" s="167">
        <f>WEEKNUM(A5317)</f>
        <v>32</v>
      </c>
      <c r="C5317" s="164">
        <f>WEEKDAY(A5317)</f>
        <v>7</v>
      </c>
      <c r="D5317" s="164">
        <v>12</v>
      </c>
      <c r="E5317" s="163">
        <v>10</v>
      </c>
      <c r="F5317" s="163">
        <v>14.8</v>
      </c>
      <c r="G5317" s="163">
        <v>12.12</v>
      </c>
      <c r="H5317" s="1">
        <v>2507</v>
      </c>
      <c r="I5317" s="161">
        <f>VLOOKUP(B5317,L$2:M$54,2,FALSE)</f>
        <v>0.924272152867056</v>
      </c>
      <c r="J5317">
        <f>MAX(I5317*F5317,E5317)</f>
        <v>13.679227862432429</v>
      </c>
      <c r="L5317" s="166"/>
      <c r="M5317" s="41"/>
      <c r="N5317" s="41"/>
      <c r="O5317" s="41"/>
    </row>
    <row r="5318" spans="1:15" x14ac:dyDescent="0.25">
      <c r="A5318" s="165">
        <v>43687.5</v>
      </c>
      <c r="B5318" s="167">
        <f>WEEKNUM(A5318)</f>
        <v>32</v>
      </c>
      <c r="C5318" s="164">
        <f>WEEKDAY(A5318)</f>
        <v>7</v>
      </c>
      <c r="D5318" s="164">
        <v>13</v>
      </c>
      <c r="E5318" s="163">
        <v>10</v>
      </c>
      <c r="F5318" s="163">
        <v>13.914999999999999</v>
      </c>
      <c r="G5318" s="163">
        <v>11.837499999999999</v>
      </c>
      <c r="H5318" s="1">
        <v>2327</v>
      </c>
      <c r="I5318" s="161">
        <f>VLOOKUP(B5318,L$2:M$54,2,FALSE)</f>
        <v>0.924272152867056</v>
      </c>
      <c r="J5318">
        <f>MAX(I5318*F5318,E5318)</f>
        <v>12.861247007145083</v>
      </c>
      <c r="L5318" s="166"/>
      <c r="M5318" s="41"/>
      <c r="N5318" s="41"/>
      <c r="O5318" s="41"/>
    </row>
    <row r="5319" spans="1:15" x14ac:dyDescent="0.25">
      <c r="A5319" s="165">
        <v>43687.541666666664</v>
      </c>
      <c r="B5319" s="167">
        <f>WEEKNUM(A5319)</f>
        <v>32</v>
      </c>
      <c r="C5319" s="164">
        <f>WEEKDAY(A5319)</f>
        <v>7</v>
      </c>
      <c r="D5319" s="164">
        <v>14</v>
      </c>
      <c r="E5319" s="163">
        <v>10</v>
      </c>
      <c r="F5319" s="163">
        <v>14.510000000000002</v>
      </c>
      <c r="G5319" s="163">
        <v>11.66</v>
      </c>
      <c r="H5319" s="1">
        <v>2372</v>
      </c>
      <c r="I5319" s="161">
        <f>VLOOKUP(B5319,L$2:M$54,2,FALSE)</f>
        <v>0.924272152867056</v>
      </c>
      <c r="J5319">
        <f>MAX(I5319*F5319,E5319)</f>
        <v>13.411188938100985</v>
      </c>
      <c r="L5319" s="166"/>
      <c r="M5319" s="41"/>
      <c r="N5319" s="41"/>
      <c r="O5319" s="41"/>
    </row>
    <row r="5320" spans="1:15" x14ac:dyDescent="0.25">
      <c r="A5320" s="165">
        <v>43687.583333333336</v>
      </c>
      <c r="B5320" s="167">
        <f>WEEKNUM(A5320)</f>
        <v>32</v>
      </c>
      <c r="C5320" s="164">
        <f>WEEKDAY(A5320)</f>
        <v>7</v>
      </c>
      <c r="D5320" s="164">
        <v>15</v>
      </c>
      <c r="E5320" s="163">
        <v>10</v>
      </c>
      <c r="F5320" s="163">
        <v>14.995000000000001</v>
      </c>
      <c r="G5320" s="163">
        <v>11.765000000000001</v>
      </c>
      <c r="H5320" s="1">
        <v>2560</v>
      </c>
      <c r="I5320" s="161">
        <f>VLOOKUP(B5320,L$2:M$54,2,FALSE)</f>
        <v>0.924272152867056</v>
      </c>
      <c r="J5320">
        <f>MAX(I5320*F5320,E5320)</f>
        <v>13.859460932241506</v>
      </c>
      <c r="L5320" s="166"/>
      <c r="M5320" s="41"/>
      <c r="N5320" s="41"/>
      <c r="O5320" s="41"/>
    </row>
    <row r="5321" spans="1:15" x14ac:dyDescent="0.25">
      <c r="A5321" s="165">
        <v>43687.625</v>
      </c>
      <c r="B5321" s="167">
        <f>WEEKNUM(A5321)</f>
        <v>32</v>
      </c>
      <c r="C5321" s="164">
        <f>WEEKDAY(A5321)</f>
        <v>7</v>
      </c>
      <c r="D5321" s="164">
        <v>16</v>
      </c>
      <c r="E5321" s="163">
        <v>10</v>
      </c>
      <c r="F5321" s="163">
        <v>16.05</v>
      </c>
      <c r="G5321" s="163">
        <v>11.91</v>
      </c>
      <c r="H5321" s="1">
        <v>2680</v>
      </c>
      <c r="I5321" s="161">
        <f>VLOOKUP(B5321,L$2:M$54,2,FALSE)</f>
        <v>0.924272152867056</v>
      </c>
      <c r="J5321">
        <f>MAX(I5321*F5321,E5321)</f>
        <v>14.83456805351625</v>
      </c>
      <c r="L5321" s="166"/>
      <c r="M5321" s="41"/>
      <c r="N5321" s="41"/>
      <c r="O5321" s="41"/>
    </row>
    <row r="5322" spans="1:15" x14ac:dyDescent="0.25">
      <c r="A5322" s="165">
        <v>43687.666666666664</v>
      </c>
      <c r="B5322" s="167">
        <f>WEEKNUM(A5322)</f>
        <v>32</v>
      </c>
      <c r="C5322" s="164">
        <f>WEEKDAY(A5322)</f>
        <v>7</v>
      </c>
      <c r="D5322" s="164">
        <v>17</v>
      </c>
      <c r="E5322" s="163">
        <v>10</v>
      </c>
      <c r="F5322" s="163">
        <v>16.064999999999998</v>
      </c>
      <c r="G5322" s="163">
        <v>12.065</v>
      </c>
      <c r="H5322" s="1">
        <v>3373</v>
      </c>
      <c r="I5322" s="161">
        <f>VLOOKUP(B5322,L$2:M$54,2,FALSE)</f>
        <v>0.924272152867056</v>
      </c>
      <c r="J5322">
        <f>MAX(I5322*F5322,E5322)</f>
        <v>14.848432135809253</v>
      </c>
      <c r="L5322" s="166"/>
      <c r="M5322" s="41"/>
      <c r="N5322" s="41"/>
      <c r="O5322" s="41"/>
    </row>
    <row r="5323" spans="1:15" x14ac:dyDescent="0.25">
      <c r="A5323" s="165">
        <v>43687.708333333336</v>
      </c>
      <c r="B5323" s="167">
        <f>WEEKNUM(A5323)</f>
        <v>32</v>
      </c>
      <c r="C5323" s="164">
        <f>WEEKDAY(A5323)</f>
        <v>7</v>
      </c>
      <c r="D5323" s="164">
        <v>18</v>
      </c>
      <c r="E5323" s="163">
        <v>10</v>
      </c>
      <c r="F5323" s="163">
        <v>18.015000000000001</v>
      </c>
      <c r="G5323" s="163">
        <v>12.125</v>
      </c>
      <c r="H5323" s="1">
        <v>3833</v>
      </c>
      <c r="I5323" s="161">
        <f>VLOOKUP(B5323,L$2:M$54,2,FALSE)</f>
        <v>0.924272152867056</v>
      </c>
      <c r="J5323">
        <f>MAX(I5323*F5323,E5323)</f>
        <v>16.650762833900014</v>
      </c>
      <c r="L5323" s="166"/>
      <c r="M5323" s="41"/>
      <c r="N5323" s="41"/>
      <c r="O5323" s="41"/>
    </row>
    <row r="5324" spans="1:15" x14ac:dyDescent="0.25">
      <c r="A5324" s="165">
        <v>43687.75</v>
      </c>
      <c r="B5324" s="167">
        <f>WEEKNUM(A5324)</f>
        <v>32</v>
      </c>
      <c r="C5324" s="164">
        <f>WEEKDAY(A5324)</f>
        <v>7</v>
      </c>
      <c r="D5324" s="164">
        <v>19</v>
      </c>
      <c r="E5324" s="163">
        <v>10</v>
      </c>
      <c r="F5324" s="163">
        <v>15.719999999999999</v>
      </c>
      <c r="G5324" s="163">
        <v>10.209999999999999</v>
      </c>
      <c r="H5324" s="1">
        <v>3020</v>
      </c>
      <c r="I5324" s="161">
        <f>VLOOKUP(B5324,L$2:M$54,2,FALSE)</f>
        <v>0.924272152867056</v>
      </c>
      <c r="J5324">
        <f>MAX(I5324*F5324,E5324)</f>
        <v>14.529558243070118</v>
      </c>
      <c r="L5324" s="166"/>
      <c r="M5324" s="41"/>
      <c r="N5324" s="41"/>
      <c r="O5324" s="41"/>
    </row>
    <row r="5325" spans="1:15" x14ac:dyDescent="0.25">
      <c r="A5325" s="165">
        <v>43687.791666666664</v>
      </c>
      <c r="B5325" s="167">
        <f>WEEKNUM(A5325)</f>
        <v>32</v>
      </c>
      <c r="C5325" s="164">
        <f>WEEKDAY(A5325)</f>
        <v>7</v>
      </c>
      <c r="D5325" s="164">
        <v>20</v>
      </c>
      <c r="E5325" s="163">
        <v>10</v>
      </c>
      <c r="F5325" s="163">
        <v>14.530000000000001</v>
      </c>
      <c r="G5325" s="163">
        <v>12.005000000000001</v>
      </c>
      <c r="H5325" s="1">
        <v>2007</v>
      </c>
      <c r="I5325" s="161">
        <f>VLOOKUP(B5325,L$2:M$54,2,FALSE)</f>
        <v>0.924272152867056</v>
      </c>
      <c r="J5325">
        <f>MAX(I5325*F5325,E5325)</f>
        <v>13.429674381158325</v>
      </c>
      <c r="L5325" s="166"/>
      <c r="M5325" s="41"/>
      <c r="N5325" s="41"/>
      <c r="O5325" s="41"/>
    </row>
    <row r="5326" spans="1:15" x14ac:dyDescent="0.25">
      <c r="A5326" s="165">
        <v>43687.833333333336</v>
      </c>
      <c r="B5326" s="167">
        <f>WEEKNUM(A5326)</f>
        <v>32</v>
      </c>
      <c r="C5326" s="164">
        <f>WEEKDAY(A5326)</f>
        <v>7</v>
      </c>
      <c r="D5326" s="164">
        <v>21</v>
      </c>
      <c r="E5326" s="163">
        <v>10</v>
      </c>
      <c r="F5326" s="163">
        <v>12.975</v>
      </c>
      <c r="G5326" s="163">
        <v>10.045</v>
      </c>
      <c r="H5326" s="1">
        <v>1118</v>
      </c>
      <c r="I5326" s="161">
        <f>VLOOKUP(B5326,L$2:M$54,2,FALSE)</f>
        <v>0.924272152867056</v>
      </c>
      <c r="J5326">
        <f>MAX(I5326*F5326,E5326)</f>
        <v>11.992431183450051</v>
      </c>
      <c r="L5326" s="166"/>
      <c r="M5326" s="41"/>
      <c r="N5326" s="41"/>
      <c r="O5326" s="41"/>
    </row>
    <row r="5327" spans="1:15" x14ac:dyDescent="0.25">
      <c r="A5327" s="165">
        <v>43687.875</v>
      </c>
      <c r="B5327" s="167">
        <f>WEEKNUM(A5327)</f>
        <v>32</v>
      </c>
      <c r="C5327" s="164">
        <f>WEEKDAY(A5327)</f>
        <v>7</v>
      </c>
      <c r="D5327" s="164">
        <v>22</v>
      </c>
      <c r="E5327" s="163">
        <v>12</v>
      </c>
      <c r="F5327" s="163">
        <v>12.2</v>
      </c>
      <c r="G5327" s="163">
        <v>11.965</v>
      </c>
      <c r="H5327" s="1">
        <v>897</v>
      </c>
      <c r="I5327" s="161">
        <f>VLOOKUP(B5327,L$2:M$54,2,FALSE)</f>
        <v>0.924272152867056</v>
      </c>
      <c r="J5327">
        <f>MAX(I5327*F5327,E5327)</f>
        <v>12</v>
      </c>
      <c r="L5327" s="166"/>
      <c r="M5327" s="41"/>
      <c r="N5327" s="41"/>
      <c r="O5327" s="41"/>
    </row>
    <row r="5328" spans="1:15" x14ac:dyDescent="0.25">
      <c r="A5328" s="165">
        <v>43687.916666666664</v>
      </c>
      <c r="B5328" s="167">
        <f>WEEKNUM(A5328)</f>
        <v>32</v>
      </c>
      <c r="C5328" s="164">
        <f>WEEKDAY(A5328)</f>
        <v>7</v>
      </c>
      <c r="D5328" s="164">
        <v>23</v>
      </c>
      <c r="E5328" s="163">
        <v>12</v>
      </c>
      <c r="F5328" s="163">
        <v>12.885</v>
      </c>
      <c r="G5328" s="163">
        <v>11.940000000000001</v>
      </c>
      <c r="H5328" s="1">
        <v>825</v>
      </c>
      <c r="I5328" s="161">
        <f>VLOOKUP(B5328,L$2:M$54,2,FALSE)</f>
        <v>0.924272152867056</v>
      </c>
      <c r="J5328">
        <f>MAX(I5328*F5328,E5328)</f>
        <v>12</v>
      </c>
      <c r="L5328" s="166"/>
      <c r="M5328" s="41"/>
      <c r="N5328" s="41"/>
      <c r="O5328" s="41"/>
    </row>
    <row r="5329" spans="1:15" x14ac:dyDescent="0.25">
      <c r="A5329" s="165">
        <v>43687.958333333336</v>
      </c>
      <c r="B5329" s="167">
        <f>WEEKNUM(A5329)</f>
        <v>32</v>
      </c>
      <c r="C5329" s="164">
        <f>WEEKDAY(A5329)</f>
        <v>7</v>
      </c>
      <c r="D5329" s="164">
        <v>24</v>
      </c>
      <c r="E5329" s="163">
        <v>11.645</v>
      </c>
      <c r="F5329" s="163">
        <v>11.645</v>
      </c>
      <c r="G5329" s="163">
        <v>12.9275</v>
      </c>
      <c r="H5329" s="1">
        <v>586</v>
      </c>
      <c r="I5329" s="161">
        <f>VLOOKUP(B5329,L$2:M$54,2,FALSE)</f>
        <v>0.924272152867056</v>
      </c>
      <c r="J5329">
        <f>MAX(I5329*F5329,E5329)</f>
        <v>11.645</v>
      </c>
      <c r="L5329" s="166"/>
      <c r="M5329" s="41"/>
      <c r="N5329" s="41"/>
      <c r="O5329" s="41"/>
    </row>
    <row r="5330" spans="1:15" x14ac:dyDescent="0.25">
      <c r="A5330" s="165">
        <v>43688</v>
      </c>
      <c r="B5330" s="167">
        <f>WEEKNUM(A5330)</f>
        <v>33</v>
      </c>
      <c r="C5330" s="164">
        <f>WEEKDAY(A5330)</f>
        <v>1</v>
      </c>
      <c r="D5330" s="164">
        <v>1</v>
      </c>
      <c r="E5330" s="163">
        <v>12.100000000000001</v>
      </c>
      <c r="F5330" s="163">
        <v>12.100000000000001</v>
      </c>
      <c r="G5330" s="163">
        <v>13.047499999999999</v>
      </c>
      <c r="H5330" s="1">
        <v>297</v>
      </c>
      <c r="I5330" s="161">
        <f>VLOOKUP(B5330,L$2:M$54,2,FALSE)</f>
        <v>1.026408683684173</v>
      </c>
      <c r="J5330">
        <f>MAX(I5330*F5330,E5330)</f>
        <v>12.419545072578495</v>
      </c>
      <c r="L5330" s="166"/>
      <c r="M5330" s="41"/>
      <c r="N5330" s="41"/>
      <c r="O5330" s="41"/>
    </row>
    <row r="5331" spans="1:15" x14ac:dyDescent="0.25">
      <c r="A5331" s="165">
        <v>43688.041666666664</v>
      </c>
      <c r="B5331" s="167">
        <f>WEEKNUM(A5331)</f>
        <v>33</v>
      </c>
      <c r="C5331" s="164">
        <f>WEEKDAY(A5331)</f>
        <v>1</v>
      </c>
      <c r="D5331" s="164">
        <v>2</v>
      </c>
      <c r="E5331" s="163">
        <v>11.620000000000001</v>
      </c>
      <c r="F5331" s="163">
        <v>11.620000000000001</v>
      </c>
      <c r="G5331" s="163">
        <v>12.055</v>
      </c>
      <c r="H5331" s="1">
        <v>164</v>
      </c>
      <c r="I5331" s="161">
        <f>VLOOKUP(B5331,L$2:M$54,2,FALSE)</f>
        <v>1.026408683684173</v>
      </c>
      <c r="J5331">
        <f>MAX(I5331*F5331,E5331)</f>
        <v>11.926868904410092</v>
      </c>
      <c r="L5331" s="166"/>
      <c r="M5331" s="41"/>
      <c r="N5331" s="41"/>
      <c r="O5331" s="41"/>
    </row>
    <row r="5332" spans="1:15" x14ac:dyDescent="0.25">
      <c r="A5332" s="165">
        <v>43688.083333333336</v>
      </c>
      <c r="B5332" s="167">
        <f>WEEKNUM(A5332)</f>
        <v>33</v>
      </c>
      <c r="C5332" s="164">
        <f>WEEKDAY(A5332)</f>
        <v>1</v>
      </c>
      <c r="D5332" s="164">
        <v>3</v>
      </c>
      <c r="E5332" s="163">
        <v>10.18</v>
      </c>
      <c r="F5332" s="163">
        <v>10.18</v>
      </c>
      <c r="G5332" s="163">
        <v>11.975000000000001</v>
      </c>
      <c r="H5332" s="1">
        <v>111</v>
      </c>
      <c r="I5332" s="161">
        <f>VLOOKUP(B5332,L$2:M$54,2,FALSE)</f>
        <v>1.026408683684173</v>
      </c>
      <c r="J5332">
        <f>MAX(I5332*F5332,E5332)</f>
        <v>10.448840399904881</v>
      </c>
      <c r="L5332" s="166"/>
      <c r="M5332" s="41"/>
      <c r="N5332" s="41"/>
      <c r="O5332" s="41"/>
    </row>
    <row r="5333" spans="1:15" x14ac:dyDescent="0.25">
      <c r="A5333" s="165">
        <v>43688.125</v>
      </c>
      <c r="B5333" s="167">
        <f>WEEKNUM(A5333)</f>
        <v>33</v>
      </c>
      <c r="C5333" s="164">
        <f>WEEKDAY(A5333)</f>
        <v>1</v>
      </c>
      <c r="D5333" s="164">
        <v>4</v>
      </c>
      <c r="E5333" s="163">
        <v>9.7899999999999991</v>
      </c>
      <c r="F5333" s="163">
        <v>9.7899999999999991</v>
      </c>
      <c r="G5333" s="163">
        <v>12.09</v>
      </c>
      <c r="H5333" s="1">
        <v>215</v>
      </c>
      <c r="I5333" s="161">
        <f>VLOOKUP(B5333,L$2:M$54,2,FALSE)</f>
        <v>1.026408683684173</v>
      </c>
      <c r="J5333">
        <f>MAX(I5333*F5333,E5333)</f>
        <v>10.048541013268053</v>
      </c>
      <c r="L5333" s="166"/>
      <c r="M5333" s="41"/>
      <c r="N5333" s="41"/>
      <c r="O5333" s="41"/>
    </row>
    <row r="5334" spans="1:15" x14ac:dyDescent="0.25">
      <c r="A5334" s="165">
        <v>43688.166666666664</v>
      </c>
      <c r="B5334" s="167">
        <f>WEEKNUM(A5334)</f>
        <v>33</v>
      </c>
      <c r="C5334" s="164">
        <f>WEEKDAY(A5334)</f>
        <v>1</v>
      </c>
      <c r="D5334" s="164">
        <v>5</v>
      </c>
      <c r="E5334" s="163">
        <v>10.120000000000001</v>
      </c>
      <c r="F5334" s="163">
        <v>10.120000000000001</v>
      </c>
      <c r="G5334" s="163">
        <v>12.030000000000001</v>
      </c>
      <c r="H5334" s="1">
        <v>353</v>
      </c>
      <c r="I5334" s="161">
        <f>VLOOKUP(B5334,L$2:M$54,2,FALSE)</f>
        <v>1.026408683684173</v>
      </c>
      <c r="J5334">
        <f>MAX(I5334*F5334,E5334)</f>
        <v>10.387255878883833</v>
      </c>
      <c r="L5334" s="166"/>
      <c r="M5334" s="41"/>
      <c r="N5334" s="41"/>
      <c r="O5334" s="41"/>
    </row>
    <row r="5335" spans="1:15" x14ac:dyDescent="0.25">
      <c r="A5335" s="165">
        <v>43688.208333333336</v>
      </c>
      <c r="B5335" s="167">
        <f>WEEKNUM(A5335)</f>
        <v>33</v>
      </c>
      <c r="C5335" s="164">
        <f>WEEKDAY(A5335)</f>
        <v>1</v>
      </c>
      <c r="D5335" s="164">
        <v>6</v>
      </c>
      <c r="E5335" s="163">
        <v>10.14</v>
      </c>
      <c r="F5335" s="163">
        <v>10.14</v>
      </c>
      <c r="G5335" s="163">
        <v>12.512499999999999</v>
      </c>
      <c r="H5335" s="1">
        <v>650</v>
      </c>
      <c r="I5335" s="161">
        <f>VLOOKUP(B5335,L$2:M$54,2,FALSE)</f>
        <v>1.026408683684173</v>
      </c>
      <c r="J5335">
        <f>MAX(I5335*F5335,E5335)</f>
        <v>10.407784052557515</v>
      </c>
      <c r="L5335" s="166"/>
      <c r="M5335" s="41"/>
      <c r="N5335" s="41"/>
      <c r="O5335" s="41"/>
    </row>
    <row r="5336" spans="1:15" x14ac:dyDescent="0.25">
      <c r="A5336" s="165">
        <v>43688.25</v>
      </c>
      <c r="B5336" s="167">
        <f>WEEKNUM(A5336)</f>
        <v>33</v>
      </c>
      <c r="C5336" s="164">
        <f>WEEKDAY(A5336)</f>
        <v>1</v>
      </c>
      <c r="D5336" s="164">
        <v>7</v>
      </c>
      <c r="E5336" s="163">
        <v>9.8550000000000004</v>
      </c>
      <c r="F5336" s="163">
        <v>9.870000000000001</v>
      </c>
      <c r="G5336" s="163">
        <v>13.035</v>
      </c>
      <c r="H5336" s="1">
        <v>2318</v>
      </c>
      <c r="I5336" s="161">
        <f>VLOOKUP(B5336,L$2:M$54,2,FALSE)</f>
        <v>1.026408683684173</v>
      </c>
      <c r="J5336">
        <f>MAX(I5336*F5336,E5336)</f>
        <v>10.130653707962789</v>
      </c>
      <c r="L5336" s="166"/>
      <c r="M5336" s="41"/>
      <c r="N5336" s="41"/>
      <c r="O5336" s="41"/>
    </row>
    <row r="5337" spans="1:15" x14ac:dyDescent="0.25">
      <c r="A5337" s="165">
        <v>43688.291666666664</v>
      </c>
      <c r="B5337" s="167">
        <f>WEEKNUM(A5337)</f>
        <v>33</v>
      </c>
      <c r="C5337" s="164">
        <f>WEEKDAY(A5337)</f>
        <v>1</v>
      </c>
      <c r="D5337" s="164">
        <v>8</v>
      </c>
      <c r="E5337" s="163">
        <v>9.9349999999999987</v>
      </c>
      <c r="F5337" s="163">
        <v>9.7650000000000006</v>
      </c>
      <c r="G5337" s="163">
        <v>12.969999999999999</v>
      </c>
      <c r="H5337" s="1">
        <v>3121</v>
      </c>
      <c r="I5337" s="161">
        <f>VLOOKUP(B5337,L$2:M$54,2,FALSE)</f>
        <v>1.026408683684173</v>
      </c>
      <c r="J5337">
        <f>MAX(I5337*F5337,E5337)</f>
        <v>10.022880796175951</v>
      </c>
      <c r="L5337" s="166"/>
      <c r="M5337" s="41"/>
      <c r="N5337" s="41"/>
      <c r="O5337" s="41"/>
    </row>
    <row r="5338" spans="1:15" x14ac:dyDescent="0.25">
      <c r="A5338" s="165">
        <v>43688.333333333336</v>
      </c>
      <c r="B5338" s="167">
        <f>WEEKNUM(A5338)</f>
        <v>33</v>
      </c>
      <c r="C5338" s="164">
        <f>WEEKDAY(A5338)</f>
        <v>1</v>
      </c>
      <c r="D5338" s="164">
        <v>9</v>
      </c>
      <c r="E5338" s="163">
        <v>9</v>
      </c>
      <c r="F5338" s="163">
        <v>12.815000000000001</v>
      </c>
      <c r="G5338" s="163">
        <v>13.9975</v>
      </c>
      <c r="H5338" s="1">
        <v>2743</v>
      </c>
      <c r="I5338" s="161">
        <f>VLOOKUP(B5338,L$2:M$54,2,FALSE)</f>
        <v>1.026408683684173</v>
      </c>
      <c r="J5338">
        <f>MAX(I5338*F5338,E5338)</f>
        <v>13.153427281412679</v>
      </c>
      <c r="L5338" s="166"/>
      <c r="M5338" s="41"/>
      <c r="N5338" s="41"/>
      <c r="O5338" s="41"/>
    </row>
    <row r="5339" spans="1:15" x14ac:dyDescent="0.25">
      <c r="A5339" s="165">
        <v>43688.375</v>
      </c>
      <c r="B5339" s="167">
        <f>WEEKNUM(A5339)</f>
        <v>33</v>
      </c>
      <c r="C5339" s="164">
        <f>WEEKDAY(A5339)</f>
        <v>1</v>
      </c>
      <c r="D5339" s="164">
        <v>10</v>
      </c>
      <c r="E5339" s="163">
        <v>10</v>
      </c>
      <c r="F5339" s="163">
        <v>14.09</v>
      </c>
      <c r="G5339" s="163">
        <v>13.057500000000001</v>
      </c>
      <c r="H5339" s="1">
        <v>2307</v>
      </c>
      <c r="I5339" s="161">
        <f>VLOOKUP(B5339,L$2:M$54,2,FALSE)</f>
        <v>1.026408683684173</v>
      </c>
      <c r="J5339">
        <f>MAX(I5339*F5339,E5339)</f>
        <v>14.462098353109997</v>
      </c>
      <c r="L5339" s="166"/>
      <c r="M5339" s="41"/>
      <c r="N5339" s="41"/>
      <c r="O5339" s="41"/>
    </row>
    <row r="5340" spans="1:15" x14ac:dyDescent="0.25">
      <c r="A5340" s="165">
        <v>43688.416666666664</v>
      </c>
      <c r="B5340" s="167">
        <f>WEEKNUM(A5340)</f>
        <v>33</v>
      </c>
      <c r="C5340" s="164">
        <f>WEEKDAY(A5340)</f>
        <v>1</v>
      </c>
      <c r="D5340" s="164">
        <v>11</v>
      </c>
      <c r="E5340" s="163">
        <v>10</v>
      </c>
      <c r="F5340" s="163">
        <v>13.98</v>
      </c>
      <c r="G5340" s="163">
        <v>12.75</v>
      </c>
      <c r="H5340" s="1">
        <v>2524</v>
      </c>
      <c r="I5340" s="161">
        <f>VLOOKUP(B5340,L$2:M$54,2,FALSE)</f>
        <v>1.026408683684173</v>
      </c>
      <c r="J5340">
        <f>MAX(I5340*F5340,E5340)</f>
        <v>14.34919339790474</v>
      </c>
      <c r="L5340" s="166"/>
      <c r="M5340" s="41"/>
      <c r="N5340" s="41"/>
      <c r="O5340" s="41"/>
    </row>
    <row r="5341" spans="1:15" x14ac:dyDescent="0.25">
      <c r="A5341" s="165">
        <v>43688.458333333336</v>
      </c>
      <c r="B5341" s="167">
        <f>WEEKNUM(A5341)</f>
        <v>33</v>
      </c>
      <c r="C5341" s="164">
        <f>WEEKDAY(A5341)</f>
        <v>1</v>
      </c>
      <c r="D5341" s="164">
        <v>12</v>
      </c>
      <c r="E5341" s="163">
        <v>10</v>
      </c>
      <c r="F5341" s="163">
        <v>14.09</v>
      </c>
      <c r="G5341" s="163">
        <v>11.985000000000001</v>
      </c>
      <c r="H5341" s="1">
        <v>2724</v>
      </c>
      <c r="I5341" s="161">
        <f>VLOOKUP(B5341,L$2:M$54,2,FALSE)</f>
        <v>1.026408683684173</v>
      </c>
      <c r="J5341">
        <f>MAX(I5341*F5341,E5341)</f>
        <v>14.462098353109997</v>
      </c>
      <c r="L5341" s="166"/>
      <c r="M5341" s="41"/>
      <c r="N5341" s="41"/>
      <c r="O5341" s="41"/>
    </row>
    <row r="5342" spans="1:15" x14ac:dyDescent="0.25">
      <c r="A5342" s="165">
        <v>43688.5</v>
      </c>
      <c r="B5342" s="167">
        <f>WEEKNUM(A5342)</f>
        <v>33</v>
      </c>
      <c r="C5342" s="164">
        <f>WEEKDAY(A5342)</f>
        <v>1</v>
      </c>
      <c r="D5342" s="164">
        <v>13</v>
      </c>
      <c r="E5342" s="163">
        <v>10</v>
      </c>
      <c r="F5342" s="163">
        <v>13.98</v>
      </c>
      <c r="G5342" s="163">
        <v>11.399999999999999</v>
      </c>
      <c r="H5342" s="1">
        <v>2415</v>
      </c>
      <c r="I5342" s="161">
        <f>VLOOKUP(B5342,L$2:M$54,2,FALSE)</f>
        <v>1.026408683684173</v>
      </c>
      <c r="J5342">
        <f>MAX(I5342*F5342,E5342)</f>
        <v>14.34919339790474</v>
      </c>
      <c r="L5342" s="166"/>
      <c r="M5342" s="41"/>
      <c r="N5342" s="41"/>
      <c r="O5342" s="41"/>
    </row>
    <row r="5343" spans="1:15" x14ac:dyDescent="0.25">
      <c r="A5343" s="165">
        <v>43688.541666666664</v>
      </c>
      <c r="B5343" s="167">
        <f>WEEKNUM(A5343)</f>
        <v>33</v>
      </c>
      <c r="C5343" s="164">
        <f>WEEKDAY(A5343)</f>
        <v>1</v>
      </c>
      <c r="D5343" s="164">
        <v>14</v>
      </c>
      <c r="E5343" s="163">
        <v>10</v>
      </c>
      <c r="F5343" s="163">
        <v>14.09</v>
      </c>
      <c r="G5343" s="163">
        <v>12.030000000000001</v>
      </c>
      <c r="H5343" s="1">
        <v>2517</v>
      </c>
      <c r="I5343" s="161">
        <f>VLOOKUP(B5343,L$2:M$54,2,FALSE)</f>
        <v>1.026408683684173</v>
      </c>
      <c r="J5343">
        <f>MAX(I5343*F5343,E5343)</f>
        <v>14.462098353109997</v>
      </c>
      <c r="L5343" s="166"/>
      <c r="M5343" s="41"/>
      <c r="N5343" s="41"/>
      <c r="O5343" s="41"/>
    </row>
    <row r="5344" spans="1:15" x14ac:dyDescent="0.25">
      <c r="A5344" s="165">
        <v>43688.583333333336</v>
      </c>
      <c r="B5344" s="167">
        <f>WEEKNUM(A5344)</f>
        <v>33</v>
      </c>
      <c r="C5344" s="164">
        <f>WEEKDAY(A5344)</f>
        <v>1</v>
      </c>
      <c r="D5344" s="164">
        <v>15</v>
      </c>
      <c r="E5344" s="163">
        <v>10</v>
      </c>
      <c r="F5344" s="163">
        <v>13.98</v>
      </c>
      <c r="G5344" s="163">
        <v>11.932500000000001</v>
      </c>
      <c r="H5344" s="1">
        <v>2828</v>
      </c>
      <c r="I5344" s="161">
        <f>VLOOKUP(B5344,L$2:M$54,2,FALSE)</f>
        <v>1.026408683684173</v>
      </c>
      <c r="J5344">
        <f>MAX(I5344*F5344,E5344)</f>
        <v>14.34919339790474</v>
      </c>
      <c r="L5344" s="166"/>
      <c r="M5344" s="41"/>
      <c r="N5344" s="41"/>
      <c r="O5344" s="41"/>
    </row>
    <row r="5345" spans="1:15" x14ac:dyDescent="0.25">
      <c r="A5345" s="165">
        <v>43688.625</v>
      </c>
      <c r="B5345" s="167">
        <f>WEEKNUM(A5345)</f>
        <v>33</v>
      </c>
      <c r="C5345" s="164">
        <f>WEEKDAY(A5345)</f>
        <v>1</v>
      </c>
      <c r="D5345" s="164">
        <v>16</v>
      </c>
      <c r="E5345" s="163">
        <v>10</v>
      </c>
      <c r="F5345" s="163">
        <v>13.865</v>
      </c>
      <c r="G5345" s="163">
        <v>12.120000000000001</v>
      </c>
      <c r="H5345" s="1">
        <v>2964</v>
      </c>
      <c r="I5345" s="161">
        <f>VLOOKUP(B5345,L$2:M$54,2,FALSE)</f>
        <v>1.026408683684173</v>
      </c>
      <c r="J5345">
        <f>MAX(I5345*F5345,E5345)</f>
        <v>14.23115639928106</v>
      </c>
      <c r="L5345" s="166"/>
      <c r="M5345" s="41"/>
      <c r="N5345" s="41"/>
      <c r="O5345" s="41"/>
    </row>
    <row r="5346" spans="1:15" x14ac:dyDescent="0.25">
      <c r="A5346" s="165">
        <v>43688.666666666664</v>
      </c>
      <c r="B5346" s="167">
        <f>WEEKNUM(A5346)</f>
        <v>33</v>
      </c>
      <c r="C5346" s="164">
        <f>WEEKDAY(A5346)</f>
        <v>1</v>
      </c>
      <c r="D5346" s="164">
        <v>17</v>
      </c>
      <c r="E5346" s="163">
        <v>10</v>
      </c>
      <c r="F5346" s="163">
        <v>13.684999999999999</v>
      </c>
      <c r="G5346" s="163">
        <v>11.905000000000001</v>
      </c>
      <c r="H5346" s="1">
        <v>3481</v>
      </c>
      <c r="I5346" s="161">
        <f>VLOOKUP(B5346,L$2:M$54,2,FALSE)</f>
        <v>1.026408683684173</v>
      </c>
      <c r="J5346">
        <f>MAX(I5346*F5346,E5346)</f>
        <v>14.046402836217906</v>
      </c>
      <c r="L5346" s="166"/>
      <c r="M5346" s="41"/>
      <c r="N5346" s="41"/>
      <c r="O5346" s="41"/>
    </row>
    <row r="5347" spans="1:15" x14ac:dyDescent="0.25">
      <c r="A5347" s="165">
        <v>43688.708333333336</v>
      </c>
      <c r="B5347" s="167">
        <f>WEEKNUM(A5347)</f>
        <v>33</v>
      </c>
      <c r="C5347" s="164">
        <f>WEEKDAY(A5347)</f>
        <v>1</v>
      </c>
      <c r="D5347" s="164">
        <v>18</v>
      </c>
      <c r="E5347" s="163">
        <v>10</v>
      </c>
      <c r="F5347" s="163">
        <v>14.09</v>
      </c>
      <c r="G5347" s="163">
        <v>12.065000000000001</v>
      </c>
      <c r="H5347" s="1">
        <v>3526</v>
      </c>
      <c r="I5347" s="161">
        <f>VLOOKUP(B5347,L$2:M$54,2,FALSE)</f>
        <v>1.026408683684173</v>
      </c>
      <c r="J5347">
        <f>MAX(I5347*F5347,E5347)</f>
        <v>14.462098353109997</v>
      </c>
      <c r="L5347" s="166"/>
      <c r="M5347" s="41"/>
      <c r="N5347" s="41"/>
      <c r="O5347" s="41"/>
    </row>
    <row r="5348" spans="1:15" x14ac:dyDescent="0.25">
      <c r="A5348" s="165">
        <v>43688.75</v>
      </c>
      <c r="B5348" s="167">
        <f>WEEKNUM(A5348)</f>
        <v>33</v>
      </c>
      <c r="C5348" s="164">
        <f>WEEKDAY(A5348)</f>
        <v>1</v>
      </c>
      <c r="D5348" s="164">
        <v>19</v>
      </c>
      <c r="E5348" s="163">
        <v>10</v>
      </c>
      <c r="F5348" s="163">
        <v>13.99</v>
      </c>
      <c r="G5348" s="163">
        <v>10.215</v>
      </c>
      <c r="H5348" s="1">
        <v>2935</v>
      </c>
      <c r="I5348" s="161">
        <f>VLOOKUP(B5348,L$2:M$54,2,FALSE)</f>
        <v>1.026408683684173</v>
      </c>
      <c r="J5348">
        <f>MAX(I5348*F5348,E5348)</f>
        <v>14.359457484741581</v>
      </c>
      <c r="L5348" s="166"/>
      <c r="M5348" s="41"/>
      <c r="N5348" s="41"/>
      <c r="O5348" s="41"/>
    </row>
    <row r="5349" spans="1:15" x14ac:dyDescent="0.25">
      <c r="A5349" s="165">
        <v>43688.791666666664</v>
      </c>
      <c r="B5349" s="167">
        <f>WEEKNUM(A5349)</f>
        <v>33</v>
      </c>
      <c r="C5349" s="164">
        <f>WEEKDAY(A5349)</f>
        <v>1</v>
      </c>
      <c r="D5349" s="164">
        <v>20</v>
      </c>
      <c r="E5349" s="163">
        <v>10</v>
      </c>
      <c r="F5349" s="163">
        <v>13.965</v>
      </c>
      <c r="G5349" s="163">
        <v>10.055</v>
      </c>
      <c r="H5349" s="1">
        <v>2153</v>
      </c>
      <c r="I5349" s="161">
        <f>VLOOKUP(B5349,L$2:M$54,2,FALSE)</f>
        <v>1.026408683684173</v>
      </c>
      <c r="J5349">
        <f>MAX(I5349*F5349,E5349)</f>
        <v>14.333797267649476</v>
      </c>
      <c r="L5349" s="166"/>
      <c r="M5349" s="41"/>
      <c r="N5349" s="41"/>
      <c r="O5349" s="41"/>
    </row>
    <row r="5350" spans="1:15" x14ac:dyDescent="0.25">
      <c r="A5350" s="165">
        <v>43688.833333333336</v>
      </c>
      <c r="B5350" s="167">
        <f>WEEKNUM(A5350)</f>
        <v>33</v>
      </c>
      <c r="C5350" s="164">
        <f>WEEKDAY(A5350)</f>
        <v>1</v>
      </c>
      <c r="D5350" s="164">
        <v>21</v>
      </c>
      <c r="E5350" s="163">
        <v>10</v>
      </c>
      <c r="F5350" s="163">
        <v>12.815</v>
      </c>
      <c r="G5350" s="163">
        <v>11.02</v>
      </c>
      <c r="H5350" s="1">
        <v>1257</v>
      </c>
      <c r="I5350" s="161">
        <f>VLOOKUP(B5350,L$2:M$54,2,FALSE)</f>
        <v>1.026408683684173</v>
      </c>
      <c r="J5350">
        <f>MAX(I5350*F5350,E5350)</f>
        <v>13.153427281412677</v>
      </c>
      <c r="L5350" s="166"/>
      <c r="M5350" s="41"/>
      <c r="N5350" s="41"/>
      <c r="O5350" s="41"/>
    </row>
    <row r="5351" spans="1:15" x14ac:dyDescent="0.25">
      <c r="A5351" s="165">
        <v>43688.875</v>
      </c>
      <c r="B5351" s="167">
        <f>WEEKNUM(A5351)</f>
        <v>33</v>
      </c>
      <c r="C5351" s="164">
        <f>WEEKDAY(A5351)</f>
        <v>1</v>
      </c>
      <c r="D5351" s="164">
        <v>22</v>
      </c>
      <c r="E5351" s="163">
        <v>12</v>
      </c>
      <c r="F5351" s="163">
        <v>12.045</v>
      </c>
      <c r="G5351" s="163">
        <v>9.8999999999999986</v>
      </c>
      <c r="H5351" s="1">
        <v>954</v>
      </c>
      <c r="I5351" s="161">
        <f>VLOOKUP(B5351,L$2:M$54,2,FALSE)</f>
        <v>1.026408683684173</v>
      </c>
      <c r="J5351">
        <f>MAX(I5351*F5351,E5351)</f>
        <v>12.363092594975864</v>
      </c>
      <c r="L5351" s="166"/>
      <c r="M5351" s="41"/>
      <c r="N5351" s="41"/>
      <c r="O5351" s="41"/>
    </row>
    <row r="5352" spans="1:15" x14ac:dyDescent="0.25">
      <c r="A5352" s="165">
        <v>43688.916666666664</v>
      </c>
      <c r="B5352" s="167">
        <f>WEEKNUM(A5352)</f>
        <v>33</v>
      </c>
      <c r="C5352" s="164">
        <f>WEEKDAY(A5352)</f>
        <v>1</v>
      </c>
      <c r="D5352" s="164">
        <v>23</v>
      </c>
      <c r="E5352" s="163">
        <v>11</v>
      </c>
      <c r="F5352" s="163">
        <v>11.73</v>
      </c>
      <c r="G5352" s="163">
        <v>10.9475</v>
      </c>
      <c r="H5352" s="1">
        <v>833</v>
      </c>
      <c r="I5352" s="161">
        <f>VLOOKUP(B5352,L$2:M$54,2,FALSE)</f>
        <v>1.026408683684173</v>
      </c>
      <c r="J5352">
        <f>MAX(I5352*F5352,E5352)</f>
        <v>12.03977385961535</v>
      </c>
      <c r="L5352" s="166"/>
      <c r="M5352" s="41"/>
      <c r="N5352" s="41"/>
      <c r="O5352" s="41"/>
    </row>
    <row r="5353" spans="1:15" x14ac:dyDescent="0.25">
      <c r="A5353" s="165">
        <v>43688.958333333336</v>
      </c>
      <c r="B5353" s="167">
        <f>WEEKNUM(A5353)</f>
        <v>33</v>
      </c>
      <c r="C5353" s="164">
        <f>WEEKDAY(A5353)</f>
        <v>1</v>
      </c>
      <c r="D5353" s="164">
        <v>24</v>
      </c>
      <c r="E5353" s="163">
        <v>11.815</v>
      </c>
      <c r="F5353" s="163">
        <v>11.815</v>
      </c>
      <c r="G5353" s="163">
        <v>10.465</v>
      </c>
      <c r="H5353" s="1">
        <v>687</v>
      </c>
      <c r="I5353" s="161">
        <f>VLOOKUP(B5353,L$2:M$54,2,FALSE)</f>
        <v>1.026408683684173</v>
      </c>
      <c r="J5353">
        <f>MAX(I5353*F5353,E5353)</f>
        <v>12.127018597728505</v>
      </c>
      <c r="L5353" s="166"/>
      <c r="M5353" s="41"/>
      <c r="N5353" s="41"/>
      <c r="O5353" s="41"/>
    </row>
    <row r="5354" spans="1:15" x14ac:dyDescent="0.25">
      <c r="A5354" s="165">
        <v>43689</v>
      </c>
      <c r="B5354" s="167">
        <f>WEEKNUM(A5354)</f>
        <v>33</v>
      </c>
      <c r="C5354" s="164">
        <f>WEEKDAY(A5354)</f>
        <v>2</v>
      </c>
      <c r="D5354" s="164">
        <v>1</v>
      </c>
      <c r="E5354" s="163">
        <v>11.86</v>
      </c>
      <c r="F5354" s="163">
        <v>11.86</v>
      </c>
      <c r="G5354" s="163">
        <v>11.342499999999999</v>
      </c>
      <c r="H5354" s="1">
        <v>456</v>
      </c>
      <c r="I5354" s="161">
        <f>VLOOKUP(B5354,L$2:M$54,2,FALSE)</f>
        <v>1.026408683684173</v>
      </c>
      <c r="J5354">
        <f>MAX(I5354*F5354,E5354)</f>
        <v>12.173206988494291</v>
      </c>
      <c r="L5354" s="166"/>
      <c r="M5354" s="41"/>
      <c r="N5354" s="41"/>
      <c r="O5354" s="41"/>
    </row>
    <row r="5355" spans="1:15" x14ac:dyDescent="0.25">
      <c r="A5355" s="165">
        <v>43689.041666666664</v>
      </c>
      <c r="B5355" s="167">
        <f>WEEKNUM(A5355)</f>
        <v>33</v>
      </c>
      <c r="C5355" s="164">
        <f>WEEKDAY(A5355)</f>
        <v>2</v>
      </c>
      <c r="D5355" s="164">
        <v>2</v>
      </c>
      <c r="E5355" s="163">
        <v>12.065</v>
      </c>
      <c r="F5355" s="163">
        <v>12.065</v>
      </c>
      <c r="G5355" s="163">
        <v>11.899999999999999</v>
      </c>
      <c r="H5355" s="1">
        <v>305</v>
      </c>
      <c r="I5355" s="161">
        <f>VLOOKUP(B5355,L$2:M$54,2,FALSE)</f>
        <v>1.026408683684173</v>
      </c>
      <c r="J5355">
        <f>MAX(I5355*F5355,E5355)</f>
        <v>12.383620768649548</v>
      </c>
      <c r="L5355" s="166"/>
      <c r="M5355" s="41"/>
      <c r="N5355" s="41"/>
      <c r="O5355" s="41"/>
    </row>
    <row r="5356" spans="1:15" x14ac:dyDescent="0.25">
      <c r="A5356" s="165">
        <v>43689.083333333336</v>
      </c>
      <c r="B5356" s="167">
        <f>WEEKNUM(A5356)</f>
        <v>33</v>
      </c>
      <c r="C5356" s="164">
        <f>WEEKDAY(A5356)</f>
        <v>2</v>
      </c>
      <c r="D5356" s="164">
        <v>3</v>
      </c>
      <c r="E5356" s="163">
        <v>12.030000000000001</v>
      </c>
      <c r="F5356" s="163">
        <v>12.030000000000001</v>
      </c>
      <c r="G5356" s="163">
        <v>11.842499999999999</v>
      </c>
      <c r="H5356" s="1">
        <v>188</v>
      </c>
      <c r="I5356" s="161">
        <f>VLOOKUP(B5356,L$2:M$54,2,FALSE)</f>
        <v>1.026408683684173</v>
      </c>
      <c r="J5356">
        <f>MAX(I5356*F5356,E5356)</f>
        <v>12.347696464720602</v>
      </c>
      <c r="L5356" s="166"/>
      <c r="M5356" s="41"/>
      <c r="N5356" s="41"/>
      <c r="O5356" s="41"/>
    </row>
    <row r="5357" spans="1:15" x14ac:dyDescent="0.25">
      <c r="A5357" s="165">
        <v>43689.125</v>
      </c>
      <c r="B5357" s="167">
        <f>WEEKNUM(A5357)</f>
        <v>33</v>
      </c>
      <c r="C5357" s="164">
        <f>WEEKDAY(A5357)</f>
        <v>2</v>
      </c>
      <c r="D5357" s="164">
        <v>4</v>
      </c>
      <c r="E5357" s="163">
        <v>9.9499999999999993</v>
      </c>
      <c r="F5357" s="163">
        <v>9.9499999999999993</v>
      </c>
      <c r="G5357" s="163">
        <v>11.899999999999999</v>
      </c>
      <c r="H5357" s="1">
        <v>258</v>
      </c>
      <c r="I5357" s="161">
        <f>VLOOKUP(B5357,L$2:M$54,2,FALSE)</f>
        <v>1.026408683684173</v>
      </c>
      <c r="J5357">
        <f>MAX(I5357*F5357,E5357)</f>
        <v>10.212766402657522</v>
      </c>
      <c r="L5357" s="166"/>
      <c r="M5357" s="41"/>
      <c r="N5357" s="41"/>
      <c r="O5357" s="41"/>
    </row>
    <row r="5358" spans="1:15" x14ac:dyDescent="0.25">
      <c r="A5358" s="165">
        <v>43689.166666666664</v>
      </c>
      <c r="B5358" s="167">
        <f>WEEKNUM(A5358)</f>
        <v>33</v>
      </c>
      <c r="C5358" s="164">
        <f>WEEKDAY(A5358)</f>
        <v>2</v>
      </c>
      <c r="D5358" s="164">
        <v>5</v>
      </c>
      <c r="E5358" s="163">
        <v>10.190000000000001</v>
      </c>
      <c r="F5358" s="163">
        <v>10.190000000000001</v>
      </c>
      <c r="G5358" s="163">
        <v>11.842499999999999</v>
      </c>
      <c r="H5358" s="1">
        <v>345</v>
      </c>
      <c r="I5358" s="161">
        <f>VLOOKUP(B5358,L$2:M$54,2,FALSE)</f>
        <v>1.026408683684173</v>
      </c>
      <c r="J5358">
        <f>MAX(I5358*F5358,E5358)</f>
        <v>10.459104486741724</v>
      </c>
      <c r="L5358" s="166"/>
      <c r="M5358" s="41"/>
      <c r="N5358" s="41"/>
      <c r="O5358" s="41"/>
    </row>
    <row r="5359" spans="1:15" x14ac:dyDescent="0.25">
      <c r="A5359" s="165">
        <v>43689.208333333336</v>
      </c>
      <c r="B5359" s="167">
        <f>WEEKNUM(A5359)</f>
        <v>33</v>
      </c>
      <c r="C5359" s="164">
        <f>WEEKDAY(A5359)</f>
        <v>2</v>
      </c>
      <c r="D5359" s="164">
        <v>6</v>
      </c>
      <c r="E5359" s="163">
        <v>10.065000000000001</v>
      </c>
      <c r="F5359" s="163">
        <v>10.065000000000001</v>
      </c>
      <c r="G5359" s="163">
        <v>11.899999999999999</v>
      </c>
      <c r="H5359" s="1">
        <v>312</v>
      </c>
      <c r="I5359" s="161">
        <f>VLOOKUP(B5359,L$2:M$54,2,FALSE)</f>
        <v>1.026408683684173</v>
      </c>
      <c r="J5359">
        <f>MAX(I5359*F5359,E5359)</f>
        <v>10.330803401281203</v>
      </c>
      <c r="L5359" s="166"/>
      <c r="M5359" s="41"/>
      <c r="N5359" s="41"/>
      <c r="O5359" s="41"/>
    </row>
    <row r="5360" spans="1:15" x14ac:dyDescent="0.25">
      <c r="A5360" s="165">
        <v>43689.25</v>
      </c>
      <c r="B5360" s="167">
        <f>WEEKNUM(A5360)</f>
        <v>33</v>
      </c>
      <c r="C5360" s="164">
        <f>WEEKDAY(A5360)</f>
        <v>2</v>
      </c>
      <c r="D5360" s="164">
        <v>7</v>
      </c>
      <c r="E5360" s="163">
        <v>10.09</v>
      </c>
      <c r="F5360" s="163">
        <v>10.09</v>
      </c>
      <c r="G5360" s="163">
        <v>11.842499999999999</v>
      </c>
      <c r="H5360" s="1">
        <v>564</v>
      </c>
      <c r="I5360" s="161">
        <f>VLOOKUP(B5360,L$2:M$54,2,FALSE)</f>
        <v>1.026408683684173</v>
      </c>
      <c r="J5360">
        <f>MAX(I5360*F5360,E5360)</f>
        <v>10.356463618373306</v>
      </c>
      <c r="L5360" s="166"/>
      <c r="M5360" s="41"/>
      <c r="N5360" s="41"/>
      <c r="O5360" s="41"/>
    </row>
    <row r="5361" spans="1:15" x14ac:dyDescent="0.25">
      <c r="A5361" s="165">
        <v>43689.291666666664</v>
      </c>
      <c r="B5361" s="167">
        <f>WEEKNUM(A5361)</f>
        <v>33</v>
      </c>
      <c r="C5361" s="164">
        <f>WEEKDAY(A5361)</f>
        <v>2</v>
      </c>
      <c r="D5361" s="164">
        <v>8</v>
      </c>
      <c r="E5361" s="163">
        <v>9.9499999999999993</v>
      </c>
      <c r="F5361" s="163">
        <v>9.9499999999999993</v>
      </c>
      <c r="G5361" s="163">
        <v>11.99</v>
      </c>
      <c r="H5361" s="1">
        <v>921</v>
      </c>
      <c r="I5361" s="161">
        <f>VLOOKUP(B5361,L$2:M$54,2,FALSE)</f>
        <v>1.026408683684173</v>
      </c>
      <c r="J5361">
        <f>MAX(I5361*F5361,E5361)</f>
        <v>10.212766402657522</v>
      </c>
      <c r="L5361" s="166"/>
      <c r="M5361" s="41"/>
      <c r="N5361" s="41"/>
      <c r="O5361" s="41"/>
    </row>
    <row r="5362" spans="1:15" x14ac:dyDescent="0.25">
      <c r="A5362" s="165">
        <v>43689.333333333336</v>
      </c>
      <c r="B5362" s="167">
        <f>WEEKNUM(A5362)</f>
        <v>33</v>
      </c>
      <c r="C5362" s="164">
        <f>WEEKDAY(A5362)</f>
        <v>2</v>
      </c>
      <c r="D5362" s="164">
        <v>9</v>
      </c>
      <c r="E5362" s="163">
        <v>11.86</v>
      </c>
      <c r="F5362" s="163">
        <v>11.86</v>
      </c>
      <c r="G5362" s="163">
        <v>12.045</v>
      </c>
      <c r="H5362" s="1">
        <v>1456</v>
      </c>
      <c r="I5362" s="161">
        <f>VLOOKUP(B5362,L$2:M$54,2,FALSE)</f>
        <v>1.026408683684173</v>
      </c>
      <c r="J5362">
        <f>MAX(I5362*F5362,E5362)</f>
        <v>12.173206988494291</v>
      </c>
      <c r="L5362" s="166"/>
      <c r="M5362" s="41"/>
      <c r="N5362" s="41"/>
      <c r="O5362" s="41"/>
    </row>
    <row r="5363" spans="1:15" x14ac:dyDescent="0.25">
      <c r="A5363" s="165">
        <v>43689.375</v>
      </c>
      <c r="B5363" s="167">
        <f>WEEKNUM(A5363)</f>
        <v>33</v>
      </c>
      <c r="C5363" s="164">
        <f>WEEKDAY(A5363)</f>
        <v>2</v>
      </c>
      <c r="D5363" s="164">
        <v>10</v>
      </c>
      <c r="E5363" s="163">
        <v>10.5</v>
      </c>
      <c r="F5363" s="163">
        <v>11.885</v>
      </c>
      <c r="G5363" s="163">
        <v>12.012499999999999</v>
      </c>
      <c r="H5363" s="1">
        <v>1960</v>
      </c>
      <c r="I5363" s="161">
        <f>VLOOKUP(B5363,L$2:M$54,2,FALSE)</f>
        <v>1.026408683684173</v>
      </c>
      <c r="J5363">
        <f>MAX(I5363*F5363,E5363)</f>
        <v>12.198867205586396</v>
      </c>
      <c r="L5363" s="166"/>
      <c r="M5363" s="41"/>
      <c r="N5363" s="41"/>
      <c r="O5363" s="41"/>
    </row>
    <row r="5364" spans="1:15" x14ac:dyDescent="0.25">
      <c r="A5364" s="165">
        <v>43689.416666666664</v>
      </c>
      <c r="B5364" s="167">
        <f>WEEKNUM(A5364)</f>
        <v>33</v>
      </c>
      <c r="C5364" s="164">
        <f>WEEKDAY(A5364)</f>
        <v>2</v>
      </c>
      <c r="D5364" s="164">
        <v>11</v>
      </c>
      <c r="E5364" s="163">
        <v>10.934999999999999</v>
      </c>
      <c r="F5364" s="163">
        <v>11.94</v>
      </c>
      <c r="G5364" s="163">
        <v>11.7875</v>
      </c>
      <c r="H5364" s="1">
        <v>2528</v>
      </c>
      <c r="I5364" s="161">
        <f>VLOOKUP(B5364,L$2:M$54,2,FALSE)</f>
        <v>1.026408683684173</v>
      </c>
      <c r="J5364">
        <f>MAX(I5364*F5364,E5364)</f>
        <v>12.255319683189025</v>
      </c>
      <c r="L5364" s="166"/>
      <c r="M5364" s="41"/>
      <c r="N5364" s="41"/>
      <c r="O5364" s="41"/>
    </row>
    <row r="5365" spans="1:15" x14ac:dyDescent="0.25">
      <c r="A5365" s="165">
        <v>43689.458333333336</v>
      </c>
      <c r="B5365" s="167">
        <f>WEEKNUM(A5365)</f>
        <v>33</v>
      </c>
      <c r="C5365" s="164">
        <f>WEEKDAY(A5365)</f>
        <v>2</v>
      </c>
      <c r="D5365" s="164">
        <v>12</v>
      </c>
      <c r="E5365" s="163">
        <v>10</v>
      </c>
      <c r="F5365" s="163">
        <v>13.870000000000001</v>
      </c>
      <c r="G5365" s="163">
        <v>11.725</v>
      </c>
      <c r="H5365" s="1">
        <v>2895</v>
      </c>
      <c r="I5365" s="161">
        <f>VLOOKUP(B5365,L$2:M$54,2,FALSE)</f>
        <v>1.026408683684173</v>
      </c>
      <c r="J5365">
        <f>MAX(I5365*F5365,E5365)</f>
        <v>14.236288442699481</v>
      </c>
      <c r="L5365" s="166"/>
      <c r="M5365" s="41"/>
      <c r="N5365" s="41"/>
      <c r="O5365" s="41"/>
    </row>
    <row r="5366" spans="1:15" x14ac:dyDescent="0.25">
      <c r="A5366" s="165">
        <v>43689.5</v>
      </c>
      <c r="B5366" s="167">
        <f>WEEKNUM(A5366)</f>
        <v>33</v>
      </c>
      <c r="C5366" s="164">
        <f>WEEKDAY(A5366)</f>
        <v>2</v>
      </c>
      <c r="D5366" s="164">
        <v>13</v>
      </c>
      <c r="E5366" s="163">
        <v>10</v>
      </c>
      <c r="F5366" s="163">
        <v>14.15</v>
      </c>
      <c r="G5366" s="163">
        <v>11.907499999999999</v>
      </c>
      <c r="H5366" s="1">
        <v>2547</v>
      </c>
      <c r="I5366" s="161">
        <f>VLOOKUP(B5366,L$2:M$54,2,FALSE)</f>
        <v>1.026408683684173</v>
      </c>
      <c r="J5366">
        <f>MAX(I5366*F5366,E5366)</f>
        <v>14.523682874131049</v>
      </c>
      <c r="L5366" s="166"/>
      <c r="M5366" s="41"/>
      <c r="N5366" s="41"/>
      <c r="O5366" s="41"/>
    </row>
    <row r="5367" spans="1:15" x14ac:dyDescent="0.25">
      <c r="A5367" s="165">
        <v>43689.541666666664</v>
      </c>
      <c r="B5367" s="167">
        <f>WEEKNUM(A5367)</f>
        <v>33</v>
      </c>
      <c r="C5367" s="164">
        <f>WEEKDAY(A5367)</f>
        <v>2</v>
      </c>
      <c r="D5367" s="164">
        <v>14</v>
      </c>
      <c r="E5367" s="163">
        <v>10</v>
      </c>
      <c r="F5367" s="163">
        <v>11.9375</v>
      </c>
      <c r="G5367" s="163">
        <v>12.022500000000001</v>
      </c>
      <c r="H5367" s="1">
        <v>2332</v>
      </c>
      <c r="I5367" s="161">
        <f>VLOOKUP(B5367,L$2:M$54,2,FALSE)</f>
        <v>1.026408683684173</v>
      </c>
      <c r="J5367">
        <f>MAX(I5367*F5367,E5367)</f>
        <v>12.252753661479815</v>
      </c>
      <c r="L5367" s="166"/>
      <c r="M5367" s="41"/>
      <c r="N5367" s="41"/>
      <c r="O5367" s="41"/>
    </row>
    <row r="5368" spans="1:15" x14ac:dyDescent="0.25">
      <c r="A5368" s="165">
        <v>43689.583333333336</v>
      </c>
      <c r="B5368" s="167">
        <f>WEEKNUM(A5368)</f>
        <v>33</v>
      </c>
      <c r="C5368" s="164">
        <f>WEEKDAY(A5368)</f>
        <v>2</v>
      </c>
      <c r="D5368" s="164">
        <v>15</v>
      </c>
      <c r="E5368" s="163">
        <v>11</v>
      </c>
      <c r="F5368" s="163">
        <v>12.105</v>
      </c>
      <c r="G5368" s="163">
        <v>11.3675</v>
      </c>
      <c r="H5368" s="1">
        <v>2598</v>
      </c>
      <c r="I5368" s="161">
        <f>VLOOKUP(B5368,L$2:M$54,2,FALSE)</f>
        <v>1.026408683684173</v>
      </c>
      <c r="J5368">
        <f>MAX(I5368*F5368,E5368)</f>
        <v>12.424677115996914</v>
      </c>
      <c r="L5368" s="166"/>
      <c r="M5368" s="41"/>
      <c r="N5368" s="41"/>
      <c r="O5368" s="41"/>
    </row>
    <row r="5369" spans="1:15" x14ac:dyDescent="0.25">
      <c r="A5369" s="165">
        <v>43689.625</v>
      </c>
      <c r="B5369" s="167">
        <f>WEEKNUM(A5369)</f>
        <v>33</v>
      </c>
      <c r="C5369" s="164">
        <f>WEEKDAY(A5369)</f>
        <v>2</v>
      </c>
      <c r="D5369" s="164">
        <v>16</v>
      </c>
      <c r="E5369" s="163">
        <v>10</v>
      </c>
      <c r="F5369" s="163">
        <v>13.850000000000001</v>
      </c>
      <c r="G5369" s="163">
        <v>12.045</v>
      </c>
      <c r="H5369" s="1">
        <v>2728</v>
      </c>
      <c r="I5369" s="161">
        <f>VLOOKUP(B5369,L$2:M$54,2,FALSE)</f>
        <v>1.026408683684173</v>
      </c>
      <c r="J5369">
        <f>MAX(I5369*F5369,E5369)</f>
        <v>14.215760269025798</v>
      </c>
      <c r="L5369" s="166"/>
      <c r="M5369" s="41"/>
      <c r="N5369" s="41"/>
      <c r="O5369" s="41"/>
    </row>
    <row r="5370" spans="1:15" x14ac:dyDescent="0.25">
      <c r="A5370" s="165">
        <v>43689.666666666664</v>
      </c>
      <c r="B5370" s="167">
        <f>WEEKNUM(A5370)</f>
        <v>33</v>
      </c>
      <c r="C5370" s="164">
        <f>WEEKDAY(A5370)</f>
        <v>2</v>
      </c>
      <c r="D5370" s="164">
        <v>17</v>
      </c>
      <c r="E5370" s="163">
        <v>10</v>
      </c>
      <c r="F5370" s="163">
        <v>14.260000000000002</v>
      </c>
      <c r="G5370" s="163">
        <v>11.89</v>
      </c>
      <c r="H5370" s="1">
        <v>2822</v>
      </c>
      <c r="I5370" s="161">
        <f>VLOOKUP(B5370,L$2:M$54,2,FALSE)</f>
        <v>1.026408683684173</v>
      </c>
      <c r="J5370">
        <f>MAX(I5370*F5370,E5370)</f>
        <v>14.636587829336309</v>
      </c>
      <c r="L5370" s="166"/>
      <c r="M5370" s="41"/>
      <c r="N5370" s="41"/>
      <c r="O5370" s="41"/>
    </row>
    <row r="5371" spans="1:15" x14ac:dyDescent="0.25">
      <c r="A5371" s="165">
        <v>43689.708333333336</v>
      </c>
      <c r="B5371" s="167">
        <f>WEEKNUM(A5371)</f>
        <v>33</v>
      </c>
      <c r="C5371" s="164">
        <f>WEEKDAY(A5371)</f>
        <v>2</v>
      </c>
      <c r="D5371" s="164">
        <v>18</v>
      </c>
      <c r="E5371" s="163">
        <v>10</v>
      </c>
      <c r="F5371" s="163">
        <v>14</v>
      </c>
      <c r="G5371" s="163">
        <v>11.705</v>
      </c>
      <c r="H5371" s="1">
        <v>3016</v>
      </c>
      <c r="I5371" s="161">
        <f>VLOOKUP(B5371,L$2:M$54,2,FALSE)</f>
        <v>1.026408683684173</v>
      </c>
      <c r="J5371">
        <f>MAX(I5371*F5371,E5371)</f>
        <v>14.369721571578422</v>
      </c>
      <c r="L5371" s="166"/>
      <c r="M5371" s="41"/>
      <c r="N5371" s="41"/>
      <c r="O5371" s="41"/>
    </row>
    <row r="5372" spans="1:15" x14ac:dyDescent="0.25">
      <c r="A5372" s="165">
        <v>43689.75</v>
      </c>
      <c r="B5372" s="167">
        <f>WEEKNUM(A5372)</f>
        <v>33</v>
      </c>
      <c r="C5372" s="164">
        <f>WEEKDAY(A5372)</f>
        <v>2</v>
      </c>
      <c r="D5372" s="164">
        <v>19</v>
      </c>
      <c r="E5372" s="163">
        <v>10</v>
      </c>
      <c r="F5372" s="163">
        <v>13.850000000000001</v>
      </c>
      <c r="G5372" s="163">
        <v>10.66</v>
      </c>
      <c r="H5372" s="1">
        <v>2918</v>
      </c>
      <c r="I5372" s="161">
        <f>VLOOKUP(B5372,L$2:M$54,2,FALSE)</f>
        <v>1.026408683684173</v>
      </c>
      <c r="J5372">
        <f>MAX(I5372*F5372,E5372)</f>
        <v>14.215760269025798</v>
      </c>
      <c r="L5372" s="166"/>
      <c r="M5372" s="41"/>
      <c r="N5372" s="41"/>
      <c r="O5372" s="41"/>
    </row>
    <row r="5373" spans="1:15" x14ac:dyDescent="0.25">
      <c r="A5373" s="165">
        <v>43689.791666666664</v>
      </c>
      <c r="B5373" s="167">
        <f>WEEKNUM(A5373)</f>
        <v>33</v>
      </c>
      <c r="C5373" s="164">
        <f>WEEKDAY(A5373)</f>
        <v>2</v>
      </c>
      <c r="D5373" s="164">
        <v>20</v>
      </c>
      <c r="E5373" s="163">
        <v>10</v>
      </c>
      <c r="F5373" s="163">
        <v>14.260000000000002</v>
      </c>
      <c r="G5373" s="163">
        <v>10.195</v>
      </c>
      <c r="H5373" s="1">
        <v>2307</v>
      </c>
      <c r="I5373" s="161">
        <f>VLOOKUP(B5373,L$2:M$54,2,FALSE)</f>
        <v>1.026408683684173</v>
      </c>
      <c r="J5373">
        <f>MAX(I5373*F5373,E5373)</f>
        <v>14.636587829336309</v>
      </c>
      <c r="L5373" s="166"/>
      <c r="M5373" s="41"/>
      <c r="N5373" s="41"/>
      <c r="O5373" s="41"/>
    </row>
    <row r="5374" spans="1:15" x14ac:dyDescent="0.25">
      <c r="A5374" s="165">
        <v>43689.833333333336</v>
      </c>
      <c r="B5374" s="167">
        <f>WEEKNUM(A5374)</f>
        <v>33</v>
      </c>
      <c r="C5374" s="164">
        <f>WEEKDAY(A5374)</f>
        <v>2</v>
      </c>
      <c r="D5374" s="164">
        <v>21</v>
      </c>
      <c r="E5374" s="163">
        <v>10</v>
      </c>
      <c r="F5374" s="163">
        <v>13</v>
      </c>
      <c r="G5374" s="163">
        <v>10.09</v>
      </c>
      <c r="H5374" s="1">
        <v>1608</v>
      </c>
      <c r="I5374" s="161">
        <f>VLOOKUP(B5374,L$2:M$54,2,FALSE)</f>
        <v>1.026408683684173</v>
      </c>
      <c r="J5374">
        <f>MAX(I5374*F5374,E5374)</f>
        <v>13.34331288789425</v>
      </c>
      <c r="L5374" s="166"/>
      <c r="M5374" s="41"/>
      <c r="N5374" s="41"/>
      <c r="O5374" s="41"/>
    </row>
    <row r="5375" spans="1:15" x14ac:dyDescent="0.25">
      <c r="A5375" s="165">
        <v>43689.875</v>
      </c>
      <c r="B5375" s="167">
        <f>WEEKNUM(A5375)</f>
        <v>33</v>
      </c>
      <c r="C5375" s="164">
        <f>WEEKDAY(A5375)</f>
        <v>2</v>
      </c>
      <c r="D5375" s="164">
        <v>22</v>
      </c>
      <c r="E5375" s="163">
        <v>12.01</v>
      </c>
      <c r="F5375" s="163">
        <v>12.01</v>
      </c>
      <c r="G5375" s="163">
        <v>10.190000000000001</v>
      </c>
      <c r="H5375" s="1">
        <v>1130</v>
      </c>
      <c r="I5375" s="161">
        <f>VLOOKUP(B5375,L$2:M$54,2,FALSE)</f>
        <v>1.026408683684173</v>
      </c>
      <c r="J5375">
        <f>MAX(I5375*F5375,E5375)</f>
        <v>12.327168291046918</v>
      </c>
      <c r="L5375" s="166"/>
      <c r="M5375" s="41"/>
      <c r="N5375" s="41"/>
      <c r="O5375" s="41"/>
    </row>
    <row r="5376" spans="1:15" x14ac:dyDescent="0.25">
      <c r="A5376" s="165">
        <v>43689.916666666664</v>
      </c>
      <c r="B5376" s="167">
        <f>WEEKNUM(A5376)</f>
        <v>33</v>
      </c>
      <c r="C5376" s="164">
        <f>WEEKDAY(A5376)</f>
        <v>2</v>
      </c>
      <c r="D5376" s="164">
        <v>23</v>
      </c>
      <c r="E5376" s="163">
        <v>11.9375</v>
      </c>
      <c r="F5376" s="163">
        <v>11.9375</v>
      </c>
      <c r="G5376" s="163">
        <v>9.81</v>
      </c>
      <c r="H5376" s="1">
        <v>1005</v>
      </c>
      <c r="I5376" s="161">
        <f>VLOOKUP(B5376,L$2:M$54,2,FALSE)</f>
        <v>1.026408683684173</v>
      </c>
      <c r="J5376">
        <f>MAX(I5376*F5376,E5376)</f>
        <v>12.252753661479815</v>
      </c>
      <c r="L5376" s="166"/>
      <c r="M5376" s="41"/>
      <c r="N5376" s="41"/>
      <c r="O5376" s="41"/>
    </row>
    <row r="5377" spans="1:15" x14ac:dyDescent="0.25">
      <c r="A5377" s="165">
        <v>43689.958333333336</v>
      </c>
      <c r="B5377" s="167">
        <f>WEEKNUM(A5377)</f>
        <v>33</v>
      </c>
      <c r="C5377" s="164">
        <f>WEEKDAY(A5377)</f>
        <v>2</v>
      </c>
      <c r="D5377" s="164">
        <v>24</v>
      </c>
      <c r="E5377" s="163">
        <v>12.105</v>
      </c>
      <c r="F5377" s="163">
        <v>12.105</v>
      </c>
      <c r="G5377" s="163">
        <v>10.08</v>
      </c>
      <c r="H5377" s="1">
        <v>836</v>
      </c>
      <c r="I5377" s="161">
        <f>VLOOKUP(B5377,L$2:M$54,2,FALSE)</f>
        <v>1.026408683684173</v>
      </c>
      <c r="J5377">
        <f>MAX(I5377*F5377,E5377)</f>
        <v>12.424677115996914</v>
      </c>
      <c r="L5377" s="166"/>
      <c r="M5377" s="41"/>
      <c r="N5377" s="41"/>
      <c r="O5377" s="41"/>
    </row>
    <row r="5378" spans="1:15" x14ac:dyDescent="0.25">
      <c r="A5378" s="165">
        <v>43690</v>
      </c>
      <c r="B5378" s="167">
        <f>WEEKNUM(A5378)</f>
        <v>33</v>
      </c>
      <c r="C5378" s="164">
        <f>WEEKDAY(A5378)</f>
        <v>3</v>
      </c>
      <c r="D5378" s="164">
        <v>1</v>
      </c>
      <c r="E5378" s="163">
        <v>12.032500000000001</v>
      </c>
      <c r="F5378" s="163">
        <v>12.032500000000001</v>
      </c>
      <c r="G5378" s="163">
        <v>11.86</v>
      </c>
      <c r="H5378" s="1">
        <v>678</v>
      </c>
      <c r="I5378" s="161">
        <f>VLOOKUP(B5378,L$2:M$54,2,FALSE)</f>
        <v>1.026408683684173</v>
      </c>
      <c r="J5378">
        <f>MAX(I5378*F5378,E5378)</f>
        <v>12.350262486429813</v>
      </c>
      <c r="L5378" s="166"/>
      <c r="M5378" s="41"/>
      <c r="N5378" s="41"/>
      <c r="O5378" s="41"/>
    </row>
    <row r="5379" spans="1:15" x14ac:dyDescent="0.25">
      <c r="A5379" s="165">
        <v>43690.041666666664</v>
      </c>
      <c r="B5379" s="167">
        <f>WEEKNUM(A5379)</f>
        <v>33</v>
      </c>
      <c r="C5379" s="164">
        <f>WEEKDAY(A5379)</f>
        <v>3</v>
      </c>
      <c r="D5379" s="164">
        <v>2</v>
      </c>
      <c r="E5379" s="163">
        <v>10.879999999999999</v>
      </c>
      <c r="F5379" s="163">
        <v>10.879999999999999</v>
      </c>
      <c r="G5379" s="163">
        <v>11.0725</v>
      </c>
      <c r="H5379" s="1">
        <v>452</v>
      </c>
      <c r="I5379" s="161">
        <f>VLOOKUP(B5379,L$2:M$54,2,FALSE)</f>
        <v>1.026408683684173</v>
      </c>
      <c r="J5379">
        <f>MAX(I5379*F5379,E5379)</f>
        <v>11.167326478483801</v>
      </c>
      <c r="L5379" s="166"/>
      <c r="M5379" s="41"/>
      <c r="N5379" s="41"/>
      <c r="O5379" s="41"/>
    </row>
    <row r="5380" spans="1:15" x14ac:dyDescent="0.25">
      <c r="A5380" s="165">
        <v>43690.083333333336</v>
      </c>
      <c r="B5380" s="167">
        <f>WEEKNUM(A5380)</f>
        <v>33</v>
      </c>
      <c r="C5380" s="164">
        <f>WEEKDAY(A5380)</f>
        <v>3</v>
      </c>
      <c r="D5380" s="164">
        <v>3</v>
      </c>
      <c r="E5380" s="163">
        <v>12</v>
      </c>
      <c r="F5380" s="163">
        <v>12</v>
      </c>
      <c r="G5380" s="163">
        <v>11.442500000000001</v>
      </c>
      <c r="H5380" s="1">
        <v>305</v>
      </c>
      <c r="I5380" s="161">
        <f>VLOOKUP(B5380,L$2:M$54,2,FALSE)</f>
        <v>1.026408683684173</v>
      </c>
      <c r="J5380">
        <f>MAX(I5380*F5380,E5380)</f>
        <v>12.316904204210076</v>
      </c>
      <c r="L5380" s="166"/>
      <c r="M5380" s="41"/>
      <c r="N5380" s="41"/>
      <c r="O5380" s="41"/>
    </row>
    <row r="5381" spans="1:15" x14ac:dyDescent="0.25">
      <c r="A5381" s="165">
        <v>43690.125</v>
      </c>
      <c r="B5381" s="167">
        <f>WEEKNUM(A5381)</f>
        <v>33</v>
      </c>
      <c r="C5381" s="164">
        <f>WEEKDAY(A5381)</f>
        <v>3</v>
      </c>
      <c r="D5381" s="164">
        <v>4</v>
      </c>
      <c r="E5381" s="163">
        <v>10.6</v>
      </c>
      <c r="F5381" s="163">
        <v>11.1</v>
      </c>
      <c r="G5381" s="163">
        <v>12.105</v>
      </c>
      <c r="H5381" s="1">
        <v>244</v>
      </c>
      <c r="I5381" s="161">
        <f>VLOOKUP(B5381,L$2:M$54,2,FALSE)</f>
        <v>1.026408683684173</v>
      </c>
      <c r="J5381">
        <f>MAX(I5381*F5381,E5381)</f>
        <v>11.39313638889432</v>
      </c>
      <c r="L5381" s="166"/>
      <c r="M5381" s="41"/>
      <c r="N5381" s="41"/>
      <c r="O5381" s="41"/>
    </row>
    <row r="5382" spans="1:15" x14ac:dyDescent="0.25">
      <c r="A5382" s="165">
        <v>43690.166666666664</v>
      </c>
      <c r="B5382" s="167">
        <f>WEEKNUM(A5382)</f>
        <v>33</v>
      </c>
      <c r="C5382" s="164">
        <f>WEEKDAY(A5382)</f>
        <v>3</v>
      </c>
      <c r="D5382" s="164">
        <v>5</v>
      </c>
      <c r="E5382" s="163">
        <v>11.875</v>
      </c>
      <c r="F5382" s="163">
        <v>12</v>
      </c>
      <c r="G5382" s="163">
        <v>12.0375</v>
      </c>
      <c r="H5382" s="1">
        <v>235</v>
      </c>
      <c r="I5382" s="161">
        <f>VLOOKUP(B5382,L$2:M$54,2,FALSE)</f>
        <v>1.026408683684173</v>
      </c>
      <c r="J5382">
        <f>MAX(I5382*F5382,E5382)</f>
        <v>12.316904204210076</v>
      </c>
      <c r="L5382" s="166"/>
      <c r="M5382" s="41"/>
      <c r="N5382" s="41"/>
      <c r="O5382" s="41"/>
    </row>
    <row r="5383" spans="1:15" x14ac:dyDescent="0.25">
      <c r="A5383" s="165">
        <v>43690.208333333336</v>
      </c>
      <c r="B5383" s="167">
        <f>WEEKNUM(A5383)</f>
        <v>33</v>
      </c>
      <c r="C5383" s="164">
        <f>WEEKDAY(A5383)</f>
        <v>3</v>
      </c>
      <c r="D5383" s="164">
        <v>6</v>
      </c>
      <c r="E5383" s="163">
        <v>10.6</v>
      </c>
      <c r="F5383" s="163">
        <v>11.1</v>
      </c>
      <c r="G5383" s="163">
        <v>11.475</v>
      </c>
      <c r="H5383" s="1">
        <v>209</v>
      </c>
      <c r="I5383" s="161">
        <f>VLOOKUP(B5383,L$2:M$54,2,FALSE)</f>
        <v>1.026408683684173</v>
      </c>
      <c r="J5383">
        <f>MAX(I5383*F5383,E5383)</f>
        <v>11.39313638889432</v>
      </c>
      <c r="L5383" s="166"/>
      <c r="M5383" s="41"/>
      <c r="N5383" s="41"/>
      <c r="O5383" s="41"/>
    </row>
    <row r="5384" spans="1:15" x14ac:dyDescent="0.25">
      <c r="A5384" s="165">
        <v>43690.25</v>
      </c>
      <c r="B5384" s="167">
        <f>WEEKNUM(A5384)</f>
        <v>33</v>
      </c>
      <c r="C5384" s="164">
        <f>WEEKDAY(A5384)</f>
        <v>3</v>
      </c>
      <c r="D5384" s="164">
        <v>7</v>
      </c>
      <c r="E5384" s="163">
        <v>10.5</v>
      </c>
      <c r="F5384" s="163">
        <v>11</v>
      </c>
      <c r="G5384" s="163">
        <v>11.516249999999999</v>
      </c>
      <c r="H5384" s="1">
        <v>270</v>
      </c>
      <c r="I5384" s="161">
        <f>VLOOKUP(B5384,L$2:M$54,2,FALSE)</f>
        <v>1.026408683684173</v>
      </c>
      <c r="J5384">
        <f>MAX(I5384*F5384,E5384)</f>
        <v>11.290495520525903</v>
      </c>
      <c r="L5384" s="166"/>
      <c r="M5384" s="41"/>
      <c r="N5384" s="41"/>
      <c r="O5384" s="41"/>
    </row>
    <row r="5385" spans="1:15" x14ac:dyDescent="0.25">
      <c r="A5385" s="165">
        <v>43690.291666666664</v>
      </c>
      <c r="B5385" s="167">
        <f>WEEKNUM(A5385)</f>
        <v>33</v>
      </c>
      <c r="C5385" s="164">
        <f>WEEKDAY(A5385)</f>
        <v>3</v>
      </c>
      <c r="D5385" s="164">
        <v>8</v>
      </c>
      <c r="E5385" s="163">
        <v>10.875</v>
      </c>
      <c r="F5385" s="163">
        <v>12</v>
      </c>
      <c r="G5385" s="163">
        <v>12.01</v>
      </c>
      <c r="H5385" s="1">
        <v>481</v>
      </c>
      <c r="I5385" s="161">
        <f>VLOOKUP(B5385,L$2:M$54,2,FALSE)</f>
        <v>1.026408683684173</v>
      </c>
      <c r="J5385">
        <f>MAX(I5385*F5385,E5385)</f>
        <v>12.316904204210076</v>
      </c>
      <c r="L5385" s="166"/>
      <c r="M5385" s="41"/>
      <c r="N5385" s="41"/>
      <c r="O5385" s="41"/>
    </row>
    <row r="5386" spans="1:15" x14ac:dyDescent="0.25">
      <c r="A5386" s="165">
        <v>43690.333333333336</v>
      </c>
      <c r="B5386" s="167">
        <f>WEEKNUM(A5386)</f>
        <v>33</v>
      </c>
      <c r="C5386" s="164">
        <f>WEEKDAY(A5386)</f>
        <v>3</v>
      </c>
      <c r="D5386" s="164">
        <v>9</v>
      </c>
      <c r="E5386" s="163">
        <v>10</v>
      </c>
      <c r="F5386" s="163">
        <v>15.75</v>
      </c>
      <c r="G5386" s="163">
        <v>12.0425</v>
      </c>
      <c r="H5386" s="1">
        <v>786</v>
      </c>
      <c r="I5386" s="161">
        <f>VLOOKUP(B5386,L$2:M$54,2,FALSE)</f>
        <v>1.026408683684173</v>
      </c>
      <c r="J5386">
        <f>MAX(I5386*F5386,E5386)</f>
        <v>16.165936768025727</v>
      </c>
      <c r="L5386" s="166"/>
      <c r="M5386" s="41"/>
      <c r="N5386" s="41"/>
      <c r="O5386" s="41"/>
    </row>
    <row r="5387" spans="1:15" x14ac:dyDescent="0.25">
      <c r="A5387" s="165">
        <v>43690.375</v>
      </c>
      <c r="B5387" s="167">
        <f>WEEKNUM(A5387)</f>
        <v>33</v>
      </c>
      <c r="C5387" s="164">
        <f>WEEKDAY(A5387)</f>
        <v>3</v>
      </c>
      <c r="D5387" s="164">
        <v>10</v>
      </c>
      <c r="E5387" s="163">
        <v>10</v>
      </c>
      <c r="F5387" s="163">
        <v>17.625</v>
      </c>
      <c r="G5387" s="163">
        <v>12.525</v>
      </c>
      <c r="H5387" s="1">
        <v>1224</v>
      </c>
      <c r="I5387" s="161">
        <f>VLOOKUP(B5387,L$2:M$54,2,FALSE)</f>
        <v>1.026408683684173</v>
      </c>
      <c r="J5387">
        <f>MAX(I5387*F5387,E5387)</f>
        <v>18.090453049933551</v>
      </c>
      <c r="L5387" s="166"/>
      <c r="M5387" s="41"/>
      <c r="N5387" s="41"/>
      <c r="O5387" s="41"/>
    </row>
    <row r="5388" spans="1:15" x14ac:dyDescent="0.25">
      <c r="A5388" s="165">
        <v>43690.416666666664</v>
      </c>
      <c r="B5388" s="167">
        <f>WEEKNUM(A5388)</f>
        <v>33</v>
      </c>
      <c r="C5388" s="164">
        <f>WEEKDAY(A5388)</f>
        <v>3</v>
      </c>
      <c r="D5388" s="164">
        <v>11</v>
      </c>
      <c r="E5388" s="163">
        <v>10</v>
      </c>
      <c r="F5388" s="163">
        <v>14.75</v>
      </c>
      <c r="G5388" s="163">
        <v>12.01</v>
      </c>
      <c r="H5388" s="1">
        <v>1852</v>
      </c>
      <c r="I5388" s="161">
        <f>VLOOKUP(B5388,L$2:M$54,2,FALSE)</f>
        <v>1.026408683684173</v>
      </c>
      <c r="J5388">
        <f>MAX(I5388*F5388,E5388)</f>
        <v>15.139528084341553</v>
      </c>
      <c r="L5388" s="166"/>
      <c r="M5388" s="41"/>
      <c r="N5388" s="41"/>
      <c r="O5388" s="41"/>
    </row>
    <row r="5389" spans="1:15" x14ac:dyDescent="0.25">
      <c r="A5389" s="165">
        <v>43690.458333333336</v>
      </c>
      <c r="B5389" s="167">
        <f>WEEKNUM(A5389)</f>
        <v>33</v>
      </c>
      <c r="C5389" s="164">
        <f>WEEKDAY(A5389)</f>
        <v>3</v>
      </c>
      <c r="D5389" s="164">
        <v>12</v>
      </c>
      <c r="E5389" s="163">
        <v>10</v>
      </c>
      <c r="F5389" s="163">
        <v>14</v>
      </c>
      <c r="G5389" s="163">
        <v>12.0425</v>
      </c>
      <c r="H5389" s="1">
        <v>2388</v>
      </c>
      <c r="I5389" s="161">
        <f>VLOOKUP(B5389,L$2:M$54,2,FALSE)</f>
        <v>1.026408683684173</v>
      </c>
      <c r="J5389">
        <f>MAX(I5389*F5389,E5389)</f>
        <v>14.369721571578422</v>
      </c>
      <c r="L5389" s="166"/>
      <c r="M5389" s="41"/>
      <c r="N5389" s="41"/>
      <c r="O5389" s="41"/>
    </row>
    <row r="5390" spans="1:15" x14ac:dyDescent="0.25">
      <c r="A5390" s="165">
        <v>43690.5</v>
      </c>
      <c r="B5390" s="167">
        <f>WEEKNUM(A5390)</f>
        <v>33</v>
      </c>
      <c r="C5390" s="164">
        <f>WEEKDAY(A5390)</f>
        <v>3</v>
      </c>
      <c r="D5390" s="164">
        <v>13</v>
      </c>
      <c r="E5390" s="163">
        <v>10</v>
      </c>
      <c r="F5390" s="163">
        <v>13.875</v>
      </c>
      <c r="G5390" s="163">
        <v>11.925000000000001</v>
      </c>
      <c r="H5390" s="1">
        <v>2056</v>
      </c>
      <c r="I5390" s="161">
        <f>VLOOKUP(B5390,L$2:M$54,2,FALSE)</f>
        <v>1.026408683684173</v>
      </c>
      <c r="J5390">
        <f>MAX(I5390*F5390,E5390)</f>
        <v>14.241420486117901</v>
      </c>
      <c r="L5390" s="166"/>
      <c r="M5390" s="41"/>
      <c r="N5390" s="41"/>
      <c r="O5390" s="41"/>
    </row>
    <row r="5391" spans="1:15" x14ac:dyDescent="0.25">
      <c r="A5391" s="165">
        <v>43690.541666666664</v>
      </c>
      <c r="B5391" s="167">
        <f>WEEKNUM(A5391)</f>
        <v>33</v>
      </c>
      <c r="C5391" s="164">
        <f>WEEKDAY(A5391)</f>
        <v>3</v>
      </c>
      <c r="D5391" s="164">
        <v>14</v>
      </c>
      <c r="E5391" s="163">
        <v>10</v>
      </c>
      <c r="F5391" s="163">
        <v>14.125</v>
      </c>
      <c r="G5391" s="163">
        <v>12.13</v>
      </c>
      <c r="H5391" s="1">
        <v>1736</v>
      </c>
      <c r="I5391" s="161">
        <f>VLOOKUP(B5391,L$2:M$54,2,FALSE)</f>
        <v>1.026408683684173</v>
      </c>
      <c r="J5391">
        <f>MAX(I5391*F5391,E5391)</f>
        <v>14.498022657038945</v>
      </c>
      <c r="L5391" s="166"/>
      <c r="M5391" s="41"/>
      <c r="N5391" s="41"/>
      <c r="O5391" s="41"/>
    </row>
    <row r="5392" spans="1:15" x14ac:dyDescent="0.25">
      <c r="A5392" s="165">
        <v>43690.583333333336</v>
      </c>
      <c r="B5392" s="167">
        <f>WEEKNUM(A5392)</f>
        <v>33</v>
      </c>
      <c r="C5392" s="164">
        <f>WEEKDAY(A5392)</f>
        <v>3</v>
      </c>
      <c r="D5392" s="164">
        <v>15</v>
      </c>
      <c r="E5392" s="163">
        <v>10</v>
      </c>
      <c r="F5392" s="163">
        <v>14.074999999999999</v>
      </c>
      <c r="G5392" s="163">
        <v>11.935</v>
      </c>
      <c r="H5392" s="1">
        <v>2084</v>
      </c>
      <c r="I5392" s="161">
        <f>VLOOKUP(B5392,L$2:M$54,2,FALSE)</f>
        <v>1.026408683684173</v>
      </c>
      <c r="J5392">
        <f>MAX(I5392*F5392,E5392)</f>
        <v>14.446702222854734</v>
      </c>
      <c r="L5392" s="166"/>
      <c r="M5392" s="41"/>
      <c r="N5392" s="41"/>
      <c r="O5392" s="41"/>
    </row>
    <row r="5393" spans="1:15" x14ac:dyDescent="0.25">
      <c r="A5393" s="165">
        <v>43690.625</v>
      </c>
      <c r="B5393" s="167">
        <f>WEEKNUM(A5393)</f>
        <v>33</v>
      </c>
      <c r="C5393" s="164">
        <f>WEEKDAY(A5393)</f>
        <v>3</v>
      </c>
      <c r="D5393" s="164">
        <v>16</v>
      </c>
      <c r="E5393" s="163">
        <v>10</v>
      </c>
      <c r="F5393" s="163">
        <v>13.975000000000001</v>
      </c>
      <c r="G5393" s="163">
        <v>12.032500000000001</v>
      </c>
      <c r="H5393" s="1">
        <v>2540</v>
      </c>
      <c r="I5393" s="161">
        <f>VLOOKUP(B5393,L$2:M$54,2,FALSE)</f>
        <v>1.026408683684173</v>
      </c>
      <c r="J5393">
        <f>MAX(I5393*F5393,E5393)</f>
        <v>14.344061354486319</v>
      </c>
      <c r="L5393" s="166"/>
      <c r="M5393" s="41"/>
      <c r="N5393" s="41"/>
      <c r="O5393" s="41"/>
    </row>
    <row r="5394" spans="1:15" x14ac:dyDescent="0.25">
      <c r="A5394" s="165">
        <v>43690.666666666664</v>
      </c>
      <c r="B5394" s="167">
        <f>WEEKNUM(A5394)</f>
        <v>33</v>
      </c>
      <c r="C5394" s="164">
        <f>WEEKDAY(A5394)</f>
        <v>3</v>
      </c>
      <c r="D5394" s="164">
        <v>17</v>
      </c>
      <c r="E5394" s="163">
        <v>10</v>
      </c>
      <c r="F5394" s="163">
        <v>14.175000000000001</v>
      </c>
      <c r="G5394" s="163">
        <v>10.879999999999999</v>
      </c>
      <c r="H5394" s="1">
        <v>2839</v>
      </c>
      <c r="I5394" s="161">
        <f>VLOOKUP(B5394,L$2:M$54,2,FALSE)</f>
        <v>1.026408683684173</v>
      </c>
      <c r="J5394">
        <f>MAX(I5394*F5394,E5394)</f>
        <v>14.549343091223154</v>
      </c>
      <c r="L5394" s="166"/>
      <c r="M5394" s="41"/>
      <c r="N5394" s="41"/>
      <c r="O5394" s="41"/>
    </row>
    <row r="5395" spans="1:15" x14ac:dyDescent="0.25">
      <c r="A5395" s="165">
        <v>43690.708333333336</v>
      </c>
      <c r="B5395" s="167">
        <f>WEEKNUM(A5395)</f>
        <v>33</v>
      </c>
      <c r="C5395" s="164">
        <f>WEEKDAY(A5395)</f>
        <v>3</v>
      </c>
      <c r="D5395" s="164">
        <v>18</v>
      </c>
      <c r="E5395" s="163">
        <v>10</v>
      </c>
      <c r="F5395" s="163">
        <v>14.45</v>
      </c>
      <c r="G5395" s="163">
        <v>12</v>
      </c>
      <c r="H5395" s="1">
        <v>2631</v>
      </c>
      <c r="I5395" s="161">
        <f>VLOOKUP(B5395,L$2:M$54,2,FALSE)</f>
        <v>1.026408683684173</v>
      </c>
      <c r="J5395">
        <f>MAX(I5395*F5395,E5395)</f>
        <v>14.8316054792363</v>
      </c>
      <c r="L5395" s="166"/>
      <c r="M5395" s="41"/>
      <c r="N5395" s="41"/>
      <c r="O5395" s="41"/>
    </row>
    <row r="5396" spans="1:15" x14ac:dyDescent="0.25">
      <c r="A5396" s="165">
        <v>43690.75</v>
      </c>
      <c r="B5396" s="167">
        <f>WEEKNUM(A5396)</f>
        <v>33</v>
      </c>
      <c r="C5396" s="164">
        <f>WEEKDAY(A5396)</f>
        <v>3</v>
      </c>
      <c r="D5396" s="164">
        <v>19</v>
      </c>
      <c r="E5396" s="163">
        <v>10</v>
      </c>
      <c r="F5396" s="163">
        <v>17.375</v>
      </c>
      <c r="G5396" s="163">
        <v>10.85</v>
      </c>
      <c r="H5396" s="1">
        <v>2571</v>
      </c>
      <c r="I5396" s="161">
        <f>VLOOKUP(B5396,L$2:M$54,2,FALSE)</f>
        <v>1.026408683684173</v>
      </c>
      <c r="J5396">
        <f>MAX(I5396*F5396,E5396)</f>
        <v>17.833850879012505</v>
      </c>
      <c r="L5396" s="166"/>
      <c r="M5396" s="41"/>
      <c r="N5396" s="41"/>
      <c r="O5396" s="41"/>
    </row>
    <row r="5397" spans="1:15" x14ac:dyDescent="0.25">
      <c r="A5397" s="165">
        <v>43690.791666666664</v>
      </c>
      <c r="B5397" s="167">
        <f>WEEKNUM(A5397)</f>
        <v>33</v>
      </c>
      <c r="C5397" s="164">
        <f>WEEKDAY(A5397)</f>
        <v>3</v>
      </c>
      <c r="D5397" s="164">
        <v>20</v>
      </c>
      <c r="E5397" s="163">
        <v>10</v>
      </c>
      <c r="F5397" s="163">
        <v>15.925000000000001</v>
      </c>
      <c r="G5397" s="163">
        <v>11.9375</v>
      </c>
      <c r="H5397" s="1">
        <v>2837</v>
      </c>
      <c r="I5397" s="161">
        <f>VLOOKUP(B5397,L$2:M$54,2,FALSE)</f>
        <v>1.026408683684173</v>
      </c>
      <c r="J5397">
        <f>MAX(I5397*F5397,E5397)</f>
        <v>16.345558287670457</v>
      </c>
      <c r="L5397" s="166"/>
      <c r="M5397" s="41"/>
      <c r="N5397" s="41"/>
      <c r="O5397" s="41"/>
    </row>
    <row r="5398" spans="1:15" x14ac:dyDescent="0.25">
      <c r="A5398" s="165">
        <v>43690.833333333336</v>
      </c>
      <c r="B5398" s="167">
        <f>WEEKNUM(A5398)</f>
        <v>33</v>
      </c>
      <c r="C5398" s="164">
        <f>WEEKDAY(A5398)</f>
        <v>3</v>
      </c>
      <c r="D5398" s="164">
        <v>21</v>
      </c>
      <c r="E5398" s="163">
        <v>10</v>
      </c>
      <c r="F5398" s="163">
        <v>13.525</v>
      </c>
      <c r="G5398" s="163">
        <v>10.85</v>
      </c>
      <c r="H5398" s="1">
        <v>2399</v>
      </c>
      <c r="I5398" s="161">
        <f>VLOOKUP(B5398,L$2:M$54,2,FALSE)</f>
        <v>1.026408683684173</v>
      </c>
      <c r="J5398">
        <f>MAX(I5398*F5398,E5398)</f>
        <v>13.882177446828441</v>
      </c>
      <c r="L5398" s="166"/>
      <c r="M5398" s="41"/>
      <c r="N5398" s="41"/>
      <c r="O5398" s="41"/>
    </row>
    <row r="5399" spans="1:15" x14ac:dyDescent="0.25">
      <c r="A5399" s="165">
        <v>43690.875</v>
      </c>
      <c r="B5399" s="167">
        <f>WEEKNUM(A5399)</f>
        <v>33</v>
      </c>
      <c r="C5399" s="164">
        <f>WEEKDAY(A5399)</f>
        <v>3</v>
      </c>
      <c r="D5399" s="164">
        <v>22</v>
      </c>
      <c r="E5399" s="163">
        <v>12.45</v>
      </c>
      <c r="F5399" s="163">
        <v>12.45</v>
      </c>
      <c r="G5399" s="163">
        <v>10.75</v>
      </c>
      <c r="H5399" s="1">
        <v>1815</v>
      </c>
      <c r="I5399" s="161">
        <f>VLOOKUP(B5399,L$2:M$54,2,FALSE)</f>
        <v>1.026408683684173</v>
      </c>
      <c r="J5399">
        <f>MAX(I5399*F5399,E5399)</f>
        <v>12.778788111867954</v>
      </c>
      <c r="L5399" s="166"/>
      <c r="M5399" s="41"/>
      <c r="N5399" s="41"/>
      <c r="O5399" s="41"/>
    </row>
    <row r="5400" spans="1:15" x14ac:dyDescent="0.25">
      <c r="A5400" s="165">
        <v>43690.916666666664</v>
      </c>
      <c r="B5400" s="167">
        <f>WEEKNUM(A5400)</f>
        <v>33</v>
      </c>
      <c r="C5400" s="164">
        <f>WEEKDAY(A5400)</f>
        <v>3</v>
      </c>
      <c r="D5400" s="164">
        <v>23</v>
      </c>
      <c r="E5400" s="163">
        <v>11.95</v>
      </c>
      <c r="F5400" s="163">
        <v>11.95</v>
      </c>
      <c r="G5400" s="163">
        <v>11.4375</v>
      </c>
      <c r="H5400" s="1">
        <v>1175</v>
      </c>
      <c r="I5400" s="161">
        <f>VLOOKUP(B5400,L$2:M$54,2,FALSE)</f>
        <v>1.026408683684173</v>
      </c>
      <c r="J5400">
        <f>MAX(I5400*F5400,E5400)</f>
        <v>12.265583770025867</v>
      </c>
      <c r="L5400" s="166"/>
      <c r="M5400" s="41"/>
      <c r="N5400" s="41"/>
      <c r="O5400" s="41"/>
    </row>
    <row r="5401" spans="1:15" x14ac:dyDescent="0.25">
      <c r="A5401" s="165">
        <v>43690.958333333336</v>
      </c>
      <c r="B5401" s="167">
        <f>WEEKNUM(A5401)</f>
        <v>33</v>
      </c>
      <c r="C5401" s="164">
        <f>WEEKDAY(A5401)</f>
        <v>3</v>
      </c>
      <c r="D5401" s="164">
        <v>24</v>
      </c>
      <c r="E5401" s="163">
        <v>11.725000000000001</v>
      </c>
      <c r="F5401" s="163">
        <v>11.725000000000001</v>
      </c>
      <c r="G5401" s="163">
        <v>12.875</v>
      </c>
      <c r="H5401" s="1">
        <v>551</v>
      </c>
      <c r="I5401" s="161">
        <f>VLOOKUP(B5401,L$2:M$54,2,FALSE)</f>
        <v>1.026408683684173</v>
      </c>
      <c r="J5401">
        <f>MAX(I5401*F5401,E5401)</f>
        <v>12.034641816196931</v>
      </c>
      <c r="L5401" s="166"/>
      <c r="M5401" s="41"/>
      <c r="N5401" s="41"/>
      <c r="O5401" s="41"/>
    </row>
    <row r="5402" spans="1:15" x14ac:dyDescent="0.25">
      <c r="A5402" s="165">
        <v>43691</v>
      </c>
      <c r="B5402" s="167">
        <f>WEEKNUM(A5402)</f>
        <v>33</v>
      </c>
      <c r="C5402" s="164">
        <f>WEEKDAY(A5402)</f>
        <v>4</v>
      </c>
      <c r="D5402" s="164">
        <v>1</v>
      </c>
      <c r="E5402" s="163">
        <v>12</v>
      </c>
      <c r="F5402" s="163">
        <v>12</v>
      </c>
      <c r="G5402" s="163">
        <v>13.8125</v>
      </c>
      <c r="H5402" s="1">
        <v>271</v>
      </c>
      <c r="I5402" s="161">
        <f>VLOOKUP(B5402,L$2:M$54,2,FALSE)</f>
        <v>1.026408683684173</v>
      </c>
      <c r="J5402">
        <f>MAX(I5402*F5402,E5402)</f>
        <v>12.316904204210076</v>
      </c>
      <c r="L5402" s="166"/>
      <c r="M5402" s="41"/>
      <c r="N5402" s="41"/>
      <c r="O5402" s="41"/>
    </row>
    <row r="5403" spans="1:15" x14ac:dyDescent="0.25">
      <c r="A5403" s="165">
        <v>43691.041666666664</v>
      </c>
      <c r="B5403" s="167">
        <f>WEEKNUM(A5403)</f>
        <v>33</v>
      </c>
      <c r="C5403" s="164">
        <f>WEEKDAY(A5403)</f>
        <v>4</v>
      </c>
      <c r="D5403" s="164">
        <v>2</v>
      </c>
      <c r="E5403" s="163">
        <v>11.07</v>
      </c>
      <c r="F5403" s="163">
        <v>11.07</v>
      </c>
      <c r="G5403" s="163">
        <v>12.375</v>
      </c>
      <c r="H5403" s="1">
        <v>180</v>
      </c>
      <c r="I5403" s="161">
        <f>VLOOKUP(B5403,L$2:M$54,2,FALSE)</f>
        <v>1.026408683684173</v>
      </c>
      <c r="J5403">
        <f>MAX(I5403*F5403,E5403)</f>
        <v>11.362344128383796</v>
      </c>
      <c r="L5403" s="166"/>
      <c r="M5403" s="41"/>
      <c r="N5403" s="41"/>
      <c r="O5403" s="41"/>
    </row>
    <row r="5404" spans="1:15" x14ac:dyDescent="0.25">
      <c r="A5404" s="165">
        <v>43691.083333333336</v>
      </c>
      <c r="B5404" s="167">
        <f>WEEKNUM(A5404)</f>
        <v>33</v>
      </c>
      <c r="C5404" s="164">
        <f>WEEKDAY(A5404)</f>
        <v>4</v>
      </c>
      <c r="D5404" s="164">
        <v>3</v>
      </c>
      <c r="E5404" s="163">
        <v>11.175000000000001</v>
      </c>
      <c r="F5404" s="163">
        <v>11.175000000000001</v>
      </c>
      <c r="G5404" s="163">
        <v>12</v>
      </c>
      <c r="H5404" s="1">
        <v>90</v>
      </c>
      <c r="I5404" s="161">
        <f>VLOOKUP(B5404,L$2:M$54,2,FALSE)</f>
        <v>1.026408683684173</v>
      </c>
      <c r="J5404">
        <f>MAX(I5404*F5404,E5404)</f>
        <v>11.470117040170635</v>
      </c>
      <c r="L5404" s="166"/>
      <c r="M5404" s="41"/>
      <c r="N5404" s="41"/>
      <c r="O5404" s="41"/>
    </row>
    <row r="5405" spans="1:15" x14ac:dyDescent="0.25">
      <c r="A5405" s="165">
        <v>43691.125</v>
      </c>
      <c r="B5405" s="167">
        <f>WEEKNUM(A5405)</f>
        <v>33</v>
      </c>
      <c r="C5405" s="164">
        <f>WEEKDAY(A5405)</f>
        <v>4</v>
      </c>
      <c r="D5405" s="164">
        <v>4</v>
      </c>
      <c r="E5405" s="163">
        <v>11.745000000000001</v>
      </c>
      <c r="F5405" s="163">
        <v>11.745000000000001</v>
      </c>
      <c r="G5405" s="163">
        <v>11.9375</v>
      </c>
      <c r="H5405" s="1">
        <v>169</v>
      </c>
      <c r="I5405" s="161">
        <f>VLOOKUP(B5405,L$2:M$54,2,FALSE)</f>
        <v>1.026408683684173</v>
      </c>
      <c r="J5405">
        <f>MAX(I5405*F5405,E5405)</f>
        <v>12.055169989870613</v>
      </c>
      <c r="L5405" s="166"/>
      <c r="M5405" s="41"/>
      <c r="N5405" s="41"/>
      <c r="O5405" s="41"/>
    </row>
    <row r="5406" spans="1:15" x14ac:dyDescent="0.25">
      <c r="A5406" s="165">
        <v>43691.166666666664</v>
      </c>
      <c r="B5406" s="167">
        <f>WEEKNUM(A5406)</f>
        <v>33</v>
      </c>
      <c r="C5406" s="164">
        <f>WEEKDAY(A5406)</f>
        <v>4</v>
      </c>
      <c r="D5406" s="164">
        <v>5</v>
      </c>
      <c r="E5406" s="163">
        <v>12.195</v>
      </c>
      <c r="F5406" s="163">
        <v>12.195</v>
      </c>
      <c r="G5406" s="163">
        <v>12.0625</v>
      </c>
      <c r="H5406" s="1">
        <v>335</v>
      </c>
      <c r="I5406" s="161">
        <f>VLOOKUP(B5406,L$2:M$54,2,FALSE)</f>
        <v>1.026408683684173</v>
      </c>
      <c r="J5406">
        <f>MAX(I5406*F5406,E5406)</f>
        <v>12.517053897528491</v>
      </c>
      <c r="L5406" s="166"/>
      <c r="M5406" s="41"/>
      <c r="N5406" s="41"/>
      <c r="O5406" s="41"/>
    </row>
    <row r="5407" spans="1:15" x14ac:dyDescent="0.25">
      <c r="A5407" s="165">
        <v>43691.208333333336</v>
      </c>
      <c r="B5407" s="167">
        <f>WEEKNUM(A5407)</f>
        <v>33</v>
      </c>
      <c r="C5407" s="164">
        <f>WEEKDAY(A5407)</f>
        <v>4</v>
      </c>
      <c r="D5407" s="164">
        <v>6</v>
      </c>
      <c r="E5407" s="163">
        <v>11.705</v>
      </c>
      <c r="F5407" s="163">
        <v>11.705</v>
      </c>
      <c r="G5407" s="163">
        <v>12.037500000000001</v>
      </c>
      <c r="H5407" s="1">
        <v>803</v>
      </c>
      <c r="I5407" s="161">
        <f>VLOOKUP(B5407,L$2:M$54,2,FALSE)</f>
        <v>1.026408683684173</v>
      </c>
      <c r="J5407">
        <f>MAX(I5407*F5407,E5407)</f>
        <v>12.014113642523245</v>
      </c>
      <c r="L5407" s="166"/>
      <c r="M5407" s="41"/>
      <c r="N5407" s="41"/>
      <c r="O5407" s="41"/>
    </row>
    <row r="5408" spans="1:15" x14ac:dyDescent="0.25">
      <c r="A5408" s="165">
        <v>43691.25</v>
      </c>
      <c r="B5408" s="167">
        <f>WEEKNUM(A5408)</f>
        <v>33</v>
      </c>
      <c r="C5408" s="164">
        <f>WEEKDAY(A5408)</f>
        <v>4</v>
      </c>
      <c r="D5408" s="164">
        <v>7</v>
      </c>
      <c r="E5408" s="163">
        <v>10.620000000000001</v>
      </c>
      <c r="F5408" s="163">
        <v>10.620000000000001</v>
      </c>
      <c r="G5408" s="163">
        <v>11.987500000000001</v>
      </c>
      <c r="H5408" s="1">
        <v>2935</v>
      </c>
      <c r="I5408" s="161">
        <f>VLOOKUP(B5408,L$2:M$54,2,FALSE)</f>
        <v>1.026408683684173</v>
      </c>
      <c r="J5408">
        <f>MAX(I5408*F5408,E5408)</f>
        <v>10.900460220725918</v>
      </c>
      <c r="L5408" s="166"/>
      <c r="M5408" s="41"/>
      <c r="N5408" s="41"/>
      <c r="O5408" s="41"/>
    </row>
    <row r="5409" spans="1:15" x14ac:dyDescent="0.25">
      <c r="A5409" s="165">
        <v>43691.291666666664</v>
      </c>
      <c r="B5409" s="167">
        <f>WEEKNUM(A5409)</f>
        <v>33</v>
      </c>
      <c r="C5409" s="164">
        <f>WEEKDAY(A5409)</f>
        <v>4</v>
      </c>
      <c r="D5409" s="164">
        <v>8</v>
      </c>
      <c r="E5409" s="163">
        <v>11.77</v>
      </c>
      <c r="F5409" s="163">
        <v>11.77</v>
      </c>
      <c r="G5409" s="163">
        <v>12.0875</v>
      </c>
      <c r="H5409" s="1">
        <v>3900</v>
      </c>
      <c r="I5409" s="161">
        <f>VLOOKUP(B5409,L$2:M$54,2,FALSE)</f>
        <v>1.026408683684173</v>
      </c>
      <c r="J5409">
        <f>MAX(I5409*F5409,E5409)</f>
        <v>12.080830206962716</v>
      </c>
      <c r="L5409" s="166"/>
      <c r="M5409" s="41"/>
      <c r="N5409" s="41"/>
      <c r="O5409" s="41"/>
    </row>
    <row r="5410" spans="1:15" x14ac:dyDescent="0.25">
      <c r="A5410" s="165">
        <v>43691.333333333336</v>
      </c>
      <c r="B5410" s="167">
        <f>WEEKNUM(A5410)</f>
        <v>33</v>
      </c>
      <c r="C5410" s="164">
        <f>WEEKDAY(A5410)</f>
        <v>4</v>
      </c>
      <c r="D5410" s="164">
        <v>9</v>
      </c>
      <c r="E5410" s="163">
        <v>10</v>
      </c>
      <c r="F5410" s="163">
        <v>16.5</v>
      </c>
      <c r="G5410" s="163">
        <v>12.225</v>
      </c>
      <c r="H5410" s="1">
        <v>3369</v>
      </c>
      <c r="I5410" s="161">
        <f>VLOOKUP(B5410,L$2:M$54,2,FALSE)</f>
        <v>1.026408683684173</v>
      </c>
      <c r="J5410">
        <f>MAX(I5410*F5410,E5410)</f>
        <v>16.935743280788856</v>
      </c>
      <c r="L5410" s="166"/>
      <c r="M5410" s="41"/>
      <c r="N5410" s="41"/>
      <c r="O5410" s="41"/>
    </row>
    <row r="5411" spans="1:15" x14ac:dyDescent="0.25">
      <c r="A5411" s="165">
        <v>43691.375</v>
      </c>
      <c r="B5411" s="167">
        <f>WEEKNUM(A5411)</f>
        <v>33</v>
      </c>
      <c r="C5411" s="164">
        <f>WEEKDAY(A5411)</f>
        <v>4</v>
      </c>
      <c r="D5411" s="164">
        <v>10</v>
      </c>
      <c r="E5411" s="163">
        <v>10</v>
      </c>
      <c r="F5411" s="163">
        <v>19</v>
      </c>
      <c r="G5411" s="163">
        <v>13.6875</v>
      </c>
      <c r="H5411" s="1">
        <v>2608</v>
      </c>
      <c r="I5411" s="161">
        <f>VLOOKUP(B5411,L$2:M$54,2,FALSE)</f>
        <v>1.026408683684173</v>
      </c>
      <c r="J5411">
        <f>MAX(I5411*F5411,E5411)</f>
        <v>19.501764989999288</v>
      </c>
      <c r="L5411" s="166"/>
      <c r="M5411" s="41"/>
      <c r="N5411" s="41"/>
      <c r="O5411" s="41"/>
    </row>
    <row r="5412" spans="1:15" x14ac:dyDescent="0.25">
      <c r="A5412" s="165">
        <v>43691.416666666664</v>
      </c>
      <c r="B5412" s="167">
        <f>WEEKNUM(A5412)</f>
        <v>33</v>
      </c>
      <c r="C5412" s="164">
        <f>WEEKDAY(A5412)</f>
        <v>4</v>
      </c>
      <c r="D5412" s="164">
        <v>11</v>
      </c>
      <c r="E5412" s="163">
        <v>10</v>
      </c>
      <c r="F5412" s="163">
        <v>16.75</v>
      </c>
      <c r="G5412" s="163">
        <v>12.9625</v>
      </c>
      <c r="H5412" s="1">
        <v>2621</v>
      </c>
      <c r="I5412" s="161">
        <f>VLOOKUP(B5412,L$2:M$54,2,FALSE)</f>
        <v>1.026408683684173</v>
      </c>
      <c r="J5412">
        <f>MAX(I5412*F5412,E5412)</f>
        <v>17.192345451709897</v>
      </c>
      <c r="L5412" s="166"/>
      <c r="M5412" s="41"/>
      <c r="N5412" s="41"/>
      <c r="O5412" s="41"/>
    </row>
    <row r="5413" spans="1:15" x14ac:dyDescent="0.25">
      <c r="A5413" s="165">
        <v>43691.458333333336</v>
      </c>
      <c r="B5413" s="167">
        <f>WEEKNUM(A5413)</f>
        <v>33</v>
      </c>
      <c r="C5413" s="164">
        <f>WEEKDAY(A5413)</f>
        <v>4</v>
      </c>
      <c r="D5413" s="164">
        <v>12</v>
      </c>
      <c r="E5413" s="163">
        <v>10</v>
      </c>
      <c r="F5413" s="163">
        <v>15.379999999999999</v>
      </c>
      <c r="G5413" s="163">
        <v>11.762499999999999</v>
      </c>
      <c r="H5413" s="1">
        <v>2685</v>
      </c>
      <c r="I5413" s="161">
        <f>VLOOKUP(B5413,L$2:M$54,2,FALSE)</f>
        <v>1.026408683684173</v>
      </c>
      <c r="J5413">
        <f>MAX(I5413*F5413,E5413)</f>
        <v>15.786165555062579</v>
      </c>
      <c r="L5413" s="166"/>
      <c r="M5413" s="41"/>
      <c r="N5413" s="41"/>
      <c r="O5413" s="41"/>
    </row>
    <row r="5414" spans="1:15" x14ac:dyDescent="0.25">
      <c r="A5414" s="165">
        <v>43691.5</v>
      </c>
      <c r="B5414" s="167">
        <f>WEEKNUM(A5414)</f>
        <v>33</v>
      </c>
      <c r="C5414" s="164">
        <f>WEEKDAY(A5414)</f>
        <v>4</v>
      </c>
      <c r="D5414" s="164">
        <v>13</v>
      </c>
      <c r="E5414" s="163">
        <v>10</v>
      </c>
      <c r="F5414" s="163">
        <v>14.45</v>
      </c>
      <c r="G5414" s="163">
        <v>12.45</v>
      </c>
      <c r="H5414" s="1">
        <v>2297</v>
      </c>
      <c r="I5414" s="161">
        <f>VLOOKUP(B5414,L$2:M$54,2,FALSE)</f>
        <v>1.026408683684173</v>
      </c>
      <c r="J5414">
        <f>MAX(I5414*F5414,E5414)</f>
        <v>14.8316054792363</v>
      </c>
      <c r="L5414" s="166"/>
      <c r="M5414" s="41"/>
      <c r="N5414" s="41"/>
      <c r="O5414" s="41"/>
    </row>
    <row r="5415" spans="1:15" x14ac:dyDescent="0.25">
      <c r="A5415" s="165">
        <v>43691.541666666664</v>
      </c>
      <c r="B5415" s="167">
        <f>WEEKNUM(A5415)</f>
        <v>33</v>
      </c>
      <c r="C5415" s="164">
        <f>WEEKDAY(A5415)</f>
        <v>4</v>
      </c>
      <c r="D5415" s="164">
        <v>14</v>
      </c>
      <c r="E5415" s="163">
        <v>10</v>
      </c>
      <c r="F5415" s="163">
        <v>13.765000000000001</v>
      </c>
      <c r="G5415" s="163">
        <v>11.95</v>
      </c>
      <c r="H5415" s="1">
        <v>2455</v>
      </c>
      <c r="I5415" s="161">
        <f>VLOOKUP(B5415,L$2:M$54,2,FALSE)</f>
        <v>1.026408683684173</v>
      </c>
      <c r="J5415">
        <f>MAX(I5415*F5415,E5415)</f>
        <v>14.128515530912642</v>
      </c>
      <c r="L5415" s="166"/>
      <c r="M5415" s="41"/>
      <c r="N5415" s="41"/>
      <c r="O5415" s="41"/>
    </row>
    <row r="5416" spans="1:15" x14ac:dyDescent="0.25">
      <c r="A5416" s="165">
        <v>43691.583333333336</v>
      </c>
      <c r="B5416" s="167">
        <f>WEEKNUM(A5416)</f>
        <v>33</v>
      </c>
      <c r="C5416" s="164">
        <f>WEEKDAY(A5416)</f>
        <v>4</v>
      </c>
      <c r="D5416" s="164">
        <v>15</v>
      </c>
      <c r="E5416" s="163">
        <v>10</v>
      </c>
      <c r="F5416" s="163">
        <v>14.185</v>
      </c>
      <c r="G5416" s="163">
        <v>11.725000000000001</v>
      </c>
      <c r="H5416" s="1">
        <v>2533</v>
      </c>
      <c r="I5416" s="161">
        <f>VLOOKUP(B5416,L$2:M$54,2,FALSE)</f>
        <v>1.026408683684173</v>
      </c>
      <c r="J5416">
        <f>MAX(I5416*F5416,E5416)</f>
        <v>14.559607178059995</v>
      </c>
      <c r="L5416" s="166"/>
      <c r="M5416" s="41"/>
      <c r="N5416" s="41"/>
      <c r="O5416" s="41"/>
    </row>
    <row r="5417" spans="1:15" x14ac:dyDescent="0.25">
      <c r="A5417" s="165">
        <v>43691.625</v>
      </c>
      <c r="B5417" s="167">
        <f>WEEKNUM(A5417)</f>
        <v>33</v>
      </c>
      <c r="C5417" s="164">
        <f>WEEKDAY(A5417)</f>
        <v>4</v>
      </c>
      <c r="D5417" s="164">
        <v>16</v>
      </c>
      <c r="E5417" s="163">
        <v>10</v>
      </c>
      <c r="F5417" s="163">
        <v>15</v>
      </c>
      <c r="G5417" s="163">
        <v>12</v>
      </c>
      <c r="H5417" s="1">
        <v>2648</v>
      </c>
      <c r="I5417" s="161">
        <f>VLOOKUP(B5417,L$2:M$54,2,FALSE)</f>
        <v>1.026408683684173</v>
      </c>
      <c r="J5417">
        <f>MAX(I5417*F5417,E5417)</f>
        <v>15.396130255262596</v>
      </c>
      <c r="L5417" s="166"/>
      <c r="M5417" s="41"/>
      <c r="N5417" s="41"/>
      <c r="O5417" s="41"/>
    </row>
    <row r="5418" spans="1:15" x14ac:dyDescent="0.25">
      <c r="A5418" s="165">
        <v>43691.666666666664</v>
      </c>
      <c r="B5418" s="167">
        <f>WEEKNUM(A5418)</f>
        <v>33</v>
      </c>
      <c r="C5418" s="164">
        <f>WEEKDAY(A5418)</f>
        <v>4</v>
      </c>
      <c r="D5418" s="164">
        <v>17</v>
      </c>
      <c r="E5418" s="163">
        <v>10</v>
      </c>
      <c r="F5418" s="163">
        <v>14.895</v>
      </c>
      <c r="G5418" s="163">
        <v>11.07</v>
      </c>
      <c r="H5418" s="1">
        <v>3516</v>
      </c>
      <c r="I5418" s="161">
        <f>VLOOKUP(B5418,L$2:M$54,2,FALSE)</f>
        <v>1.026408683684173</v>
      </c>
      <c r="J5418">
        <f>MAX(I5418*F5418,E5418)</f>
        <v>15.288357343475758</v>
      </c>
      <c r="L5418" s="166"/>
      <c r="M5418" s="41"/>
      <c r="N5418" s="41"/>
      <c r="O5418" s="41"/>
    </row>
    <row r="5419" spans="1:15" x14ac:dyDescent="0.25">
      <c r="A5419" s="165">
        <v>43691.708333333336</v>
      </c>
      <c r="B5419" s="167">
        <f>WEEKNUM(A5419)</f>
        <v>33</v>
      </c>
      <c r="C5419" s="164">
        <f>WEEKDAY(A5419)</f>
        <v>4</v>
      </c>
      <c r="D5419" s="164">
        <v>18</v>
      </c>
      <c r="E5419" s="163">
        <v>10</v>
      </c>
      <c r="F5419" s="163">
        <v>15.77</v>
      </c>
      <c r="G5419" s="163">
        <v>11.175000000000001</v>
      </c>
      <c r="H5419" s="1">
        <v>4139</v>
      </c>
      <c r="I5419" s="161">
        <f>VLOOKUP(B5419,L$2:M$54,2,FALSE)</f>
        <v>1.026408683684173</v>
      </c>
      <c r="J5419">
        <f>MAX(I5419*F5419,E5419)</f>
        <v>16.186464941699409</v>
      </c>
      <c r="L5419" s="166"/>
      <c r="M5419" s="41"/>
      <c r="N5419" s="41"/>
      <c r="O5419" s="41"/>
    </row>
    <row r="5420" spans="1:15" x14ac:dyDescent="0.25">
      <c r="A5420" s="165">
        <v>43691.75</v>
      </c>
      <c r="B5420" s="167">
        <f>WEEKNUM(A5420)</f>
        <v>33</v>
      </c>
      <c r="C5420" s="164">
        <f>WEEKDAY(A5420)</f>
        <v>4</v>
      </c>
      <c r="D5420" s="164">
        <v>19</v>
      </c>
      <c r="E5420" s="163">
        <v>10</v>
      </c>
      <c r="F5420" s="163">
        <v>17.549999999999997</v>
      </c>
      <c r="G5420" s="163">
        <v>11.745000000000001</v>
      </c>
      <c r="H5420" s="1">
        <v>3088</v>
      </c>
      <c r="I5420" s="161">
        <f>VLOOKUP(B5420,L$2:M$54,2,FALSE)</f>
        <v>1.026408683684173</v>
      </c>
      <c r="J5420">
        <f>MAX(I5420*F5420,E5420)</f>
        <v>18.013472398657235</v>
      </c>
      <c r="L5420" s="166"/>
      <c r="M5420" s="41"/>
      <c r="N5420" s="41"/>
      <c r="O5420" s="41"/>
    </row>
    <row r="5421" spans="1:15" x14ac:dyDescent="0.25">
      <c r="A5421" s="165">
        <v>43691.791666666664</v>
      </c>
      <c r="B5421" s="167">
        <f>WEEKNUM(A5421)</f>
        <v>33</v>
      </c>
      <c r="C5421" s="164">
        <f>WEEKDAY(A5421)</f>
        <v>4</v>
      </c>
      <c r="D5421" s="164">
        <v>20</v>
      </c>
      <c r="E5421" s="163">
        <v>10</v>
      </c>
      <c r="F5421" s="163">
        <v>16.234999999999999</v>
      </c>
      <c r="G5421" s="163">
        <v>12.195</v>
      </c>
      <c r="H5421" s="1">
        <v>1989</v>
      </c>
      <c r="I5421" s="161">
        <f>VLOOKUP(B5421,L$2:M$54,2,FALSE)</f>
        <v>1.026408683684173</v>
      </c>
      <c r="J5421">
        <f>MAX(I5421*F5421,E5421)</f>
        <v>16.663744979612549</v>
      </c>
      <c r="L5421" s="166"/>
      <c r="M5421" s="41"/>
      <c r="N5421" s="41"/>
      <c r="O5421" s="41"/>
    </row>
    <row r="5422" spans="1:15" x14ac:dyDescent="0.25">
      <c r="A5422" s="165">
        <v>43691.833333333336</v>
      </c>
      <c r="B5422" s="167">
        <f>WEEKNUM(A5422)</f>
        <v>33</v>
      </c>
      <c r="C5422" s="164">
        <f>WEEKDAY(A5422)</f>
        <v>4</v>
      </c>
      <c r="D5422" s="164">
        <v>21</v>
      </c>
      <c r="E5422" s="163">
        <v>10</v>
      </c>
      <c r="F5422" s="163">
        <v>14</v>
      </c>
      <c r="G5422" s="163">
        <v>11.705</v>
      </c>
      <c r="H5422" s="1">
        <v>1194</v>
      </c>
      <c r="I5422" s="161">
        <f>VLOOKUP(B5422,L$2:M$54,2,FALSE)</f>
        <v>1.026408683684173</v>
      </c>
      <c r="J5422">
        <f>MAX(I5422*F5422,E5422)</f>
        <v>14.369721571578422</v>
      </c>
      <c r="L5422" s="166"/>
      <c r="M5422" s="41"/>
      <c r="N5422" s="41"/>
      <c r="O5422" s="41"/>
    </row>
    <row r="5423" spans="1:15" x14ac:dyDescent="0.25">
      <c r="A5423" s="165">
        <v>43691.875</v>
      </c>
      <c r="B5423" s="167">
        <f>WEEKNUM(A5423)</f>
        <v>33</v>
      </c>
      <c r="C5423" s="164">
        <f>WEEKDAY(A5423)</f>
        <v>4</v>
      </c>
      <c r="D5423" s="164">
        <v>22</v>
      </c>
      <c r="E5423" s="163">
        <v>10</v>
      </c>
      <c r="F5423" s="163">
        <v>12.77</v>
      </c>
      <c r="G5423" s="163">
        <v>10.620000000000001</v>
      </c>
      <c r="H5423" s="1">
        <v>907</v>
      </c>
      <c r="I5423" s="161">
        <f>VLOOKUP(B5423,L$2:M$54,2,FALSE)</f>
        <v>1.026408683684173</v>
      </c>
      <c r="J5423">
        <f>MAX(I5423*F5423,E5423)</f>
        <v>13.107238890646888</v>
      </c>
      <c r="L5423" s="166"/>
      <c r="M5423" s="41"/>
      <c r="N5423" s="41"/>
      <c r="O5423" s="41"/>
    </row>
    <row r="5424" spans="1:15" x14ac:dyDescent="0.25">
      <c r="A5424" s="165">
        <v>43691.916666666664</v>
      </c>
      <c r="B5424" s="167">
        <f>WEEKNUM(A5424)</f>
        <v>33</v>
      </c>
      <c r="C5424" s="164">
        <f>WEEKDAY(A5424)</f>
        <v>4</v>
      </c>
      <c r="D5424" s="164">
        <v>23</v>
      </c>
      <c r="E5424" s="163">
        <v>12.48</v>
      </c>
      <c r="F5424" s="163">
        <v>12.48</v>
      </c>
      <c r="G5424" s="163">
        <v>11.77</v>
      </c>
      <c r="H5424" s="1">
        <v>765</v>
      </c>
      <c r="I5424" s="161">
        <f>VLOOKUP(B5424,L$2:M$54,2,FALSE)</f>
        <v>1.026408683684173</v>
      </c>
      <c r="J5424">
        <f>MAX(I5424*F5424,E5424)</f>
        <v>12.80958037237848</v>
      </c>
      <c r="L5424" s="166"/>
      <c r="M5424" s="41"/>
      <c r="N5424" s="41"/>
      <c r="O5424" s="41"/>
    </row>
    <row r="5425" spans="1:15" x14ac:dyDescent="0.25">
      <c r="A5425" s="165">
        <v>43691.958333333336</v>
      </c>
      <c r="B5425" s="167">
        <f>WEEKNUM(A5425)</f>
        <v>33</v>
      </c>
      <c r="C5425" s="164">
        <f>WEEKDAY(A5425)</f>
        <v>4</v>
      </c>
      <c r="D5425" s="164">
        <v>24</v>
      </c>
      <c r="E5425" s="163">
        <v>12.59</v>
      </c>
      <c r="F5425" s="163">
        <v>12.59</v>
      </c>
      <c r="G5425" s="163">
        <v>13.25</v>
      </c>
      <c r="H5425" s="1">
        <v>436</v>
      </c>
      <c r="I5425" s="161">
        <f>VLOOKUP(B5425,L$2:M$54,2,FALSE)</f>
        <v>1.026408683684173</v>
      </c>
      <c r="J5425">
        <f>MAX(I5425*F5425,E5425)</f>
        <v>12.922485327583738</v>
      </c>
      <c r="L5425" s="166"/>
      <c r="M5425" s="41"/>
      <c r="N5425" s="41"/>
      <c r="O5425" s="41"/>
    </row>
    <row r="5426" spans="1:15" x14ac:dyDescent="0.25">
      <c r="A5426" s="165">
        <v>43692</v>
      </c>
      <c r="B5426" s="167">
        <f>WEEKNUM(A5426)</f>
        <v>33</v>
      </c>
      <c r="C5426" s="164">
        <f>WEEKDAY(A5426)</f>
        <v>5</v>
      </c>
      <c r="D5426" s="164">
        <v>1</v>
      </c>
      <c r="E5426" s="163">
        <v>12.375</v>
      </c>
      <c r="F5426" s="163">
        <v>12.375</v>
      </c>
      <c r="G5426" s="163">
        <v>14.5</v>
      </c>
      <c r="H5426" s="1">
        <v>245</v>
      </c>
      <c r="I5426" s="161">
        <f>VLOOKUP(B5426,L$2:M$54,2,FALSE)</f>
        <v>1.026408683684173</v>
      </c>
      <c r="J5426">
        <f>MAX(I5426*F5426,E5426)</f>
        <v>12.701807460591642</v>
      </c>
      <c r="L5426" s="166"/>
      <c r="M5426" s="41"/>
      <c r="N5426" s="41"/>
      <c r="O5426" s="41"/>
    </row>
    <row r="5427" spans="1:15" x14ac:dyDescent="0.25">
      <c r="A5427" s="165">
        <v>43692.041666666664</v>
      </c>
      <c r="B5427" s="167">
        <f>WEEKNUM(A5427)</f>
        <v>33</v>
      </c>
      <c r="C5427" s="164">
        <f>WEEKDAY(A5427)</f>
        <v>5</v>
      </c>
      <c r="D5427" s="164">
        <v>2</v>
      </c>
      <c r="E5427" s="163">
        <v>11.984999999999999</v>
      </c>
      <c r="F5427" s="163">
        <v>11.984999999999999</v>
      </c>
      <c r="G5427" s="163">
        <v>13.375</v>
      </c>
      <c r="H5427" s="1">
        <v>118</v>
      </c>
      <c r="I5427" s="161">
        <f>VLOOKUP(B5427,L$2:M$54,2,FALSE)</f>
        <v>1.026408683684173</v>
      </c>
      <c r="J5427">
        <f>MAX(I5427*F5427,E5427)</f>
        <v>12.301508073954814</v>
      </c>
      <c r="L5427" s="166"/>
      <c r="M5427" s="41"/>
      <c r="N5427" s="41"/>
      <c r="O5427" s="41"/>
    </row>
    <row r="5428" spans="1:15" x14ac:dyDescent="0.25">
      <c r="A5428" s="165">
        <v>43692.083333333336</v>
      </c>
      <c r="B5428" s="167">
        <f>WEEKNUM(A5428)</f>
        <v>33</v>
      </c>
      <c r="C5428" s="164">
        <f>WEEKDAY(A5428)</f>
        <v>5</v>
      </c>
      <c r="D5428" s="164">
        <v>3</v>
      </c>
      <c r="E5428" s="163">
        <v>11.719999999999999</v>
      </c>
      <c r="F5428" s="163">
        <v>11.719999999999999</v>
      </c>
      <c r="G5428" s="163">
        <v>12.690000000000001</v>
      </c>
      <c r="H5428" s="1">
        <v>80</v>
      </c>
      <c r="I5428" s="161">
        <f>VLOOKUP(B5428,L$2:M$54,2,FALSE)</f>
        <v>1.026408683684173</v>
      </c>
      <c r="J5428">
        <f>MAX(I5428*F5428,E5428)</f>
        <v>12.029509772778507</v>
      </c>
      <c r="L5428" s="166"/>
      <c r="M5428" s="41"/>
      <c r="N5428" s="41"/>
      <c r="O5428" s="41"/>
    </row>
    <row r="5429" spans="1:15" x14ac:dyDescent="0.25">
      <c r="A5429" s="165">
        <v>43692.125</v>
      </c>
      <c r="B5429" s="167">
        <f>WEEKNUM(A5429)</f>
        <v>33</v>
      </c>
      <c r="C5429" s="164">
        <f>WEEKDAY(A5429)</f>
        <v>5</v>
      </c>
      <c r="D5429" s="164">
        <v>4</v>
      </c>
      <c r="E5429" s="163">
        <v>12.094999999999999</v>
      </c>
      <c r="F5429" s="163">
        <v>12.094999999999999</v>
      </c>
      <c r="G5429" s="163">
        <v>12.225000000000001</v>
      </c>
      <c r="H5429" s="1">
        <v>128</v>
      </c>
      <c r="I5429" s="161">
        <f>VLOOKUP(B5429,L$2:M$54,2,FALSE)</f>
        <v>1.026408683684173</v>
      </c>
      <c r="J5429">
        <f>MAX(I5429*F5429,E5429)</f>
        <v>12.414413029160071</v>
      </c>
      <c r="L5429" s="166"/>
      <c r="M5429" s="41"/>
      <c r="N5429" s="41"/>
      <c r="O5429" s="41"/>
    </row>
    <row r="5430" spans="1:15" x14ac:dyDescent="0.25">
      <c r="A5430" s="165">
        <v>43692.166666666664</v>
      </c>
      <c r="B5430" s="167">
        <f>WEEKNUM(A5430)</f>
        <v>33</v>
      </c>
      <c r="C5430" s="164">
        <f>WEEKDAY(A5430)</f>
        <v>5</v>
      </c>
      <c r="D5430" s="164">
        <v>5</v>
      </c>
      <c r="E5430" s="163">
        <v>11.91</v>
      </c>
      <c r="F5430" s="163">
        <v>11.91</v>
      </c>
      <c r="G5430" s="163">
        <v>11.8825</v>
      </c>
      <c r="H5430" s="1">
        <v>271</v>
      </c>
      <c r="I5430" s="161">
        <f>VLOOKUP(B5430,L$2:M$54,2,FALSE)</f>
        <v>1.026408683684173</v>
      </c>
      <c r="J5430">
        <f>MAX(I5430*F5430,E5430)</f>
        <v>12.2245274226785</v>
      </c>
      <c r="L5430" s="166"/>
      <c r="M5430" s="41"/>
      <c r="N5430" s="41"/>
      <c r="O5430" s="41"/>
    </row>
    <row r="5431" spans="1:15" x14ac:dyDescent="0.25">
      <c r="A5431" s="165">
        <v>43692.208333333336</v>
      </c>
      <c r="B5431" s="167">
        <f>WEEKNUM(A5431)</f>
        <v>33</v>
      </c>
      <c r="C5431" s="164">
        <f>WEEKDAY(A5431)</f>
        <v>5</v>
      </c>
      <c r="D5431" s="164">
        <v>6</v>
      </c>
      <c r="E5431" s="163">
        <v>12.455</v>
      </c>
      <c r="F5431" s="163">
        <v>12.455</v>
      </c>
      <c r="G5431" s="163">
        <v>12.092500000000001</v>
      </c>
      <c r="H5431" s="1">
        <v>735</v>
      </c>
      <c r="I5431" s="161">
        <f>VLOOKUP(B5431,L$2:M$54,2,FALSE)</f>
        <v>1.026408683684173</v>
      </c>
      <c r="J5431">
        <f>MAX(I5431*F5431,E5431)</f>
        <v>12.783920155286376</v>
      </c>
      <c r="L5431" s="166"/>
      <c r="M5431" s="41"/>
      <c r="N5431" s="41"/>
      <c r="O5431" s="41"/>
    </row>
    <row r="5432" spans="1:15" x14ac:dyDescent="0.25">
      <c r="A5432" s="165">
        <v>43692.25</v>
      </c>
      <c r="B5432" s="167">
        <f>WEEKNUM(A5432)</f>
        <v>33</v>
      </c>
      <c r="C5432" s="164">
        <f>WEEKDAY(A5432)</f>
        <v>5</v>
      </c>
      <c r="D5432" s="164">
        <v>7</v>
      </c>
      <c r="E5432" s="163">
        <v>10</v>
      </c>
      <c r="F5432" s="163">
        <v>11.094999999999999</v>
      </c>
      <c r="G5432" s="163">
        <v>12.5</v>
      </c>
      <c r="H5432" s="1">
        <v>2818</v>
      </c>
      <c r="I5432" s="161">
        <f>VLOOKUP(B5432,L$2:M$54,2,FALSE)</f>
        <v>1.026408683684173</v>
      </c>
      <c r="J5432">
        <f>MAX(I5432*F5432,E5432)</f>
        <v>11.388004345475899</v>
      </c>
      <c r="L5432" s="166"/>
      <c r="M5432" s="41"/>
      <c r="N5432" s="41"/>
      <c r="O5432" s="41"/>
    </row>
    <row r="5433" spans="1:15" x14ac:dyDescent="0.25">
      <c r="A5433" s="165">
        <v>43692.291666666664</v>
      </c>
      <c r="B5433" s="167">
        <f>WEEKNUM(A5433)</f>
        <v>33</v>
      </c>
      <c r="C5433" s="164">
        <f>WEEKDAY(A5433)</f>
        <v>5</v>
      </c>
      <c r="D5433" s="164">
        <v>8</v>
      </c>
      <c r="E5433" s="163">
        <v>10</v>
      </c>
      <c r="F5433" s="163">
        <v>11.745000000000001</v>
      </c>
      <c r="G5433" s="163">
        <v>12.4475</v>
      </c>
      <c r="H5433" s="1">
        <v>4040</v>
      </c>
      <c r="I5433" s="161">
        <f>VLOOKUP(B5433,L$2:M$54,2,FALSE)</f>
        <v>1.026408683684173</v>
      </c>
      <c r="J5433">
        <f>MAX(I5433*F5433,E5433)</f>
        <v>12.055169989870613</v>
      </c>
      <c r="L5433" s="166"/>
      <c r="M5433" s="41"/>
      <c r="N5433" s="41"/>
      <c r="O5433" s="41"/>
    </row>
    <row r="5434" spans="1:15" x14ac:dyDescent="0.25">
      <c r="A5434" s="165">
        <v>43692.333333333336</v>
      </c>
      <c r="B5434" s="167">
        <f>WEEKNUM(A5434)</f>
        <v>33</v>
      </c>
      <c r="C5434" s="164">
        <f>WEEKDAY(A5434)</f>
        <v>5</v>
      </c>
      <c r="D5434" s="164">
        <v>9</v>
      </c>
      <c r="E5434" s="163">
        <v>10</v>
      </c>
      <c r="F5434" s="163">
        <v>17.755000000000003</v>
      </c>
      <c r="G5434" s="163">
        <v>12.885000000000002</v>
      </c>
      <c r="H5434" s="1">
        <v>3438</v>
      </c>
      <c r="I5434" s="161">
        <f>VLOOKUP(B5434,L$2:M$54,2,FALSE)</f>
        <v>1.026408683684173</v>
      </c>
      <c r="J5434">
        <f>MAX(I5434*F5434,E5434)</f>
        <v>18.223886178812496</v>
      </c>
      <c r="L5434" s="166"/>
      <c r="M5434" s="41"/>
      <c r="N5434" s="41"/>
      <c r="O5434" s="41"/>
    </row>
    <row r="5435" spans="1:15" x14ac:dyDescent="0.25">
      <c r="A5435" s="165">
        <v>43692.375</v>
      </c>
      <c r="B5435" s="167">
        <f>WEEKNUM(A5435)</f>
        <v>33</v>
      </c>
      <c r="C5435" s="164">
        <f>WEEKDAY(A5435)</f>
        <v>5</v>
      </c>
      <c r="D5435" s="164">
        <v>10</v>
      </c>
      <c r="E5435" s="163">
        <v>10</v>
      </c>
      <c r="F5435" s="163">
        <v>16.395</v>
      </c>
      <c r="G5435" s="163">
        <v>13.774999999999999</v>
      </c>
      <c r="H5435" s="1">
        <v>2812</v>
      </c>
      <c r="I5435" s="161">
        <f>VLOOKUP(B5435,L$2:M$54,2,FALSE)</f>
        <v>1.026408683684173</v>
      </c>
      <c r="J5435">
        <f>MAX(I5435*F5435,E5435)</f>
        <v>16.827970369002017</v>
      </c>
      <c r="L5435" s="166"/>
      <c r="M5435" s="41"/>
      <c r="N5435" s="41"/>
      <c r="O5435" s="41"/>
    </row>
    <row r="5436" spans="1:15" x14ac:dyDescent="0.25">
      <c r="A5436" s="165">
        <v>43692.416666666664</v>
      </c>
      <c r="B5436" s="167">
        <f>WEEKNUM(A5436)</f>
        <v>33</v>
      </c>
      <c r="C5436" s="164">
        <f>WEEKDAY(A5436)</f>
        <v>5</v>
      </c>
      <c r="D5436" s="164">
        <v>11</v>
      </c>
      <c r="E5436" s="163">
        <v>10</v>
      </c>
      <c r="F5436" s="163">
        <v>15.625</v>
      </c>
      <c r="G5436" s="163">
        <v>13.1175</v>
      </c>
      <c r="H5436" s="1">
        <v>2831</v>
      </c>
      <c r="I5436" s="161">
        <f>VLOOKUP(B5436,L$2:M$54,2,FALSE)</f>
        <v>1.026408683684173</v>
      </c>
      <c r="J5436">
        <f>MAX(I5436*F5436,E5436)</f>
        <v>16.037635682565202</v>
      </c>
      <c r="L5436" s="166"/>
      <c r="M5436" s="41"/>
      <c r="N5436" s="41"/>
      <c r="O5436" s="41"/>
    </row>
    <row r="5437" spans="1:15" x14ac:dyDescent="0.25">
      <c r="A5437" s="165">
        <v>43692.458333333336</v>
      </c>
      <c r="B5437" s="167">
        <f>WEEKNUM(A5437)</f>
        <v>33</v>
      </c>
      <c r="C5437" s="164">
        <f>WEEKDAY(A5437)</f>
        <v>5</v>
      </c>
      <c r="D5437" s="164">
        <v>12</v>
      </c>
      <c r="E5437" s="163">
        <v>10</v>
      </c>
      <c r="F5437" s="163">
        <v>13.745000000000001</v>
      </c>
      <c r="G5437" s="163">
        <v>12</v>
      </c>
      <c r="H5437" s="1">
        <v>2790</v>
      </c>
      <c r="I5437" s="161">
        <f>VLOOKUP(B5437,L$2:M$54,2,FALSE)</f>
        <v>1.026408683684173</v>
      </c>
      <c r="J5437">
        <f>MAX(I5437*F5437,E5437)</f>
        <v>14.10798735723896</v>
      </c>
      <c r="L5437" s="166"/>
      <c r="M5437" s="41"/>
      <c r="N5437" s="41"/>
      <c r="O5437" s="41"/>
    </row>
    <row r="5438" spans="1:15" x14ac:dyDescent="0.25">
      <c r="A5438" s="165">
        <v>43692.5</v>
      </c>
      <c r="B5438" s="167">
        <f>WEEKNUM(A5438)</f>
        <v>33</v>
      </c>
      <c r="C5438" s="164">
        <f>WEEKDAY(A5438)</f>
        <v>5</v>
      </c>
      <c r="D5438" s="164">
        <v>13</v>
      </c>
      <c r="E5438" s="163">
        <v>10</v>
      </c>
      <c r="F5438" s="163">
        <v>15.704999999999998</v>
      </c>
      <c r="G5438" s="163">
        <v>11.385</v>
      </c>
      <c r="H5438" s="1">
        <v>2421</v>
      </c>
      <c r="I5438" s="161">
        <f>VLOOKUP(B5438,L$2:M$54,2,FALSE)</f>
        <v>1.026408683684173</v>
      </c>
      <c r="J5438">
        <f>MAX(I5438*F5438,E5438)</f>
        <v>16.119748377259935</v>
      </c>
      <c r="L5438" s="166"/>
      <c r="M5438" s="41"/>
      <c r="N5438" s="41"/>
      <c r="O5438" s="41"/>
    </row>
    <row r="5439" spans="1:15" x14ac:dyDescent="0.25">
      <c r="A5439" s="165">
        <v>43692.541666666664</v>
      </c>
      <c r="B5439" s="167">
        <f>WEEKNUM(A5439)</f>
        <v>33</v>
      </c>
      <c r="C5439" s="164">
        <f>WEEKDAY(A5439)</f>
        <v>5</v>
      </c>
      <c r="D5439" s="164">
        <v>14</v>
      </c>
      <c r="E5439" s="163">
        <v>10</v>
      </c>
      <c r="F5439" s="163">
        <v>14.475</v>
      </c>
      <c r="G5439" s="163">
        <v>12.48</v>
      </c>
      <c r="H5439" s="1">
        <v>2468</v>
      </c>
      <c r="I5439" s="161">
        <f>VLOOKUP(B5439,L$2:M$54,2,FALSE)</f>
        <v>1.026408683684173</v>
      </c>
      <c r="J5439">
        <f>MAX(I5439*F5439,E5439)</f>
        <v>14.857265696328405</v>
      </c>
      <c r="L5439" s="166"/>
      <c r="M5439" s="41"/>
      <c r="N5439" s="41"/>
      <c r="O5439" s="41"/>
    </row>
    <row r="5440" spans="1:15" x14ac:dyDescent="0.25">
      <c r="A5440" s="165">
        <v>43692.583333333336</v>
      </c>
      <c r="B5440" s="167">
        <f>WEEKNUM(A5440)</f>
        <v>33</v>
      </c>
      <c r="C5440" s="164">
        <f>WEEKDAY(A5440)</f>
        <v>5</v>
      </c>
      <c r="D5440" s="164">
        <v>15</v>
      </c>
      <c r="E5440" s="163">
        <v>10</v>
      </c>
      <c r="F5440" s="163">
        <v>13.765000000000001</v>
      </c>
      <c r="G5440" s="163">
        <v>12.59</v>
      </c>
      <c r="H5440" s="1">
        <v>2622</v>
      </c>
      <c r="I5440" s="161">
        <f>VLOOKUP(B5440,L$2:M$54,2,FALSE)</f>
        <v>1.026408683684173</v>
      </c>
      <c r="J5440">
        <f>MAX(I5440*F5440,E5440)</f>
        <v>14.128515530912642</v>
      </c>
      <c r="L5440" s="166"/>
      <c r="M5440" s="41"/>
      <c r="N5440" s="41"/>
      <c r="O5440" s="41"/>
    </row>
    <row r="5441" spans="1:15" x14ac:dyDescent="0.25">
      <c r="A5441" s="165">
        <v>43692.625</v>
      </c>
      <c r="B5441" s="167">
        <f>WEEKNUM(A5441)</f>
        <v>33</v>
      </c>
      <c r="C5441" s="164">
        <f>WEEKDAY(A5441)</f>
        <v>5</v>
      </c>
      <c r="D5441" s="164">
        <v>16</v>
      </c>
      <c r="E5441" s="163">
        <v>10</v>
      </c>
      <c r="F5441" s="163">
        <v>15.885</v>
      </c>
      <c r="G5441" s="163">
        <v>12.375</v>
      </c>
      <c r="H5441" s="1">
        <v>2843</v>
      </c>
      <c r="I5441" s="161">
        <f>VLOOKUP(B5441,L$2:M$54,2,FALSE)</f>
        <v>1.026408683684173</v>
      </c>
      <c r="J5441">
        <f>MAX(I5441*F5441,E5441)</f>
        <v>16.304501940323089</v>
      </c>
      <c r="L5441" s="166"/>
      <c r="M5441" s="41"/>
      <c r="N5441" s="41"/>
      <c r="O5441" s="41"/>
    </row>
    <row r="5442" spans="1:15" x14ac:dyDescent="0.25">
      <c r="A5442" s="165">
        <v>43692.666666666664</v>
      </c>
      <c r="B5442" s="167">
        <f>WEEKNUM(A5442)</f>
        <v>33</v>
      </c>
      <c r="C5442" s="164">
        <f>WEEKDAY(A5442)</f>
        <v>5</v>
      </c>
      <c r="D5442" s="164">
        <v>17</v>
      </c>
      <c r="E5442" s="163">
        <v>10</v>
      </c>
      <c r="F5442" s="163">
        <v>14.73</v>
      </c>
      <c r="G5442" s="163">
        <v>11.984999999999999</v>
      </c>
      <c r="H5442" s="1">
        <v>3668</v>
      </c>
      <c r="I5442" s="161">
        <f>VLOOKUP(B5442,L$2:M$54,2,FALSE)</f>
        <v>1.026408683684173</v>
      </c>
      <c r="J5442">
        <f>MAX(I5442*F5442,E5442)</f>
        <v>15.118999910667869</v>
      </c>
      <c r="L5442" s="166"/>
      <c r="M5442" s="41"/>
      <c r="N5442" s="41"/>
      <c r="O5442" s="41"/>
    </row>
    <row r="5443" spans="1:15" x14ac:dyDescent="0.25">
      <c r="A5443" s="165">
        <v>43692.708333333336</v>
      </c>
      <c r="B5443" s="167">
        <f>WEEKNUM(A5443)</f>
        <v>33</v>
      </c>
      <c r="C5443" s="164">
        <f>WEEKDAY(A5443)</f>
        <v>5</v>
      </c>
      <c r="D5443" s="164">
        <v>18</v>
      </c>
      <c r="E5443" s="163">
        <v>10</v>
      </c>
      <c r="F5443" s="163">
        <v>15.145</v>
      </c>
      <c r="G5443" s="163">
        <v>11.719999999999999</v>
      </c>
      <c r="H5443" s="1">
        <v>4033</v>
      </c>
      <c r="I5443" s="161">
        <f>VLOOKUP(B5443,L$2:M$54,2,FALSE)</f>
        <v>1.026408683684173</v>
      </c>
      <c r="J5443">
        <f>MAX(I5443*F5443,E5443)</f>
        <v>15.544959514396801</v>
      </c>
      <c r="L5443" s="166"/>
      <c r="M5443" s="41"/>
      <c r="N5443" s="41"/>
      <c r="O5443" s="41"/>
    </row>
    <row r="5444" spans="1:15" x14ac:dyDescent="0.25">
      <c r="A5444" s="165">
        <v>43692.75</v>
      </c>
      <c r="B5444" s="167">
        <f>WEEKNUM(A5444)</f>
        <v>33</v>
      </c>
      <c r="C5444" s="164">
        <f>WEEKDAY(A5444)</f>
        <v>5</v>
      </c>
      <c r="D5444" s="164">
        <v>19</v>
      </c>
      <c r="E5444" s="163">
        <v>10</v>
      </c>
      <c r="F5444" s="163">
        <v>17.98</v>
      </c>
      <c r="G5444" s="163">
        <v>12.094999999999999</v>
      </c>
      <c r="H5444" s="1">
        <v>3108</v>
      </c>
      <c r="I5444" s="161">
        <f>VLOOKUP(B5444,L$2:M$54,2,FALSE)</f>
        <v>1.026408683684173</v>
      </c>
      <c r="J5444">
        <f>MAX(I5444*F5444,E5444)</f>
        <v>18.454828132641431</v>
      </c>
      <c r="L5444" s="166"/>
      <c r="M5444" s="41"/>
      <c r="N5444" s="41"/>
      <c r="O5444" s="41"/>
    </row>
    <row r="5445" spans="1:15" x14ac:dyDescent="0.25">
      <c r="A5445" s="165">
        <v>43692.791666666664</v>
      </c>
      <c r="B5445" s="167">
        <f>WEEKNUM(A5445)</f>
        <v>33</v>
      </c>
      <c r="C5445" s="164">
        <f>WEEKDAY(A5445)</f>
        <v>5</v>
      </c>
      <c r="D5445" s="164">
        <v>20</v>
      </c>
      <c r="E5445" s="163">
        <v>10</v>
      </c>
      <c r="F5445" s="163">
        <v>16.450000000000003</v>
      </c>
      <c r="G5445" s="163">
        <v>11.91</v>
      </c>
      <c r="H5445" s="1">
        <v>2033</v>
      </c>
      <c r="I5445" s="161">
        <f>VLOOKUP(B5445,L$2:M$54,2,FALSE)</f>
        <v>1.026408683684173</v>
      </c>
      <c r="J5445">
        <f>MAX(I5445*F5445,E5445)</f>
        <v>16.88442284660465</v>
      </c>
      <c r="L5445" s="166"/>
      <c r="M5445" s="41"/>
      <c r="N5445" s="41"/>
      <c r="O5445" s="41"/>
    </row>
    <row r="5446" spans="1:15" x14ac:dyDescent="0.25">
      <c r="A5446" s="165">
        <v>43692.833333333336</v>
      </c>
      <c r="B5446" s="167">
        <f>WEEKNUM(A5446)</f>
        <v>33</v>
      </c>
      <c r="C5446" s="164">
        <f>WEEKDAY(A5446)</f>
        <v>5</v>
      </c>
      <c r="D5446" s="164">
        <v>21</v>
      </c>
      <c r="E5446" s="163">
        <v>10</v>
      </c>
      <c r="F5446" s="163">
        <v>13.945</v>
      </c>
      <c r="G5446" s="163">
        <v>12.455</v>
      </c>
      <c r="H5446" s="1">
        <v>1197</v>
      </c>
      <c r="I5446" s="161">
        <f>VLOOKUP(B5446,L$2:M$54,2,FALSE)</f>
        <v>1.026408683684173</v>
      </c>
      <c r="J5446">
        <f>MAX(I5446*F5446,E5446)</f>
        <v>14.313269093975793</v>
      </c>
      <c r="L5446" s="166"/>
      <c r="M5446" s="41"/>
      <c r="N5446" s="41"/>
      <c r="O5446" s="41"/>
    </row>
    <row r="5447" spans="1:15" x14ac:dyDescent="0.25">
      <c r="A5447" s="165">
        <v>43692.875</v>
      </c>
      <c r="B5447" s="167">
        <f>WEEKNUM(A5447)</f>
        <v>33</v>
      </c>
      <c r="C5447" s="164">
        <f>WEEKDAY(A5447)</f>
        <v>5</v>
      </c>
      <c r="D5447" s="164">
        <v>22</v>
      </c>
      <c r="E5447" s="163">
        <v>11.754999999999999</v>
      </c>
      <c r="F5447" s="163">
        <v>11.754999999999999</v>
      </c>
      <c r="G5447" s="163">
        <v>10.547499999999999</v>
      </c>
      <c r="H5447" s="1">
        <v>1017</v>
      </c>
      <c r="I5447" s="161">
        <f>VLOOKUP(B5447,L$2:M$54,2,FALSE)</f>
        <v>1.026408683684173</v>
      </c>
      <c r="J5447">
        <f>MAX(I5447*F5447,E5447)</f>
        <v>12.065434076707453</v>
      </c>
      <c r="L5447" s="166"/>
      <c r="M5447" s="41"/>
      <c r="N5447" s="41"/>
      <c r="O5447" s="41"/>
    </row>
    <row r="5448" spans="1:15" x14ac:dyDescent="0.25">
      <c r="A5448" s="165">
        <v>43692.916666666664</v>
      </c>
      <c r="B5448" s="167">
        <f>WEEKNUM(A5448)</f>
        <v>33</v>
      </c>
      <c r="C5448" s="164">
        <f>WEEKDAY(A5448)</f>
        <v>5</v>
      </c>
      <c r="D5448" s="164">
        <v>23</v>
      </c>
      <c r="E5448" s="163">
        <v>12</v>
      </c>
      <c r="F5448" s="163">
        <v>13.98</v>
      </c>
      <c r="G5448" s="163">
        <v>10.872499999999999</v>
      </c>
      <c r="H5448" s="1">
        <v>924</v>
      </c>
      <c r="I5448" s="161">
        <f>VLOOKUP(B5448,L$2:M$54,2,FALSE)</f>
        <v>1.026408683684173</v>
      </c>
      <c r="J5448">
        <f>MAX(I5448*F5448,E5448)</f>
        <v>14.34919339790474</v>
      </c>
      <c r="L5448" s="166"/>
      <c r="M5448" s="41"/>
      <c r="N5448" s="41"/>
      <c r="O5448" s="41"/>
    </row>
    <row r="5449" spans="1:15" x14ac:dyDescent="0.25">
      <c r="A5449" s="165">
        <v>43692.958333333336</v>
      </c>
      <c r="B5449" s="167">
        <f>WEEKNUM(A5449)</f>
        <v>33</v>
      </c>
      <c r="C5449" s="164">
        <f>WEEKDAY(A5449)</f>
        <v>5</v>
      </c>
      <c r="D5449" s="164">
        <v>24</v>
      </c>
      <c r="E5449" s="163">
        <v>12</v>
      </c>
      <c r="F5449" s="163">
        <v>13.92</v>
      </c>
      <c r="G5449" s="163">
        <v>13.877500000000001</v>
      </c>
      <c r="H5449" s="1">
        <v>580</v>
      </c>
      <c r="I5449" s="161">
        <f>VLOOKUP(B5449,L$2:M$54,2,FALSE)</f>
        <v>1.026408683684173</v>
      </c>
      <c r="J5449">
        <f>MAX(I5449*F5449,E5449)</f>
        <v>14.287608876883688</v>
      </c>
      <c r="L5449" s="166"/>
      <c r="M5449" s="41"/>
      <c r="N5449" s="41"/>
      <c r="O5449" s="41"/>
    </row>
    <row r="5450" spans="1:15" x14ac:dyDescent="0.25">
      <c r="A5450" s="165">
        <v>43693</v>
      </c>
      <c r="B5450" s="167">
        <f>WEEKNUM(A5450)</f>
        <v>33</v>
      </c>
      <c r="C5450" s="164">
        <f>WEEKDAY(A5450)</f>
        <v>6</v>
      </c>
      <c r="D5450" s="164">
        <v>1</v>
      </c>
      <c r="E5450" s="163">
        <v>12</v>
      </c>
      <c r="F5450" s="163">
        <v>13.934999999999999</v>
      </c>
      <c r="G5450" s="163">
        <v>13.197500000000002</v>
      </c>
      <c r="H5450" s="1">
        <v>198</v>
      </c>
      <c r="I5450" s="161">
        <f>VLOOKUP(B5450,L$2:M$54,2,FALSE)</f>
        <v>1.026408683684173</v>
      </c>
      <c r="J5450">
        <f>MAX(I5450*F5450,E5450)</f>
        <v>14.30300500713895</v>
      </c>
      <c r="L5450" s="166"/>
      <c r="M5450" s="41"/>
      <c r="N5450" s="41"/>
      <c r="O5450" s="41"/>
    </row>
    <row r="5451" spans="1:15" x14ac:dyDescent="0.25">
      <c r="A5451" s="165">
        <v>43693.041666666664</v>
      </c>
      <c r="B5451" s="167">
        <f>WEEKNUM(A5451)</f>
        <v>33</v>
      </c>
      <c r="C5451" s="164">
        <f>WEEKDAY(A5451)</f>
        <v>6</v>
      </c>
      <c r="D5451" s="164">
        <v>2</v>
      </c>
      <c r="E5451" s="163">
        <v>12</v>
      </c>
      <c r="F5451" s="163">
        <v>13.225</v>
      </c>
      <c r="G5451" s="163">
        <v>12.8125</v>
      </c>
      <c r="H5451" s="1">
        <v>119</v>
      </c>
      <c r="I5451" s="161">
        <f>VLOOKUP(B5451,L$2:M$54,2,FALSE)</f>
        <v>1.026408683684173</v>
      </c>
      <c r="J5451">
        <f>MAX(I5451*F5451,E5451)</f>
        <v>13.574254841723189</v>
      </c>
      <c r="L5451" s="166"/>
      <c r="M5451" s="41"/>
      <c r="N5451" s="41"/>
      <c r="O5451" s="41"/>
    </row>
    <row r="5452" spans="1:15" x14ac:dyDescent="0.25">
      <c r="A5452" s="165">
        <v>43693.083333333336</v>
      </c>
      <c r="B5452" s="167">
        <f>WEEKNUM(A5452)</f>
        <v>33</v>
      </c>
      <c r="C5452" s="164">
        <f>WEEKDAY(A5452)</f>
        <v>6</v>
      </c>
      <c r="D5452" s="164">
        <v>3</v>
      </c>
      <c r="E5452" s="163">
        <v>10</v>
      </c>
      <c r="F5452" s="163">
        <v>10.495000000000001</v>
      </c>
      <c r="G5452" s="163">
        <v>11.8725</v>
      </c>
      <c r="H5452" s="1">
        <v>68</v>
      </c>
      <c r="I5452" s="161">
        <f>VLOOKUP(B5452,L$2:M$54,2,FALSE)</f>
        <v>1.026408683684173</v>
      </c>
      <c r="J5452">
        <f>MAX(I5452*F5452,E5452)</f>
        <v>10.772159135265397</v>
      </c>
      <c r="L5452" s="166"/>
      <c r="M5452" s="41"/>
      <c r="N5452" s="41"/>
      <c r="O5452" s="41"/>
    </row>
    <row r="5453" spans="1:15" x14ac:dyDescent="0.25">
      <c r="A5453" s="165">
        <v>43693.125</v>
      </c>
      <c r="B5453" s="167">
        <f>WEEKNUM(A5453)</f>
        <v>33</v>
      </c>
      <c r="C5453" s="164">
        <f>WEEKDAY(A5453)</f>
        <v>6</v>
      </c>
      <c r="D5453" s="164">
        <v>4</v>
      </c>
      <c r="E5453" s="163">
        <v>10</v>
      </c>
      <c r="F5453" s="163">
        <v>10.850000000000001</v>
      </c>
      <c r="G5453" s="163">
        <v>12.852499999999999</v>
      </c>
      <c r="H5453" s="1">
        <v>157</v>
      </c>
      <c r="I5453" s="161">
        <f>VLOOKUP(B5453,L$2:M$54,2,FALSE)</f>
        <v>1.026408683684173</v>
      </c>
      <c r="J5453">
        <f>MAX(I5453*F5453,E5453)</f>
        <v>11.13653421797328</v>
      </c>
      <c r="L5453" s="166"/>
      <c r="M5453" s="41"/>
      <c r="N5453" s="41"/>
      <c r="O5453" s="41"/>
    </row>
    <row r="5454" spans="1:15" x14ac:dyDescent="0.25">
      <c r="A5454" s="165">
        <v>43693.166666666664</v>
      </c>
      <c r="B5454" s="167">
        <f>WEEKNUM(A5454)</f>
        <v>33</v>
      </c>
      <c r="C5454" s="164">
        <f>WEEKDAY(A5454)</f>
        <v>6</v>
      </c>
      <c r="D5454" s="164">
        <v>5</v>
      </c>
      <c r="E5454" s="163">
        <v>10</v>
      </c>
      <c r="F5454" s="163">
        <v>10.475000000000001</v>
      </c>
      <c r="G5454" s="163">
        <v>12.237500000000001</v>
      </c>
      <c r="H5454" s="1">
        <v>295</v>
      </c>
      <c r="I5454" s="161">
        <f>VLOOKUP(B5454,L$2:M$54,2,FALSE)</f>
        <v>1.026408683684173</v>
      </c>
      <c r="J5454">
        <f>MAX(I5454*F5454,E5454)</f>
        <v>10.751630961591713</v>
      </c>
      <c r="L5454" s="166"/>
      <c r="M5454" s="41"/>
      <c r="N5454" s="41"/>
      <c r="O5454" s="41"/>
    </row>
    <row r="5455" spans="1:15" x14ac:dyDescent="0.25">
      <c r="A5455" s="165">
        <v>43693.208333333336</v>
      </c>
      <c r="B5455" s="167">
        <f>WEEKNUM(A5455)</f>
        <v>33</v>
      </c>
      <c r="C5455" s="164">
        <f>WEEKDAY(A5455)</f>
        <v>6</v>
      </c>
      <c r="D5455" s="164">
        <v>6</v>
      </c>
      <c r="E5455" s="163">
        <v>11.254999999999999</v>
      </c>
      <c r="F5455" s="163">
        <v>11.120000000000001</v>
      </c>
      <c r="G5455" s="163">
        <v>11.8825</v>
      </c>
      <c r="H5455" s="1">
        <v>755</v>
      </c>
      <c r="I5455" s="161">
        <f>VLOOKUP(B5455,L$2:M$54,2,FALSE)</f>
        <v>1.026408683684173</v>
      </c>
      <c r="J5455">
        <f>MAX(I5455*F5455,E5455)</f>
        <v>11.413664562568005</v>
      </c>
      <c r="L5455" s="166"/>
      <c r="M5455" s="41"/>
      <c r="N5455" s="41"/>
      <c r="O5455" s="41"/>
    </row>
    <row r="5456" spans="1:15" x14ac:dyDescent="0.25">
      <c r="A5456" s="165">
        <v>43693.25</v>
      </c>
      <c r="B5456" s="167">
        <f>WEEKNUM(A5456)</f>
        <v>33</v>
      </c>
      <c r="C5456" s="164">
        <f>WEEKDAY(A5456)</f>
        <v>6</v>
      </c>
      <c r="D5456" s="164">
        <v>7</v>
      </c>
      <c r="E5456" s="163">
        <v>9.5249999999999986</v>
      </c>
      <c r="F5456" s="163">
        <v>9.5249999999999986</v>
      </c>
      <c r="G5456" s="163">
        <v>12.942499999999999</v>
      </c>
      <c r="H5456" s="1">
        <v>2872</v>
      </c>
      <c r="I5456" s="161">
        <f>VLOOKUP(B5456,L$2:M$54,2,FALSE)</f>
        <v>1.026408683684173</v>
      </c>
      <c r="J5456">
        <f>MAX(I5456*F5456,E5456)</f>
        <v>9.7765427120917465</v>
      </c>
      <c r="L5456" s="166"/>
      <c r="M5456" s="41"/>
      <c r="N5456" s="41"/>
      <c r="O5456" s="41"/>
    </row>
    <row r="5457" spans="1:15" x14ac:dyDescent="0.25">
      <c r="A5457" s="165">
        <v>43693.291666666664</v>
      </c>
      <c r="B5457" s="167">
        <f>WEEKNUM(A5457)</f>
        <v>33</v>
      </c>
      <c r="C5457" s="164">
        <f>WEEKDAY(A5457)</f>
        <v>6</v>
      </c>
      <c r="D5457" s="164">
        <v>8</v>
      </c>
      <c r="E5457" s="163">
        <v>10.635</v>
      </c>
      <c r="F5457" s="163">
        <v>12.370000000000001</v>
      </c>
      <c r="G5457" s="163">
        <v>12.364999999999998</v>
      </c>
      <c r="H5457" s="1">
        <v>4025</v>
      </c>
      <c r="I5457" s="161">
        <f>VLOOKUP(B5457,L$2:M$54,2,FALSE)</f>
        <v>1.026408683684173</v>
      </c>
      <c r="J5457">
        <f>MAX(I5457*F5457,E5457)</f>
        <v>12.696675417173221</v>
      </c>
      <c r="L5457" s="166"/>
      <c r="M5457" s="41"/>
      <c r="N5457" s="41"/>
      <c r="O5457" s="41"/>
    </row>
    <row r="5458" spans="1:15" x14ac:dyDescent="0.25">
      <c r="A5458" s="165">
        <v>43693.333333333336</v>
      </c>
      <c r="B5458" s="167">
        <f>WEEKNUM(A5458)</f>
        <v>33</v>
      </c>
      <c r="C5458" s="164">
        <f>WEEKDAY(A5458)</f>
        <v>6</v>
      </c>
      <c r="D5458" s="164">
        <v>9</v>
      </c>
      <c r="E5458" s="163">
        <v>10</v>
      </c>
      <c r="F5458" s="163">
        <v>16.535</v>
      </c>
      <c r="G5458" s="163">
        <v>12.572500000000002</v>
      </c>
      <c r="H5458" s="1">
        <v>3540</v>
      </c>
      <c r="I5458" s="161">
        <f>VLOOKUP(B5458,L$2:M$54,2,FALSE)</f>
        <v>1.026408683684173</v>
      </c>
      <c r="J5458">
        <f>MAX(I5458*F5458,E5458)</f>
        <v>16.971667584717803</v>
      </c>
      <c r="L5458" s="166"/>
      <c r="M5458" s="41"/>
      <c r="N5458" s="41"/>
      <c r="O5458" s="41"/>
    </row>
    <row r="5459" spans="1:15" x14ac:dyDescent="0.25">
      <c r="A5459" s="165">
        <v>43693.375</v>
      </c>
      <c r="B5459" s="167">
        <f>WEEKNUM(A5459)</f>
        <v>33</v>
      </c>
      <c r="C5459" s="164">
        <f>WEEKDAY(A5459)</f>
        <v>6</v>
      </c>
      <c r="D5459" s="164">
        <v>10</v>
      </c>
      <c r="E5459" s="163">
        <v>10</v>
      </c>
      <c r="F5459" s="163">
        <v>19.29</v>
      </c>
      <c r="G5459" s="163">
        <v>13.99</v>
      </c>
      <c r="H5459" s="1">
        <v>2735</v>
      </c>
      <c r="I5459" s="161">
        <f>VLOOKUP(B5459,L$2:M$54,2,FALSE)</f>
        <v>1.026408683684173</v>
      </c>
      <c r="J5459">
        <f>MAX(I5459*F5459,E5459)</f>
        <v>19.799423508267697</v>
      </c>
      <c r="L5459" s="166"/>
      <c r="M5459" s="41"/>
      <c r="N5459" s="41"/>
      <c r="O5459" s="41"/>
    </row>
    <row r="5460" spans="1:15" x14ac:dyDescent="0.25">
      <c r="A5460" s="165">
        <v>43693.416666666664</v>
      </c>
      <c r="B5460" s="167">
        <f>WEEKNUM(A5460)</f>
        <v>33</v>
      </c>
      <c r="C5460" s="164">
        <f>WEEKDAY(A5460)</f>
        <v>6</v>
      </c>
      <c r="D5460" s="164">
        <v>11</v>
      </c>
      <c r="E5460" s="163">
        <v>10</v>
      </c>
      <c r="F5460" s="163">
        <v>15.025</v>
      </c>
      <c r="G5460" s="163">
        <v>13.225000000000001</v>
      </c>
      <c r="H5460" s="1">
        <v>2653</v>
      </c>
      <c r="I5460" s="161">
        <f>VLOOKUP(B5460,L$2:M$54,2,FALSE)</f>
        <v>1.026408683684173</v>
      </c>
      <c r="J5460">
        <f>MAX(I5460*F5460,E5460)</f>
        <v>15.421790472354701</v>
      </c>
      <c r="L5460" s="166"/>
      <c r="M5460" s="41"/>
      <c r="N5460" s="41"/>
      <c r="O5460" s="41"/>
    </row>
    <row r="5461" spans="1:15" x14ac:dyDescent="0.25">
      <c r="A5461" s="165">
        <v>43693.458333333336</v>
      </c>
      <c r="B5461" s="167">
        <f>WEEKNUM(A5461)</f>
        <v>33</v>
      </c>
      <c r="C5461" s="164">
        <f>WEEKDAY(A5461)</f>
        <v>6</v>
      </c>
      <c r="D5461" s="164">
        <v>12</v>
      </c>
      <c r="E5461" s="163">
        <v>10</v>
      </c>
      <c r="F5461" s="163">
        <v>13.92</v>
      </c>
      <c r="G5461" s="163">
        <v>11.9725</v>
      </c>
      <c r="H5461" s="1">
        <v>2808</v>
      </c>
      <c r="I5461" s="161">
        <f>VLOOKUP(B5461,L$2:M$54,2,FALSE)</f>
        <v>1.026408683684173</v>
      </c>
      <c r="J5461">
        <f>MAX(I5461*F5461,E5461)</f>
        <v>14.287608876883688</v>
      </c>
      <c r="L5461" s="166"/>
      <c r="M5461" s="41"/>
      <c r="N5461" s="41"/>
      <c r="O5461" s="41"/>
    </row>
    <row r="5462" spans="1:15" x14ac:dyDescent="0.25">
      <c r="A5462" s="165">
        <v>43693.5</v>
      </c>
      <c r="B5462" s="167">
        <f>WEEKNUM(A5462)</f>
        <v>33</v>
      </c>
      <c r="C5462" s="164">
        <f>WEEKDAY(A5462)</f>
        <v>6</v>
      </c>
      <c r="D5462" s="164">
        <v>13</v>
      </c>
      <c r="E5462" s="163">
        <v>10</v>
      </c>
      <c r="F5462" s="163">
        <v>14.2</v>
      </c>
      <c r="G5462" s="163">
        <v>11.754999999999999</v>
      </c>
      <c r="H5462" s="1">
        <v>2443</v>
      </c>
      <c r="I5462" s="161">
        <f>VLOOKUP(B5462,L$2:M$54,2,FALSE)</f>
        <v>1.026408683684173</v>
      </c>
      <c r="J5462">
        <f>MAX(I5462*F5462,E5462)</f>
        <v>14.575003308315257</v>
      </c>
      <c r="L5462" s="166"/>
      <c r="M5462" s="41"/>
      <c r="N5462" s="41"/>
      <c r="O5462" s="41"/>
    </row>
    <row r="5463" spans="1:15" x14ac:dyDescent="0.25">
      <c r="A5463" s="165">
        <v>43693.541666666664</v>
      </c>
      <c r="B5463" s="167">
        <f>WEEKNUM(A5463)</f>
        <v>33</v>
      </c>
      <c r="C5463" s="164">
        <f>WEEKDAY(A5463)</f>
        <v>6</v>
      </c>
      <c r="D5463" s="164">
        <v>14</v>
      </c>
      <c r="E5463" s="163">
        <v>10</v>
      </c>
      <c r="F5463" s="163">
        <v>14.445</v>
      </c>
      <c r="G5463" s="163">
        <v>12.99</v>
      </c>
      <c r="H5463" s="1">
        <v>2538</v>
      </c>
      <c r="I5463" s="161">
        <f>VLOOKUP(B5463,L$2:M$54,2,FALSE)</f>
        <v>1.026408683684173</v>
      </c>
      <c r="J5463">
        <f>MAX(I5463*F5463,E5463)</f>
        <v>14.82647343581788</v>
      </c>
      <c r="L5463" s="166"/>
      <c r="M5463" s="41"/>
      <c r="N5463" s="41"/>
      <c r="O5463" s="41"/>
    </row>
    <row r="5464" spans="1:15" x14ac:dyDescent="0.25">
      <c r="A5464" s="165">
        <v>43693.583333333336</v>
      </c>
      <c r="B5464" s="167">
        <f>WEEKNUM(A5464)</f>
        <v>33</v>
      </c>
      <c r="C5464" s="164">
        <f>WEEKDAY(A5464)</f>
        <v>6</v>
      </c>
      <c r="D5464" s="164">
        <v>15</v>
      </c>
      <c r="E5464" s="163">
        <v>10</v>
      </c>
      <c r="F5464" s="163">
        <v>13.79</v>
      </c>
      <c r="G5464" s="163">
        <v>12.959999999999999</v>
      </c>
      <c r="H5464" s="1">
        <v>2693</v>
      </c>
      <c r="I5464" s="161">
        <f>VLOOKUP(B5464,L$2:M$54,2,FALSE)</f>
        <v>1.026408683684173</v>
      </c>
      <c r="J5464">
        <f>MAX(I5464*F5464,E5464)</f>
        <v>14.154175748004745</v>
      </c>
      <c r="L5464" s="166"/>
      <c r="M5464" s="41"/>
      <c r="N5464" s="41"/>
      <c r="O5464" s="41"/>
    </row>
    <row r="5465" spans="1:15" x14ac:dyDescent="0.25">
      <c r="A5465" s="165">
        <v>43693.625</v>
      </c>
      <c r="B5465" s="167">
        <f>WEEKNUM(A5465)</f>
        <v>33</v>
      </c>
      <c r="C5465" s="164">
        <f>WEEKDAY(A5465)</f>
        <v>6</v>
      </c>
      <c r="D5465" s="164">
        <v>16</v>
      </c>
      <c r="E5465" s="163">
        <v>10</v>
      </c>
      <c r="F5465" s="163">
        <v>14.295000000000002</v>
      </c>
      <c r="G5465" s="163">
        <v>12.967500000000001</v>
      </c>
      <c r="H5465" s="1">
        <v>2956</v>
      </c>
      <c r="I5465" s="161">
        <f>VLOOKUP(B5465,L$2:M$54,2,FALSE)</f>
        <v>1.026408683684173</v>
      </c>
      <c r="J5465">
        <f>MAX(I5465*F5465,E5465)</f>
        <v>14.672512133265256</v>
      </c>
      <c r="L5465" s="166"/>
      <c r="M5465" s="41"/>
      <c r="N5465" s="41"/>
      <c r="O5465" s="41"/>
    </row>
    <row r="5466" spans="1:15" x14ac:dyDescent="0.25">
      <c r="A5466" s="165">
        <v>43693.666666666664</v>
      </c>
      <c r="B5466" s="167">
        <f>WEEKNUM(A5466)</f>
        <v>33</v>
      </c>
      <c r="C5466" s="164">
        <f>WEEKDAY(A5466)</f>
        <v>6</v>
      </c>
      <c r="D5466" s="164">
        <v>17</v>
      </c>
      <c r="E5466" s="163">
        <v>10</v>
      </c>
      <c r="F5466" s="163">
        <v>14.035</v>
      </c>
      <c r="G5466" s="163">
        <v>12.612499999999999</v>
      </c>
      <c r="H5466" s="1">
        <v>3700</v>
      </c>
      <c r="I5466" s="161">
        <f>VLOOKUP(B5466,L$2:M$54,2,FALSE)</f>
        <v>1.026408683684173</v>
      </c>
      <c r="J5466">
        <f>MAX(I5466*F5466,E5466)</f>
        <v>14.40564587550737</v>
      </c>
      <c r="L5466" s="166"/>
      <c r="M5466" s="41"/>
      <c r="N5466" s="41"/>
      <c r="O5466" s="41"/>
    </row>
    <row r="5467" spans="1:15" x14ac:dyDescent="0.25">
      <c r="A5467" s="165">
        <v>43693.708333333336</v>
      </c>
      <c r="B5467" s="167">
        <f>WEEKNUM(A5467)</f>
        <v>33</v>
      </c>
      <c r="C5467" s="164">
        <f>WEEKDAY(A5467)</f>
        <v>6</v>
      </c>
      <c r="D5467" s="164">
        <v>18</v>
      </c>
      <c r="E5467" s="163">
        <v>10</v>
      </c>
      <c r="F5467" s="163">
        <v>15.855</v>
      </c>
      <c r="G5467" s="163">
        <v>10.2475</v>
      </c>
      <c r="H5467" s="1">
        <v>3937</v>
      </c>
      <c r="I5467" s="161">
        <f>VLOOKUP(B5467,L$2:M$54,2,FALSE)</f>
        <v>1.026408683684173</v>
      </c>
      <c r="J5467">
        <f>MAX(I5467*F5467,E5467)</f>
        <v>16.273709679812566</v>
      </c>
      <c r="L5467" s="166"/>
      <c r="M5467" s="41"/>
      <c r="N5467" s="41"/>
      <c r="O5467" s="41"/>
    </row>
    <row r="5468" spans="1:15" x14ac:dyDescent="0.25">
      <c r="A5468" s="165">
        <v>43693.75</v>
      </c>
      <c r="B5468" s="167">
        <f>WEEKNUM(A5468)</f>
        <v>33</v>
      </c>
      <c r="C5468" s="164">
        <f>WEEKDAY(A5468)</f>
        <v>6</v>
      </c>
      <c r="D5468" s="164">
        <v>19</v>
      </c>
      <c r="E5468" s="163">
        <v>10</v>
      </c>
      <c r="F5468" s="163">
        <v>16.524999999999999</v>
      </c>
      <c r="G5468" s="163">
        <v>10.425000000000001</v>
      </c>
      <c r="H5468" s="1">
        <v>3330</v>
      </c>
      <c r="I5468" s="161">
        <f>VLOOKUP(B5468,L$2:M$54,2,FALSE)</f>
        <v>1.026408683684173</v>
      </c>
      <c r="J5468">
        <f>MAX(I5468*F5468,E5468)</f>
        <v>16.961403497880958</v>
      </c>
      <c r="L5468" s="166"/>
      <c r="M5468" s="41"/>
      <c r="N5468" s="41"/>
      <c r="O5468" s="41"/>
    </row>
    <row r="5469" spans="1:15" x14ac:dyDescent="0.25">
      <c r="A5469" s="165">
        <v>43693.791666666664</v>
      </c>
      <c r="B5469" s="167">
        <f>WEEKNUM(A5469)</f>
        <v>33</v>
      </c>
      <c r="C5469" s="164">
        <f>WEEKDAY(A5469)</f>
        <v>6</v>
      </c>
      <c r="D5469" s="164">
        <v>20</v>
      </c>
      <c r="E5469" s="163">
        <v>10</v>
      </c>
      <c r="F5469" s="163">
        <v>16.23</v>
      </c>
      <c r="G5469" s="163">
        <v>10.237500000000001</v>
      </c>
      <c r="H5469" s="1">
        <v>2166</v>
      </c>
      <c r="I5469" s="161">
        <f>VLOOKUP(B5469,L$2:M$54,2,FALSE)</f>
        <v>1.026408683684173</v>
      </c>
      <c r="J5469">
        <f>MAX(I5469*F5469,E5469)</f>
        <v>16.658612936194128</v>
      </c>
      <c r="L5469" s="166"/>
      <c r="M5469" s="41"/>
      <c r="N5469" s="41"/>
      <c r="O5469" s="41"/>
    </row>
    <row r="5470" spans="1:15" x14ac:dyDescent="0.25">
      <c r="A5470" s="165">
        <v>43693.833333333336</v>
      </c>
      <c r="B5470" s="167">
        <f>WEEKNUM(A5470)</f>
        <v>33</v>
      </c>
      <c r="C5470" s="164">
        <f>WEEKDAY(A5470)</f>
        <v>6</v>
      </c>
      <c r="D5470" s="164">
        <v>21</v>
      </c>
      <c r="E5470" s="163">
        <v>10</v>
      </c>
      <c r="F5470" s="163">
        <v>14.525</v>
      </c>
      <c r="G5470" s="163">
        <v>11.1875</v>
      </c>
      <c r="H5470" s="1">
        <v>1240</v>
      </c>
      <c r="I5470" s="161">
        <f>VLOOKUP(B5470,L$2:M$54,2,FALSE)</f>
        <v>1.026408683684173</v>
      </c>
      <c r="J5470">
        <f>MAX(I5470*F5470,E5470)</f>
        <v>14.908586130512614</v>
      </c>
      <c r="L5470" s="166"/>
      <c r="M5470" s="41"/>
      <c r="N5470" s="41"/>
      <c r="O5470" s="41"/>
    </row>
    <row r="5471" spans="1:15" x14ac:dyDescent="0.25">
      <c r="A5471" s="165">
        <v>43693.875</v>
      </c>
      <c r="B5471" s="167">
        <f>WEEKNUM(A5471)</f>
        <v>33</v>
      </c>
      <c r="C5471" s="164">
        <f>WEEKDAY(A5471)</f>
        <v>6</v>
      </c>
      <c r="D5471" s="164">
        <v>22</v>
      </c>
      <c r="E5471" s="163">
        <v>10</v>
      </c>
      <c r="F5471" s="163">
        <v>13.08</v>
      </c>
      <c r="G5471" s="163">
        <v>9.5249999999999986</v>
      </c>
      <c r="H5471" s="1">
        <v>1047</v>
      </c>
      <c r="I5471" s="161">
        <f>VLOOKUP(B5471,L$2:M$54,2,FALSE)</f>
        <v>1.026408683684173</v>
      </c>
      <c r="J5471">
        <f>MAX(I5471*F5471,E5471)</f>
        <v>13.425425582588984</v>
      </c>
      <c r="L5471" s="166"/>
      <c r="M5471" s="41"/>
      <c r="N5471" s="41"/>
      <c r="O5471" s="41"/>
    </row>
    <row r="5472" spans="1:15" x14ac:dyDescent="0.25">
      <c r="A5472" s="165">
        <v>43693.916666666664</v>
      </c>
      <c r="B5472" s="167">
        <f>WEEKNUM(A5472)</f>
        <v>33</v>
      </c>
      <c r="C5472" s="164">
        <f>WEEKDAY(A5472)</f>
        <v>6</v>
      </c>
      <c r="D5472" s="164">
        <v>23</v>
      </c>
      <c r="E5472" s="163">
        <v>11.55</v>
      </c>
      <c r="F5472" s="163">
        <v>11.55</v>
      </c>
      <c r="G5472" s="163">
        <v>11.5025</v>
      </c>
      <c r="H5472" s="1">
        <v>889</v>
      </c>
      <c r="I5472" s="161">
        <f>VLOOKUP(B5472,L$2:M$54,2,FALSE)</f>
        <v>1.026408683684173</v>
      </c>
      <c r="J5472">
        <f>MAX(I5472*F5472,E5472)</f>
        <v>11.855020296552199</v>
      </c>
      <c r="L5472" s="166"/>
      <c r="M5472" s="41"/>
      <c r="N5472" s="41"/>
      <c r="O5472" s="41"/>
    </row>
    <row r="5473" spans="1:15" x14ac:dyDescent="0.25">
      <c r="A5473" s="165">
        <v>43693.958333333336</v>
      </c>
      <c r="B5473" s="167">
        <f>WEEKNUM(A5473)</f>
        <v>33</v>
      </c>
      <c r="C5473" s="164">
        <f>WEEKDAY(A5473)</f>
        <v>6</v>
      </c>
      <c r="D5473" s="164">
        <v>24</v>
      </c>
      <c r="E5473" s="163">
        <v>11.719999999999999</v>
      </c>
      <c r="F5473" s="163">
        <v>11.719999999999999</v>
      </c>
      <c r="G5473" s="163">
        <v>13.2675</v>
      </c>
      <c r="H5473" s="1">
        <v>559</v>
      </c>
      <c r="I5473" s="161">
        <f>VLOOKUP(B5473,L$2:M$54,2,FALSE)</f>
        <v>1.026408683684173</v>
      </c>
      <c r="J5473">
        <f>MAX(I5473*F5473,E5473)</f>
        <v>12.029509772778507</v>
      </c>
      <c r="L5473" s="166"/>
      <c r="M5473" s="41"/>
      <c r="N5473" s="41"/>
      <c r="O5473" s="41"/>
    </row>
    <row r="5474" spans="1:15" x14ac:dyDescent="0.25">
      <c r="A5474" s="165">
        <v>43694</v>
      </c>
      <c r="B5474" s="167">
        <f>WEEKNUM(A5474)</f>
        <v>33</v>
      </c>
      <c r="C5474" s="164">
        <f>WEEKDAY(A5474)</f>
        <v>7</v>
      </c>
      <c r="D5474" s="164">
        <v>1</v>
      </c>
      <c r="E5474" s="163">
        <v>12.379999999999999</v>
      </c>
      <c r="F5474" s="163">
        <v>12.379999999999999</v>
      </c>
      <c r="G5474" s="163">
        <v>14.645</v>
      </c>
      <c r="H5474" s="1">
        <v>249</v>
      </c>
      <c r="I5474" s="161">
        <f>VLOOKUP(B5474,L$2:M$54,2,FALSE)</f>
        <v>1.026408683684173</v>
      </c>
      <c r="J5474">
        <f>MAX(I5474*F5474,E5474)</f>
        <v>12.706939504010061</v>
      </c>
      <c r="L5474" s="166"/>
      <c r="M5474" s="41"/>
      <c r="N5474" s="41"/>
      <c r="O5474" s="41"/>
    </row>
    <row r="5475" spans="1:15" x14ac:dyDescent="0.25">
      <c r="A5475" s="165">
        <v>43694.041666666664</v>
      </c>
      <c r="B5475" s="167">
        <f>WEEKNUM(A5475)</f>
        <v>33</v>
      </c>
      <c r="C5475" s="164">
        <f>WEEKDAY(A5475)</f>
        <v>7</v>
      </c>
      <c r="D5475" s="164">
        <v>2</v>
      </c>
      <c r="E5475" s="163">
        <v>11.855</v>
      </c>
      <c r="F5475" s="163">
        <v>11.855</v>
      </c>
      <c r="G5475" s="163">
        <v>12.512499999999999</v>
      </c>
      <c r="H5475" s="1">
        <v>152</v>
      </c>
      <c r="I5475" s="161">
        <f>VLOOKUP(B5475,L$2:M$54,2,FALSE)</f>
        <v>1.026408683684173</v>
      </c>
      <c r="J5475">
        <f>MAX(I5475*F5475,E5475)</f>
        <v>12.168074945075873</v>
      </c>
      <c r="L5475" s="166"/>
      <c r="M5475" s="41"/>
      <c r="N5475" s="41"/>
      <c r="O5475" s="41"/>
    </row>
    <row r="5476" spans="1:15" x14ac:dyDescent="0.25">
      <c r="A5476" s="165">
        <v>43694.083333333336</v>
      </c>
      <c r="B5476" s="167">
        <f>WEEKNUM(A5476)</f>
        <v>33</v>
      </c>
      <c r="C5476" s="164">
        <f>WEEKDAY(A5476)</f>
        <v>7</v>
      </c>
      <c r="D5476" s="164">
        <v>3</v>
      </c>
      <c r="E5476" s="163">
        <v>11.925000000000001</v>
      </c>
      <c r="F5476" s="163">
        <v>11.925000000000001</v>
      </c>
      <c r="G5476" s="163">
        <v>11.959999999999999</v>
      </c>
      <c r="H5476" s="1">
        <v>74</v>
      </c>
      <c r="I5476" s="161">
        <f>VLOOKUP(B5476,L$2:M$54,2,FALSE)</f>
        <v>1.026408683684173</v>
      </c>
      <c r="J5476">
        <f>MAX(I5476*F5476,E5476)</f>
        <v>12.239923552933764</v>
      </c>
      <c r="L5476" s="166"/>
      <c r="M5476" s="41"/>
      <c r="N5476" s="41"/>
      <c r="O5476" s="41"/>
    </row>
    <row r="5477" spans="1:15" x14ac:dyDescent="0.25">
      <c r="A5477" s="165">
        <v>43694.125</v>
      </c>
      <c r="B5477" s="167">
        <f>WEEKNUM(A5477)</f>
        <v>33</v>
      </c>
      <c r="C5477" s="164">
        <f>WEEKDAY(A5477)</f>
        <v>7</v>
      </c>
      <c r="D5477" s="164">
        <v>4</v>
      </c>
      <c r="E5477" s="163">
        <v>11</v>
      </c>
      <c r="F5477" s="163">
        <v>11.125</v>
      </c>
      <c r="G5477" s="163">
        <v>12.1</v>
      </c>
      <c r="H5477" s="1">
        <v>159</v>
      </c>
      <c r="I5477" s="161">
        <f>VLOOKUP(B5477,L$2:M$54,2,FALSE)</f>
        <v>1.026408683684173</v>
      </c>
      <c r="J5477">
        <f>MAX(I5477*F5477,E5477)</f>
        <v>11.418796605986426</v>
      </c>
      <c r="L5477" s="166"/>
      <c r="M5477" s="41"/>
      <c r="N5477" s="41"/>
      <c r="O5477" s="41"/>
    </row>
    <row r="5478" spans="1:15" x14ac:dyDescent="0.25">
      <c r="A5478" s="165">
        <v>43694.166666666664</v>
      </c>
      <c r="B5478" s="167">
        <f>WEEKNUM(A5478)</f>
        <v>33</v>
      </c>
      <c r="C5478" s="164">
        <f>WEEKDAY(A5478)</f>
        <v>7</v>
      </c>
      <c r="D5478" s="164">
        <v>5</v>
      </c>
      <c r="E5478" s="163">
        <v>12</v>
      </c>
      <c r="F5478" s="163">
        <v>12.02</v>
      </c>
      <c r="G5478" s="163">
        <v>12.2225</v>
      </c>
      <c r="H5478" s="1">
        <v>323</v>
      </c>
      <c r="I5478" s="161">
        <f>VLOOKUP(B5478,L$2:M$54,2,FALSE)</f>
        <v>1.026408683684173</v>
      </c>
      <c r="J5478">
        <f>MAX(I5478*F5478,E5478)</f>
        <v>12.33743237788376</v>
      </c>
      <c r="L5478" s="166"/>
      <c r="M5478" s="41"/>
      <c r="N5478" s="41"/>
      <c r="O5478" s="41"/>
    </row>
    <row r="5479" spans="1:15" x14ac:dyDescent="0.25">
      <c r="A5479" s="165">
        <v>43694.208333333336</v>
      </c>
      <c r="B5479" s="167">
        <f>WEEKNUM(A5479)</f>
        <v>33</v>
      </c>
      <c r="C5479" s="164">
        <f>WEEKDAY(A5479)</f>
        <v>7</v>
      </c>
      <c r="D5479" s="164">
        <v>6</v>
      </c>
      <c r="E5479" s="163">
        <v>10</v>
      </c>
      <c r="F5479" s="163">
        <v>10.565000000000001</v>
      </c>
      <c r="G5479" s="163">
        <v>11.895</v>
      </c>
      <c r="H5479" s="1">
        <v>729</v>
      </c>
      <c r="I5479" s="161">
        <f>VLOOKUP(B5479,L$2:M$54,2,FALSE)</f>
        <v>1.026408683684173</v>
      </c>
      <c r="J5479">
        <f>MAX(I5479*F5479,E5479)</f>
        <v>10.844007743123289</v>
      </c>
      <c r="L5479" s="166"/>
      <c r="M5479" s="41"/>
      <c r="N5479" s="41"/>
      <c r="O5479" s="41"/>
    </row>
    <row r="5480" spans="1:15" x14ac:dyDescent="0.25">
      <c r="A5480" s="165">
        <v>43694.25</v>
      </c>
      <c r="B5480" s="167">
        <f>WEEKNUM(A5480)</f>
        <v>33</v>
      </c>
      <c r="C5480" s="164">
        <f>WEEKDAY(A5480)</f>
        <v>7</v>
      </c>
      <c r="D5480" s="164">
        <v>7</v>
      </c>
      <c r="E5480" s="163">
        <v>10</v>
      </c>
      <c r="F5480" s="163">
        <v>9.99</v>
      </c>
      <c r="G5480" s="163">
        <v>12.147500000000001</v>
      </c>
      <c r="H5480" s="1">
        <v>2870</v>
      </c>
      <c r="I5480" s="161">
        <f>VLOOKUP(B5480,L$2:M$54,2,FALSE)</f>
        <v>1.026408683684173</v>
      </c>
      <c r="J5480">
        <f>MAX(I5480*F5480,E5480)</f>
        <v>10.25382275000489</v>
      </c>
      <c r="L5480" s="166"/>
      <c r="M5480" s="41"/>
      <c r="N5480" s="41"/>
      <c r="O5480" s="41"/>
    </row>
    <row r="5481" spans="1:15" x14ac:dyDescent="0.25">
      <c r="A5481" s="165">
        <v>43694.291666666664</v>
      </c>
      <c r="B5481" s="167">
        <f>WEEKNUM(A5481)</f>
        <v>33</v>
      </c>
      <c r="C5481" s="164">
        <f>WEEKDAY(A5481)</f>
        <v>7</v>
      </c>
      <c r="D5481" s="164">
        <v>8</v>
      </c>
      <c r="E5481" s="163">
        <v>10</v>
      </c>
      <c r="F5481" s="163">
        <v>11.98</v>
      </c>
      <c r="G5481" s="163">
        <v>12.0175</v>
      </c>
      <c r="H5481" s="1">
        <v>4071</v>
      </c>
      <c r="I5481" s="161">
        <f>VLOOKUP(B5481,L$2:M$54,2,FALSE)</f>
        <v>1.026408683684173</v>
      </c>
      <c r="J5481">
        <f>MAX(I5481*F5481,E5481)</f>
        <v>12.296376030536393</v>
      </c>
      <c r="L5481" s="166"/>
      <c r="M5481" s="41"/>
      <c r="N5481" s="41"/>
      <c r="O5481" s="41"/>
    </row>
    <row r="5482" spans="1:15" x14ac:dyDescent="0.25">
      <c r="A5482" s="165">
        <v>43694.333333333336</v>
      </c>
      <c r="B5482" s="167">
        <f>WEEKNUM(A5482)</f>
        <v>33</v>
      </c>
      <c r="C5482" s="164">
        <f>WEEKDAY(A5482)</f>
        <v>7</v>
      </c>
      <c r="D5482" s="164">
        <v>9</v>
      </c>
      <c r="E5482" s="163">
        <v>10</v>
      </c>
      <c r="F5482" s="163">
        <v>15.010000000000002</v>
      </c>
      <c r="G5482" s="163">
        <v>12.9275</v>
      </c>
      <c r="H5482" s="1">
        <v>3641</v>
      </c>
      <c r="I5482" s="161">
        <f>VLOOKUP(B5482,L$2:M$54,2,FALSE)</f>
        <v>1.026408683684173</v>
      </c>
      <c r="J5482">
        <f>MAX(I5482*F5482,E5482)</f>
        <v>15.406394342099439</v>
      </c>
      <c r="L5482" s="166"/>
      <c r="M5482" s="41"/>
      <c r="N5482" s="41"/>
      <c r="O5482" s="41"/>
    </row>
    <row r="5483" spans="1:15" x14ac:dyDescent="0.25">
      <c r="A5483" s="165">
        <v>43694.375</v>
      </c>
      <c r="B5483" s="167">
        <f>WEEKNUM(A5483)</f>
        <v>33</v>
      </c>
      <c r="C5483" s="164">
        <f>WEEKDAY(A5483)</f>
        <v>7</v>
      </c>
      <c r="D5483" s="164">
        <v>10</v>
      </c>
      <c r="E5483" s="163">
        <v>10</v>
      </c>
      <c r="F5483" s="163">
        <v>15.76</v>
      </c>
      <c r="G5483" s="163">
        <v>13.262499999999999</v>
      </c>
      <c r="H5483" s="1">
        <v>2870</v>
      </c>
      <c r="I5483" s="161">
        <f>VLOOKUP(B5483,L$2:M$54,2,FALSE)</f>
        <v>1.026408683684173</v>
      </c>
      <c r="J5483">
        <f>MAX(I5483*F5483,E5483)</f>
        <v>16.176200854862568</v>
      </c>
      <c r="L5483" s="166"/>
      <c r="M5483" s="41"/>
      <c r="N5483" s="41"/>
      <c r="O5483" s="41"/>
    </row>
    <row r="5484" spans="1:15" x14ac:dyDescent="0.25">
      <c r="A5484" s="165">
        <v>43694.416666666664</v>
      </c>
      <c r="B5484" s="167">
        <f>WEEKNUM(A5484)</f>
        <v>33</v>
      </c>
      <c r="C5484" s="164">
        <f>WEEKDAY(A5484)</f>
        <v>7</v>
      </c>
      <c r="D5484" s="164">
        <v>11</v>
      </c>
      <c r="E5484" s="163">
        <v>10</v>
      </c>
      <c r="F5484" s="163">
        <v>14.955000000000002</v>
      </c>
      <c r="G5484" s="163">
        <v>13.115</v>
      </c>
      <c r="H5484" s="1">
        <v>2666</v>
      </c>
      <c r="I5484" s="161">
        <f>VLOOKUP(B5484,L$2:M$54,2,FALSE)</f>
        <v>1.026408683684173</v>
      </c>
      <c r="J5484">
        <f>MAX(I5484*F5484,E5484)</f>
        <v>15.34994186449681</v>
      </c>
      <c r="L5484" s="166"/>
      <c r="M5484" s="41"/>
      <c r="N5484" s="41"/>
      <c r="O5484" s="41"/>
    </row>
    <row r="5485" spans="1:15" x14ac:dyDescent="0.25">
      <c r="A5485" s="165">
        <v>43694.458333333336</v>
      </c>
      <c r="B5485" s="167">
        <f>WEEKNUM(A5485)</f>
        <v>33</v>
      </c>
      <c r="C5485" s="164">
        <f>WEEKDAY(A5485)</f>
        <v>7</v>
      </c>
      <c r="D5485" s="164">
        <v>12</v>
      </c>
      <c r="E5485" s="163">
        <v>10</v>
      </c>
      <c r="F5485" s="163">
        <v>15.905000000000001</v>
      </c>
      <c r="G5485" s="163">
        <v>12.262500000000001</v>
      </c>
      <c r="H5485" s="1">
        <v>2688</v>
      </c>
      <c r="I5485" s="161">
        <f>VLOOKUP(B5485,L$2:M$54,2,FALSE)</f>
        <v>1.026408683684173</v>
      </c>
      <c r="J5485">
        <f>MAX(I5485*F5485,E5485)</f>
        <v>16.325030113996775</v>
      </c>
      <c r="L5485" s="166"/>
      <c r="M5485" s="41"/>
      <c r="N5485" s="41"/>
      <c r="O5485" s="41"/>
    </row>
    <row r="5486" spans="1:15" x14ac:dyDescent="0.25">
      <c r="A5486" s="165">
        <v>43694.5</v>
      </c>
      <c r="B5486" s="167">
        <f>WEEKNUM(A5486)</f>
        <v>33</v>
      </c>
      <c r="C5486" s="164">
        <f>WEEKDAY(A5486)</f>
        <v>7</v>
      </c>
      <c r="D5486" s="164">
        <v>13</v>
      </c>
      <c r="E5486" s="163">
        <v>10</v>
      </c>
      <c r="F5486" s="163">
        <v>14.8</v>
      </c>
      <c r="G5486" s="163">
        <v>11.54</v>
      </c>
      <c r="H5486" s="1">
        <v>2370</v>
      </c>
      <c r="I5486" s="161">
        <f>VLOOKUP(B5486,L$2:M$54,2,FALSE)</f>
        <v>1.026408683684173</v>
      </c>
      <c r="J5486">
        <f>MAX(I5486*F5486,E5486)</f>
        <v>15.190848518525762</v>
      </c>
      <c r="L5486" s="166"/>
      <c r="M5486" s="41"/>
      <c r="N5486" s="41"/>
      <c r="O5486" s="41"/>
    </row>
    <row r="5487" spans="1:15" x14ac:dyDescent="0.25">
      <c r="A5487" s="165">
        <v>43694.541666666664</v>
      </c>
      <c r="B5487" s="167">
        <f>WEEKNUM(A5487)</f>
        <v>33</v>
      </c>
      <c r="C5487" s="164">
        <f>WEEKDAY(A5487)</f>
        <v>7</v>
      </c>
      <c r="D5487" s="164">
        <v>14</v>
      </c>
      <c r="E5487" s="163">
        <v>10</v>
      </c>
      <c r="F5487" s="163">
        <v>13.914999999999999</v>
      </c>
      <c r="G5487" s="163">
        <v>11.55</v>
      </c>
      <c r="H5487" s="1">
        <v>2590</v>
      </c>
      <c r="I5487" s="161">
        <f>VLOOKUP(B5487,L$2:M$54,2,FALSE)</f>
        <v>1.026408683684173</v>
      </c>
      <c r="J5487">
        <f>MAX(I5487*F5487,E5487)</f>
        <v>14.282476833465267</v>
      </c>
      <c r="L5487" s="166"/>
      <c r="M5487" s="41"/>
      <c r="N5487" s="41"/>
      <c r="O5487" s="41"/>
    </row>
    <row r="5488" spans="1:15" x14ac:dyDescent="0.25">
      <c r="A5488" s="165">
        <v>43694.583333333336</v>
      </c>
      <c r="B5488" s="167">
        <f>WEEKNUM(A5488)</f>
        <v>33</v>
      </c>
      <c r="C5488" s="164">
        <f>WEEKDAY(A5488)</f>
        <v>7</v>
      </c>
      <c r="D5488" s="164">
        <v>15</v>
      </c>
      <c r="E5488" s="163">
        <v>10</v>
      </c>
      <c r="F5488" s="163">
        <v>14.510000000000002</v>
      </c>
      <c r="G5488" s="163">
        <v>11.719999999999999</v>
      </c>
      <c r="H5488" s="1">
        <v>2669</v>
      </c>
      <c r="I5488" s="161">
        <f>VLOOKUP(B5488,L$2:M$54,2,FALSE)</f>
        <v>1.026408683684173</v>
      </c>
      <c r="J5488">
        <f>MAX(I5488*F5488,E5488)</f>
        <v>14.893190000257352</v>
      </c>
      <c r="L5488" s="166"/>
      <c r="M5488" s="41"/>
      <c r="N5488" s="41"/>
      <c r="O5488" s="41"/>
    </row>
    <row r="5489" spans="1:15" x14ac:dyDescent="0.25">
      <c r="A5489" s="165">
        <v>43694.625</v>
      </c>
      <c r="B5489" s="167">
        <f>WEEKNUM(A5489)</f>
        <v>33</v>
      </c>
      <c r="C5489" s="164">
        <f>WEEKDAY(A5489)</f>
        <v>7</v>
      </c>
      <c r="D5489" s="164">
        <v>16</v>
      </c>
      <c r="E5489" s="163">
        <v>10</v>
      </c>
      <c r="F5489" s="163">
        <v>14.995000000000001</v>
      </c>
      <c r="G5489" s="163">
        <v>12.379999999999999</v>
      </c>
      <c r="H5489" s="1">
        <v>2882</v>
      </c>
      <c r="I5489" s="161">
        <f>VLOOKUP(B5489,L$2:M$54,2,FALSE)</f>
        <v>1.026408683684173</v>
      </c>
      <c r="J5489">
        <f>MAX(I5489*F5489,E5489)</f>
        <v>15.390998211844176</v>
      </c>
      <c r="L5489" s="166"/>
      <c r="M5489" s="41"/>
      <c r="N5489" s="41"/>
      <c r="O5489" s="41"/>
    </row>
    <row r="5490" spans="1:15" x14ac:dyDescent="0.25">
      <c r="A5490" s="165">
        <v>43694.666666666664</v>
      </c>
      <c r="B5490" s="167">
        <f>WEEKNUM(A5490)</f>
        <v>33</v>
      </c>
      <c r="C5490" s="164">
        <f>WEEKDAY(A5490)</f>
        <v>7</v>
      </c>
      <c r="D5490" s="164">
        <v>17</v>
      </c>
      <c r="E5490" s="163">
        <v>10</v>
      </c>
      <c r="F5490" s="163">
        <v>16.05</v>
      </c>
      <c r="G5490" s="163">
        <v>11.855</v>
      </c>
      <c r="H5490" s="1">
        <v>3632</v>
      </c>
      <c r="I5490" s="161">
        <f>VLOOKUP(B5490,L$2:M$54,2,FALSE)</f>
        <v>1.026408683684173</v>
      </c>
      <c r="J5490">
        <f>MAX(I5490*F5490,E5490)</f>
        <v>16.473859373130978</v>
      </c>
      <c r="L5490" s="166"/>
      <c r="M5490" s="41"/>
      <c r="N5490" s="41"/>
      <c r="O5490" s="41"/>
    </row>
    <row r="5491" spans="1:15" x14ac:dyDescent="0.25">
      <c r="A5491" s="165">
        <v>43694.708333333336</v>
      </c>
      <c r="B5491" s="167">
        <f>WEEKNUM(A5491)</f>
        <v>33</v>
      </c>
      <c r="C5491" s="164">
        <f>WEEKDAY(A5491)</f>
        <v>7</v>
      </c>
      <c r="D5491" s="164">
        <v>18</v>
      </c>
      <c r="E5491" s="163">
        <v>10</v>
      </c>
      <c r="F5491" s="163">
        <v>16.064999999999998</v>
      </c>
      <c r="G5491" s="163">
        <v>11.925000000000001</v>
      </c>
      <c r="H5491" s="1">
        <v>3982</v>
      </c>
      <c r="I5491" s="161">
        <f>VLOOKUP(B5491,L$2:M$54,2,FALSE)</f>
        <v>1.026408683684173</v>
      </c>
      <c r="J5491">
        <f>MAX(I5491*F5491,E5491)</f>
        <v>16.489255503386236</v>
      </c>
      <c r="L5491" s="166"/>
      <c r="M5491" s="41"/>
      <c r="N5491" s="41"/>
      <c r="O5491" s="41"/>
    </row>
    <row r="5492" spans="1:15" x14ac:dyDescent="0.25">
      <c r="A5492" s="165">
        <v>43694.75</v>
      </c>
      <c r="B5492" s="167">
        <f>WEEKNUM(A5492)</f>
        <v>33</v>
      </c>
      <c r="C5492" s="164">
        <f>WEEKDAY(A5492)</f>
        <v>7</v>
      </c>
      <c r="D5492" s="164">
        <v>19</v>
      </c>
      <c r="E5492" s="163">
        <v>10</v>
      </c>
      <c r="F5492" s="163">
        <v>18.015000000000001</v>
      </c>
      <c r="G5492" s="163">
        <v>11.0625</v>
      </c>
      <c r="H5492" s="1">
        <v>3459</v>
      </c>
      <c r="I5492" s="161">
        <f>VLOOKUP(B5492,L$2:M$54,2,FALSE)</f>
        <v>1.026408683684173</v>
      </c>
      <c r="J5492">
        <f>MAX(I5492*F5492,E5492)</f>
        <v>18.490752436570379</v>
      </c>
      <c r="L5492" s="166"/>
      <c r="M5492" s="41"/>
      <c r="N5492" s="41"/>
      <c r="O5492" s="41"/>
    </row>
    <row r="5493" spans="1:15" x14ac:dyDescent="0.25">
      <c r="A5493" s="165">
        <v>43694.791666666664</v>
      </c>
      <c r="B5493" s="167">
        <f>WEEKNUM(A5493)</f>
        <v>33</v>
      </c>
      <c r="C5493" s="164">
        <f>WEEKDAY(A5493)</f>
        <v>7</v>
      </c>
      <c r="D5493" s="164">
        <v>20</v>
      </c>
      <c r="E5493" s="163">
        <v>10</v>
      </c>
      <c r="F5493" s="163">
        <v>15.719999999999999</v>
      </c>
      <c r="G5493" s="163">
        <v>12.01</v>
      </c>
      <c r="H5493" s="1">
        <v>2368</v>
      </c>
      <c r="I5493" s="161">
        <f>VLOOKUP(B5493,L$2:M$54,2,FALSE)</f>
        <v>1.026408683684173</v>
      </c>
      <c r="J5493">
        <f>MAX(I5493*F5493,E5493)</f>
        <v>16.1351445075152</v>
      </c>
      <c r="L5493" s="166"/>
      <c r="M5493" s="41"/>
      <c r="N5493" s="41"/>
      <c r="O5493" s="41"/>
    </row>
    <row r="5494" spans="1:15" x14ac:dyDescent="0.25">
      <c r="A5494" s="165">
        <v>43694.833333333336</v>
      </c>
      <c r="B5494" s="167">
        <f>WEEKNUM(A5494)</f>
        <v>33</v>
      </c>
      <c r="C5494" s="164">
        <f>WEEKDAY(A5494)</f>
        <v>7</v>
      </c>
      <c r="D5494" s="164">
        <v>21</v>
      </c>
      <c r="E5494" s="163">
        <v>10</v>
      </c>
      <c r="F5494" s="163">
        <v>14.530000000000001</v>
      </c>
      <c r="G5494" s="163">
        <v>10.282499999999999</v>
      </c>
      <c r="H5494" s="1">
        <v>1396</v>
      </c>
      <c r="I5494" s="161">
        <f>VLOOKUP(B5494,L$2:M$54,2,FALSE)</f>
        <v>1.026408683684173</v>
      </c>
      <c r="J5494">
        <f>MAX(I5494*F5494,E5494)</f>
        <v>14.913718173931036</v>
      </c>
      <c r="L5494" s="166"/>
      <c r="M5494" s="41"/>
      <c r="N5494" s="41"/>
      <c r="O5494" s="41"/>
    </row>
    <row r="5495" spans="1:15" x14ac:dyDescent="0.25">
      <c r="A5495" s="165">
        <v>43694.875</v>
      </c>
      <c r="B5495" s="167">
        <f>WEEKNUM(A5495)</f>
        <v>33</v>
      </c>
      <c r="C5495" s="164">
        <f>WEEKDAY(A5495)</f>
        <v>7</v>
      </c>
      <c r="D5495" s="164">
        <v>22</v>
      </c>
      <c r="E5495" s="163">
        <v>10</v>
      </c>
      <c r="F5495" s="163">
        <v>12.975</v>
      </c>
      <c r="G5495" s="163">
        <v>9.995000000000001</v>
      </c>
      <c r="H5495" s="1">
        <v>1100</v>
      </c>
      <c r="I5495" s="161">
        <f>VLOOKUP(B5495,L$2:M$54,2,FALSE)</f>
        <v>1.026408683684173</v>
      </c>
      <c r="J5495">
        <f>MAX(I5495*F5495,E5495)</f>
        <v>13.317652670802145</v>
      </c>
      <c r="L5495" s="166"/>
      <c r="M5495" s="41"/>
      <c r="N5495" s="41"/>
      <c r="O5495" s="41"/>
    </row>
    <row r="5496" spans="1:15" x14ac:dyDescent="0.25">
      <c r="A5496" s="165">
        <v>43694.916666666664</v>
      </c>
      <c r="B5496" s="167">
        <f>WEEKNUM(A5496)</f>
        <v>33</v>
      </c>
      <c r="C5496" s="164">
        <f>WEEKDAY(A5496)</f>
        <v>7</v>
      </c>
      <c r="D5496" s="164">
        <v>23</v>
      </c>
      <c r="E5496" s="163">
        <v>12</v>
      </c>
      <c r="F5496" s="163">
        <v>12.2</v>
      </c>
      <c r="G5496" s="163">
        <v>10.989999999999998</v>
      </c>
      <c r="H5496" s="1">
        <v>977</v>
      </c>
      <c r="I5496" s="161">
        <f>VLOOKUP(B5496,L$2:M$54,2,FALSE)</f>
        <v>1.026408683684173</v>
      </c>
      <c r="J5496">
        <f>MAX(I5496*F5496,E5496)</f>
        <v>12.52218594094691</v>
      </c>
      <c r="L5496" s="166"/>
      <c r="M5496" s="41"/>
      <c r="N5496" s="41"/>
      <c r="O5496" s="41"/>
    </row>
    <row r="5497" spans="1:15" x14ac:dyDescent="0.25">
      <c r="A5497" s="165">
        <v>43694.958333333336</v>
      </c>
      <c r="B5497" s="167">
        <f>WEEKNUM(A5497)</f>
        <v>33</v>
      </c>
      <c r="C5497" s="164">
        <f>WEEKDAY(A5497)</f>
        <v>7</v>
      </c>
      <c r="D5497" s="164">
        <v>24</v>
      </c>
      <c r="E5497" s="163">
        <v>12</v>
      </c>
      <c r="F5497" s="163">
        <v>12.885</v>
      </c>
      <c r="G5497" s="163">
        <v>12.504999999999999</v>
      </c>
      <c r="H5497" s="1">
        <v>661</v>
      </c>
      <c r="I5497" s="161">
        <f>VLOOKUP(B5497,L$2:M$54,2,FALSE)</f>
        <v>1.026408683684173</v>
      </c>
      <c r="J5497">
        <f>MAX(I5497*F5497,E5497)</f>
        <v>13.22527588927057</v>
      </c>
      <c r="L5497" s="166"/>
      <c r="M5497" s="41"/>
      <c r="N5497" s="41"/>
      <c r="O5497" s="41"/>
    </row>
    <row r="5498" spans="1:15" x14ac:dyDescent="0.25">
      <c r="A5498" s="165">
        <v>43695</v>
      </c>
      <c r="B5498" s="167">
        <f>WEEKNUM(A5498)</f>
        <v>34</v>
      </c>
      <c r="C5498" s="164">
        <f>WEEKDAY(A5498)</f>
        <v>1</v>
      </c>
      <c r="D5498" s="164">
        <v>1</v>
      </c>
      <c r="E5498" s="163">
        <v>11.645</v>
      </c>
      <c r="F5498" s="163">
        <v>11.645</v>
      </c>
      <c r="G5498" s="163">
        <v>12.879999999999999</v>
      </c>
      <c r="H5498" s="1">
        <v>338</v>
      </c>
      <c r="I5498" s="161">
        <f>VLOOKUP(B5498,L$2:M$54,2,FALSE)</f>
        <v>1.0582944605170179</v>
      </c>
      <c r="J5498">
        <f>MAX(I5498*F5498,E5498)</f>
        <v>12.323838992720674</v>
      </c>
      <c r="L5498" s="166"/>
      <c r="M5498" s="41"/>
      <c r="N5498" s="41"/>
      <c r="O5498" s="41"/>
    </row>
    <row r="5499" spans="1:15" x14ac:dyDescent="0.25">
      <c r="A5499" s="165">
        <v>43695.041666666664</v>
      </c>
      <c r="B5499" s="167">
        <f>WEEKNUM(A5499)</f>
        <v>34</v>
      </c>
      <c r="C5499" s="164">
        <f>WEEKDAY(A5499)</f>
        <v>1</v>
      </c>
      <c r="D5499" s="164">
        <v>2</v>
      </c>
      <c r="E5499" s="163">
        <v>12.100000000000001</v>
      </c>
      <c r="F5499" s="163">
        <v>12.100000000000001</v>
      </c>
      <c r="G5499" s="163">
        <v>12.477500000000001</v>
      </c>
      <c r="H5499" s="1">
        <v>183</v>
      </c>
      <c r="I5499" s="161">
        <f>VLOOKUP(B5499,L$2:M$54,2,FALSE)</f>
        <v>1.0582944605170179</v>
      </c>
      <c r="J5499">
        <f>MAX(I5499*F5499,E5499)</f>
        <v>12.805362972255919</v>
      </c>
      <c r="L5499" s="166"/>
      <c r="M5499" s="41"/>
      <c r="N5499" s="41"/>
      <c r="O5499" s="41"/>
    </row>
    <row r="5500" spans="1:15" x14ac:dyDescent="0.25">
      <c r="A5500" s="165">
        <v>43695.083333333336</v>
      </c>
      <c r="B5500" s="167">
        <f>WEEKNUM(A5500)</f>
        <v>34</v>
      </c>
      <c r="C5500" s="164">
        <f>WEEKDAY(A5500)</f>
        <v>1</v>
      </c>
      <c r="D5500" s="164">
        <v>3</v>
      </c>
      <c r="E5500" s="163">
        <v>11.620000000000001</v>
      </c>
      <c r="F5500" s="163">
        <v>11.620000000000001</v>
      </c>
      <c r="G5500" s="163">
        <v>12.952500000000001</v>
      </c>
      <c r="H5500" s="1">
        <v>117</v>
      </c>
      <c r="I5500" s="161">
        <f>VLOOKUP(B5500,L$2:M$54,2,FALSE)</f>
        <v>1.0582944605170179</v>
      </c>
      <c r="J5500">
        <f>MAX(I5500*F5500,E5500)</f>
        <v>12.297381631207749</v>
      </c>
      <c r="L5500" s="166"/>
      <c r="M5500" s="41"/>
      <c r="N5500" s="41"/>
      <c r="O5500" s="41"/>
    </row>
    <row r="5501" spans="1:15" x14ac:dyDescent="0.25">
      <c r="A5501" s="165">
        <v>43695.125</v>
      </c>
      <c r="B5501" s="167">
        <f>WEEKNUM(A5501)</f>
        <v>34</v>
      </c>
      <c r="C5501" s="164">
        <f>WEEKDAY(A5501)</f>
        <v>1</v>
      </c>
      <c r="D5501" s="164">
        <v>4</v>
      </c>
      <c r="E5501" s="163">
        <v>10.18</v>
      </c>
      <c r="F5501" s="163">
        <v>10.18</v>
      </c>
      <c r="G5501" s="163">
        <v>12.399999999999999</v>
      </c>
      <c r="H5501" s="1">
        <v>188</v>
      </c>
      <c r="I5501" s="161">
        <f>VLOOKUP(B5501,L$2:M$54,2,FALSE)</f>
        <v>1.0582944605170179</v>
      </c>
      <c r="J5501">
        <f>MAX(I5501*F5501,E5501)</f>
        <v>10.773437608063242</v>
      </c>
      <c r="L5501" s="166"/>
      <c r="M5501" s="41"/>
      <c r="N5501" s="41"/>
      <c r="O5501" s="41"/>
    </row>
    <row r="5502" spans="1:15" x14ac:dyDescent="0.25">
      <c r="A5502" s="165">
        <v>43695.166666666664</v>
      </c>
      <c r="B5502" s="167">
        <f>WEEKNUM(A5502)</f>
        <v>34</v>
      </c>
      <c r="C5502" s="164">
        <f>WEEKDAY(A5502)</f>
        <v>1</v>
      </c>
      <c r="D5502" s="164">
        <v>5</v>
      </c>
      <c r="E5502" s="163">
        <v>9.7899999999999991</v>
      </c>
      <c r="F5502" s="163">
        <v>9.7899999999999991</v>
      </c>
      <c r="G5502" s="163">
        <v>11.9575</v>
      </c>
      <c r="H5502" s="1">
        <v>343</v>
      </c>
      <c r="I5502" s="161">
        <f>VLOOKUP(B5502,L$2:M$54,2,FALSE)</f>
        <v>1.0582944605170179</v>
      </c>
      <c r="J5502">
        <f>MAX(I5502*F5502,E5502)</f>
        <v>10.360702768461605</v>
      </c>
      <c r="L5502" s="166"/>
      <c r="M5502" s="41"/>
      <c r="N5502" s="41"/>
      <c r="O5502" s="41"/>
    </row>
    <row r="5503" spans="1:15" x14ac:dyDescent="0.25">
      <c r="A5503" s="165">
        <v>43695.208333333336</v>
      </c>
      <c r="B5503" s="167">
        <f>WEEKNUM(A5503)</f>
        <v>34</v>
      </c>
      <c r="C5503" s="164">
        <f>WEEKDAY(A5503)</f>
        <v>1</v>
      </c>
      <c r="D5503" s="164">
        <v>6</v>
      </c>
      <c r="E5503" s="163">
        <v>10.120000000000001</v>
      </c>
      <c r="F5503" s="163">
        <v>10.120000000000001</v>
      </c>
      <c r="G5503" s="163">
        <v>12.254999999999999</v>
      </c>
      <c r="H5503" s="1">
        <v>766</v>
      </c>
      <c r="I5503" s="161">
        <f>VLOOKUP(B5503,L$2:M$54,2,FALSE)</f>
        <v>1.0582944605170179</v>
      </c>
      <c r="J5503">
        <f>MAX(I5503*F5503,E5503)</f>
        <v>10.709939940432223</v>
      </c>
      <c r="L5503" s="166"/>
      <c r="M5503" s="41"/>
      <c r="N5503" s="41"/>
      <c r="O5503" s="41"/>
    </row>
    <row r="5504" spans="1:15" x14ac:dyDescent="0.25">
      <c r="A5504" s="165">
        <v>43695.25</v>
      </c>
      <c r="B5504" s="167">
        <f>WEEKNUM(A5504)</f>
        <v>34</v>
      </c>
      <c r="C5504" s="164">
        <f>WEEKDAY(A5504)</f>
        <v>1</v>
      </c>
      <c r="D5504" s="164">
        <v>7</v>
      </c>
      <c r="E5504" s="163">
        <v>10.14</v>
      </c>
      <c r="F5504" s="163">
        <v>10.14</v>
      </c>
      <c r="G5504" s="163">
        <v>12.4975</v>
      </c>
      <c r="H5504" s="1">
        <v>2757</v>
      </c>
      <c r="I5504" s="161">
        <f>VLOOKUP(B5504,L$2:M$54,2,FALSE)</f>
        <v>1.0582944605170179</v>
      </c>
      <c r="J5504">
        <f>MAX(I5504*F5504,E5504)</f>
        <v>10.731105829642562</v>
      </c>
      <c r="L5504" s="166"/>
      <c r="M5504" s="41"/>
      <c r="N5504" s="41"/>
      <c r="O5504" s="41"/>
    </row>
    <row r="5505" spans="1:15" x14ac:dyDescent="0.25">
      <c r="A5505" s="165">
        <v>43695.291666666664</v>
      </c>
      <c r="B5505" s="167">
        <f>WEEKNUM(A5505)</f>
        <v>34</v>
      </c>
      <c r="C5505" s="164">
        <f>WEEKDAY(A5505)</f>
        <v>1</v>
      </c>
      <c r="D5505" s="164">
        <v>8</v>
      </c>
      <c r="E5505" s="163">
        <v>9.8550000000000004</v>
      </c>
      <c r="F5505" s="163">
        <v>9.870000000000001</v>
      </c>
      <c r="G5505" s="163">
        <v>13.025</v>
      </c>
      <c r="H5505" s="1">
        <v>3732</v>
      </c>
      <c r="I5505" s="161">
        <f>VLOOKUP(B5505,L$2:M$54,2,FALSE)</f>
        <v>1.0582944605170179</v>
      </c>
      <c r="J5505">
        <f>MAX(I5505*F5505,E5505)</f>
        <v>10.445366325302968</v>
      </c>
      <c r="L5505" s="166"/>
      <c r="M5505" s="41"/>
      <c r="N5505" s="41"/>
      <c r="O5505" s="41"/>
    </row>
    <row r="5506" spans="1:15" x14ac:dyDescent="0.25">
      <c r="A5506" s="165">
        <v>43695.333333333336</v>
      </c>
      <c r="B5506" s="167">
        <f>WEEKNUM(A5506)</f>
        <v>34</v>
      </c>
      <c r="C5506" s="164">
        <f>WEEKDAY(A5506)</f>
        <v>1</v>
      </c>
      <c r="D5506" s="164">
        <v>9</v>
      </c>
      <c r="E5506" s="163">
        <v>9.9349999999999987</v>
      </c>
      <c r="F5506" s="163">
        <v>9.7650000000000006</v>
      </c>
      <c r="G5506" s="163">
        <v>13.032499999999999</v>
      </c>
      <c r="H5506" s="1">
        <v>3294</v>
      </c>
      <c r="I5506" s="161">
        <f>VLOOKUP(B5506,L$2:M$54,2,FALSE)</f>
        <v>1.0582944605170179</v>
      </c>
      <c r="J5506">
        <f>MAX(I5506*F5506,E5506)</f>
        <v>10.33424540694868</v>
      </c>
      <c r="L5506" s="166"/>
      <c r="M5506" s="41"/>
      <c r="N5506" s="41"/>
      <c r="O5506" s="41"/>
    </row>
    <row r="5507" spans="1:15" x14ac:dyDescent="0.25">
      <c r="A5507" s="165">
        <v>43695.375</v>
      </c>
      <c r="B5507" s="167">
        <f>WEEKNUM(A5507)</f>
        <v>34</v>
      </c>
      <c r="C5507" s="164">
        <f>WEEKDAY(A5507)</f>
        <v>1</v>
      </c>
      <c r="D5507" s="164">
        <v>10</v>
      </c>
      <c r="E5507" s="163">
        <v>9</v>
      </c>
      <c r="F5507" s="163">
        <v>12.815000000000001</v>
      </c>
      <c r="G5507" s="163">
        <v>14.0075</v>
      </c>
      <c r="H5507" s="1">
        <v>2692</v>
      </c>
      <c r="I5507" s="161">
        <f>VLOOKUP(B5507,L$2:M$54,2,FALSE)</f>
        <v>1.0582944605170179</v>
      </c>
      <c r="J5507">
        <f>MAX(I5507*F5507,E5507)</f>
        <v>13.562043511525586</v>
      </c>
      <c r="L5507" s="166"/>
      <c r="M5507" s="41"/>
      <c r="N5507" s="41"/>
      <c r="O5507" s="41"/>
    </row>
    <row r="5508" spans="1:15" x14ac:dyDescent="0.25">
      <c r="A5508" s="165">
        <v>43695.416666666664</v>
      </c>
      <c r="B5508" s="167">
        <f>WEEKNUM(A5508)</f>
        <v>34</v>
      </c>
      <c r="C5508" s="164">
        <f>WEEKDAY(A5508)</f>
        <v>1</v>
      </c>
      <c r="D5508" s="164">
        <v>11</v>
      </c>
      <c r="E5508" s="163">
        <v>10</v>
      </c>
      <c r="F5508" s="163">
        <v>14.09</v>
      </c>
      <c r="G5508" s="163">
        <v>12.86</v>
      </c>
      <c r="H5508" s="1">
        <v>2726</v>
      </c>
      <c r="I5508" s="161">
        <f>VLOOKUP(B5508,L$2:M$54,2,FALSE)</f>
        <v>1.0582944605170179</v>
      </c>
      <c r="J5508">
        <f>MAX(I5508*F5508,E5508)</f>
        <v>14.911368948684782</v>
      </c>
      <c r="L5508" s="166"/>
      <c r="M5508" s="41"/>
      <c r="N5508" s="41"/>
      <c r="O5508" s="41"/>
    </row>
    <row r="5509" spans="1:15" x14ac:dyDescent="0.25">
      <c r="A5509" s="165">
        <v>43695.458333333336</v>
      </c>
      <c r="B5509" s="167">
        <f>WEEKNUM(A5509)</f>
        <v>34</v>
      </c>
      <c r="C5509" s="164">
        <f>WEEKDAY(A5509)</f>
        <v>1</v>
      </c>
      <c r="D5509" s="164">
        <v>12</v>
      </c>
      <c r="E5509" s="163">
        <v>10</v>
      </c>
      <c r="F5509" s="163">
        <v>13.98</v>
      </c>
      <c r="G5509" s="163">
        <v>12.265000000000001</v>
      </c>
      <c r="H5509" s="1">
        <v>2731</v>
      </c>
      <c r="I5509" s="161">
        <f>VLOOKUP(B5509,L$2:M$54,2,FALSE)</f>
        <v>1.0582944605170179</v>
      </c>
      <c r="J5509">
        <f>MAX(I5509*F5509,E5509)</f>
        <v>14.794956558027911</v>
      </c>
      <c r="L5509" s="166"/>
      <c r="M5509" s="41"/>
      <c r="N5509" s="41"/>
      <c r="O5509" s="41"/>
    </row>
    <row r="5510" spans="1:15" x14ac:dyDescent="0.25">
      <c r="A5510" s="165">
        <v>43695.5</v>
      </c>
      <c r="B5510" s="167">
        <f>WEEKNUM(A5510)</f>
        <v>34</v>
      </c>
      <c r="C5510" s="164">
        <f>WEEKDAY(A5510)</f>
        <v>1</v>
      </c>
      <c r="D5510" s="164">
        <v>13</v>
      </c>
      <c r="E5510" s="163">
        <v>10</v>
      </c>
      <c r="F5510" s="163">
        <v>14.09</v>
      </c>
      <c r="G5510" s="163">
        <v>11.487500000000001</v>
      </c>
      <c r="H5510" s="1">
        <v>2518</v>
      </c>
      <c r="I5510" s="161">
        <f>VLOOKUP(B5510,L$2:M$54,2,FALSE)</f>
        <v>1.0582944605170179</v>
      </c>
      <c r="J5510">
        <f>MAX(I5510*F5510,E5510)</f>
        <v>14.911368948684782</v>
      </c>
      <c r="L5510" s="166"/>
      <c r="M5510" s="41"/>
      <c r="N5510" s="41"/>
      <c r="O5510" s="41"/>
    </row>
    <row r="5511" spans="1:15" x14ac:dyDescent="0.25">
      <c r="A5511" s="165">
        <v>43695.541666666664</v>
      </c>
      <c r="B5511" s="167">
        <f>WEEKNUM(A5511)</f>
        <v>34</v>
      </c>
      <c r="C5511" s="164">
        <f>WEEKDAY(A5511)</f>
        <v>1</v>
      </c>
      <c r="D5511" s="164">
        <v>14</v>
      </c>
      <c r="E5511" s="163">
        <v>10</v>
      </c>
      <c r="F5511" s="163">
        <v>13.98</v>
      </c>
      <c r="G5511" s="163">
        <v>12.1</v>
      </c>
      <c r="H5511" s="1">
        <v>2574</v>
      </c>
      <c r="I5511" s="161">
        <f>VLOOKUP(B5511,L$2:M$54,2,FALSE)</f>
        <v>1.0582944605170179</v>
      </c>
      <c r="J5511">
        <f>MAX(I5511*F5511,E5511)</f>
        <v>14.794956558027911</v>
      </c>
      <c r="L5511" s="166"/>
      <c r="M5511" s="41"/>
      <c r="N5511" s="41"/>
      <c r="O5511" s="41"/>
    </row>
    <row r="5512" spans="1:15" x14ac:dyDescent="0.25">
      <c r="A5512" s="165">
        <v>43695.583333333336</v>
      </c>
      <c r="B5512" s="167">
        <f>WEEKNUM(A5512)</f>
        <v>34</v>
      </c>
      <c r="C5512" s="164">
        <f>WEEKDAY(A5512)</f>
        <v>1</v>
      </c>
      <c r="D5512" s="164">
        <v>15</v>
      </c>
      <c r="E5512" s="163">
        <v>10</v>
      </c>
      <c r="F5512" s="163">
        <v>14.09</v>
      </c>
      <c r="G5512" s="163">
        <v>12.442499999999999</v>
      </c>
      <c r="H5512" s="1">
        <v>2864</v>
      </c>
      <c r="I5512" s="161">
        <f>VLOOKUP(B5512,L$2:M$54,2,FALSE)</f>
        <v>1.0582944605170179</v>
      </c>
      <c r="J5512">
        <f>MAX(I5512*F5512,E5512)</f>
        <v>14.911368948684782</v>
      </c>
      <c r="L5512" s="166"/>
      <c r="M5512" s="41"/>
      <c r="N5512" s="41"/>
      <c r="O5512" s="41"/>
    </row>
    <row r="5513" spans="1:15" x14ac:dyDescent="0.25">
      <c r="A5513" s="165">
        <v>43695.625</v>
      </c>
      <c r="B5513" s="167">
        <f>WEEKNUM(A5513)</f>
        <v>34</v>
      </c>
      <c r="C5513" s="164">
        <f>WEEKDAY(A5513)</f>
        <v>1</v>
      </c>
      <c r="D5513" s="164">
        <v>16</v>
      </c>
      <c r="E5513" s="163">
        <v>10</v>
      </c>
      <c r="F5513" s="163">
        <v>13.98</v>
      </c>
      <c r="G5513" s="163">
        <v>11.645</v>
      </c>
      <c r="H5513" s="1">
        <v>3174</v>
      </c>
      <c r="I5513" s="161">
        <f>VLOOKUP(B5513,L$2:M$54,2,FALSE)</f>
        <v>1.0582944605170179</v>
      </c>
      <c r="J5513">
        <f>MAX(I5513*F5513,E5513)</f>
        <v>14.794956558027911</v>
      </c>
      <c r="L5513" s="166"/>
      <c r="M5513" s="41"/>
      <c r="N5513" s="41"/>
      <c r="O5513" s="41"/>
    </row>
    <row r="5514" spans="1:15" x14ac:dyDescent="0.25">
      <c r="A5514" s="165">
        <v>43695.666666666664</v>
      </c>
      <c r="B5514" s="167">
        <f>WEEKNUM(A5514)</f>
        <v>34</v>
      </c>
      <c r="C5514" s="164">
        <f>WEEKDAY(A5514)</f>
        <v>1</v>
      </c>
      <c r="D5514" s="164">
        <v>17</v>
      </c>
      <c r="E5514" s="163">
        <v>10</v>
      </c>
      <c r="F5514" s="163">
        <v>13.865</v>
      </c>
      <c r="G5514" s="163">
        <v>12.100000000000001</v>
      </c>
      <c r="H5514" s="1">
        <v>3894</v>
      </c>
      <c r="I5514" s="161">
        <f>VLOOKUP(B5514,L$2:M$54,2,FALSE)</f>
        <v>1.0582944605170179</v>
      </c>
      <c r="J5514">
        <f>MAX(I5514*F5514,E5514)</f>
        <v>14.673252695068454</v>
      </c>
      <c r="L5514" s="166"/>
      <c r="M5514" s="41"/>
      <c r="N5514" s="41"/>
      <c r="O5514" s="41"/>
    </row>
    <row r="5515" spans="1:15" x14ac:dyDescent="0.25">
      <c r="A5515" s="165">
        <v>43695.708333333336</v>
      </c>
      <c r="B5515" s="167">
        <f>WEEKNUM(A5515)</f>
        <v>34</v>
      </c>
      <c r="C5515" s="164">
        <f>WEEKDAY(A5515)</f>
        <v>1</v>
      </c>
      <c r="D5515" s="164">
        <v>18</v>
      </c>
      <c r="E5515" s="163">
        <v>10</v>
      </c>
      <c r="F5515" s="163">
        <v>13.684999999999999</v>
      </c>
      <c r="G5515" s="163">
        <v>11.620000000000001</v>
      </c>
      <c r="H5515" s="1">
        <v>3895</v>
      </c>
      <c r="I5515" s="161">
        <f>VLOOKUP(B5515,L$2:M$54,2,FALSE)</f>
        <v>1.0582944605170179</v>
      </c>
      <c r="J5515">
        <f>MAX(I5515*F5515,E5515)</f>
        <v>14.482759692175389</v>
      </c>
      <c r="L5515" s="166"/>
      <c r="M5515" s="41"/>
      <c r="N5515" s="41"/>
      <c r="O5515" s="41"/>
    </row>
    <row r="5516" spans="1:15" x14ac:dyDescent="0.25">
      <c r="A5516" s="165">
        <v>43695.75</v>
      </c>
      <c r="B5516" s="167">
        <f>WEEKNUM(A5516)</f>
        <v>34</v>
      </c>
      <c r="C5516" s="164">
        <f>WEEKDAY(A5516)</f>
        <v>1</v>
      </c>
      <c r="D5516" s="164">
        <v>19</v>
      </c>
      <c r="E5516" s="163">
        <v>10</v>
      </c>
      <c r="F5516" s="163">
        <v>14.09</v>
      </c>
      <c r="G5516" s="163">
        <v>10.18</v>
      </c>
      <c r="H5516" s="1">
        <v>3214</v>
      </c>
      <c r="I5516" s="161">
        <f>VLOOKUP(B5516,L$2:M$54,2,FALSE)</f>
        <v>1.0582944605170179</v>
      </c>
      <c r="J5516">
        <f>MAX(I5516*F5516,E5516)</f>
        <v>14.911368948684782</v>
      </c>
      <c r="L5516" s="166"/>
      <c r="M5516" s="41"/>
      <c r="N5516" s="41"/>
      <c r="O5516" s="41"/>
    </row>
    <row r="5517" spans="1:15" x14ac:dyDescent="0.25">
      <c r="A5517" s="165">
        <v>43695.791666666664</v>
      </c>
      <c r="B5517" s="167">
        <f>WEEKNUM(A5517)</f>
        <v>34</v>
      </c>
      <c r="C5517" s="164">
        <f>WEEKDAY(A5517)</f>
        <v>1</v>
      </c>
      <c r="D5517" s="164">
        <v>20</v>
      </c>
      <c r="E5517" s="163">
        <v>10</v>
      </c>
      <c r="F5517" s="163">
        <v>13.99</v>
      </c>
      <c r="G5517" s="163">
        <v>9.7899999999999991</v>
      </c>
      <c r="H5517" s="1">
        <v>2364</v>
      </c>
      <c r="I5517" s="161">
        <f>VLOOKUP(B5517,L$2:M$54,2,FALSE)</f>
        <v>1.0582944605170179</v>
      </c>
      <c r="J5517">
        <f>MAX(I5517*F5517,E5517)</f>
        <v>14.805539502633081</v>
      </c>
      <c r="L5517" s="166"/>
      <c r="M5517" s="41"/>
      <c r="N5517" s="41"/>
      <c r="O5517" s="41"/>
    </row>
    <row r="5518" spans="1:15" x14ac:dyDescent="0.25">
      <c r="A5518" s="165">
        <v>43695.833333333336</v>
      </c>
      <c r="B5518" s="167">
        <f>WEEKNUM(A5518)</f>
        <v>34</v>
      </c>
      <c r="C5518" s="164">
        <f>WEEKDAY(A5518)</f>
        <v>1</v>
      </c>
      <c r="D5518" s="164">
        <v>21</v>
      </c>
      <c r="E5518" s="163">
        <v>10</v>
      </c>
      <c r="F5518" s="163">
        <v>13.965</v>
      </c>
      <c r="G5518" s="163">
        <v>10.120000000000001</v>
      </c>
      <c r="H5518" s="1">
        <v>1401</v>
      </c>
      <c r="I5518" s="161">
        <f>VLOOKUP(B5518,L$2:M$54,2,FALSE)</f>
        <v>1.0582944605170179</v>
      </c>
      <c r="J5518">
        <f>MAX(I5518*F5518,E5518)</f>
        <v>14.779082141120155</v>
      </c>
      <c r="L5518" s="166"/>
      <c r="M5518" s="41"/>
      <c r="N5518" s="41"/>
      <c r="O5518" s="41"/>
    </row>
    <row r="5519" spans="1:15" x14ac:dyDescent="0.25">
      <c r="A5519" s="165">
        <v>43695.875</v>
      </c>
      <c r="B5519" s="167">
        <f>WEEKNUM(A5519)</f>
        <v>34</v>
      </c>
      <c r="C5519" s="164">
        <f>WEEKDAY(A5519)</f>
        <v>1</v>
      </c>
      <c r="D5519" s="164">
        <v>22</v>
      </c>
      <c r="E5519" s="163">
        <v>10</v>
      </c>
      <c r="F5519" s="163">
        <v>12.815</v>
      </c>
      <c r="G5519" s="163">
        <v>10.14</v>
      </c>
      <c r="H5519" s="1">
        <v>1001</v>
      </c>
      <c r="I5519" s="161">
        <f>VLOOKUP(B5519,L$2:M$54,2,FALSE)</f>
        <v>1.0582944605170179</v>
      </c>
      <c r="J5519">
        <f>MAX(I5519*F5519,E5519)</f>
        <v>13.562043511525584</v>
      </c>
      <c r="L5519" s="166"/>
      <c r="M5519" s="41"/>
      <c r="N5519" s="41"/>
      <c r="O5519" s="41"/>
    </row>
    <row r="5520" spans="1:15" x14ac:dyDescent="0.25">
      <c r="A5520" s="165">
        <v>43695.916666666664</v>
      </c>
      <c r="B5520" s="167">
        <f>WEEKNUM(A5520)</f>
        <v>34</v>
      </c>
      <c r="C5520" s="164">
        <f>WEEKDAY(A5520)</f>
        <v>1</v>
      </c>
      <c r="D5520" s="164">
        <v>23</v>
      </c>
      <c r="E5520" s="163">
        <v>12</v>
      </c>
      <c r="F5520" s="163">
        <v>12.045</v>
      </c>
      <c r="G5520" s="163">
        <v>9.8625000000000007</v>
      </c>
      <c r="H5520" s="1">
        <v>919</v>
      </c>
      <c r="I5520" s="161">
        <f>VLOOKUP(B5520,L$2:M$54,2,FALSE)</f>
        <v>1.0582944605170179</v>
      </c>
      <c r="J5520">
        <f>MAX(I5520*F5520,E5520)</f>
        <v>12.747156776927481</v>
      </c>
      <c r="L5520" s="166"/>
      <c r="M5520" s="41"/>
      <c r="N5520" s="41"/>
      <c r="O5520" s="41"/>
    </row>
    <row r="5521" spans="1:15" x14ac:dyDescent="0.25">
      <c r="A5521" s="165">
        <v>43695.958333333336</v>
      </c>
      <c r="B5521" s="167">
        <f>WEEKNUM(A5521)</f>
        <v>34</v>
      </c>
      <c r="C5521" s="164">
        <f>WEEKDAY(A5521)</f>
        <v>1</v>
      </c>
      <c r="D5521" s="164">
        <v>24</v>
      </c>
      <c r="E5521" s="163">
        <v>11</v>
      </c>
      <c r="F5521" s="163">
        <v>11.73</v>
      </c>
      <c r="G5521" s="163">
        <v>9.85</v>
      </c>
      <c r="H5521" s="1">
        <v>815</v>
      </c>
      <c r="I5521" s="161">
        <f>VLOOKUP(B5521,L$2:M$54,2,FALSE)</f>
        <v>1.0582944605170179</v>
      </c>
      <c r="J5521">
        <f>MAX(I5521*F5521,E5521)</f>
        <v>12.413794021864621</v>
      </c>
      <c r="L5521" s="166"/>
      <c r="M5521" s="41"/>
      <c r="N5521" s="41"/>
      <c r="O5521" s="41"/>
    </row>
    <row r="5522" spans="1:15" x14ac:dyDescent="0.25">
      <c r="A5522" s="165">
        <v>43696</v>
      </c>
      <c r="B5522" s="167">
        <f>WEEKNUM(A5522)</f>
        <v>34</v>
      </c>
      <c r="C5522" s="164">
        <f>WEEKDAY(A5522)</f>
        <v>2</v>
      </c>
      <c r="D5522" s="164">
        <v>1</v>
      </c>
      <c r="E5522" s="163">
        <v>11.815</v>
      </c>
      <c r="F5522" s="163">
        <v>11.815</v>
      </c>
      <c r="G5522" s="163">
        <v>10.907500000000001</v>
      </c>
      <c r="H5522" s="1">
        <v>518</v>
      </c>
      <c r="I5522" s="161">
        <f>VLOOKUP(B5522,L$2:M$54,2,FALSE)</f>
        <v>1.0582944605170179</v>
      </c>
      <c r="J5522">
        <f>MAX(I5522*F5522,E5522)</f>
        <v>12.503749051008565</v>
      </c>
      <c r="L5522" s="166"/>
      <c r="M5522" s="41"/>
      <c r="N5522" s="41"/>
      <c r="O5522" s="41"/>
    </row>
    <row r="5523" spans="1:15" x14ac:dyDescent="0.25">
      <c r="A5523" s="165">
        <v>43696.041666666664</v>
      </c>
      <c r="B5523" s="167">
        <f>WEEKNUM(A5523)</f>
        <v>34</v>
      </c>
      <c r="C5523" s="164">
        <f>WEEKDAY(A5523)</f>
        <v>2</v>
      </c>
      <c r="D5523" s="164">
        <v>2</v>
      </c>
      <c r="E5523" s="163">
        <v>11.86</v>
      </c>
      <c r="F5523" s="163">
        <v>11.86</v>
      </c>
      <c r="G5523" s="163">
        <v>12.045</v>
      </c>
      <c r="H5523" s="1">
        <v>309</v>
      </c>
      <c r="I5523" s="161">
        <f>VLOOKUP(B5523,L$2:M$54,2,FALSE)</f>
        <v>1.0582944605170179</v>
      </c>
      <c r="J5523">
        <f>MAX(I5523*F5523,E5523)</f>
        <v>12.551372301731831</v>
      </c>
      <c r="L5523" s="166"/>
      <c r="M5523" s="41"/>
      <c r="N5523" s="41"/>
      <c r="O5523" s="41"/>
    </row>
    <row r="5524" spans="1:15" x14ac:dyDescent="0.25">
      <c r="A5524" s="165">
        <v>43696.083333333336</v>
      </c>
      <c r="B5524" s="167">
        <f>WEEKNUM(A5524)</f>
        <v>34</v>
      </c>
      <c r="C5524" s="164">
        <f>WEEKDAY(A5524)</f>
        <v>2</v>
      </c>
      <c r="D5524" s="164">
        <v>3</v>
      </c>
      <c r="E5524" s="163">
        <v>12.065</v>
      </c>
      <c r="F5524" s="163">
        <v>12.065</v>
      </c>
      <c r="G5524" s="163">
        <v>11.99</v>
      </c>
      <c r="H5524" s="1">
        <v>172</v>
      </c>
      <c r="I5524" s="161">
        <f>VLOOKUP(B5524,L$2:M$54,2,FALSE)</f>
        <v>1.0582944605170179</v>
      </c>
      <c r="J5524">
        <f>MAX(I5524*F5524,E5524)</f>
        <v>12.76832266613782</v>
      </c>
      <c r="L5524" s="166"/>
      <c r="M5524" s="41"/>
      <c r="N5524" s="41"/>
      <c r="O5524" s="41"/>
    </row>
    <row r="5525" spans="1:15" x14ac:dyDescent="0.25">
      <c r="A5525" s="165">
        <v>43696.125</v>
      </c>
      <c r="B5525" s="167">
        <f>WEEKNUM(A5525)</f>
        <v>34</v>
      </c>
      <c r="C5525" s="164">
        <f>WEEKDAY(A5525)</f>
        <v>2</v>
      </c>
      <c r="D5525" s="164">
        <v>4</v>
      </c>
      <c r="E5525" s="163">
        <v>12.030000000000001</v>
      </c>
      <c r="F5525" s="163">
        <v>12.030000000000001</v>
      </c>
      <c r="G5525" s="163">
        <v>12.045</v>
      </c>
      <c r="H5525" s="1">
        <v>206</v>
      </c>
      <c r="I5525" s="161">
        <f>VLOOKUP(B5525,L$2:M$54,2,FALSE)</f>
        <v>1.0582944605170179</v>
      </c>
      <c r="J5525">
        <f>MAX(I5525*F5525,E5525)</f>
        <v>12.731282360019726</v>
      </c>
      <c r="L5525" s="166"/>
      <c r="M5525" s="41"/>
      <c r="N5525" s="41"/>
      <c r="O5525" s="41"/>
    </row>
    <row r="5526" spans="1:15" x14ac:dyDescent="0.25">
      <c r="A5526" s="165">
        <v>43696.166666666664</v>
      </c>
      <c r="B5526" s="167">
        <f>WEEKNUM(A5526)</f>
        <v>34</v>
      </c>
      <c r="C5526" s="164">
        <f>WEEKDAY(A5526)</f>
        <v>2</v>
      </c>
      <c r="D5526" s="164">
        <v>5</v>
      </c>
      <c r="E5526" s="163">
        <v>9.9499999999999993</v>
      </c>
      <c r="F5526" s="163">
        <v>9.9499999999999993</v>
      </c>
      <c r="G5526" s="163">
        <v>11.99</v>
      </c>
      <c r="H5526" s="1">
        <v>296</v>
      </c>
      <c r="I5526" s="161">
        <f>VLOOKUP(B5526,L$2:M$54,2,FALSE)</f>
        <v>1.0582944605170179</v>
      </c>
      <c r="J5526">
        <f>MAX(I5526*F5526,E5526)</f>
        <v>10.530029882144328</v>
      </c>
      <c r="L5526" s="166"/>
      <c r="M5526" s="41"/>
      <c r="N5526" s="41"/>
      <c r="O5526" s="41"/>
    </row>
    <row r="5527" spans="1:15" x14ac:dyDescent="0.25">
      <c r="A5527" s="165">
        <v>43696.208333333336</v>
      </c>
      <c r="B5527" s="167">
        <f>WEEKNUM(A5527)</f>
        <v>34</v>
      </c>
      <c r="C5527" s="164">
        <f>WEEKDAY(A5527)</f>
        <v>2</v>
      </c>
      <c r="D5527" s="164">
        <v>6</v>
      </c>
      <c r="E5527" s="163">
        <v>10.190000000000001</v>
      </c>
      <c r="F5527" s="163">
        <v>10.190000000000001</v>
      </c>
      <c r="G5527" s="163">
        <v>12.045</v>
      </c>
      <c r="H5527" s="1">
        <v>362</v>
      </c>
      <c r="I5527" s="161">
        <f>VLOOKUP(B5527,L$2:M$54,2,FALSE)</f>
        <v>1.0582944605170179</v>
      </c>
      <c r="J5527">
        <f>MAX(I5527*F5527,E5527)</f>
        <v>10.784020552668414</v>
      </c>
      <c r="L5527" s="166"/>
      <c r="M5527" s="41"/>
      <c r="N5527" s="41"/>
      <c r="O5527" s="41"/>
    </row>
    <row r="5528" spans="1:15" x14ac:dyDescent="0.25">
      <c r="A5528" s="165">
        <v>43696.25</v>
      </c>
      <c r="B5528" s="167">
        <f>WEEKNUM(A5528)</f>
        <v>34</v>
      </c>
      <c r="C5528" s="164">
        <f>WEEKDAY(A5528)</f>
        <v>2</v>
      </c>
      <c r="D5528" s="164">
        <v>7</v>
      </c>
      <c r="E5528" s="163">
        <v>10.065000000000001</v>
      </c>
      <c r="F5528" s="163">
        <v>10.065000000000001</v>
      </c>
      <c r="G5528" s="163">
        <v>11.99</v>
      </c>
      <c r="H5528" s="1">
        <v>601</v>
      </c>
      <c r="I5528" s="161">
        <f>VLOOKUP(B5528,L$2:M$54,2,FALSE)</f>
        <v>1.0582944605170179</v>
      </c>
      <c r="J5528">
        <f>MAX(I5528*F5528,E5528)</f>
        <v>10.651733745103787</v>
      </c>
      <c r="L5528" s="166"/>
      <c r="M5528" s="41"/>
      <c r="N5528" s="41"/>
      <c r="O5528" s="41"/>
    </row>
    <row r="5529" spans="1:15" x14ac:dyDescent="0.25">
      <c r="A5529" s="165">
        <v>43696.291666666664</v>
      </c>
      <c r="B5529" s="167">
        <f>WEEKNUM(A5529)</f>
        <v>34</v>
      </c>
      <c r="C5529" s="164">
        <f>WEEKDAY(A5529)</f>
        <v>2</v>
      </c>
      <c r="D5529" s="164">
        <v>8</v>
      </c>
      <c r="E5529" s="163">
        <v>10.09</v>
      </c>
      <c r="F5529" s="163">
        <v>10.09</v>
      </c>
      <c r="G5529" s="163">
        <v>11.932500000000001</v>
      </c>
      <c r="H5529" s="1">
        <v>1004</v>
      </c>
      <c r="I5529" s="161">
        <f>VLOOKUP(B5529,L$2:M$54,2,FALSE)</f>
        <v>1.0582944605170179</v>
      </c>
      <c r="J5529">
        <f>MAX(I5529*F5529,E5529)</f>
        <v>10.67819110661671</v>
      </c>
      <c r="L5529" s="166"/>
      <c r="M5529" s="41"/>
      <c r="N5529" s="41"/>
      <c r="O5529" s="41"/>
    </row>
    <row r="5530" spans="1:15" x14ac:dyDescent="0.25">
      <c r="A5530" s="165">
        <v>43696.333333333336</v>
      </c>
      <c r="B5530" s="167">
        <f>WEEKNUM(A5530)</f>
        <v>34</v>
      </c>
      <c r="C5530" s="164">
        <f>WEEKDAY(A5530)</f>
        <v>2</v>
      </c>
      <c r="D5530" s="164">
        <v>9</v>
      </c>
      <c r="E5530" s="163">
        <v>9.9499999999999993</v>
      </c>
      <c r="F5530" s="163">
        <v>9.9499999999999993</v>
      </c>
      <c r="G5530" s="163">
        <v>11.842499999999999</v>
      </c>
      <c r="H5530" s="1">
        <v>1661</v>
      </c>
      <c r="I5530" s="161">
        <f>VLOOKUP(B5530,L$2:M$54,2,FALSE)</f>
        <v>1.0582944605170179</v>
      </c>
      <c r="J5530">
        <f>MAX(I5530*F5530,E5530)</f>
        <v>10.530029882144328</v>
      </c>
      <c r="L5530" s="166"/>
      <c r="M5530" s="41"/>
      <c r="N5530" s="41"/>
      <c r="O5530" s="41"/>
    </row>
    <row r="5531" spans="1:15" x14ac:dyDescent="0.25">
      <c r="A5531" s="165">
        <v>43696.375</v>
      </c>
      <c r="B5531" s="167">
        <f>WEEKNUM(A5531)</f>
        <v>34</v>
      </c>
      <c r="C5531" s="164">
        <f>WEEKDAY(A5531)</f>
        <v>2</v>
      </c>
      <c r="D5531" s="164">
        <v>10</v>
      </c>
      <c r="E5531" s="163">
        <v>11.86</v>
      </c>
      <c r="F5531" s="163">
        <v>11.86</v>
      </c>
      <c r="G5531" s="163">
        <v>12.045</v>
      </c>
      <c r="H5531" s="1">
        <v>2231</v>
      </c>
      <c r="I5531" s="161">
        <f>VLOOKUP(B5531,L$2:M$54,2,FALSE)</f>
        <v>1.0582944605170179</v>
      </c>
      <c r="J5531">
        <f>MAX(I5531*F5531,E5531)</f>
        <v>12.551372301731831</v>
      </c>
      <c r="L5531" s="166"/>
      <c r="M5531" s="41"/>
      <c r="N5531" s="41"/>
      <c r="O5531" s="41"/>
    </row>
    <row r="5532" spans="1:15" x14ac:dyDescent="0.25">
      <c r="A5532" s="165">
        <v>43696.416666666664</v>
      </c>
      <c r="B5532" s="167">
        <f>WEEKNUM(A5532)</f>
        <v>34</v>
      </c>
      <c r="C5532" s="164">
        <f>WEEKDAY(A5532)</f>
        <v>2</v>
      </c>
      <c r="D5532" s="164">
        <v>11</v>
      </c>
      <c r="E5532" s="163">
        <v>10.5</v>
      </c>
      <c r="F5532" s="163">
        <v>11.885</v>
      </c>
      <c r="G5532" s="163">
        <v>11.995000000000001</v>
      </c>
      <c r="H5532" s="1">
        <v>2902</v>
      </c>
      <c r="I5532" s="161">
        <f>VLOOKUP(B5532,L$2:M$54,2,FALSE)</f>
        <v>1.0582944605170179</v>
      </c>
      <c r="J5532">
        <f>MAX(I5532*F5532,E5532)</f>
        <v>12.577829663244758</v>
      </c>
      <c r="L5532" s="166"/>
      <c r="M5532" s="41"/>
      <c r="N5532" s="41"/>
      <c r="O5532" s="41"/>
    </row>
    <row r="5533" spans="1:15" x14ac:dyDescent="0.25">
      <c r="A5533" s="165">
        <v>43696.458333333336</v>
      </c>
      <c r="B5533" s="167">
        <f>WEEKNUM(A5533)</f>
        <v>34</v>
      </c>
      <c r="C5533" s="164">
        <f>WEEKDAY(A5533)</f>
        <v>2</v>
      </c>
      <c r="D5533" s="164">
        <v>12</v>
      </c>
      <c r="E5533" s="163">
        <v>10.934999999999999</v>
      </c>
      <c r="F5533" s="163">
        <v>11.94</v>
      </c>
      <c r="G5533" s="163">
        <v>11.9825</v>
      </c>
      <c r="H5533" s="1">
        <v>3486</v>
      </c>
      <c r="I5533" s="161">
        <f>VLOOKUP(B5533,L$2:M$54,2,FALSE)</f>
        <v>1.0582944605170179</v>
      </c>
      <c r="J5533">
        <f>MAX(I5533*F5533,E5533)</f>
        <v>12.636035858573193</v>
      </c>
      <c r="L5533" s="166"/>
      <c r="M5533" s="41"/>
      <c r="N5533" s="41"/>
      <c r="O5533" s="41"/>
    </row>
    <row r="5534" spans="1:15" x14ac:dyDescent="0.25">
      <c r="A5534" s="165">
        <v>43696.5</v>
      </c>
      <c r="B5534" s="167">
        <f>WEEKNUM(A5534)</f>
        <v>34</v>
      </c>
      <c r="C5534" s="164">
        <f>WEEKDAY(A5534)</f>
        <v>2</v>
      </c>
      <c r="D5534" s="164">
        <v>13</v>
      </c>
      <c r="E5534" s="163">
        <v>10</v>
      </c>
      <c r="F5534" s="163">
        <v>13.870000000000001</v>
      </c>
      <c r="G5534" s="163">
        <v>11.407499999999999</v>
      </c>
      <c r="H5534" s="1">
        <v>2830</v>
      </c>
      <c r="I5534" s="161">
        <f>VLOOKUP(B5534,L$2:M$54,2,FALSE)</f>
        <v>1.0582944605170179</v>
      </c>
      <c r="J5534">
        <f>MAX(I5534*F5534,E5534)</f>
        <v>14.67854416737104</v>
      </c>
      <c r="L5534" s="166"/>
      <c r="M5534" s="41"/>
      <c r="N5534" s="41"/>
      <c r="O5534" s="41"/>
    </row>
    <row r="5535" spans="1:15" x14ac:dyDescent="0.25">
      <c r="A5535" s="165">
        <v>43696.541666666664</v>
      </c>
      <c r="B5535" s="167">
        <f>WEEKNUM(A5535)</f>
        <v>34</v>
      </c>
      <c r="C5535" s="164">
        <f>WEEKDAY(A5535)</f>
        <v>2</v>
      </c>
      <c r="D5535" s="164">
        <v>14</v>
      </c>
      <c r="E5535" s="163">
        <v>10</v>
      </c>
      <c r="F5535" s="163">
        <v>14.15</v>
      </c>
      <c r="G5535" s="163">
        <v>12.022500000000001</v>
      </c>
      <c r="H5535" s="1">
        <v>2567</v>
      </c>
      <c r="I5535" s="161">
        <f>VLOOKUP(B5535,L$2:M$54,2,FALSE)</f>
        <v>1.0582944605170179</v>
      </c>
      <c r="J5535">
        <f>MAX(I5535*F5535,E5535)</f>
        <v>14.974866616315804</v>
      </c>
      <c r="L5535" s="166"/>
      <c r="M5535" s="41"/>
      <c r="N5535" s="41"/>
      <c r="O5535" s="41"/>
    </row>
    <row r="5536" spans="1:15" x14ac:dyDescent="0.25">
      <c r="A5536" s="165">
        <v>43696.583333333336</v>
      </c>
      <c r="B5536" s="167">
        <f>WEEKNUM(A5536)</f>
        <v>34</v>
      </c>
      <c r="C5536" s="164">
        <f>WEEKDAY(A5536)</f>
        <v>2</v>
      </c>
      <c r="D5536" s="164">
        <v>15</v>
      </c>
      <c r="E5536" s="163">
        <v>10</v>
      </c>
      <c r="F5536" s="163">
        <v>11.9375</v>
      </c>
      <c r="G5536" s="163">
        <v>11.365</v>
      </c>
      <c r="H5536" s="1">
        <v>2820</v>
      </c>
      <c r="I5536" s="161">
        <f>VLOOKUP(B5536,L$2:M$54,2,FALSE)</f>
        <v>1.0582944605170179</v>
      </c>
      <c r="J5536">
        <f>MAX(I5536*F5536,E5536)</f>
        <v>12.633390122421902</v>
      </c>
      <c r="L5536" s="166"/>
      <c r="M5536" s="41"/>
      <c r="N5536" s="41"/>
      <c r="O5536" s="41"/>
    </row>
    <row r="5537" spans="1:15" x14ac:dyDescent="0.25">
      <c r="A5537" s="165">
        <v>43696.625</v>
      </c>
      <c r="B5537" s="167">
        <f>WEEKNUM(A5537)</f>
        <v>34</v>
      </c>
      <c r="C5537" s="164">
        <f>WEEKDAY(A5537)</f>
        <v>2</v>
      </c>
      <c r="D5537" s="164">
        <v>16</v>
      </c>
      <c r="E5537" s="163">
        <v>11</v>
      </c>
      <c r="F5537" s="163">
        <v>12.105</v>
      </c>
      <c r="G5537" s="163">
        <v>11.815</v>
      </c>
      <c r="H5537" s="1">
        <v>2882</v>
      </c>
      <c r="I5537" s="161">
        <f>VLOOKUP(B5537,L$2:M$54,2,FALSE)</f>
        <v>1.0582944605170179</v>
      </c>
      <c r="J5537">
        <f>MAX(I5537*F5537,E5537)</f>
        <v>12.810654444558502</v>
      </c>
      <c r="L5537" s="166"/>
      <c r="M5537" s="41"/>
      <c r="N5537" s="41"/>
      <c r="O5537" s="41"/>
    </row>
    <row r="5538" spans="1:15" x14ac:dyDescent="0.25">
      <c r="A5538" s="165">
        <v>43696.666666666664</v>
      </c>
      <c r="B5538" s="167">
        <f>WEEKNUM(A5538)</f>
        <v>34</v>
      </c>
      <c r="C5538" s="164">
        <f>WEEKDAY(A5538)</f>
        <v>2</v>
      </c>
      <c r="D5538" s="164">
        <v>17</v>
      </c>
      <c r="E5538" s="163">
        <v>10</v>
      </c>
      <c r="F5538" s="163">
        <v>13.850000000000001</v>
      </c>
      <c r="G5538" s="163">
        <v>11.86</v>
      </c>
      <c r="H5538" s="1">
        <v>3092</v>
      </c>
      <c r="I5538" s="161">
        <f>VLOOKUP(B5538,L$2:M$54,2,FALSE)</f>
        <v>1.0582944605170179</v>
      </c>
      <c r="J5538">
        <f>MAX(I5538*F5538,E5538)</f>
        <v>14.657378278160699</v>
      </c>
      <c r="L5538" s="166"/>
      <c r="M5538" s="41"/>
      <c r="N5538" s="41"/>
      <c r="O5538" s="41"/>
    </row>
    <row r="5539" spans="1:15" x14ac:dyDescent="0.25">
      <c r="A5539" s="165">
        <v>43696.708333333336</v>
      </c>
      <c r="B5539" s="167">
        <f>WEEKNUM(A5539)</f>
        <v>34</v>
      </c>
      <c r="C5539" s="164">
        <f>WEEKDAY(A5539)</f>
        <v>2</v>
      </c>
      <c r="D5539" s="164">
        <v>18</v>
      </c>
      <c r="E5539" s="163">
        <v>10</v>
      </c>
      <c r="F5539" s="163">
        <v>14.260000000000002</v>
      </c>
      <c r="G5539" s="163">
        <v>12.065</v>
      </c>
      <c r="H5539" s="1">
        <v>3216</v>
      </c>
      <c r="I5539" s="161">
        <f>VLOOKUP(B5539,L$2:M$54,2,FALSE)</f>
        <v>1.0582944605170179</v>
      </c>
      <c r="J5539">
        <f>MAX(I5539*F5539,E5539)</f>
        <v>15.091279006972677</v>
      </c>
      <c r="L5539" s="166"/>
      <c r="M5539" s="41"/>
      <c r="N5539" s="41"/>
      <c r="O5539" s="41"/>
    </row>
    <row r="5540" spans="1:15" x14ac:dyDescent="0.25">
      <c r="A5540" s="165">
        <v>43696.75</v>
      </c>
      <c r="B5540" s="167">
        <f>WEEKNUM(A5540)</f>
        <v>34</v>
      </c>
      <c r="C5540" s="164">
        <f>WEEKDAY(A5540)</f>
        <v>2</v>
      </c>
      <c r="D5540" s="164">
        <v>19</v>
      </c>
      <c r="E5540" s="163">
        <v>10</v>
      </c>
      <c r="F5540" s="163">
        <v>14</v>
      </c>
      <c r="G5540" s="163">
        <v>12.030000000000001</v>
      </c>
      <c r="H5540" s="1">
        <v>3125</v>
      </c>
      <c r="I5540" s="161">
        <f>VLOOKUP(B5540,L$2:M$54,2,FALSE)</f>
        <v>1.0582944605170179</v>
      </c>
      <c r="J5540">
        <f>MAX(I5540*F5540,E5540)</f>
        <v>14.81612244723825</v>
      </c>
      <c r="L5540" s="166"/>
      <c r="M5540" s="41"/>
      <c r="N5540" s="41"/>
      <c r="O5540" s="41"/>
    </row>
    <row r="5541" spans="1:15" x14ac:dyDescent="0.25">
      <c r="A5541" s="165">
        <v>43696.791666666664</v>
      </c>
      <c r="B5541" s="167">
        <f>WEEKNUM(A5541)</f>
        <v>34</v>
      </c>
      <c r="C5541" s="164">
        <f>WEEKDAY(A5541)</f>
        <v>2</v>
      </c>
      <c r="D5541" s="164">
        <v>20</v>
      </c>
      <c r="E5541" s="163">
        <v>10</v>
      </c>
      <c r="F5541" s="163">
        <v>13.850000000000001</v>
      </c>
      <c r="G5541" s="163">
        <v>9.9499999999999993</v>
      </c>
      <c r="H5541" s="1">
        <v>2320</v>
      </c>
      <c r="I5541" s="161">
        <f>VLOOKUP(B5541,L$2:M$54,2,FALSE)</f>
        <v>1.0582944605170179</v>
      </c>
      <c r="J5541">
        <f>MAX(I5541*F5541,E5541)</f>
        <v>14.657378278160699</v>
      </c>
      <c r="L5541" s="166"/>
      <c r="M5541" s="41"/>
      <c r="N5541" s="41"/>
      <c r="O5541" s="41"/>
    </row>
    <row r="5542" spans="1:15" x14ac:dyDescent="0.25">
      <c r="A5542" s="165">
        <v>43696.833333333336</v>
      </c>
      <c r="B5542" s="167">
        <f>WEEKNUM(A5542)</f>
        <v>34</v>
      </c>
      <c r="C5542" s="164">
        <f>WEEKDAY(A5542)</f>
        <v>2</v>
      </c>
      <c r="D5542" s="164">
        <v>21</v>
      </c>
      <c r="E5542" s="163">
        <v>10</v>
      </c>
      <c r="F5542" s="163">
        <v>14.260000000000002</v>
      </c>
      <c r="G5542" s="163">
        <v>10.190000000000001</v>
      </c>
      <c r="H5542" s="1">
        <v>1500</v>
      </c>
      <c r="I5542" s="161">
        <f>VLOOKUP(B5542,L$2:M$54,2,FALSE)</f>
        <v>1.0582944605170179</v>
      </c>
      <c r="J5542">
        <f>MAX(I5542*F5542,E5542)</f>
        <v>15.091279006972677</v>
      </c>
      <c r="L5542" s="166"/>
      <c r="M5542" s="41"/>
      <c r="N5542" s="41"/>
      <c r="O5542" s="41"/>
    </row>
    <row r="5543" spans="1:15" x14ac:dyDescent="0.25">
      <c r="A5543" s="165">
        <v>43696.875</v>
      </c>
      <c r="B5543" s="167">
        <f>WEEKNUM(A5543)</f>
        <v>34</v>
      </c>
      <c r="C5543" s="164">
        <f>WEEKDAY(A5543)</f>
        <v>2</v>
      </c>
      <c r="D5543" s="164">
        <v>22</v>
      </c>
      <c r="E5543" s="163">
        <v>10</v>
      </c>
      <c r="F5543" s="163">
        <v>13</v>
      </c>
      <c r="G5543" s="163">
        <v>10.065000000000001</v>
      </c>
      <c r="H5543" s="1">
        <v>1175</v>
      </c>
      <c r="I5543" s="161">
        <f>VLOOKUP(B5543,L$2:M$54,2,FALSE)</f>
        <v>1.0582944605170179</v>
      </c>
      <c r="J5543">
        <f>MAX(I5543*F5543,E5543)</f>
        <v>13.757827986721233</v>
      </c>
      <c r="L5543" s="166"/>
      <c r="M5543" s="41"/>
      <c r="N5543" s="41"/>
      <c r="O5543" s="41"/>
    </row>
    <row r="5544" spans="1:15" x14ac:dyDescent="0.25">
      <c r="A5544" s="165">
        <v>43696.916666666664</v>
      </c>
      <c r="B5544" s="167">
        <f>WEEKNUM(A5544)</f>
        <v>34</v>
      </c>
      <c r="C5544" s="164">
        <f>WEEKDAY(A5544)</f>
        <v>2</v>
      </c>
      <c r="D5544" s="164">
        <v>23</v>
      </c>
      <c r="E5544" s="163">
        <v>12.01</v>
      </c>
      <c r="F5544" s="163">
        <v>12.01</v>
      </c>
      <c r="G5544" s="163">
        <v>10.09</v>
      </c>
      <c r="H5544" s="1">
        <v>1167</v>
      </c>
      <c r="I5544" s="161">
        <f>VLOOKUP(B5544,L$2:M$54,2,FALSE)</f>
        <v>1.0582944605170179</v>
      </c>
      <c r="J5544">
        <f>MAX(I5544*F5544,E5544)</f>
        <v>12.710116470809385</v>
      </c>
      <c r="L5544" s="166"/>
      <c r="M5544" s="41"/>
      <c r="N5544" s="41"/>
      <c r="O5544" s="41"/>
    </row>
    <row r="5545" spans="1:15" x14ac:dyDescent="0.25">
      <c r="A5545" s="165">
        <v>43696.958333333336</v>
      </c>
      <c r="B5545" s="167">
        <f>WEEKNUM(A5545)</f>
        <v>34</v>
      </c>
      <c r="C5545" s="164">
        <f>WEEKDAY(A5545)</f>
        <v>2</v>
      </c>
      <c r="D5545" s="164">
        <v>24</v>
      </c>
      <c r="E5545" s="163">
        <v>11.9375</v>
      </c>
      <c r="F5545" s="163">
        <v>11.9375</v>
      </c>
      <c r="G5545" s="163">
        <v>9.9499999999999993</v>
      </c>
      <c r="H5545" s="1">
        <v>1068</v>
      </c>
      <c r="I5545" s="161">
        <f>VLOOKUP(B5545,L$2:M$54,2,FALSE)</f>
        <v>1.0582944605170179</v>
      </c>
      <c r="J5545">
        <f>MAX(I5545*F5545,E5545)</f>
        <v>12.633390122421902</v>
      </c>
      <c r="L5545" s="166"/>
      <c r="M5545" s="41"/>
      <c r="N5545" s="41"/>
      <c r="O5545" s="41"/>
    </row>
    <row r="5546" spans="1:15" x14ac:dyDescent="0.25">
      <c r="A5546" s="165">
        <v>43697</v>
      </c>
      <c r="B5546" s="167">
        <f>WEEKNUM(A5546)</f>
        <v>34</v>
      </c>
      <c r="C5546" s="164">
        <f>WEEKDAY(A5546)</f>
        <v>3</v>
      </c>
      <c r="D5546" s="164">
        <v>1</v>
      </c>
      <c r="E5546" s="163">
        <v>10.879999999999999</v>
      </c>
      <c r="F5546" s="163">
        <v>10.879999999999999</v>
      </c>
      <c r="G5546" s="163">
        <v>11.86</v>
      </c>
      <c r="H5546" s="1">
        <v>806</v>
      </c>
      <c r="I5546" s="161">
        <f>VLOOKUP(B5546,L$2:M$54,2,FALSE)</f>
        <v>1.0582944605170179</v>
      </c>
      <c r="J5546">
        <f>MAX(I5546*F5546,E5546)</f>
        <v>11.514243730425154</v>
      </c>
      <c r="L5546" s="166"/>
      <c r="M5546" s="41"/>
      <c r="N5546" s="41"/>
      <c r="O5546" s="41"/>
    </row>
    <row r="5547" spans="1:15" x14ac:dyDescent="0.25">
      <c r="A5547" s="165">
        <v>43697.041666666664</v>
      </c>
      <c r="B5547" s="167">
        <f>WEEKNUM(A5547)</f>
        <v>34</v>
      </c>
      <c r="C5547" s="164">
        <f>WEEKDAY(A5547)</f>
        <v>3</v>
      </c>
      <c r="D5547" s="164">
        <v>2</v>
      </c>
      <c r="E5547" s="163">
        <v>12</v>
      </c>
      <c r="F5547" s="163">
        <v>12</v>
      </c>
      <c r="G5547" s="163">
        <v>11.192499999999999</v>
      </c>
      <c r="H5547" s="1">
        <v>475</v>
      </c>
      <c r="I5547" s="161">
        <f>VLOOKUP(B5547,L$2:M$54,2,FALSE)</f>
        <v>1.0582944605170179</v>
      </c>
      <c r="J5547">
        <f>MAX(I5547*F5547,E5547)</f>
        <v>12.699533526204215</v>
      </c>
      <c r="L5547" s="166"/>
      <c r="M5547" s="41"/>
      <c r="N5547" s="41"/>
      <c r="O5547" s="41"/>
    </row>
    <row r="5548" spans="1:15" x14ac:dyDescent="0.25">
      <c r="A5548" s="165">
        <v>43697.083333333336</v>
      </c>
      <c r="B5548" s="167">
        <f>WEEKNUM(A5548)</f>
        <v>34</v>
      </c>
      <c r="C5548" s="164">
        <f>WEEKDAY(A5548)</f>
        <v>3</v>
      </c>
      <c r="D5548" s="164">
        <v>3</v>
      </c>
      <c r="E5548" s="163">
        <v>10.6</v>
      </c>
      <c r="F5548" s="163">
        <v>11.1</v>
      </c>
      <c r="G5548" s="163">
        <v>11.4375</v>
      </c>
      <c r="H5548" s="1">
        <v>304</v>
      </c>
      <c r="I5548" s="161">
        <f>VLOOKUP(B5548,L$2:M$54,2,FALSE)</f>
        <v>1.0582944605170179</v>
      </c>
      <c r="J5548">
        <f>MAX(I5548*F5548,E5548)</f>
        <v>11.747068511738899</v>
      </c>
      <c r="L5548" s="166"/>
      <c r="M5548" s="41"/>
      <c r="N5548" s="41"/>
      <c r="O5548" s="41"/>
    </row>
    <row r="5549" spans="1:15" x14ac:dyDescent="0.25">
      <c r="A5549" s="165">
        <v>43697.125</v>
      </c>
      <c r="B5549" s="167">
        <f>WEEKNUM(A5549)</f>
        <v>34</v>
      </c>
      <c r="C5549" s="164">
        <f>WEEKDAY(A5549)</f>
        <v>3</v>
      </c>
      <c r="D5549" s="164">
        <v>4</v>
      </c>
      <c r="E5549" s="163">
        <v>11.875</v>
      </c>
      <c r="F5549" s="163">
        <v>12</v>
      </c>
      <c r="G5549" s="163">
        <v>11.935</v>
      </c>
      <c r="H5549" s="1">
        <v>256</v>
      </c>
      <c r="I5549" s="161">
        <f>VLOOKUP(B5549,L$2:M$54,2,FALSE)</f>
        <v>1.0582944605170179</v>
      </c>
      <c r="J5549">
        <f>MAX(I5549*F5549,E5549)</f>
        <v>12.699533526204215</v>
      </c>
      <c r="L5549" s="166"/>
      <c r="M5549" s="41"/>
      <c r="N5549" s="41"/>
      <c r="O5549" s="41"/>
    </row>
    <row r="5550" spans="1:15" x14ac:dyDescent="0.25">
      <c r="A5550" s="165">
        <v>43697.166666666664</v>
      </c>
      <c r="B5550" s="167">
        <f>WEEKNUM(A5550)</f>
        <v>34</v>
      </c>
      <c r="C5550" s="164">
        <f>WEEKDAY(A5550)</f>
        <v>3</v>
      </c>
      <c r="D5550" s="164">
        <v>5</v>
      </c>
      <c r="E5550" s="163">
        <v>10.6</v>
      </c>
      <c r="F5550" s="163">
        <v>11.1</v>
      </c>
      <c r="G5550" s="163">
        <v>12.074999999999999</v>
      </c>
      <c r="H5550" s="1">
        <v>247</v>
      </c>
      <c r="I5550" s="161">
        <f>VLOOKUP(B5550,L$2:M$54,2,FALSE)</f>
        <v>1.0582944605170179</v>
      </c>
      <c r="J5550">
        <f>MAX(I5550*F5550,E5550)</f>
        <v>11.747068511738899</v>
      </c>
      <c r="L5550" s="166"/>
      <c r="M5550" s="41"/>
      <c r="N5550" s="41"/>
      <c r="O5550" s="41"/>
    </row>
    <row r="5551" spans="1:15" x14ac:dyDescent="0.25">
      <c r="A5551" s="165">
        <v>43697.208333333336</v>
      </c>
      <c r="B5551" s="167">
        <f>WEEKNUM(A5551)</f>
        <v>34</v>
      </c>
      <c r="C5551" s="164">
        <f>WEEKDAY(A5551)</f>
        <v>3</v>
      </c>
      <c r="D5551" s="164">
        <v>6</v>
      </c>
      <c r="E5551" s="163">
        <v>10.5</v>
      </c>
      <c r="F5551" s="163">
        <v>11</v>
      </c>
      <c r="G5551" s="163">
        <v>10.96875</v>
      </c>
      <c r="H5551" s="1">
        <v>279</v>
      </c>
      <c r="I5551" s="161">
        <f>VLOOKUP(B5551,L$2:M$54,2,FALSE)</f>
        <v>1.0582944605170179</v>
      </c>
      <c r="J5551">
        <f>MAX(I5551*F5551,E5551)</f>
        <v>11.641239065687197</v>
      </c>
      <c r="L5551" s="166"/>
      <c r="M5551" s="41"/>
      <c r="N5551" s="41"/>
      <c r="O5551" s="41"/>
    </row>
    <row r="5552" spans="1:15" x14ac:dyDescent="0.25">
      <c r="A5552" s="165">
        <v>43697.25</v>
      </c>
      <c r="B5552" s="167">
        <f>WEEKNUM(A5552)</f>
        <v>34</v>
      </c>
      <c r="C5552" s="164">
        <f>WEEKDAY(A5552)</f>
        <v>3</v>
      </c>
      <c r="D5552" s="164">
        <v>7</v>
      </c>
      <c r="E5552" s="163">
        <v>10.875</v>
      </c>
      <c r="F5552" s="163">
        <v>12</v>
      </c>
      <c r="G5552" s="163">
        <v>11.5525</v>
      </c>
      <c r="H5552" s="1">
        <v>321</v>
      </c>
      <c r="I5552" s="161">
        <f>VLOOKUP(B5552,L$2:M$54,2,FALSE)</f>
        <v>1.0582944605170179</v>
      </c>
      <c r="J5552">
        <f>MAX(I5552*F5552,E5552)</f>
        <v>12.699533526204215</v>
      </c>
      <c r="L5552" s="166"/>
      <c r="M5552" s="41"/>
      <c r="N5552" s="41"/>
      <c r="O5552" s="41"/>
    </row>
    <row r="5553" spans="1:15" x14ac:dyDescent="0.25">
      <c r="A5553" s="165">
        <v>43697.291666666664</v>
      </c>
      <c r="B5553" s="167">
        <f>WEEKNUM(A5553)</f>
        <v>34</v>
      </c>
      <c r="C5553" s="164">
        <f>WEEKDAY(A5553)</f>
        <v>3</v>
      </c>
      <c r="D5553" s="164">
        <v>8</v>
      </c>
      <c r="E5553" s="163">
        <v>10</v>
      </c>
      <c r="F5553" s="163">
        <v>15.75</v>
      </c>
      <c r="G5553" s="163">
        <v>11.925000000000001</v>
      </c>
      <c r="H5553" s="1">
        <v>595</v>
      </c>
      <c r="I5553" s="161">
        <f>VLOOKUP(B5553,L$2:M$54,2,FALSE)</f>
        <v>1.0582944605170179</v>
      </c>
      <c r="J5553">
        <f>MAX(I5553*F5553,E5553)</f>
        <v>16.668137753143032</v>
      </c>
      <c r="L5553" s="166"/>
      <c r="M5553" s="41"/>
      <c r="N5553" s="41"/>
      <c r="O5553" s="41"/>
    </row>
    <row r="5554" spans="1:15" x14ac:dyDescent="0.25">
      <c r="A5554" s="165">
        <v>43697.333333333336</v>
      </c>
      <c r="B5554" s="167">
        <f>WEEKNUM(A5554)</f>
        <v>34</v>
      </c>
      <c r="C5554" s="164">
        <f>WEEKDAY(A5554)</f>
        <v>3</v>
      </c>
      <c r="D5554" s="164">
        <v>9</v>
      </c>
      <c r="E5554" s="163">
        <v>10</v>
      </c>
      <c r="F5554" s="163">
        <v>17.625</v>
      </c>
      <c r="G5554" s="163">
        <v>12.13</v>
      </c>
      <c r="H5554" s="1">
        <v>873</v>
      </c>
      <c r="I5554" s="161">
        <f>VLOOKUP(B5554,L$2:M$54,2,FALSE)</f>
        <v>1.0582944605170179</v>
      </c>
      <c r="J5554">
        <f>MAX(I5554*F5554,E5554)</f>
        <v>18.65243986661244</v>
      </c>
      <c r="L5554" s="166"/>
      <c r="M5554" s="41"/>
      <c r="N5554" s="41"/>
      <c r="O5554" s="41"/>
    </row>
    <row r="5555" spans="1:15" x14ac:dyDescent="0.25">
      <c r="A5555" s="165">
        <v>43697.375</v>
      </c>
      <c r="B5555" s="167">
        <f>WEEKNUM(A5555)</f>
        <v>34</v>
      </c>
      <c r="C5555" s="164">
        <f>WEEKDAY(A5555)</f>
        <v>3</v>
      </c>
      <c r="D5555" s="164">
        <v>10</v>
      </c>
      <c r="E5555" s="163">
        <v>10</v>
      </c>
      <c r="F5555" s="163">
        <v>14.75</v>
      </c>
      <c r="G5555" s="163">
        <v>12</v>
      </c>
      <c r="H5555" s="1">
        <v>1487</v>
      </c>
      <c r="I5555" s="161">
        <f>VLOOKUP(B5555,L$2:M$54,2,FALSE)</f>
        <v>1.0582944605170179</v>
      </c>
      <c r="J5555">
        <f>MAX(I5555*F5555,E5555)</f>
        <v>15.609843292626014</v>
      </c>
      <c r="L5555" s="166"/>
      <c r="M5555" s="41"/>
      <c r="N5555" s="41"/>
      <c r="O5555" s="41"/>
    </row>
    <row r="5556" spans="1:15" x14ac:dyDescent="0.25">
      <c r="A5556" s="165">
        <v>43697.416666666664</v>
      </c>
      <c r="B5556" s="167">
        <f>WEEKNUM(A5556)</f>
        <v>34</v>
      </c>
      <c r="C5556" s="164">
        <f>WEEKDAY(A5556)</f>
        <v>3</v>
      </c>
      <c r="D5556" s="164">
        <v>11</v>
      </c>
      <c r="E5556" s="163">
        <v>10</v>
      </c>
      <c r="F5556" s="163">
        <v>14</v>
      </c>
      <c r="G5556" s="163">
        <v>11.925000000000001</v>
      </c>
      <c r="H5556" s="1">
        <v>2207</v>
      </c>
      <c r="I5556" s="161">
        <f>VLOOKUP(B5556,L$2:M$54,2,FALSE)</f>
        <v>1.0582944605170179</v>
      </c>
      <c r="J5556">
        <f>MAX(I5556*F5556,E5556)</f>
        <v>14.81612244723825</v>
      </c>
      <c r="L5556" s="166"/>
      <c r="M5556" s="41"/>
      <c r="N5556" s="41"/>
      <c r="O5556" s="41"/>
    </row>
    <row r="5557" spans="1:15" x14ac:dyDescent="0.25">
      <c r="A5557" s="165">
        <v>43697.458333333336</v>
      </c>
      <c r="B5557" s="167">
        <f>WEEKNUM(A5557)</f>
        <v>34</v>
      </c>
      <c r="C5557" s="164">
        <f>WEEKDAY(A5557)</f>
        <v>3</v>
      </c>
      <c r="D5557" s="164">
        <v>12</v>
      </c>
      <c r="E5557" s="163">
        <v>10</v>
      </c>
      <c r="F5557" s="163">
        <v>13.875</v>
      </c>
      <c r="G5557" s="163">
        <v>12.13</v>
      </c>
      <c r="H5557" s="1">
        <v>3045</v>
      </c>
      <c r="I5557" s="161">
        <f>VLOOKUP(B5557,L$2:M$54,2,FALSE)</f>
        <v>1.0582944605170179</v>
      </c>
      <c r="J5557">
        <f>MAX(I5557*F5557,E5557)</f>
        <v>14.683835639673624</v>
      </c>
      <c r="L5557" s="166"/>
      <c r="M5557" s="41"/>
      <c r="N5557" s="41"/>
      <c r="O5557" s="41"/>
    </row>
    <row r="5558" spans="1:15" x14ac:dyDescent="0.25">
      <c r="A5558" s="165">
        <v>43697.5</v>
      </c>
      <c r="B5558" s="167">
        <f>WEEKNUM(A5558)</f>
        <v>34</v>
      </c>
      <c r="C5558" s="164">
        <f>WEEKDAY(A5558)</f>
        <v>3</v>
      </c>
      <c r="D5558" s="164">
        <v>13</v>
      </c>
      <c r="E5558" s="163">
        <v>10</v>
      </c>
      <c r="F5558" s="163">
        <v>14.125</v>
      </c>
      <c r="G5558" s="163">
        <v>11.5</v>
      </c>
      <c r="H5558" s="1">
        <v>2538</v>
      </c>
      <c r="I5558" s="161">
        <f>VLOOKUP(B5558,L$2:M$54,2,FALSE)</f>
        <v>1.0582944605170179</v>
      </c>
      <c r="J5558">
        <f>MAX(I5558*F5558,E5558)</f>
        <v>14.948409254802877</v>
      </c>
      <c r="L5558" s="166"/>
      <c r="M5558" s="41"/>
      <c r="N5558" s="41"/>
      <c r="O5558" s="41"/>
    </row>
    <row r="5559" spans="1:15" x14ac:dyDescent="0.25">
      <c r="A5559" s="165">
        <v>43697.541666666664</v>
      </c>
      <c r="B5559" s="167">
        <f>WEEKNUM(A5559)</f>
        <v>34</v>
      </c>
      <c r="C5559" s="164">
        <f>WEEKDAY(A5559)</f>
        <v>3</v>
      </c>
      <c r="D5559" s="164">
        <v>14</v>
      </c>
      <c r="E5559" s="163">
        <v>10</v>
      </c>
      <c r="F5559" s="163">
        <v>14.074999999999999</v>
      </c>
      <c r="G5559" s="163">
        <v>12.01</v>
      </c>
      <c r="H5559" s="1">
        <v>2146</v>
      </c>
      <c r="I5559" s="161">
        <f>VLOOKUP(B5559,L$2:M$54,2,FALSE)</f>
        <v>1.0582944605170179</v>
      </c>
      <c r="J5559">
        <f>MAX(I5559*F5559,E5559)</f>
        <v>14.895494531777027</v>
      </c>
      <c r="L5559" s="166"/>
      <c r="M5559" s="41"/>
      <c r="N5559" s="41"/>
      <c r="O5559" s="41"/>
    </row>
    <row r="5560" spans="1:15" x14ac:dyDescent="0.25">
      <c r="A5560" s="165">
        <v>43697.583333333336</v>
      </c>
      <c r="B5560" s="167">
        <f>WEEKNUM(A5560)</f>
        <v>34</v>
      </c>
      <c r="C5560" s="164">
        <f>WEEKDAY(A5560)</f>
        <v>3</v>
      </c>
      <c r="D5560" s="164">
        <v>15</v>
      </c>
      <c r="E5560" s="163">
        <v>10</v>
      </c>
      <c r="F5560" s="163">
        <v>13.975000000000001</v>
      </c>
      <c r="G5560" s="163">
        <v>11.9375</v>
      </c>
      <c r="H5560" s="1">
        <v>2424</v>
      </c>
      <c r="I5560" s="161">
        <f>VLOOKUP(B5560,L$2:M$54,2,FALSE)</f>
        <v>1.0582944605170179</v>
      </c>
      <c r="J5560">
        <f>MAX(I5560*F5560,E5560)</f>
        <v>14.789665085725327</v>
      </c>
      <c r="L5560" s="166"/>
      <c r="M5560" s="41"/>
      <c r="N5560" s="41"/>
      <c r="O5560" s="41"/>
    </row>
    <row r="5561" spans="1:15" x14ac:dyDescent="0.25">
      <c r="A5561" s="165">
        <v>43697.625</v>
      </c>
      <c r="B5561" s="167">
        <f>WEEKNUM(A5561)</f>
        <v>34</v>
      </c>
      <c r="C5561" s="164">
        <f>WEEKDAY(A5561)</f>
        <v>3</v>
      </c>
      <c r="D5561" s="164">
        <v>16</v>
      </c>
      <c r="E5561" s="163">
        <v>10</v>
      </c>
      <c r="F5561" s="163">
        <v>14.175000000000001</v>
      </c>
      <c r="G5561" s="163">
        <v>12.105</v>
      </c>
      <c r="H5561" s="1">
        <v>2852</v>
      </c>
      <c r="I5561" s="161">
        <f>VLOOKUP(B5561,L$2:M$54,2,FALSE)</f>
        <v>1.0582944605170179</v>
      </c>
      <c r="J5561">
        <f>MAX(I5561*F5561,E5561)</f>
        <v>15.001323977828729</v>
      </c>
      <c r="L5561" s="166"/>
      <c r="M5561" s="41"/>
      <c r="N5561" s="41"/>
      <c r="O5561" s="41"/>
    </row>
    <row r="5562" spans="1:15" x14ac:dyDescent="0.25">
      <c r="A5562" s="165">
        <v>43697.666666666664</v>
      </c>
      <c r="B5562" s="167">
        <f>WEEKNUM(A5562)</f>
        <v>34</v>
      </c>
      <c r="C5562" s="164">
        <f>WEEKDAY(A5562)</f>
        <v>3</v>
      </c>
      <c r="D5562" s="164">
        <v>17</v>
      </c>
      <c r="E5562" s="163">
        <v>10</v>
      </c>
      <c r="F5562" s="163">
        <v>14.45</v>
      </c>
      <c r="G5562" s="163">
        <v>10.879999999999999</v>
      </c>
      <c r="H5562" s="1">
        <v>2963</v>
      </c>
      <c r="I5562" s="161">
        <f>VLOOKUP(B5562,L$2:M$54,2,FALSE)</f>
        <v>1.0582944605170179</v>
      </c>
      <c r="J5562">
        <f>MAX(I5562*F5562,E5562)</f>
        <v>15.292354954470909</v>
      </c>
      <c r="L5562" s="166"/>
      <c r="M5562" s="41"/>
      <c r="N5562" s="41"/>
      <c r="O5562" s="41"/>
    </row>
    <row r="5563" spans="1:15" x14ac:dyDescent="0.25">
      <c r="A5563" s="165">
        <v>43697.708333333336</v>
      </c>
      <c r="B5563" s="167">
        <f>WEEKNUM(A5563)</f>
        <v>34</v>
      </c>
      <c r="C5563" s="164">
        <f>WEEKDAY(A5563)</f>
        <v>3</v>
      </c>
      <c r="D5563" s="164">
        <v>18</v>
      </c>
      <c r="E5563" s="163">
        <v>10</v>
      </c>
      <c r="F5563" s="163">
        <v>17.375</v>
      </c>
      <c r="G5563" s="163">
        <v>12</v>
      </c>
      <c r="H5563" s="1">
        <v>3064</v>
      </c>
      <c r="I5563" s="161">
        <f>VLOOKUP(B5563,L$2:M$54,2,FALSE)</f>
        <v>1.0582944605170179</v>
      </c>
      <c r="J5563">
        <f>MAX(I5563*F5563,E5563)</f>
        <v>18.387866251483185</v>
      </c>
      <c r="L5563" s="166"/>
      <c r="M5563" s="41"/>
      <c r="N5563" s="41"/>
      <c r="O5563" s="41"/>
    </row>
    <row r="5564" spans="1:15" x14ac:dyDescent="0.25">
      <c r="A5564" s="165">
        <v>43697.75</v>
      </c>
      <c r="B5564" s="167">
        <f>WEEKNUM(A5564)</f>
        <v>34</v>
      </c>
      <c r="C5564" s="164">
        <f>WEEKDAY(A5564)</f>
        <v>3</v>
      </c>
      <c r="D5564" s="164">
        <v>19</v>
      </c>
      <c r="E5564" s="163">
        <v>10</v>
      </c>
      <c r="F5564" s="163">
        <v>15.925000000000001</v>
      </c>
      <c r="G5564" s="163">
        <v>10.85</v>
      </c>
      <c r="H5564" s="1">
        <v>3133</v>
      </c>
      <c r="I5564" s="161">
        <f>VLOOKUP(B5564,L$2:M$54,2,FALSE)</f>
        <v>1.0582944605170179</v>
      </c>
      <c r="J5564">
        <f>MAX(I5564*F5564,E5564)</f>
        <v>16.853339283733511</v>
      </c>
      <c r="L5564" s="166"/>
      <c r="M5564" s="41"/>
      <c r="N5564" s="41"/>
      <c r="O5564" s="41"/>
    </row>
    <row r="5565" spans="1:15" x14ac:dyDescent="0.25">
      <c r="A5565" s="165">
        <v>43697.791666666664</v>
      </c>
      <c r="B5565" s="167">
        <f>WEEKNUM(A5565)</f>
        <v>34</v>
      </c>
      <c r="C5565" s="164">
        <f>WEEKDAY(A5565)</f>
        <v>3</v>
      </c>
      <c r="D5565" s="164">
        <v>20</v>
      </c>
      <c r="E5565" s="163">
        <v>10</v>
      </c>
      <c r="F5565" s="163">
        <v>13.525</v>
      </c>
      <c r="G5565" s="163">
        <v>11.9375</v>
      </c>
      <c r="H5565" s="1">
        <v>2883</v>
      </c>
      <c r="I5565" s="161">
        <f>VLOOKUP(B5565,L$2:M$54,2,FALSE)</f>
        <v>1.0582944605170179</v>
      </c>
      <c r="J5565">
        <f>MAX(I5565*F5565,E5565)</f>
        <v>14.313432578492668</v>
      </c>
      <c r="L5565" s="166"/>
      <c r="M5565" s="41"/>
      <c r="N5565" s="41"/>
      <c r="O5565" s="41"/>
    </row>
    <row r="5566" spans="1:15" x14ac:dyDescent="0.25">
      <c r="A5566" s="165">
        <v>43697.833333333336</v>
      </c>
      <c r="B5566" s="167">
        <f>WEEKNUM(A5566)</f>
        <v>34</v>
      </c>
      <c r="C5566" s="164">
        <f>WEEKDAY(A5566)</f>
        <v>3</v>
      </c>
      <c r="D5566" s="164">
        <v>21</v>
      </c>
      <c r="E5566" s="163">
        <v>12.45</v>
      </c>
      <c r="F5566" s="163">
        <v>12.45</v>
      </c>
      <c r="G5566" s="163">
        <v>10.85</v>
      </c>
      <c r="H5566" s="1">
        <v>2488</v>
      </c>
      <c r="I5566" s="161">
        <f>VLOOKUP(B5566,L$2:M$54,2,FALSE)</f>
        <v>1.0582944605170179</v>
      </c>
      <c r="J5566">
        <f>MAX(I5566*F5566,E5566)</f>
        <v>13.175766033436872</v>
      </c>
      <c r="L5566" s="166"/>
      <c r="M5566" s="41"/>
      <c r="N5566" s="41"/>
      <c r="O5566" s="41"/>
    </row>
    <row r="5567" spans="1:15" x14ac:dyDescent="0.25">
      <c r="A5567" s="165">
        <v>43697.875</v>
      </c>
      <c r="B5567" s="167">
        <f>WEEKNUM(A5567)</f>
        <v>34</v>
      </c>
      <c r="C5567" s="164">
        <f>WEEKDAY(A5567)</f>
        <v>3</v>
      </c>
      <c r="D5567" s="164">
        <v>22</v>
      </c>
      <c r="E5567" s="163">
        <v>11.95</v>
      </c>
      <c r="F5567" s="163">
        <v>11.95</v>
      </c>
      <c r="G5567" s="163">
        <v>10.75</v>
      </c>
      <c r="H5567" s="1">
        <v>2053</v>
      </c>
      <c r="I5567" s="161">
        <f>VLOOKUP(B5567,L$2:M$54,2,FALSE)</f>
        <v>1.0582944605170179</v>
      </c>
      <c r="J5567">
        <f>MAX(I5567*F5567,E5567)</f>
        <v>12.646618803178363</v>
      </c>
      <c r="L5567" s="166"/>
      <c r="M5567" s="41"/>
      <c r="N5567" s="41"/>
      <c r="O5567" s="41"/>
    </row>
    <row r="5568" spans="1:15" x14ac:dyDescent="0.25">
      <c r="A5568" s="165">
        <v>43697.916666666664</v>
      </c>
      <c r="B5568" s="167">
        <f>WEEKNUM(A5568)</f>
        <v>34</v>
      </c>
      <c r="C5568" s="164">
        <f>WEEKDAY(A5568)</f>
        <v>3</v>
      </c>
      <c r="D5568" s="164">
        <v>23</v>
      </c>
      <c r="E5568" s="163">
        <v>11.725000000000001</v>
      </c>
      <c r="F5568" s="163">
        <v>11.725000000000001</v>
      </c>
      <c r="G5568" s="163">
        <v>11.4375</v>
      </c>
      <c r="H5568" s="1">
        <v>1155</v>
      </c>
      <c r="I5568" s="161">
        <f>VLOOKUP(B5568,L$2:M$54,2,FALSE)</f>
        <v>1.0582944605170179</v>
      </c>
      <c r="J5568">
        <f>MAX(I5568*F5568,E5568)</f>
        <v>12.408502549562037</v>
      </c>
      <c r="L5568" s="166"/>
      <c r="M5568" s="41"/>
      <c r="N5568" s="41"/>
      <c r="O5568" s="41"/>
    </row>
    <row r="5569" spans="1:15" x14ac:dyDescent="0.25">
      <c r="A5569" s="165">
        <v>43697.958333333336</v>
      </c>
      <c r="B5569" s="167">
        <f>WEEKNUM(A5569)</f>
        <v>34</v>
      </c>
      <c r="C5569" s="164">
        <f>WEEKDAY(A5569)</f>
        <v>3</v>
      </c>
      <c r="D5569" s="164">
        <v>24</v>
      </c>
      <c r="E5569" s="163">
        <v>12</v>
      </c>
      <c r="F5569" s="163">
        <v>12</v>
      </c>
      <c r="G5569" s="163">
        <v>12.875</v>
      </c>
      <c r="H5569" s="1">
        <v>568</v>
      </c>
      <c r="I5569" s="161">
        <f>VLOOKUP(B5569,L$2:M$54,2,FALSE)</f>
        <v>1.0582944605170179</v>
      </c>
      <c r="J5569">
        <f>MAX(I5569*F5569,E5569)</f>
        <v>12.699533526204215</v>
      </c>
      <c r="L5569" s="166"/>
      <c r="M5569" s="41"/>
      <c r="N5569" s="41"/>
      <c r="O5569" s="41"/>
    </row>
    <row r="5570" spans="1:15" x14ac:dyDescent="0.25">
      <c r="A5570" s="165">
        <v>43698</v>
      </c>
      <c r="B5570" s="167">
        <f>WEEKNUM(A5570)</f>
        <v>34</v>
      </c>
      <c r="C5570" s="164">
        <f>WEEKDAY(A5570)</f>
        <v>4</v>
      </c>
      <c r="D5570" s="164">
        <v>1</v>
      </c>
      <c r="E5570" s="163">
        <v>11.07</v>
      </c>
      <c r="F5570" s="163">
        <v>11.07</v>
      </c>
      <c r="G5570" s="163">
        <v>13.8125</v>
      </c>
      <c r="H5570" s="1">
        <v>234</v>
      </c>
      <c r="I5570" s="161">
        <f>VLOOKUP(B5570,L$2:M$54,2,FALSE)</f>
        <v>1.0582944605170179</v>
      </c>
      <c r="J5570">
        <f>MAX(I5570*F5570,E5570)</f>
        <v>11.715319677923389</v>
      </c>
      <c r="L5570" s="166"/>
      <c r="M5570" s="41"/>
      <c r="N5570" s="41"/>
      <c r="O5570" s="41"/>
    </row>
    <row r="5571" spans="1:15" x14ac:dyDescent="0.25">
      <c r="A5571" s="165">
        <v>43698.041666666664</v>
      </c>
      <c r="B5571" s="167">
        <f>WEEKNUM(A5571)</f>
        <v>34</v>
      </c>
      <c r="C5571" s="164">
        <f>WEEKDAY(A5571)</f>
        <v>4</v>
      </c>
      <c r="D5571" s="164">
        <v>2</v>
      </c>
      <c r="E5571" s="163">
        <v>11.175000000000001</v>
      </c>
      <c r="F5571" s="163">
        <v>11.175000000000001</v>
      </c>
      <c r="G5571" s="163">
        <v>12.375</v>
      </c>
      <c r="H5571" s="1">
        <v>130</v>
      </c>
      <c r="I5571" s="161">
        <f>VLOOKUP(B5571,L$2:M$54,2,FALSE)</f>
        <v>1.0582944605170179</v>
      </c>
      <c r="J5571">
        <f>MAX(I5571*F5571,E5571)</f>
        <v>11.826440596277676</v>
      </c>
      <c r="L5571" s="166"/>
      <c r="M5571" s="41"/>
      <c r="N5571" s="41"/>
      <c r="O5571" s="41"/>
    </row>
    <row r="5572" spans="1:15" x14ac:dyDescent="0.25">
      <c r="A5572" s="165">
        <v>43698.083333333336</v>
      </c>
      <c r="B5572" s="167">
        <f>WEEKNUM(A5572)</f>
        <v>34</v>
      </c>
      <c r="C5572" s="164">
        <f>WEEKDAY(A5572)</f>
        <v>4</v>
      </c>
      <c r="D5572" s="164">
        <v>3</v>
      </c>
      <c r="E5572" s="163">
        <v>11.745000000000001</v>
      </c>
      <c r="F5572" s="163">
        <v>11.745000000000001</v>
      </c>
      <c r="G5572" s="163">
        <v>12</v>
      </c>
      <c r="H5572" s="1">
        <v>91</v>
      </c>
      <c r="I5572" s="161">
        <f>VLOOKUP(B5572,L$2:M$54,2,FALSE)</f>
        <v>1.0582944605170179</v>
      </c>
      <c r="J5572">
        <f>MAX(I5572*F5572,E5572)</f>
        <v>12.429668438772376</v>
      </c>
      <c r="L5572" s="166"/>
      <c r="M5572" s="41"/>
      <c r="N5572" s="41"/>
      <c r="O5572" s="41"/>
    </row>
    <row r="5573" spans="1:15" x14ac:dyDescent="0.25">
      <c r="A5573" s="165">
        <v>43698.125</v>
      </c>
      <c r="B5573" s="167">
        <f>WEEKNUM(A5573)</f>
        <v>34</v>
      </c>
      <c r="C5573" s="164">
        <f>WEEKDAY(A5573)</f>
        <v>4</v>
      </c>
      <c r="D5573" s="164">
        <v>4</v>
      </c>
      <c r="E5573" s="163">
        <v>12.195</v>
      </c>
      <c r="F5573" s="163">
        <v>12.195</v>
      </c>
      <c r="G5573" s="163">
        <v>11.9375</v>
      </c>
      <c r="H5573" s="1">
        <v>119</v>
      </c>
      <c r="I5573" s="161">
        <f>VLOOKUP(B5573,L$2:M$54,2,FALSE)</f>
        <v>1.0582944605170179</v>
      </c>
      <c r="J5573">
        <f>MAX(I5573*F5573,E5573)</f>
        <v>12.905900946005033</v>
      </c>
      <c r="L5573" s="166"/>
      <c r="M5573" s="41"/>
      <c r="N5573" s="41"/>
      <c r="O5573" s="41"/>
    </row>
    <row r="5574" spans="1:15" x14ac:dyDescent="0.25">
      <c r="A5574" s="165">
        <v>43698.166666666664</v>
      </c>
      <c r="B5574" s="167">
        <f>WEEKNUM(A5574)</f>
        <v>34</v>
      </c>
      <c r="C5574" s="164">
        <f>WEEKDAY(A5574)</f>
        <v>4</v>
      </c>
      <c r="D5574" s="164">
        <v>5</v>
      </c>
      <c r="E5574" s="163">
        <v>11.705</v>
      </c>
      <c r="F5574" s="163">
        <v>11.705</v>
      </c>
      <c r="G5574" s="163">
        <v>12.0625</v>
      </c>
      <c r="H5574" s="1">
        <v>320</v>
      </c>
      <c r="I5574" s="161">
        <f>VLOOKUP(B5574,L$2:M$54,2,FALSE)</f>
        <v>1.0582944605170179</v>
      </c>
      <c r="J5574">
        <f>MAX(I5574*F5574,E5574)</f>
        <v>12.387336660351695</v>
      </c>
      <c r="L5574" s="166"/>
      <c r="M5574" s="41"/>
      <c r="N5574" s="41"/>
      <c r="O5574" s="41"/>
    </row>
    <row r="5575" spans="1:15" x14ac:dyDescent="0.25">
      <c r="A5575" s="165">
        <v>43698.208333333336</v>
      </c>
      <c r="B5575" s="167">
        <f>WEEKNUM(A5575)</f>
        <v>34</v>
      </c>
      <c r="C5575" s="164">
        <f>WEEKDAY(A5575)</f>
        <v>4</v>
      </c>
      <c r="D5575" s="164">
        <v>6</v>
      </c>
      <c r="E5575" s="163">
        <v>10.620000000000001</v>
      </c>
      <c r="F5575" s="163">
        <v>10.620000000000001</v>
      </c>
      <c r="G5575" s="163">
        <v>12.037500000000001</v>
      </c>
      <c r="H5575" s="1">
        <v>894</v>
      </c>
      <c r="I5575" s="161">
        <f>VLOOKUP(B5575,L$2:M$54,2,FALSE)</f>
        <v>1.0582944605170179</v>
      </c>
      <c r="J5575">
        <f>MAX(I5575*F5575,E5575)</f>
        <v>11.23908717069073</v>
      </c>
      <c r="L5575" s="166"/>
      <c r="M5575" s="41"/>
      <c r="N5575" s="41"/>
      <c r="O5575" s="41"/>
    </row>
    <row r="5576" spans="1:15" x14ac:dyDescent="0.25">
      <c r="A5576" s="165">
        <v>43698.25</v>
      </c>
      <c r="B5576" s="167">
        <f>WEEKNUM(A5576)</f>
        <v>34</v>
      </c>
      <c r="C5576" s="164">
        <f>WEEKDAY(A5576)</f>
        <v>4</v>
      </c>
      <c r="D5576" s="164">
        <v>7</v>
      </c>
      <c r="E5576" s="163">
        <v>11.77</v>
      </c>
      <c r="F5576" s="163">
        <v>11.77</v>
      </c>
      <c r="G5576" s="163">
        <v>11.987500000000001</v>
      </c>
      <c r="H5576" s="1">
        <v>3233</v>
      </c>
      <c r="I5576" s="161">
        <f>VLOOKUP(B5576,L$2:M$54,2,FALSE)</f>
        <v>1.0582944605170179</v>
      </c>
      <c r="J5576">
        <f>MAX(I5576*F5576,E5576)</f>
        <v>12.456125800285301</v>
      </c>
      <c r="L5576" s="166"/>
      <c r="M5576" s="41"/>
      <c r="N5576" s="41"/>
      <c r="O5576" s="41"/>
    </row>
    <row r="5577" spans="1:15" x14ac:dyDescent="0.25">
      <c r="A5577" s="165">
        <v>43698.291666666664</v>
      </c>
      <c r="B5577" s="167">
        <f>WEEKNUM(A5577)</f>
        <v>34</v>
      </c>
      <c r="C5577" s="164">
        <f>WEEKDAY(A5577)</f>
        <v>4</v>
      </c>
      <c r="D5577" s="164">
        <v>8</v>
      </c>
      <c r="E5577" s="163">
        <v>10</v>
      </c>
      <c r="F5577" s="163">
        <v>16.5</v>
      </c>
      <c r="G5577" s="163">
        <v>12.0875</v>
      </c>
      <c r="H5577" s="1">
        <v>4056</v>
      </c>
      <c r="I5577" s="161">
        <f>VLOOKUP(B5577,L$2:M$54,2,FALSE)</f>
        <v>1.0582944605170179</v>
      </c>
      <c r="J5577">
        <f>MAX(I5577*F5577,E5577)</f>
        <v>17.461858598530796</v>
      </c>
      <c r="L5577" s="166"/>
      <c r="M5577" s="41"/>
      <c r="N5577" s="41"/>
      <c r="O5577" s="41"/>
    </row>
    <row r="5578" spans="1:15" x14ac:dyDescent="0.25">
      <c r="A5578" s="165">
        <v>43698.333333333336</v>
      </c>
      <c r="B5578" s="167">
        <f>WEEKNUM(A5578)</f>
        <v>34</v>
      </c>
      <c r="C5578" s="164">
        <f>WEEKDAY(A5578)</f>
        <v>4</v>
      </c>
      <c r="D5578" s="164">
        <v>9</v>
      </c>
      <c r="E5578" s="163">
        <v>10</v>
      </c>
      <c r="F5578" s="163">
        <v>19</v>
      </c>
      <c r="G5578" s="163">
        <v>12.225</v>
      </c>
      <c r="H5578" s="1">
        <v>3568</v>
      </c>
      <c r="I5578" s="161">
        <f>VLOOKUP(B5578,L$2:M$54,2,FALSE)</f>
        <v>1.0582944605170179</v>
      </c>
      <c r="J5578">
        <f>MAX(I5578*F5578,E5578)</f>
        <v>20.107594749823342</v>
      </c>
      <c r="L5578" s="166"/>
      <c r="M5578" s="41"/>
      <c r="N5578" s="41"/>
      <c r="O5578" s="41"/>
    </row>
    <row r="5579" spans="1:15" x14ac:dyDescent="0.25">
      <c r="A5579" s="165">
        <v>43698.375</v>
      </c>
      <c r="B5579" s="167">
        <f>WEEKNUM(A5579)</f>
        <v>34</v>
      </c>
      <c r="C5579" s="164">
        <f>WEEKDAY(A5579)</f>
        <v>4</v>
      </c>
      <c r="D5579" s="164">
        <v>10</v>
      </c>
      <c r="E5579" s="163">
        <v>10</v>
      </c>
      <c r="F5579" s="163">
        <v>16.75</v>
      </c>
      <c r="G5579" s="163">
        <v>13.6875</v>
      </c>
      <c r="H5579" s="1">
        <v>3005</v>
      </c>
      <c r="I5579" s="161">
        <f>VLOOKUP(B5579,L$2:M$54,2,FALSE)</f>
        <v>1.0582944605170179</v>
      </c>
      <c r="J5579">
        <f>MAX(I5579*F5579,E5579)</f>
        <v>17.726432213660051</v>
      </c>
      <c r="L5579" s="166"/>
      <c r="M5579" s="41"/>
      <c r="N5579" s="41"/>
      <c r="O5579" s="41"/>
    </row>
    <row r="5580" spans="1:15" x14ac:dyDescent="0.25">
      <c r="A5580" s="165">
        <v>43698.416666666664</v>
      </c>
      <c r="B5580" s="167">
        <f>WEEKNUM(A5580)</f>
        <v>34</v>
      </c>
      <c r="C5580" s="164">
        <f>WEEKDAY(A5580)</f>
        <v>4</v>
      </c>
      <c r="D5580" s="164">
        <v>11</v>
      </c>
      <c r="E5580" s="163">
        <v>10</v>
      </c>
      <c r="F5580" s="163">
        <v>15.379999999999999</v>
      </c>
      <c r="G5580" s="163">
        <v>12.9625</v>
      </c>
      <c r="H5580" s="1">
        <v>2621</v>
      </c>
      <c r="I5580" s="161">
        <f>VLOOKUP(B5580,L$2:M$54,2,FALSE)</f>
        <v>1.0582944605170179</v>
      </c>
      <c r="J5580">
        <f>MAX(I5580*F5580,E5580)</f>
        <v>16.276568802751736</v>
      </c>
      <c r="L5580" s="166"/>
      <c r="M5580" s="41"/>
      <c r="N5580" s="41"/>
      <c r="O5580" s="41"/>
    </row>
    <row r="5581" spans="1:15" x14ac:dyDescent="0.25">
      <c r="A5581" s="165">
        <v>43698.458333333336</v>
      </c>
      <c r="B5581" s="167">
        <f>WEEKNUM(A5581)</f>
        <v>34</v>
      </c>
      <c r="C5581" s="164">
        <f>WEEKDAY(A5581)</f>
        <v>4</v>
      </c>
      <c r="D5581" s="164">
        <v>12</v>
      </c>
      <c r="E5581" s="163">
        <v>10</v>
      </c>
      <c r="F5581" s="163">
        <v>14.45</v>
      </c>
      <c r="G5581" s="163">
        <v>11.762499999999999</v>
      </c>
      <c r="H5581" s="1">
        <v>2590</v>
      </c>
      <c r="I5581" s="161">
        <f>VLOOKUP(B5581,L$2:M$54,2,FALSE)</f>
        <v>1.0582944605170179</v>
      </c>
      <c r="J5581">
        <f>MAX(I5581*F5581,E5581)</f>
        <v>15.292354954470909</v>
      </c>
      <c r="L5581" s="166"/>
      <c r="M5581" s="41"/>
      <c r="N5581" s="41"/>
      <c r="O5581" s="41"/>
    </row>
    <row r="5582" spans="1:15" x14ac:dyDescent="0.25">
      <c r="A5582" s="165">
        <v>43698.5</v>
      </c>
      <c r="B5582" s="167">
        <f>WEEKNUM(A5582)</f>
        <v>34</v>
      </c>
      <c r="C5582" s="164">
        <f>WEEKDAY(A5582)</f>
        <v>4</v>
      </c>
      <c r="D5582" s="164">
        <v>13</v>
      </c>
      <c r="E5582" s="163">
        <v>10</v>
      </c>
      <c r="F5582" s="163">
        <v>13.765000000000001</v>
      </c>
      <c r="G5582" s="163">
        <v>12.45</v>
      </c>
      <c r="H5582" s="1">
        <v>2309</v>
      </c>
      <c r="I5582" s="161">
        <f>VLOOKUP(B5582,L$2:M$54,2,FALSE)</f>
        <v>1.0582944605170179</v>
      </c>
      <c r="J5582">
        <f>MAX(I5582*F5582,E5582)</f>
        <v>14.567423249016752</v>
      </c>
      <c r="L5582" s="166"/>
      <c r="M5582" s="41"/>
      <c r="N5582" s="41"/>
      <c r="O5582" s="41"/>
    </row>
    <row r="5583" spans="1:15" x14ac:dyDescent="0.25">
      <c r="A5583" s="165">
        <v>43698.541666666664</v>
      </c>
      <c r="B5583" s="167">
        <f>WEEKNUM(A5583)</f>
        <v>34</v>
      </c>
      <c r="C5583" s="164">
        <f>WEEKDAY(A5583)</f>
        <v>4</v>
      </c>
      <c r="D5583" s="164">
        <v>14</v>
      </c>
      <c r="E5583" s="163">
        <v>10</v>
      </c>
      <c r="F5583" s="163">
        <v>14.185</v>
      </c>
      <c r="G5583" s="163">
        <v>11.95</v>
      </c>
      <c r="H5583" s="1">
        <v>2437</v>
      </c>
      <c r="I5583" s="161">
        <f>VLOOKUP(B5583,L$2:M$54,2,FALSE)</f>
        <v>1.0582944605170179</v>
      </c>
      <c r="J5583">
        <f>MAX(I5583*F5583,E5583)</f>
        <v>15.0119069224339</v>
      </c>
      <c r="L5583" s="166"/>
      <c r="M5583" s="41"/>
      <c r="N5583" s="41"/>
      <c r="O5583" s="41"/>
    </row>
    <row r="5584" spans="1:15" x14ac:dyDescent="0.25">
      <c r="A5584" s="165">
        <v>43698.583333333336</v>
      </c>
      <c r="B5584" s="167">
        <f>WEEKNUM(A5584)</f>
        <v>34</v>
      </c>
      <c r="C5584" s="164">
        <f>WEEKDAY(A5584)</f>
        <v>4</v>
      </c>
      <c r="D5584" s="164">
        <v>15</v>
      </c>
      <c r="E5584" s="163">
        <v>10</v>
      </c>
      <c r="F5584" s="163">
        <v>15</v>
      </c>
      <c r="G5584" s="163">
        <v>11.725000000000001</v>
      </c>
      <c r="H5584" s="1">
        <v>2414</v>
      </c>
      <c r="I5584" s="161">
        <f>VLOOKUP(B5584,L$2:M$54,2,FALSE)</f>
        <v>1.0582944605170179</v>
      </c>
      <c r="J5584">
        <f>MAX(I5584*F5584,E5584)</f>
        <v>15.874416907755268</v>
      </c>
      <c r="L5584" s="166"/>
      <c r="M5584" s="41"/>
      <c r="N5584" s="41"/>
      <c r="O5584" s="41"/>
    </row>
    <row r="5585" spans="1:15" x14ac:dyDescent="0.25">
      <c r="A5585" s="165">
        <v>43698.625</v>
      </c>
      <c r="B5585" s="167">
        <f>WEEKNUM(A5585)</f>
        <v>34</v>
      </c>
      <c r="C5585" s="164">
        <f>WEEKDAY(A5585)</f>
        <v>4</v>
      </c>
      <c r="D5585" s="164">
        <v>16</v>
      </c>
      <c r="E5585" s="163">
        <v>10</v>
      </c>
      <c r="F5585" s="163">
        <v>14.895</v>
      </c>
      <c r="G5585" s="163">
        <v>12</v>
      </c>
      <c r="H5585" s="1">
        <v>2659</v>
      </c>
      <c r="I5585" s="161">
        <f>VLOOKUP(B5585,L$2:M$54,2,FALSE)</f>
        <v>1.0582944605170179</v>
      </c>
      <c r="J5585">
        <f>MAX(I5585*F5585,E5585)</f>
        <v>15.763295989400982</v>
      </c>
      <c r="L5585" s="166"/>
      <c r="M5585" s="41"/>
      <c r="N5585" s="41"/>
      <c r="O5585" s="41"/>
    </row>
    <row r="5586" spans="1:15" x14ac:dyDescent="0.25">
      <c r="A5586" s="165">
        <v>43698.666666666664</v>
      </c>
      <c r="B5586" s="167">
        <f>WEEKNUM(A5586)</f>
        <v>34</v>
      </c>
      <c r="C5586" s="164">
        <f>WEEKDAY(A5586)</f>
        <v>4</v>
      </c>
      <c r="D5586" s="164">
        <v>17</v>
      </c>
      <c r="E5586" s="163">
        <v>10</v>
      </c>
      <c r="F5586" s="163">
        <v>15.77</v>
      </c>
      <c r="G5586" s="163">
        <v>11.07</v>
      </c>
      <c r="H5586" s="1">
        <v>3544</v>
      </c>
      <c r="I5586" s="161">
        <f>VLOOKUP(B5586,L$2:M$54,2,FALSE)</f>
        <v>1.0582944605170179</v>
      </c>
      <c r="J5586">
        <f>MAX(I5586*F5586,E5586)</f>
        <v>16.689303642353373</v>
      </c>
      <c r="L5586" s="166"/>
      <c r="M5586" s="41"/>
      <c r="N5586" s="41"/>
      <c r="O5586" s="41"/>
    </row>
    <row r="5587" spans="1:15" x14ac:dyDescent="0.25">
      <c r="A5587" s="165">
        <v>43698.708333333336</v>
      </c>
      <c r="B5587" s="167">
        <f>WEEKNUM(A5587)</f>
        <v>34</v>
      </c>
      <c r="C5587" s="164">
        <f>WEEKDAY(A5587)</f>
        <v>4</v>
      </c>
      <c r="D5587" s="164">
        <v>18</v>
      </c>
      <c r="E5587" s="163">
        <v>10</v>
      </c>
      <c r="F5587" s="163">
        <v>17.549999999999997</v>
      </c>
      <c r="G5587" s="163">
        <v>11.175000000000001</v>
      </c>
      <c r="H5587" s="1">
        <v>3993</v>
      </c>
      <c r="I5587" s="161">
        <f>VLOOKUP(B5587,L$2:M$54,2,FALSE)</f>
        <v>1.0582944605170179</v>
      </c>
      <c r="J5587">
        <f>MAX(I5587*F5587,E5587)</f>
        <v>18.573067782073661</v>
      </c>
      <c r="L5587" s="166"/>
      <c r="M5587" s="41"/>
      <c r="N5587" s="41"/>
      <c r="O5587" s="41"/>
    </row>
    <row r="5588" spans="1:15" x14ac:dyDescent="0.25">
      <c r="A5588" s="165">
        <v>43698.75</v>
      </c>
      <c r="B5588" s="167">
        <f>WEEKNUM(A5588)</f>
        <v>34</v>
      </c>
      <c r="C5588" s="164">
        <f>WEEKDAY(A5588)</f>
        <v>4</v>
      </c>
      <c r="D5588" s="164">
        <v>19</v>
      </c>
      <c r="E5588" s="163">
        <v>10</v>
      </c>
      <c r="F5588" s="163">
        <v>16.234999999999999</v>
      </c>
      <c r="G5588" s="163">
        <v>11.745000000000001</v>
      </c>
      <c r="H5588" s="1">
        <v>3062</v>
      </c>
      <c r="I5588" s="161">
        <f>VLOOKUP(B5588,L$2:M$54,2,FALSE)</f>
        <v>1.0582944605170179</v>
      </c>
      <c r="J5588">
        <f>MAX(I5588*F5588,E5588)</f>
        <v>17.181410566493785</v>
      </c>
      <c r="L5588" s="166"/>
      <c r="M5588" s="41"/>
      <c r="N5588" s="41"/>
      <c r="O5588" s="41"/>
    </row>
    <row r="5589" spans="1:15" x14ac:dyDescent="0.25">
      <c r="A5589" s="165">
        <v>43698.791666666664</v>
      </c>
      <c r="B5589" s="167">
        <f>WEEKNUM(A5589)</f>
        <v>34</v>
      </c>
      <c r="C5589" s="164">
        <f>WEEKDAY(A5589)</f>
        <v>4</v>
      </c>
      <c r="D5589" s="164">
        <v>20</v>
      </c>
      <c r="E5589" s="163">
        <v>10</v>
      </c>
      <c r="F5589" s="163">
        <v>14</v>
      </c>
      <c r="G5589" s="163">
        <v>12.195</v>
      </c>
      <c r="H5589" s="1">
        <v>2055</v>
      </c>
      <c r="I5589" s="161">
        <f>VLOOKUP(B5589,L$2:M$54,2,FALSE)</f>
        <v>1.0582944605170179</v>
      </c>
      <c r="J5589">
        <f>MAX(I5589*F5589,E5589)</f>
        <v>14.81612244723825</v>
      </c>
      <c r="L5589" s="166"/>
      <c r="M5589" s="41"/>
      <c r="N5589" s="41"/>
      <c r="O5589" s="41"/>
    </row>
    <row r="5590" spans="1:15" x14ac:dyDescent="0.25">
      <c r="A5590" s="165">
        <v>43698.833333333336</v>
      </c>
      <c r="B5590" s="167">
        <f>WEEKNUM(A5590)</f>
        <v>34</v>
      </c>
      <c r="C5590" s="164">
        <f>WEEKDAY(A5590)</f>
        <v>4</v>
      </c>
      <c r="D5590" s="164">
        <v>21</v>
      </c>
      <c r="E5590" s="163">
        <v>10</v>
      </c>
      <c r="F5590" s="163">
        <v>12.77</v>
      </c>
      <c r="G5590" s="163">
        <v>11.705</v>
      </c>
      <c r="H5590" s="1">
        <v>1145</v>
      </c>
      <c r="I5590" s="161">
        <f>VLOOKUP(B5590,L$2:M$54,2,FALSE)</f>
        <v>1.0582944605170179</v>
      </c>
      <c r="J5590">
        <f>MAX(I5590*F5590,E5590)</f>
        <v>13.514420260802318</v>
      </c>
      <c r="L5590" s="166"/>
      <c r="M5590" s="41"/>
      <c r="N5590" s="41"/>
      <c r="O5590" s="41"/>
    </row>
    <row r="5591" spans="1:15" x14ac:dyDescent="0.25">
      <c r="A5591" s="165">
        <v>43698.875</v>
      </c>
      <c r="B5591" s="167">
        <f>WEEKNUM(A5591)</f>
        <v>34</v>
      </c>
      <c r="C5591" s="164">
        <f>WEEKDAY(A5591)</f>
        <v>4</v>
      </c>
      <c r="D5591" s="164">
        <v>22</v>
      </c>
      <c r="E5591" s="163">
        <v>12.48</v>
      </c>
      <c r="F5591" s="163">
        <v>12.48</v>
      </c>
      <c r="G5591" s="163">
        <v>10.620000000000001</v>
      </c>
      <c r="H5591" s="1">
        <v>927</v>
      </c>
      <c r="I5591" s="161">
        <f>VLOOKUP(B5591,L$2:M$54,2,FALSE)</f>
        <v>1.0582944605170179</v>
      </c>
      <c r="J5591">
        <f>MAX(I5591*F5591,E5591)</f>
        <v>13.207514867252383</v>
      </c>
      <c r="L5591" s="166"/>
      <c r="M5591" s="41"/>
      <c r="N5591" s="41"/>
      <c r="O5591" s="41"/>
    </row>
    <row r="5592" spans="1:15" x14ac:dyDescent="0.25">
      <c r="A5592" s="165">
        <v>43698.916666666664</v>
      </c>
      <c r="B5592" s="167">
        <f>WEEKNUM(A5592)</f>
        <v>34</v>
      </c>
      <c r="C5592" s="164">
        <f>WEEKDAY(A5592)</f>
        <v>4</v>
      </c>
      <c r="D5592" s="164">
        <v>23</v>
      </c>
      <c r="E5592" s="163">
        <v>12.59</v>
      </c>
      <c r="F5592" s="163">
        <v>12.59</v>
      </c>
      <c r="G5592" s="163">
        <v>11.77</v>
      </c>
      <c r="H5592" s="1">
        <v>710</v>
      </c>
      <c r="I5592" s="161">
        <f>VLOOKUP(B5592,L$2:M$54,2,FALSE)</f>
        <v>1.0582944605170179</v>
      </c>
      <c r="J5592">
        <f>MAX(I5592*F5592,E5592)</f>
        <v>13.323927257909256</v>
      </c>
      <c r="L5592" s="166"/>
      <c r="M5592" s="41"/>
      <c r="N5592" s="41"/>
      <c r="O5592" s="41"/>
    </row>
    <row r="5593" spans="1:15" x14ac:dyDescent="0.25">
      <c r="A5593" s="165">
        <v>43698.958333333336</v>
      </c>
      <c r="B5593" s="167">
        <f>WEEKNUM(A5593)</f>
        <v>34</v>
      </c>
      <c r="C5593" s="164">
        <f>WEEKDAY(A5593)</f>
        <v>4</v>
      </c>
      <c r="D5593" s="164">
        <v>24</v>
      </c>
      <c r="E5593" s="163">
        <v>12.375</v>
      </c>
      <c r="F5593" s="163">
        <v>12.375</v>
      </c>
      <c r="G5593" s="163">
        <v>13.25</v>
      </c>
      <c r="H5593" s="1">
        <v>419</v>
      </c>
      <c r="I5593" s="161">
        <f>VLOOKUP(B5593,L$2:M$54,2,FALSE)</f>
        <v>1.0582944605170179</v>
      </c>
      <c r="J5593">
        <f>MAX(I5593*F5593,E5593)</f>
        <v>13.096393948898097</v>
      </c>
      <c r="L5593" s="166"/>
      <c r="M5593" s="41"/>
      <c r="N5593" s="41"/>
      <c r="O5593" s="41"/>
    </row>
    <row r="5594" spans="1:15" x14ac:dyDescent="0.25">
      <c r="A5594" s="165">
        <v>43699</v>
      </c>
      <c r="B5594" s="167">
        <f>WEEKNUM(A5594)</f>
        <v>34</v>
      </c>
      <c r="C5594" s="164">
        <f>WEEKDAY(A5594)</f>
        <v>5</v>
      </c>
      <c r="D5594" s="164">
        <v>1</v>
      </c>
      <c r="E5594" s="163">
        <v>11.984999999999999</v>
      </c>
      <c r="F5594" s="163">
        <v>11.984999999999999</v>
      </c>
      <c r="G5594" s="163">
        <v>14.5</v>
      </c>
      <c r="H5594" s="1">
        <v>177</v>
      </c>
      <c r="I5594" s="161">
        <f>VLOOKUP(B5594,L$2:M$54,2,FALSE)</f>
        <v>1.0582944605170179</v>
      </c>
      <c r="J5594">
        <f>MAX(I5594*F5594,E5594)</f>
        <v>12.683659109296459</v>
      </c>
      <c r="L5594" s="166"/>
      <c r="M5594" s="41"/>
      <c r="N5594" s="41"/>
      <c r="O5594" s="41"/>
    </row>
    <row r="5595" spans="1:15" x14ac:dyDescent="0.25">
      <c r="A5595" s="165">
        <v>43699.041666666664</v>
      </c>
      <c r="B5595" s="167">
        <f>WEEKNUM(A5595)</f>
        <v>34</v>
      </c>
      <c r="C5595" s="164">
        <f>WEEKDAY(A5595)</f>
        <v>5</v>
      </c>
      <c r="D5595" s="164">
        <v>2</v>
      </c>
      <c r="E5595" s="163">
        <v>11.719999999999999</v>
      </c>
      <c r="F5595" s="163">
        <v>11.719999999999999</v>
      </c>
      <c r="G5595" s="163">
        <v>13.375</v>
      </c>
      <c r="H5595" s="1">
        <v>102</v>
      </c>
      <c r="I5595" s="161">
        <f>VLOOKUP(B5595,L$2:M$54,2,FALSE)</f>
        <v>1.0582944605170179</v>
      </c>
      <c r="J5595">
        <f>MAX(I5595*F5595,E5595)</f>
        <v>12.403211077259449</v>
      </c>
      <c r="L5595" s="166"/>
      <c r="M5595" s="41"/>
      <c r="N5595" s="41"/>
      <c r="O5595" s="41"/>
    </row>
    <row r="5596" spans="1:15" x14ac:dyDescent="0.25">
      <c r="A5596" s="165">
        <v>43699.083333333336</v>
      </c>
      <c r="B5596" s="167">
        <f>WEEKNUM(A5596)</f>
        <v>34</v>
      </c>
      <c r="C5596" s="164">
        <f>WEEKDAY(A5596)</f>
        <v>5</v>
      </c>
      <c r="D5596" s="164">
        <v>3</v>
      </c>
      <c r="E5596" s="163">
        <v>12.094999999999999</v>
      </c>
      <c r="F5596" s="163">
        <v>12.094999999999999</v>
      </c>
      <c r="G5596" s="163">
        <v>12.690000000000001</v>
      </c>
      <c r="H5596" s="1">
        <v>91</v>
      </c>
      <c r="I5596" s="161">
        <f>VLOOKUP(B5596,L$2:M$54,2,FALSE)</f>
        <v>1.0582944605170179</v>
      </c>
      <c r="J5596">
        <f>MAX(I5596*F5596,E5596)</f>
        <v>12.800071499953331</v>
      </c>
      <c r="L5596" s="166"/>
      <c r="M5596" s="41"/>
      <c r="N5596" s="41"/>
      <c r="O5596" s="41"/>
    </row>
    <row r="5597" spans="1:15" x14ac:dyDescent="0.25">
      <c r="A5597" s="165">
        <v>43699.125</v>
      </c>
      <c r="B5597" s="167">
        <f>WEEKNUM(A5597)</f>
        <v>34</v>
      </c>
      <c r="C5597" s="164">
        <f>WEEKDAY(A5597)</f>
        <v>5</v>
      </c>
      <c r="D5597" s="164">
        <v>4</v>
      </c>
      <c r="E5597" s="163">
        <v>11.91</v>
      </c>
      <c r="F5597" s="163">
        <v>11.91</v>
      </c>
      <c r="G5597" s="163">
        <v>12.225000000000001</v>
      </c>
      <c r="H5597" s="1">
        <v>129</v>
      </c>
      <c r="I5597" s="161">
        <f>VLOOKUP(B5597,L$2:M$54,2,FALSE)</f>
        <v>1.0582944605170179</v>
      </c>
      <c r="J5597">
        <f>MAX(I5597*F5597,E5597)</f>
        <v>12.604287024757683</v>
      </c>
      <c r="L5597" s="166"/>
      <c r="M5597" s="41"/>
      <c r="N5597" s="41"/>
      <c r="O5597" s="41"/>
    </row>
    <row r="5598" spans="1:15" x14ac:dyDescent="0.25">
      <c r="A5598" s="165">
        <v>43699.166666666664</v>
      </c>
      <c r="B5598" s="167">
        <f>WEEKNUM(A5598)</f>
        <v>34</v>
      </c>
      <c r="C5598" s="164">
        <f>WEEKDAY(A5598)</f>
        <v>5</v>
      </c>
      <c r="D5598" s="164">
        <v>5</v>
      </c>
      <c r="E5598" s="163">
        <v>12.455</v>
      </c>
      <c r="F5598" s="163">
        <v>12.455</v>
      </c>
      <c r="G5598" s="163">
        <v>11.8825</v>
      </c>
      <c r="H5598" s="1">
        <v>282</v>
      </c>
      <c r="I5598" s="161">
        <f>VLOOKUP(B5598,L$2:M$54,2,FALSE)</f>
        <v>1.0582944605170179</v>
      </c>
      <c r="J5598">
        <f>MAX(I5598*F5598,E5598)</f>
        <v>13.181057505739458</v>
      </c>
      <c r="L5598" s="166"/>
      <c r="M5598" s="41"/>
      <c r="N5598" s="41"/>
      <c r="O5598" s="41"/>
    </row>
    <row r="5599" spans="1:15" x14ac:dyDescent="0.25">
      <c r="A5599" s="165">
        <v>43699.208333333336</v>
      </c>
      <c r="B5599" s="167">
        <f>WEEKNUM(A5599)</f>
        <v>34</v>
      </c>
      <c r="C5599" s="164">
        <f>WEEKDAY(A5599)</f>
        <v>5</v>
      </c>
      <c r="D5599" s="164">
        <v>6</v>
      </c>
      <c r="E5599" s="163">
        <v>10</v>
      </c>
      <c r="F5599" s="163">
        <v>11.094999999999999</v>
      </c>
      <c r="G5599" s="163">
        <v>12.092500000000001</v>
      </c>
      <c r="H5599" s="1">
        <v>832</v>
      </c>
      <c r="I5599" s="161">
        <f>VLOOKUP(B5599,L$2:M$54,2,FALSE)</f>
        <v>1.0582944605170179</v>
      </c>
      <c r="J5599">
        <f>MAX(I5599*F5599,E5599)</f>
        <v>11.741777039436313</v>
      </c>
      <c r="L5599" s="166"/>
      <c r="M5599" s="41"/>
      <c r="N5599" s="41"/>
      <c r="O5599" s="41"/>
    </row>
    <row r="5600" spans="1:15" x14ac:dyDescent="0.25">
      <c r="A5600" s="165">
        <v>43699.25</v>
      </c>
      <c r="B5600" s="167">
        <f>WEEKNUM(A5600)</f>
        <v>34</v>
      </c>
      <c r="C5600" s="164">
        <f>WEEKDAY(A5600)</f>
        <v>5</v>
      </c>
      <c r="D5600" s="164">
        <v>7</v>
      </c>
      <c r="E5600" s="163">
        <v>10</v>
      </c>
      <c r="F5600" s="163">
        <v>11.745000000000001</v>
      </c>
      <c r="G5600" s="163">
        <v>12.5</v>
      </c>
      <c r="H5600" s="1">
        <v>3028</v>
      </c>
      <c r="I5600" s="161">
        <f>VLOOKUP(B5600,L$2:M$54,2,FALSE)</f>
        <v>1.0582944605170179</v>
      </c>
      <c r="J5600">
        <f>MAX(I5600*F5600,E5600)</f>
        <v>12.429668438772376</v>
      </c>
      <c r="L5600" s="166"/>
      <c r="M5600" s="41"/>
      <c r="N5600" s="41"/>
      <c r="O5600" s="41"/>
    </row>
    <row r="5601" spans="1:15" x14ac:dyDescent="0.25">
      <c r="A5601" s="165">
        <v>43699.291666666664</v>
      </c>
      <c r="B5601" s="167">
        <f>WEEKNUM(A5601)</f>
        <v>34</v>
      </c>
      <c r="C5601" s="164">
        <f>WEEKDAY(A5601)</f>
        <v>5</v>
      </c>
      <c r="D5601" s="164">
        <v>8</v>
      </c>
      <c r="E5601" s="163">
        <v>10</v>
      </c>
      <c r="F5601" s="163">
        <v>17.755000000000003</v>
      </c>
      <c r="G5601" s="163">
        <v>12.4475</v>
      </c>
      <c r="H5601" s="1">
        <v>4104</v>
      </c>
      <c r="I5601" s="161">
        <f>VLOOKUP(B5601,L$2:M$54,2,FALSE)</f>
        <v>1.0582944605170179</v>
      </c>
      <c r="J5601">
        <f>MAX(I5601*F5601,E5601)</f>
        <v>18.790018146479657</v>
      </c>
      <c r="L5601" s="166"/>
      <c r="M5601" s="41"/>
      <c r="N5601" s="41"/>
      <c r="O5601" s="41"/>
    </row>
    <row r="5602" spans="1:15" x14ac:dyDescent="0.25">
      <c r="A5602" s="165">
        <v>43699.333333333336</v>
      </c>
      <c r="B5602" s="167">
        <f>WEEKNUM(A5602)</f>
        <v>34</v>
      </c>
      <c r="C5602" s="164">
        <f>WEEKDAY(A5602)</f>
        <v>5</v>
      </c>
      <c r="D5602" s="164">
        <v>9</v>
      </c>
      <c r="E5602" s="163">
        <v>10</v>
      </c>
      <c r="F5602" s="163">
        <v>16.395</v>
      </c>
      <c r="G5602" s="163">
        <v>12.885000000000002</v>
      </c>
      <c r="H5602" s="1">
        <v>3784</v>
      </c>
      <c r="I5602" s="161">
        <f>VLOOKUP(B5602,L$2:M$54,2,FALSE)</f>
        <v>1.0582944605170179</v>
      </c>
      <c r="J5602">
        <f>MAX(I5602*F5602,E5602)</f>
        <v>17.350737680176508</v>
      </c>
      <c r="L5602" s="166"/>
      <c r="M5602" s="41"/>
      <c r="N5602" s="41"/>
      <c r="O5602" s="41"/>
    </row>
    <row r="5603" spans="1:15" x14ac:dyDescent="0.25">
      <c r="A5603" s="165">
        <v>43699.375</v>
      </c>
      <c r="B5603" s="167">
        <f>WEEKNUM(A5603)</f>
        <v>34</v>
      </c>
      <c r="C5603" s="164">
        <f>WEEKDAY(A5603)</f>
        <v>5</v>
      </c>
      <c r="D5603" s="164">
        <v>10</v>
      </c>
      <c r="E5603" s="163">
        <v>10</v>
      </c>
      <c r="F5603" s="163">
        <v>15.625</v>
      </c>
      <c r="G5603" s="163">
        <v>13.774999999999999</v>
      </c>
      <c r="H5603" s="1">
        <v>2982</v>
      </c>
      <c r="I5603" s="161">
        <f>VLOOKUP(B5603,L$2:M$54,2,FALSE)</f>
        <v>1.0582944605170179</v>
      </c>
      <c r="J5603">
        <f>MAX(I5603*F5603,E5603)</f>
        <v>16.535850945578407</v>
      </c>
      <c r="L5603" s="166"/>
      <c r="M5603" s="41"/>
      <c r="N5603" s="41"/>
      <c r="O5603" s="41"/>
    </row>
    <row r="5604" spans="1:15" x14ac:dyDescent="0.25">
      <c r="A5604" s="165">
        <v>43699.416666666664</v>
      </c>
      <c r="B5604" s="167">
        <f>WEEKNUM(A5604)</f>
        <v>34</v>
      </c>
      <c r="C5604" s="164">
        <f>WEEKDAY(A5604)</f>
        <v>5</v>
      </c>
      <c r="D5604" s="164">
        <v>11</v>
      </c>
      <c r="E5604" s="163">
        <v>10</v>
      </c>
      <c r="F5604" s="163">
        <v>13.745000000000001</v>
      </c>
      <c r="G5604" s="163">
        <v>13.1175</v>
      </c>
      <c r="H5604" s="1">
        <v>2537</v>
      </c>
      <c r="I5604" s="161">
        <f>VLOOKUP(B5604,L$2:M$54,2,FALSE)</f>
        <v>1.0582944605170179</v>
      </c>
      <c r="J5604">
        <f>MAX(I5604*F5604,E5604)</f>
        <v>14.546257359806413</v>
      </c>
      <c r="L5604" s="166"/>
      <c r="M5604" s="41"/>
      <c r="N5604" s="41"/>
      <c r="O5604" s="41"/>
    </row>
    <row r="5605" spans="1:15" x14ac:dyDescent="0.25">
      <c r="A5605" s="165">
        <v>43699.458333333336</v>
      </c>
      <c r="B5605" s="167">
        <f>WEEKNUM(A5605)</f>
        <v>34</v>
      </c>
      <c r="C5605" s="164">
        <f>WEEKDAY(A5605)</f>
        <v>5</v>
      </c>
      <c r="D5605" s="164">
        <v>12</v>
      </c>
      <c r="E5605" s="163">
        <v>10</v>
      </c>
      <c r="F5605" s="163">
        <v>15.704999999999998</v>
      </c>
      <c r="G5605" s="163">
        <v>12</v>
      </c>
      <c r="H5605" s="1">
        <v>2467</v>
      </c>
      <c r="I5605" s="161">
        <f>VLOOKUP(B5605,L$2:M$54,2,FALSE)</f>
        <v>1.0582944605170179</v>
      </c>
      <c r="J5605">
        <f>MAX(I5605*F5605,E5605)</f>
        <v>16.620514502419766</v>
      </c>
      <c r="L5605" s="166"/>
      <c r="M5605" s="41"/>
      <c r="N5605" s="41"/>
      <c r="O5605" s="41"/>
    </row>
    <row r="5606" spans="1:15" x14ac:dyDescent="0.25">
      <c r="A5606" s="165">
        <v>43699.5</v>
      </c>
      <c r="B5606" s="167">
        <f>WEEKNUM(A5606)</f>
        <v>34</v>
      </c>
      <c r="C5606" s="164">
        <f>WEEKDAY(A5606)</f>
        <v>5</v>
      </c>
      <c r="D5606" s="164">
        <v>13</v>
      </c>
      <c r="E5606" s="163">
        <v>10</v>
      </c>
      <c r="F5606" s="163">
        <v>14.475</v>
      </c>
      <c r="G5606" s="163">
        <v>11.385</v>
      </c>
      <c r="H5606" s="1">
        <v>2403</v>
      </c>
      <c r="I5606" s="161">
        <f>VLOOKUP(B5606,L$2:M$54,2,FALSE)</f>
        <v>1.0582944605170179</v>
      </c>
      <c r="J5606">
        <f>MAX(I5606*F5606,E5606)</f>
        <v>15.318812315983834</v>
      </c>
      <c r="L5606" s="166"/>
      <c r="M5606" s="41"/>
      <c r="N5606" s="41"/>
      <c r="O5606" s="41"/>
    </row>
    <row r="5607" spans="1:15" x14ac:dyDescent="0.25">
      <c r="A5607" s="165">
        <v>43699.541666666664</v>
      </c>
      <c r="B5607" s="167">
        <f>WEEKNUM(A5607)</f>
        <v>34</v>
      </c>
      <c r="C5607" s="164">
        <f>WEEKDAY(A5607)</f>
        <v>5</v>
      </c>
      <c r="D5607" s="164">
        <v>14</v>
      </c>
      <c r="E5607" s="163">
        <v>10</v>
      </c>
      <c r="F5607" s="163">
        <v>13.765000000000001</v>
      </c>
      <c r="G5607" s="163">
        <v>12.48</v>
      </c>
      <c r="H5607" s="1">
        <v>2531</v>
      </c>
      <c r="I5607" s="161">
        <f>VLOOKUP(B5607,L$2:M$54,2,FALSE)</f>
        <v>1.0582944605170179</v>
      </c>
      <c r="J5607">
        <f>MAX(I5607*F5607,E5607)</f>
        <v>14.567423249016752</v>
      </c>
      <c r="L5607" s="166"/>
      <c r="M5607" s="41"/>
      <c r="N5607" s="41"/>
      <c r="O5607" s="41"/>
    </row>
    <row r="5608" spans="1:15" x14ac:dyDescent="0.25">
      <c r="A5608" s="165">
        <v>43699.583333333336</v>
      </c>
      <c r="B5608" s="167">
        <f>WEEKNUM(A5608)</f>
        <v>34</v>
      </c>
      <c r="C5608" s="164">
        <f>WEEKDAY(A5608)</f>
        <v>5</v>
      </c>
      <c r="D5608" s="164">
        <v>15</v>
      </c>
      <c r="E5608" s="163">
        <v>10</v>
      </c>
      <c r="F5608" s="163">
        <v>15.885</v>
      </c>
      <c r="G5608" s="163">
        <v>12.59</v>
      </c>
      <c r="H5608" s="1">
        <v>2566</v>
      </c>
      <c r="I5608" s="161">
        <f>VLOOKUP(B5608,L$2:M$54,2,FALSE)</f>
        <v>1.0582944605170179</v>
      </c>
      <c r="J5608">
        <f>MAX(I5608*F5608,E5608)</f>
        <v>16.81100750531283</v>
      </c>
      <c r="L5608" s="166"/>
      <c r="M5608" s="41"/>
      <c r="N5608" s="41"/>
      <c r="O5608" s="41"/>
    </row>
    <row r="5609" spans="1:15" x14ac:dyDescent="0.25">
      <c r="A5609" s="165">
        <v>43699.625</v>
      </c>
      <c r="B5609" s="167">
        <f>WEEKNUM(A5609)</f>
        <v>34</v>
      </c>
      <c r="C5609" s="164">
        <f>WEEKDAY(A5609)</f>
        <v>5</v>
      </c>
      <c r="D5609" s="164">
        <v>16</v>
      </c>
      <c r="E5609" s="163">
        <v>10</v>
      </c>
      <c r="F5609" s="163">
        <v>14.73</v>
      </c>
      <c r="G5609" s="163">
        <v>12.375</v>
      </c>
      <c r="H5609" s="1">
        <v>2693</v>
      </c>
      <c r="I5609" s="161">
        <f>VLOOKUP(B5609,L$2:M$54,2,FALSE)</f>
        <v>1.0582944605170179</v>
      </c>
      <c r="J5609">
        <f>MAX(I5609*F5609,E5609)</f>
        <v>15.588677403415675</v>
      </c>
      <c r="L5609" s="166"/>
      <c r="M5609" s="41"/>
      <c r="N5609" s="41"/>
      <c r="O5609" s="41"/>
    </row>
    <row r="5610" spans="1:15" x14ac:dyDescent="0.25">
      <c r="A5610" s="165">
        <v>43699.666666666664</v>
      </c>
      <c r="B5610" s="167">
        <f>WEEKNUM(A5610)</f>
        <v>34</v>
      </c>
      <c r="C5610" s="164">
        <f>WEEKDAY(A5610)</f>
        <v>5</v>
      </c>
      <c r="D5610" s="164">
        <v>17</v>
      </c>
      <c r="E5610" s="163">
        <v>10</v>
      </c>
      <c r="F5610" s="163">
        <v>15.145</v>
      </c>
      <c r="G5610" s="163">
        <v>11.984999999999999</v>
      </c>
      <c r="H5610" s="1">
        <v>3415</v>
      </c>
      <c r="I5610" s="161">
        <f>VLOOKUP(B5610,L$2:M$54,2,FALSE)</f>
        <v>1.0582944605170179</v>
      </c>
      <c r="J5610">
        <f>MAX(I5610*F5610,E5610)</f>
        <v>16.027869604530235</v>
      </c>
      <c r="L5610" s="166"/>
      <c r="M5610" s="41"/>
      <c r="N5610" s="41"/>
      <c r="O5610" s="41"/>
    </row>
    <row r="5611" spans="1:15" x14ac:dyDescent="0.25">
      <c r="A5611" s="165">
        <v>43699.708333333336</v>
      </c>
      <c r="B5611" s="167">
        <f>WEEKNUM(A5611)</f>
        <v>34</v>
      </c>
      <c r="C5611" s="164">
        <f>WEEKDAY(A5611)</f>
        <v>5</v>
      </c>
      <c r="D5611" s="164">
        <v>18</v>
      </c>
      <c r="E5611" s="163">
        <v>10</v>
      </c>
      <c r="F5611" s="163">
        <v>17.98</v>
      </c>
      <c r="G5611" s="163">
        <v>11.719999999999999</v>
      </c>
      <c r="H5611" s="1">
        <v>4092</v>
      </c>
      <c r="I5611" s="161">
        <f>VLOOKUP(B5611,L$2:M$54,2,FALSE)</f>
        <v>1.0582944605170179</v>
      </c>
      <c r="J5611">
        <f>MAX(I5611*F5611,E5611)</f>
        <v>19.028134400095983</v>
      </c>
      <c r="L5611" s="166"/>
      <c r="M5611" s="41"/>
      <c r="N5611" s="41"/>
      <c r="O5611" s="41"/>
    </row>
    <row r="5612" spans="1:15" x14ac:dyDescent="0.25">
      <c r="A5612" s="165">
        <v>43699.75</v>
      </c>
      <c r="B5612" s="167">
        <f>WEEKNUM(A5612)</f>
        <v>34</v>
      </c>
      <c r="C5612" s="164">
        <f>WEEKDAY(A5612)</f>
        <v>5</v>
      </c>
      <c r="D5612" s="164">
        <v>19</v>
      </c>
      <c r="E5612" s="163">
        <v>10</v>
      </c>
      <c r="F5612" s="163">
        <v>16.450000000000003</v>
      </c>
      <c r="G5612" s="163">
        <v>12.094999999999999</v>
      </c>
      <c r="H5612" s="1">
        <v>3279</v>
      </c>
      <c r="I5612" s="161">
        <f>VLOOKUP(B5612,L$2:M$54,2,FALSE)</f>
        <v>1.0582944605170179</v>
      </c>
      <c r="J5612">
        <f>MAX(I5612*F5612,E5612)</f>
        <v>17.408943875504949</v>
      </c>
      <c r="L5612" s="166"/>
      <c r="M5612" s="41"/>
      <c r="N5612" s="41"/>
      <c r="O5612" s="41"/>
    </row>
    <row r="5613" spans="1:15" x14ac:dyDescent="0.25">
      <c r="A5613" s="165">
        <v>43699.791666666664</v>
      </c>
      <c r="B5613" s="167">
        <f>WEEKNUM(A5613)</f>
        <v>34</v>
      </c>
      <c r="C5613" s="164">
        <f>WEEKDAY(A5613)</f>
        <v>5</v>
      </c>
      <c r="D5613" s="164">
        <v>20</v>
      </c>
      <c r="E5613" s="163">
        <v>10</v>
      </c>
      <c r="F5613" s="163">
        <v>13.945</v>
      </c>
      <c r="G5613" s="163">
        <v>11.91</v>
      </c>
      <c r="H5613" s="1">
        <v>2123</v>
      </c>
      <c r="I5613" s="161">
        <f>VLOOKUP(B5613,L$2:M$54,2,FALSE)</f>
        <v>1.0582944605170179</v>
      </c>
      <c r="J5613">
        <f>MAX(I5613*F5613,E5613)</f>
        <v>14.757916251909815</v>
      </c>
      <c r="L5613" s="166"/>
      <c r="M5613" s="41"/>
      <c r="N5613" s="41"/>
      <c r="O5613" s="41"/>
    </row>
    <row r="5614" spans="1:15" x14ac:dyDescent="0.25">
      <c r="A5614" s="165">
        <v>43699.833333333336</v>
      </c>
      <c r="B5614" s="167">
        <f>WEEKNUM(A5614)</f>
        <v>34</v>
      </c>
      <c r="C5614" s="164">
        <f>WEEKDAY(A5614)</f>
        <v>5</v>
      </c>
      <c r="D5614" s="164">
        <v>21</v>
      </c>
      <c r="E5614" s="163">
        <v>11.754999999999999</v>
      </c>
      <c r="F5614" s="163">
        <v>11.754999999999999</v>
      </c>
      <c r="G5614" s="163">
        <v>12.455</v>
      </c>
      <c r="H5614" s="1">
        <v>1208</v>
      </c>
      <c r="I5614" s="161">
        <f>VLOOKUP(B5614,L$2:M$54,2,FALSE)</f>
        <v>1.0582944605170179</v>
      </c>
      <c r="J5614">
        <f>MAX(I5614*F5614,E5614)</f>
        <v>12.440251383377545</v>
      </c>
      <c r="L5614" s="166"/>
      <c r="M5614" s="41"/>
      <c r="N5614" s="41"/>
      <c r="O5614" s="41"/>
    </row>
    <row r="5615" spans="1:15" x14ac:dyDescent="0.25">
      <c r="A5615" s="165">
        <v>43699.875</v>
      </c>
      <c r="B5615" s="167">
        <f>WEEKNUM(A5615)</f>
        <v>34</v>
      </c>
      <c r="C5615" s="164">
        <f>WEEKDAY(A5615)</f>
        <v>5</v>
      </c>
      <c r="D5615" s="164">
        <v>22</v>
      </c>
      <c r="E5615" s="163">
        <v>12</v>
      </c>
      <c r="F5615" s="163">
        <v>13.98</v>
      </c>
      <c r="G5615" s="163">
        <v>10.547499999999999</v>
      </c>
      <c r="H5615" s="1">
        <v>1074</v>
      </c>
      <c r="I5615" s="161">
        <f>VLOOKUP(B5615,L$2:M$54,2,FALSE)</f>
        <v>1.0582944605170179</v>
      </c>
      <c r="J5615">
        <f>MAX(I5615*F5615,E5615)</f>
        <v>14.794956558027911</v>
      </c>
      <c r="L5615" s="166"/>
      <c r="M5615" s="41"/>
      <c r="N5615" s="41"/>
      <c r="O5615" s="41"/>
    </row>
    <row r="5616" spans="1:15" x14ac:dyDescent="0.25">
      <c r="A5616" s="165">
        <v>43699.916666666664</v>
      </c>
      <c r="B5616" s="167">
        <f>WEEKNUM(A5616)</f>
        <v>34</v>
      </c>
      <c r="C5616" s="164">
        <f>WEEKDAY(A5616)</f>
        <v>5</v>
      </c>
      <c r="D5616" s="164">
        <v>23</v>
      </c>
      <c r="E5616" s="163">
        <v>12</v>
      </c>
      <c r="F5616" s="163">
        <v>13.92</v>
      </c>
      <c r="G5616" s="163">
        <v>10.872499999999999</v>
      </c>
      <c r="H5616" s="1">
        <v>843</v>
      </c>
      <c r="I5616" s="161">
        <f>VLOOKUP(B5616,L$2:M$54,2,FALSE)</f>
        <v>1.0582944605170179</v>
      </c>
      <c r="J5616">
        <f>MAX(I5616*F5616,E5616)</f>
        <v>14.731458890396889</v>
      </c>
      <c r="L5616" s="166"/>
      <c r="M5616" s="41"/>
      <c r="N5616" s="41"/>
      <c r="O5616" s="41"/>
    </row>
    <row r="5617" spans="1:15" x14ac:dyDescent="0.25">
      <c r="A5617" s="165">
        <v>43699.958333333336</v>
      </c>
      <c r="B5617" s="167">
        <f>WEEKNUM(A5617)</f>
        <v>34</v>
      </c>
      <c r="C5617" s="164">
        <f>WEEKDAY(A5617)</f>
        <v>5</v>
      </c>
      <c r="D5617" s="164">
        <v>24</v>
      </c>
      <c r="E5617" s="163">
        <v>12</v>
      </c>
      <c r="F5617" s="163">
        <v>13.934999999999999</v>
      </c>
      <c r="G5617" s="163">
        <v>13.877500000000001</v>
      </c>
      <c r="H5617" s="1">
        <v>528</v>
      </c>
      <c r="I5617" s="161">
        <f>VLOOKUP(B5617,L$2:M$54,2,FALSE)</f>
        <v>1.0582944605170179</v>
      </c>
      <c r="J5617">
        <f>MAX(I5617*F5617,E5617)</f>
        <v>14.747333307304643</v>
      </c>
      <c r="L5617" s="166"/>
      <c r="M5617" s="41"/>
      <c r="N5617" s="41"/>
      <c r="O5617" s="41"/>
    </row>
    <row r="5618" spans="1:15" x14ac:dyDescent="0.25">
      <c r="A5618" s="165">
        <v>43700</v>
      </c>
      <c r="B5618" s="167">
        <f>WEEKNUM(A5618)</f>
        <v>34</v>
      </c>
      <c r="C5618" s="164">
        <f>WEEKDAY(A5618)</f>
        <v>6</v>
      </c>
      <c r="D5618" s="164">
        <v>1</v>
      </c>
      <c r="E5618" s="163">
        <v>12</v>
      </c>
      <c r="F5618" s="163">
        <v>13.225</v>
      </c>
      <c r="G5618" s="163">
        <v>13.197500000000002</v>
      </c>
      <c r="H5618" s="1">
        <v>221</v>
      </c>
      <c r="I5618" s="161">
        <f>VLOOKUP(B5618,L$2:M$54,2,FALSE)</f>
        <v>1.0582944605170179</v>
      </c>
      <c r="J5618">
        <f>MAX(I5618*F5618,E5618)</f>
        <v>13.995944240337561</v>
      </c>
      <c r="L5618" s="166"/>
      <c r="M5618" s="41"/>
      <c r="N5618" s="41"/>
      <c r="O5618" s="41"/>
    </row>
    <row r="5619" spans="1:15" x14ac:dyDescent="0.25">
      <c r="A5619" s="165">
        <v>43700.041666666664</v>
      </c>
      <c r="B5619" s="167">
        <f>WEEKNUM(A5619)</f>
        <v>34</v>
      </c>
      <c r="C5619" s="164">
        <f>WEEKDAY(A5619)</f>
        <v>6</v>
      </c>
      <c r="D5619" s="164">
        <v>2</v>
      </c>
      <c r="E5619" s="163">
        <v>10</v>
      </c>
      <c r="F5619" s="163">
        <v>10.495000000000001</v>
      </c>
      <c r="G5619" s="163">
        <v>12.8125</v>
      </c>
      <c r="H5619" s="1">
        <v>151</v>
      </c>
      <c r="I5619" s="161">
        <f>VLOOKUP(B5619,L$2:M$54,2,FALSE)</f>
        <v>1.0582944605170179</v>
      </c>
      <c r="J5619">
        <f>MAX(I5619*F5619,E5619)</f>
        <v>11.106800363126105</v>
      </c>
      <c r="L5619" s="166"/>
      <c r="M5619" s="41"/>
      <c r="N5619" s="41"/>
      <c r="O5619" s="41"/>
    </row>
    <row r="5620" spans="1:15" x14ac:dyDescent="0.25">
      <c r="A5620" s="165">
        <v>43700.083333333336</v>
      </c>
      <c r="B5620" s="167">
        <f>WEEKNUM(A5620)</f>
        <v>34</v>
      </c>
      <c r="C5620" s="164">
        <f>WEEKDAY(A5620)</f>
        <v>6</v>
      </c>
      <c r="D5620" s="164">
        <v>3</v>
      </c>
      <c r="E5620" s="163">
        <v>10</v>
      </c>
      <c r="F5620" s="163">
        <v>10.850000000000001</v>
      </c>
      <c r="G5620" s="163">
        <v>11.8725</v>
      </c>
      <c r="H5620" s="1">
        <v>95</v>
      </c>
      <c r="I5620" s="161">
        <f>VLOOKUP(B5620,L$2:M$54,2,FALSE)</f>
        <v>1.0582944605170179</v>
      </c>
      <c r="J5620">
        <f>MAX(I5620*F5620,E5620)</f>
        <v>11.482494896609646</v>
      </c>
      <c r="L5620" s="166"/>
      <c r="M5620" s="41"/>
      <c r="N5620" s="41"/>
      <c r="O5620" s="41"/>
    </row>
    <row r="5621" spans="1:15" x14ac:dyDescent="0.25">
      <c r="A5621" s="165">
        <v>43700.125</v>
      </c>
      <c r="B5621" s="167">
        <f>WEEKNUM(A5621)</f>
        <v>34</v>
      </c>
      <c r="C5621" s="164">
        <f>WEEKDAY(A5621)</f>
        <v>6</v>
      </c>
      <c r="D5621" s="164">
        <v>4</v>
      </c>
      <c r="E5621" s="163">
        <v>10</v>
      </c>
      <c r="F5621" s="163">
        <v>10.475000000000001</v>
      </c>
      <c r="G5621" s="163">
        <v>12.852499999999999</v>
      </c>
      <c r="H5621" s="1">
        <v>141</v>
      </c>
      <c r="I5621" s="161">
        <f>VLOOKUP(B5621,L$2:M$54,2,FALSE)</f>
        <v>1.0582944605170179</v>
      </c>
      <c r="J5621">
        <f>MAX(I5621*F5621,E5621)</f>
        <v>11.085634473915764</v>
      </c>
      <c r="L5621" s="166"/>
      <c r="M5621" s="41"/>
      <c r="N5621" s="41"/>
      <c r="O5621" s="41"/>
    </row>
    <row r="5622" spans="1:15" x14ac:dyDescent="0.25">
      <c r="A5622" s="165">
        <v>43700.166666666664</v>
      </c>
      <c r="B5622" s="167">
        <f>WEEKNUM(A5622)</f>
        <v>34</v>
      </c>
      <c r="C5622" s="164">
        <f>WEEKDAY(A5622)</f>
        <v>6</v>
      </c>
      <c r="D5622" s="164">
        <v>5</v>
      </c>
      <c r="E5622" s="163">
        <v>11.254999999999999</v>
      </c>
      <c r="F5622" s="163">
        <v>11.120000000000001</v>
      </c>
      <c r="G5622" s="163">
        <v>12.237500000000001</v>
      </c>
      <c r="H5622" s="1">
        <v>305</v>
      </c>
      <c r="I5622" s="161">
        <f>VLOOKUP(B5622,L$2:M$54,2,FALSE)</f>
        <v>1.0582944605170179</v>
      </c>
      <c r="J5622">
        <f>MAX(I5622*F5622,E5622)</f>
        <v>11.76823440094924</v>
      </c>
      <c r="L5622" s="166"/>
      <c r="M5622" s="41"/>
      <c r="N5622" s="41"/>
      <c r="O5622" s="41"/>
    </row>
    <row r="5623" spans="1:15" x14ac:dyDescent="0.25">
      <c r="A5623" s="165">
        <v>43700.208333333336</v>
      </c>
      <c r="B5623" s="167">
        <f>WEEKNUM(A5623)</f>
        <v>34</v>
      </c>
      <c r="C5623" s="164">
        <f>WEEKDAY(A5623)</f>
        <v>6</v>
      </c>
      <c r="D5623" s="164">
        <v>6</v>
      </c>
      <c r="E5623" s="163">
        <v>9.5249999999999986</v>
      </c>
      <c r="F5623" s="163">
        <v>9.5249999999999986</v>
      </c>
      <c r="G5623" s="163">
        <v>11.8825</v>
      </c>
      <c r="H5623" s="1">
        <v>854</v>
      </c>
      <c r="I5623" s="161">
        <f>VLOOKUP(B5623,L$2:M$54,2,FALSE)</f>
        <v>1.0582944605170179</v>
      </c>
      <c r="J5623">
        <f>MAX(I5623*F5623,E5623)</f>
        <v>10.080254736424594</v>
      </c>
      <c r="L5623" s="166"/>
      <c r="M5623" s="41"/>
      <c r="N5623" s="41"/>
      <c r="O5623" s="41"/>
    </row>
    <row r="5624" spans="1:15" x14ac:dyDescent="0.25">
      <c r="A5624" s="165">
        <v>43700.25</v>
      </c>
      <c r="B5624" s="167">
        <f>WEEKNUM(A5624)</f>
        <v>34</v>
      </c>
      <c r="C5624" s="164">
        <f>WEEKDAY(A5624)</f>
        <v>6</v>
      </c>
      <c r="D5624" s="164">
        <v>7</v>
      </c>
      <c r="E5624" s="163">
        <v>10.635</v>
      </c>
      <c r="F5624" s="163">
        <v>12.370000000000001</v>
      </c>
      <c r="G5624" s="163">
        <v>12.942499999999999</v>
      </c>
      <c r="H5624" s="1">
        <v>3255</v>
      </c>
      <c r="I5624" s="161">
        <f>VLOOKUP(B5624,L$2:M$54,2,FALSE)</f>
        <v>1.0582944605170179</v>
      </c>
      <c r="J5624">
        <f>MAX(I5624*F5624,E5624)</f>
        <v>13.091102476595513</v>
      </c>
      <c r="L5624" s="166"/>
      <c r="M5624" s="41"/>
      <c r="N5624" s="41"/>
      <c r="O5624" s="41"/>
    </row>
    <row r="5625" spans="1:15" x14ac:dyDescent="0.25">
      <c r="A5625" s="165">
        <v>43700.291666666664</v>
      </c>
      <c r="B5625" s="167">
        <f>WEEKNUM(A5625)</f>
        <v>34</v>
      </c>
      <c r="C5625" s="164">
        <f>WEEKDAY(A5625)</f>
        <v>6</v>
      </c>
      <c r="D5625" s="164">
        <v>8</v>
      </c>
      <c r="E5625" s="163">
        <v>10</v>
      </c>
      <c r="F5625" s="163">
        <v>16.535</v>
      </c>
      <c r="G5625" s="163">
        <v>12.364999999999998</v>
      </c>
      <c r="H5625" s="1">
        <v>4220</v>
      </c>
      <c r="I5625" s="161">
        <f>VLOOKUP(B5625,L$2:M$54,2,FALSE)</f>
        <v>1.0582944605170179</v>
      </c>
      <c r="J5625">
        <f>MAX(I5625*F5625,E5625)</f>
        <v>17.498898904648893</v>
      </c>
      <c r="L5625" s="166"/>
      <c r="M5625" s="41"/>
      <c r="N5625" s="41"/>
      <c r="O5625" s="41"/>
    </row>
    <row r="5626" spans="1:15" x14ac:dyDescent="0.25">
      <c r="A5626" s="165">
        <v>43700.333333333336</v>
      </c>
      <c r="B5626" s="167">
        <f>WEEKNUM(A5626)</f>
        <v>34</v>
      </c>
      <c r="C5626" s="164">
        <f>WEEKDAY(A5626)</f>
        <v>6</v>
      </c>
      <c r="D5626" s="164">
        <v>9</v>
      </c>
      <c r="E5626" s="163">
        <v>10</v>
      </c>
      <c r="F5626" s="163">
        <v>19.29</v>
      </c>
      <c r="G5626" s="163">
        <v>12.572500000000002</v>
      </c>
      <c r="H5626" s="1">
        <v>3438</v>
      </c>
      <c r="I5626" s="161">
        <f>VLOOKUP(B5626,L$2:M$54,2,FALSE)</f>
        <v>1.0582944605170179</v>
      </c>
      <c r="J5626">
        <f>MAX(I5626*F5626,E5626)</f>
        <v>20.414500143373274</v>
      </c>
      <c r="L5626" s="166"/>
      <c r="M5626" s="41"/>
      <c r="N5626" s="41"/>
      <c r="O5626" s="41"/>
    </row>
    <row r="5627" spans="1:15" x14ac:dyDescent="0.25">
      <c r="A5627" s="165">
        <v>43700.375</v>
      </c>
      <c r="B5627" s="167">
        <f>WEEKNUM(A5627)</f>
        <v>34</v>
      </c>
      <c r="C5627" s="164">
        <f>WEEKDAY(A5627)</f>
        <v>6</v>
      </c>
      <c r="D5627" s="164">
        <v>10</v>
      </c>
      <c r="E5627" s="163">
        <v>10</v>
      </c>
      <c r="F5627" s="163">
        <v>15.025</v>
      </c>
      <c r="G5627" s="163">
        <v>13.99</v>
      </c>
      <c r="H5627" s="1">
        <v>2820</v>
      </c>
      <c r="I5627" s="161">
        <f>VLOOKUP(B5627,L$2:M$54,2,FALSE)</f>
        <v>1.0582944605170179</v>
      </c>
      <c r="J5627">
        <f>MAX(I5627*F5627,E5627)</f>
        <v>15.900874269268195</v>
      </c>
      <c r="L5627" s="166"/>
      <c r="M5627" s="41"/>
      <c r="N5627" s="41"/>
      <c r="O5627" s="41"/>
    </row>
    <row r="5628" spans="1:15" x14ac:dyDescent="0.25">
      <c r="A5628" s="165">
        <v>43700.416666666664</v>
      </c>
      <c r="B5628" s="167">
        <f>WEEKNUM(A5628)</f>
        <v>34</v>
      </c>
      <c r="C5628" s="164">
        <f>WEEKDAY(A5628)</f>
        <v>6</v>
      </c>
      <c r="D5628" s="164">
        <v>11</v>
      </c>
      <c r="E5628" s="163">
        <v>10</v>
      </c>
      <c r="F5628" s="163">
        <v>13.92</v>
      </c>
      <c r="G5628" s="163">
        <v>13.225000000000001</v>
      </c>
      <c r="H5628" s="1">
        <v>2776</v>
      </c>
      <c r="I5628" s="161">
        <f>VLOOKUP(B5628,L$2:M$54,2,FALSE)</f>
        <v>1.0582944605170179</v>
      </c>
      <c r="J5628">
        <f>MAX(I5628*F5628,E5628)</f>
        <v>14.731458890396889</v>
      </c>
      <c r="L5628" s="166"/>
      <c r="M5628" s="41"/>
      <c r="N5628" s="41"/>
      <c r="O5628" s="41"/>
    </row>
    <row r="5629" spans="1:15" x14ac:dyDescent="0.25">
      <c r="A5629" s="165">
        <v>43700.458333333336</v>
      </c>
      <c r="B5629" s="167">
        <f>WEEKNUM(A5629)</f>
        <v>34</v>
      </c>
      <c r="C5629" s="164">
        <f>WEEKDAY(A5629)</f>
        <v>6</v>
      </c>
      <c r="D5629" s="164">
        <v>12</v>
      </c>
      <c r="E5629" s="163">
        <v>10</v>
      </c>
      <c r="F5629" s="163">
        <v>14.2</v>
      </c>
      <c r="G5629" s="163">
        <v>11.9725</v>
      </c>
      <c r="H5629" s="1">
        <v>2684</v>
      </c>
      <c r="I5629" s="161">
        <f>VLOOKUP(B5629,L$2:M$54,2,FALSE)</f>
        <v>1.0582944605170179</v>
      </c>
      <c r="J5629">
        <f>MAX(I5629*F5629,E5629)</f>
        <v>15.027781339341654</v>
      </c>
      <c r="L5629" s="166"/>
      <c r="M5629" s="41"/>
      <c r="N5629" s="41"/>
      <c r="O5629" s="41"/>
    </row>
    <row r="5630" spans="1:15" x14ac:dyDescent="0.25">
      <c r="A5630" s="165">
        <v>43700.5</v>
      </c>
      <c r="B5630" s="167">
        <f>WEEKNUM(A5630)</f>
        <v>34</v>
      </c>
      <c r="C5630" s="164">
        <f>WEEKDAY(A5630)</f>
        <v>6</v>
      </c>
      <c r="D5630" s="164">
        <v>13</v>
      </c>
      <c r="E5630" s="163">
        <v>10</v>
      </c>
      <c r="F5630" s="163">
        <v>14.445</v>
      </c>
      <c r="G5630" s="163">
        <v>11.754999999999999</v>
      </c>
      <c r="H5630" s="1">
        <v>2642</v>
      </c>
      <c r="I5630" s="161">
        <f>VLOOKUP(B5630,L$2:M$54,2,FALSE)</f>
        <v>1.0582944605170179</v>
      </c>
      <c r="J5630">
        <f>MAX(I5630*F5630,E5630)</f>
        <v>15.287063482168325</v>
      </c>
      <c r="L5630" s="166"/>
      <c r="M5630" s="41"/>
      <c r="N5630" s="41"/>
      <c r="O5630" s="41"/>
    </row>
    <row r="5631" spans="1:15" x14ac:dyDescent="0.25">
      <c r="A5631" s="165">
        <v>43700.541666666664</v>
      </c>
      <c r="B5631" s="167">
        <f>WEEKNUM(A5631)</f>
        <v>34</v>
      </c>
      <c r="C5631" s="164">
        <f>WEEKDAY(A5631)</f>
        <v>6</v>
      </c>
      <c r="D5631" s="164">
        <v>14</v>
      </c>
      <c r="E5631" s="163">
        <v>10</v>
      </c>
      <c r="F5631" s="163">
        <v>13.79</v>
      </c>
      <c r="G5631" s="163">
        <v>12.99</v>
      </c>
      <c r="H5631" s="1">
        <v>2579</v>
      </c>
      <c r="I5631" s="161">
        <f>VLOOKUP(B5631,L$2:M$54,2,FALSE)</f>
        <v>1.0582944605170179</v>
      </c>
      <c r="J5631">
        <f>MAX(I5631*F5631,E5631)</f>
        <v>14.593880610529677</v>
      </c>
      <c r="L5631" s="166"/>
      <c r="M5631" s="41"/>
      <c r="N5631" s="41"/>
      <c r="O5631" s="41"/>
    </row>
    <row r="5632" spans="1:15" x14ac:dyDescent="0.25">
      <c r="A5632" s="165">
        <v>43700.583333333336</v>
      </c>
      <c r="B5632" s="167">
        <f>WEEKNUM(A5632)</f>
        <v>34</v>
      </c>
      <c r="C5632" s="164">
        <f>WEEKDAY(A5632)</f>
        <v>6</v>
      </c>
      <c r="D5632" s="164">
        <v>15</v>
      </c>
      <c r="E5632" s="163">
        <v>10</v>
      </c>
      <c r="F5632" s="163">
        <v>14.295000000000002</v>
      </c>
      <c r="G5632" s="163">
        <v>12.959999999999999</v>
      </c>
      <c r="H5632" s="1">
        <v>2767</v>
      </c>
      <c r="I5632" s="161">
        <f>VLOOKUP(B5632,L$2:M$54,2,FALSE)</f>
        <v>1.0582944605170179</v>
      </c>
      <c r="J5632">
        <f>MAX(I5632*F5632,E5632)</f>
        <v>15.128319313090772</v>
      </c>
      <c r="L5632" s="166"/>
      <c r="M5632" s="41"/>
      <c r="N5632" s="41"/>
      <c r="O5632" s="41"/>
    </row>
    <row r="5633" spans="1:15" x14ac:dyDescent="0.25">
      <c r="A5633" s="165">
        <v>43700.625</v>
      </c>
      <c r="B5633" s="167">
        <f>WEEKNUM(A5633)</f>
        <v>34</v>
      </c>
      <c r="C5633" s="164">
        <f>WEEKDAY(A5633)</f>
        <v>6</v>
      </c>
      <c r="D5633" s="164">
        <v>16</v>
      </c>
      <c r="E5633" s="163">
        <v>10</v>
      </c>
      <c r="F5633" s="163">
        <v>14.035</v>
      </c>
      <c r="G5633" s="163">
        <v>12.967500000000001</v>
      </c>
      <c r="H5633" s="1">
        <v>2880</v>
      </c>
      <c r="I5633" s="161">
        <f>VLOOKUP(B5633,L$2:M$54,2,FALSE)</f>
        <v>1.0582944605170179</v>
      </c>
      <c r="J5633">
        <f>MAX(I5633*F5633,E5633)</f>
        <v>14.853162753356347</v>
      </c>
      <c r="L5633" s="166"/>
      <c r="M5633" s="41"/>
      <c r="N5633" s="41"/>
      <c r="O5633" s="41"/>
    </row>
    <row r="5634" spans="1:15" x14ac:dyDescent="0.25">
      <c r="A5634" s="165">
        <v>43700.666666666664</v>
      </c>
      <c r="B5634" s="167">
        <f>WEEKNUM(A5634)</f>
        <v>34</v>
      </c>
      <c r="C5634" s="164">
        <f>WEEKDAY(A5634)</f>
        <v>6</v>
      </c>
      <c r="D5634" s="164">
        <v>17</v>
      </c>
      <c r="E5634" s="163">
        <v>10</v>
      </c>
      <c r="F5634" s="163">
        <v>15.855</v>
      </c>
      <c r="G5634" s="163">
        <v>12.612499999999999</v>
      </c>
      <c r="H5634" s="1">
        <v>3503</v>
      </c>
      <c r="I5634" s="161">
        <f>VLOOKUP(B5634,L$2:M$54,2,FALSE)</f>
        <v>1.0582944605170179</v>
      </c>
      <c r="J5634">
        <f>MAX(I5634*F5634,E5634)</f>
        <v>16.77925867149732</v>
      </c>
      <c r="L5634" s="166"/>
      <c r="M5634" s="41"/>
      <c r="N5634" s="41"/>
      <c r="O5634" s="41"/>
    </row>
    <row r="5635" spans="1:15" x14ac:dyDescent="0.25">
      <c r="A5635" s="165">
        <v>43700.708333333336</v>
      </c>
      <c r="B5635" s="167">
        <f>WEEKNUM(A5635)</f>
        <v>34</v>
      </c>
      <c r="C5635" s="164">
        <f>WEEKDAY(A5635)</f>
        <v>6</v>
      </c>
      <c r="D5635" s="164">
        <v>18</v>
      </c>
      <c r="E5635" s="163">
        <v>10</v>
      </c>
      <c r="F5635" s="163">
        <v>16.524999999999999</v>
      </c>
      <c r="G5635" s="163">
        <v>10.2475</v>
      </c>
      <c r="H5635" s="1">
        <v>4115</v>
      </c>
      <c r="I5635" s="161">
        <f>VLOOKUP(B5635,L$2:M$54,2,FALSE)</f>
        <v>1.0582944605170179</v>
      </c>
      <c r="J5635">
        <f>MAX(I5635*F5635,E5635)</f>
        <v>17.488315960043721</v>
      </c>
      <c r="L5635" s="166"/>
      <c r="M5635" s="41"/>
      <c r="N5635" s="41"/>
      <c r="O5635" s="41"/>
    </row>
    <row r="5636" spans="1:15" x14ac:dyDescent="0.25">
      <c r="A5636" s="165">
        <v>43700.75</v>
      </c>
      <c r="B5636" s="167">
        <f>WEEKNUM(A5636)</f>
        <v>34</v>
      </c>
      <c r="C5636" s="164">
        <f>WEEKDAY(A5636)</f>
        <v>6</v>
      </c>
      <c r="D5636" s="164">
        <v>19</v>
      </c>
      <c r="E5636" s="163">
        <v>10</v>
      </c>
      <c r="F5636" s="163">
        <v>16.23</v>
      </c>
      <c r="G5636" s="163">
        <v>10.425000000000001</v>
      </c>
      <c r="H5636" s="1">
        <v>3100</v>
      </c>
      <c r="I5636" s="161">
        <f>VLOOKUP(B5636,L$2:M$54,2,FALSE)</f>
        <v>1.0582944605170179</v>
      </c>
      <c r="J5636">
        <f>MAX(I5636*F5636,E5636)</f>
        <v>17.176119094191201</v>
      </c>
      <c r="L5636" s="166"/>
      <c r="M5636" s="41"/>
      <c r="N5636" s="41"/>
      <c r="O5636" s="41"/>
    </row>
    <row r="5637" spans="1:15" x14ac:dyDescent="0.25">
      <c r="A5637" s="165">
        <v>43700.791666666664</v>
      </c>
      <c r="B5637" s="167">
        <f>WEEKNUM(A5637)</f>
        <v>34</v>
      </c>
      <c r="C5637" s="164">
        <f>WEEKDAY(A5637)</f>
        <v>6</v>
      </c>
      <c r="D5637" s="164">
        <v>20</v>
      </c>
      <c r="E5637" s="163">
        <v>10</v>
      </c>
      <c r="F5637" s="163">
        <v>14.525</v>
      </c>
      <c r="G5637" s="163">
        <v>10.237500000000001</v>
      </c>
      <c r="H5637" s="1">
        <v>2193</v>
      </c>
      <c r="I5637" s="161">
        <f>VLOOKUP(B5637,L$2:M$54,2,FALSE)</f>
        <v>1.0582944605170179</v>
      </c>
      <c r="J5637">
        <f>MAX(I5637*F5637,E5637)</f>
        <v>15.371727039009686</v>
      </c>
      <c r="L5637" s="166"/>
      <c r="M5637" s="41"/>
      <c r="N5637" s="41"/>
      <c r="O5637" s="41"/>
    </row>
    <row r="5638" spans="1:15" x14ac:dyDescent="0.25">
      <c r="A5638" s="165">
        <v>43700.833333333336</v>
      </c>
      <c r="B5638" s="167">
        <f>WEEKNUM(A5638)</f>
        <v>34</v>
      </c>
      <c r="C5638" s="164">
        <f>WEEKDAY(A5638)</f>
        <v>6</v>
      </c>
      <c r="D5638" s="164">
        <v>21</v>
      </c>
      <c r="E5638" s="163">
        <v>10</v>
      </c>
      <c r="F5638" s="163">
        <v>13.08</v>
      </c>
      <c r="G5638" s="163">
        <v>11.1875</v>
      </c>
      <c r="H5638" s="1">
        <v>1232</v>
      </c>
      <c r="I5638" s="161">
        <f>VLOOKUP(B5638,L$2:M$54,2,FALSE)</f>
        <v>1.0582944605170179</v>
      </c>
      <c r="J5638">
        <f>MAX(I5638*F5638,E5638)</f>
        <v>13.842491543562595</v>
      </c>
      <c r="L5638" s="166"/>
      <c r="M5638" s="41"/>
      <c r="N5638" s="41"/>
      <c r="O5638" s="41"/>
    </row>
    <row r="5639" spans="1:15" x14ac:dyDescent="0.25">
      <c r="A5639" s="165">
        <v>43700.875</v>
      </c>
      <c r="B5639" s="167">
        <f>WEEKNUM(A5639)</f>
        <v>34</v>
      </c>
      <c r="C5639" s="164">
        <f>WEEKDAY(A5639)</f>
        <v>6</v>
      </c>
      <c r="D5639" s="164">
        <v>22</v>
      </c>
      <c r="E5639" s="163">
        <v>11.55</v>
      </c>
      <c r="F5639" s="163">
        <v>11.55</v>
      </c>
      <c r="G5639" s="163">
        <v>9.5249999999999986</v>
      </c>
      <c r="H5639" s="1">
        <v>1044</v>
      </c>
      <c r="I5639" s="161">
        <f>VLOOKUP(B5639,L$2:M$54,2,FALSE)</f>
        <v>1.0582944605170179</v>
      </c>
      <c r="J5639">
        <f>MAX(I5639*F5639,E5639)</f>
        <v>12.223301018971558</v>
      </c>
      <c r="L5639" s="166"/>
      <c r="M5639" s="41"/>
      <c r="N5639" s="41"/>
      <c r="O5639" s="41"/>
    </row>
    <row r="5640" spans="1:15" x14ac:dyDescent="0.25">
      <c r="A5640" s="165">
        <v>43700.916666666664</v>
      </c>
      <c r="B5640" s="167">
        <f>WEEKNUM(A5640)</f>
        <v>34</v>
      </c>
      <c r="C5640" s="164">
        <f>WEEKDAY(A5640)</f>
        <v>6</v>
      </c>
      <c r="D5640" s="164">
        <v>23</v>
      </c>
      <c r="E5640" s="163">
        <v>11.719999999999999</v>
      </c>
      <c r="F5640" s="163">
        <v>11.719999999999999</v>
      </c>
      <c r="G5640" s="163">
        <v>11.5025</v>
      </c>
      <c r="H5640" s="1">
        <v>1009</v>
      </c>
      <c r="I5640" s="161">
        <f>VLOOKUP(B5640,L$2:M$54,2,FALSE)</f>
        <v>1.0582944605170179</v>
      </c>
      <c r="J5640">
        <f>MAX(I5640*F5640,E5640)</f>
        <v>12.403211077259449</v>
      </c>
      <c r="L5640" s="166"/>
      <c r="M5640" s="41"/>
      <c r="N5640" s="41"/>
      <c r="O5640" s="41"/>
    </row>
    <row r="5641" spans="1:15" x14ac:dyDescent="0.25">
      <c r="A5641" s="165">
        <v>43700.958333333336</v>
      </c>
      <c r="B5641" s="167">
        <f>WEEKNUM(A5641)</f>
        <v>34</v>
      </c>
      <c r="C5641" s="164">
        <f>WEEKDAY(A5641)</f>
        <v>6</v>
      </c>
      <c r="D5641" s="164">
        <v>24</v>
      </c>
      <c r="E5641" s="163">
        <v>12.379999999999999</v>
      </c>
      <c r="F5641" s="163">
        <v>12.379999999999999</v>
      </c>
      <c r="G5641" s="163">
        <v>13.2675</v>
      </c>
      <c r="H5641" s="1">
        <v>553</v>
      </c>
      <c r="I5641" s="161">
        <f>VLOOKUP(B5641,L$2:M$54,2,FALSE)</f>
        <v>1.0582944605170179</v>
      </c>
      <c r="J5641">
        <f>MAX(I5641*F5641,E5641)</f>
        <v>13.101685421200681</v>
      </c>
      <c r="L5641" s="166"/>
      <c r="M5641" s="41"/>
      <c r="N5641" s="41"/>
      <c r="O5641" s="41"/>
    </row>
    <row r="5642" spans="1:15" x14ac:dyDescent="0.25">
      <c r="A5642" s="165">
        <v>43701</v>
      </c>
      <c r="B5642" s="167">
        <f>WEEKNUM(A5642)</f>
        <v>34</v>
      </c>
      <c r="C5642" s="164">
        <f>WEEKDAY(A5642)</f>
        <v>7</v>
      </c>
      <c r="D5642" s="164">
        <v>1</v>
      </c>
      <c r="E5642" s="163">
        <v>11.855</v>
      </c>
      <c r="F5642" s="163">
        <v>11.855</v>
      </c>
      <c r="G5642" s="163">
        <v>14.645</v>
      </c>
      <c r="H5642" s="1">
        <v>236</v>
      </c>
      <c r="I5642" s="161">
        <f>VLOOKUP(B5642,L$2:M$54,2,FALSE)</f>
        <v>1.0582944605170179</v>
      </c>
      <c r="J5642">
        <f>MAX(I5642*F5642,E5642)</f>
        <v>12.546080829429249</v>
      </c>
      <c r="L5642" s="166"/>
      <c r="M5642" s="41"/>
      <c r="N5642" s="41"/>
      <c r="O5642" s="41"/>
    </row>
    <row r="5643" spans="1:15" x14ac:dyDescent="0.25">
      <c r="A5643" s="165">
        <v>43701.041666666664</v>
      </c>
      <c r="B5643" s="167">
        <f>WEEKNUM(A5643)</f>
        <v>34</v>
      </c>
      <c r="C5643" s="164">
        <f>WEEKDAY(A5643)</f>
        <v>7</v>
      </c>
      <c r="D5643" s="164">
        <v>2</v>
      </c>
      <c r="E5643" s="163">
        <v>11.925000000000001</v>
      </c>
      <c r="F5643" s="163">
        <v>11.925000000000001</v>
      </c>
      <c r="G5643" s="163">
        <v>12.512499999999999</v>
      </c>
      <c r="H5643" s="1">
        <v>142</v>
      </c>
      <c r="I5643" s="161">
        <f>VLOOKUP(B5643,L$2:M$54,2,FALSE)</f>
        <v>1.0582944605170179</v>
      </c>
      <c r="J5643">
        <f>MAX(I5643*F5643,E5643)</f>
        <v>12.62016144166544</v>
      </c>
      <c r="L5643" s="166"/>
      <c r="M5643" s="41"/>
      <c r="N5643" s="41"/>
      <c r="O5643" s="41"/>
    </row>
    <row r="5644" spans="1:15" x14ac:dyDescent="0.25">
      <c r="A5644" s="165">
        <v>43701.083333333336</v>
      </c>
      <c r="B5644" s="167">
        <f>WEEKNUM(A5644)</f>
        <v>34</v>
      </c>
      <c r="C5644" s="164">
        <f>WEEKDAY(A5644)</f>
        <v>7</v>
      </c>
      <c r="D5644" s="164">
        <v>3</v>
      </c>
      <c r="E5644" s="163">
        <v>11</v>
      </c>
      <c r="F5644" s="163">
        <v>11.125</v>
      </c>
      <c r="G5644" s="163">
        <v>11.959999999999999</v>
      </c>
      <c r="H5644" s="1">
        <v>107</v>
      </c>
      <c r="I5644" s="161">
        <f>VLOOKUP(B5644,L$2:M$54,2,FALSE)</f>
        <v>1.0582944605170179</v>
      </c>
      <c r="J5644">
        <f>MAX(I5644*F5644,E5644)</f>
        <v>11.773525873251824</v>
      </c>
      <c r="L5644" s="166"/>
      <c r="M5644" s="41"/>
      <c r="N5644" s="41"/>
      <c r="O5644" s="41"/>
    </row>
    <row r="5645" spans="1:15" x14ac:dyDescent="0.25">
      <c r="A5645" s="165">
        <v>43701.125</v>
      </c>
      <c r="B5645" s="167">
        <f>WEEKNUM(A5645)</f>
        <v>34</v>
      </c>
      <c r="C5645" s="164">
        <f>WEEKDAY(A5645)</f>
        <v>7</v>
      </c>
      <c r="D5645" s="164">
        <v>4</v>
      </c>
      <c r="E5645" s="163">
        <v>12</v>
      </c>
      <c r="F5645" s="163">
        <v>12.02</v>
      </c>
      <c r="G5645" s="163">
        <v>12.1</v>
      </c>
      <c r="H5645" s="1">
        <v>161</v>
      </c>
      <c r="I5645" s="161">
        <f>VLOOKUP(B5645,L$2:M$54,2,FALSE)</f>
        <v>1.0582944605170179</v>
      </c>
      <c r="J5645">
        <f>MAX(I5645*F5645,E5645)</f>
        <v>12.720699415414556</v>
      </c>
      <c r="L5645" s="166"/>
      <c r="M5645" s="41"/>
      <c r="N5645" s="41"/>
      <c r="O5645" s="41"/>
    </row>
    <row r="5646" spans="1:15" x14ac:dyDescent="0.25">
      <c r="A5646" s="165">
        <v>43701.166666666664</v>
      </c>
      <c r="B5646" s="167">
        <f>WEEKNUM(A5646)</f>
        <v>34</v>
      </c>
      <c r="C5646" s="164">
        <f>WEEKDAY(A5646)</f>
        <v>7</v>
      </c>
      <c r="D5646" s="164">
        <v>5</v>
      </c>
      <c r="E5646" s="163">
        <v>10</v>
      </c>
      <c r="F5646" s="163">
        <v>10.565000000000001</v>
      </c>
      <c r="G5646" s="163">
        <v>12.2225</v>
      </c>
      <c r="H5646" s="1">
        <v>348</v>
      </c>
      <c r="I5646" s="161">
        <f>VLOOKUP(B5646,L$2:M$54,2,FALSE)</f>
        <v>1.0582944605170179</v>
      </c>
      <c r="J5646">
        <f>MAX(I5646*F5646,E5646)</f>
        <v>11.180880975362296</v>
      </c>
      <c r="L5646" s="166"/>
      <c r="M5646" s="41"/>
      <c r="N5646" s="41"/>
      <c r="O5646" s="41"/>
    </row>
    <row r="5647" spans="1:15" x14ac:dyDescent="0.25">
      <c r="A5647" s="165">
        <v>43701.208333333336</v>
      </c>
      <c r="B5647" s="167">
        <f>WEEKNUM(A5647)</f>
        <v>34</v>
      </c>
      <c r="C5647" s="164">
        <f>WEEKDAY(A5647)</f>
        <v>7</v>
      </c>
      <c r="D5647" s="164">
        <v>6</v>
      </c>
      <c r="E5647" s="163">
        <v>10</v>
      </c>
      <c r="F5647" s="163">
        <v>9.99</v>
      </c>
      <c r="G5647" s="163">
        <v>11.895</v>
      </c>
      <c r="H5647" s="1">
        <v>830</v>
      </c>
      <c r="I5647" s="161">
        <f>VLOOKUP(B5647,L$2:M$54,2,FALSE)</f>
        <v>1.0582944605170179</v>
      </c>
      <c r="J5647">
        <f>MAX(I5647*F5647,E5647)</f>
        <v>10.57236166056501</v>
      </c>
      <c r="L5647" s="166"/>
      <c r="M5647" s="41"/>
      <c r="N5647" s="41"/>
      <c r="O5647" s="41"/>
    </row>
    <row r="5648" spans="1:15" x14ac:dyDescent="0.25">
      <c r="A5648" s="165">
        <v>43701.25</v>
      </c>
      <c r="B5648" s="167">
        <f>WEEKNUM(A5648)</f>
        <v>34</v>
      </c>
      <c r="C5648" s="164">
        <f>WEEKDAY(A5648)</f>
        <v>7</v>
      </c>
      <c r="D5648" s="164">
        <v>7</v>
      </c>
      <c r="E5648" s="163">
        <v>10</v>
      </c>
      <c r="F5648" s="163">
        <v>11.98</v>
      </c>
      <c r="G5648" s="163">
        <v>12.147500000000001</v>
      </c>
      <c r="H5648" s="1">
        <v>3374</v>
      </c>
      <c r="I5648" s="161">
        <f>VLOOKUP(B5648,L$2:M$54,2,FALSE)</f>
        <v>1.0582944605170179</v>
      </c>
      <c r="J5648">
        <f>MAX(I5648*F5648,E5648)</f>
        <v>12.678367636993874</v>
      </c>
      <c r="L5648" s="166"/>
      <c r="M5648" s="41"/>
      <c r="N5648" s="41"/>
      <c r="O5648" s="41"/>
    </row>
    <row r="5649" spans="1:15" x14ac:dyDescent="0.25">
      <c r="A5649" s="165">
        <v>43701.291666666664</v>
      </c>
      <c r="B5649" s="167">
        <f>WEEKNUM(A5649)</f>
        <v>34</v>
      </c>
      <c r="C5649" s="164">
        <f>WEEKDAY(A5649)</f>
        <v>7</v>
      </c>
      <c r="D5649" s="164">
        <v>8</v>
      </c>
      <c r="E5649" s="163">
        <v>10</v>
      </c>
      <c r="F5649" s="163">
        <v>15.010000000000002</v>
      </c>
      <c r="G5649" s="163">
        <v>12.0175</v>
      </c>
      <c r="H5649" s="1">
        <v>4273</v>
      </c>
      <c r="I5649" s="161">
        <f>VLOOKUP(B5649,L$2:M$54,2,FALSE)</f>
        <v>1.0582944605170179</v>
      </c>
      <c r="J5649">
        <f>MAX(I5649*F5649,E5649)</f>
        <v>15.884999852360441</v>
      </c>
      <c r="L5649" s="166"/>
      <c r="M5649" s="41"/>
      <c r="N5649" s="41"/>
      <c r="O5649" s="41"/>
    </row>
    <row r="5650" spans="1:15" x14ac:dyDescent="0.25">
      <c r="A5650" s="165">
        <v>43701.333333333336</v>
      </c>
      <c r="B5650" s="167">
        <f>WEEKNUM(A5650)</f>
        <v>34</v>
      </c>
      <c r="C5650" s="164">
        <f>WEEKDAY(A5650)</f>
        <v>7</v>
      </c>
      <c r="D5650" s="164">
        <v>9</v>
      </c>
      <c r="E5650" s="163">
        <v>10</v>
      </c>
      <c r="F5650" s="163">
        <v>15.76</v>
      </c>
      <c r="G5650" s="163">
        <v>12.9275</v>
      </c>
      <c r="H5650" s="1">
        <v>3791</v>
      </c>
      <c r="I5650" s="161">
        <f>VLOOKUP(B5650,L$2:M$54,2,FALSE)</f>
        <v>1.0582944605170179</v>
      </c>
      <c r="J5650">
        <f>MAX(I5650*F5650,E5650)</f>
        <v>16.678720697748201</v>
      </c>
      <c r="L5650" s="166"/>
      <c r="M5650" s="41"/>
      <c r="N5650" s="41"/>
      <c r="O5650" s="41"/>
    </row>
    <row r="5651" spans="1:15" x14ac:dyDescent="0.25">
      <c r="A5651" s="165">
        <v>43701.375</v>
      </c>
      <c r="B5651" s="167">
        <f>WEEKNUM(A5651)</f>
        <v>34</v>
      </c>
      <c r="C5651" s="164">
        <f>WEEKDAY(A5651)</f>
        <v>7</v>
      </c>
      <c r="D5651" s="164">
        <v>10</v>
      </c>
      <c r="E5651" s="163">
        <v>10</v>
      </c>
      <c r="F5651" s="163">
        <v>14.955000000000002</v>
      </c>
      <c r="G5651" s="163">
        <v>13.262499999999999</v>
      </c>
      <c r="H5651" s="1">
        <v>2891</v>
      </c>
      <c r="I5651" s="161">
        <f>VLOOKUP(B5651,L$2:M$54,2,FALSE)</f>
        <v>1.0582944605170179</v>
      </c>
      <c r="J5651">
        <f>MAX(I5651*F5651,E5651)</f>
        <v>15.826793657032004</v>
      </c>
      <c r="L5651" s="166"/>
      <c r="M5651" s="41"/>
      <c r="N5651" s="41"/>
      <c r="O5651" s="41"/>
    </row>
    <row r="5652" spans="1:15" x14ac:dyDescent="0.25">
      <c r="A5652" s="165">
        <v>43701.416666666664</v>
      </c>
      <c r="B5652" s="167">
        <f>WEEKNUM(A5652)</f>
        <v>34</v>
      </c>
      <c r="C5652" s="164">
        <f>WEEKDAY(A5652)</f>
        <v>7</v>
      </c>
      <c r="D5652" s="164">
        <v>11</v>
      </c>
      <c r="E5652" s="163">
        <v>10</v>
      </c>
      <c r="F5652" s="163">
        <v>15.905000000000001</v>
      </c>
      <c r="G5652" s="163">
        <v>13.115</v>
      </c>
      <c r="H5652" s="1">
        <v>2563</v>
      </c>
      <c r="I5652" s="161">
        <f>VLOOKUP(B5652,L$2:M$54,2,FALSE)</f>
        <v>1.0582944605170179</v>
      </c>
      <c r="J5652">
        <f>MAX(I5652*F5652,E5652)</f>
        <v>16.832173394523171</v>
      </c>
      <c r="L5652" s="166"/>
      <c r="M5652" s="41"/>
      <c r="N5652" s="41"/>
      <c r="O5652" s="41"/>
    </row>
    <row r="5653" spans="1:15" x14ac:dyDescent="0.25">
      <c r="A5653" s="165">
        <v>43701.458333333336</v>
      </c>
      <c r="B5653" s="167">
        <f>WEEKNUM(A5653)</f>
        <v>34</v>
      </c>
      <c r="C5653" s="164">
        <f>WEEKDAY(A5653)</f>
        <v>7</v>
      </c>
      <c r="D5653" s="164">
        <v>12</v>
      </c>
      <c r="E5653" s="163">
        <v>10</v>
      </c>
      <c r="F5653" s="163">
        <v>14.8</v>
      </c>
      <c r="G5653" s="163">
        <v>12.262500000000001</v>
      </c>
      <c r="H5653" s="1">
        <v>2666</v>
      </c>
      <c r="I5653" s="161">
        <f>VLOOKUP(B5653,L$2:M$54,2,FALSE)</f>
        <v>1.0582944605170179</v>
      </c>
      <c r="J5653">
        <f>MAX(I5653*F5653,E5653)</f>
        <v>15.662758015651866</v>
      </c>
      <c r="L5653" s="166"/>
      <c r="M5653" s="41"/>
      <c r="N5653" s="41"/>
      <c r="O5653" s="41"/>
    </row>
    <row r="5654" spans="1:15" x14ac:dyDescent="0.25">
      <c r="A5654" s="165">
        <v>43701.5</v>
      </c>
      <c r="B5654" s="167">
        <f>WEEKNUM(A5654)</f>
        <v>34</v>
      </c>
      <c r="C5654" s="164">
        <f>WEEKDAY(A5654)</f>
        <v>7</v>
      </c>
      <c r="D5654" s="164">
        <v>13</v>
      </c>
      <c r="E5654" s="163">
        <v>10</v>
      </c>
      <c r="F5654" s="163">
        <v>13.914999999999999</v>
      </c>
      <c r="G5654" s="163">
        <v>11.54</v>
      </c>
      <c r="H5654" s="1">
        <v>2364</v>
      </c>
      <c r="I5654" s="161">
        <f>VLOOKUP(B5654,L$2:M$54,2,FALSE)</f>
        <v>1.0582944605170179</v>
      </c>
      <c r="J5654">
        <f>MAX(I5654*F5654,E5654)</f>
        <v>14.726167418094304</v>
      </c>
      <c r="L5654" s="166"/>
      <c r="M5654" s="41"/>
      <c r="N5654" s="41"/>
      <c r="O5654" s="41"/>
    </row>
    <row r="5655" spans="1:15" x14ac:dyDescent="0.25">
      <c r="A5655" s="165">
        <v>43701.541666666664</v>
      </c>
      <c r="B5655" s="167">
        <f>WEEKNUM(A5655)</f>
        <v>34</v>
      </c>
      <c r="C5655" s="164">
        <f>WEEKDAY(A5655)</f>
        <v>7</v>
      </c>
      <c r="D5655" s="164">
        <v>14</v>
      </c>
      <c r="E5655" s="163">
        <v>10</v>
      </c>
      <c r="F5655" s="163">
        <v>14.510000000000002</v>
      </c>
      <c r="G5655" s="163">
        <v>11.55</v>
      </c>
      <c r="H5655" s="1">
        <v>2580</v>
      </c>
      <c r="I5655" s="161">
        <f>VLOOKUP(B5655,L$2:M$54,2,FALSE)</f>
        <v>1.0582944605170179</v>
      </c>
      <c r="J5655">
        <f>MAX(I5655*F5655,E5655)</f>
        <v>15.355852622101931</v>
      </c>
      <c r="L5655" s="166"/>
      <c r="M5655" s="41"/>
      <c r="N5655" s="41"/>
      <c r="O5655" s="41"/>
    </row>
    <row r="5656" spans="1:15" x14ac:dyDescent="0.25">
      <c r="A5656" s="165">
        <v>43701.583333333336</v>
      </c>
      <c r="B5656" s="167">
        <f>WEEKNUM(A5656)</f>
        <v>34</v>
      </c>
      <c r="C5656" s="164">
        <f>WEEKDAY(A5656)</f>
        <v>7</v>
      </c>
      <c r="D5656" s="164">
        <v>15</v>
      </c>
      <c r="E5656" s="163">
        <v>10</v>
      </c>
      <c r="F5656" s="163">
        <v>14.995000000000001</v>
      </c>
      <c r="G5656" s="163">
        <v>11.719999999999999</v>
      </c>
      <c r="H5656" s="1">
        <v>2768</v>
      </c>
      <c r="I5656" s="161">
        <f>VLOOKUP(B5656,L$2:M$54,2,FALSE)</f>
        <v>1.0582944605170179</v>
      </c>
      <c r="J5656">
        <f>MAX(I5656*F5656,E5656)</f>
        <v>15.869125435452684</v>
      </c>
      <c r="L5656" s="166"/>
      <c r="M5656" s="41"/>
      <c r="N5656" s="41"/>
      <c r="O5656" s="41"/>
    </row>
    <row r="5657" spans="1:15" x14ac:dyDescent="0.25">
      <c r="A5657" s="165">
        <v>43701.625</v>
      </c>
      <c r="B5657" s="167">
        <f>WEEKNUM(A5657)</f>
        <v>34</v>
      </c>
      <c r="C5657" s="164">
        <f>WEEKDAY(A5657)</f>
        <v>7</v>
      </c>
      <c r="D5657" s="164">
        <v>16</v>
      </c>
      <c r="E5657" s="163">
        <v>10</v>
      </c>
      <c r="F5657" s="163">
        <v>16.05</v>
      </c>
      <c r="G5657" s="163">
        <v>12.379999999999999</v>
      </c>
      <c r="H5657" s="1">
        <v>2896</v>
      </c>
      <c r="I5657" s="161">
        <f>VLOOKUP(B5657,L$2:M$54,2,FALSE)</f>
        <v>1.0582944605170179</v>
      </c>
      <c r="J5657">
        <f>MAX(I5657*F5657,E5657)</f>
        <v>16.985626091298137</v>
      </c>
      <c r="L5657" s="166"/>
      <c r="M5657" s="41"/>
      <c r="N5657" s="41"/>
      <c r="O5657" s="41"/>
    </row>
    <row r="5658" spans="1:15" x14ac:dyDescent="0.25">
      <c r="A5658" s="165">
        <v>43701.666666666664</v>
      </c>
      <c r="B5658" s="167">
        <f>WEEKNUM(A5658)</f>
        <v>34</v>
      </c>
      <c r="C5658" s="164">
        <f>WEEKDAY(A5658)</f>
        <v>7</v>
      </c>
      <c r="D5658" s="164">
        <v>17</v>
      </c>
      <c r="E5658" s="163">
        <v>10</v>
      </c>
      <c r="F5658" s="163">
        <v>16.064999999999998</v>
      </c>
      <c r="G5658" s="163">
        <v>11.855</v>
      </c>
      <c r="H5658" s="1">
        <v>3983</v>
      </c>
      <c r="I5658" s="161">
        <f>VLOOKUP(B5658,L$2:M$54,2,FALSE)</f>
        <v>1.0582944605170179</v>
      </c>
      <c r="J5658">
        <f>MAX(I5658*F5658,E5658)</f>
        <v>17.00150050820589</v>
      </c>
      <c r="L5658" s="166"/>
      <c r="M5658" s="41"/>
      <c r="N5658" s="41"/>
      <c r="O5658" s="41"/>
    </row>
    <row r="5659" spans="1:15" x14ac:dyDescent="0.25">
      <c r="A5659" s="165">
        <v>43701.708333333336</v>
      </c>
      <c r="B5659" s="167">
        <f>WEEKNUM(A5659)</f>
        <v>34</v>
      </c>
      <c r="C5659" s="164">
        <f>WEEKDAY(A5659)</f>
        <v>7</v>
      </c>
      <c r="D5659" s="164">
        <v>18</v>
      </c>
      <c r="E5659" s="163">
        <v>10</v>
      </c>
      <c r="F5659" s="163">
        <v>18.015000000000001</v>
      </c>
      <c r="G5659" s="163">
        <v>11.925000000000001</v>
      </c>
      <c r="H5659" s="1">
        <v>3734</v>
      </c>
      <c r="I5659" s="161">
        <f>VLOOKUP(B5659,L$2:M$54,2,FALSE)</f>
        <v>1.0582944605170179</v>
      </c>
      <c r="J5659">
        <f>MAX(I5659*F5659,E5659)</f>
        <v>19.06517470621408</v>
      </c>
      <c r="L5659" s="166"/>
      <c r="M5659" s="41"/>
      <c r="N5659" s="41"/>
      <c r="O5659" s="41"/>
    </row>
    <row r="5660" spans="1:15" x14ac:dyDescent="0.25">
      <c r="A5660" s="165">
        <v>43701.75</v>
      </c>
      <c r="B5660" s="167">
        <f>WEEKNUM(A5660)</f>
        <v>34</v>
      </c>
      <c r="C5660" s="164">
        <f>WEEKDAY(A5660)</f>
        <v>7</v>
      </c>
      <c r="D5660" s="164">
        <v>19</v>
      </c>
      <c r="E5660" s="163">
        <v>10</v>
      </c>
      <c r="F5660" s="163">
        <v>15.719999999999999</v>
      </c>
      <c r="G5660" s="163">
        <v>11.0625</v>
      </c>
      <c r="H5660" s="1">
        <v>3556</v>
      </c>
      <c r="I5660" s="161">
        <f>VLOOKUP(B5660,L$2:M$54,2,FALSE)</f>
        <v>1.0582944605170179</v>
      </c>
      <c r="J5660">
        <f>MAX(I5660*F5660,E5660)</f>
        <v>16.636388919327519</v>
      </c>
      <c r="L5660" s="166"/>
      <c r="M5660" s="41"/>
      <c r="N5660" s="41"/>
      <c r="O5660" s="41"/>
    </row>
    <row r="5661" spans="1:15" x14ac:dyDescent="0.25">
      <c r="A5661" s="165">
        <v>43701.791666666664</v>
      </c>
      <c r="B5661" s="167">
        <f>WEEKNUM(A5661)</f>
        <v>34</v>
      </c>
      <c r="C5661" s="164">
        <f>WEEKDAY(A5661)</f>
        <v>7</v>
      </c>
      <c r="D5661" s="164">
        <v>20</v>
      </c>
      <c r="E5661" s="163">
        <v>10</v>
      </c>
      <c r="F5661" s="163">
        <v>14.530000000000001</v>
      </c>
      <c r="G5661" s="163">
        <v>12.01</v>
      </c>
      <c r="H5661" s="1">
        <v>2110</v>
      </c>
      <c r="I5661" s="161">
        <f>VLOOKUP(B5661,L$2:M$54,2,FALSE)</f>
        <v>1.0582944605170179</v>
      </c>
      <c r="J5661">
        <f>MAX(I5661*F5661,E5661)</f>
        <v>15.377018511312272</v>
      </c>
      <c r="L5661" s="166"/>
      <c r="M5661" s="41"/>
      <c r="N5661" s="41"/>
      <c r="O5661" s="41"/>
    </row>
    <row r="5662" spans="1:15" x14ac:dyDescent="0.25">
      <c r="A5662" s="165">
        <v>43701.833333333336</v>
      </c>
      <c r="B5662" s="167">
        <f>WEEKNUM(A5662)</f>
        <v>34</v>
      </c>
      <c r="C5662" s="164">
        <f>WEEKDAY(A5662)</f>
        <v>7</v>
      </c>
      <c r="D5662" s="164">
        <v>21</v>
      </c>
      <c r="E5662" s="163">
        <v>10</v>
      </c>
      <c r="F5662" s="163">
        <v>12.975</v>
      </c>
      <c r="G5662" s="163">
        <v>10.282499999999999</v>
      </c>
      <c r="H5662" s="1">
        <v>1236</v>
      </c>
      <c r="I5662" s="161">
        <f>VLOOKUP(B5662,L$2:M$54,2,FALSE)</f>
        <v>1.0582944605170179</v>
      </c>
      <c r="J5662">
        <f>MAX(I5662*F5662,E5662)</f>
        <v>13.731370625208307</v>
      </c>
      <c r="L5662" s="166"/>
      <c r="M5662" s="41"/>
      <c r="N5662" s="41"/>
      <c r="O5662" s="41"/>
    </row>
    <row r="5663" spans="1:15" x14ac:dyDescent="0.25">
      <c r="A5663" s="165">
        <v>43701.875</v>
      </c>
      <c r="B5663" s="167">
        <f>WEEKNUM(A5663)</f>
        <v>34</v>
      </c>
      <c r="C5663" s="164">
        <f>WEEKDAY(A5663)</f>
        <v>7</v>
      </c>
      <c r="D5663" s="164">
        <v>22</v>
      </c>
      <c r="E5663" s="163">
        <v>12</v>
      </c>
      <c r="F5663" s="163">
        <v>12.2</v>
      </c>
      <c r="G5663" s="163">
        <v>9.995000000000001</v>
      </c>
      <c r="H5663" s="1">
        <v>1144</v>
      </c>
      <c r="I5663" s="161">
        <f>VLOOKUP(B5663,L$2:M$54,2,FALSE)</f>
        <v>1.0582944605170179</v>
      </c>
      <c r="J5663">
        <f>MAX(I5663*F5663,E5663)</f>
        <v>12.911192418307618</v>
      </c>
      <c r="L5663" s="166"/>
      <c r="M5663" s="41"/>
      <c r="N5663" s="41"/>
      <c r="O5663" s="41"/>
    </row>
    <row r="5664" spans="1:15" x14ac:dyDescent="0.25">
      <c r="A5664" s="165">
        <v>43701.916666666664</v>
      </c>
      <c r="B5664" s="167">
        <f>WEEKNUM(A5664)</f>
        <v>34</v>
      </c>
      <c r="C5664" s="164">
        <f>WEEKDAY(A5664)</f>
        <v>7</v>
      </c>
      <c r="D5664" s="164">
        <v>23</v>
      </c>
      <c r="E5664" s="163">
        <v>12</v>
      </c>
      <c r="F5664" s="163">
        <v>12.885</v>
      </c>
      <c r="G5664" s="163">
        <v>10.989999999999998</v>
      </c>
      <c r="H5664" s="1">
        <v>894</v>
      </c>
      <c r="I5664" s="161">
        <f>VLOOKUP(B5664,L$2:M$54,2,FALSE)</f>
        <v>1.0582944605170179</v>
      </c>
      <c r="J5664">
        <f>MAX(I5664*F5664,E5664)</f>
        <v>13.636124123761777</v>
      </c>
      <c r="L5664" s="166"/>
      <c r="M5664" s="41"/>
      <c r="N5664" s="41"/>
      <c r="O5664" s="41"/>
    </row>
    <row r="5665" spans="1:15" x14ac:dyDescent="0.25">
      <c r="A5665" s="165">
        <v>43701.958333333336</v>
      </c>
      <c r="B5665" s="167">
        <f>WEEKNUM(A5665)</f>
        <v>34</v>
      </c>
      <c r="C5665" s="164">
        <f>WEEKDAY(A5665)</f>
        <v>7</v>
      </c>
      <c r="D5665" s="164">
        <v>24</v>
      </c>
      <c r="E5665" s="163">
        <v>11.645</v>
      </c>
      <c r="F5665" s="163">
        <v>11.645</v>
      </c>
      <c r="G5665" s="163">
        <v>12.504999999999999</v>
      </c>
      <c r="H5665" s="1">
        <v>593</v>
      </c>
      <c r="I5665" s="161">
        <f>VLOOKUP(B5665,L$2:M$54,2,FALSE)</f>
        <v>1.0582944605170179</v>
      </c>
      <c r="J5665">
        <f>MAX(I5665*F5665,E5665)</f>
        <v>12.323838992720674</v>
      </c>
      <c r="L5665" s="166"/>
      <c r="M5665" s="41"/>
      <c r="N5665" s="41"/>
      <c r="O5665" s="41"/>
    </row>
    <row r="5666" spans="1:15" x14ac:dyDescent="0.25">
      <c r="A5666" s="165">
        <v>43702</v>
      </c>
      <c r="B5666" s="167">
        <f>WEEKNUM(A5666)</f>
        <v>35</v>
      </c>
      <c r="C5666" s="164">
        <f>WEEKDAY(A5666)</f>
        <v>1</v>
      </c>
      <c r="D5666" s="164">
        <v>1</v>
      </c>
      <c r="E5666" s="163">
        <v>12.100000000000001</v>
      </c>
      <c r="F5666" s="163">
        <v>12.100000000000001</v>
      </c>
      <c r="G5666" s="163">
        <v>12.879999999999999</v>
      </c>
      <c r="H5666" s="1">
        <v>296</v>
      </c>
      <c r="I5666" s="161">
        <f>VLOOKUP(B5666,L$2:M$54,2,FALSE)</f>
        <v>1.0616697935451742</v>
      </c>
      <c r="J5666">
        <f>MAX(I5666*F5666,E5666)</f>
        <v>12.84620450189661</v>
      </c>
      <c r="L5666" s="166"/>
      <c r="M5666" s="41"/>
      <c r="N5666" s="41"/>
      <c r="O5666" s="41"/>
    </row>
    <row r="5667" spans="1:15" x14ac:dyDescent="0.25">
      <c r="A5667" s="165">
        <v>43702.041666666664</v>
      </c>
      <c r="B5667" s="167">
        <f>WEEKNUM(A5667)</f>
        <v>35</v>
      </c>
      <c r="C5667" s="164">
        <f>WEEKDAY(A5667)</f>
        <v>1</v>
      </c>
      <c r="D5667" s="164">
        <v>2</v>
      </c>
      <c r="E5667" s="163">
        <v>11.620000000000001</v>
      </c>
      <c r="F5667" s="163">
        <v>11.620000000000001</v>
      </c>
      <c r="G5667" s="163">
        <v>12.477500000000001</v>
      </c>
      <c r="H5667" s="1">
        <v>146</v>
      </c>
      <c r="I5667" s="161">
        <f>VLOOKUP(B5667,L$2:M$54,2,FALSE)</f>
        <v>1.0616697935451742</v>
      </c>
      <c r="J5667">
        <f>MAX(I5667*F5667,E5667)</f>
        <v>12.336603000994925</v>
      </c>
      <c r="L5667" s="166"/>
      <c r="M5667" s="41"/>
      <c r="N5667" s="41"/>
      <c r="O5667" s="41"/>
    </row>
    <row r="5668" spans="1:15" x14ac:dyDescent="0.25">
      <c r="A5668" s="165">
        <v>43702.083333333336</v>
      </c>
      <c r="B5668" s="167">
        <f>WEEKNUM(A5668)</f>
        <v>35</v>
      </c>
      <c r="C5668" s="164">
        <f>WEEKDAY(A5668)</f>
        <v>1</v>
      </c>
      <c r="D5668" s="164">
        <v>3</v>
      </c>
      <c r="E5668" s="163">
        <v>10.18</v>
      </c>
      <c r="F5668" s="163">
        <v>10.18</v>
      </c>
      <c r="G5668" s="163">
        <v>12.952500000000001</v>
      </c>
      <c r="H5668" s="1">
        <v>89</v>
      </c>
      <c r="I5668" s="161">
        <f>VLOOKUP(B5668,L$2:M$54,2,FALSE)</f>
        <v>1.0616697935451742</v>
      </c>
      <c r="J5668">
        <f>MAX(I5668*F5668,E5668)</f>
        <v>10.807798498289873</v>
      </c>
      <c r="L5668" s="166"/>
      <c r="M5668" s="41"/>
      <c r="N5668" s="41"/>
      <c r="O5668" s="41"/>
    </row>
    <row r="5669" spans="1:15" x14ac:dyDescent="0.25">
      <c r="A5669" s="165">
        <v>43702.125</v>
      </c>
      <c r="B5669" s="167">
        <f>WEEKNUM(A5669)</f>
        <v>35</v>
      </c>
      <c r="C5669" s="164">
        <f>WEEKDAY(A5669)</f>
        <v>1</v>
      </c>
      <c r="D5669" s="164">
        <v>4</v>
      </c>
      <c r="E5669" s="163">
        <v>9.7899999999999991</v>
      </c>
      <c r="F5669" s="163">
        <v>9.7899999999999991</v>
      </c>
      <c r="G5669" s="163">
        <v>12.399999999999999</v>
      </c>
      <c r="H5669" s="1">
        <v>173</v>
      </c>
      <c r="I5669" s="161">
        <f>VLOOKUP(B5669,L$2:M$54,2,FALSE)</f>
        <v>1.0616697935451742</v>
      </c>
      <c r="J5669">
        <f>MAX(I5669*F5669,E5669)</f>
        <v>10.393747278807254</v>
      </c>
      <c r="L5669" s="166"/>
      <c r="M5669" s="41"/>
      <c r="N5669" s="41"/>
      <c r="O5669" s="41"/>
    </row>
    <row r="5670" spans="1:15" x14ac:dyDescent="0.25">
      <c r="A5670" s="165">
        <v>43702.166666666664</v>
      </c>
      <c r="B5670" s="167">
        <f>WEEKNUM(A5670)</f>
        <v>35</v>
      </c>
      <c r="C5670" s="164">
        <f>WEEKDAY(A5670)</f>
        <v>1</v>
      </c>
      <c r="D5670" s="164">
        <v>5</v>
      </c>
      <c r="E5670" s="163">
        <v>10.120000000000001</v>
      </c>
      <c r="F5670" s="163">
        <v>10.120000000000001</v>
      </c>
      <c r="G5670" s="163">
        <v>11.9575</v>
      </c>
      <c r="H5670" s="1">
        <v>367</v>
      </c>
      <c r="I5670" s="161">
        <f>VLOOKUP(B5670,L$2:M$54,2,FALSE)</f>
        <v>1.0616697935451742</v>
      </c>
      <c r="J5670">
        <f>MAX(I5670*F5670,E5670)</f>
        <v>10.744098310677163</v>
      </c>
      <c r="L5670" s="166"/>
      <c r="M5670" s="41"/>
      <c r="N5670" s="41"/>
      <c r="O5670" s="41"/>
    </row>
    <row r="5671" spans="1:15" x14ac:dyDescent="0.25">
      <c r="A5671" s="165">
        <v>43702.208333333336</v>
      </c>
      <c r="B5671" s="167">
        <f>WEEKNUM(A5671)</f>
        <v>35</v>
      </c>
      <c r="C5671" s="164">
        <f>WEEKDAY(A5671)</f>
        <v>1</v>
      </c>
      <c r="D5671" s="164">
        <v>6</v>
      </c>
      <c r="E5671" s="163">
        <v>10.14</v>
      </c>
      <c r="F5671" s="163">
        <v>10.14</v>
      </c>
      <c r="G5671" s="163">
        <v>12.254999999999999</v>
      </c>
      <c r="H5671" s="1">
        <v>874</v>
      </c>
      <c r="I5671" s="161">
        <f>VLOOKUP(B5671,L$2:M$54,2,FALSE)</f>
        <v>1.0616697935451742</v>
      </c>
      <c r="J5671">
        <f>MAX(I5671*F5671,E5671)</f>
        <v>10.765331706548068</v>
      </c>
      <c r="L5671" s="166"/>
      <c r="M5671" s="41"/>
      <c r="N5671" s="41"/>
      <c r="O5671" s="41"/>
    </row>
    <row r="5672" spans="1:15" x14ac:dyDescent="0.25">
      <c r="A5672" s="165">
        <v>43702.25</v>
      </c>
      <c r="B5672" s="167">
        <f>WEEKNUM(A5672)</f>
        <v>35</v>
      </c>
      <c r="C5672" s="164">
        <f>WEEKDAY(A5672)</f>
        <v>1</v>
      </c>
      <c r="D5672" s="164">
        <v>7</v>
      </c>
      <c r="E5672" s="163">
        <v>9.8550000000000004</v>
      </c>
      <c r="F5672" s="163">
        <v>9.870000000000001</v>
      </c>
      <c r="G5672" s="163">
        <v>12.4975</v>
      </c>
      <c r="H5672" s="1">
        <v>3198</v>
      </c>
      <c r="I5672" s="161">
        <f>VLOOKUP(B5672,L$2:M$54,2,FALSE)</f>
        <v>1.0616697935451742</v>
      </c>
      <c r="J5672">
        <f>MAX(I5672*F5672,E5672)</f>
        <v>10.47868086229087</v>
      </c>
      <c r="L5672" s="166"/>
      <c r="M5672" s="41"/>
      <c r="N5672" s="41"/>
      <c r="O5672" s="41"/>
    </row>
    <row r="5673" spans="1:15" x14ac:dyDescent="0.25">
      <c r="A5673" s="165">
        <v>43702.291666666664</v>
      </c>
      <c r="B5673" s="167">
        <f>WEEKNUM(A5673)</f>
        <v>35</v>
      </c>
      <c r="C5673" s="164">
        <f>WEEKDAY(A5673)</f>
        <v>1</v>
      </c>
      <c r="D5673" s="164">
        <v>8</v>
      </c>
      <c r="E5673" s="163">
        <v>9.9349999999999987</v>
      </c>
      <c r="F5673" s="163">
        <v>9.7650000000000006</v>
      </c>
      <c r="G5673" s="163">
        <v>13.025</v>
      </c>
      <c r="H5673" s="1">
        <v>4178</v>
      </c>
      <c r="I5673" s="161">
        <f>VLOOKUP(B5673,L$2:M$54,2,FALSE)</f>
        <v>1.0616697935451742</v>
      </c>
      <c r="J5673">
        <f>MAX(I5673*F5673,E5673)</f>
        <v>10.367205533968626</v>
      </c>
      <c r="L5673" s="166"/>
      <c r="M5673" s="41"/>
      <c r="N5673" s="41"/>
      <c r="O5673" s="41"/>
    </row>
    <row r="5674" spans="1:15" x14ac:dyDescent="0.25">
      <c r="A5674" s="165">
        <v>43702.333333333336</v>
      </c>
      <c r="B5674" s="167">
        <f>WEEKNUM(A5674)</f>
        <v>35</v>
      </c>
      <c r="C5674" s="164">
        <f>WEEKDAY(A5674)</f>
        <v>1</v>
      </c>
      <c r="D5674" s="164">
        <v>9</v>
      </c>
      <c r="E5674" s="163">
        <v>9</v>
      </c>
      <c r="F5674" s="163">
        <v>12.815000000000001</v>
      </c>
      <c r="G5674" s="163">
        <v>13.032499999999999</v>
      </c>
      <c r="H5674" s="1">
        <v>3449</v>
      </c>
      <c r="I5674" s="161">
        <f>VLOOKUP(B5674,L$2:M$54,2,FALSE)</f>
        <v>1.0616697935451742</v>
      </c>
      <c r="J5674">
        <f>MAX(I5674*F5674,E5674)</f>
        <v>13.60529840428141</v>
      </c>
      <c r="L5674" s="166"/>
      <c r="M5674" s="41"/>
      <c r="N5674" s="41"/>
      <c r="O5674" s="41"/>
    </row>
    <row r="5675" spans="1:15" x14ac:dyDescent="0.25">
      <c r="A5675" s="165">
        <v>43702.375</v>
      </c>
      <c r="B5675" s="167">
        <f>WEEKNUM(A5675)</f>
        <v>35</v>
      </c>
      <c r="C5675" s="164">
        <f>WEEKDAY(A5675)</f>
        <v>1</v>
      </c>
      <c r="D5675" s="164">
        <v>10</v>
      </c>
      <c r="E5675" s="163">
        <v>10</v>
      </c>
      <c r="F5675" s="163">
        <v>14.09</v>
      </c>
      <c r="G5675" s="163">
        <v>14.0075</v>
      </c>
      <c r="H5675" s="1">
        <v>2791</v>
      </c>
      <c r="I5675" s="161">
        <f>VLOOKUP(B5675,L$2:M$54,2,FALSE)</f>
        <v>1.0616697935451742</v>
      </c>
      <c r="J5675">
        <f>MAX(I5675*F5675,E5675)</f>
        <v>14.958927391051505</v>
      </c>
      <c r="L5675" s="166"/>
      <c r="M5675" s="41"/>
      <c r="N5675" s="41"/>
      <c r="O5675" s="41"/>
    </row>
    <row r="5676" spans="1:15" x14ac:dyDescent="0.25">
      <c r="A5676" s="165">
        <v>43702.416666666664</v>
      </c>
      <c r="B5676" s="167">
        <f>WEEKNUM(A5676)</f>
        <v>35</v>
      </c>
      <c r="C5676" s="164">
        <f>WEEKDAY(A5676)</f>
        <v>1</v>
      </c>
      <c r="D5676" s="164">
        <v>11</v>
      </c>
      <c r="E5676" s="163">
        <v>10</v>
      </c>
      <c r="F5676" s="163">
        <v>13.98</v>
      </c>
      <c r="G5676" s="163">
        <v>12.86</v>
      </c>
      <c r="H5676" s="1">
        <v>2691</v>
      </c>
      <c r="I5676" s="161">
        <f>VLOOKUP(B5676,L$2:M$54,2,FALSE)</f>
        <v>1.0616697935451742</v>
      </c>
      <c r="J5676">
        <f>MAX(I5676*F5676,E5676)</f>
        <v>14.842143713761535</v>
      </c>
      <c r="L5676" s="166"/>
      <c r="M5676" s="41"/>
      <c r="N5676" s="41"/>
      <c r="O5676" s="41"/>
    </row>
    <row r="5677" spans="1:15" x14ac:dyDescent="0.25">
      <c r="A5677" s="165">
        <v>43702.458333333336</v>
      </c>
      <c r="B5677" s="167">
        <f>WEEKNUM(A5677)</f>
        <v>35</v>
      </c>
      <c r="C5677" s="164">
        <f>WEEKDAY(A5677)</f>
        <v>1</v>
      </c>
      <c r="D5677" s="164">
        <v>12</v>
      </c>
      <c r="E5677" s="163">
        <v>10</v>
      </c>
      <c r="F5677" s="163">
        <v>14.09</v>
      </c>
      <c r="G5677" s="163">
        <v>12.265000000000001</v>
      </c>
      <c r="H5677" s="1">
        <v>2746</v>
      </c>
      <c r="I5677" s="161">
        <f>VLOOKUP(B5677,L$2:M$54,2,FALSE)</f>
        <v>1.0616697935451742</v>
      </c>
      <c r="J5677">
        <f>MAX(I5677*F5677,E5677)</f>
        <v>14.958927391051505</v>
      </c>
      <c r="L5677" s="166"/>
      <c r="M5677" s="41"/>
      <c r="N5677" s="41"/>
      <c r="O5677" s="41"/>
    </row>
    <row r="5678" spans="1:15" x14ac:dyDescent="0.25">
      <c r="A5678" s="165">
        <v>43702.5</v>
      </c>
      <c r="B5678" s="167">
        <f>WEEKNUM(A5678)</f>
        <v>35</v>
      </c>
      <c r="C5678" s="164">
        <f>WEEKDAY(A5678)</f>
        <v>1</v>
      </c>
      <c r="D5678" s="164">
        <v>13</v>
      </c>
      <c r="E5678" s="163">
        <v>10</v>
      </c>
      <c r="F5678" s="163">
        <v>13.98</v>
      </c>
      <c r="G5678" s="163">
        <v>11.487500000000001</v>
      </c>
      <c r="H5678" s="1">
        <v>2583</v>
      </c>
      <c r="I5678" s="161">
        <f>VLOOKUP(B5678,L$2:M$54,2,FALSE)</f>
        <v>1.0616697935451742</v>
      </c>
      <c r="J5678">
        <f>MAX(I5678*F5678,E5678)</f>
        <v>14.842143713761535</v>
      </c>
      <c r="L5678" s="166"/>
      <c r="M5678" s="41"/>
      <c r="N5678" s="41"/>
      <c r="O5678" s="41"/>
    </row>
    <row r="5679" spans="1:15" x14ac:dyDescent="0.25">
      <c r="A5679" s="165">
        <v>43702.541666666664</v>
      </c>
      <c r="B5679" s="167">
        <f>WEEKNUM(A5679)</f>
        <v>35</v>
      </c>
      <c r="C5679" s="164">
        <f>WEEKDAY(A5679)</f>
        <v>1</v>
      </c>
      <c r="D5679" s="164">
        <v>14</v>
      </c>
      <c r="E5679" s="163">
        <v>10</v>
      </c>
      <c r="F5679" s="163">
        <v>14.09</v>
      </c>
      <c r="G5679" s="163">
        <v>12.1</v>
      </c>
      <c r="H5679" s="1">
        <v>2646</v>
      </c>
      <c r="I5679" s="161">
        <f>VLOOKUP(B5679,L$2:M$54,2,FALSE)</f>
        <v>1.0616697935451742</v>
      </c>
      <c r="J5679">
        <f>MAX(I5679*F5679,E5679)</f>
        <v>14.958927391051505</v>
      </c>
      <c r="L5679" s="166"/>
      <c r="M5679" s="41"/>
      <c r="N5679" s="41"/>
      <c r="O5679" s="41"/>
    </row>
    <row r="5680" spans="1:15" x14ac:dyDescent="0.25">
      <c r="A5680" s="165">
        <v>43702.583333333336</v>
      </c>
      <c r="B5680" s="167">
        <f>WEEKNUM(A5680)</f>
        <v>35</v>
      </c>
      <c r="C5680" s="164">
        <f>WEEKDAY(A5680)</f>
        <v>1</v>
      </c>
      <c r="D5680" s="164">
        <v>15</v>
      </c>
      <c r="E5680" s="163">
        <v>10</v>
      </c>
      <c r="F5680" s="163">
        <v>13.98</v>
      </c>
      <c r="G5680" s="163">
        <v>12.442499999999999</v>
      </c>
      <c r="H5680" s="1">
        <v>2902</v>
      </c>
      <c r="I5680" s="161">
        <f>VLOOKUP(B5680,L$2:M$54,2,FALSE)</f>
        <v>1.0616697935451742</v>
      </c>
      <c r="J5680">
        <f>MAX(I5680*F5680,E5680)</f>
        <v>14.842143713761535</v>
      </c>
      <c r="L5680" s="166"/>
      <c r="M5680" s="41"/>
      <c r="N5680" s="41"/>
      <c r="O5680" s="41"/>
    </row>
    <row r="5681" spans="1:15" x14ac:dyDescent="0.25">
      <c r="A5681" s="165">
        <v>43702.625</v>
      </c>
      <c r="B5681" s="167">
        <f>WEEKNUM(A5681)</f>
        <v>35</v>
      </c>
      <c r="C5681" s="164">
        <f>WEEKDAY(A5681)</f>
        <v>1</v>
      </c>
      <c r="D5681" s="164">
        <v>16</v>
      </c>
      <c r="E5681" s="163">
        <v>10</v>
      </c>
      <c r="F5681" s="163">
        <v>13.865</v>
      </c>
      <c r="G5681" s="163">
        <v>11.645</v>
      </c>
      <c r="H5681" s="1">
        <v>3218</v>
      </c>
      <c r="I5681" s="161">
        <f>VLOOKUP(B5681,L$2:M$54,2,FALSE)</f>
        <v>1.0616697935451742</v>
      </c>
      <c r="J5681">
        <f>MAX(I5681*F5681,E5681)</f>
        <v>14.72005168750384</v>
      </c>
      <c r="L5681" s="166"/>
      <c r="M5681" s="41"/>
      <c r="N5681" s="41"/>
      <c r="O5681" s="41"/>
    </row>
    <row r="5682" spans="1:15" x14ac:dyDescent="0.25">
      <c r="A5682" s="165">
        <v>43702.666666666664</v>
      </c>
      <c r="B5682" s="167">
        <f>WEEKNUM(A5682)</f>
        <v>35</v>
      </c>
      <c r="C5682" s="164">
        <f>WEEKDAY(A5682)</f>
        <v>1</v>
      </c>
      <c r="D5682" s="164">
        <v>17</v>
      </c>
      <c r="E5682" s="163">
        <v>10</v>
      </c>
      <c r="F5682" s="163">
        <v>13.684999999999999</v>
      </c>
      <c r="G5682" s="163">
        <v>12.100000000000001</v>
      </c>
      <c r="H5682" s="1">
        <v>4128</v>
      </c>
      <c r="I5682" s="161">
        <f>VLOOKUP(B5682,L$2:M$54,2,FALSE)</f>
        <v>1.0616697935451742</v>
      </c>
      <c r="J5682">
        <f>MAX(I5682*F5682,E5682)</f>
        <v>14.528951124665708</v>
      </c>
      <c r="L5682" s="166"/>
      <c r="M5682" s="41"/>
      <c r="N5682" s="41"/>
      <c r="O5682" s="41"/>
    </row>
    <row r="5683" spans="1:15" x14ac:dyDescent="0.25">
      <c r="A5683" s="165">
        <v>43702.708333333336</v>
      </c>
      <c r="B5683" s="167">
        <f>WEEKNUM(A5683)</f>
        <v>35</v>
      </c>
      <c r="C5683" s="164">
        <f>WEEKDAY(A5683)</f>
        <v>1</v>
      </c>
      <c r="D5683" s="164">
        <v>18</v>
      </c>
      <c r="E5683" s="163">
        <v>10</v>
      </c>
      <c r="F5683" s="163">
        <v>14.09</v>
      </c>
      <c r="G5683" s="163">
        <v>11.620000000000001</v>
      </c>
      <c r="H5683" s="1">
        <v>3986</v>
      </c>
      <c r="I5683" s="161">
        <f>VLOOKUP(B5683,L$2:M$54,2,FALSE)</f>
        <v>1.0616697935451742</v>
      </c>
      <c r="J5683">
        <f>MAX(I5683*F5683,E5683)</f>
        <v>14.958927391051505</v>
      </c>
      <c r="L5683" s="166"/>
      <c r="M5683" s="41"/>
      <c r="N5683" s="41"/>
      <c r="O5683" s="41"/>
    </row>
    <row r="5684" spans="1:15" x14ac:dyDescent="0.25">
      <c r="A5684" s="165">
        <v>43702.75</v>
      </c>
      <c r="B5684" s="167">
        <f>WEEKNUM(A5684)</f>
        <v>35</v>
      </c>
      <c r="C5684" s="164">
        <f>WEEKDAY(A5684)</f>
        <v>1</v>
      </c>
      <c r="D5684" s="164">
        <v>19</v>
      </c>
      <c r="E5684" s="163">
        <v>10</v>
      </c>
      <c r="F5684" s="163">
        <v>13.99</v>
      </c>
      <c r="G5684" s="163">
        <v>10.18</v>
      </c>
      <c r="H5684" s="1">
        <v>3026</v>
      </c>
      <c r="I5684" s="161">
        <f>VLOOKUP(B5684,L$2:M$54,2,FALSE)</f>
        <v>1.0616697935451742</v>
      </c>
      <c r="J5684">
        <f>MAX(I5684*F5684,E5684)</f>
        <v>14.852760411696988</v>
      </c>
      <c r="L5684" s="166"/>
      <c r="M5684" s="41"/>
      <c r="N5684" s="41"/>
      <c r="O5684" s="41"/>
    </row>
    <row r="5685" spans="1:15" x14ac:dyDescent="0.25">
      <c r="A5685" s="165">
        <v>43702.791666666664</v>
      </c>
      <c r="B5685" s="167">
        <f>WEEKNUM(A5685)</f>
        <v>35</v>
      </c>
      <c r="C5685" s="164">
        <f>WEEKDAY(A5685)</f>
        <v>1</v>
      </c>
      <c r="D5685" s="164">
        <v>20</v>
      </c>
      <c r="E5685" s="163">
        <v>10</v>
      </c>
      <c r="F5685" s="163">
        <v>13.965</v>
      </c>
      <c r="G5685" s="163">
        <v>9.7899999999999991</v>
      </c>
      <c r="H5685" s="1">
        <v>2465</v>
      </c>
      <c r="I5685" s="161">
        <f>VLOOKUP(B5685,L$2:M$54,2,FALSE)</f>
        <v>1.0616697935451742</v>
      </c>
      <c r="J5685">
        <f>MAX(I5685*F5685,E5685)</f>
        <v>14.826218666858358</v>
      </c>
      <c r="L5685" s="166"/>
      <c r="M5685" s="41"/>
      <c r="N5685" s="41"/>
      <c r="O5685" s="41"/>
    </row>
    <row r="5686" spans="1:15" x14ac:dyDescent="0.25">
      <c r="A5686" s="165">
        <v>43702.833333333336</v>
      </c>
      <c r="B5686" s="167">
        <f>WEEKNUM(A5686)</f>
        <v>35</v>
      </c>
      <c r="C5686" s="164">
        <f>WEEKDAY(A5686)</f>
        <v>1</v>
      </c>
      <c r="D5686" s="164">
        <v>21</v>
      </c>
      <c r="E5686" s="163">
        <v>10</v>
      </c>
      <c r="F5686" s="163">
        <v>12.815</v>
      </c>
      <c r="G5686" s="163">
        <v>10.120000000000001</v>
      </c>
      <c r="H5686" s="1">
        <v>1501</v>
      </c>
      <c r="I5686" s="161">
        <f>VLOOKUP(B5686,L$2:M$54,2,FALSE)</f>
        <v>1.0616697935451742</v>
      </c>
      <c r="J5686">
        <f>MAX(I5686*F5686,E5686)</f>
        <v>13.605298404281408</v>
      </c>
      <c r="L5686" s="166"/>
      <c r="M5686" s="41"/>
      <c r="N5686" s="41"/>
      <c r="O5686" s="41"/>
    </row>
    <row r="5687" spans="1:15" x14ac:dyDescent="0.25">
      <c r="A5687" s="165">
        <v>43702.875</v>
      </c>
      <c r="B5687" s="167">
        <f>WEEKNUM(A5687)</f>
        <v>35</v>
      </c>
      <c r="C5687" s="164">
        <f>WEEKDAY(A5687)</f>
        <v>1</v>
      </c>
      <c r="D5687" s="164">
        <v>22</v>
      </c>
      <c r="E5687" s="163">
        <v>12</v>
      </c>
      <c r="F5687" s="163">
        <v>12.045</v>
      </c>
      <c r="G5687" s="163">
        <v>10.14</v>
      </c>
      <c r="H5687" s="1">
        <v>1023</v>
      </c>
      <c r="I5687" s="161">
        <f>VLOOKUP(B5687,L$2:M$54,2,FALSE)</f>
        <v>1.0616697935451742</v>
      </c>
      <c r="J5687">
        <f>MAX(I5687*F5687,E5687)</f>
        <v>12.787812663251623</v>
      </c>
      <c r="L5687" s="166"/>
      <c r="M5687" s="41"/>
      <c r="N5687" s="41"/>
      <c r="O5687" s="41"/>
    </row>
    <row r="5688" spans="1:15" x14ac:dyDescent="0.25">
      <c r="A5688" s="165">
        <v>43702.916666666664</v>
      </c>
      <c r="B5688" s="167">
        <f>WEEKNUM(A5688)</f>
        <v>35</v>
      </c>
      <c r="C5688" s="164">
        <f>WEEKDAY(A5688)</f>
        <v>1</v>
      </c>
      <c r="D5688" s="164">
        <v>23</v>
      </c>
      <c r="E5688" s="163">
        <v>11</v>
      </c>
      <c r="F5688" s="163">
        <v>11.73</v>
      </c>
      <c r="G5688" s="163">
        <v>9.8625000000000007</v>
      </c>
      <c r="H5688" s="1">
        <v>991</v>
      </c>
      <c r="I5688" s="161">
        <f>VLOOKUP(B5688,L$2:M$54,2,FALSE)</f>
        <v>1.0616697935451742</v>
      </c>
      <c r="J5688">
        <f>MAX(I5688*F5688,E5688)</f>
        <v>12.453386678284893</v>
      </c>
      <c r="L5688" s="166"/>
      <c r="M5688" s="41"/>
      <c r="N5688" s="41"/>
      <c r="O5688" s="41"/>
    </row>
    <row r="5689" spans="1:15" x14ac:dyDescent="0.25">
      <c r="A5689" s="165">
        <v>43702.958333333336</v>
      </c>
      <c r="B5689" s="167">
        <f>WEEKNUM(A5689)</f>
        <v>35</v>
      </c>
      <c r="C5689" s="164">
        <f>WEEKDAY(A5689)</f>
        <v>1</v>
      </c>
      <c r="D5689" s="164">
        <v>24</v>
      </c>
      <c r="E5689" s="163">
        <v>11.815</v>
      </c>
      <c r="F5689" s="163">
        <v>11.815</v>
      </c>
      <c r="G5689" s="163">
        <v>9.85</v>
      </c>
      <c r="H5689" s="1">
        <v>923</v>
      </c>
      <c r="I5689" s="161">
        <f>VLOOKUP(B5689,L$2:M$54,2,FALSE)</f>
        <v>1.0616697935451742</v>
      </c>
      <c r="J5689">
        <f>MAX(I5689*F5689,E5689)</f>
        <v>12.543628610736233</v>
      </c>
      <c r="L5689" s="166"/>
      <c r="M5689" s="41"/>
      <c r="N5689" s="41"/>
      <c r="O5689" s="41"/>
    </row>
    <row r="5690" spans="1:15" x14ac:dyDescent="0.25">
      <c r="A5690" s="165">
        <v>43703</v>
      </c>
      <c r="B5690" s="167">
        <f>WEEKNUM(A5690)</f>
        <v>35</v>
      </c>
      <c r="C5690" s="164">
        <f>WEEKDAY(A5690)</f>
        <v>2</v>
      </c>
      <c r="D5690" s="164">
        <v>1</v>
      </c>
      <c r="E5690" s="163">
        <v>11.86</v>
      </c>
      <c r="F5690" s="163">
        <v>11.86</v>
      </c>
      <c r="G5690" s="163">
        <v>10.907500000000001</v>
      </c>
      <c r="H5690" s="1">
        <v>626</v>
      </c>
      <c r="I5690" s="161">
        <f>VLOOKUP(B5690,L$2:M$54,2,FALSE)</f>
        <v>1.0616697935451742</v>
      </c>
      <c r="J5690">
        <f>MAX(I5690*F5690,E5690)</f>
        <v>12.591403751445766</v>
      </c>
      <c r="L5690" s="166"/>
      <c r="M5690" s="41"/>
      <c r="N5690" s="41"/>
      <c r="O5690" s="41"/>
    </row>
    <row r="5691" spans="1:15" x14ac:dyDescent="0.25">
      <c r="A5691" s="165">
        <v>43703.041666666664</v>
      </c>
      <c r="B5691" s="167">
        <f>WEEKNUM(A5691)</f>
        <v>35</v>
      </c>
      <c r="C5691" s="164">
        <f>WEEKDAY(A5691)</f>
        <v>2</v>
      </c>
      <c r="D5691" s="164">
        <v>2</v>
      </c>
      <c r="E5691" s="163">
        <v>12.065</v>
      </c>
      <c r="F5691" s="163">
        <v>12.065</v>
      </c>
      <c r="G5691" s="163">
        <v>12.045</v>
      </c>
      <c r="H5691" s="1">
        <v>348</v>
      </c>
      <c r="I5691" s="161">
        <f>VLOOKUP(B5691,L$2:M$54,2,FALSE)</f>
        <v>1.0616697935451742</v>
      </c>
      <c r="J5691">
        <f>MAX(I5691*F5691,E5691)</f>
        <v>12.809046059122526</v>
      </c>
      <c r="L5691" s="166"/>
      <c r="M5691" s="41"/>
      <c r="N5691" s="41"/>
      <c r="O5691" s="41"/>
    </row>
    <row r="5692" spans="1:15" x14ac:dyDescent="0.25">
      <c r="A5692" s="165">
        <v>43703.083333333336</v>
      </c>
      <c r="B5692" s="167">
        <f>WEEKNUM(A5692)</f>
        <v>35</v>
      </c>
      <c r="C5692" s="164">
        <f>WEEKDAY(A5692)</f>
        <v>2</v>
      </c>
      <c r="D5692" s="164">
        <v>3</v>
      </c>
      <c r="E5692" s="163">
        <v>12.030000000000001</v>
      </c>
      <c r="F5692" s="163">
        <v>12.030000000000001</v>
      </c>
      <c r="G5692" s="163">
        <v>11.99</v>
      </c>
      <c r="H5692" s="1">
        <v>212</v>
      </c>
      <c r="I5692" s="161">
        <f>VLOOKUP(B5692,L$2:M$54,2,FALSE)</f>
        <v>1.0616697935451742</v>
      </c>
      <c r="J5692">
        <f>MAX(I5692*F5692,E5692)</f>
        <v>12.771887616348447</v>
      </c>
      <c r="L5692" s="166"/>
      <c r="M5692" s="41"/>
      <c r="N5692" s="41"/>
      <c r="O5692" s="41"/>
    </row>
    <row r="5693" spans="1:15" x14ac:dyDescent="0.25">
      <c r="A5693" s="165">
        <v>43703.125</v>
      </c>
      <c r="B5693" s="167">
        <f>WEEKNUM(A5693)</f>
        <v>35</v>
      </c>
      <c r="C5693" s="164">
        <f>WEEKDAY(A5693)</f>
        <v>2</v>
      </c>
      <c r="D5693" s="164">
        <v>4</v>
      </c>
      <c r="E5693" s="163">
        <v>9.9499999999999993</v>
      </c>
      <c r="F5693" s="163">
        <v>9.9499999999999993</v>
      </c>
      <c r="G5693" s="163">
        <v>12.045</v>
      </c>
      <c r="H5693" s="1">
        <v>243</v>
      </c>
      <c r="I5693" s="161">
        <f>VLOOKUP(B5693,L$2:M$54,2,FALSE)</f>
        <v>1.0616697935451742</v>
      </c>
      <c r="J5693">
        <f>MAX(I5693*F5693,E5693)</f>
        <v>10.563614445774483</v>
      </c>
      <c r="L5693" s="166"/>
      <c r="M5693" s="41"/>
      <c r="N5693" s="41"/>
      <c r="O5693" s="41"/>
    </row>
    <row r="5694" spans="1:15" x14ac:dyDescent="0.25">
      <c r="A5694" s="165">
        <v>43703.166666666664</v>
      </c>
      <c r="B5694" s="167">
        <f>WEEKNUM(A5694)</f>
        <v>35</v>
      </c>
      <c r="C5694" s="164">
        <f>WEEKDAY(A5694)</f>
        <v>2</v>
      </c>
      <c r="D5694" s="164">
        <v>5</v>
      </c>
      <c r="E5694" s="163">
        <v>10.190000000000001</v>
      </c>
      <c r="F5694" s="163">
        <v>10.190000000000001</v>
      </c>
      <c r="G5694" s="163">
        <v>11.99</v>
      </c>
      <c r="H5694" s="1">
        <v>305</v>
      </c>
      <c r="I5694" s="161">
        <f>VLOOKUP(B5694,L$2:M$54,2,FALSE)</f>
        <v>1.0616697935451742</v>
      </c>
      <c r="J5694">
        <f>MAX(I5694*F5694,E5694)</f>
        <v>10.818415196225327</v>
      </c>
      <c r="L5694" s="166"/>
      <c r="M5694" s="41"/>
      <c r="N5694" s="41"/>
      <c r="O5694" s="41"/>
    </row>
    <row r="5695" spans="1:15" x14ac:dyDescent="0.25">
      <c r="A5695" s="165">
        <v>43703.208333333336</v>
      </c>
      <c r="B5695" s="167">
        <f>WEEKNUM(A5695)</f>
        <v>35</v>
      </c>
      <c r="C5695" s="164">
        <f>WEEKDAY(A5695)</f>
        <v>2</v>
      </c>
      <c r="D5695" s="164">
        <v>6</v>
      </c>
      <c r="E5695" s="163">
        <v>10.065000000000001</v>
      </c>
      <c r="F5695" s="163">
        <v>10.065000000000001</v>
      </c>
      <c r="G5695" s="163">
        <v>12.045</v>
      </c>
      <c r="H5695" s="1">
        <v>384</v>
      </c>
      <c r="I5695" s="161">
        <f>VLOOKUP(B5695,L$2:M$54,2,FALSE)</f>
        <v>1.0616697935451742</v>
      </c>
      <c r="J5695">
        <f>MAX(I5695*F5695,E5695)</f>
        <v>10.68570647203218</v>
      </c>
      <c r="L5695" s="166"/>
      <c r="M5695" s="41"/>
      <c r="N5695" s="41"/>
      <c r="O5695" s="41"/>
    </row>
    <row r="5696" spans="1:15" x14ac:dyDescent="0.25">
      <c r="A5696" s="165">
        <v>43703.25</v>
      </c>
      <c r="B5696" s="167">
        <f>WEEKNUM(A5696)</f>
        <v>35</v>
      </c>
      <c r="C5696" s="164">
        <f>WEEKDAY(A5696)</f>
        <v>2</v>
      </c>
      <c r="D5696" s="164">
        <v>7</v>
      </c>
      <c r="E5696" s="163">
        <v>10.09</v>
      </c>
      <c r="F5696" s="163">
        <v>10.09</v>
      </c>
      <c r="G5696" s="163">
        <v>11.99</v>
      </c>
      <c r="H5696" s="1">
        <v>648</v>
      </c>
      <c r="I5696" s="161">
        <f>VLOOKUP(B5696,L$2:M$54,2,FALSE)</f>
        <v>1.0616697935451742</v>
      </c>
      <c r="J5696">
        <f>MAX(I5696*F5696,E5696)</f>
        <v>10.712248216870808</v>
      </c>
      <c r="L5696" s="166"/>
      <c r="M5696" s="41"/>
      <c r="N5696" s="41"/>
      <c r="O5696" s="41"/>
    </row>
    <row r="5697" spans="1:15" x14ac:dyDescent="0.25">
      <c r="A5697" s="165">
        <v>43703.291666666664</v>
      </c>
      <c r="B5697" s="167">
        <f>WEEKNUM(A5697)</f>
        <v>35</v>
      </c>
      <c r="C5697" s="164">
        <f>WEEKDAY(A5697)</f>
        <v>2</v>
      </c>
      <c r="D5697" s="164">
        <v>8</v>
      </c>
      <c r="E5697" s="163">
        <v>9.9499999999999993</v>
      </c>
      <c r="F5697" s="163">
        <v>9.9499999999999993</v>
      </c>
      <c r="G5697" s="163">
        <v>11.932500000000001</v>
      </c>
      <c r="H5697" s="1">
        <v>1250</v>
      </c>
      <c r="I5697" s="161">
        <f>VLOOKUP(B5697,L$2:M$54,2,FALSE)</f>
        <v>1.0616697935451742</v>
      </c>
      <c r="J5697">
        <f>MAX(I5697*F5697,E5697)</f>
        <v>10.563614445774483</v>
      </c>
      <c r="L5697" s="166"/>
      <c r="M5697" s="41"/>
      <c r="N5697" s="41"/>
      <c r="O5697" s="41"/>
    </row>
    <row r="5698" spans="1:15" x14ac:dyDescent="0.25">
      <c r="A5698" s="165">
        <v>43703.333333333336</v>
      </c>
      <c r="B5698" s="167">
        <f>WEEKNUM(A5698)</f>
        <v>35</v>
      </c>
      <c r="C5698" s="164">
        <f>WEEKDAY(A5698)</f>
        <v>2</v>
      </c>
      <c r="D5698" s="164">
        <v>9</v>
      </c>
      <c r="E5698" s="163">
        <v>11.86</v>
      </c>
      <c r="F5698" s="163">
        <v>11.86</v>
      </c>
      <c r="G5698" s="163">
        <v>11.842499999999999</v>
      </c>
      <c r="H5698" s="1">
        <v>1889</v>
      </c>
      <c r="I5698" s="161">
        <f>VLOOKUP(B5698,L$2:M$54,2,FALSE)</f>
        <v>1.0616697935451742</v>
      </c>
      <c r="J5698">
        <f>MAX(I5698*F5698,E5698)</f>
        <v>12.591403751445766</v>
      </c>
      <c r="L5698" s="166"/>
      <c r="M5698" s="41"/>
      <c r="N5698" s="41"/>
      <c r="O5698" s="41"/>
    </row>
    <row r="5699" spans="1:15" x14ac:dyDescent="0.25">
      <c r="A5699" s="165">
        <v>43703.375</v>
      </c>
      <c r="B5699" s="167">
        <f>WEEKNUM(A5699)</f>
        <v>35</v>
      </c>
      <c r="C5699" s="164">
        <f>WEEKDAY(A5699)</f>
        <v>2</v>
      </c>
      <c r="D5699" s="164">
        <v>10</v>
      </c>
      <c r="E5699" s="163">
        <v>10.5</v>
      </c>
      <c r="F5699" s="163">
        <v>11.885</v>
      </c>
      <c r="G5699" s="163">
        <v>12.045</v>
      </c>
      <c r="H5699" s="1">
        <v>2499</v>
      </c>
      <c r="I5699" s="161">
        <f>VLOOKUP(B5699,L$2:M$54,2,FALSE)</f>
        <v>1.0616697935451742</v>
      </c>
      <c r="J5699">
        <f>MAX(I5699*F5699,E5699)</f>
        <v>12.617945496284396</v>
      </c>
      <c r="L5699" s="166"/>
      <c r="M5699" s="41"/>
      <c r="N5699" s="41"/>
      <c r="O5699" s="41"/>
    </row>
    <row r="5700" spans="1:15" x14ac:dyDescent="0.25">
      <c r="A5700" s="165">
        <v>43703.416666666664</v>
      </c>
      <c r="B5700" s="167">
        <f>WEEKNUM(A5700)</f>
        <v>35</v>
      </c>
      <c r="C5700" s="164">
        <f>WEEKDAY(A5700)</f>
        <v>2</v>
      </c>
      <c r="D5700" s="164">
        <v>11</v>
      </c>
      <c r="E5700" s="163">
        <v>10.934999999999999</v>
      </c>
      <c r="F5700" s="163">
        <v>11.94</v>
      </c>
      <c r="G5700" s="163">
        <v>11.995000000000001</v>
      </c>
      <c r="H5700" s="1">
        <v>3007</v>
      </c>
      <c r="I5700" s="161">
        <f>VLOOKUP(B5700,L$2:M$54,2,FALSE)</f>
        <v>1.0616697935451742</v>
      </c>
      <c r="J5700">
        <f>MAX(I5700*F5700,E5700)</f>
        <v>12.67633733492938</v>
      </c>
      <c r="L5700" s="166"/>
      <c r="M5700" s="41"/>
      <c r="N5700" s="41"/>
      <c r="O5700" s="41"/>
    </row>
    <row r="5701" spans="1:15" x14ac:dyDescent="0.25">
      <c r="A5701" s="165">
        <v>43703.458333333336</v>
      </c>
      <c r="B5701" s="167">
        <f>WEEKNUM(A5701)</f>
        <v>35</v>
      </c>
      <c r="C5701" s="164">
        <f>WEEKDAY(A5701)</f>
        <v>2</v>
      </c>
      <c r="D5701" s="164">
        <v>12</v>
      </c>
      <c r="E5701" s="163">
        <v>10</v>
      </c>
      <c r="F5701" s="163">
        <v>13.870000000000001</v>
      </c>
      <c r="G5701" s="163">
        <v>11.9825</v>
      </c>
      <c r="H5701" s="1">
        <v>3304</v>
      </c>
      <c r="I5701" s="161">
        <f>VLOOKUP(B5701,L$2:M$54,2,FALSE)</f>
        <v>1.0616697935451742</v>
      </c>
      <c r="J5701">
        <f>MAX(I5701*F5701,E5701)</f>
        <v>14.725360036471567</v>
      </c>
      <c r="L5701" s="166"/>
      <c r="M5701" s="41"/>
      <c r="N5701" s="41"/>
      <c r="O5701" s="41"/>
    </row>
    <row r="5702" spans="1:15" x14ac:dyDescent="0.25">
      <c r="A5702" s="165">
        <v>43703.5</v>
      </c>
      <c r="B5702" s="167">
        <f>WEEKNUM(A5702)</f>
        <v>35</v>
      </c>
      <c r="C5702" s="164">
        <f>WEEKDAY(A5702)</f>
        <v>2</v>
      </c>
      <c r="D5702" s="164">
        <v>13</v>
      </c>
      <c r="E5702" s="163">
        <v>10</v>
      </c>
      <c r="F5702" s="163">
        <v>14.15</v>
      </c>
      <c r="G5702" s="163">
        <v>11.407499999999999</v>
      </c>
      <c r="H5702" s="1">
        <v>2816</v>
      </c>
      <c r="I5702" s="161">
        <f>VLOOKUP(B5702,L$2:M$54,2,FALSE)</f>
        <v>1.0616697935451742</v>
      </c>
      <c r="J5702">
        <f>MAX(I5702*F5702,E5702)</f>
        <v>15.022627578664215</v>
      </c>
      <c r="L5702" s="166"/>
      <c r="M5702" s="41"/>
      <c r="N5702" s="41"/>
      <c r="O5702" s="41"/>
    </row>
    <row r="5703" spans="1:15" x14ac:dyDescent="0.25">
      <c r="A5703" s="165">
        <v>43703.541666666664</v>
      </c>
      <c r="B5703" s="167">
        <f>WEEKNUM(A5703)</f>
        <v>35</v>
      </c>
      <c r="C5703" s="164">
        <f>WEEKDAY(A5703)</f>
        <v>2</v>
      </c>
      <c r="D5703" s="164">
        <v>14</v>
      </c>
      <c r="E5703" s="163">
        <v>10</v>
      </c>
      <c r="F5703" s="163">
        <v>11.9375</v>
      </c>
      <c r="G5703" s="163">
        <v>12.022500000000001</v>
      </c>
      <c r="H5703" s="1">
        <v>2590</v>
      </c>
      <c r="I5703" s="161">
        <f>VLOOKUP(B5703,L$2:M$54,2,FALSE)</f>
        <v>1.0616697935451742</v>
      </c>
      <c r="J5703">
        <f>MAX(I5703*F5703,E5703)</f>
        <v>12.673683160445517</v>
      </c>
      <c r="L5703" s="166"/>
      <c r="M5703" s="41"/>
      <c r="N5703" s="41"/>
      <c r="O5703" s="41"/>
    </row>
    <row r="5704" spans="1:15" x14ac:dyDescent="0.25">
      <c r="A5704" s="165">
        <v>43703.583333333336</v>
      </c>
      <c r="B5704" s="167">
        <f>WEEKNUM(A5704)</f>
        <v>35</v>
      </c>
      <c r="C5704" s="164">
        <f>WEEKDAY(A5704)</f>
        <v>2</v>
      </c>
      <c r="D5704" s="164">
        <v>15</v>
      </c>
      <c r="E5704" s="163">
        <v>11</v>
      </c>
      <c r="F5704" s="163">
        <v>12.105</v>
      </c>
      <c r="G5704" s="163">
        <v>11.365</v>
      </c>
      <c r="H5704" s="1">
        <v>2811</v>
      </c>
      <c r="I5704" s="161">
        <f>VLOOKUP(B5704,L$2:M$54,2,FALSE)</f>
        <v>1.0616697935451742</v>
      </c>
      <c r="J5704">
        <f>MAX(I5704*F5704,E5704)</f>
        <v>12.851512850864335</v>
      </c>
      <c r="L5704" s="166"/>
      <c r="M5704" s="41"/>
      <c r="N5704" s="41"/>
      <c r="O5704" s="41"/>
    </row>
    <row r="5705" spans="1:15" x14ac:dyDescent="0.25">
      <c r="A5705" s="165">
        <v>43703.625</v>
      </c>
      <c r="B5705" s="167">
        <f>WEEKNUM(A5705)</f>
        <v>35</v>
      </c>
      <c r="C5705" s="164">
        <f>WEEKDAY(A5705)</f>
        <v>2</v>
      </c>
      <c r="D5705" s="164">
        <v>16</v>
      </c>
      <c r="E5705" s="163">
        <v>10</v>
      </c>
      <c r="F5705" s="163">
        <v>13.850000000000001</v>
      </c>
      <c r="G5705" s="163">
        <v>11.815</v>
      </c>
      <c r="H5705" s="1">
        <v>2737</v>
      </c>
      <c r="I5705" s="161">
        <f>VLOOKUP(B5705,L$2:M$54,2,FALSE)</f>
        <v>1.0616697935451742</v>
      </c>
      <c r="J5705">
        <f>MAX(I5705*F5705,E5705)</f>
        <v>14.704126640600665</v>
      </c>
      <c r="L5705" s="166"/>
      <c r="M5705" s="41"/>
      <c r="N5705" s="41"/>
      <c r="O5705" s="41"/>
    </row>
    <row r="5706" spans="1:15" x14ac:dyDescent="0.25">
      <c r="A5706" s="165">
        <v>43703.666666666664</v>
      </c>
      <c r="B5706" s="167">
        <f>WEEKNUM(A5706)</f>
        <v>35</v>
      </c>
      <c r="C5706" s="164">
        <f>WEEKDAY(A5706)</f>
        <v>2</v>
      </c>
      <c r="D5706" s="164">
        <v>17</v>
      </c>
      <c r="E5706" s="163">
        <v>10</v>
      </c>
      <c r="F5706" s="163">
        <v>14.260000000000002</v>
      </c>
      <c r="G5706" s="163">
        <v>11.86</v>
      </c>
      <c r="H5706" s="1">
        <v>3056</v>
      </c>
      <c r="I5706" s="161">
        <f>VLOOKUP(B5706,L$2:M$54,2,FALSE)</f>
        <v>1.0616697935451742</v>
      </c>
      <c r="J5706">
        <f>MAX(I5706*F5706,E5706)</f>
        <v>15.139411255954187</v>
      </c>
      <c r="L5706" s="166"/>
      <c r="M5706" s="41"/>
      <c r="N5706" s="41"/>
      <c r="O5706" s="41"/>
    </row>
    <row r="5707" spans="1:15" x14ac:dyDescent="0.25">
      <c r="A5707" s="165">
        <v>43703.708333333336</v>
      </c>
      <c r="B5707" s="167">
        <f>WEEKNUM(A5707)</f>
        <v>35</v>
      </c>
      <c r="C5707" s="164">
        <f>WEEKDAY(A5707)</f>
        <v>2</v>
      </c>
      <c r="D5707" s="164">
        <v>18</v>
      </c>
      <c r="E5707" s="163">
        <v>10</v>
      </c>
      <c r="F5707" s="163">
        <v>14</v>
      </c>
      <c r="G5707" s="163">
        <v>12.065</v>
      </c>
      <c r="H5707" s="1">
        <v>3133</v>
      </c>
      <c r="I5707" s="161">
        <f>VLOOKUP(B5707,L$2:M$54,2,FALSE)</f>
        <v>1.0616697935451742</v>
      </c>
      <c r="J5707">
        <f>MAX(I5707*F5707,E5707)</f>
        <v>14.863377109632438</v>
      </c>
      <c r="L5707" s="166"/>
      <c r="M5707" s="41"/>
      <c r="N5707" s="41"/>
      <c r="O5707" s="41"/>
    </row>
    <row r="5708" spans="1:15" x14ac:dyDescent="0.25">
      <c r="A5708" s="165">
        <v>43703.75</v>
      </c>
      <c r="B5708" s="167">
        <f>WEEKNUM(A5708)</f>
        <v>35</v>
      </c>
      <c r="C5708" s="164">
        <f>WEEKDAY(A5708)</f>
        <v>2</v>
      </c>
      <c r="D5708" s="164">
        <v>19</v>
      </c>
      <c r="E5708" s="163">
        <v>10</v>
      </c>
      <c r="F5708" s="163">
        <v>13.850000000000001</v>
      </c>
      <c r="G5708" s="163">
        <v>12.030000000000001</v>
      </c>
      <c r="H5708" s="1">
        <v>3055</v>
      </c>
      <c r="I5708" s="161">
        <f>VLOOKUP(B5708,L$2:M$54,2,FALSE)</f>
        <v>1.0616697935451742</v>
      </c>
      <c r="J5708">
        <f>MAX(I5708*F5708,E5708)</f>
        <v>14.704126640600665</v>
      </c>
      <c r="L5708" s="166"/>
      <c r="M5708" s="41"/>
      <c r="N5708" s="41"/>
      <c r="O5708" s="41"/>
    </row>
    <row r="5709" spans="1:15" x14ac:dyDescent="0.25">
      <c r="A5709" s="165">
        <v>43703.791666666664</v>
      </c>
      <c r="B5709" s="167">
        <f>WEEKNUM(A5709)</f>
        <v>35</v>
      </c>
      <c r="C5709" s="164">
        <f>WEEKDAY(A5709)</f>
        <v>2</v>
      </c>
      <c r="D5709" s="164">
        <v>20</v>
      </c>
      <c r="E5709" s="163">
        <v>10</v>
      </c>
      <c r="F5709" s="163">
        <v>14.260000000000002</v>
      </c>
      <c r="G5709" s="163">
        <v>9.9499999999999993</v>
      </c>
      <c r="H5709" s="1">
        <v>2276</v>
      </c>
      <c r="I5709" s="161">
        <f>VLOOKUP(B5709,L$2:M$54,2,FALSE)</f>
        <v>1.0616697935451742</v>
      </c>
      <c r="J5709">
        <f>MAX(I5709*F5709,E5709)</f>
        <v>15.139411255954187</v>
      </c>
      <c r="L5709" s="166"/>
      <c r="M5709" s="41"/>
      <c r="N5709" s="41"/>
      <c r="O5709" s="41"/>
    </row>
    <row r="5710" spans="1:15" x14ac:dyDescent="0.25">
      <c r="A5710" s="165">
        <v>43703.833333333336</v>
      </c>
      <c r="B5710" s="167">
        <f>WEEKNUM(A5710)</f>
        <v>35</v>
      </c>
      <c r="C5710" s="164">
        <f>WEEKDAY(A5710)</f>
        <v>2</v>
      </c>
      <c r="D5710" s="164">
        <v>21</v>
      </c>
      <c r="E5710" s="163">
        <v>10</v>
      </c>
      <c r="F5710" s="163">
        <v>13</v>
      </c>
      <c r="G5710" s="163">
        <v>10.190000000000001</v>
      </c>
      <c r="H5710" s="1">
        <v>1492</v>
      </c>
      <c r="I5710" s="161">
        <f>VLOOKUP(B5710,L$2:M$54,2,FALSE)</f>
        <v>1.0616697935451742</v>
      </c>
      <c r="J5710">
        <f>MAX(I5710*F5710,E5710)</f>
        <v>13.801707316087265</v>
      </c>
      <c r="L5710" s="166"/>
      <c r="M5710" s="41"/>
      <c r="N5710" s="41"/>
      <c r="O5710" s="41"/>
    </row>
    <row r="5711" spans="1:15" x14ac:dyDescent="0.25">
      <c r="A5711" s="165">
        <v>43703.875</v>
      </c>
      <c r="B5711" s="167">
        <f>WEEKNUM(A5711)</f>
        <v>35</v>
      </c>
      <c r="C5711" s="164">
        <f>WEEKDAY(A5711)</f>
        <v>2</v>
      </c>
      <c r="D5711" s="164">
        <v>22</v>
      </c>
      <c r="E5711" s="163">
        <v>12.01</v>
      </c>
      <c r="F5711" s="163">
        <v>12.01</v>
      </c>
      <c r="G5711" s="163">
        <v>10.065000000000001</v>
      </c>
      <c r="H5711" s="1">
        <v>1328</v>
      </c>
      <c r="I5711" s="161">
        <f>VLOOKUP(B5711,L$2:M$54,2,FALSE)</f>
        <v>1.0616697935451742</v>
      </c>
      <c r="J5711">
        <f>MAX(I5711*F5711,E5711)</f>
        <v>12.750654220477543</v>
      </c>
      <c r="L5711" s="166"/>
      <c r="M5711" s="41"/>
      <c r="N5711" s="41"/>
      <c r="O5711" s="41"/>
    </row>
    <row r="5712" spans="1:15" x14ac:dyDescent="0.25">
      <c r="A5712" s="165">
        <v>43703.916666666664</v>
      </c>
      <c r="B5712" s="167">
        <f>WEEKNUM(A5712)</f>
        <v>35</v>
      </c>
      <c r="C5712" s="164">
        <f>WEEKDAY(A5712)</f>
        <v>2</v>
      </c>
      <c r="D5712" s="164">
        <v>23</v>
      </c>
      <c r="E5712" s="163">
        <v>11.9375</v>
      </c>
      <c r="F5712" s="163">
        <v>11.9375</v>
      </c>
      <c r="G5712" s="163">
        <v>10.09</v>
      </c>
      <c r="H5712" s="1">
        <v>1259</v>
      </c>
      <c r="I5712" s="161">
        <f>VLOOKUP(B5712,L$2:M$54,2,FALSE)</f>
        <v>1.0616697935451742</v>
      </c>
      <c r="J5712">
        <f>MAX(I5712*F5712,E5712)</f>
        <v>12.673683160445517</v>
      </c>
      <c r="L5712" s="166"/>
      <c r="M5712" s="41"/>
      <c r="N5712" s="41"/>
      <c r="O5712" s="41"/>
    </row>
    <row r="5713" spans="1:15" x14ac:dyDescent="0.25">
      <c r="A5713" s="165">
        <v>43703.958333333336</v>
      </c>
      <c r="B5713" s="167">
        <f>WEEKNUM(A5713)</f>
        <v>35</v>
      </c>
      <c r="C5713" s="164">
        <f>WEEKDAY(A5713)</f>
        <v>2</v>
      </c>
      <c r="D5713" s="164">
        <v>24</v>
      </c>
      <c r="E5713" s="163">
        <v>12.105</v>
      </c>
      <c r="F5713" s="163">
        <v>12.105</v>
      </c>
      <c r="G5713" s="163">
        <v>9.9499999999999993</v>
      </c>
      <c r="H5713" s="1">
        <v>1129</v>
      </c>
      <c r="I5713" s="161">
        <f>VLOOKUP(B5713,L$2:M$54,2,FALSE)</f>
        <v>1.0616697935451742</v>
      </c>
      <c r="J5713">
        <f>MAX(I5713*F5713,E5713)</f>
        <v>12.851512850864335</v>
      </c>
      <c r="L5713" s="166"/>
      <c r="M5713" s="41"/>
      <c r="N5713" s="41"/>
      <c r="O5713" s="41"/>
    </row>
    <row r="5714" spans="1:15" x14ac:dyDescent="0.25">
      <c r="A5714" s="165">
        <v>43704</v>
      </c>
      <c r="B5714" s="167">
        <f>WEEKNUM(A5714)</f>
        <v>35</v>
      </c>
      <c r="C5714" s="164">
        <f>WEEKDAY(A5714)</f>
        <v>3</v>
      </c>
      <c r="D5714" s="164">
        <v>1</v>
      </c>
      <c r="E5714" s="163">
        <v>10.879999999999999</v>
      </c>
      <c r="F5714" s="163">
        <v>10.879999999999999</v>
      </c>
      <c r="G5714" s="163">
        <v>11.86</v>
      </c>
      <c r="H5714" s="1">
        <v>825</v>
      </c>
      <c r="I5714" s="161">
        <f>VLOOKUP(B5714,L$2:M$54,2,FALSE)</f>
        <v>1.0616697935451742</v>
      </c>
      <c r="J5714">
        <f>MAX(I5714*F5714,E5714)</f>
        <v>11.550967353771494</v>
      </c>
      <c r="L5714" s="166"/>
      <c r="M5714" s="41"/>
      <c r="N5714" s="41"/>
      <c r="O5714" s="41"/>
    </row>
    <row r="5715" spans="1:15" x14ac:dyDescent="0.25">
      <c r="A5715" s="165">
        <v>43704.041666666664</v>
      </c>
      <c r="B5715" s="167">
        <f>WEEKNUM(A5715)</f>
        <v>35</v>
      </c>
      <c r="C5715" s="164">
        <f>WEEKDAY(A5715)</f>
        <v>3</v>
      </c>
      <c r="D5715" s="164">
        <v>2</v>
      </c>
      <c r="E5715" s="163">
        <v>12</v>
      </c>
      <c r="F5715" s="163">
        <v>12</v>
      </c>
      <c r="G5715" s="163">
        <v>11.192499999999999</v>
      </c>
      <c r="H5715" s="1">
        <v>535</v>
      </c>
      <c r="I5715" s="161">
        <f>VLOOKUP(B5715,L$2:M$54,2,FALSE)</f>
        <v>1.0616697935451742</v>
      </c>
      <c r="J5715">
        <f>MAX(I5715*F5715,E5715)</f>
        <v>12.740037522542091</v>
      </c>
      <c r="L5715" s="166"/>
      <c r="M5715" s="41"/>
      <c r="N5715" s="41"/>
      <c r="O5715" s="41"/>
    </row>
    <row r="5716" spans="1:15" x14ac:dyDescent="0.25">
      <c r="A5716" s="165">
        <v>43704.083333333336</v>
      </c>
      <c r="B5716" s="167">
        <f>WEEKNUM(A5716)</f>
        <v>35</v>
      </c>
      <c r="C5716" s="164">
        <f>WEEKDAY(A5716)</f>
        <v>3</v>
      </c>
      <c r="D5716" s="164">
        <v>3</v>
      </c>
      <c r="E5716" s="163">
        <v>10.6</v>
      </c>
      <c r="F5716" s="163">
        <v>11.1</v>
      </c>
      <c r="G5716" s="163">
        <v>11.4375</v>
      </c>
      <c r="H5716" s="1">
        <v>292</v>
      </c>
      <c r="I5716" s="161">
        <f>VLOOKUP(B5716,L$2:M$54,2,FALSE)</f>
        <v>1.0616697935451742</v>
      </c>
      <c r="J5716">
        <f>MAX(I5716*F5716,E5716)</f>
        <v>11.784534708351433</v>
      </c>
      <c r="L5716" s="166"/>
      <c r="M5716" s="41"/>
      <c r="N5716" s="41"/>
      <c r="O5716" s="41"/>
    </row>
    <row r="5717" spans="1:15" x14ac:dyDescent="0.25">
      <c r="A5717" s="165">
        <v>43704.125</v>
      </c>
      <c r="B5717" s="167">
        <f>WEEKNUM(A5717)</f>
        <v>35</v>
      </c>
      <c r="C5717" s="164">
        <f>WEEKDAY(A5717)</f>
        <v>3</v>
      </c>
      <c r="D5717" s="164">
        <v>4</v>
      </c>
      <c r="E5717" s="163">
        <v>11.875</v>
      </c>
      <c r="F5717" s="163">
        <v>12</v>
      </c>
      <c r="G5717" s="163">
        <v>11.935</v>
      </c>
      <c r="H5717" s="1">
        <v>248</v>
      </c>
      <c r="I5717" s="161">
        <f>VLOOKUP(B5717,L$2:M$54,2,FALSE)</f>
        <v>1.0616697935451742</v>
      </c>
      <c r="J5717">
        <f>MAX(I5717*F5717,E5717)</f>
        <v>12.740037522542091</v>
      </c>
      <c r="L5717" s="166"/>
      <c r="M5717" s="41"/>
      <c r="N5717" s="41"/>
      <c r="O5717" s="41"/>
    </row>
    <row r="5718" spans="1:15" x14ac:dyDescent="0.25">
      <c r="A5718" s="165">
        <v>43704.166666666664</v>
      </c>
      <c r="B5718" s="167">
        <f>WEEKNUM(A5718)</f>
        <v>35</v>
      </c>
      <c r="C5718" s="164">
        <f>WEEKDAY(A5718)</f>
        <v>3</v>
      </c>
      <c r="D5718" s="164">
        <v>5</v>
      </c>
      <c r="E5718" s="163">
        <v>10.6</v>
      </c>
      <c r="F5718" s="163">
        <v>11.1</v>
      </c>
      <c r="G5718" s="163">
        <v>12.074999999999999</v>
      </c>
      <c r="H5718" s="1">
        <v>290</v>
      </c>
      <c r="I5718" s="161">
        <f>VLOOKUP(B5718,L$2:M$54,2,FALSE)</f>
        <v>1.0616697935451742</v>
      </c>
      <c r="J5718">
        <f>MAX(I5718*F5718,E5718)</f>
        <v>11.784534708351433</v>
      </c>
      <c r="L5718" s="166"/>
      <c r="M5718" s="41"/>
      <c r="N5718" s="41"/>
      <c r="O5718" s="41"/>
    </row>
    <row r="5719" spans="1:15" x14ac:dyDescent="0.25">
      <c r="A5719" s="165">
        <v>43704.208333333336</v>
      </c>
      <c r="B5719" s="167">
        <f>WEEKNUM(A5719)</f>
        <v>35</v>
      </c>
      <c r="C5719" s="164">
        <f>WEEKDAY(A5719)</f>
        <v>3</v>
      </c>
      <c r="D5719" s="164">
        <v>6</v>
      </c>
      <c r="E5719" s="163">
        <v>10.5</v>
      </c>
      <c r="F5719" s="163">
        <v>11</v>
      </c>
      <c r="G5719" s="163">
        <v>10.96875</v>
      </c>
      <c r="H5719" s="1">
        <v>268</v>
      </c>
      <c r="I5719" s="161">
        <f>VLOOKUP(B5719,L$2:M$54,2,FALSE)</f>
        <v>1.0616697935451742</v>
      </c>
      <c r="J5719">
        <f>MAX(I5719*F5719,E5719)</f>
        <v>11.678367728996916</v>
      </c>
      <c r="L5719" s="166"/>
      <c r="M5719" s="41"/>
      <c r="N5719" s="41"/>
      <c r="O5719" s="41"/>
    </row>
    <row r="5720" spans="1:15" x14ac:dyDescent="0.25">
      <c r="A5720" s="165">
        <v>43704.25</v>
      </c>
      <c r="B5720" s="167">
        <f>WEEKNUM(A5720)</f>
        <v>35</v>
      </c>
      <c r="C5720" s="164">
        <f>WEEKDAY(A5720)</f>
        <v>3</v>
      </c>
      <c r="D5720" s="164">
        <v>7</v>
      </c>
      <c r="E5720" s="163">
        <v>10.875</v>
      </c>
      <c r="F5720" s="163">
        <v>12</v>
      </c>
      <c r="G5720" s="163">
        <v>11.5525</v>
      </c>
      <c r="H5720" s="1">
        <v>367</v>
      </c>
      <c r="I5720" s="161">
        <f>VLOOKUP(B5720,L$2:M$54,2,FALSE)</f>
        <v>1.0616697935451742</v>
      </c>
      <c r="J5720">
        <f>MAX(I5720*F5720,E5720)</f>
        <v>12.740037522542091</v>
      </c>
      <c r="L5720" s="166"/>
      <c r="M5720" s="41"/>
      <c r="N5720" s="41"/>
      <c r="O5720" s="41"/>
    </row>
    <row r="5721" spans="1:15" x14ac:dyDescent="0.25">
      <c r="A5721" s="165">
        <v>43704.291666666664</v>
      </c>
      <c r="B5721" s="167">
        <f>WEEKNUM(A5721)</f>
        <v>35</v>
      </c>
      <c r="C5721" s="164">
        <f>WEEKDAY(A5721)</f>
        <v>3</v>
      </c>
      <c r="D5721" s="164">
        <v>8</v>
      </c>
      <c r="E5721" s="163">
        <v>10</v>
      </c>
      <c r="F5721" s="163">
        <v>15.75</v>
      </c>
      <c r="G5721" s="163">
        <v>11.925000000000001</v>
      </c>
      <c r="H5721" s="1">
        <v>583</v>
      </c>
      <c r="I5721" s="161">
        <f>VLOOKUP(B5721,L$2:M$54,2,FALSE)</f>
        <v>1.0616697935451742</v>
      </c>
      <c r="J5721">
        <f>MAX(I5721*F5721,E5721)</f>
        <v>16.721299248336493</v>
      </c>
      <c r="L5721" s="166"/>
      <c r="M5721" s="41"/>
      <c r="N5721" s="41"/>
      <c r="O5721" s="41"/>
    </row>
    <row r="5722" spans="1:15" x14ac:dyDescent="0.25">
      <c r="A5722" s="165">
        <v>43704.333333333336</v>
      </c>
      <c r="B5722" s="167">
        <f>WEEKNUM(A5722)</f>
        <v>35</v>
      </c>
      <c r="C5722" s="164">
        <f>WEEKDAY(A5722)</f>
        <v>3</v>
      </c>
      <c r="D5722" s="164">
        <v>9</v>
      </c>
      <c r="E5722" s="163">
        <v>10</v>
      </c>
      <c r="F5722" s="163">
        <v>17.625</v>
      </c>
      <c r="G5722" s="163">
        <v>12.13</v>
      </c>
      <c r="H5722" s="1">
        <v>1062</v>
      </c>
      <c r="I5722" s="161">
        <f>VLOOKUP(B5722,L$2:M$54,2,FALSE)</f>
        <v>1.0616697935451742</v>
      </c>
      <c r="J5722">
        <f>MAX(I5722*F5722,E5722)</f>
        <v>18.711930111233695</v>
      </c>
      <c r="L5722" s="166"/>
      <c r="M5722" s="41"/>
      <c r="N5722" s="41"/>
      <c r="O5722" s="41"/>
    </row>
    <row r="5723" spans="1:15" x14ac:dyDescent="0.25">
      <c r="A5723" s="165">
        <v>43704.375</v>
      </c>
      <c r="B5723" s="167">
        <f>WEEKNUM(A5723)</f>
        <v>35</v>
      </c>
      <c r="C5723" s="164">
        <f>WEEKDAY(A5723)</f>
        <v>3</v>
      </c>
      <c r="D5723" s="164">
        <v>10</v>
      </c>
      <c r="E5723" s="163">
        <v>10</v>
      </c>
      <c r="F5723" s="163">
        <v>14.75</v>
      </c>
      <c r="G5723" s="163">
        <v>12</v>
      </c>
      <c r="H5723" s="1">
        <v>1696</v>
      </c>
      <c r="I5723" s="161">
        <f>VLOOKUP(B5723,L$2:M$54,2,FALSE)</f>
        <v>1.0616697935451742</v>
      </c>
      <c r="J5723">
        <f>MAX(I5723*F5723,E5723)</f>
        <v>15.65962945479132</v>
      </c>
      <c r="L5723" s="166"/>
      <c r="M5723" s="41"/>
      <c r="N5723" s="41"/>
      <c r="O5723" s="41"/>
    </row>
    <row r="5724" spans="1:15" x14ac:dyDescent="0.25">
      <c r="A5724" s="165">
        <v>43704.416666666664</v>
      </c>
      <c r="B5724" s="167">
        <f>WEEKNUM(A5724)</f>
        <v>35</v>
      </c>
      <c r="C5724" s="164">
        <f>WEEKDAY(A5724)</f>
        <v>3</v>
      </c>
      <c r="D5724" s="164">
        <v>11</v>
      </c>
      <c r="E5724" s="163">
        <v>10</v>
      </c>
      <c r="F5724" s="163">
        <v>14</v>
      </c>
      <c r="G5724" s="163">
        <v>11.925000000000001</v>
      </c>
      <c r="H5724" s="1">
        <v>2244</v>
      </c>
      <c r="I5724" s="161">
        <f>VLOOKUP(B5724,L$2:M$54,2,FALSE)</f>
        <v>1.0616697935451742</v>
      </c>
      <c r="J5724">
        <f>MAX(I5724*F5724,E5724)</f>
        <v>14.863377109632438</v>
      </c>
      <c r="L5724" s="166"/>
      <c r="M5724" s="41"/>
      <c r="N5724" s="41"/>
      <c r="O5724" s="41"/>
    </row>
    <row r="5725" spans="1:15" x14ac:dyDescent="0.25">
      <c r="A5725" s="165">
        <v>43704.458333333336</v>
      </c>
      <c r="B5725" s="167">
        <f>WEEKNUM(A5725)</f>
        <v>35</v>
      </c>
      <c r="C5725" s="164">
        <f>WEEKDAY(A5725)</f>
        <v>3</v>
      </c>
      <c r="D5725" s="164">
        <v>12</v>
      </c>
      <c r="E5725" s="163">
        <v>10</v>
      </c>
      <c r="F5725" s="163">
        <v>13.875</v>
      </c>
      <c r="G5725" s="163">
        <v>12.13</v>
      </c>
      <c r="H5725" s="1">
        <v>2730</v>
      </c>
      <c r="I5725" s="161">
        <f>VLOOKUP(B5725,L$2:M$54,2,FALSE)</f>
        <v>1.0616697935451742</v>
      </c>
      <c r="J5725">
        <f>MAX(I5725*F5725,E5725)</f>
        <v>14.730668385439293</v>
      </c>
      <c r="L5725" s="166"/>
      <c r="M5725" s="41"/>
      <c r="N5725" s="41"/>
      <c r="O5725" s="41"/>
    </row>
    <row r="5726" spans="1:15" x14ac:dyDescent="0.25">
      <c r="A5726" s="165">
        <v>43704.5</v>
      </c>
      <c r="B5726" s="167">
        <f>WEEKNUM(A5726)</f>
        <v>35</v>
      </c>
      <c r="C5726" s="164">
        <f>WEEKDAY(A5726)</f>
        <v>3</v>
      </c>
      <c r="D5726" s="164">
        <v>13</v>
      </c>
      <c r="E5726" s="163">
        <v>10</v>
      </c>
      <c r="F5726" s="163">
        <v>14.125</v>
      </c>
      <c r="G5726" s="163">
        <v>11.5</v>
      </c>
      <c r="H5726" s="1">
        <v>2209</v>
      </c>
      <c r="I5726" s="161">
        <f>VLOOKUP(B5726,L$2:M$54,2,FALSE)</f>
        <v>1.0616697935451742</v>
      </c>
      <c r="J5726">
        <f>MAX(I5726*F5726,E5726)</f>
        <v>14.996085833825585</v>
      </c>
      <c r="L5726" s="166"/>
      <c r="M5726" s="41"/>
      <c r="N5726" s="41"/>
      <c r="O5726" s="41"/>
    </row>
    <row r="5727" spans="1:15" x14ac:dyDescent="0.25">
      <c r="A5727" s="165">
        <v>43704.541666666664</v>
      </c>
      <c r="B5727" s="167">
        <f>WEEKNUM(A5727)</f>
        <v>35</v>
      </c>
      <c r="C5727" s="164">
        <f>WEEKDAY(A5727)</f>
        <v>3</v>
      </c>
      <c r="D5727" s="164">
        <v>14</v>
      </c>
      <c r="E5727" s="163">
        <v>10</v>
      </c>
      <c r="F5727" s="163">
        <v>14.074999999999999</v>
      </c>
      <c r="G5727" s="163">
        <v>12.01</v>
      </c>
      <c r="H5727" s="1">
        <v>1980</v>
      </c>
      <c r="I5727" s="161">
        <f>VLOOKUP(B5727,L$2:M$54,2,FALSE)</f>
        <v>1.0616697935451742</v>
      </c>
      <c r="J5727">
        <f>MAX(I5727*F5727,E5727)</f>
        <v>14.943002344148326</v>
      </c>
      <c r="L5727" s="166"/>
      <c r="M5727" s="41"/>
      <c r="N5727" s="41"/>
      <c r="O5727" s="41"/>
    </row>
    <row r="5728" spans="1:15" x14ac:dyDescent="0.25">
      <c r="A5728" s="165">
        <v>43704.583333333336</v>
      </c>
      <c r="B5728" s="167">
        <f>WEEKNUM(A5728)</f>
        <v>35</v>
      </c>
      <c r="C5728" s="164">
        <f>WEEKDAY(A5728)</f>
        <v>3</v>
      </c>
      <c r="D5728" s="164">
        <v>15</v>
      </c>
      <c r="E5728" s="163">
        <v>10</v>
      </c>
      <c r="F5728" s="163">
        <v>13.975000000000001</v>
      </c>
      <c r="G5728" s="163">
        <v>11.9375</v>
      </c>
      <c r="H5728" s="1">
        <v>2247</v>
      </c>
      <c r="I5728" s="161">
        <f>VLOOKUP(B5728,L$2:M$54,2,FALSE)</f>
        <v>1.0616697935451742</v>
      </c>
      <c r="J5728">
        <f>MAX(I5728*F5728,E5728)</f>
        <v>14.836835364793812</v>
      </c>
      <c r="L5728" s="166"/>
      <c r="M5728" s="41"/>
      <c r="N5728" s="41"/>
      <c r="O5728" s="41"/>
    </row>
    <row r="5729" spans="1:15" x14ac:dyDescent="0.25">
      <c r="A5729" s="165">
        <v>43704.625</v>
      </c>
      <c r="B5729" s="167">
        <f>WEEKNUM(A5729)</f>
        <v>35</v>
      </c>
      <c r="C5729" s="164">
        <f>WEEKDAY(A5729)</f>
        <v>3</v>
      </c>
      <c r="D5729" s="164">
        <v>16</v>
      </c>
      <c r="E5729" s="163">
        <v>10</v>
      </c>
      <c r="F5729" s="163">
        <v>14.175000000000001</v>
      </c>
      <c r="G5729" s="163">
        <v>12.105</v>
      </c>
      <c r="H5729" s="1">
        <v>2699</v>
      </c>
      <c r="I5729" s="161">
        <f>VLOOKUP(B5729,L$2:M$54,2,FALSE)</f>
        <v>1.0616697935451742</v>
      </c>
      <c r="J5729">
        <f>MAX(I5729*F5729,E5729)</f>
        <v>15.049169323502845</v>
      </c>
      <c r="L5729" s="166"/>
      <c r="M5729" s="41"/>
      <c r="N5729" s="41"/>
      <c r="O5729" s="41"/>
    </row>
    <row r="5730" spans="1:15" x14ac:dyDescent="0.25">
      <c r="A5730" s="165">
        <v>43704.666666666664</v>
      </c>
      <c r="B5730" s="167">
        <f>WEEKNUM(A5730)</f>
        <v>35</v>
      </c>
      <c r="C5730" s="164">
        <f>WEEKDAY(A5730)</f>
        <v>3</v>
      </c>
      <c r="D5730" s="164">
        <v>17</v>
      </c>
      <c r="E5730" s="163">
        <v>10</v>
      </c>
      <c r="F5730" s="163">
        <v>14.45</v>
      </c>
      <c r="G5730" s="163">
        <v>12.032500000000001</v>
      </c>
      <c r="H5730" s="1">
        <v>3199</v>
      </c>
      <c r="I5730" s="161">
        <f>VLOOKUP(B5730,L$2:M$54,2,FALSE)</f>
        <v>1.0616697935451742</v>
      </c>
      <c r="J5730">
        <f>MAX(I5730*F5730,E5730)</f>
        <v>15.341128516727766</v>
      </c>
      <c r="L5730" s="166"/>
      <c r="M5730" s="41"/>
      <c r="N5730" s="41"/>
      <c r="O5730" s="41"/>
    </row>
    <row r="5731" spans="1:15" x14ac:dyDescent="0.25">
      <c r="A5731" s="165">
        <v>43704.708333333336</v>
      </c>
      <c r="B5731" s="167">
        <f>WEEKNUM(A5731)</f>
        <v>35</v>
      </c>
      <c r="C5731" s="164">
        <f>WEEKDAY(A5731)</f>
        <v>3</v>
      </c>
      <c r="D5731" s="164">
        <v>18</v>
      </c>
      <c r="E5731" s="163">
        <v>10</v>
      </c>
      <c r="F5731" s="163">
        <v>17.375</v>
      </c>
      <c r="G5731" s="163">
        <v>10.879999999999999</v>
      </c>
      <c r="H5731" s="1">
        <v>3257</v>
      </c>
      <c r="I5731" s="161">
        <f>VLOOKUP(B5731,L$2:M$54,2,FALSE)</f>
        <v>1.0616697935451742</v>
      </c>
      <c r="J5731">
        <f>MAX(I5731*F5731,E5731)</f>
        <v>18.4465126628474</v>
      </c>
      <c r="L5731" s="166"/>
      <c r="M5731" s="41"/>
      <c r="N5731" s="41"/>
      <c r="O5731" s="41"/>
    </row>
    <row r="5732" spans="1:15" x14ac:dyDescent="0.25">
      <c r="A5732" s="165">
        <v>43704.75</v>
      </c>
      <c r="B5732" s="167">
        <f>WEEKNUM(A5732)</f>
        <v>35</v>
      </c>
      <c r="C5732" s="164">
        <f>WEEKDAY(A5732)</f>
        <v>3</v>
      </c>
      <c r="D5732" s="164">
        <v>19</v>
      </c>
      <c r="E5732" s="163">
        <v>10</v>
      </c>
      <c r="F5732" s="163">
        <v>15.925000000000001</v>
      </c>
      <c r="G5732" s="163">
        <v>12</v>
      </c>
      <c r="H5732" s="1">
        <v>3168</v>
      </c>
      <c r="I5732" s="161">
        <f>VLOOKUP(B5732,L$2:M$54,2,FALSE)</f>
        <v>1.0616697935451742</v>
      </c>
      <c r="J5732">
        <f>MAX(I5732*F5732,E5732)</f>
        <v>16.9070914622069</v>
      </c>
      <c r="L5732" s="166"/>
      <c r="M5732" s="41"/>
      <c r="N5732" s="41"/>
      <c r="O5732" s="41"/>
    </row>
    <row r="5733" spans="1:15" x14ac:dyDescent="0.25">
      <c r="A5733" s="165">
        <v>43704.791666666664</v>
      </c>
      <c r="B5733" s="167">
        <f>WEEKNUM(A5733)</f>
        <v>35</v>
      </c>
      <c r="C5733" s="164">
        <f>WEEKDAY(A5733)</f>
        <v>3</v>
      </c>
      <c r="D5733" s="164">
        <v>20</v>
      </c>
      <c r="E5733" s="163">
        <v>10</v>
      </c>
      <c r="F5733" s="163">
        <v>13.525</v>
      </c>
      <c r="G5733" s="163">
        <v>10.85</v>
      </c>
      <c r="H5733" s="1">
        <v>2795</v>
      </c>
      <c r="I5733" s="161">
        <f>VLOOKUP(B5733,L$2:M$54,2,FALSE)</f>
        <v>1.0616697935451742</v>
      </c>
      <c r="J5733">
        <f>MAX(I5733*F5733,E5733)</f>
        <v>14.359083957698482</v>
      </c>
      <c r="L5733" s="166"/>
      <c r="M5733" s="41"/>
      <c r="N5733" s="41"/>
      <c r="O5733" s="41"/>
    </row>
    <row r="5734" spans="1:15" x14ac:dyDescent="0.25">
      <c r="A5734" s="165">
        <v>43704.833333333336</v>
      </c>
      <c r="B5734" s="167">
        <f>WEEKNUM(A5734)</f>
        <v>35</v>
      </c>
      <c r="C5734" s="164">
        <f>WEEKDAY(A5734)</f>
        <v>3</v>
      </c>
      <c r="D5734" s="164">
        <v>21</v>
      </c>
      <c r="E5734" s="163">
        <v>12.45</v>
      </c>
      <c r="F5734" s="163">
        <v>12.45</v>
      </c>
      <c r="G5734" s="163">
        <v>11.9375</v>
      </c>
      <c r="H5734" s="1">
        <v>2303</v>
      </c>
      <c r="I5734" s="161">
        <f>VLOOKUP(B5734,L$2:M$54,2,FALSE)</f>
        <v>1.0616697935451742</v>
      </c>
      <c r="J5734">
        <f>MAX(I5734*F5734,E5734)</f>
        <v>13.217788929637418</v>
      </c>
      <c r="L5734" s="166"/>
      <c r="M5734" s="41"/>
      <c r="N5734" s="41"/>
      <c r="O5734" s="41"/>
    </row>
    <row r="5735" spans="1:15" x14ac:dyDescent="0.25">
      <c r="A5735" s="165">
        <v>43704.875</v>
      </c>
      <c r="B5735" s="167">
        <f>WEEKNUM(A5735)</f>
        <v>35</v>
      </c>
      <c r="C5735" s="164">
        <f>WEEKDAY(A5735)</f>
        <v>3</v>
      </c>
      <c r="D5735" s="164">
        <v>22</v>
      </c>
      <c r="E5735" s="163">
        <v>11.95</v>
      </c>
      <c r="F5735" s="163">
        <v>11.95</v>
      </c>
      <c r="G5735" s="163">
        <v>10.85</v>
      </c>
      <c r="H5735" s="1">
        <v>1721</v>
      </c>
      <c r="I5735" s="161">
        <f>VLOOKUP(B5735,L$2:M$54,2,FALSE)</f>
        <v>1.0616697935451742</v>
      </c>
      <c r="J5735">
        <f>MAX(I5735*F5735,E5735)</f>
        <v>12.686954032864831</v>
      </c>
      <c r="L5735" s="166"/>
      <c r="M5735" s="41"/>
      <c r="N5735" s="41"/>
      <c r="O5735" s="41"/>
    </row>
    <row r="5736" spans="1:15" x14ac:dyDescent="0.25">
      <c r="A5736" s="165">
        <v>43704.916666666664</v>
      </c>
      <c r="B5736" s="167">
        <f>WEEKNUM(A5736)</f>
        <v>35</v>
      </c>
      <c r="C5736" s="164">
        <f>WEEKDAY(A5736)</f>
        <v>3</v>
      </c>
      <c r="D5736" s="164">
        <v>23</v>
      </c>
      <c r="E5736" s="163">
        <v>11.725000000000001</v>
      </c>
      <c r="F5736" s="163">
        <v>11.725000000000001</v>
      </c>
      <c r="G5736" s="163">
        <v>10.75</v>
      </c>
      <c r="H5736" s="1">
        <v>987</v>
      </c>
      <c r="I5736" s="161">
        <f>VLOOKUP(B5736,L$2:M$54,2,FALSE)</f>
        <v>1.0616697935451742</v>
      </c>
      <c r="J5736">
        <f>MAX(I5736*F5736,E5736)</f>
        <v>12.44807832931717</v>
      </c>
      <c r="L5736" s="166"/>
      <c r="M5736" s="41"/>
      <c r="N5736" s="41"/>
      <c r="O5736" s="41"/>
    </row>
    <row r="5737" spans="1:15" x14ac:dyDescent="0.25">
      <c r="A5737" s="165">
        <v>43704.958333333336</v>
      </c>
      <c r="B5737" s="167">
        <f>WEEKNUM(A5737)</f>
        <v>35</v>
      </c>
      <c r="C5737" s="164">
        <f>WEEKDAY(A5737)</f>
        <v>3</v>
      </c>
      <c r="D5737" s="164">
        <v>24</v>
      </c>
      <c r="E5737" s="163">
        <v>12</v>
      </c>
      <c r="F5737" s="163">
        <v>12</v>
      </c>
      <c r="G5737" s="163">
        <v>11.4375</v>
      </c>
      <c r="H5737" s="1">
        <v>411</v>
      </c>
      <c r="I5737" s="161">
        <f>VLOOKUP(B5737,L$2:M$54,2,FALSE)</f>
        <v>1.0616697935451742</v>
      </c>
      <c r="J5737">
        <f>MAX(I5737*F5737,E5737)</f>
        <v>12.740037522542091</v>
      </c>
      <c r="L5737" s="166"/>
      <c r="M5737" s="41"/>
      <c r="N5737" s="41"/>
      <c r="O5737" s="41"/>
    </row>
    <row r="5738" spans="1:15" x14ac:dyDescent="0.25">
      <c r="A5738" s="165">
        <v>43705</v>
      </c>
      <c r="B5738" s="167">
        <f>WEEKNUM(A5738)</f>
        <v>35</v>
      </c>
      <c r="C5738" s="164">
        <f>WEEKDAY(A5738)</f>
        <v>4</v>
      </c>
      <c r="D5738" s="164">
        <v>1</v>
      </c>
      <c r="E5738" s="163">
        <v>11.07</v>
      </c>
      <c r="F5738" s="163">
        <v>11.07</v>
      </c>
      <c r="G5738" s="163">
        <v>12.875</v>
      </c>
      <c r="H5738" s="1">
        <v>201</v>
      </c>
      <c r="I5738" s="161">
        <f>VLOOKUP(B5738,L$2:M$54,2,FALSE)</f>
        <v>1.0616697935451742</v>
      </c>
      <c r="J5738">
        <f>MAX(I5738*F5738,E5738)</f>
        <v>11.752684614545078</v>
      </c>
      <c r="L5738" s="166"/>
      <c r="M5738" s="41"/>
      <c r="N5738" s="41"/>
      <c r="O5738" s="41"/>
    </row>
    <row r="5739" spans="1:15" x14ac:dyDescent="0.25">
      <c r="A5739" s="165">
        <v>43705.041666666664</v>
      </c>
      <c r="B5739" s="167">
        <f>WEEKNUM(A5739)</f>
        <v>35</v>
      </c>
      <c r="C5739" s="164">
        <f>WEEKDAY(A5739)</f>
        <v>4</v>
      </c>
      <c r="D5739" s="164">
        <v>2</v>
      </c>
      <c r="E5739" s="163">
        <v>11.175000000000001</v>
      </c>
      <c r="F5739" s="163">
        <v>11.175000000000001</v>
      </c>
      <c r="G5739" s="163">
        <v>13.8125</v>
      </c>
      <c r="H5739" s="1">
        <v>114</v>
      </c>
      <c r="I5739" s="161">
        <f>VLOOKUP(B5739,L$2:M$54,2,FALSE)</f>
        <v>1.0616697935451742</v>
      </c>
      <c r="J5739">
        <f>MAX(I5739*F5739,E5739)</f>
        <v>11.864159942867323</v>
      </c>
      <c r="L5739" s="166"/>
      <c r="M5739" s="41"/>
      <c r="N5739" s="41"/>
      <c r="O5739" s="41"/>
    </row>
    <row r="5740" spans="1:15" x14ac:dyDescent="0.25">
      <c r="A5740" s="165">
        <v>43705.083333333336</v>
      </c>
      <c r="B5740" s="167">
        <f>WEEKNUM(A5740)</f>
        <v>35</v>
      </c>
      <c r="C5740" s="164">
        <f>WEEKDAY(A5740)</f>
        <v>4</v>
      </c>
      <c r="D5740" s="164">
        <v>3</v>
      </c>
      <c r="E5740" s="163">
        <v>11.745000000000001</v>
      </c>
      <c r="F5740" s="163">
        <v>11.745000000000001</v>
      </c>
      <c r="G5740" s="163">
        <v>12.375</v>
      </c>
      <c r="H5740" s="1">
        <v>103</v>
      </c>
      <c r="I5740" s="161">
        <f>VLOOKUP(B5740,L$2:M$54,2,FALSE)</f>
        <v>1.0616697935451742</v>
      </c>
      <c r="J5740">
        <f>MAX(I5740*F5740,E5740)</f>
        <v>12.469311725188073</v>
      </c>
      <c r="L5740" s="166"/>
      <c r="M5740" s="41"/>
      <c r="N5740" s="41"/>
      <c r="O5740" s="41"/>
    </row>
    <row r="5741" spans="1:15" x14ac:dyDescent="0.25">
      <c r="A5741" s="165">
        <v>43705.125</v>
      </c>
      <c r="B5741" s="167">
        <f>WEEKNUM(A5741)</f>
        <v>35</v>
      </c>
      <c r="C5741" s="164">
        <f>WEEKDAY(A5741)</f>
        <v>4</v>
      </c>
      <c r="D5741" s="164">
        <v>4</v>
      </c>
      <c r="E5741" s="163">
        <v>12.195</v>
      </c>
      <c r="F5741" s="163">
        <v>12.195</v>
      </c>
      <c r="G5741" s="163">
        <v>12</v>
      </c>
      <c r="H5741" s="1">
        <v>131</v>
      </c>
      <c r="I5741" s="161">
        <f>VLOOKUP(B5741,L$2:M$54,2,FALSE)</f>
        <v>1.0616697935451742</v>
      </c>
      <c r="J5741">
        <f>MAX(I5741*F5741,E5741)</f>
        <v>12.9470631322834</v>
      </c>
      <c r="L5741" s="166"/>
      <c r="M5741" s="41"/>
      <c r="N5741" s="41"/>
      <c r="O5741" s="41"/>
    </row>
    <row r="5742" spans="1:15" x14ac:dyDescent="0.25">
      <c r="A5742" s="165">
        <v>43705.166666666664</v>
      </c>
      <c r="B5742" s="167">
        <f>WEEKNUM(A5742)</f>
        <v>35</v>
      </c>
      <c r="C5742" s="164">
        <f>WEEKDAY(A5742)</f>
        <v>4</v>
      </c>
      <c r="D5742" s="164">
        <v>5</v>
      </c>
      <c r="E5742" s="163">
        <v>11.705</v>
      </c>
      <c r="F5742" s="163">
        <v>11.705</v>
      </c>
      <c r="G5742" s="163">
        <v>11.9375</v>
      </c>
      <c r="H5742" s="1">
        <v>342</v>
      </c>
      <c r="I5742" s="161">
        <f>VLOOKUP(B5742,L$2:M$54,2,FALSE)</f>
        <v>1.0616697935451742</v>
      </c>
      <c r="J5742">
        <f>MAX(I5742*F5742,E5742)</f>
        <v>12.426844933446263</v>
      </c>
      <c r="L5742" s="166"/>
      <c r="M5742" s="41"/>
      <c r="N5742" s="41"/>
      <c r="O5742" s="41"/>
    </row>
    <row r="5743" spans="1:15" x14ac:dyDescent="0.25">
      <c r="A5743" s="165">
        <v>43705.208333333336</v>
      </c>
      <c r="B5743" s="167">
        <f>WEEKNUM(A5743)</f>
        <v>35</v>
      </c>
      <c r="C5743" s="164">
        <f>WEEKDAY(A5743)</f>
        <v>4</v>
      </c>
      <c r="D5743" s="164">
        <v>6</v>
      </c>
      <c r="E5743" s="163">
        <v>10.620000000000001</v>
      </c>
      <c r="F5743" s="163">
        <v>10.620000000000001</v>
      </c>
      <c r="G5743" s="163">
        <v>12.0625</v>
      </c>
      <c r="H5743" s="1">
        <v>938</v>
      </c>
      <c r="I5743" s="161">
        <f>VLOOKUP(B5743,L$2:M$54,2,FALSE)</f>
        <v>1.0616697935451742</v>
      </c>
      <c r="J5743">
        <f>MAX(I5743*F5743,E5743)</f>
        <v>11.274933207449751</v>
      </c>
      <c r="L5743" s="166"/>
      <c r="M5743" s="41"/>
      <c r="N5743" s="41"/>
      <c r="O5743" s="41"/>
    </row>
    <row r="5744" spans="1:15" x14ac:dyDescent="0.25">
      <c r="A5744" s="165">
        <v>43705.25</v>
      </c>
      <c r="B5744" s="167">
        <f>WEEKNUM(A5744)</f>
        <v>35</v>
      </c>
      <c r="C5744" s="164">
        <f>WEEKDAY(A5744)</f>
        <v>4</v>
      </c>
      <c r="D5744" s="164">
        <v>7</v>
      </c>
      <c r="E5744" s="163">
        <v>11.77</v>
      </c>
      <c r="F5744" s="163">
        <v>11.77</v>
      </c>
      <c r="G5744" s="163">
        <v>12.037500000000001</v>
      </c>
      <c r="H5744" s="1">
        <v>3408</v>
      </c>
      <c r="I5744" s="161">
        <f>VLOOKUP(B5744,L$2:M$54,2,FALSE)</f>
        <v>1.0616697935451742</v>
      </c>
      <c r="J5744">
        <f>MAX(I5744*F5744,E5744)</f>
        <v>12.495853470026701</v>
      </c>
      <c r="L5744" s="166"/>
      <c r="M5744" s="41"/>
      <c r="N5744" s="41"/>
      <c r="O5744" s="41"/>
    </row>
    <row r="5745" spans="1:15" x14ac:dyDescent="0.25">
      <c r="A5745" s="165">
        <v>43705.291666666664</v>
      </c>
      <c r="B5745" s="167">
        <f>WEEKNUM(A5745)</f>
        <v>35</v>
      </c>
      <c r="C5745" s="164">
        <f>WEEKDAY(A5745)</f>
        <v>4</v>
      </c>
      <c r="D5745" s="164">
        <v>8</v>
      </c>
      <c r="E5745" s="163">
        <v>10</v>
      </c>
      <c r="F5745" s="163">
        <v>16.5</v>
      </c>
      <c r="G5745" s="163">
        <v>11.987500000000001</v>
      </c>
      <c r="H5745" s="1">
        <v>4076</v>
      </c>
      <c r="I5745" s="161">
        <f>VLOOKUP(B5745,L$2:M$54,2,FALSE)</f>
        <v>1.0616697935451742</v>
      </c>
      <c r="J5745">
        <f>MAX(I5745*F5745,E5745)</f>
        <v>17.517551593495373</v>
      </c>
      <c r="L5745" s="166"/>
      <c r="M5745" s="41"/>
      <c r="N5745" s="41"/>
      <c r="O5745" s="41"/>
    </row>
    <row r="5746" spans="1:15" x14ac:dyDescent="0.25">
      <c r="A5746" s="165">
        <v>43705.333333333336</v>
      </c>
      <c r="B5746" s="167">
        <f>WEEKNUM(A5746)</f>
        <v>35</v>
      </c>
      <c r="C5746" s="164">
        <f>WEEKDAY(A5746)</f>
        <v>4</v>
      </c>
      <c r="D5746" s="164">
        <v>9</v>
      </c>
      <c r="E5746" s="163">
        <v>10</v>
      </c>
      <c r="F5746" s="163">
        <v>19</v>
      </c>
      <c r="G5746" s="163">
        <v>12.0875</v>
      </c>
      <c r="H5746" s="1">
        <v>4073</v>
      </c>
      <c r="I5746" s="161">
        <f>VLOOKUP(B5746,L$2:M$54,2,FALSE)</f>
        <v>1.0616697935451742</v>
      </c>
      <c r="J5746">
        <f>MAX(I5746*F5746,E5746)</f>
        <v>20.171726077358311</v>
      </c>
      <c r="L5746" s="166"/>
      <c r="M5746" s="41"/>
      <c r="N5746" s="41"/>
      <c r="O5746" s="41"/>
    </row>
    <row r="5747" spans="1:15" x14ac:dyDescent="0.25">
      <c r="A5747" s="165">
        <v>43705.375</v>
      </c>
      <c r="B5747" s="167">
        <f>WEEKNUM(A5747)</f>
        <v>35</v>
      </c>
      <c r="C5747" s="164">
        <f>WEEKDAY(A5747)</f>
        <v>4</v>
      </c>
      <c r="D5747" s="164">
        <v>10</v>
      </c>
      <c r="E5747" s="163">
        <v>10</v>
      </c>
      <c r="F5747" s="163">
        <v>16.75</v>
      </c>
      <c r="G5747" s="163">
        <v>12.225</v>
      </c>
      <c r="H5747" s="1">
        <v>2812</v>
      </c>
      <c r="I5747" s="161">
        <f>VLOOKUP(B5747,L$2:M$54,2,FALSE)</f>
        <v>1.0616697935451742</v>
      </c>
      <c r="J5747">
        <f>MAX(I5747*F5747,E5747)</f>
        <v>17.782969041881667</v>
      </c>
      <c r="L5747" s="166"/>
      <c r="M5747" s="41"/>
      <c r="N5747" s="41"/>
      <c r="O5747" s="41"/>
    </row>
    <row r="5748" spans="1:15" x14ac:dyDescent="0.25">
      <c r="A5748" s="165">
        <v>43705.416666666664</v>
      </c>
      <c r="B5748" s="167">
        <f>WEEKNUM(A5748)</f>
        <v>35</v>
      </c>
      <c r="C5748" s="164">
        <f>WEEKDAY(A5748)</f>
        <v>4</v>
      </c>
      <c r="D5748" s="164">
        <v>11</v>
      </c>
      <c r="E5748" s="163">
        <v>10</v>
      </c>
      <c r="F5748" s="163">
        <v>15.379999999999999</v>
      </c>
      <c r="G5748" s="163">
        <v>13.6875</v>
      </c>
      <c r="H5748" s="1">
        <v>2643</v>
      </c>
      <c r="I5748" s="161">
        <f>VLOOKUP(B5748,L$2:M$54,2,FALSE)</f>
        <v>1.0616697935451742</v>
      </c>
      <c r="J5748">
        <f>MAX(I5748*F5748,E5748)</f>
        <v>16.328481424724778</v>
      </c>
      <c r="L5748" s="166"/>
      <c r="M5748" s="41"/>
      <c r="N5748" s="41"/>
      <c r="O5748" s="41"/>
    </row>
    <row r="5749" spans="1:15" x14ac:dyDescent="0.25">
      <c r="A5749" s="165">
        <v>43705.458333333336</v>
      </c>
      <c r="B5749" s="167">
        <f>WEEKNUM(A5749)</f>
        <v>35</v>
      </c>
      <c r="C5749" s="164">
        <f>WEEKDAY(A5749)</f>
        <v>4</v>
      </c>
      <c r="D5749" s="164">
        <v>12</v>
      </c>
      <c r="E5749" s="163">
        <v>10</v>
      </c>
      <c r="F5749" s="163">
        <v>14.45</v>
      </c>
      <c r="G5749" s="163">
        <v>12.9625</v>
      </c>
      <c r="H5749" s="1">
        <v>2562</v>
      </c>
      <c r="I5749" s="161">
        <f>VLOOKUP(B5749,L$2:M$54,2,FALSE)</f>
        <v>1.0616697935451742</v>
      </c>
      <c r="J5749">
        <f>MAX(I5749*F5749,E5749)</f>
        <v>15.341128516727766</v>
      </c>
      <c r="L5749" s="166"/>
      <c r="M5749" s="41"/>
      <c r="N5749" s="41"/>
      <c r="O5749" s="41"/>
    </row>
    <row r="5750" spans="1:15" x14ac:dyDescent="0.25">
      <c r="A5750" s="165">
        <v>43705.5</v>
      </c>
      <c r="B5750" s="167">
        <f>WEEKNUM(A5750)</f>
        <v>35</v>
      </c>
      <c r="C5750" s="164">
        <f>WEEKDAY(A5750)</f>
        <v>4</v>
      </c>
      <c r="D5750" s="164">
        <v>13</v>
      </c>
      <c r="E5750" s="163">
        <v>10</v>
      </c>
      <c r="F5750" s="163">
        <v>13.765000000000001</v>
      </c>
      <c r="G5750" s="163">
        <v>11.762499999999999</v>
      </c>
      <c r="H5750" s="1">
        <v>2420</v>
      </c>
      <c r="I5750" s="161">
        <f>VLOOKUP(B5750,L$2:M$54,2,FALSE)</f>
        <v>1.0616697935451742</v>
      </c>
      <c r="J5750">
        <f>MAX(I5750*F5750,E5750)</f>
        <v>14.613884708149323</v>
      </c>
      <c r="L5750" s="166"/>
      <c r="M5750" s="41"/>
      <c r="N5750" s="41"/>
      <c r="O5750" s="41"/>
    </row>
    <row r="5751" spans="1:15" x14ac:dyDescent="0.25">
      <c r="A5751" s="165">
        <v>43705.541666666664</v>
      </c>
      <c r="B5751" s="167">
        <f>WEEKNUM(A5751)</f>
        <v>35</v>
      </c>
      <c r="C5751" s="164">
        <f>WEEKDAY(A5751)</f>
        <v>4</v>
      </c>
      <c r="D5751" s="164">
        <v>14</v>
      </c>
      <c r="E5751" s="163">
        <v>10</v>
      </c>
      <c r="F5751" s="163">
        <v>14.185</v>
      </c>
      <c r="G5751" s="163">
        <v>12.45</v>
      </c>
      <c r="H5751" s="1">
        <v>2453</v>
      </c>
      <c r="I5751" s="161">
        <f>VLOOKUP(B5751,L$2:M$54,2,FALSE)</f>
        <v>1.0616697935451742</v>
      </c>
      <c r="J5751">
        <f>MAX(I5751*F5751,E5751)</f>
        <v>15.059786021438297</v>
      </c>
      <c r="L5751" s="166"/>
      <c r="M5751" s="41"/>
      <c r="N5751" s="41"/>
      <c r="O5751" s="41"/>
    </row>
    <row r="5752" spans="1:15" x14ac:dyDescent="0.25">
      <c r="A5752" s="165">
        <v>43705.583333333336</v>
      </c>
      <c r="B5752" s="167">
        <f>WEEKNUM(A5752)</f>
        <v>35</v>
      </c>
      <c r="C5752" s="164">
        <f>WEEKDAY(A5752)</f>
        <v>4</v>
      </c>
      <c r="D5752" s="164">
        <v>15</v>
      </c>
      <c r="E5752" s="163">
        <v>10</v>
      </c>
      <c r="F5752" s="163">
        <v>15</v>
      </c>
      <c r="G5752" s="163">
        <v>11.95</v>
      </c>
      <c r="H5752" s="1">
        <v>2512</v>
      </c>
      <c r="I5752" s="161">
        <f>VLOOKUP(B5752,L$2:M$54,2,FALSE)</f>
        <v>1.0616697935451742</v>
      </c>
      <c r="J5752">
        <f>MAX(I5752*F5752,E5752)</f>
        <v>15.925046903177613</v>
      </c>
      <c r="L5752" s="166"/>
      <c r="M5752" s="41"/>
      <c r="N5752" s="41"/>
      <c r="O5752" s="41"/>
    </row>
    <row r="5753" spans="1:15" x14ac:dyDescent="0.25">
      <c r="A5753" s="165">
        <v>43705.625</v>
      </c>
      <c r="B5753" s="167">
        <f>WEEKNUM(A5753)</f>
        <v>35</v>
      </c>
      <c r="C5753" s="164">
        <f>WEEKDAY(A5753)</f>
        <v>4</v>
      </c>
      <c r="D5753" s="164">
        <v>16</v>
      </c>
      <c r="E5753" s="163">
        <v>10</v>
      </c>
      <c r="F5753" s="163">
        <v>14.895</v>
      </c>
      <c r="G5753" s="163">
        <v>11.725000000000001</v>
      </c>
      <c r="H5753" s="1">
        <v>2685</v>
      </c>
      <c r="I5753" s="161">
        <f>VLOOKUP(B5753,L$2:M$54,2,FALSE)</f>
        <v>1.0616697935451742</v>
      </c>
      <c r="J5753">
        <f>MAX(I5753*F5753,E5753)</f>
        <v>15.81357157485537</v>
      </c>
      <c r="L5753" s="166"/>
      <c r="M5753" s="41"/>
      <c r="N5753" s="41"/>
      <c r="O5753" s="41"/>
    </row>
    <row r="5754" spans="1:15" x14ac:dyDescent="0.25">
      <c r="A5754" s="165">
        <v>43705.666666666664</v>
      </c>
      <c r="B5754" s="167">
        <f>WEEKNUM(A5754)</f>
        <v>35</v>
      </c>
      <c r="C5754" s="164">
        <f>WEEKDAY(A5754)</f>
        <v>4</v>
      </c>
      <c r="D5754" s="164">
        <v>17</v>
      </c>
      <c r="E5754" s="163">
        <v>10</v>
      </c>
      <c r="F5754" s="163">
        <v>15.77</v>
      </c>
      <c r="G5754" s="163">
        <v>12</v>
      </c>
      <c r="H5754" s="1">
        <v>3698</v>
      </c>
      <c r="I5754" s="161">
        <f>VLOOKUP(B5754,L$2:M$54,2,FALSE)</f>
        <v>1.0616697935451742</v>
      </c>
      <c r="J5754">
        <f>MAX(I5754*F5754,E5754)</f>
        <v>16.742532644207397</v>
      </c>
      <c r="L5754" s="166"/>
      <c r="M5754" s="41"/>
      <c r="N5754" s="41"/>
      <c r="O5754" s="41"/>
    </row>
    <row r="5755" spans="1:15" x14ac:dyDescent="0.25">
      <c r="A5755" s="165">
        <v>43705.708333333336</v>
      </c>
      <c r="B5755" s="167">
        <f>WEEKNUM(A5755)</f>
        <v>35</v>
      </c>
      <c r="C5755" s="164">
        <f>WEEKDAY(A5755)</f>
        <v>4</v>
      </c>
      <c r="D5755" s="164">
        <v>18</v>
      </c>
      <c r="E5755" s="163">
        <v>10</v>
      </c>
      <c r="F5755" s="163">
        <v>17.549999999999997</v>
      </c>
      <c r="G5755" s="163">
        <v>11.07</v>
      </c>
      <c r="H5755" s="1">
        <v>4157</v>
      </c>
      <c r="I5755" s="161">
        <f>VLOOKUP(B5755,L$2:M$54,2,FALSE)</f>
        <v>1.0616697935451742</v>
      </c>
      <c r="J5755">
        <f>MAX(I5755*F5755,E5755)</f>
        <v>18.632304876717804</v>
      </c>
      <c r="L5755" s="166"/>
      <c r="M5755" s="41"/>
      <c r="N5755" s="41"/>
      <c r="O5755" s="41"/>
    </row>
    <row r="5756" spans="1:15" x14ac:dyDescent="0.25">
      <c r="A5756" s="165">
        <v>43705.75</v>
      </c>
      <c r="B5756" s="167">
        <f>WEEKNUM(A5756)</f>
        <v>35</v>
      </c>
      <c r="C5756" s="164">
        <f>WEEKDAY(A5756)</f>
        <v>4</v>
      </c>
      <c r="D5756" s="164">
        <v>19</v>
      </c>
      <c r="E5756" s="163">
        <v>10</v>
      </c>
      <c r="F5756" s="163">
        <v>16.234999999999999</v>
      </c>
      <c r="G5756" s="163">
        <v>11.175000000000001</v>
      </c>
      <c r="H5756" s="1">
        <v>2995</v>
      </c>
      <c r="I5756" s="161">
        <f>VLOOKUP(B5756,L$2:M$54,2,FALSE)</f>
        <v>1.0616697935451742</v>
      </c>
      <c r="J5756">
        <f>MAX(I5756*F5756,E5756)</f>
        <v>17.236209098205904</v>
      </c>
      <c r="L5756" s="166"/>
      <c r="M5756" s="41"/>
      <c r="N5756" s="41"/>
      <c r="O5756" s="41"/>
    </row>
    <row r="5757" spans="1:15" x14ac:dyDescent="0.25">
      <c r="A5757" s="165">
        <v>43705.791666666664</v>
      </c>
      <c r="B5757" s="167">
        <f>WEEKNUM(A5757)</f>
        <v>35</v>
      </c>
      <c r="C5757" s="164">
        <f>WEEKDAY(A5757)</f>
        <v>4</v>
      </c>
      <c r="D5757" s="164">
        <v>20</v>
      </c>
      <c r="E5757" s="163">
        <v>10</v>
      </c>
      <c r="F5757" s="163">
        <v>14</v>
      </c>
      <c r="G5757" s="163">
        <v>11.745000000000001</v>
      </c>
      <c r="H5757" s="1">
        <v>2064</v>
      </c>
      <c r="I5757" s="161">
        <f>VLOOKUP(B5757,L$2:M$54,2,FALSE)</f>
        <v>1.0616697935451742</v>
      </c>
      <c r="J5757">
        <f>MAX(I5757*F5757,E5757)</f>
        <v>14.863377109632438</v>
      </c>
      <c r="L5757" s="166"/>
      <c r="M5757" s="41"/>
      <c r="N5757" s="41"/>
      <c r="O5757" s="41"/>
    </row>
    <row r="5758" spans="1:15" x14ac:dyDescent="0.25">
      <c r="A5758" s="165">
        <v>43705.833333333336</v>
      </c>
      <c r="B5758" s="167">
        <f>WEEKNUM(A5758)</f>
        <v>35</v>
      </c>
      <c r="C5758" s="164">
        <f>WEEKDAY(A5758)</f>
        <v>4</v>
      </c>
      <c r="D5758" s="164">
        <v>21</v>
      </c>
      <c r="E5758" s="163">
        <v>10</v>
      </c>
      <c r="F5758" s="163">
        <v>12.77</v>
      </c>
      <c r="G5758" s="163">
        <v>12.195</v>
      </c>
      <c r="H5758" s="1">
        <v>1131</v>
      </c>
      <c r="I5758" s="161">
        <f>VLOOKUP(B5758,L$2:M$54,2,FALSE)</f>
        <v>1.0616697935451742</v>
      </c>
      <c r="J5758">
        <f>MAX(I5758*F5758,E5758)</f>
        <v>13.557523263571873</v>
      </c>
      <c r="L5758" s="166"/>
      <c r="M5758" s="41"/>
      <c r="N5758" s="41"/>
      <c r="O5758" s="41"/>
    </row>
    <row r="5759" spans="1:15" x14ac:dyDescent="0.25">
      <c r="A5759" s="165">
        <v>43705.875</v>
      </c>
      <c r="B5759" s="167">
        <f>WEEKNUM(A5759)</f>
        <v>35</v>
      </c>
      <c r="C5759" s="164">
        <f>WEEKDAY(A5759)</f>
        <v>4</v>
      </c>
      <c r="D5759" s="164">
        <v>22</v>
      </c>
      <c r="E5759" s="163">
        <v>12.48</v>
      </c>
      <c r="F5759" s="163">
        <v>12.48</v>
      </c>
      <c r="G5759" s="163">
        <v>11.705</v>
      </c>
      <c r="H5759" s="1">
        <v>900</v>
      </c>
      <c r="I5759" s="161">
        <f>VLOOKUP(B5759,L$2:M$54,2,FALSE)</f>
        <v>1.0616697935451742</v>
      </c>
      <c r="J5759">
        <f>MAX(I5759*F5759,E5759)</f>
        <v>13.249639023443775</v>
      </c>
      <c r="L5759" s="166"/>
      <c r="M5759" s="41"/>
      <c r="N5759" s="41"/>
      <c r="O5759" s="41"/>
    </row>
    <row r="5760" spans="1:15" x14ac:dyDescent="0.25">
      <c r="A5760" s="165">
        <v>43705.916666666664</v>
      </c>
      <c r="B5760" s="167">
        <f>WEEKNUM(A5760)</f>
        <v>35</v>
      </c>
      <c r="C5760" s="164">
        <f>WEEKDAY(A5760)</f>
        <v>4</v>
      </c>
      <c r="D5760" s="164">
        <v>23</v>
      </c>
      <c r="E5760" s="163">
        <v>12.59</v>
      </c>
      <c r="F5760" s="163">
        <v>12.59</v>
      </c>
      <c r="G5760" s="163">
        <v>10.620000000000001</v>
      </c>
      <c r="H5760" s="1">
        <v>710</v>
      </c>
      <c r="I5760" s="161">
        <f>VLOOKUP(B5760,L$2:M$54,2,FALSE)</f>
        <v>1.0616697935451742</v>
      </c>
      <c r="J5760">
        <f>MAX(I5760*F5760,E5760)</f>
        <v>13.366422700733743</v>
      </c>
      <c r="L5760" s="166"/>
      <c r="M5760" s="41"/>
      <c r="N5760" s="41"/>
      <c r="O5760" s="41"/>
    </row>
    <row r="5761" spans="1:15" x14ac:dyDescent="0.25">
      <c r="A5761" s="165">
        <v>43705.958333333336</v>
      </c>
      <c r="B5761" s="167">
        <f>WEEKNUM(A5761)</f>
        <v>35</v>
      </c>
      <c r="C5761" s="164">
        <f>WEEKDAY(A5761)</f>
        <v>4</v>
      </c>
      <c r="D5761" s="164">
        <v>24</v>
      </c>
      <c r="E5761" s="163">
        <v>12.375</v>
      </c>
      <c r="F5761" s="163">
        <v>12.375</v>
      </c>
      <c r="G5761" s="163">
        <v>11.77</v>
      </c>
      <c r="H5761" s="1">
        <v>392</v>
      </c>
      <c r="I5761" s="161">
        <f>VLOOKUP(B5761,L$2:M$54,2,FALSE)</f>
        <v>1.0616697935451742</v>
      </c>
      <c r="J5761">
        <f>MAX(I5761*F5761,E5761)</f>
        <v>13.138163695121531</v>
      </c>
      <c r="L5761" s="166"/>
      <c r="M5761" s="41"/>
      <c r="N5761" s="41"/>
      <c r="O5761" s="41"/>
    </row>
    <row r="5762" spans="1:15" x14ac:dyDescent="0.25">
      <c r="A5762" s="165">
        <v>43706</v>
      </c>
      <c r="B5762" s="167">
        <f>WEEKNUM(A5762)</f>
        <v>35</v>
      </c>
      <c r="C5762" s="164">
        <f>WEEKDAY(A5762)</f>
        <v>5</v>
      </c>
      <c r="D5762" s="164">
        <v>1</v>
      </c>
      <c r="E5762" s="163">
        <v>11.984999999999999</v>
      </c>
      <c r="F5762" s="163">
        <v>11.984999999999999</v>
      </c>
      <c r="G5762" s="163">
        <v>13.25</v>
      </c>
      <c r="H5762" s="1">
        <v>194</v>
      </c>
      <c r="I5762" s="161">
        <f>VLOOKUP(B5762,L$2:M$54,2,FALSE)</f>
        <v>1.0616697935451742</v>
      </c>
      <c r="J5762">
        <f>MAX(I5762*F5762,E5762)</f>
        <v>12.724112475638913</v>
      </c>
      <c r="L5762" s="166"/>
      <c r="M5762" s="41"/>
      <c r="N5762" s="41"/>
      <c r="O5762" s="41"/>
    </row>
    <row r="5763" spans="1:15" x14ac:dyDescent="0.25">
      <c r="A5763" s="165">
        <v>43706.041666666664</v>
      </c>
      <c r="B5763" s="167">
        <f>WEEKNUM(A5763)</f>
        <v>35</v>
      </c>
      <c r="C5763" s="164">
        <f>WEEKDAY(A5763)</f>
        <v>5</v>
      </c>
      <c r="D5763" s="164">
        <v>2</v>
      </c>
      <c r="E5763" s="163">
        <v>11.719999999999999</v>
      </c>
      <c r="F5763" s="163">
        <v>11.719999999999999</v>
      </c>
      <c r="G5763" s="163">
        <v>14.5</v>
      </c>
      <c r="H5763" s="1">
        <v>123</v>
      </c>
      <c r="I5763" s="161">
        <f>VLOOKUP(B5763,L$2:M$54,2,FALSE)</f>
        <v>1.0616697935451742</v>
      </c>
      <c r="J5763">
        <f>MAX(I5763*F5763,E5763)</f>
        <v>12.442769980349441</v>
      </c>
      <c r="L5763" s="166"/>
      <c r="M5763" s="41"/>
      <c r="N5763" s="41"/>
      <c r="O5763" s="41"/>
    </row>
    <row r="5764" spans="1:15" x14ac:dyDescent="0.25">
      <c r="A5764" s="165">
        <v>43706.083333333336</v>
      </c>
      <c r="B5764" s="167">
        <f>WEEKNUM(A5764)</f>
        <v>35</v>
      </c>
      <c r="C5764" s="164">
        <f>WEEKDAY(A5764)</f>
        <v>5</v>
      </c>
      <c r="D5764" s="164">
        <v>3</v>
      </c>
      <c r="E5764" s="163">
        <v>12.094999999999999</v>
      </c>
      <c r="F5764" s="163">
        <v>12.094999999999999</v>
      </c>
      <c r="G5764" s="163">
        <v>13.375</v>
      </c>
      <c r="H5764" s="1">
        <v>84</v>
      </c>
      <c r="I5764" s="161">
        <f>VLOOKUP(B5764,L$2:M$54,2,FALSE)</f>
        <v>1.0616697935451742</v>
      </c>
      <c r="J5764">
        <f>MAX(I5764*F5764,E5764)</f>
        <v>12.840896152928881</v>
      </c>
      <c r="L5764" s="166"/>
      <c r="M5764" s="41"/>
      <c r="N5764" s="41"/>
      <c r="O5764" s="41"/>
    </row>
    <row r="5765" spans="1:15" x14ac:dyDescent="0.25">
      <c r="A5765" s="165">
        <v>43706.125</v>
      </c>
      <c r="B5765" s="167">
        <f>WEEKNUM(A5765)</f>
        <v>35</v>
      </c>
      <c r="C5765" s="164">
        <f>WEEKDAY(A5765)</f>
        <v>5</v>
      </c>
      <c r="D5765" s="164">
        <v>4</v>
      </c>
      <c r="E5765" s="163">
        <v>11.91</v>
      </c>
      <c r="F5765" s="163">
        <v>11.91</v>
      </c>
      <c r="G5765" s="163">
        <v>12.690000000000001</v>
      </c>
      <c r="H5765" s="1">
        <v>131</v>
      </c>
      <c r="I5765" s="161">
        <f>VLOOKUP(B5765,L$2:M$54,2,FALSE)</f>
        <v>1.0616697935451742</v>
      </c>
      <c r="J5765">
        <f>MAX(I5765*F5765,E5765)</f>
        <v>12.644487241123025</v>
      </c>
      <c r="L5765" s="166"/>
      <c r="M5765" s="41"/>
      <c r="N5765" s="41"/>
      <c r="O5765" s="41"/>
    </row>
    <row r="5766" spans="1:15" x14ac:dyDescent="0.25">
      <c r="A5766" s="165">
        <v>43706.166666666664</v>
      </c>
      <c r="B5766" s="167">
        <f>WEEKNUM(A5766)</f>
        <v>35</v>
      </c>
      <c r="C5766" s="164">
        <f>WEEKDAY(A5766)</f>
        <v>5</v>
      </c>
      <c r="D5766" s="164">
        <v>5</v>
      </c>
      <c r="E5766" s="163">
        <v>12.455</v>
      </c>
      <c r="F5766" s="163">
        <v>12.455</v>
      </c>
      <c r="G5766" s="163">
        <v>12.225000000000001</v>
      </c>
      <c r="H5766" s="1">
        <v>322</v>
      </c>
      <c r="I5766" s="161">
        <f>VLOOKUP(B5766,L$2:M$54,2,FALSE)</f>
        <v>1.0616697935451742</v>
      </c>
      <c r="J5766">
        <f>MAX(I5766*F5766,E5766)</f>
        <v>13.223097278605145</v>
      </c>
      <c r="L5766" s="166"/>
      <c r="M5766" s="41"/>
      <c r="N5766" s="41"/>
      <c r="O5766" s="41"/>
    </row>
    <row r="5767" spans="1:15" x14ac:dyDescent="0.25">
      <c r="A5767" s="165">
        <v>43706.208333333336</v>
      </c>
      <c r="B5767" s="167">
        <f>WEEKNUM(A5767)</f>
        <v>35</v>
      </c>
      <c r="C5767" s="164">
        <f>WEEKDAY(A5767)</f>
        <v>5</v>
      </c>
      <c r="D5767" s="164">
        <v>6</v>
      </c>
      <c r="E5767" s="163">
        <v>10</v>
      </c>
      <c r="F5767" s="163">
        <v>11.094999999999999</v>
      </c>
      <c r="G5767" s="163">
        <v>11.8825</v>
      </c>
      <c r="H5767" s="1">
        <v>876</v>
      </c>
      <c r="I5767" s="161">
        <f>VLOOKUP(B5767,L$2:M$54,2,FALSE)</f>
        <v>1.0616697935451742</v>
      </c>
      <c r="J5767">
        <f>MAX(I5767*F5767,E5767)</f>
        <v>11.779226359383706</v>
      </c>
      <c r="L5767" s="166"/>
      <c r="M5767" s="41"/>
      <c r="N5767" s="41"/>
      <c r="O5767" s="41"/>
    </row>
    <row r="5768" spans="1:15" x14ac:dyDescent="0.25">
      <c r="A5768" s="165">
        <v>43706.25</v>
      </c>
      <c r="B5768" s="167">
        <f>WEEKNUM(A5768)</f>
        <v>35</v>
      </c>
      <c r="C5768" s="164">
        <f>WEEKDAY(A5768)</f>
        <v>5</v>
      </c>
      <c r="D5768" s="164">
        <v>7</v>
      </c>
      <c r="E5768" s="163">
        <v>10</v>
      </c>
      <c r="F5768" s="163">
        <v>11.745000000000001</v>
      </c>
      <c r="G5768" s="163">
        <v>12.092500000000001</v>
      </c>
      <c r="H5768" s="1">
        <v>3451</v>
      </c>
      <c r="I5768" s="161">
        <f>VLOOKUP(B5768,L$2:M$54,2,FALSE)</f>
        <v>1.0616697935451742</v>
      </c>
      <c r="J5768">
        <f>MAX(I5768*F5768,E5768)</f>
        <v>12.469311725188073</v>
      </c>
      <c r="L5768" s="166"/>
      <c r="M5768" s="41"/>
      <c r="N5768" s="41"/>
      <c r="O5768" s="41"/>
    </row>
    <row r="5769" spans="1:15" x14ac:dyDescent="0.25">
      <c r="A5769" s="165">
        <v>43706.291666666664</v>
      </c>
      <c r="B5769" s="167">
        <f>WEEKNUM(A5769)</f>
        <v>35</v>
      </c>
      <c r="C5769" s="164">
        <f>WEEKDAY(A5769)</f>
        <v>5</v>
      </c>
      <c r="D5769" s="164">
        <v>8</v>
      </c>
      <c r="E5769" s="163">
        <v>10</v>
      </c>
      <c r="F5769" s="163">
        <v>17.755000000000003</v>
      </c>
      <c r="G5769" s="163">
        <v>12.5</v>
      </c>
      <c r="H5769" s="1">
        <v>4382</v>
      </c>
      <c r="I5769" s="161">
        <f>VLOOKUP(B5769,L$2:M$54,2,FALSE)</f>
        <v>1.0616697935451742</v>
      </c>
      <c r="J5769">
        <f>MAX(I5769*F5769,E5769)</f>
        <v>18.849947184394569</v>
      </c>
      <c r="L5769" s="166"/>
      <c r="M5769" s="41"/>
      <c r="N5769" s="41"/>
      <c r="O5769" s="41"/>
    </row>
    <row r="5770" spans="1:15" x14ac:dyDescent="0.25">
      <c r="A5770" s="165">
        <v>43706.333333333336</v>
      </c>
      <c r="B5770" s="167">
        <f>WEEKNUM(A5770)</f>
        <v>35</v>
      </c>
      <c r="C5770" s="164">
        <f>WEEKDAY(A5770)</f>
        <v>5</v>
      </c>
      <c r="D5770" s="164">
        <v>9</v>
      </c>
      <c r="E5770" s="163">
        <v>10</v>
      </c>
      <c r="F5770" s="163">
        <v>16.395</v>
      </c>
      <c r="G5770" s="163">
        <v>12.4475</v>
      </c>
      <c r="H5770" s="1">
        <v>3957</v>
      </c>
      <c r="I5770" s="161">
        <f>VLOOKUP(B5770,L$2:M$54,2,FALSE)</f>
        <v>1.0616697935451742</v>
      </c>
      <c r="J5770">
        <f>MAX(I5770*F5770,E5770)</f>
        <v>17.40607626517313</v>
      </c>
      <c r="L5770" s="166"/>
      <c r="M5770" s="41"/>
      <c r="N5770" s="41"/>
      <c r="O5770" s="41"/>
    </row>
    <row r="5771" spans="1:15" x14ac:dyDescent="0.25">
      <c r="A5771" s="165">
        <v>43706.375</v>
      </c>
      <c r="B5771" s="167">
        <f>WEEKNUM(A5771)</f>
        <v>35</v>
      </c>
      <c r="C5771" s="164">
        <f>WEEKDAY(A5771)</f>
        <v>5</v>
      </c>
      <c r="D5771" s="164">
        <v>10</v>
      </c>
      <c r="E5771" s="163">
        <v>10</v>
      </c>
      <c r="F5771" s="163">
        <v>15.625</v>
      </c>
      <c r="G5771" s="163">
        <v>12.885000000000002</v>
      </c>
      <c r="H5771" s="1">
        <v>2853</v>
      </c>
      <c r="I5771" s="161">
        <f>VLOOKUP(B5771,L$2:M$54,2,FALSE)</f>
        <v>1.0616697935451742</v>
      </c>
      <c r="J5771">
        <f>MAX(I5771*F5771,E5771)</f>
        <v>16.588590524143346</v>
      </c>
      <c r="L5771" s="166"/>
      <c r="M5771" s="41"/>
      <c r="N5771" s="41"/>
      <c r="O5771" s="41"/>
    </row>
    <row r="5772" spans="1:15" x14ac:dyDescent="0.25">
      <c r="A5772" s="165">
        <v>43706.416666666664</v>
      </c>
      <c r="B5772" s="167">
        <f>WEEKNUM(A5772)</f>
        <v>35</v>
      </c>
      <c r="C5772" s="164">
        <f>WEEKDAY(A5772)</f>
        <v>5</v>
      </c>
      <c r="D5772" s="164">
        <v>11</v>
      </c>
      <c r="E5772" s="163">
        <v>10</v>
      </c>
      <c r="F5772" s="163">
        <v>13.745000000000001</v>
      </c>
      <c r="G5772" s="163">
        <v>13.774999999999999</v>
      </c>
      <c r="H5772" s="1">
        <v>2501</v>
      </c>
      <c r="I5772" s="161">
        <f>VLOOKUP(B5772,L$2:M$54,2,FALSE)</f>
        <v>1.0616697935451742</v>
      </c>
      <c r="J5772">
        <f>MAX(I5772*F5772,E5772)</f>
        <v>14.59265131227842</v>
      </c>
      <c r="L5772" s="166"/>
      <c r="M5772" s="41"/>
      <c r="N5772" s="41"/>
      <c r="O5772" s="41"/>
    </row>
    <row r="5773" spans="1:15" x14ac:dyDescent="0.25">
      <c r="A5773" s="165">
        <v>43706.458333333336</v>
      </c>
      <c r="B5773" s="167">
        <f>WEEKNUM(A5773)</f>
        <v>35</v>
      </c>
      <c r="C5773" s="164">
        <f>WEEKDAY(A5773)</f>
        <v>5</v>
      </c>
      <c r="D5773" s="164">
        <v>12</v>
      </c>
      <c r="E5773" s="163">
        <v>10</v>
      </c>
      <c r="F5773" s="163">
        <v>15.704999999999998</v>
      </c>
      <c r="G5773" s="163">
        <v>13.1175</v>
      </c>
      <c r="H5773" s="1">
        <v>2560</v>
      </c>
      <c r="I5773" s="161">
        <f>VLOOKUP(B5773,L$2:M$54,2,FALSE)</f>
        <v>1.0616697935451742</v>
      </c>
      <c r="J5773">
        <f>MAX(I5773*F5773,E5773)</f>
        <v>16.67352410762696</v>
      </c>
      <c r="L5773" s="166"/>
      <c r="M5773" s="41"/>
      <c r="N5773" s="41"/>
      <c r="O5773" s="41"/>
    </row>
    <row r="5774" spans="1:15" x14ac:dyDescent="0.25">
      <c r="A5774" s="165">
        <v>43706.5</v>
      </c>
      <c r="B5774" s="167">
        <f>WEEKNUM(A5774)</f>
        <v>35</v>
      </c>
      <c r="C5774" s="164">
        <f>WEEKDAY(A5774)</f>
        <v>5</v>
      </c>
      <c r="D5774" s="164">
        <v>13</v>
      </c>
      <c r="E5774" s="163">
        <v>10</v>
      </c>
      <c r="F5774" s="163">
        <v>14.475</v>
      </c>
      <c r="G5774" s="163">
        <v>12</v>
      </c>
      <c r="H5774" s="1">
        <v>2309</v>
      </c>
      <c r="I5774" s="161">
        <f>VLOOKUP(B5774,L$2:M$54,2,FALSE)</f>
        <v>1.0616697935451742</v>
      </c>
      <c r="J5774">
        <f>MAX(I5774*F5774,E5774)</f>
        <v>15.367670261566396</v>
      </c>
      <c r="L5774" s="166"/>
      <c r="M5774" s="41"/>
      <c r="N5774" s="41"/>
      <c r="O5774" s="41"/>
    </row>
    <row r="5775" spans="1:15" x14ac:dyDescent="0.25">
      <c r="A5775" s="165">
        <v>43706.541666666664</v>
      </c>
      <c r="B5775" s="167">
        <f>WEEKNUM(A5775)</f>
        <v>35</v>
      </c>
      <c r="C5775" s="164">
        <f>WEEKDAY(A5775)</f>
        <v>5</v>
      </c>
      <c r="D5775" s="164">
        <v>14</v>
      </c>
      <c r="E5775" s="163">
        <v>10</v>
      </c>
      <c r="F5775" s="163">
        <v>13.765000000000001</v>
      </c>
      <c r="G5775" s="163">
        <v>11.385</v>
      </c>
      <c r="H5775" s="1">
        <v>2429</v>
      </c>
      <c r="I5775" s="161">
        <f>VLOOKUP(B5775,L$2:M$54,2,FALSE)</f>
        <v>1.0616697935451742</v>
      </c>
      <c r="J5775">
        <f>MAX(I5775*F5775,E5775)</f>
        <v>14.613884708149323</v>
      </c>
      <c r="L5775" s="166"/>
      <c r="M5775" s="41"/>
      <c r="N5775" s="41"/>
      <c r="O5775" s="41"/>
    </row>
    <row r="5776" spans="1:15" x14ac:dyDescent="0.25">
      <c r="A5776" s="165">
        <v>43706.583333333336</v>
      </c>
      <c r="B5776" s="167">
        <f>WEEKNUM(A5776)</f>
        <v>35</v>
      </c>
      <c r="C5776" s="164">
        <f>WEEKDAY(A5776)</f>
        <v>5</v>
      </c>
      <c r="D5776" s="164">
        <v>15</v>
      </c>
      <c r="E5776" s="163">
        <v>10</v>
      </c>
      <c r="F5776" s="163">
        <v>15.885</v>
      </c>
      <c r="G5776" s="163">
        <v>12.48</v>
      </c>
      <c r="H5776" s="1">
        <v>2620</v>
      </c>
      <c r="I5776" s="161">
        <f>VLOOKUP(B5776,L$2:M$54,2,FALSE)</f>
        <v>1.0616697935451742</v>
      </c>
      <c r="J5776">
        <f>MAX(I5776*F5776,E5776)</f>
        <v>16.864624670465091</v>
      </c>
      <c r="L5776" s="166"/>
      <c r="M5776" s="41"/>
      <c r="N5776" s="41"/>
      <c r="O5776" s="41"/>
    </row>
    <row r="5777" spans="1:15" x14ac:dyDescent="0.25">
      <c r="A5777" s="165">
        <v>43706.625</v>
      </c>
      <c r="B5777" s="167">
        <f>WEEKNUM(A5777)</f>
        <v>35</v>
      </c>
      <c r="C5777" s="164">
        <f>WEEKDAY(A5777)</f>
        <v>5</v>
      </c>
      <c r="D5777" s="164">
        <v>16</v>
      </c>
      <c r="E5777" s="163">
        <v>10</v>
      </c>
      <c r="F5777" s="163">
        <v>14.73</v>
      </c>
      <c r="G5777" s="163">
        <v>12.59</v>
      </c>
      <c r="H5777" s="1">
        <v>2778</v>
      </c>
      <c r="I5777" s="161">
        <f>VLOOKUP(B5777,L$2:M$54,2,FALSE)</f>
        <v>1.0616697935451742</v>
      </c>
      <c r="J5777">
        <f>MAX(I5777*F5777,E5777)</f>
        <v>15.638396058920417</v>
      </c>
      <c r="L5777" s="166"/>
      <c r="M5777" s="41"/>
      <c r="N5777" s="41"/>
      <c r="O5777" s="41"/>
    </row>
    <row r="5778" spans="1:15" x14ac:dyDescent="0.25">
      <c r="A5778" s="165">
        <v>43706.666666666664</v>
      </c>
      <c r="B5778" s="167">
        <f>WEEKNUM(A5778)</f>
        <v>35</v>
      </c>
      <c r="C5778" s="164">
        <f>WEEKDAY(A5778)</f>
        <v>5</v>
      </c>
      <c r="D5778" s="164">
        <v>17</v>
      </c>
      <c r="E5778" s="163">
        <v>10</v>
      </c>
      <c r="F5778" s="163">
        <v>15.145</v>
      </c>
      <c r="G5778" s="163">
        <v>12.375</v>
      </c>
      <c r="H5778" s="1">
        <v>3723</v>
      </c>
      <c r="I5778" s="161">
        <f>VLOOKUP(B5778,L$2:M$54,2,FALSE)</f>
        <v>1.0616697935451742</v>
      </c>
      <c r="J5778">
        <f>MAX(I5778*F5778,E5778)</f>
        <v>16.078989023241665</v>
      </c>
      <c r="L5778" s="166"/>
      <c r="M5778" s="41"/>
      <c r="N5778" s="41"/>
      <c r="O5778" s="41"/>
    </row>
    <row r="5779" spans="1:15" x14ac:dyDescent="0.25">
      <c r="A5779" s="165">
        <v>43706.708333333336</v>
      </c>
      <c r="B5779" s="167">
        <f>WEEKNUM(A5779)</f>
        <v>35</v>
      </c>
      <c r="C5779" s="164">
        <f>WEEKDAY(A5779)</f>
        <v>5</v>
      </c>
      <c r="D5779" s="164">
        <v>18</v>
      </c>
      <c r="E5779" s="163">
        <v>10</v>
      </c>
      <c r="F5779" s="163">
        <v>17.98</v>
      </c>
      <c r="G5779" s="163">
        <v>11.984999999999999</v>
      </c>
      <c r="H5779" s="1">
        <v>4367</v>
      </c>
      <c r="I5779" s="161">
        <f>VLOOKUP(B5779,L$2:M$54,2,FALSE)</f>
        <v>1.0616697935451742</v>
      </c>
      <c r="J5779">
        <f>MAX(I5779*F5779,E5779)</f>
        <v>19.088822887942232</v>
      </c>
      <c r="L5779" s="166"/>
      <c r="M5779" s="41"/>
      <c r="N5779" s="41"/>
      <c r="O5779" s="41"/>
    </row>
    <row r="5780" spans="1:15" x14ac:dyDescent="0.25">
      <c r="A5780" s="165">
        <v>43706.75</v>
      </c>
      <c r="B5780" s="167">
        <f>WEEKNUM(A5780)</f>
        <v>35</v>
      </c>
      <c r="C5780" s="164">
        <f>WEEKDAY(A5780)</f>
        <v>5</v>
      </c>
      <c r="D5780" s="164">
        <v>19</v>
      </c>
      <c r="E5780" s="163">
        <v>10</v>
      </c>
      <c r="F5780" s="163">
        <v>16.450000000000003</v>
      </c>
      <c r="G5780" s="163">
        <v>11.719999999999999</v>
      </c>
      <c r="H5780" s="1">
        <v>3112</v>
      </c>
      <c r="I5780" s="161">
        <f>VLOOKUP(B5780,L$2:M$54,2,FALSE)</f>
        <v>1.0616697935451742</v>
      </c>
      <c r="J5780">
        <f>MAX(I5780*F5780,E5780)</f>
        <v>17.46446810381812</v>
      </c>
      <c r="L5780" s="166"/>
      <c r="M5780" s="41"/>
      <c r="N5780" s="41"/>
      <c r="O5780" s="41"/>
    </row>
    <row r="5781" spans="1:15" x14ac:dyDescent="0.25">
      <c r="A5781" s="165">
        <v>43706.791666666664</v>
      </c>
      <c r="B5781" s="167">
        <f>WEEKNUM(A5781)</f>
        <v>35</v>
      </c>
      <c r="C5781" s="164">
        <f>WEEKDAY(A5781)</f>
        <v>5</v>
      </c>
      <c r="D5781" s="164">
        <v>20</v>
      </c>
      <c r="E5781" s="163">
        <v>10</v>
      </c>
      <c r="F5781" s="163">
        <v>13.945</v>
      </c>
      <c r="G5781" s="163">
        <v>12.094999999999999</v>
      </c>
      <c r="H5781" s="1">
        <v>2160</v>
      </c>
      <c r="I5781" s="161">
        <f>VLOOKUP(B5781,L$2:M$54,2,FALSE)</f>
        <v>1.0616697935451742</v>
      </c>
      <c r="J5781">
        <f>MAX(I5781*F5781,E5781)</f>
        <v>14.804985270987455</v>
      </c>
      <c r="L5781" s="166"/>
      <c r="M5781" s="41"/>
      <c r="N5781" s="41"/>
      <c r="O5781" s="41"/>
    </row>
    <row r="5782" spans="1:15" x14ac:dyDescent="0.25">
      <c r="A5782" s="165">
        <v>43706.833333333336</v>
      </c>
      <c r="B5782" s="167">
        <f>WEEKNUM(A5782)</f>
        <v>35</v>
      </c>
      <c r="C5782" s="164">
        <f>WEEKDAY(A5782)</f>
        <v>5</v>
      </c>
      <c r="D5782" s="164">
        <v>21</v>
      </c>
      <c r="E5782" s="163">
        <v>11.754999999999999</v>
      </c>
      <c r="F5782" s="163">
        <v>11.754999999999999</v>
      </c>
      <c r="G5782" s="163">
        <v>11.91</v>
      </c>
      <c r="H5782" s="1">
        <v>1271</v>
      </c>
      <c r="I5782" s="161">
        <f>VLOOKUP(B5782,L$2:M$54,2,FALSE)</f>
        <v>1.0616697935451742</v>
      </c>
      <c r="J5782">
        <f>MAX(I5782*F5782,E5782)</f>
        <v>12.479928423123521</v>
      </c>
      <c r="L5782" s="166"/>
      <c r="M5782" s="41"/>
      <c r="N5782" s="41"/>
      <c r="O5782" s="41"/>
    </row>
    <row r="5783" spans="1:15" x14ac:dyDescent="0.25">
      <c r="A5783" s="165">
        <v>43706.875</v>
      </c>
      <c r="B5783" s="167">
        <f>WEEKNUM(A5783)</f>
        <v>35</v>
      </c>
      <c r="C5783" s="164">
        <f>WEEKDAY(A5783)</f>
        <v>5</v>
      </c>
      <c r="D5783" s="164">
        <v>22</v>
      </c>
      <c r="E5783" s="163">
        <v>12</v>
      </c>
      <c r="F5783" s="163">
        <v>13.98</v>
      </c>
      <c r="G5783" s="163">
        <v>12.455</v>
      </c>
      <c r="H5783" s="1">
        <v>1026</v>
      </c>
      <c r="I5783" s="161">
        <f>VLOOKUP(B5783,L$2:M$54,2,FALSE)</f>
        <v>1.0616697935451742</v>
      </c>
      <c r="J5783">
        <f>MAX(I5783*F5783,E5783)</f>
        <v>14.842143713761535</v>
      </c>
      <c r="L5783" s="166"/>
      <c r="M5783" s="41"/>
      <c r="N5783" s="41"/>
      <c r="O5783" s="41"/>
    </row>
    <row r="5784" spans="1:15" x14ac:dyDescent="0.25">
      <c r="A5784" s="165">
        <v>43706.916666666664</v>
      </c>
      <c r="B5784" s="167">
        <f>WEEKNUM(A5784)</f>
        <v>35</v>
      </c>
      <c r="C5784" s="164">
        <f>WEEKDAY(A5784)</f>
        <v>5</v>
      </c>
      <c r="D5784" s="164">
        <v>23</v>
      </c>
      <c r="E5784" s="163">
        <v>12</v>
      </c>
      <c r="F5784" s="163">
        <v>13.92</v>
      </c>
      <c r="G5784" s="163">
        <v>10.547499999999999</v>
      </c>
      <c r="H5784" s="1">
        <v>809</v>
      </c>
      <c r="I5784" s="161">
        <f>VLOOKUP(B5784,L$2:M$54,2,FALSE)</f>
        <v>1.0616697935451742</v>
      </c>
      <c r="J5784">
        <f>MAX(I5784*F5784,E5784)</f>
        <v>14.778443526148825</v>
      </c>
      <c r="L5784" s="166"/>
      <c r="M5784" s="41"/>
      <c r="N5784" s="41"/>
      <c r="O5784" s="41"/>
    </row>
    <row r="5785" spans="1:15" x14ac:dyDescent="0.25">
      <c r="A5785" s="165">
        <v>43706.958333333336</v>
      </c>
      <c r="B5785" s="167">
        <f>WEEKNUM(A5785)</f>
        <v>35</v>
      </c>
      <c r="C5785" s="164">
        <f>WEEKDAY(A5785)</f>
        <v>5</v>
      </c>
      <c r="D5785" s="164">
        <v>24</v>
      </c>
      <c r="E5785" s="163">
        <v>12</v>
      </c>
      <c r="F5785" s="163">
        <v>13.934999999999999</v>
      </c>
      <c r="G5785" s="163">
        <v>10.872499999999999</v>
      </c>
      <c r="H5785" s="1">
        <v>524</v>
      </c>
      <c r="I5785" s="161">
        <f>VLOOKUP(B5785,L$2:M$54,2,FALSE)</f>
        <v>1.0616697935451742</v>
      </c>
      <c r="J5785">
        <f>MAX(I5785*F5785,E5785)</f>
        <v>14.794368573052001</v>
      </c>
      <c r="L5785" s="166"/>
      <c r="M5785" s="41"/>
      <c r="N5785" s="41"/>
      <c r="O5785" s="41"/>
    </row>
    <row r="5786" spans="1:15" x14ac:dyDescent="0.25">
      <c r="A5786" s="165">
        <v>43707</v>
      </c>
      <c r="B5786" s="167">
        <f>WEEKNUM(A5786)</f>
        <v>35</v>
      </c>
      <c r="C5786" s="164">
        <f>WEEKDAY(A5786)</f>
        <v>6</v>
      </c>
      <c r="D5786" s="164">
        <v>1</v>
      </c>
      <c r="E5786" s="163">
        <v>12</v>
      </c>
      <c r="F5786" s="163">
        <v>13.225</v>
      </c>
      <c r="G5786" s="163">
        <v>13.877500000000001</v>
      </c>
      <c r="H5786" s="1">
        <v>242</v>
      </c>
      <c r="I5786" s="161">
        <f>VLOOKUP(B5786,L$2:M$54,2,FALSE)</f>
        <v>1.0616697935451742</v>
      </c>
      <c r="J5786">
        <f>MAX(I5786*F5786,E5786)</f>
        <v>14.040583019634928</v>
      </c>
      <c r="L5786" s="166"/>
      <c r="M5786" s="41"/>
      <c r="N5786" s="41"/>
      <c r="O5786" s="41"/>
    </row>
    <row r="5787" spans="1:15" x14ac:dyDescent="0.25">
      <c r="A5787" s="165">
        <v>43707.041666666664</v>
      </c>
      <c r="B5787" s="167">
        <f>WEEKNUM(A5787)</f>
        <v>35</v>
      </c>
      <c r="C5787" s="164">
        <f>WEEKDAY(A5787)</f>
        <v>6</v>
      </c>
      <c r="D5787" s="164">
        <v>2</v>
      </c>
      <c r="E5787" s="163">
        <v>10</v>
      </c>
      <c r="F5787" s="163">
        <v>10.495000000000001</v>
      </c>
      <c r="G5787" s="163">
        <v>13.197500000000002</v>
      </c>
      <c r="H5787" s="1">
        <v>140</v>
      </c>
      <c r="I5787" s="161">
        <f>VLOOKUP(B5787,L$2:M$54,2,FALSE)</f>
        <v>1.0616697935451742</v>
      </c>
      <c r="J5787">
        <f>MAX(I5787*F5787,E5787)</f>
        <v>11.142224483256605</v>
      </c>
      <c r="L5787" s="166"/>
      <c r="M5787" s="41"/>
      <c r="N5787" s="41"/>
      <c r="O5787" s="41"/>
    </row>
    <row r="5788" spans="1:15" x14ac:dyDescent="0.25">
      <c r="A5788" s="165">
        <v>43707.083333333336</v>
      </c>
      <c r="B5788" s="167">
        <f>WEEKNUM(A5788)</f>
        <v>35</v>
      </c>
      <c r="C5788" s="164">
        <f>WEEKDAY(A5788)</f>
        <v>6</v>
      </c>
      <c r="D5788" s="164">
        <v>3</v>
      </c>
      <c r="E5788" s="163">
        <v>10</v>
      </c>
      <c r="F5788" s="163">
        <v>10.850000000000001</v>
      </c>
      <c r="G5788" s="163">
        <v>12.8125</v>
      </c>
      <c r="H5788" s="1">
        <v>87</v>
      </c>
      <c r="I5788" s="161">
        <f>VLOOKUP(B5788,L$2:M$54,2,FALSE)</f>
        <v>1.0616697935451742</v>
      </c>
      <c r="J5788">
        <f>MAX(I5788*F5788,E5788)</f>
        <v>11.519117259965142</v>
      </c>
      <c r="L5788" s="166"/>
      <c r="M5788" s="41"/>
      <c r="N5788" s="41"/>
      <c r="O5788" s="41"/>
    </row>
    <row r="5789" spans="1:15" x14ac:dyDescent="0.25">
      <c r="A5789" s="165">
        <v>43707.125</v>
      </c>
      <c r="B5789" s="167">
        <f>WEEKNUM(A5789)</f>
        <v>35</v>
      </c>
      <c r="C5789" s="164">
        <f>WEEKDAY(A5789)</f>
        <v>6</v>
      </c>
      <c r="D5789" s="164">
        <v>4</v>
      </c>
      <c r="E5789" s="163">
        <v>10</v>
      </c>
      <c r="F5789" s="163">
        <v>10.475000000000001</v>
      </c>
      <c r="G5789" s="163">
        <v>11.8725</v>
      </c>
      <c r="H5789" s="1">
        <v>139</v>
      </c>
      <c r="I5789" s="161">
        <f>VLOOKUP(B5789,L$2:M$54,2,FALSE)</f>
        <v>1.0616697935451742</v>
      </c>
      <c r="J5789">
        <f>MAX(I5789*F5789,E5789)</f>
        <v>11.120991087385701</v>
      </c>
      <c r="L5789" s="166"/>
      <c r="M5789" s="41"/>
      <c r="N5789" s="41"/>
      <c r="O5789" s="41"/>
    </row>
    <row r="5790" spans="1:15" x14ac:dyDescent="0.25">
      <c r="A5790" s="165">
        <v>43707.166666666664</v>
      </c>
      <c r="B5790" s="167">
        <f>WEEKNUM(A5790)</f>
        <v>35</v>
      </c>
      <c r="C5790" s="164">
        <f>WEEKDAY(A5790)</f>
        <v>6</v>
      </c>
      <c r="D5790" s="164">
        <v>5</v>
      </c>
      <c r="E5790" s="163">
        <v>11.254999999999999</v>
      </c>
      <c r="F5790" s="163">
        <v>11.120000000000001</v>
      </c>
      <c r="G5790" s="163">
        <v>12.852499999999999</v>
      </c>
      <c r="H5790" s="1">
        <v>331</v>
      </c>
      <c r="I5790" s="161">
        <f>VLOOKUP(B5790,L$2:M$54,2,FALSE)</f>
        <v>1.0616697935451742</v>
      </c>
      <c r="J5790">
        <f>MAX(I5790*F5790,E5790)</f>
        <v>11.805768104222338</v>
      </c>
      <c r="L5790" s="166"/>
      <c r="M5790" s="41"/>
      <c r="N5790" s="41"/>
      <c r="O5790" s="41"/>
    </row>
    <row r="5791" spans="1:15" x14ac:dyDescent="0.25">
      <c r="A5791" s="165">
        <v>43707.208333333336</v>
      </c>
      <c r="B5791" s="167">
        <f>WEEKNUM(A5791)</f>
        <v>35</v>
      </c>
      <c r="C5791" s="164">
        <f>WEEKDAY(A5791)</f>
        <v>6</v>
      </c>
      <c r="D5791" s="164">
        <v>6</v>
      </c>
      <c r="E5791" s="163">
        <v>9.5249999999999986</v>
      </c>
      <c r="F5791" s="163">
        <v>9.5249999999999986</v>
      </c>
      <c r="G5791" s="163">
        <v>12.237500000000001</v>
      </c>
      <c r="H5791" s="1">
        <v>896</v>
      </c>
      <c r="I5791" s="161">
        <f>VLOOKUP(B5791,L$2:M$54,2,FALSE)</f>
        <v>1.0616697935451742</v>
      </c>
      <c r="J5791">
        <f>MAX(I5791*F5791,E5791)</f>
        <v>10.112404783517784</v>
      </c>
      <c r="L5791" s="166"/>
      <c r="M5791" s="41"/>
      <c r="N5791" s="41"/>
      <c r="O5791" s="41"/>
    </row>
    <row r="5792" spans="1:15" x14ac:dyDescent="0.25">
      <c r="A5792" s="165">
        <v>43707.25</v>
      </c>
      <c r="B5792" s="167">
        <f>WEEKNUM(A5792)</f>
        <v>35</v>
      </c>
      <c r="C5792" s="164">
        <f>WEEKDAY(A5792)</f>
        <v>6</v>
      </c>
      <c r="D5792" s="164">
        <v>7</v>
      </c>
      <c r="E5792" s="163">
        <v>10.635</v>
      </c>
      <c r="F5792" s="163">
        <v>12.370000000000001</v>
      </c>
      <c r="G5792" s="163">
        <v>11.8825</v>
      </c>
      <c r="H5792" s="1">
        <v>3366</v>
      </c>
      <c r="I5792" s="161">
        <f>VLOOKUP(B5792,L$2:M$54,2,FALSE)</f>
        <v>1.0616697935451742</v>
      </c>
      <c r="J5792">
        <f>MAX(I5792*F5792,E5792)</f>
        <v>13.132855346153805</v>
      </c>
      <c r="L5792" s="166"/>
      <c r="M5792" s="41"/>
      <c r="N5792" s="41"/>
      <c r="O5792" s="41"/>
    </row>
    <row r="5793" spans="1:15" x14ac:dyDescent="0.25">
      <c r="A5793" s="165">
        <v>43707.291666666664</v>
      </c>
      <c r="B5793" s="167">
        <f>WEEKNUM(A5793)</f>
        <v>35</v>
      </c>
      <c r="C5793" s="164">
        <f>WEEKDAY(A5793)</f>
        <v>6</v>
      </c>
      <c r="D5793" s="164">
        <v>8</v>
      </c>
      <c r="E5793" s="163">
        <v>10</v>
      </c>
      <c r="F5793" s="163">
        <v>16.535</v>
      </c>
      <c r="G5793" s="163">
        <v>12.942499999999999</v>
      </c>
      <c r="H5793" s="1">
        <v>4369</v>
      </c>
      <c r="I5793" s="161">
        <f>VLOOKUP(B5793,L$2:M$54,2,FALSE)</f>
        <v>1.0616697935451742</v>
      </c>
      <c r="J5793">
        <f>MAX(I5793*F5793,E5793)</f>
        <v>17.554710036269455</v>
      </c>
      <c r="L5793" s="166"/>
      <c r="M5793" s="41"/>
      <c r="N5793" s="41"/>
      <c r="O5793" s="41"/>
    </row>
    <row r="5794" spans="1:15" x14ac:dyDescent="0.25">
      <c r="A5794" s="165">
        <v>43707.333333333336</v>
      </c>
      <c r="B5794" s="167">
        <f>WEEKNUM(A5794)</f>
        <v>35</v>
      </c>
      <c r="C5794" s="164">
        <f>WEEKDAY(A5794)</f>
        <v>6</v>
      </c>
      <c r="D5794" s="164">
        <v>9</v>
      </c>
      <c r="E5794" s="163">
        <v>10</v>
      </c>
      <c r="F5794" s="163">
        <v>19.29</v>
      </c>
      <c r="G5794" s="163">
        <v>12.364999999999998</v>
      </c>
      <c r="H5794" s="1">
        <v>3864</v>
      </c>
      <c r="I5794" s="161">
        <f>VLOOKUP(B5794,L$2:M$54,2,FALSE)</f>
        <v>1.0616697935451742</v>
      </c>
      <c r="J5794">
        <f>MAX(I5794*F5794,E5794)</f>
        <v>20.479610317486408</v>
      </c>
      <c r="L5794" s="166"/>
      <c r="M5794" s="41"/>
      <c r="N5794" s="41"/>
      <c r="O5794" s="41"/>
    </row>
    <row r="5795" spans="1:15" x14ac:dyDescent="0.25">
      <c r="A5795" s="165">
        <v>43707.375</v>
      </c>
      <c r="B5795" s="167">
        <f>WEEKNUM(A5795)</f>
        <v>35</v>
      </c>
      <c r="C5795" s="164">
        <f>WEEKDAY(A5795)</f>
        <v>6</v>
      </c>
      <c r="D5795" s="164">
        <v>10</v>
      </c>
      <c r="E5795" s="163">
        <v>10</v>
      </c>
      <c r="F5795" s="163">
        <v>15.025</v>
      </c>
      <c r="G5795" s="163">
        <v>12.572500000000002</v>
      </c>
      <c r="H5795" s="1">
        <v>2779</v>
      </c>
      <c r="I5795" s="161">
        <f>VLOOKUP(B5795,L$2:M$54,2,FALSE)</f>
        <v>1.0616697935451742</v>
      </c>
      <c r="J5795">
        <f>MAX(I5795*F5795,E5795)</f>
        <v>15.951588648016243</v>
      </c>
      <c r="L5795" s="166"/>
      <c r="M5795" s="41"/>
      <c r="N5795" s="41"/>
      <c r="O5795" s="41"/>
    </row>
    <row r="5796" spans="1:15" x14ac:dyDescent="0.25">
      <c r="A5796" s="165">
        <v>43707.416666666664</v>
      </c>
      <c r="B5796" s="167">
        <f>WEEKNUM(A5796)</f>
        <v>35</v>
      </c>
      <c r="C5796" s="164">
        <f>WEEKDAY(A5796)</f>
        <v>6</v>
      </c>
      <c r="D5796" s="164">
        <v>11</v>
      </c>
      <c r="E5796" s="163">
        <v>10</v>
      </c>
      <c r="F5796" s="163">
        <v>13.92</v>
      </c>
      <c r="G5796" s="163">
        <v>13.99</v>
      </c>
      <c r="H5796" s="1">
        <v>2710</v>
      </c>
      <c r="I5796" s="161">
        <f>VLOOKUP(B5796,L$2:M$54,2,FALSE)</f>
        <v>1.0616697935451742</v>
      </c>
      <c r="J5796">
        <f>MAX(I5796*F5796,E5796)</f>
        <v>14.778443526148825</v>
      </c>
      <c r="L5796" s="166"/>
      <c r="M5796" s="41"/>
      <c r="N5796" s="41"/>
      <c r="O5796" s="41"/>
    </row>
    <row r="5797" spans="1:15" x14ac:dyDescent="0.25">
      <c r="A5797" s="165">
        <v>43707.458333333336</v>
      </c>
      <c r="B5797" s="167">
        <f>WEEKNUM(A5797)</f>
        <v>35</v>
      </c>
      <c r="C5797" s="164">
        <f>WEEKDAY(A5797)</f>
        <v>6</v>
      </c>
      <c r="D5797" s="164">
        <v>12</v>
      </c>
      <c r="E5797" s="163">
        <v>10</v>
      </c>
      <c r="F5797" s="163">
        <v>14.2</v>
      </c>
      <c r="G5797" s="163">
        <v>13.225000000000001</v>
      </c>
      <c r="H5797" s="1">
        <v>2727</v>
      </c>
      <c r="I5797" s="161">
        <f>VLOOKUP(B5797,L$2:M$54,2,FALSE)</f>
        <v>1.0616697935451742</v>
      </c>
      <c r="J5797">
        <f>MAX(I5797*F5797,E5797)</f>
        <v>15.075711068341473</v>
      </c>
      <c r="L5797" s="166"/>
      <c r="M5797" s="41"/>
      <c r="N5797" s="41"/>
      <c r="O5797" s="41"/>
    </row>
    <row r="5798" spans="1:15" x14ac:dyDescent="0.25">
      <c r="A5798" s="165">
        <v>43707.5</v>
      </c>
      <c r="B5798" s="167">
        <f>WEEKNUM(A5798)</f>
        <v>35</v>
      </c>
      <c r="C5798" s="164">
        <f>WEEKDAY(A5798)</f>
        <v>6</v>
      </c>
      <c r="D5798" s="164">
        <v>13</v>
      </c>
      <c r="E5798" s="163">
        <v>10</v>
      </c>
      <c r="F5798" s="163">
        <v>14.445</v>
      </c>
      <c r="G5798" s="163">
        <v>11.9725</v>
      </c>
      <c r="H5798" s="1">
        <v>2659</v>
      </c>
      <c r="I5798" s="161">
        <f>VLOOKUP(B5798,L$2:M$54,2,FALSE)</f>
        <v>1.0616697935451742</v>
      </c>
      <c r="J5798">
        <f>MAX(I5798*F5798,E5798)</f>
        <v>15.335820167760042</v>
      </c>
      <c r="L5798" s="166"/>
      <c r="M5798" s="41"/>
      <c r="N5798" s="41"/>
      <c r="O5798" s="41"/>
    </row>
    <row r="5799" spans="1:15" x14ac:dyDescent="0.25">
      <c r="A5799" s="165">
        <v>43707.541666666664</v>
      </c>
      <c r="B5799" s="167">
        <f>WEEKNUM(A5799)</f>
        <v>35</v>
      </c>
      <c r="C5799" s="164">
        <f>WEEKDAY(A5799)</f>
        <v>6</v>
      </c>
      <c r="D5799" s="164">
        <v>14</v>
      </c>
      <c r="E5799" s="163">
        <v>10</v>
      </c>
      <c r="F5799" s="163">
        <v>13.79</v>
      </c>
      <c r="G5799" s="163">
        <v>11.754999999999999</v>
      </c>
      <c r="H5799" s="1">
        <v>2703</v>
      </c>
      <c r="I5799" s="161">
        <f>VLOOKUP(B5799,L$2:M$54,2,FALSE)</f>
        <v>1.0616697935451742</v>
      </c>
      <c r="J5799">
        <f>MAX(I5799*F5799,E5799)</f>
        <v>14.640426452987951</v>
      </c>
      <c r="L5799" s="166"/>
      <c r="M5799" s="41"/>
      <c r="N5799" s="41"/>
      <c r="O5799" s="41"/>
    </row>
    <row r="5800" spans="1:15" x14ac:dyDescent="0.25">
      <c r="A5800" s="165">
        <v>43707.583333333336</v>
      </c>
      <c r="B5800" s="167">
        <f>WEEKNUM(A5800)</f>
        <v>35</v>
      </c>
      <c r="C5800" s="164">
        <f>WEEKDAY(A5800)</f>
        <v>6</v>
      </c>
      <c r="D5800" s="164">
        <v>15</v>
      </c>
      <c r="E5800" s="163">
        <v>10</v>
      </c>
      <c r="F5800" s="163">
        <v>14.295000000000002</v>
      </c>
      <c r="G5800" s="163">
        <v>12.99</v>
      </c>
      <c r="H5800" s="1">
        <v>2844</v>
      </c>
      <c r="I5800" s="161">
        <f>VLOOKUP(B5800,L$2:M$54,2,FALSE)</f>
        <v>1.0616697935451742</v>
      </c>
      <c r="J5800">
        <f>MAX(I5800*F5800,E5800)</f>
        <v>15.176569698728267</v>
      </c>
      <c r="L5800" s="166"/>
      <c r="M5800" s="41"/>
      <c r="N5800" s="41"/>
      <c r="O5800" s="41"/>
    </row>
    <row r="5801" spans="1:15" x14ac:dyDescent="0.25">
      <c r="A5801" s="165">
        <v>43707.625</v>
      </c>
      <c r="B5801" s="167">
        <f>WEEKNUM(A5801)</f>
        <v>35</v>
      </c>
      <c r="C5801" s="164">
        <f>WEEKDAY(A5801)</f>
        <v>6</v>
      </c>
      <c r="D5801" s="164">
        <v>16</v>
      </c>
      <c r="E5801" s="163">
        <v>10</v>
      </c>
      <c r="F5801" s="163">
        <v>14.035</v>
      </c>
      <c r="G5801" s="163">
        <v>12.959999999999999</v>
      </c>
      <c r="H5801" s="1">
        <v>2887</v>
      </c>
      <c r="I5801" s="161">
        <f>VLOOKUP(B5801,L$2:M$54,2,FALSE)</f>
        <v>1.0616697935451742</v>
      </c>
      <c r="J5801">
        <f>MAX(I5801*F5801,E5801)</f>
        <v>14.90053555240652</v>
      </c>
      <c r="L5801" s="166"/>
      <c r="M5801" s="41"/>
      <c r="N5801" s="41"/>
      <c r="O5801" s="41"/>
    </row>
    <row r="5802" spans="1:15" x14ac:dyDescent="0.25">
      <c r="A5802" s="165">
        <v>43707.666666666664</v>
      </c>
      <c r="B5802" s="167">
        <f>WEEKNUM(A5802)</f>
        <v>35</v>
      </c>
      <c r="C5802" s="164">
        <f>WEEKDAY(A5802)</f>
        <v>6</v>
      </c>
      <c r="D5802" s="164">
        <v>17</v>
      </c>
      <c r="E5802" s="163">
        <v>10</v>
      </c>
      <c r="F5802" s="163">
        <v>15.855</v>
      </c>
      <c r="G5802" s="163">
        <v>12.967500000000001</v>
      </c>
      <c r="H5802" s="1">
        <v>3707</v>
      </c>
      <c r="I5802" s="161">
        <f>VLOOKUP(B5802,L$2:M$54,2,FALSE)</f>
        <v>1.0616697935451742</v>
      </c>
      <c r="J5802">
        <f>MAX(I5802*F5802,E5802)</f>
        <v>16.832774576658739</v>
      </c>
      <c r="L5802" s="166"/>
      <c r="M5802" s="41"/>
      <c r="N5802" s="41"/>
      <c r="O5802" s="41"/>
    </row>
    <row r="5803" spans="1:15" x14ac:dyDescent="0.25">
      <c r="A5803" s="165">
        <v>43707.708333333336</v>
      </c>
      <c r="B5803" s="167">
        <f>WEEKNUM(A5803)</f>
        <v>35</v>
      </c>
      <c r="C5803" s="164">
        <f>WEEKDAY(A5803)</f>
        <v>6</v>
      </c>
      <c r="D5803" s="164">
        <v>18</v>
      </c>
      <c r="E5803" s="163">
        <v>10</v>
      </c>
      <c r="F5803" s="163">
        <v>16.524999999999999</v>
      </c>
      <c r="G5803" s="163">
        <v>12.612499999999999</v>
      </c>
      <c r="H5803" s="1">
        <v>4243</v>
      </c>
      <c r="I5803" s="161">
        <f>VLOOKUP(B5803,L$2:M$54,2,FALSE)</f>
        <v>1.0616697935451742</v>
      </c>
      <c r="J5803">
        <f>MAX(I5803*F5803,E5803)</f>
        <v>17.544093338334001</v>
      </c>
      <c r="L5803" s="166"/>
      <c r="M5803" s="41"/>
      <c r="N5803" s="41"/>
      <c r="O5803" s="41"/>
    </row>
    <row r="5804" spans="1:15" x14ac:dyDescent="0.25">
      <c r="A5804" s="165">
        <v>43707.75</v>
      </c>
      <c r="B5804" s="167">
        <f>WEEKNUM(A5804)</f>
        <v>35</v>
      </c>
      <c r="C5804" s="164">
        <f>WEEKDAY(A5804)</f>
        <v>6</v>
      </c>
      <c r="D5804" s="164">
        <v>19</v>
      </c>
      <c r="E5804" s="163">
        <v>10</v>
      </c>
      <c r="F5804" s="163">
        <v>16.23</v>
      </c>
      <c r="G5804" s="163">
        <v>10.2475</v>
      </c>
      <c r="H5804" s="1">
        <v>3067</v>
      </c>
      <c r="I5804" s="161">
        <f>VLOOKUP(B5804,L$2:M$54,2,FALSE)</f>
        <v>1.0616697935451742</v>
      </c>
      <c r="J5804">
        <f>MAX(I5804*F5804,E5804)</f>
        <v>17.230900749238177</v>
      </c>
      <c r="L5804" s="166"/>
      <c r="M5804" s="41"/>
      <c r="N5804" s="41"/>
      <c r="O5804" s="41"/>
    </row>
    <row r="5805" spans="1:15" x14ac:dyDescent="0.25">
      <c r="A5805" s="165">
        <v>43707.791666666664</v>
      </c>
      <c r="B5805" s="167">
        <f>WEEKNUM(A5805)</f>
        <v>35</v>
      </c>
      <c r="C5805" s="164">
        <f>WEEKDAY(A5805)</f>
        <v>6</v>
      </c>
      <c r="D5805" s="164">
        <v>20</v>
      </c>
      <c r="E5805" s="163">
        <v>10</v>
      </c>
      <c r="F5805" s="163">
        <v>14.525</v>
      </c>
      <c r="G5805" s="163">
        <v>10.425000000000001</v>
      </c>
      <c r="H5805" s="1">
        <v>2201</v>
      </c>
      <c r="I5805" s="161">
        <f>VLOOKUP(B5805,L$2:M$54,2,FALSE)</f>
        <v>1.0616697935451742</v>
      </c>
      <c r="J5805">
        <f>MAX(I5805*F5805,E5805)</f>
        <v>15.420753751243655</v>
      </c>
      <c r="L5805" s="166"/>
      <c r="M5805" s="41"/>
      <c r="N5805" s="41"/>
      <c r="O5805" s="41"/>
    </row>
    <row r="5806" spans="1:15" x14ac:dyDescent="0.25">
      <c r="A5806" s="165">
        <v>43707.833333333336</v>
      </c>
      <c r="B5806" s="167">
        <f>WEEKNUM(A5806)</f>
        <v>35</v>
      </c>
      <c r="C5806" s="164">
        <f>WEEKDAY(A5806)</f>
        <v>6</v>
      </c>
      <c r="D5806" s="164">
        <v>21</v>
      </c>
      <c r="E5806" s="163">
        <v>10</v>
      </c>
      <c r="F5806" s="163">
        <v>13.08</v>
      </c>
      <c r="G5806" s="163">
        <v>10.237500000000001</v>
      </c>
      <c r="H5806" s="1">
        <v>1216</v>
      </c>
      <c r="I5806" s="161">
        <f>VLOOKUP(B5806,L$2:M$54,2,FALSE)</f>
        <v>1.0616697935451742</v>
      </c>
      <c r="J5806">
        <f>MAX(I5806*F5806,E5806)</f>
        <v>13.886640899570878</v>
      </c>
      <c r="L5806" s="166"/>
      <c r="M5806" s="41"/>
      <c r="N5806" s="41"/>
      <c r="O5806" s="41"/>
    </row>
    <row r="5807" spans="1:15" x14ac:dyDescent="0.25">
      <c r="A5807" s="165">
        <v>43707.875</v>
      </c>
      <c r="B5807" s="167">
        <f>WEEKNUM(A5807)</f>
        <v>35</v>
      </c>
      <c r="C5807" s="164">
        <f>WEEKDAY(A5807)</f>
        <v>6</v>
      </c>
      <c r="D5807" s="164">
        <v>22</v>
      </c>
      <c r="E5807" s="163">
        <v>11.55</v>
      </c>
      <c r="F5807" s="163">
        <v>11.55</v>
      </c>
      <c r="G5807" s="163">
        <v>11.1875</v>
      </c>
      <c r="H5807" s="1">
        <v>1029</v>
      </c>
      <c r="I5807" s="161">
        <f>VLOOKUP(B5807,L$2:M$54,2,FALSE)</f>
        <v>1.0616697935451742</v>
      </c>
      <c r="J5807">
        <f>MAX(I5807*F5807,E5807)</f>
        <v>12.262286115446763</v>
      </c>
      <c r="L5807" s="166"/>
      <c r="M5807" s="41"/>
      <c r="N5807" s="41"/>
      <c r="O5807" s="41"/>
    </row>
    <row r="5808" spans="1:15" x14ac:dyDescent="0.25">
      <c r="A5808" s="165">
        <v>43707.916666666664</v>
      </c>
      <c r="B5808" s="167">
        <f>WEEKNUM(A5808)</f>
        <v>35</v>
      </c>
      <c r="C5808" s="164">
        <f>WEEKDAY(A5808)</f>
        <v>6</v>
      </c>
      <c r="D5808" s="164">
        <v>23</v>
      </c>
      <c r="E5808" s="163">
        <v>11.719999999999999</v>
      </c>
      <c r="F5808" s="163">
        <v>11.719999999999999</v>
      </c>
      <c r="G5808" s="163">
        <v>9.5249999999999986</v>
      </c>
      <c r="H5808" s="1">
        <v>897</v>
      </c>
      <c r="I5808" s="161">
        <f>VLOOKUP(B5808,L$2:M$54,2,FALSE)</f>
        <v>1.0616697935451742</v>
      </c>
      <c r="J5808">
        <f>MAX(I5808*F5808,E5808)</f>
        <v>12.442769980349441</v>
      </c>
      <c r="L5808" s="166"/>
      <c r="M5808" s="41"/>
      <c r="N5808" s="41"/>
      <c r="O5808" s="41"/>
    </row>
    <row r="5809" spans="1:15" x14ac:dyDescent="0.25">
      <c r="A5809" s="165">
        <v>43707.958333333336</v>
      </c>
      <c r="B5809" s="167">
        <f>WEEKNUM(A5809)</f>
        <v>35</v>
      </c>
      <c r="C5809" s="164">
        <f>WEEKDAY(A5809)</f>
        <v>6</v>
      </c>
      <c r="D5809" s="164">
        <v>24</v>
      </c>
      <c r="E5809" s="163">
        <v>12.379999999999999</v>
      </c>
      <c r="F5809" s="163">
        <v>12.379999999999999</v>
      </c>
      <c r="G5809" s="163">
        <v>11.5025</v>
      </c>
      <c r="H5809" s="1">
        <v>512</v>
      </c>
      <c r="I5809" s="161">
        <f>VLOOKUP(B5809,L$2:M$54,2,FALSE)</f>
        <v>1.0616697935451742</v>
      </c>
      <c r="J5809">
        <f>MAX(I5809*F5809,E5809)</f>
        <v>13.143472044089256</v>
      </c>
      <c r="L5809" s="166"/>
      <c r="M5809" s="41"/>
      <c r="N5809" s="41"/>
      <c r="O5809" s="41"/>
    </row>
    <row r="5810" spans="1:15" x14ac:dyDescent="0.25">
      <c r="A5810" s="165">
        <v>43708</v>
      </c>
      <c r="B5810" s="167">
        <f>WEEKNUM(A5810)</f>
        <v>35</v>
      </c>
      <c r="C5810" s="164">
        <f>WEEKDAY(A5810)</f>
        <v>7</v>
      </c>
      <c r="D5810" s="164">
        <v>1</v>
      </c>
      <c r="E5810" s="163">
        <v>11.855</v>
      </c>
      <c r="F5810" s="163">
        <v>11.855</v>
      </c>
      <c r="G5810" s="163">
        <v>13.2675</v>
      </c>
      <c r="H5810" s="1">
        <v>252</v>
      </c>
      <c r="I5810" s="161">
        <f>VLOOKUP(B5810,L$2:M$54,2,FALSE)</f>
        <v>1.0616697935451742</v>
      </c>
      <c r="J5810">
        <f>MAX(I5810*F5810,E5810)</f>
        <v>12.58609540247804</v>
      </c>
      <c r="L5810" s="166"/>
      <c r="M5810" s="41"/>
      <c r="N5810" s="41"/>
      <c r="O5810" s="41"/>
    </row>
    <row r="5811" spans="1:15" x14ac:dyDescent="0.25">
      <c r="A5811" s="165">
        <v>43708.041666666664</v>
      </c>
      <c r="B5811" s="167">
        <f>WEEKNUM(A5811)</f>
        <v>35</v>
      </c>
      <c r="C5811" s="164">
        <f>WEEKDAY(A5811)</f>
        <v>7</v>
      </c>
      <c r="D5811" s="164">
        <v>2</v>
      </c>
      <c r="E5811" s="163">
        <v>11.925000000000001</v>
      </c>
      <c r="F5811" s="163">
        <v>11.925000000000001</v>
      </c>
      <c r="G5811" s="163">
        <v>14.645</v>
      </c>
      <c r="H5811" s="1">
        <v>128</v>
      </c>
      <c r="I5811" s="161">
        <f>VLOOKUP(B5811,L$2:M$54,2,FALSE)</f>
        <v>1.0616697935451742</v>
      </c>
      <c r="J5811">
        <f>MAX(I5811*F5811,E5811)</f>
        <v>12.660412288026203</v>
      </c>
      <c r="L5811" s="166"/>
      <c r="M5811" s="41"/>
      <c r="N5811" s="41"/>
      <c r="O5811" s="41"/>
    </row>
    <row r="5812" spans="1:15" x14ac:dyDescent="0.25">
      <c r="A5812" s="165">
        <v>43708.083333333336</v>
      </c>
      <c r="B5812" s="167">
        <f>WEEKNUM(A5812)</f>
        <v>35</v>
      </c>
      <c r="C5812" s="164">
        <f>WEEKDAY(A5812)</f>
        <v>7</v>
      </c>
      <c r="D5812" s="164">
        <v>3</v>
      </c>
      <c r="E5812" s="163">
        <v>11</v>
      </c>
      <c r="F5812" s="163">
        <v>11.125</v>
      </c>
      <c r="G5812" s="163">
        <v>12.512499999999999</v>
      </c>
      <c r="H5812" s="1">
        <v>90</v>
      </c>
      <c r="I5812" s="161">
        <f>VLOOKUP(B5812,L$2:M$54,2,FALSE)</f>
        <v>1.0616697935451742</v>
      </c>
      <c r="J5812">
        <f>MAX(I5812*F5812,E5812)</f>
        <v>11.811076453190063</v>
      </c>
      <c r="L5812" s="166"/>
      <c r="M5812" s="41"/>
      <c r="N5812" s="41"/>
      <c r="O5812" s="41"/>
    </row>
    <row r="5813" spans="1:15" x14ac:dyDescent="0.25">
      <c r="A5813" s="165">
        <v>43708.125</v>
      </c>
      <c r="B5813" s="167">
        <f>WEEKNUM(A5813)</f>
        <v>35</v>
      </c>
      <c r="C5813" s="164">
        <f>WEEKDAY(A5813)</f>
        <v>7</v>
      </c>
      <c r="D5813" s="164">
        <v>4</v>
      </c>
      <c r="E5813" s="163">
        <v>12</v>
      </c>
      <c r="F5813" s="163">
        <v>12.02</v>
      </c>
      <c r="G5813" s="163">
        <v>11.959999999999999</v>
      </c>
      <c r="H5813" s="1">
        <v>169</v>
      </c>
      <c r="I5813" s="161">
        <f>VLOOKUP(B5813,L$2:M$54,2,FALSE)</f>
        <v>1.0616697935451742</v>
      </c>
      <c r="J5813">
        <f>MAX(I5813*F5813,E5813)</f>
        <v>12.761270918412993</v>
      </c>
      <c r="L5813" s="166"/>
      <c r="M5813" s="41"/>
      <c r="N5813" s="41"/>
      <c r="O5813" s="41"/>
    </row>
    <row r="5814" spans="1:15" x14ac:dyDescent="0.25">
      <c r="A5814" s="165">
        <v>43708.166666666664</v>
      </c>
      <c r="B5814" s="167">
        <f>WEEKNUM(A5814)</f>
        <v>35</v>
      </c>
      <c r="C5814" s="164">
        <f>WEEKDAY(A5814)</f>
        <v>7</v>
      </c>
      <c r="D5814" s="164">
        <v>5</v>
      </c>
      <c r="E5814" s="163">
        <v>10</v>
      </c>
      <c r="F5814" s="163">
        <v>10.565000000000001</v>
      </c>
      <c r="G5814" s="163">
        <v>12.1</v>
      </c>
      <c r="H5814" s="1">
        <v>366</v>
      </c>
      <c r="I5814" s="161">
        <f>VLOOKUP(B5814,L$2:M$54,2,FALSE)</f>
        <v>1.0616697935451742</v>
      </c>
      <c r="J5814">
        <f>MAX(I5814*F5814,E5814)</f>
        <v>11.216541368804767</v>
      </c>
      <c r="L5814" s="166"/>
      <c r="M5814" s="41"/>
      <c r="N5814" s="41"/>
      <c r="O5814" s="41"/>
    </row>
    <row r="5815" spans="1:15" x14ac:dyDescent="0.25">
      <c r="A5815" s="165">
        <v>43708.208333333336</v>
      </c>
      <c r="B5815" s="167">
        <f>WEEKNUM(A5815)</f>
        <v>35</v>
      </c>
      <c r="C5815" s="164">
        <f>WEEKDAY(A5815)</f>
        <v>7</v>
      </c>
      <c r="D5815" s="164">
        <v>6</v>
      </c>
      <c r="E5815" s="163">
        <v>10</v>
      </c>
      <c r="F5815" s="163">
        <v>9.99</v>
      </c>
      <c r="G5815" s="163">
        <v>12.2225</v>
      </c>
      <c r="H5815" s="1">
        <v>883</v>
      </c>
      <c r="I5815" s="161">
        <f>VLOOKUP(B5815,L$2:M$54,2,FALSE)</f>
        <v>1.0616697935451742</v>
      </c>
      <c r="J5815">
        <f>MAX(I5815*F5815,E5815)</f>
        <v>10.606081237516291</v>
      </c>
      <c r="L5815" s="166"/>
      <c r="M5815" s="41"/>
      <c r="N5815" s="41"/>
      <c r="O5815" s="41"/>
    </row>
    <row r="5816" spans="1:15" x14ac:dyDescent="0.25">
      <c r="A5816" s="165">
        <v>43708.25</v>
      </c>
      <c r="B5816" s="167">
        <f>WEEKNUM(A5816)</f>
        <v>35</v>
      </c>
      <c r="C5816" s="164">
        <f>WEEKDAY(A5816)</f>
        <v>7</v>
      </c>
      <c r="D5816" s="164">
        <v>7</v>
      </c>
      <c r="E5816" s="163">
        <v>10</v>
      </c>
      <c r="F5816" s="163">
        <v>11.98</v>
      </c>
      <c r="G5816" s="163">
        <v>11.895</v>
      </c>
      <c r="H5816" s="1">
        <v>3323</v>
      </c>
      <c r="I5816" s="161">
        <f>VLOOKUP(B5816,L$2:M$54,2,FALSE)</f>
        <v>1.0616697935451742</v>
      </c>
      <c r="J5816">
        <f>MAX(I5816*F5816,E5816)</f>
        <v>12.718804126671188</v>
      </c>
      <c r="L5816" s="166"/>
      <c r="M5816" s="41"/>
      <c r="N5816" s="41"/>
      <c r="O5816" s="41"/>
    </row>
    <row r="5817" spans="1:15" x14ac:dyDescent="0.25">
      <c r="A5817" s="165">
        <v>43708.291666666664</v>
      </c>
      <c r="B5817" s="167">
        <f>WEEKNUM(A5817)</f>
        <v>35</v>
      </c>
      <c r="C5817" s="164">
        <f>WEEKDAY(A5817)</f>
        <v>7</v>
      </c>
      <c r="D5817" s="164">
        <v>8</v>
      </c>
      <c r="E5817" s="163">
        <v>10</v>
      </c>
      <c r="F5817" s="163">
        <v>15.010000000000002</v>
      </c>
      <c r="G5817" s="163">
        <v>12.147500000000001</v>
      </c>
      <c r="H5817" s="1">
        <v>4261</v>
      </c>
      <c r="I5817" s="161">
        <f>VLOOKUP(B5817,L$2:M$54,2,FALSE)</f>
        <v>1.0616697935451742</v>
      </c>
      <c r="J5817">
        <f>MAX(I5817*F5817,E5817)</f>
        <v>15.935663601113067</v>
      </c>
      <c r="L5817" s="166"/>
      <c r="M5817" s="41"/>
      <c r="N5817" s="41"/>
      <c r="O5817" s="41"/>
    </row>
    <row r="5818" spans="1:15" x14ac:dyDescent="0.25">
      <c r="A5818" s="165">
        <v>43708.333333333336</v>
      </c>
      <c r="B5818" s="167">
        <f>WEEKNUM(A5818)</f>
        <v>35</v>
      </c>
      <c r="C5818" s="164">
        <f>WEEKDAY(A5818)</f>
        <v>7</v>
      </c>
      <c r="D5818" s="164">
        <v>9</v>
      </c>
      <c r="E5818" s="163">
        <v>10</v>
      </c>
      <c r="F5818" s="163">
        <v>15.76</v>
      </c>
      <c r="G5818" s="163">
        <v>12.0175</v>
      </c>
      <c r="H5818" s="1">
        <v>3527</v>
      </c>
      <c r="I5818" s="161">
        <f>VLOOKUP(B5818,L$2:M$54,2,FALSE)</f>
        <v>1.0616697935451742</v>
      </c>
      <c r="J5818">
        <f>MAX(I5818*F5818,E5818)</f>
        <v>16.731915946271947</v>
      </c>
      <c r="L5818" s="166"/>
      <c r="M5818" s="41"/>
      <c r="N5818" s="41"/>
      <c r="O5818" s="41"/>
    </row>
    <row r="5819" spans="1:15" x14ac:dyDescent="0.25">
      <c r="A5819" s="165">
        <v>43708.375</v>
      </c>
      <c r="B5819" s="167">
        <f>WEEKNUM(A5819)</f>
        <v>35</v>
      </c>
      <c r="C5819" s="164">
        <f>WEEKDAY(A5819)</f>
        <v>7</v>
      </c>
      <c r="D5819" s="164">
        <v>10</v>
      </c>
      <c r="E5819" s="163">
        <v>10</v>
      </c>
      <c r="F5819" s="163">
        <v>14.955000000000002</v>
      </c>
      <c r="G5819" s="163">
        <v>12.9275</v>
      </c>
      <c r="H5819" s="1">
        <v>2907</v>
      </c>
      <c r="I5819" s="161">
        <f>VLOOKUP(B5819,L$2:M$54,2,FALSE)</f>
        <v>1.0616697935451742</v>
      </c>
      <c r="J5819">
        <f>MAX(I5819*F5819,E5819)</f>
        <v>15.877271762468082</v>
      </c>
      <c r="L5819" s="166"/>
      <c r="M5819" s="41"/>
      <c r="N5819" s="41"/>
      <c r="O5819" s="41"/>
    </row>
    <row r="5820" spans="1:15" x14ac:dyDescent="0.25">
      <c r="A5820" s="165">
        <v>43708.416666666664</v>
      </c>
      <c r="B5820" s="167">
        <f>WEEKNUM(A5820)</f>
        <v>35</v>
      </c>
      <c r="C5820" s="164">
        <f>WEEKDAY(A5820)</f>
        <v>7</v>
      </c>
      <c r="D5820" s="164">
        <v>11</v>
      </c>
      <c r="E5820" s="163">
        <v>10</v>
      </c>
      <c r="F5820" s="163">
        <v>15.905000000000001</v>
      </c>
      <c r="G5820" s="163">
        <v>13.262499999999999</v>
      </c>
      <c r="H5820" s="1">
        <v>2711</v>
      </c>
      <c r="I5820" s="161">
        <f>VLOOKUP(B5820,L$2:M$54,2,FALSE)</f>
        <v>1.0616697935451742</v>
      </c>
      <c r="J5820">
        <f>MAX(I5820*F5820,E5820)</f>
        <v>16.885858066335999</v>
      </c>
      <c r="L5820" s="166"/>
      <c r="M5820" s="41"/>
      <c r="N5820" s="41"/>
      <c r="O5820" s="41"/>
    </row>
    <row r="5821" spans="1:15" x14ac:dyDescent="0.25">
      <c r="A5821" s="165">
        <v>43708.458333333336</v>
      </c>
      <c r="B5821" s="167">
        <f>WEEKNUM(A5821)</f>
        <v>35</v>
      </c>
      <c r="C5821" s="164">
        <f>WEEKDAY(A5821)</f>
        <v>7</v>
      </c>
      <c r="D5821" s="164">
        <v>12</v>
      </c>
      <c r="E5821" s="163">
        <v>10</v>
      </c>
      <c r="F5821" s="163">
        <v>14.8</v>
      </c>
      <c r="G5821" s="163">
        <v>13.115</v>
      </c>
      <c r="H5821" s="1">
        <v>2626</v>
      </c>
      <c r="I5821" s="161">
        <f>VLOOKUP(B5821,L$2:M$54,2,FALSE)</f>
        <v>1.0616697935451742</v>
      </c>
      <c r="J5821">
        <f>MAX(I5821*F5821,E5821)</f>
        <v>15.71271294446858</v>
      </c>
      <c r="L5821" s="166"/>
      <c r="M5821" s="41"/>
      <c r="N5821" s="41"/>
      <c r="O5821" s="41"/>
    </row>
    <row r="5822" spans="1:15" x14ac:dyDescent="0.25">
      <c r="A5822" s="165">
        <v>43708.5</v>
      </c>
      <c r="B5822" s="167">
        <f>WEEKNUM(A5822)</f>
        <v>35</v>
      </c>
      <c r="C5822" s="164">
        <f>WEEKDAY(A5822)</f>
        <v>7</v>
      </c>
      <c r="D5822" s="164">
        <v>13</v>
      </c>
      <c r="E5822" s="163">
        <v>10</v>
      </c>
      <c r="F5822" s="163">
        <v>13.914999999999999</v>
      </c>
      <c r="G5822" s="163">
        <v>12.262500000000001</v>
      </c>
      <c r="H5822" s="1">
        <v>2429</v>
      </c>
      <c r="I5822" s="161">
        <f>VLOOKUP(B5822,L$2:M$54,2,FALSE)</f>
        <v>1.0616697935451742</v>
      </c>
      <c r="J5822">
        <f>MAX(I5822*F5822,E5822)</f>
        <v>14.773135177181098</v>
      </c>
      <c r="L5822" s="166"/>
      <c r="M5822" s="41"/>
      <c r="N5822" s="41"/>
      <c r="O5822" s="41"/>
    </row>
    <row r="5823" spans="1:15" x14ac:dyDescent="0.25">
      <c r="A5823" s="165">
        <v>43708.541666666664</v>
      </c>
      <c r="B5823" s="167">
        <f>WEEKNUM(A5823)</f>
        <v>35</v>
      </c>
      <c r="C5823" s="164">
        <f>WEEKDAY(A5823)</f>
        <v>7</v>
      </c>
      <c r="D5823" s="164">
        <v>14</v>
      </c>
      <c r="E5823" s="163">
        <v>10</v>
      </c>
      <c r="F5823" s="163">
        <v>14.510000000000002</v>
      </c>
      <c r="G5823" s="163">
        <v>11.54</v>
      </c>
      <c r="H5823" s="1">
        <v>2631</v>
      </c>
      <c r="I5823" s="161">
        <f>VLOOKUP(B5823,L$2:M$54,2,FALSE)</f>
        <v>1.0616697935451742</v>
      </c>
      <c r="J5823">
        <f>MAX(I5823*F5823,E5823)</f>
        <v>15.404828704340479</v>
      </c>
      <c r="L5823" s="166"/>
      <c r="M5823" s="41"/>
      <c r="N5823" s="41"/>
      <c r="O5823" s="41"/>
    </row>
    <row r="5824" spans="1:15" x14ac:dyDescent="0.25">
      <c r="A5824" s="165">
        <v>43708.583333333336</v>
      </c>
      <c r="B5824" s="167">
        <f>WEEKNUM(A5824)</f>
        <v>35</v>
      </c>
      <c r="C5824" s="164">
        <f>WEEKDAY(A5824)</f>
        <v>7</v>
      </c>
      <c r="D5824" s="164">
        <v>15</v>
      </c>
      <c r="E5824" s="163">
        <v>10</v>
      </c>
      <c r="F5824" s="163">
        <v>14.995000000000001</v>
      </c>
      <c r="G5824" s="163">
        <v>11.55</v>
      </c>
      <c r="H5824" s="1">
        <v>2726</v>
      </c>
      <c r="I5824" s="161">
        <f>VLOOKUP(B5824,L$2:M$54,2,FALSE)</f>
        <v>1.0616697935451742</v>
      </c>
      <c r="J5824">
        <f>MAX(I5824*F5824,E5824)</f>
        <v>15.919738554209887</v>
      </c>
      <c r="L5824" s="166"/>
      <c r="M5824" s="41"/>
      <c r="N5824" s="41"/>
      <c r="O5824" s="41"/>
    </row>
    <row r="5825" spans="1:15" x14ac:dyDescent="0.25">
      <c r="A5825" s="165">
        <v>43708.625</v>
      </c>
      <c r="B5825" s="167">
        <f>WEEKNUM(A5825)</f>
        <v>35</v>
      </c>
      <c r="C5825" s="164">
        <f>WEEKDAY(A5825)</f>
        <v>7</v>
      </c>
      <c r="D5825" s="164">
        <v>16</v>
      </c>
      <c r="E5825" s="163">
        <v>10</v>
      </c>
      <c r="F5825" s="163">
        <v>16.05</v>
      </c>
      <c r="G5825" s="163">
        <v>11.719999999999999</v>
      </c>
      <c r="H5825" s="1">
        <v>3043</v>
      </c>
      <c r="I5825" s="161">
        <f>VLOOKUP(B5825,L$2:M$54,2,FALSE)</f>
        <v>1.0616697935451742</v>
      </c>
      <c r="J5825">
        <f>MAX(I5825*F5825,E5825)</f>
        <v>17.039800186400047</v>
      </c>
      <c r="L5825" s="166"/>
      <c r="M5825" s="41"/>
      <c r="N5825" s="41"/>
      <c r="O5825" s="41"/>
    </row>
    <row r="5826" spans="1:15" x14ac:dyDescent="0.25">
      <c r="A5826" s="165">
        <v>43708.666666666664</v>
      </c>
      <c r="B5826" s="167">
        <f>WEEKNUM(A5826)</f>
        <v>35</v>
      </c>
      <c r="C5826" s="164">
        <f>WEEKDAY(A5826)</f>
        <v>7</v>
      </c>
      <c r="D5826" s="164">
        <v>17</v>
      </c>
      <c r="E5826" s="163">
        <v>10</v>
      </c>
      <c r="F5826" s="163">
        <v>16.064999999999998</v>
      </c>
      <c r="G5826" s="163">
        <v>12.379999999999999</v>
      </c>
      <c r="H5826" s="1">
        <v>3599</v>
      </c>
      <c r="I5826" s="161">
        <f>VLOOKUP(B5826,L$2:M$54,2,FALSE)</f>
        <v>1.0616697935451742</v>
      </c>
      <c r="J5826">
        <f>MAX(I5826*F5826,E5826)</f>
        <v>17.055725233303221</v>
      </c>
      <c r="L5826" s="166"/>
      <c r="M5826" s="41"/>
      <c r="N5826" s="41"/>
      <c r="O5826" s="41"/>
    </row>
    <row r="5827" spans="1:15" x14ac:dyDescent="0.25">
      <c r="A5827" s="165">
        <v>43708.708333333336</v>
      </c>
      <c r="B5827" s="167">
        <f>WEEKNUM(A5827)</f>
        <v>35</v>
      </c>
      <c r="C5827" s="164">
        <f>WEEKDAY(A5827)</f>
        <v>7</v>
      </c>
      <c r="D5827" s="164">
        <v>18</v>
      </c>
      <c r="E5827" s="163">
        <v>10</v>
      </c>
      <c r="F5827" s="163">
        <v>18.015000000000001</v>
      </c>
      <c r="G5827" s="163">
        <v>11.855</v>
      </c>
      <c r="H5827" s="1">
        <v>3782</v>
      </c>
      <c r="I5827" s="161">
        <f>VLOOKUP(B5827,L$2:M$54,2,FALSE)</f>
        <v>1.0616697935451742</v>
      </c>
      <c r="J5827">
        <f>MAX(I5827*F5827,E5827)</f>
        <v>19.125981330716314</v>
      </c>
      <c r="L5827" s="166"/>
      <c r="M5827" s="41"/>
      <c r="N5827" s="41"/>
      <c r="O5827" s="41"/>
    </row>
    <row r="5828" spans="1:15" x14ac:dyDescent="0.25">
      <c r="A5828" s="165">
        <v>43708.75</v>
      </c>
      <c r="B5828" s="167">
        <f>WEEKNUM(A5828)</f>
        <v>35</v>
      </c>
      <c r="C5828" s="164">
        <f>WEEKDAY(A5828)</f>
        <v>7</v>
      </c>
      <c r="D5828" s="164">
        <v>19</v>
      </c>
      <c r="E5828" s="163">
        <v>10</v>
      </c>
      <c r="F5828" s="163">
        <v>15.719999999999999</v>
      </c>
      <c r="G5828" s="163">
        <v>11.925000000000001</v>
      </c>
      <c r="H5828" s="1">
        <v>3252</v>
      </c>
      <c r="I5828" s="161">
        <f>VLOOKUP(B5828,L$2:M$54,2,FALSE)</f>
        <v>1.0616697935451742</v>
      </c>
      <c r="J5828">
        <f>MAX(I5828*F5828,E5828)</f>
        <v>16.689449154530138</v>
      </c>
      <c r="L5828" s="166"/>
      <c r="M5828" s="41"/>
      <c r="N5828" s="41"/>
      <c r="O5828" s="41"/>
    </row>
    <row r="5829" spans="1:15" x14ac:dyDescent="0.25">
      <c r="A5829" s="165">
        <v>43708.791666666664</v>
      </c>
      <c r="B5829" s="167">
        <f>WEEKNUM(A5829)</f>
        <v>35</v>
      </c>
      <c r="C5829" s="164">
        <f>WEEKDAY(A5829)</f>
        <v>7</v>
      </c>
      <c r="D5829" s="164">
        <v>20</v>
      </c>
      <c r="E5829" s="163">
        <v>10</v>
      </c>
      <c r="F5829" s="163">
        <v>14.530000000000001</v>
      </c>
      <c r="G5829" s="163">
        <v>11.0625</v>
      </c>
      <c r="H5829" s="1">
        <v>2148</v>
      </c>
      <c r="I5829" s="161">
        <f>VLOOKUP(B5829,L$2:M$54,2,FALSE)</f>
        <v>1.0616697935451742</v>
      </c>
      <c r="J5829">
        <f>MAX(I5829*F5829,E5829)</f>
        <v>15.426062100211382</v>
      </c>
      <c r="L5829" s="166"/>
      <c r="M5829" s="41"/>
      <c r="N5829" s="41"/>
      <c r="O5829" s="41"/>
    </row>
    <row r="5830" spans="1:15" x14ac:dyDescent="0.25">
      <c r="A5830" s="165">
        <v>43708.833333333336</v>
      </c>
      <c r="B5830" s="167">
        <f>WEEKNUM(A5830)</f>
        <v>35</v>
      </c>
      <c r="C5830" s="164">
        <f>WEEKDAY(A5830)</f>
        <v>7</v>
      </c>
      <c r="D5830" s="164">
        <v>21</v>
      </c>
      <c r="E5830" s="163">
        <v>10</v>
      </c>
      <c r="F5830" s="163">
        <v>12.975</v>
      </c>
      <c r="G5830" s="163">
        <v>12.01</v>
      </c>
      <c r="H5830" s="1">
        <v>1203</v>
      </c>
      <c r="I5830" s="161">
        <f>VLOOKUP(B5830,L$2:M$54,2,FALSE)</f>
        <v>1.0616697935451742</v>
      </c>
      <c r="J5830">
        <f>MAX(I5830*F5830,E5830)</f>
        <v>13.775165571248635</v>
      </c>
      <c r="L5830" s="166"/>
      <c r="M5830" s="41"/>
      <c r="N5830" s="41"/>
      <c r="O5830" s="41"/>
    </row>
    <row r="5831" spans="1:15" x14ac:dyDescent="0.25">
      <c r="A5831" s="165">
        <v>43708.875</v>
      </c>
      <c r="B5831" s="167">
        <f>WEEKNUM(A5831)</f>
        <v>35</v>
      </c>
      <c r="C5831" s="164">
        <f>WEEKDAY(A5831)</f>
        <v>7</v>
      </c>
      <c r="D5831" s="164">
        <v>22</v>
      </c>
      <c r="E5831" s="163">
        <v>12</v>
      </c>
      <c r="F5831" s="163">
        <v>12.2</v>
      </c>
      <c r="G5831" s="163">
        <v>10.282499999999999</v>
      </c>
      <c r="H5831" s="1">
        <v>960</v>
      </c>
      <c r="I5831" s="161">
        <f>VLOOKUP(B5831,L$2:M$54,2,FALSE)</f>
        <v>1.0616697935451742</v>
      </c>
      <c r="J5831">
        <f>MAX(I5831*F5831,E5831)</f>
        <v>12.952371481251125</v>
      </c>
      <c r="L5831" s="166"/>
      <c r="M5831" s="41"/>
      <c r="N5831" s="41"/>
      <c r="O5831" s="41"/>
    </row>
    <row r="5832" spans="1:15" x14ac:dyDescent="0.25">
      <c r="A5832" s="165">
        <v>43708.916666666664</v>
      </c>
      <c r="B5832" s="167">
        <f>WEEKNUM(A5832)</f>
        <v>35</v>
      </c>
      <c r="C5832" s="164">
        <f>WEEKDAY(A5832)</f>
        <v>7</v>
      </c>
      <c r="D5832" s="164">
        <v>23</v>
      </c>
      <c r="E5832" s="163">
        <v>12</v>
      </c>
      <c r="F5832" s="163">
        <v>12.885</v>
      </c>
      <c r="G5832" s="163">
        <v>9.995000000000001</v>
      </c>
      <c r="H5832" s="1">
        <v>904</v>
      </c>
      <c r="I5832" s="161">
        <f>VLOOKUP(B5832,L$2:M$54,2,FALSE)</f>
        <v>1.0616697935451742</v>
      </c>
      <c r="J5832">
        <f>MAX(I5832*F5832,E5832)</f>
        <v>13.67961528982957</v>
      </c>
      <c r="L5832" s="166"/>
      <c r="M5832" s="41"/>
      <c r="N5832" s="41"/>
      <c r="O5832" s="41"/>
    </row>
    <row r="5833" spans="1:15" x14ac:dyDescent="0.25">
      <c r="A5833" s="165">
        <v>43708.958333333336</v>
      </c>
      <c r="B5833" s="167">
        <f>WEEKNUM(A5833)</f>
        <v>35</v>
      </c>
      <c r="C5833" s="164">
        <f>WEEKDAY(A5833)</f>
        <v>7</v>
      </c>
      <c r="D5833" s="164">
        <v>24</v>
      </c>
      <c r="E5833" s="163">
        <v>11.645</v>
      </c>
      <c r="F5833" s="163">
        <v>11.645</v>
      </c>
      <c r="G5833" s="163">
        <v>10.989999999999998</v>
      </c>
      <c r="H5833" s="1">
        <v>713</v>
      </c>
      <c r="I5833" s="161">
        <f>VLOOKUP(B5833,L$2:M$54,2,FALSE)</f>
        <v>1.0616697935451742</v>
      </c>
      <c r="J5833">
        <f>MAX(I5833*F5833,E5833)</f>
        <v>12.363144745833553</v>
      </c>
      <c r="L5833" s="166"/>
      <c r="M5833" s="41"/>
      <c r="N5833" s="41"/>
      <c r="O5833" s="41"/>
    </row>
    <row r="5834" spans="1:15" x14ac:dyDescent="0.25">
      <c r="A5834" s="165">
        <v>43709</v>
      </c>
      <c r="B5834" s="167">
        <f>WEEKNUM(A5834)</f>
        <v>36</v>
      </c>
      <c r="C5834" s="164">
        <f>WEEKDAY(A5834)</f>
        <v>1</v>
      </c>
      <c r="D5834" s="164">
        <v>1</v>
      </c>
      <c r="E5834" s="163">
        <v>12.100000000000001</v>
      </c>
      <c r="F5834" s="163">
        <v>12.100000000000001</v>
      </c>
      <c r="G5834" s="163">
        <v>12.504999999999999</v>
      </c>
      <c r="H5834" s="1">
        <v>289</v>
      </c>
      <c r="I5834" s="161">
        <f>VLOOKUP(B5834,L$2:M$54,2,FALSE)</f>
        <v>1.0418724187201449</v>
      </c>
      <c r="J5834">
        <f>MAX(I5834*F5834,E5834)</f>
        <v>12.606656266513754</v>
      </c>
      <c r="L5834" s="166"/>
      <c r="M5834" s="41"/>
      <c r="N5834" s="41"/>
      <c r="O5834" s="41"/>
    </row>
    <row r="5835" spans="1:15" x14ac:dyDescent="0.25">
      <c r="A5835" s="165">
        <v>43709.041666666664</v>
      </c>
      <c r="B5835" s="167">
        <f>WEEKNUM(A5835)</f>
        <v>36</v>
      </c>
      <c r="C5835" s="164">
        <f>WEEKDAY(A5835)</f>
        <v>1</v>
      </c>
      <c r="D5835" s="164">
        <v>2</v>
      </c>
      <c r="E5835" s="163">
        <v>11.620000000000001</v>
      </c>
      <c r="F5835" s="163">
        <v>11.620000000000001</v>
      </c>
      <c r="G5835" s="163">
        <v>12.879999999999999</v>
      </c>
      <c r="H5835" s="1">
        <v>160</v>
      </c>
      <c r="I5835" s="161">
        <f>VLOOKUP(B5835,L$2:M$54,2,FALSE)</f>
        <v>1.0418724187201449</v>
      </c>
      <c r="J5835">
        <f>MAX(I5835*F5835,E5835)</f>
        <v>12.106557505528086</v>
      </c>
      <c r="L5835" s="166"/>
      <c r="M5835" s="41"/>
      <c r="N5835" s="41"/>
      <c r="O5835" s="41"/>
    </row>
    <row r="5836" spans="1:15" x14ac:dyDescent="0.25">
      <c r="A5836" s="165">
        <v>43709.083333333336</v>
      </c>
      <c r="B5836" s="167">
        <f>WEEKNUM(A5836)</f>
        <v>36</v>
      </c>
      <c r="C5836" s="164">
        <f>WEEKDAY(A5836)</f>
        <v>1</v>
      </c>
      <c r="D5836" s="164">
        <v>3</v>
      </c>
      <c r="E5836" s="163">
        <v>10.18</v>
      </c>
      <c r="F5836" s="163">
        <v>10.18</v>
      </c>
      <c r="G5836" s="163">
        <v>12.477500000000001</v>
      </c>
      <c r="H5836" s="1">
        <v>120</v>
      </c>
      <c r="I5836" s="161">
        <f>VLOOKUP(B5836,L$2:M$54,2,FALSE)</f>
        <v>1.0418724187201449</v>
      </c>
      <c r="J5836">
        <f>MAX(I5836*F5836,E5836)</f>
        <v>10.606261222571074</v>
      </c>
      <c r="L5836" s="166"/>
      <c r="M5836" s="41"/>
      <c r="N5836" s="41"/>
      <c r="O5836" s="41"/>
    </row>
    <row r="5837" spans="1:15" x14ac:dyDescent="0.25">
      <c r="A5837" s="165">
        <v>43709.125</v>
      </c>
      <c r="B5837" s="167">
        <f>WEEKNUM(A5837)</f>
        <v>36</v>
      </c>
      <c r="C5837" s="164">
        <f>WEEKDAY(A5837)</f>
        <v>1</v>
      </c>
      <c r="D5837" s="164">
        <v>4</v>
      </c>
      <c r="E5837" s="163">
        <v>9.7899999999999991</v>
      </c>
      <c r="F5837" s="163">
        <v>9.7899999999999991</v>
      </c>
      <c r="G5837" s="163">
        <v>12.952500000000001</v>
      </c>
      <c r="H5837" s="1">
        <v>177</v>
      </c>
      <c r="I5837" s="161">
        <f>VLOOKUP(B5837,L$2:M$54,2,FALSE)</f>
        <v>1.0418724187201449</v>
      </c>
      <c r="J5837">
        <f>MAX(I5837*F5837,E5837)</f>
        <v>10.199930979270217</v>
      </c>
      <c r="L5837" s="166"/>
      <c r="M5837" s="41"/>
      <c r="N5837" s="41"/>
      <c r="O5837" s="41"/>
    </row>
    <row r="5838" spans="1:15" x14ac:dyDescent="0.25">
      <c r="A5838" s="165">
        <v>43709.166666666664</v>
      </c>
      <c r="B5838" s="167">
        <f>WEEKNUM(A5838)</f>
        <v>36</v>
      </c>
      <c r="C5838" s="164">
        <f>WEEKDAY(A5838)</f>
        <v>1</v>
      </c>
      <c r="D5838" s="164">
        <v>5</v>
      </c>
      <c r="E5838" s="163">
        <v>10.120000000000001</v>
      </c>
      <c r="F5838" s="163">
        <v>10.120000000000001</v>
      </c>
      <c r="G5838" s="163">
        <v>12.399999999999999</v>
      </c>
      <c r="H5838" s="1">
        <v>398</v>
      </c>
      <c r="I5838" s="161">
        <f>VLOOKUP(B5838,L$2:M$54,2,FALSE)</f>
        <v>1.0418724187201449</v>
      </c>
      <c r="J5838">
        <f>MAX(I5838*F5838,E5838)</f>
        <v>10.543748877447868</v>
      </c>
      <c r="L5838" s="166"/>
      <c r="M5838" s="41"/>
      <c r="N5838" s="41"/>
      <c r="O5838" s="41"/>
    </row>
    <row r="5839" spans="1:15" x14ac:dyDescent="0.25">
      <c r="A5839" s="165">
        <v>43709.208333333336</v>
      </c>
      <c r="B5839" s="167">
        <f>WEEKNUM(A5839)</f>
        <v>36</v>
      </c>
      <c r="C5839" s="164">
        <f>WEEKDAY(A5839)</f>
        <v>1</v>
      </c>
      <c r="D5839" s="164">
        <v>6</v>
      </c>
      <c r="E5839" s="163">
        <v>10.14</v>
      </c>
      <c r="F5839" s="163">
        <v>10.14</v>
      </c>
      <c r="G5839" s="163">
        <v>11.9575</v>
      </c>
      <c r="H5839" s="1">
        <v>860</v>
      </c>
      <c r="I5839" s="161">
        <f>VLOOKUP(B5839,L$2:M$54,2,FALSE)</f>
        <v>1.0418724187201449</v>
      </c>
      <c r="J5839">
        <f>MAX(I5839*F5839,E5839)</f>
        <v>10.564586325822271</v>
      </c>
      <c r="L5839" s="166"/>
      <c r="M5839" s="41"/>
      <c r="N5839" s="41"/>
      <c r="O5839" s="41"/>
    </row>
    <row r="5840" spans="1:15" x14ac:dyDescent="0.25">
      <c r="A5840" s="165">
        <v>43709.25</v>
      </c>
      <c r="B5840" s="167">
        <f>WEEKNUM(A5840)</f>
        <v>36</v>
      </c>
      <c r="C5840" s="164">
        <f>WEEKDAY(A5840)</f>
        <v>1</v>
      </c>
      <c r="D5840" s="164">
        <v>7</v>
      </c>
      <c r="E5840" s="163">
        <v>9.8550000000000004</v>
      </c>
      <c r="F5840" s="163">
        <v>9.870000000000001</v>
      </c>
      <c r="G5840" s="163">
        <v>12.254999999999999</v>
      </c>
      <c r="H5840" s="1">
        <v>3219</v>
      </c>
      <c r="I5840" s="161">
        <f>VLOOKUP(B5840,L$2:M$54,2,FALSE)</f>
        <v>1.0418724187201449</v>
      </c>
      <c r="J5840">
        <f>MAX(I5840*F5840,E5840)</f>
        <v>10.283280772767831</v>
      </c>
      <c r="L5840" s="166"/>
      <c r="M5840" s="41"/>
      <c r="N5840" s="41"/>
      <c r="O5840" s="41"/>
    </row>
    <row r="5841" spans="1:15" x14ac:dyDescent="0.25">
      <c r="A5841" s="165">
        <v>43709.291666666664</v>
      </c>
      <c r="B5841" s="167">
        <f>WEEKNUM(A5841)</f>
        <v>36</v>
      </c>
      <c r="C5841" s="164">
        <f>WEEKDAY(A5841)</f>
        <v>1</v>
      </c>
      <c r="D5841" s="164">
        <v>8</v>
      </c>
      <c r="E5841" s="163">
        <v>9.9349999999999987</v>
      </c>
      <c r="F5841" s="163">
        <v>9.7650000000000006</v>
      </c>
      <c r="G5841" s="163">
        <v>12.4975</v>
      </c>
      <c r="H5841" s="1">
        <v>4234</v>
      </c>
      <c r="I5841" s="161">
        <f>VLOOKUP(B5841,L$2:M$54,2,FALSE)</f>
        <v>1.0418724187201449</v>
      </c>
      <c r="J5841">
        <f>MAX(I5841*F5841,E5841)</f>
        <v>10.173884168802216</v>
      </c>
      <c r="L5841" s="166"/>
      <c r="M5841" s="41"/>
      <c r="N5841" s="41"/>
      <c r="O5841" s="41"/>
    </row>
    <row r="5842" spans="1:15" x14ac:dyDescent="0.25">
      <c r="A5842" s="165">
        <v>43709.333333333336</v>
      </c>
      <c r="B5842" s="167">
        <f>WEEKNUM(A5842)</f>
        <v>36</v>
      </c>
      <c r="C5842" s="164">
        <f>WEEKDAY(A5842)</f>
        <v>1</v>
      </c>
      <c r="D5842" s="164">
        <v>9</v>
      </c>
      <c r="E5842" s="163">
        <v>9</v>
      </c>
      <c r="F5842" s="163">
        <v>12.815000000000001</v>
      </c>
      <c r="G5842" s="163">
        <v>13.025</v>
      </c>
      <c r="H5842" s="1">
        <v>3721</v>
      </c>
      <c r="I5842" s="161">
        <f>VLOOKUP(B5842,L$2:M$54,2,FALSE)</f>
        <v>1.0418724187201449</v>
      </c>
      <c r="J5842">
        <f>MAX(I5842*F5842,E5842)</f>
        <v>13.351595045898659</v>
      </c>
      <c r="L5842" s="166"/>
      <c r="M5842" s="41"/>
      <c r="N5842" s="41"/>
      <c r="O5842" s="41"/>
    </row>
    <row r="5843" spans="1:15" x14ac:dyDescent="0.25">
      <c r="A5843" s="165">
        <v>43709.375</v>
      </c>
      <c r="B5843" s="167">
        <f>WEEKNUM(A5843)</f>
        <v>36</v>
      </c>
      <c r="C5843" s="164">
        <f>WEEKDAY(A5843)</f>
        <v>1</v>
      </c>
      <c r="D5843" s="164">
        <v>10</v>
      </c>
      <c r="E5843" s="163">
        <v>10</v>
      </c>
      <c r="F5843" s="163">
        <v>14.09</v>
      </c>
      <c r="G5843" s="163">
        <v>13.032499999999999</v>
      </c>
      <c r="H5843" s="1">
        <v>2823</v>
      </c>
      <c r="I5843" s="161">
        <f>VLOOKUP(B5843,L$2:M$54,2,FALSE)</f>
        <v>1.0418724187201449</v>
      </c>
      <c r="J5843">
        <f>MAX(I5843*F5843,E5843)</f>
        <v>14.679982379766841</v>
      </c>
      <c r="L5843" s="166"/>
      <c r="M5843" s="41"/>
      <c r="N5843" s="41"/>
      <c r="O5843" s="41"/>
    </row>
    <row r="5844" spans="1:15" x14ac:dyDescent="0.25">
      <c r="A5844" s="165">
        <v>43709.416666666664</v>
      </c>
      <c r="B5844" s="167">
        <f>WEEKNUM(A5844)</f>
        <v>36</v>
      </c>
      <c r="C5844" s="164">
        <f>WEEKDAY(A5844)</f>
        <v>1</v>
      </c>
      <c r="D5844" s="164">
        <v>11</v>
      </c>
      <c r="E5844" s="163">
        <v>10</v>
      </c>
      <c r="F5844" s="163">
        <v>13.98</v>
      </c>
      <c r="G5844" s="163">
        <v>14.0075</v>
      </c>
      <c r="H5844" s="1">
        <v>2777</v>
      </c>
      <c r="I5844" s="161">
        <f>VLOOKUP(B5844,L$2:M$54,2,FALSE)</f>
        <v>1.0418724187201449</v>
      </c>
      <c r="J5844">
        <f>MAX(I5844*F5844,E5844)</f>
        <v>14.565376413707627</v>
      </c>
      <c r="L5844" s="166"/>
      <c r="M5844" s="41"/>
      <c r="N5844" s="41"/>
      <c r="O5844" s="41"/>
    </row>
    <row r="5845" spans="1:15" x14ac:dyDescent="0.25">
      <c r="A5845" s="165">
        <v>43709.458333333336</v>
      </c>
      <c r="B5845" s="167">
        <f>WEEKNUM(A5845)</f>
        <v>36</v>
      </c>
      <c r="C5845" s="164">
        <f>WEEKDAY(A5845)</f>
        <v>1</v>
      </c>
      <c r="D5845" s="164">
        <v>12</v>
      </c>
      <c r="E5845" s="163">
        <v>10</v>
      </c>
      <c r="F5845" s="163">
        <v>14.09</v>
      </c>
      <c r="G5845" s="163">
        <v>12.86</v>
      </c>
      <c r="H5845" s="1">
        <v>2710</v>
      </c>
      <c r="I5845" s="161">
        <f>VLOOKUP(B5845,L$2:M$54,2,FALSE)</f>
        <v>1.0418724187201449</v>
      </c>
      <c r="J5845">
        <f>MAX(I5845*F5845,E5845)</f>
        <v>14.679982379766841</v>
      </c>
      <c r="L5845" s="166"/>
      <c r="M5845" s="41"/>
      <c r="N5845" s="41"/>
      <c r="O5845" s="41"/>
    </row>
    <row r="5846" spans="1:15" x14ac:dyDescent="0.25">
      <c r="A5846" s="165">
        <v>43709.5</v>
      </c>
      <c r="B5846" s="167">
        <f>WEEKNUM(A5846)</f>
        <v>36</v>
      </c>
      <c r="C5846" s="164">
        <f>WEEKDAY(A5846)</f>
        <v>1</v>
      </c>
      <c r="D5846" s="164">
        <v>13</v>
      </c>
      <c r="E5846" s="163">
        <v>10</v>
      </c>
      <c r="F5846" s="163">
        <v>13.98</v>
      </c>
      <c r="G5846" s="163">
        <v>12.265000000000001</v>
      </c>
      <c r="H5846" s="1">
        <v>2701</v>
      </c>
      <c r="I5846" s="161">
        <f>VLOOKUP(B5846,L$2:M$54,2,FALSE)</f>
        <v>1.0418724187201449</v>
      </c>
      <c r="J5846">
        <f>MAX(I5846*F5846,E5846)</f>
        <v>14.565376413707627</v>
      </c>
      <c r="L5846" s="166"/>
      <c r="M5846" s="41"/>
      <c r="N5846" s="41"/>
      <c r="O5846" s="41"/>
    </row>
    <row r="5847" spans="1:15" x14ac:dyDescent="0.25">
      <c r="A5847" s="165">
        <v>43709.541666666664</v>
      </c>
      <c r="B5847" s="167">
        <f>WEEKNUM(A5847)</f>
        <v>36</v>
      </c>
      <c r="C5847" s="164">
        <f>WEEKDAY(A5847)</f>
        <v>1</v>
      </c>
      <c r="D5847" s="164">
        <v>14</v>
      </c>
      <c r="E5847" s="163">
        <v>10</v>
      </c>
      <c r="F5847" s="163">
        <v>14.09</v>
      </c>
      <c r="G5847" s="163">
        <v>11.487500000000001</v>
      </c>
      <c r="H5847" s="1">
        <v>2683</v>
      </c>
      <c r="I5847" s="161">
        <f>VLOOKUP(B5847,L$2:M$54,2,FALSE)</f>
        <v>1.0418724187201449</v>
      </c>
      <c r="J5847">
        <f>MAX(I5847*F5847,E5847)</f>
        <v>14.679982379766841</v>
      </c>
      <c r="L5847" s="166"/>
      <c r="M5847" s="41"/>
      <c r="N5847" s="41"/>
      <c r="O5847" s="41"/>
    </row>
    <row r="5848" spans="1:15" x14ac:dyDescent="0.25">
      <c r="A5848" s="165">
        <v>43709.583333333336</v>
      </c>
      <c r="B5848" s="167">
        <f>WEEKNUM(A5848)</f>
        <v>36</v>
      </c>
      <c r="C5848" s="164">
        <f>WEEKDAY(A5848)</f>
        <v>1</v>
      </c>
      <c r="D5848" s="164">
        <v>15</v>
      </c>
      <c r="E5848" s="163">
        <v>10</v>
      </c>
      <c r="F5848" s="163">
        <v>13.98</v>
      </c>
      <c r="G5848" s="163">
        <v>12.1</v>
      </c>
      <c r="H5848" s="1">
        <v>3019</v>
      </c>
      <c r="I5848" s="161">
        <f>VLOOKUP(B5848,L$2:M$54,2,FALSE)</f>
        <v>1.0418724187201449</v>
      </c>
      <c r="J5848">
        <f>MAX(I5848*F5848,E5848)</f>
        <v>14.565376413707627</v>
      </c>
      <c r="L5848" s="166"/>
      <c r="M5848" s="41"/>
      <c r="N5848" s="41"/>
      <c r="O5848" s="41"/>
    </row>
    <row r="5849" spans="1:15" x14ac:dyDescent="0.25">
      <c r="A5849" s="165">
        <v>43709.625</v>
      </c>
      <c r="B5849" s="167">
        <f>WEEKNUM(A5849)</f>
        <v>36</v>
      </c>
      <c r="C5849" s="164">
        <f>WEEKDAY(A5849)</f>
        <v>1</v>
      </c>
      <c r="D5849" s="164">
        <v>16</v>
      </c>
      <c r="E5849" s="163">
        <v>10</v>
      </c>
      <c r="F5849" s="163">
        <v>13.865</v>
      </c>
      <c r="G5849" s="163">
        <v>12.442499999999999</v>
      </c>
      <c r="H5849" s="1">
        <v>3175</v>
      </c>
      <c r="I5849" s="161">
        <f>VLOOKUP(B5849,L$2:M$54,2,FALSE)</f>
        <v>1.0418724187201449</v>
      </c>
      <c r="J5849">
        <f>MAX(I5849*F5849,E5849)</f>
        <v>14.445561085554809</v>
      </c>
      <c r="L5849" s="166"/>
      <c r="M5849" s="41"/>
      <c r="N5849" s="41"/>
      <c r="O5849" s="41"/>
    </row>
    <row r="5850" spans="1:15" x14ac:dyDescent="0.25">
      <c r="A5850" s="165">
        <v>43709.666666666664</v>
      </c>
      <c r="B5850" s="167">
        <f>WEEKNUM(A5850)</f>
        <v>36</v>
      </c>
      <c r="C5850" s="164">
        <f>WEEKDAY(A5850)</f>
        <v>1</v>
      </c>
      <c r="D5850" s="164">
        <v>17</v>
      </c>
      <c r="E5850" s="163">
        <v>10</v>
      </c>
      <c r="F5850" s="163">
        <v>13.684999999999999</v>
      </c>
      <c r="G5850" s="163">
        <v>11.645</v>
      </c>
      <c r="H5850" s="1">
        <v>3924</v>
      </c>
      <c r="I5850" s="161">
        <f>VLOOKUP(B5850,L$2:M$54,2,FALSE)</f>
        <v>1.0418724187201449</v>
      </c>
      <c r="J5850">
        <f>MAX(I5850*F5850,E5850)</f>
        <v>14.258024050185181</v>
      </c>
      <c r="L5850" s="166"/>
      <c r="M5850" s="41"/>
      <c r="N5850" s="41"/>
      <c r="O5850" s="41"/>
    </row>
    <row r="5851" spans="1:15" x14ac:dyDescent="0.25">
      <c r="A5851" s="165">
        <v>43709.708333333336</v>
      </c>
      <c r="B5851" s="167">
        <f>WEEKNUM(A5851)</f>
        <v>36</v>
      </c>
      <c r="C5851" s="164">
        <f>WEEKDAY(A5851)</f>
        <v>1</v>
      </c>
      <c r="D5851" s="164">
        <v>18</v>
      </c>
      <c r="E5851" s="163">
        <v>10</v>
      </c>
      <c r="F5851" s="163">
        <v>14.09</v>
      </c>
      <c r="G5851" s="163">
        <v>12.100000000000001</v>
      </c>
      <c r="H5851" s="1">
        <v>3768</v>
      </c>
      <c r="I5851" s="161">
        <f>VLOOKUP(B5851,L$2:M$54,2,FALSE)</f>
        <v>1.0418724187201449</v>
      </c>
      <c r="J5851">
        <f>MAX(I5851*F5851,E5851)</f>
        <v>14.679982379766841</v>
      </c>
      <c r="L5851" s="166"/>
      <c r="M5851" s="41"/>
      <c r="N5851" s="41"/>
      <c r="O5851" s="41"/>
    </row>
    <row r="5852" spans="1:15" x14ac:dyDescent="0.25">
      <c r="A5852" s="165">
        <v>43709.75</v>
      </c>
      <c r="B5852" s="167">
        <f>WEEKNUM(A5852)</f>
        <v>36</v>
      </c>
      <c r="C5852" s="164">
        <f>WEEKDAY(A5852)</f>
        <v>1</v>
      </c>
      <c r="D5852" s="164">
        <v>19</v>
      </c>
      <c r="E5852" s="163">
        <v>10</v>
      </c>
      <c r="F5852" s="163">
        <v>13.99</v>
      </c>
      <c r="G5852" s="163">
        <v>11.620000000000001</v>
      </c>
      <c r="H5852" s="1">
        <v>3147</v>
      </c>
      <c r="I5852" s="161">
        <f>VLOOKUP(B5852,L$2:M$54,2,FALSE)</f>
        <v>1.0418724187201449</v>
      </c>
      <c r="J5852">
        <f>MAX(I5852*F5852,E5852)</f>
        <v>14.575795137894827</v>
      </c>
      <c r="L5852" s="166"/>
      <c r="M5852" s="41"/>
      <c r="N5852" s="41"/>
      <c r="O5852" s="41"/>
    </row>
    <row r="5853" spans="1:15" x14ac:dyDescent="0.25">
      <c r="A5853" s="165">
        <v>43709.791666666664</v>
      </c>
      <c r="B5853" s="167">
        <f>WEEKNUM(A5853)</f>
        <v>36</v>
      </c>
      <c r="C5853" s="164">
        <f>WEEKDAY(A5853)</f>
        <v>1</v>
      </c>
      <c r="D5853" s="164">
        <v>20</v>
      </c>
      <c r="E5853" s="163">
        <v>10</v>
      </c>
      <c r="F5853" s="163">
        <v>13.965</v>
      </c>
      <c r="G5853" s="163">
        <v>10.18</v>
      </c>
      <c r="H5853" s="1">
        <v>2402</v>
      </c>
      <c r="I5853" s="161">
        <f>VLOOKUP(B5853,L$2:M$54,2,FALSE)</f>
        <v>1.0418724187201449</v>
      </c>
      <c r="J5853">
        <f>MAX(I5853*F5853,E5853)</f>
        <v>14.549748327426823</v>
      </c>
      <c r="L5853" s="166"/>
      <c r="M5853" s="41"/>
      <c r="N5853" s="41"/>
      <c r="O5853" s="41"/>
    </row>
    <row r="5854" spans="1:15" x14ac:dyDescent="0.25">
      <c r="A5854" s="165">
        <v>43709.833333333336</v>
      </c>
      <c r="B5854" s="167">
        <f>WEEKNUM(A5854)</f>
        <v>36</v>
      </c>
      <c r="C5854" s="164">
        <f>WEEKDAY(A5854)</f>
        <v>1</v>
      </c>
      <c r="D5854" s="164">
        <v>21</v>
      </c>
      <c r="E5854" s="163">
        <v>10</v>
      </c>
      <c r="F5854" s="163">
        <v>12.815</v>
      </c>
      <c r="G5854" s="163">
        <v>9.7899999999999991</v>
      </c>
      <c r="H5854" s="1">
        <v>1342</v>
      </c>
      <c r="I5854" s="161">
        <f>VLOOKUP(B5854,L$2:M$54,2,FALSE)</f>
        <v>1.0418724187201449</v>
      </c>
      <c r="J5854">
        <f>MAX(I5854*F5854,E5854)</f>
        <v>13.351595045898657</v>
      </c>
      <c r="L5854" s="166"/>
      <c r="M5854" s="41"/>
      <c r="N5854" s="41"/>
      <c r="O5854" s="41"/>
    </row>
    <row r="5855" spans="1:15" x14ac:dyDescent="0.25">
      <c r="A5855" s="165">
        <v>43709.875</v>
      </c>
      <c r="B5855" s="167">
        <f>WEEKNUM(A5855)</f>
        <v>36</v>
      </c>
      <c r="C5855" s="164">
        <f>WEEKDAY(A5855)</f>
        <v>1</v>
      </c>
      <c r="D5855" s="164">
        <v>22</v>
      </c>
      <c r="E5855" s="163">
        <v>12</v>
      </c>
      <c r="F5855" s="163">
        <v>12.045</v>
      </c>
      <c r="G5855" s="163">
        <v>10.120000000000001</v>
      </c>
      <c r="H5855" s="1">
        <v>1059</v>
      </c>
      <c r="I5855" s="161">
        <f>VLOOKUP(B5855,L$2:M$54,2,FALSE)</f>
        <v>1.0418724187201449</v>
      </c>
      <c r="J5855">
        <f>MAX(I5855*F5855,E5855)</f>
        <v>12.549353283484145</v>
      </c>
      <c r="L5855" s="166"/>
      <c r="M5855" s="41"/>
      <c r="N5855" s="41"/>
      <c r="O5855" s="41"/>
    </row>
    <row r="5856" spans="1:15" x14ac:dyDescent="0.25">
      <c r="A5856" s="165">
        <v>43709.916666666664</v>
      </c>
      <c r="B5856" s="167">
        <f>WEEKNUM(A5856)</f>
        <v>36</v>
      </c>
      <c r="C5856" s="164">
        <f>WEEKDAY(A5856)</f>
        <v>1</v>
      </c>
      <c r="D5856" s="164">
        <v>23</v>
      </c>
      <c r="E5856" s="163">
        <v>11</v>
      </c>
      <c r="F5856" s="163">
        <v>11.73</v>
      </c>
      <c r="G5856" s="163">
        <v>10.14</v>
      </c>
      <c r="H5856" s="1">
        <v>909</v>
      </c>
      <c r="I5856" s="161">
        <f>VLOOKUP(B5856,L$2:M$54,2,FALSE)</f>
        <v>1.0418724187201449</v>
      </c>
      <c r="J5856">
        <f>MAX(I5856*F5856,E5856)</f>
        <v>12.2211634715873</v>
      </c>
      <c r="L5856" s="166"/>
      <c r="M5856" s="41"/>
      <c r="N5856" s="41"/>
      <c r="O5856" s="41"/>
    </row>
    <row r="5857" spans="1:15" x14ac:dyDescent="0.25">
      <c r="A5857" s="165">
        <v>43709.958333333336</v>
      </c>
      <c r="B5857" s="167">
        <f>WEEKNUM(A5857)</f>
        <v>36</v>
      </c>
      <c r="C5857" s="164">
        <f>WEEKDAY(A5857)</f>
        <v>1</v>
      </c>
      <c r="D5857" s="164">
        <v>24</v>
      </c>
      <c r="E5857" s="163">
        <v>11.815</v>
      </c>
      <c r="F5857" s="163">
        <v>11.815</v>
      </c>
      <c r="G5857" s="163">
        <v>9.8625000000000007</v>
      </c>
      <c r="H5857" s="1">
        <v>906</v>
      </c>
      <c r="I5857" s="161">
        <f>VLOOKUP(B5857,L$2:M$54,2,FALSE)</f>
        <v>1.0418724187201449</v>
      </c>
      <c r="J5857">
        <f>MAX(I5857*F5857,E5857)</f>
        <v>12.309722627178511</v>
      </c>
      <c r="L5857" s="166"/>
      <c r="M5857" s="41"/>
      <c r="N5857" s="41"/>
      <c r="O5857" s="41"/>
    </row>
    <row r="5858" spans="1:15" x14ac:dyDescent="0.25">
      <c r="A5858" s="165">
        <v>43710</v>
      </c>
      <c r="B5858" s="167">
        <f>WEEKNUM(A5858)</f>
        <v>36</v>
      </c>
      <c r="C5858" s="164">
        <f>WEEKDAY(A5858)</f>
        <v>2</v>
      </c>
      <c r="D5858" s="164">
        <v>1</v>
      </c>
      <c r="E5858" s="163">
        <v>11.86</v>
      </c>
      <c r="F5858" s="163">
        <v>11.86</v>
      </c>
      <c r="G5858" s="163">
        <v>9.85</v>
      </c>
      <c r="H5858" s="1">
        <v>595</v>
      </c>
      <c r="I5858" s="161">
        <f>VLOOKUP(B5858,L$2:M$54,2,FALSE)</f>
        <v>1.0418724187201449</v>
      </c>
      <c r="J5858">
        <f>MAX(I5858*F5858,E5858)</f>
        <v>12.356606886020918</v>
      </c>
      <c r="L5858" s="166"/>
      <c r="M5858" s="41"/>
      <c r="N5858" s="41"/>
      <c r="O5858" s="41"/>
    </row>
    <row r="5859" spans="1:15" x14ac:dyDescent="0.25">
      <c r="A5859" s="165">
        <v>43710.041666666664</v>
      </c>
      <c r="B5859" s="167">
        <f>WEEKNUM(A5859)</f>
        <v>36</v>
      </c>
      <c r="C5859" s="164">
        <f>WEEKDAY(A5859)</f>
        <v>2</v>
      </c>
      <c r="D5859" s="164">
        <v>2</v>
      </c>
      <c r="E5859" s="163">
        <v>12.065</v>
      </c>
      <c r="F5859" s="163">
        <v>12.065</v>
      </c>
      <c r="G5859" s="163">
        <v>10.907500000000001</v>
      </c>
      <c r="H5859" s="1">
        <v>353</v>
      </c>
      <c r="I5859" s="161">
        <f>VLOOKUP(B5859,L$2:M$54,2,FALSE)</f>
        <v>1.0418724187201449</v>
      </c>
      <c r="J5859">
        <f>MAX(I5859*F5859,E5859)</f>
        <v>12.570190731858547</v>
      </c>
      <c r="L5859" s="166"/>
      <c r="M5859" s="41"/>
      <c r="N5859" s="41"/>
      <c r="O5859" s="41"/>
    </row>
    <row r="5860" spans="1:15" x14ac:dyDescent="0.25">
      <c r="A5860" s="165">
        <v>43710.083333333336</v>
      </c>
      <c r="B5860" s="167">
        <f>WEEKNUM(A5860)</f>
        <v>36</v>
      </c>
      <c r="C5860" s="164">
        <f>WEEKDAY(A5860)</f>
        <v>2</v>
      </c>
      <c r="D5860" s="164">
        <v>3</v>
      </c>
      <c r="E5860" s="163">
        <v>12.030000000000001</v>
      </c>
      <c r="F5860" s="163">
        <v>12.030000000000001</v>
      </c>
      <c r="G5860" s="163">
        <v>12.045</v>
      </c>
      <c r="H5860" s="1">
        <v>229</v>
      </c>
      <c r="I5860" s="161">
        <f>VLOOKUP(B5860,L$2:M$54,2,FALSE)</f>
        <v>1.0418724187201449</v>
      </c>
      <c r="J5860">
        <f>MAX(I5860*F5860,E5860)</f>
        <v>12.533725197203344</v>
      </c>
      <c r="L5860" s="166"/>
      <c r="M5860" s="41"/>
      <c r="N5860" s="41"/>
      <c r="O5860" s="41"/>
    </row>
    <row r="5861" spans="1:15" x14ac:dyDescent="0.25">
      <c r="A5861" s="165">
        <v>43710.125</v>
      </c>
      <c r="B5861" s="167">
        <f>WEEKNUM(A5861)</f>
        <v>36</v>
      </c>
      <c r="C5861" s="164">
        <f>WEEKDAY(A5861)</f>
        <v>2</v>
      </c>
      <c r="D5861" s="164">
        <v>4</v>
      </c>
      <c r="E5861" s="163">
        <v>9.9499999999999993</v>
      </c>
      <c r="F5861" s="163">
        <v>9.9499999999999993</v>
      </c>
      <c r="G5861" s="163">
        <v>11.99</v>
      </c>
      <c r="H5861" s="1">
        <v>265</v>
      </c>
      <c r="I5861" s="161">
        <f>VLOOKUP(B5861,L$2:M$54,2,FALSE)</f>
        <v>1.0418724187201449</v>
      </c>
      <c r="J5861">
        <f>MAX(I5861*F5861,E5861)</f>
        <v>10.366630566265441</v>
      </c>
      <c r="L5861" s="166"/>
      <c r="M5861" s="41"/>
      <c r="N5861" s="41"/>
      <c r="O5861" s="41"/>
    </row>
    <row r="5862" spans="1:15" x14ac:dyDescent="0.25">
      <c r="A5862" s="165">
        <v>43710.166666666664</v>
      </c>
      <c r="B5862" s="167">
        <f>WEEKNUM(A5862)</f>
        <v>36</v>
      </c>
      <c r="C5862" s="164">
        <f>WEEKDAY(A5862)</f>
        <v>2</v>
      </c>
      <c r="D5862" s="164">
        <v>5</v>
      </c>
      <c r="E5862" s="163">
        <v>10.190000000000001</v>
      </c>
      <c r="F5862" s="163">
        <v>10.190000000000001</v>
      </c>
      <c r="G5862" s="163">
        <v>12.045</v>
      </c>
      <c r="H5862" s="1">
        <v>330</v>
      </c>
      <c r="I5862" s="161">
        <f>VLOOKUP(B5862,L$2:M$54,2,FALSE)</f>
        <v>1.0418724187201449</v>
      </c>
      <c r="J5862">
        <f>MAX(I5862*F5862,E5862)</f>
        <v>10.616679946758278</v>
      </c>
      <c r="L5862" s="166"/>
      <c r="M5862" s="41"/>
      <c r="N5862" s="41"/>
      <c r="O5862" s="41"/>
    </row>
    <row r="5863" spans="1:15" x14ac:dyDescent="0.25">
      <c r="A5863" s="165">
        <v>43710.208333333336</v>
      </c>
      <c r="B5863" s="167">
        <f>WEEKNUM(A5863)</f>
        <v>36</v>
      </c>
      <c r="C5863" s="164">
        <f>WEEKDAY(A5863)</f>
        <v>2</v>
      </c>
      <c r="D5863" s="164">
        <v>6</v>
      </c>
      <c r="E5863" s="163">
        <v>10.065000000000001</v>
      </c>
      <c r="F5863" s="163">
        <v>10.065000000000001</v>
      </c>
      <c r="G5863" s="163">
        <v>11.99</v>
      </c>
      <c r="H5863" s="1">
        <v>400</v>
      </c>
      <c r="I5863" s="161">
        <f>VLOOKUP(B5863,L$2:M$54,2,FALSE)</f>
        <v>1.0418724187201449</v>
      </c>
      <c r="J5863">
        <f>MAX(I5863*F5863,E5863)</f>
        <v>10.48644589441826</v>
      </c>
      <c r="L5863" s="166"/>
      <c r="M5863" s="41"/>
      <c r="N5863" s="41"/>
      <c r="O5863" s="41"/>
    </row>
    <row r="5864" spans="1:15" x14ac:dyDescent="0.25">
      <c r="A5864" s="165">
        <v>43710.25</v>
      </c>
      <c r="B5864" s="167">
        <f>WEEKNUM(A5864)</f>
        <v>36</v>
      </c>
      <c r="C5864" s="164">
        <f>WEEKDAY(A5864)</f>
        <v>2</v>
      </c>
      <c r="D5864" s="164">
        <v>7</v>
      </c>
      <c r="E5864" s="163">
        <v>10.09</v>
      </c>
      <c r="F5864" s="163">
        <v>10.09</v>
      </c>
      <c r="G5864" s="163">
        <v>12.045</v>
      </c>
      <c r="H5864" s="1">
        <v>677</v>
      </c>
      <c r="I5864" s="161">
        <f>VLOOKUP(B5864,L$2:M$54,2,FALSE)</f>
        <v>1.0418724187201449</v>
      </c>
      <c r="J5864">
        <f>MAX(I5864*F5864,E5864)</f>
        <v>10.512492704886261</v>
      </c>
      <c r="L5864" s="166"/>
      <c r="M5864" s="41"/>
      <c r="N5864" s="41"/>
      <c r="O5864" s="41"/>
    </row>
    <row r="5865" spans="1:15" x14ac:dyDescent="0.25">
      <c r="A5865" s="165">
        <v>43710.291666666664</v>
      </c>
      <c r="B5865" s="167">
        <f>WEEKNUM(A5865)</f>
        <v>36</v>
      </c>
      <c r="C5865" s="164">
        <f>WEEKDAY(A5865)</f>
        <v>2</v>
      </c>
      <c r="D5865" s="164">
        <v>8</v>
      </c>
      <c r="E5865" s="163">
        <v>9.9499999999999993</v>
      </c>
      <c r="F5865" s="163">
        <v>9.9499999999999993</v>
      </c>
      <c r="G5865" s="163">
        <v>11.99</v>
      </c>
      <c r="H5865" s="1">
        <v>1295</v>
      </c>
      <c r="I5865" s="161">
        <f>VLOOKUP(B5865,L$2:M$54,2,FALSE)</f>
        <v>1.0418724187201449</v>
      </c>
      <c r="J5865">
        <f>MAX(I5865*F5865,E5865)</f>
        <v>10.366630566265441</v>
      </c>
      <c r="L5865" s="166"/>
      <c r="M5865" s="41"/>
      <c r="N5865" s="41"/>
      <c r="O5865" s="41"/>
    </row>
    <row r="5866" spans="1:15" x14ac:dyDescent="0.25">
      <c r="A5866" s="165">
        <v>43710.333333333336</v>
      </c>
      <c r="B5866" s="167">
        <f>WEEKNUM(A5866)</f>
        <v>36</v>
      </c>
      <c r="C5866" s="164">
        <f>WEEKDAY(A5866)</f>
        <v>2</v>
      </c>
      <c r="D5866" s="164">
        <v>9</v>
      </c>
      <c r="E5866" s="163">
        <v>11.86</v>
      </c>
      <c r="F5866" s="163">
        <v>11.86</v>
      </c>
      <c r="G5866" s="163">
        <v>11.932500000000001</v>
      </c>
      <c r="H5866" s="1">
        <v>1949</v>
      </c>
      <c r="I5866" s="161">
        <f>VLOOKUP(B5866,L$2:M$54,2,FALSE)</f>
        <v>1.0418724187201449</v>
      </c>
      <c r="J5866">
        <f>MAX(I5866*F5866,E5866)</f>
        <v>12.356606886020918</v>
      </c>
      <c r="L5866" s="166"/>
      <c r="M5866" s="41"/>
      <c r="N5866" s="41"/>
      <c r="O5866" s="41"/>
    </row>
    <row r="5867" spans="1:15" x14ac:dyDescent="0.25">
      <c r="A5867" s="165">
        <v>43710.375</v>
      </c>
      <c r="B5867" s="167">
        <f>WEEKNUM(A5867)</f>
        <v>36</v>
      </c>
      <c r="C5867" s="164">
        <f>WEEKDAY(A5867)</f>
        <v>2</v>
      </c>
      <c r="D5867" s="164">
        <v>10</v>
      </c>
      <c r="E5867" s="163">
        <v>10.5</v>
      </c>
      <c r="F5867" s="163">
        <v>11.885</v>
      </c>
      <c r="G5867" s="163">
        <v>11.842499999999999</v>
      </c>
      <c r="H5867" s="1">
        <v>2525</v>
      </c>
      <c r="I5867" s="161">
        <f>VLOOKUP(B5867,L$2:M$54,2,FALSE)</f>
        <v>1.0418724187201449</v>
      </c>
      <c r="J5867">
        <f>MAX(I5867*F5867,E5867)</f>
        <v>12.382653696488923</v>
      </c>
      <c r="L5867" s="166"/>
      <c r="M5867" s="41"/>
      <c r="N5867" s="41"/>
      <c r="O5867" s="41"/>
    </row>
    <row r="5868" spans="1:15" x14ac:dyDescent="0.25">
      <c r="A5868" s="165">
        <v>43710.416666666664</v>
      </c>
      <c r="B5868" s="167">
        <f>WEEKNUM(A5868)</f>
        <v>36</v>
      </c>
      <c r="C5868" s="164">
        <f>WEEKDAY(A5868)</f>
        <v>2</v>
      </c>
      <c r="D5868" s="164">
        <v>11</v>
      </c>
      <c r="E5868" s="163">
        <v>10.934999999999999</v>
      </c>
      <c r="F5868" s="163">
        <v>11.94</v>
      </c>
      <c r="G5868" s="163">
        <v>12.045</v>
      </c>
      <c r="H5868" s="1">
        <v>3092</v>
      </c>
      <c r="I5868" s="161">
        <f>VLOOKUP(B5868,L$2:M$54,2,FALSE)</f>
        <v>1.0418724187201449</v>
      </c>
      <c r="J5868">
        <f>MAX(I5868*F5868,E5868)</f>
        <v>12.439956679518529</v>
      </c>
      <c r="L5868" s="166"/>
      <c r="M5868" s="41"/>
      <c r="N5868" s="41"/>
      <c r="O5868" s="41"/>
    </row>
    <row r="5869" spans="1:15" x14ac:dyDescent="0.25">
      <c r="A5869" s="165">
        <v>43710.458333333336</v>
      </c>
      <c r="B5869" s="167">
        <f>WEEKNUM(A5869)</f>
        <v>36</v>
      </c>
      <c r="C5869" s="164">
        <f>WEEKDAY(A5869)</f>
        <v>2</v>
      </c>
      <c r="D5869" s="164">
        <v>12</v>
      </c>
      <c r="E5869" s="163">
        <v>10</v>
      </c>
      <c r="F5869" s="163">
        <v>13.870000000000001</v>
      </c>
      <c r="G5869" s="163">
        <v>11.995000000000001</v>
      </c>
      <c r="H5869" s="1">
        <v>3330</v>
      </c>
      <c r="I5869" s="161">
        <f>VLOOKUP(B5869,L$2:M$54,2,FALSE)</f>
        <v>1.0418724187201449</v>
      </c>
      <c r="J5869">
        <f>MAX(I5869*F5869,E5869)</f>
        <v>14.450770447648411</v>
      </c>
      <c r="L5869" s="166"/>
      <c r="M5869" s="41"/>
      <c r="N5869" s="41"/>
      <c r="O5869" s="41"/>
    </row>
    <row r="5870" spans="1:15" x14ac:dyDescent="0.25">
      <c r="A5870" s="165">
        <v>43710.5</v>
      </c>
      <c r="B5870" s="167">
        <f>WEEKNUM(A5870)</f>
        <v>36</v>
      </c>
      <c r="C5870" s="164">
        <f>WEEKDAY(A5870)</f>
        <v>2</v>
      </c>
      <c r="D5870" s="164">
        <v>13</v>
      </c>
      <c r="E5870" s="163">
        <v>10</v>
      </c>
      <c r="F5870" s="163">
        <v>14.15</v>
      </c>
      <c r="G5870" s="163">
        <v>11.9825</v>
      </c>
      <c r="H5870" s="1">
        <v>2958</v>
      </c>
      <c r="I5870" s="161">
        <f>VLOOKUP(B5870,L$2:M$54,2,FALSE)</f>
        <v>1.0418724187201449</v>
      </c>
      <c r="J5870">
        <f>MAX(I5870*F5870,E5870)</f>
        <v>14.742494724890051</v>
      </c>
      <c r="L5870" s="166"/>
      <c r="M5870" s="41"/>
      <c r="N5870" s="41"/>
      <c r="O5870" s="41"/>
    </row>
    <row r="5871" spans="1:15" x14ac:dyDescent="0.25">
      <c r="A5871" s="165">
        <v>43710.541666666664</v>
      </c>
      <c r="B5871" s="167">
        <f>WEEKNUM(A5871)</f>
        <v>36</v>
      </c>
      <c r="C5871" s="164">
        <f>WEEKDAY(A5871)</f>
        <v>2</v>
      </c>
      <c r="D5871" s="164">
        <v>14</v>
      </c>
      <c r="E5871" s="163">
        <v>10</v>
      </c>
      <c r="F5871" s="163">
        <v>11.9375</v>
      </c>
      <c r="G5871" s="163">
        <v>11.407499999999999</v>
      </c>
      <c r="H5871" s="1">
        <v>2789</v>
      </c>
      <c r="I5871" s="161">
        <f>VLOOKUP(B5871,L$2:M$54,2,FALSE)</f>
        <v>1.0418724187201449</v>
      </c>
      <c r="J5871">
        <f>MAX(I5871*F5871,E5871)</f>
        <v>12.43735199847173</v>
      </c>
      <c r="L5871" s="166"/>
      <c r="M5871" s="41"/>
      <c r="N5871" s="41"/>
      <c r="O5871" s="41"/>
    </row>
    <row r="5872" spans="1:15" x14ac:dyDescent="0.25">
      <c r="A5872" s="165">
        <v>43710.583333333336</v>
      </c>
      <c r="B5872" s="167">
        <f>WEEKNUM(A5872)</f>
        <v>36</v>
      </c>
      <c r="C5872" s="164">
        <f>WEEKDAY(A5872)</f>
        <v>2</v>
      </c>
      <c r="D5872" s="164">
        <v>15</v>
      </c>
      <c r="E5872" s="163">
        <v>11</v>
      </c>
      <c r="F5872" s="163">
        <v>12.105</v>
      </c>
      <c r="G5872" s="163">
        <v>12.022500000000001</v>
      </c>
      <c r="H5872" s="1">
        <v>3054</v>
      </c>
      <c r="I5872" s="161">
        <f>VLOOKUP(B5872,L$2:M$54,2,FALSE)</f>
        <v>1.0418724187201449</v>
      </c>
      <c r="J5872">
        <f>MAX(I5872*F5872,E5872)</f>
        <v>12.611865628607354</v>
      </c>
      <c r="L5872" s="166"/>
      <c r="M5872" s="41"/>
      <c r="N5872" s="41"/>
      <c r="O5872" s="41"/>
    </row>
    <row r="5873" spans="1:15" x14ac:dyDescent="0.25">
      <c r="A5873" s="165">
        <v>43710.625</v>
      </c>
      <c r="B5873" s="167">
        <f>WEEKNUM(A5873)</f>
        <v>36</v>
      </c>
      <c r="C5873" s="164">
        <f>WEEKDAY(A5873)</f>
        <v>2</v>
      </c>
      <c r="D5873" s="164">
        <v>16</v>
      </c>
      <c r="E5873" s="163">
        <v>10</v>
      </c>
      <c r="F5873" s="163">
        <v>13.850000000000001</v>
      </c>
      <c r="G5873" s="163">
        <v>11.365</v>
      </c>
      <c r="H5873" s="1">
        <v>2913</v>
      </c>
      <c r="I5873" s="161">
        <f>VLOOKUP(B5873,L$2:M$54,2,FALSE)</f>
        <v>1.0418724187201449</v>
      </c>
      <c r="J5873">
        <f>MAX(I5873*F5873,E5873)</f>
        <v>14.429932999274008</v>
      </c>
      <c r="L5873" s="166"/>
      <c r="M5873" s="41"/>
      <c r="N5873" s="41"/>
      <c r="O5873" s="41"/>
    </row>
    <row r="5874" spans="1:15" x14ac:dyDescent="0.25">
      <c r="A5874" s="165">
        <v>43710.666666666664</v>
      </c>
      <c r="B5874" s="167">
        <f>WEEKNUM(A5874)</f>
        <v>36</v>
      </c>
      <c r="C5874" s="164">
        <f>WEEKDAY(A5874)</f>
        <v>2</v>
      </c>
      <c r="D5874" s="164">
        <v>17</v>
      </c>
      <c r="E5874" s="163">
        <v>10</v>
      </c>
      <c r="F5874" s="163">
        <v>14.260000000000002</v>
      </c>
      <c r="G5874" s="163">
        <v>11.815</v>
      </c>
      <c r="H5874" s="1">
        <v>2838</v>
      </c>
      <c r="I5874" s="161">
        <f>VLOOKUP(B5874,L$2:M$54,2,FALSE)</f>
        <v>1.0418724187201449</v>
      </c>
      <c r="J5874">
        <f>MAX(I5874*F5874,E5874)</f>
        <v>14.857100690949268</v>
      </c>
      <c r="L5874" s="166"/>
      <c r="M5874" s="41"/>
      <c r="N5874" s="41"/>
      <c r="O5874" s="41"/>
    </row>
    <row r="5875" spans="1:15" x14ac:dyDescent="0.25">
      <c r="A5875" s="165">
        <v>43710.708333333336</v>
      </c>
      <c r="B5875" s="167">
        <f>WEEKNUM(A5875)</f>
        <v>36</v>
      </c>
      <c r="C5875" s="164">
        <f>WEEKDAY(A5875)</f>
        <v>2</v>
      </c>
      <c r="D5875" s="164">
        <v>18</v>
      </c>
      <c r="E5875" s="163">
        <v>10</v>
      </c>
      <c r="F5875" s="163">
        <v>14</v>
      </c>
      <c r="G5875" s="163">
        <v>11.86</v>
      </c>
      <c r="H5875" s="1">
        <v>2807</v>
      </c>
      <c r="I5875" s="161">
        <f>VLOOKUP(B5875,L$2:M$54,2,FALSE)</f>
        <v>1.0418724187201449</v>
      </c>
      <c r="J5875">
        <f>MAX(I5875*F5875,E5875)</f>
        <v>14.58621386208203</v>
      </c>
      <c r="L5875" s="166"/>
      <c r="M5875" s="41"/>
      <c r="N5875" s="41"/>
      <c r="O5875" s="41"/>
    </row>
    <row r="5876" spans="1:15" x14ac:dyDescent="0.25">
      <c r="A5876" s="165">
        <v>43710.75</v>
      </c>
      <c r="B5876" s="167">
        <f>WEEKNUM(A5876)</f>
        <v>36</v>
      </c>
      <c r="C5876" s="164">
        <f>WEEKDAY(A5876)</f>
        <v>2</v>
      </c>
      <c r="D5876" s="164">
        <v>19</v>
      </c>
      <c r="E5876" s="163">
        <v>10</v>
      </c>
      <c r="F5876" s="163">
        <v>13.850000000000001</v>
      </c>
      <c r="G5876" s="163">
        <v>12.065</v>
      </c>
      <c r="H5876" s="1">
        <v>2721</v>
      </c>
      <c r="I5876" s="161">
        <f>VLOOKUP(B5876,L$2:M$54,2,FALSE)</f>
        <v>1.0418724187201449</v>
      </c>
      <c r="J5876">
        <f>MAX(I5876*F5876,E5876)</f>
        <v>14.429932999274008</v>
      </c>
      <c r="L5876" s="166"/>
      <c r="M5876" s="41"/>
      <c r="N5876" s="41"/>
      <c r="O5876" s="41"/>
    </row>
    <row r="5877" spans="1:15" x14ac:dyDescent="0.25">
      <c r="A5877" s="165">
        <v>43710.791666666664</v>
      </c>
      <c r="B5877" s="167">
        <f>WEEKNUM(A5877)</f>
        <v>36</v>
      </c>
      <c r="C5877" s="164">
        <f>WEEKDAY(A5877)</f>
        <v>2</v>
      </c>
      <c r="D5877" s="164">
        <v>20</v>
      </c>
      <c r="E5877" s="163">
        <v>10</v>
      </c>
      <c r="F5877" s="163">
        <v>14.260000000000002</v>
      </c>
      <c r="G5877" s="163">
        <v>12.030000000000001</v>
      </c>
      <c r="H5877" s="1">
        <v>1985</v>
      </c>
      <c r="I5877" s="161">
        <f>VLOOKUP(B5877,L$2:M$54,2,FALSE)</f>
        <v>1.0418724187201449</v>
      </c>
      <c r="J5877">
        <f>MAX(I5877*F5877,E5877)</f>
        <v>14.857100690949268</v>
      </c>
      <c r="L5877" s="166"/>
      <c r="M5877" s="41"/>
      <c r="N5877" s="41"/>
      <c r="O5877" s="41"/>
    </row>
    <row r="5878" spans="1:15" x14ac:dyDescent="0.25">
      <c r="A5878" s="165">
        <v>43710.833333333336</v>
      </c>
      <c r="B5878" s="167">
        <f>WEEKNUM(A5878)</f>
        <v>36</v>
      </c>
      <c r="C5878" s="164">
        <f>WEEKDAY(A5878)</f>
        <v>2</v>
      </c>
      <c r="D5878" s="164">
        <v>21</v>
      </c>
      <c r="E5878" s="163">
        <v>10</v>
      </c>
      <c r="F5878" s="163">
        <v>13</v>
      </c>
      <c r="G5878" s="163">
        <v>9.9499999999999993</v>
      </c>
      <c r="H5878" s="1">
        <v>1265</v>
      </c>
      <c r="I5878" s="161">
        <f>VLOOKUP(B5878,L$2:M$54,2,FALSE)</f>
        <v>1.0418724187201449</v>
      </c>
      <c r="J5878">
        <f>MAX(I5878*F5878,E5878)</f>
        <v>13.544341443361883</v>
      </c>
      <c r="L5878" s="166"/>
      <c r="M5878" s="41"/>
      <c r="N5878" s="41"/>
      <c r="O5878" s="41"/>
    </row>
    <row r="5879" spans="1:15" x14ac:dyDescent="0.25">
      <c r="A5879" s="165">
        <v>43710.875</v>
      </c>
      <c r="B5879" s="167">
        <f>WEEKNUM(A5879)</f>
        <v>36</v>
      </c>
      <c r="C5879" s="164">
        <f>WEEKDAY(A5879)</f>
        <v>2</v>
      </c>
      <c r="D5879" s="164">
        <v>22</v>
      </c>
      <c r="E5879" s="163">
        <v>12.01</v>
      </c>
      <c r="F5879" s="163">
        <v>12.01</v>
      </c>
      <c r="G5879" s="163">
        <v>10.190000000000001</v>
      </c>
      <c r="H5879" s="1">
        <v>1013</v>
      </c>
      <c r="I5879" s="161">
        <f>VLOOKUP(B5879,L$2:M$54,2,FALSE)</f>
        <v>1.0418724187201449</v>
      </c>
      <c r="J5879">
        <f>MAX(I5879*F5879,E5879)</f>
        <v>12.512887748828939</v>
      </c>
      <c r="L5879" s="166"/>
      <c r="M5879" s="41"/>
      <c r="N5879" s="41"/>
      <c r="O5879" s="41"/>
    </row>
    <row r="5880" spans="1:15" x14ac:dyDescent="0.25">
      <c r="A5880" s="165">
        <v>43710.916666666664</v>
      </c>
      <c r="B5880" s="167">
        <f>WEEKNUM(A5880)</f>
        <v>36</v>
      </c>
      <c r="C5880" s="164">
        <f>WEEKDAY(A5880)</f>
        <v>2</v>
      </c>
      <c r="D5880" s="164">
        <v>23</v>
      </c>
      <c r="E5880" s="163">
        <v>11.9375</v>
      </c>
      <c r="F5880" s="163">
        <v>11.9375</v>
      </c>
      <c r="G5880" s="163">
        <v>10.065000000000001</v>
      </c>
      <c r="H5880" s="1">
        <v>1079</v>
      </c>
      <c r="I5880" s="161">
        <f>VLOOKUP(B5880,L$2:M$54,2,FALSE)</f>
        <v>1.0418724187201449</v>
      </c>
      <c r="J5880">
        <f>MAX(I5880*F5880,E5880)</f>
        <v>12.43735199847173</v>
      </c>
      <c r="L5880" s="166"/>
      <c r="M5880" s="41"/>
      <c r="N5880" s="41"/>
      <c r="O5880" s="41"/>
    </row>
    <row r="5881" spans="1:15" x14ac:dyDescent="0.25">
      <c r="A5881" s="165">
        <v>43710.958333333336</v>
      </c>
      <c r="B5881" s="167">
        <f>WEEKNUM(A5881)</f>
        <v>36</v>
      </c>
      <c r="C5881" s="164">
        <f>WEEKDAY(A5881)</f>
        <v>2</v>
      </c>
      <c r="D5881" s="164">
        <v>24</v>
      </c>
      <c r="E5881" s="163">
        <v>12.105</v>
      </c>
      <c r="F5881" s="163">
        <v>12.105</v>
      </c>
      <c r="G5881" s="163">
        <v>10.09</v>
      </c>
      <c r="H5881" s="1">
        <v>1172</v>
      </c>
      <c r="I5881" s="161">
        <f>VLOOKUP(B5881,L$2:M$54,2,FALSE)</f>
        <v>1.0418724187201449</v>
      </c>
      <c r="J5881">
        <f>MAX(I5881*F5881,E5881)</f>
        <v>12.611865628607354</v>
      </c>
      <c r="L5881" s="166"/>
      <c r="M5881" s="41"/>
      <c r="N5881" s="41"/>
      <c r="O5881" s="41"/>
    </row>
    <row r="5882" spans="1:15" x14ac:dyDescent="0.25">
      <c r="A5882" s="165">
        <v>43711</v>
      </c>
      <c r="B5882" s="167">
        <f>WEEKNUM(A5882)</f>
        <v>36</v>
      </c>
      <c r="C5882" s="164">
        <f>WEEKDAY(A5882)</f>
        <v>3</v>
      </c>
      <c r="D5882" s="164">
        <v>1</v>
      </c>
      <c r="E5882" s="163">
        <v>12.032500000000001</v>
      </c>
      <c r="F5882" s="163">
        <v>12.032500000000001</v>
      </c>
      <c r="G5882" s="163">
        <v>9.9499999999999993</v>
      </c>
      <c r="H5882" s="1">
        <v>860</v>
      </c>
      <c r="I5882" s="161">
        <f>VLOOKUP(B5882,L$2:M$54,2,FALSE)</f>
        <v>1.0418724187201449</v>
      </c>
      <c r="J5882">
        <f>MAX(I5882*F5882,E5882)</f>
        <v>12.536329878250145</v>
      </c>
      <c r="L5882" s="166"/>
      <c r="M5882" s="41"/>
      <c r="N5882" s="41"/>
      <c r="O5882" s="41"/>
    </row>
    <row r="5883" spans="1:15" x14ac:dyDescent="0.25">
      <c r="A5883" s="165">
        <v>43711.041666666664</v>
      </c>
      <c r="B5883" s="167">
        <f>WEEKNUM(A5883)</f>
        <v>36</v>
      </c>
      <c r="C5883" s="164">
        <f>WEEKDAY(A5883)</f>
        <v>3</v>
      </c>
      <c r="D5883" s="164">
        <v>2</v>
      </c>
      <c r="E5883" s="163">
        <v>10.879999999999999</v>
      </c>
      <c r="F5883" s="163">
        <v>10.879999999999999</v>
      </c>
      <c r="G5883" s="163">
        <v>11.86</v>
      </c>
      <c r="H5883" s="1">
        <v>567</v>
      </c>
      <c r="I5883" s="161">
        <f>VLOOKUP(B5883,L$2:M$54,2,FALSE)</f>
        <v>1.0418724187201449</v>
      </c>
      <c r="J5883">
        <f>MAX(I5883*F5883,E5883)</f>
        <v>11.335571915675176</v>
      </c>
      <c r="L5883" s="166"/>
      <c r="M5883" s="41"/>
      <c r="N5883" s="41"/>
      <c r="O5883" s="41"/>
    </row>
    <row r="5884" spans="1:15" x14ac:dyDescent="0.25">
      <c r="A5884" s="165">
        <v>43711.083333333336</v>
      </c>
      <c r="B5884" s="167">
        <f>WEEKNUM(A5884)</f>
        <v>36</v>
      </c>
      <c r="C5884" s="164">
        <f>WEEKDAY(A5884)</f>
        <v>3</v>
      </c>
      <c r="D5884" s="164">
        <v>3</v>
      </c>
      <c r="E5884" s="163">
        <v>12</v>
      </c>
      <c r="F5884" s="163">
        <v>12</v>
      </c>
      <c r="G5884" s="163">
        <v>11.192499999999999</v>
      </c>
      <c r="H5884" s="1">
        <v>356</v>
      </c>
      <c r="I5884" s="161">
        <f>VLOOKUP(B5884,L$2:M$54,2,FALSE)</f>
        <v>1.0418724187201449</v>
      </c>
      <c r="J5884">
        <f>MAX(I5884*F5884,E5884)</f>
        <v>12.502469024641739</v>
      </c>
      <c r="L5884" s="166"/>
      <c r="M5884" s="41"/>
      <c r="N5884" s="41"/>
      <c r="O5884" s="41"/>
    </row>
    <row r="5885" spans="1:15" x14ac:dyDescent="0.25">
      <c r="A5885" s="165">
        <v>43711.125</v>
      </c>
      <c r="B5885" s="167">
        <f>WEEKNUM(A5885)</f>
        <v>36</v>
      </c>
      <c r="C5885" s="164">
        <f>WEEKDAY(A5885)</f>
        <v>3</v>
      </c>
      <c r="D5885" s="164">
        <v>4</v>
      </c>
      <c r="E5885" s="163">
        <v>10.6</v>
      </c>
      <c r="F5885" s="163">
        <v>11.1</v>
      </c>
      <c r="G5885" s="163">
        <v>11.4375</v>
      </c>
      <c r="H5885" s="1">
        <v>237</v>
      </c>
      <c r="I5885" s="161">
        <f>VLOOKUP(B5885,L$2:M$54,2,FALSE)</f>
        <v>1.0418724187201449</v>
      </c>
      <c r="J5885">
        <f>MAX(I5885*F5885,E5885)</f>
        <v>11.564783847793608</v>
      </c>
      <c r="L5885" s="166"/>
      <c r="M5885" s="41"/>
      <c r="N5885" s="41"/>
      <c r="O5885" s="41"/>
    </row>
    <row r="5886" spans="1:15" x14ac:dyDescent="0.25">
      <c r="A5886" s="165">
        <v>43711.166666666664</v>
      </c>
      <c r="B5886" s="167">
        <f>WEEKNUM(A5886)</f>
        <v>36</v>
      </c>
      <c r="C5886" s="164">
        <f>WEEKDAY(A5886)</f>
        <v>3</v>
      </c>
      <c r="D5886" s="164">
        <v>5</v>
      </c>
      <c r="E5886" s="163">
        <v>11.875</v>
      </c>
      <c r="F5886" s="163">
        <v>12</v>
      </c>
      <c r="G5886" s="163">
        <v>11.935</v>
      </c>
      <c r="H5886" s="1">
        <v>263</v>
      </c>
      <c r="I5886" s="161">
        <f>VLOOKUP(B5886,L$2:M$54,2,FALSE)</f>
        <v>1.0418724187201449</v>
      </c>
      <c r="J5886">
        <f>MAX(I5886*F5886,E5886)</f>
        <v>12.502469024641739</v>
      </c>
      <c r="L5886" s="166"/>
      <c r="M5886" s="41"/>
      <c r="N5886" s="41"/>
      <c r="O5886" s="41"/>
    </row>
    <row r="5887" spans="1:15" x14ac:dyDescent="0.25">
      <c r="A5887" s="165">
        <v>43711.208333333336</v>
      </c>
      <c r="B5887" s="167">
        <f>WEEKNUM(A5887)</f>
        <v>36</v>
      </c>
      <c r="C5887" s="164">
        <f>WEEKDAY(A5887)</f>
        <v>3</v>
      </c>
      <c r="D5887" s="164">
        <v>6</v>
      </c>
      <c r="E5887" s="163">
        <v>10.6</v>
      </c>
      <c r="F5887" s="163">
        <v>11.1</v>
      </c>
      <c r="G5887" s="163">
        <v>12.074999999999999</v>
      </c>
      <c r="H5887" s="1">
        <v>284</v>
      </c>
      <c r="I5887" s="161">
        <f>VLOOKUP(B5887,L$2:M$54,2,FALSE)</f>
        <v>1.0418724187201449</v>
      </c>
      <c r="J5887">
        <f>MAX(I5887*F5887,E5887)</f>
        <v>11.564783847793608</v>
      </c>
      <c r="L5887" s="166"/>
      <c r="M5887" s="41"/>
      <c r="N5887" s="41"/>
      <c r="O5887" s="41"/>
    </row>
    <row r="5888" spans="1:15" x14ac:dyDescent="0.25">
      <c r="A5888" s="165">
        <v>43711.25</v>
      </c>
      <c r="B5888" s="167">
        <f>WEEKNUM(A5888)</f>
        <v>36</v>
      </c>
      <c r="C5888" s="164">
        <f>WEEKDAY(A5888)</f>
        <v>3</v>
      </c>
      <c r="D5888" s="164">
        <v>7</v>
      </c>
      <c r="E5888" s="163">
        <v>10.5</v>
      </c>
      <c r="F5888" s="163">
        <v>11</v>
      </c>
      <c r="G5888" s="163">
        <v>10.96875</v>
      </c>
      <c r="H5888" s="1">
        <v>362</v>
      </c>
      <c r="I5888" s="161">
        <f>VLOOKUP(B5888,L$2:M$54,2,FALSE)</f>
        <v>1.0418724187201449</v>
      </c>
      <c r="J5888">
        <f>MAX(I5888*F5888,E5888)</f>
        <v>11.460596605921594</v>
      </c>
      <c r="L5888" s="166"/>
      <c r="M5888" s="41"/>
      <c r="N5888" s="41"/>
      <c r="O5888" s="41"/>
    </row>
    <row r="5889" spans="1:15" x14ac:dyDescent="0.25">
      <c r="A5889" s="165">
        <v>43711.291666666664</v>
      </c>
      <c r="B5889" s="167">
        <f>WEEKNUM(A5889)</f>
        <v>36</v>
      </c>
      <c r="C5889" s="164">
        <f>WEEKDAY(A5889)</f>
        <v>3</v>
      </c>
      <c r="D5889" s="164">
        <v>8</v>
      </c>
      <c r="E5889" s="163">
        <v>10.875</v>
      </c>
      <c r="F5889" s="163">
        <v>12</v>
      </c>
      <c r="G5889" s="163">
        <v>11.5525</v>
      </c>
      <c r="H5889" s="1">
        <v>655</v>
      </c>
      <c r="I5889" s="161">
        <f>VLOOKUP(B5889,L$2:M$54,2,FALSE)</f>
        <v>1.0418724187201449</v>
      </c>
      <c r="J5889">
        <f>MAX(I5889*F5889,E5889)</f>
        <v>12.502469024641739</v>
      </c>
      <c r="L5889" s="166"/>
      <c r="M5889" s="41"/>
      <c r="N5889" s="41"/>
      <c r="O5889" s="41"/>
    </row>
    <row r="5890" spans="1:15" x14ac:dyDescent="0.25">
      <c r="A5890" s="165">
        <v>43711.333333333336</v>
      </c>
      <c r="B5890" s="167">
        <f>WEEKNUM(A5890)</f>
        <v>36</v>
      </c>
      <c r="C5890" s="164">
        <f>WEEKDAY(A5890)</f>
        <v>3</v>
      </c>
      <c r="D5890" s="164">
        <v>9</v>
      </c>
      <c r="E5890" s="163">
        <v>10</v>
      </c>
      <c r="F5890" s="163">
        <v>15.75</v>
      </c>
      <c r="G5890" s="163">
        <v>11.925000000000001</v>
      </c>
      <c r="H5890" s="1">
        <v>923</v>
      </c>
      <c r="I5890" s="161">
        <f>VLOOKUP(B5890,L$2:M$54,2,FALSE)</f>
        <v>1.0418724187201449</v>
      </c>
      <c r="J5890">
        <f>MAX(I5890*F5890,E5890)</f>
        <v>16.409490594842282</v>
      </c>
      <c r="L5890" s="166"/>
      <c r="M5890" s="41"/>
      <c r="N5890" s="41"/>
      <c r="O5890" s="41"/>
    </row>
    <row r="5891" spans="1:15" x14ac:dyDescent="0.25">
      <c r="A5891" s="165">
        <v>43711.375</v>
      </c>
      <c r="B5891" s="167">
        <f>WEEKNUM(A5891)</f>
        <v>36</v>
      </c>
      <c r="C5891" s="164">
        <f>WEEKDAY(A5891)</f>
        <v>3</v>
      </c>
      <c r="D5891" s="164">
        <v>10</v>
      </c>
      <c r="E5891" s="163">
        <v>10</v>
      </c>
      <c r="F5891" s="163">
        <v>17.625</v>
      </c>
      <c r="G5891" s="163">
        <v>12.13</v>
      </c>
      <c r="H5891" s="1">
        <v>1507</v>
      </c>
      <c r="I5891" s="161">
        <f>VLOOKUP(B5891,L$2:M$54,2,FALSE)</f>
        <v>1.0418724187201449</v>
      </c>
      <c r="J5891">
        <f>MAX(I5891*F5891,E5891)</f>
        <v>18.363001379942553</v>
      </c>
      <c r="L5891" s="166"/>
      <c r="M5891" s="41"/>
      <c r="N5891" s="41"/>
      <c r="O5891" s="41"/>
    </row>
    <row r="5892" spans="1:15" x14ac:dyDescent="0.25">
      <c r="A5892" s="165">
        <v>43711.416666666664</v>
      </c>
      <c r="B5892" s="167">
        <f>WEEKNUM(A5892)</f>
        <v>36</v>
      </c>
      <c r="C5892" s="164">
        <f>WEEKDAY(A5892)</f>
        <v>3</v>
      </c>
      <c r="D5892" s="164">
        <v>11</v>
      </c>
      <c r="E5892" s="163">
        <v>10</v>
      </c>
      <c r="F5892" s="163">
        <v>14.75</v>
      </c>
      <c r="G5892" s="163">
        <v>12</v>
      </c>
      <c r="H5892" s="1">
        <v>1989</v>
      </c>
      <c r="I5892" s="161">
        <f>VLOOKUP(B5892,L$2:M$54,2,FALSE)</f>
        <v>1.0418724187201449</v>
      </c>
      <c r="J5892">
        <f>MAX(I5892*F5892,E5892)</f>
        <v>15.367618176122138</v>
      </c>
      <c r="L5892" s="166"/>
      <c r="M5892" s="41"/>
      <c r="N5892" s="41"/>
      <c r="O5892" s="41"/>
    </row>
    <row r="5893" spans="1:15" x14ac:dyDescent="0.25">
      <c r="A5893" s="165">
        <v>43711.458333333336</v>
      </c>
      <c r="B5893" s="167">
        <f>WEEKNUM(A5893)</f>
        <v>36</v>
      </c>
      <c r="C5893" s="164">
        <f>WEEKDAY(A5893)</f>
        <v>3</v>
      </c>
      <c r="D5893" s="164">
        <v>12</v>
      </c>
      <c r="E5893" s="163">
        <v>10</v>
      </c>
      <c r="F5893" s="163">
        <v>14</v>
      </c>
      <c r="G5893" s="163">
        <v>11.925000000000001</v>
      </c>
      <c r="H5893" s="1">
        <v>2591</v>
      </c>
      <c r="I5893" s="161">
        <f>VLOOKUP(B5893,L$2:M$54,2,FALSE)</f>
        <v>1.0418724187201449</v>
      </c>
      <c r="J5893">
        <f>MAX(I5893*F5893,E5893)</f>
        <v>14.58621386208203</v>
      </c>
      <c r="L5893" s="166"/>
      <c r="M5893" s="41"/>
      <c r="N5893" s="41"/>
      <c r="O5893" s="41"/>
    </row>
    <row r="5894" spans="1:15" x14ac:dyDescent="0.25">
      <c r="A5894" s="165">
        <v>43711.5</v>
      </c>
      <c r="B5894" s="167">
        <f>WEEKNUM(A5894)</f>
        <v>36</v>
      </c>
      <c r="C5894" s="164">
        <f>WEEKDAY(A5894)</f>
        <v>3</v>
      </c>
      <c r="D5894" s="164">
        <v>13</v>
      </c>
      <c r="E5894" s="163">
        <v>10</v>
      </c>
      <c r="F5894" s="163">
        <v>13.875</v>
      </c>
      <c r="G5894" s="163">
        <v>12.13</v>
      </c>
      <c r="H5894" s="1">
        <v>2230</v>
      </c>
      <c r="I5894" s="161">
        <f>VLOOKUP(B5894,L$2:M$54,2,FALSE)</f>
        <v>1.0418724187201449</v>
      </c>
      <c r="J5894">
        <f>MAX(I5894*F5894,E5894)</f>
        <v>14.455979809742011</v>
      </c>
      <c r="L5894" s="166"/>
      <c r="M5894" s="41"/>
      <c r="N5894" s="41"/>
      <c r="O5894" s="41"/>
    </row>
    <row r="5895" spans="1:15" x14ac:dyDescent="0.25">
      <c r="A5895" s="165">
        <v>43711.541666666664</v>
      </c>
      <c r="B5895" s="167">
        <f>WEEKNUM(A5895)</f>
        <v>36</v>
      </c>
      <c r="C5895" s="164">
        <f>WEEKDAY(A5895)</f>
        <v>3</v>
      </c>
      <c r="D5895" s="164">
        <v>14</v>
      </c>
      <c r="E5895" s="163">
        <v>10</v>
      </c>
      <c r="F5895" s="163">
        <v>14.125</v>
      </c>
      <c r="G5895" s="163">
        <v>11.5</v>
      </c>
      <c r="H5895" s="1">
        <v>1951</v>
      </c>
      <c r="I5895" s="161">
        <f>VLOOKUP(B5895,L$2:M$54,2,FALSE)</f>
        <v>1.0418724187201449</v>
      </c>
      <c r="J5895">
        <f>MAX(I5895*F5895,E5895)</f>
        <v>14.716447914422046</v>
      </c>
      <c r="L5895" s="166"/>
      <c r="M5895" s="41"/>
      <c r="N5895" s="41"/>
      <c r="O5895" s="41"/>
    </row>
    <row r="5896" spans="1:15" x14ac:dyDescent="0.25">
      <c r="A5896" s="165">
        <v>43711.583333333336</v>
      </c>
      <c r="B5896" s="167">
        <f>WEEKNUM(A5896)</f>
        <v>36</v>
      </c>
      <c r="C5896" s="164">
        <f>WEEKDAY(A5896)</f>
        <v>3</v>
      </c>
      <c r="D5896" s="164">
        <v>15</v>
      </c>
      <c r="E5896" s="163">
        <v>10</v>
      </c>
      <c r="F5896" s="163">
        <v>14.074999999999999</v>
      </c>
      <c r="G5896" s="163">
        <v>12.01</v>
      </c>
      <c r="H5896" s="1">
        <v>2109</v>
      </c>
      <c r="I5896" s="161">
        <f>VLOOKUP(B5896,L$2:M$54,2,FALSE)</f>
        <v>1.0418724187201449</v>
      </c>
      <c r="J5896">
        <f>MAX(I5896*F5896,E5896)</f>
        <v>14.664354293486038</v>
      </c>
      <c r="L5896" s="166"/>
      <c r="M5896" s="41"/>
      <c r="N5896" s="41"/>
      <c r="O5896" s="41"/>
    </row>
    <row r="5897" spans="1:15" x14ac:dyDescent="0.25">
      <c r="A5897" s="165">
        <v>43711.625</v>
      </c>
      <c r="B5897" s="167">
        <f>WEEKNUM(A5897)</f>
        <v>36</v>
      </c>
      <c r="C5897" s="164">
        <f>WEEKDAY(A5897)</f>
        <v>3</v>
      </c>
      <c r="D5897" s="164">
        <v>16</v>
      </c>
      <c r="E5897" s="163">
        <v>10</v>
      </c>
      <c r="F5897" s="163">
        <v>13.975000000000001</v>
      </c>
      <c r="G5897" s="163">
        <v>11.9375</v>
      </c>
      <c r="H5897" s="1">
        <v>2566</v>
      </c>
      <c r="I5897" s="161">
        <f>VLOOKUP(B5897,L$2:M$54,2,FALSE)</f>
        <v>1.0418724187201449</v>
      </c>
      <c r="J5897">
        <f>MAX(I5897*F5897,E5897)</f>
        <v>14.560167051614027</v>
      </c>
      <c r="L5897" s="166"/>
      <c r="M5897" s="41"/>
      <c r="N5897" s="41"/>
      <c r="O5897" s="41"/>
    </row>
    <row r="5898" spans="1:15" x14ac:dyDescent="0.25">
      <c r="A5898" s="165">
        <v>43711.666666666664</v>
      </c>
      <c r="B5898" s="167">
        <f>WEEKNUM(A5898)</f>
        <v>36</v>
      </c>
      <c r="C5898" s="164">
        <f>WEEKDAY(A5898)</f>
        <v>3</v>
      </c>
      <c r="D5898" s="164">
        <v>17</v>
      </c>
      <c r="E5898" s="163">
        <v>10</v>
      </c>
      <c r="F5898" s="163">
        <v>14.175000000000001</v>
      </c>
      <c r="G5898" s="163">
        <v>12.105</v>
      </c>
      <c r="H5898" s="1">
        <v>3048</v>
      </c>
      <c r="I5898" s="161">
        <f>VLOOKUP(B5898,L$2:M$54,2,FALSE)</f>
        <v>1.0418724187201449</v>
      </c>
      <c r="J5898">
        <f>MAX(I5898*F5898,E5898)</f>
        <v>14.768541535358056</v>
      </c>
      <c r="L5898" s="166"/>
      <c r="M5898" s="41"/>
      <c r="N5898" s="41"/>
      <c r="O5898" s="41"/>
    </row>
    <row r="5899" spans="1:15" x14ac:dyDescent="0.25">
      <c r="A5899" s="165">
        <v>43711.708333333336</v>
      </c>
      <c r="B5899" s="167">
        <f>WEEKNUM(A5899)</f>
        <v>36</v>
      </c>
      <c r="C5899" s="164">
        <f>WEEKDAY(A5899)</f>
        <v>3</v>
      </c>
      <c r="D5899" s="164">
        <v>18</v>
      </c>
      <c r="E5899" s="163">
        <v>10</v>
      </c>
      <c r="F5899" s="163">
        <v>14.45</v>
      </c>
      <c r="G5899" s="163">
        <v>12.155000000000001</v>
      </c>
      <c r="H5899" s="1">
        <v>3366</v>
      </c>
      <c r="I5899" s="161">
        <f>VLOOKUP(B5899,L$2:M$54,2,FALSE)</f>
        <v>1.0418724187201449</v>
      </c>
      <c r="J5899">
        <f>MAX(I5899*F5899,E5899)</f>
        <v>15.055056450506093</v>
      </c>
      <c r="L5899" s="166"/>
      <c r="M5899" s="41"/>
      <c r="N5899" s="41"/>
      <c r="O5899" s="41"/>
    </row>
    <row r="5900" spans="1:15" x14ac:dyDescent="0.25">
      <c r="A5900" s="165">
        <v>43711.75</v>
      </c>
      <c r="B5900" s="167">
        <f>WEEKNUM(A5900)</f>
        <v>36</v>
      </c>
      <c r="C5900" s="164">
        <f>WEEKDAY(A5900)</f>
        <v>3</v>
      </c>
      <c r="D5900" s="164">
        <v>19</v>
      </c>
      <c r="E5900" s="163">
        <v>10</v>
      </c>
      <c r="F5900" s="163">
        <v>17.375</v>
      </c>
      <c r="G5900" s="163">
        <v>11.657500000000001</v>
      </c>
      <c r="H5900" s="1">
        <v>3082</v>
      </c>
      <c r="I5900" s="161">
        <f>VLOOKUP(B5900,L$2:M$54,2,FALSE)</f>
        <v>1.0418724187201449</v>
      </c>
      <c r="J5900">
        <f>MAX(I5900*F5900,E5900)</f>
        <v>18.102533275262516</v>
      </c>
      <c r="L5900" s="166"/>
      <c r="M5900" s="41"/>
      <c r="N5900" s="41"/>
      <c r="O5900" s="41"/>
    </row>
    <row r="5901" spans="1:15" x14ac:dyDescent="0.25">
      <c r="A5901" s="165">
        <v>43711.791666666664</v>
      </c>
      <c r="B5901" s="167">
        <f>WEEKNUM(A5901)</f>
        <v>36</v>
      </c>
      <c r="C5901" s="164">
        <f>WEEKDAY(A5901)</f>
        <v>3</v>
      </c>
      <c r="D5901" s="164">
        <v>20</v>
      </c>
      <c r="E5901" s="163">
        <v>10</v>
      </c>
      <c r="F5901" s="163">
        <v>15.925000000000001</v>
      </c>
      <c r="G5901" s="163">
        <v>11.8125</v>
      </c>
      <c r="H5901" s="1">
        <v>2472</v>
      </c>
      <c r="I5901" s="161">
        <f>VLOOKUP(B5901,L$2:M$54,2,FALSE)</f>
        <v>1.0418724187201449</v>
      </c>
      <c r="J5901">
        <f>MAX(I5901*F5901,E5901)</f>
        <v>16.59181826811831</v>
      </c>
      <c r="L5901" s="166"/>
      <c r="M5901" s="41"/>
      <c r="N5901" s="41"/>
      <c r="O5901" s="41"/>
    </row>
    <row r="5902" spans="1:15" x14ac:dyDescent="0.25">
      <c r="A5902" s="165">
        <v>43711.833333333336</v>
      </c>
      <c r="B5902" s="167">
        <f>WEEKNUM(A5902)</f>
        <v>36</v>
      </c>
      <c r="C5902" s="164">
        <f>WEEKDAY(A5902)</f>
        <v>3</v>
      </c>
      <c r="D5902" s="164">
        <v>21</v>
      </c>
      <c r="E5902" s="163">
        <v>10</v>
      </c>
      <c r="F5902" s="163">
        <v>13.525</v>
      </c>
      <c r="G5902" s="163">
        <v>11.625</v>
      </c>
      <c r="H5902" s="1">
        <v>1790</v>
      </c>
      <c r="I5902" s="161">
        <f>VLOOKUP(B5902,L$2:M$54,2,FALSE)</f>
        <v>1.0418724187201449</v>
      </c>
      <c r="J5902">
        <f>MAX(I5902*F5902,E5902)</f>
        <v>14.091324463189959</v>
      </c>
      <c r="L5902" s="166"/>
      <c r="M5902" s="41"/>
      <c r="N5902" s="41"/>
      <c r="O5902" s="41"/>
    </row>
    <row r="5903" spans="1:15" x14ac:dyDescent="0.25">
      <c r="A5903" s="165">
        <v>43711.875</v>
      </c>
      <c r="B5903" s="167">
        <f>WEEKNUM(A5903)</f>
        <v>36</v>
      </c>
      <c r="C5903" s="164">
        <f>WEEKDAY(A5903)</f>
        <v>3</v>
      </c>
      <c r="D5903" s="164">
        <v>22</v>
      </c>
      <c r="E5903" s="163">
        <v>12.45</v>
      </c>
      <c r="F5903" s="163">
        <v>12.45</v>
      </c>
      <c r="G5903" s="163">
        <v>11.8125</v>
      </c>
      <c r="H5903" s="1">
        <v>1368</v>
      </c>
      <c r="I5903" s="161">
        <f>VLOOKUP(B5903,L$2:M$54,2,FALSE)</f>
        <v>1.0418724187201449</v>
      </c>
      <c r="J5903">
        <f>MAX(I5903*F5903,E5903)</f>
        <v>12.971311613065803</v>
      </c>
      <c r="L5903" s="166"/>
      <c r="M5903" s="41"/>
      <c r="N5903" s="41"/>
      <c r="O5903" s="41"/>
    </row>
    <row r="5904" spans="1:15" x14ac:dyDescent="0.25">
      <c r="A5904" s="165">
        <v>43711.916666666664</v>
      </c>
      <c r="B5904" s="167">
        <f>WEEKNUM(A5904)</f>
        <v>36</v>
      </c>
      <c r="C5904" s="164">
        <f>WEEKDAY(A5904)</f>
        <v>3</v>
      </c>
      <c r="D5904" s="164">
        <v>23</v>
      </c>
      <c r="E5904" s="163">
        <v>11.95</v>
      </c>
      <c r="F5904" s="163">
        <v>11.95</v>
      </c>
      <c r="G5904" s="163">
        <v>11.125</v>
      </c>
      <c r="H5904" s="1">
        <v>868</v>
      </c>
      <c r="I5904" s="161">
        <f>VLOOKUP(B5904,L$2:M$54,2,FALSE)</f>
        <v>1.0418724187201449</v>
      </c>
      <c r="J5904">
        <f>MAX(I5904*F5904,E5904)</f>
        <v>12.450375403705731</v>
      </c>
      <c r="L5904" s="166"/>
      <c r="M5904" s="41"/>
      <c r="N5904" s="41"/>
      <c r="O5904" s="41"/>
    </row>
    <row r="5905" spans="1:15" x14ac:dyDescent="0.25">
      <c r="A5905" s="165">
        <v>43711.958333333336</v>
      </c>
      <c r="B5905" s="167">
        <f>WEEKNUM(A5905)</f>
        <v>36</v>
      </c>
      <c r="C5905" s="164">
        <f>WEEKDAY(A5905)</f>
        <v>3</v>
      </c>
      <c r="D5905" s="164">
        <v>24</v>
      </c>
      <c r="E5905" s="163">
        <v>11.725000000000001</v>
      </c>
      <c r="F5905" s="163">
        <v>11.725000000000001</v>
      </c>
      <c r="G5905" s="163">
        <v>11.875</v>
      </c>
      <c r="H5905" s="1">
        <v>529</v>
      </c>
      <c r="I5905" s="161">
        <f>VLOOKUP(B5905,L$2:M$54,2,FALSE)</f>
        <v>1.0418724187201449</v>
      </c>
      <c r="J5905">
        <f>MAX(I5905*F5905,E5905)</f>
        <v>12.215954109493701</v>
      </c>
      <c r="L5905" s="166"/>
      <c r="M5905" s="41"/>
      <c r="N5905" s="41"/>
      <c r="O5905" s="41"/>
    </row>
    <row r="5906" spans="1:15" x14ac:dyDescent="0.25">
      <c r="A5906" s="165">
        <v>43712</v>
      </c>
      <c r="B5906" s="167">
        <f>WEEKNUM(A5906)</f>
        <v>36</v>
      </c>
      <c r="C5906" s="164">
        <f>WEEKDAY(A5906)</f>
        <v>4</v>
      </c>
      <c r="D5906" s="164">
        <v>1</v>
      </c>
      <c r="E5906" s="163">
        <v>12</v>
      </c>
      <c r="F5906" s="163">
        <v>12</v>
      </c>
      <c r="G5906" s="163">
        <v>12.25</v>
      </c>
      <c r="H5906" s="1">
        <v>227</v>
      </c>
      <c r="I5906" s="161">
        <f>VLOOKUP(B5906,L$2:M$54,2,FALSE)</f>
        <v>1.0418724187201449</v>
      </c>
      <c r="J5906">
        <f>MAX(I5906*F5906,E5906)</f>
        <v>12.502469024641739</v>
      </c>
      <c r="L5906" s="166"/>
      <c r="M5906" s="41"/>
      <c r="N5906" s="41"/>
      <c r="O5906" s="41"/>
    </row>
    <row r="5907" spans="1:15" x14ac:dyDescent="0.25">
      <c r="A5907" s="165">
        <v>43712.041666666664</v>
      </c>
      <c r="B5907" s="167">
        <f>WEEKNUM(A5907)</f>
        <v>36</v>
      </c>
      <c r="C5907" s="164">
        <f>WEEKDAY(A5907)</f>
        <v>4</v>
      </c>
      <c r="D5907" s="164">
        <v>2</v>
      </c>
      <c r="E5907" s="163">
        <v>11.07</v>
      </c>
      <c r="F5907" s="163">
        <v>11.07</v>
      </c>
      <c r="G5907" s="163">
        <v>13.625</v>
      </c>
      <c r="H5907" s="1">
        <v>116</v>
      </c>
      <c r="I5907" s="161">
        <f>VLOOKUP(B5907,L$2:M$54,2,FALSE)</f>
        <v>1.0418724187201449</v>
      </c>
      <c r="J5907">
        <f>MAX(I5907*F5907,E5907)</f>
        <v>11.533527675232005</v>
      </c>
      <c r="L5907" s="166"/>
      <c r="M5907" s="41"/>
      <c r="N5907" s="41"/>
      <c r="O5907" s="41"/>
    </row>
    <row r="5908" spans="1:15" x14ac:dyDescent="0.25">
      <c r="A5908" s="165">
        <v>43712.083333333336</v>
      </c>
      <c r="B5908" s="167">
        <f>WEEKNUM(A5908)</f>
        <v>36</v>
      </c>
      <c r="C5908" s="164">
        <f>WEEKDAY(A5908)</f>
        <v>4</v>
      </c>
      <c r="D5908" s="164">
        <v>3</v>
      </c>
      <c r="E5908" s="163">
        <v>11.175000000000001</v>
      </c>
      <c r="F5908" s="163">
        <v>11.175000000000001</v>
      </c>
      <c r="G5908" s="163">
        <v>12.875</v>
      </c>
      <c r="H5908" s="1">
        <v>72</v>
      </c>
      <c r="I5908" s="161">
        <f>VLOOKUP(B5908,L$2:M$54,2,FALSE)</f>
        <v>1.0418724187201449</v>
      </c>
      <c r="J5908">
        <f>MAX(I5908*F5908,E5908)</f>
        <v>11.64292427919762</v>
      </c>
      <c r="L5908" s="166"/>
      <c r="M5908" s="41"/>
      <c r="N5908" s="41"/>
      <c r="O5908" s="41"/>
    </row>
    <row r="5909" spans="1:15" x14ac:dyDescent="0.25">
      <c r="A5909" s="165">
        <v>43712.125</v>
      </c>
      <c r="B5909" s="167">
        <f>WEEKNUM(A5909)</f>
        <v>36</v>
      </c>
      <c r="C5909" s="164">
        <f>WEEKDAY(A5909)</f>
        <v>4</v>
      </c>
      <c r="D5909" s="164">
        <v>4</v>
      </c>
      <c r="E5909" s="163">
        <v>11.745000000000001</v>
      </c>
      <c r="F5909" s="163">
        <v>11.745000000000001</v>
      </c>
      <c r="G5909" s="163">
        <v>11.9375</v>
      </c>
      <c r="H5909" s="1">
        <v>143</v>
      </c>
      <c r="I5909" s="161">
        <f>VLOOKUP(B5909,L$2:M$54,2,FALSE)</f>
        <v>1.0418724187201449</v>
      </c>
      <c r="J5909">
        <f>MAX(I5909*F5909,E5909)</f>
        <v>12.236791557868102</v>
      </c>
      <c r="L5909" s="166"/>
      <c r="M5909" s="41"/>
      <c r="N5909" s="41"/>
      <c r="O5909" s="41"/>
    </row>
    <row r="5910" spans="1:15" x14ac:dyDescent="0.25">
      <c r="A5910" s="165">
        <v>43712.166666666664</v>
      </c>
      <c r="B5910" s="167">
        <f>WEEKNUM(A5910)</f>
        <v>36</v>
      </c>
      <c r="C5910" s="164">
        <f>WEEKDAY(A5910)</f>
        <v>4</v>
      </c>
      <c r="D5910" s="164">
        <v>5</v>
      </c>
      <c r="E5910" s="163">
        <v>12.195</v>
      </c>
      <c r="F5910" s="163">
        <v>12.195</v>
      </c>
      <c r="G5910" s="163">
        <v>12.1875</v>
      </c>
      <c r="H5910" s="1">
        <v>350</v>
      </c>
      <c r="I5910" s="161">
        <f>VLOOKUP(B5910,L$2:M$54,2,FALSE)</f>
        <v>1.0418724187201449</v>
      </c>
      <c r="J5910">
        <f>MAX(I5910*F5910,E5910)</f>
        <v>12.705634146292168</v>
      </c>
      <c r="L5910" s="166"/>
      <c r="M5910" s="41"/>
      <c r="N5910" s="41"/>
      <c r="O5910" s="41"/>
    </row>
    <row r="5911" spans="1:15" x14ac:dyDescent="0.25">
      <c r="A5911" s="165">
        <v>43712.208333333336</v>
      </c>
      <c r="B5911" s="167">
        <f>WEEKNUM(A5911)</f>
        <v>36</v>
      </c>
      <c r="C5911" s="164">
        <f>WEEKDAY(A5911)</f>
        <v>4</v>
      </c>
      <c r="D5911" s="164">
        <v>6</v>
      </c>
      <c r="E5911" s="163">
        <v>11.705</v>
      </c>
      <c r="F5911" s="163">
        <v>11.705</v>
      </c>
      <c r="G5911" s="163">
        <v>11.862500000000001</v>
      </c>
      <c r="H5911" s="1">
        <v>961</v>
      </c>
      <c r="I5911" s="161">
        <f>VLOOKUP(B5911,L$2:M$54,2,FALSE)</f>
        <v>1.0418724187201449</v>
      </c>
      <c r="J5911">
        <f>MAX(I5911*F5911,E5911)</f>
        <v>12.195116661119297</v>
      </c>
      <c r="L5911" s="166"/>
      <c r="M5911" s="41"/>
      <c r="N5911" s="41"/>
      <c r="O5911" s="41"/>
    </row>
    <row r="5912" spans="1:15" x14ac:dyDescent="0.25">
      <c r="A5912" s="165">
        <v>43712.25</v>
      </c>
      <c r="B5912" s="167">
        <f>WEEKNUM(A5912)</f>
        <v>36</v>
      </c>
      <c r="C5912" s="164">
        <f>WEEKDAY(A5912)</f>
        <v>4</v>
      </c>
      <c r="D5912" s="164">
        <v>7</v>
      </c>
      <c r="E5912" s="163">
        <v>10.620000000000001</v>
      </c>
      <c r="F5912" s="163">
        <v>10.620000000000001</v>
      </c>
      <c r="G5912" s="163">
        <v>12.112500000000001</v>
      </c>
      <c r="H5912" s="1">
        <v>3503</v>
      </c>
      <c r="I5912" s="161">
        <f>VLOOKUP(B5912,L$2:M$54,2,FALSE)</f>
        <v>1.0418724187201449</v>
      </c>
      <c r="J5912">
        <f>MAX(I5912*F5912,E5912)</f>
        <v>11.064685086807939</v>
      </c>
      <c r="L5912" s="166"/>
      <c r="M5912" s="41"/>
      <c r="N5912" s="41"/>
      <c r="O5912" s="41"/>
    </row>
    <row r="5913" spans="1:15" x14ac:dyDescent="0.25">
      <c r="A5913" s="165">
        <v>43712.291666666664</v>
      </c>
      <c r="B5913" s="167">
        <f>WEEKNUM(A5913)</f>
        <v>36</v>
      </c>
      <c r="C5913" s="164">
        <f>WEEKDAY(A5913)</f>
        <v>4</v>
      </c>
      <c r="D5913" s="164">
        <v>8</v>
      </c>
      <c r="E5913" s="163">
        <v>11.77</v>
      </c>
      <c r="F5913" s="163">
        <v>11.77</v>
      </c>
      <c r="G5913" s="163">
        <v>11.9</v>
      </c>
      <c r="H5913" s="1">
        <v>4467</v>
      </c>
      <c r="I5913" s="161">
        <f>VLOOKUP(B5913,L$2:M$54,2,FALSE)</f>
        <v>1.0418724187201449</v>
      </c>
      <c r="J5913">
        <f>MAX(I5913*F5913,E5913)</f>
        <v>12.262838368336105</v>
      </c>
      <c r="L5913" s="166"/>
      <c r="M5913" s="41"/>
      <c r="N5913" s="41"/>
      <c r="O5913" s="41"/>
    </row>
    <row r="5914" spans="1:15" x14ac:dyDescent="0.25">
      <c r="A5914" s="165">
        <v>43712.333333333336</v>
      </c>
      <c r="B5914" s="167">
        <f>WEEKNUM(A5914)</f>
        <v>36</v>
      </c>
      <c r="C5914" s="164">
        <f>WEEKDAY(A5914)</f>
        <v>4</v>
      </c>
      <c r="D5914" s="164">
        <v>9</v>
      </c>
      <c r="E5914" s="163">
        <v>10</v>
      </c>
      <c r="F5914" s="163">
        <v>16.5</v>
      </c>
      <c r="G5914" s="163">
        <v>12.112500000000001</v>
      </c>
      <c r="H5914" s="1">
        <v>3855</v>
      </c>
      <c r="I5914" s="161">
        <f>VLOOKUP(B5914,L$2:M$54,2,FALSE)</f>
        <v>1.0418724187201449</v>
      </c>
      <c r="J5914">
        <f>MAX(I5914*F5914,E5914)</f>
        <v>17.190894908882392</v>
      </c>
      <c r="L5914" s="166"/>
      <c r="M5914" s="41"/>
      <c r="N5914" s="41"/>
      <c r="O5914" s="41"/>
    </row>
    <row r="5915" spans="1:15" x14ac:dyDescent="0.25">
      <c r="A5915" s="165">
        <v>43712.375</v>
      </c>
      <c r="B5915" s="167">
        <f>WEEKNUM(A5915)</f>
        <v>36</v>
      </c>
      <c r="C5915" s="164">
        <f>WEEKDAY(A5915)</f>
        <v>4</v>
      </c>
      <c r="D5915" s="164">
        <v>10</v>
      </c>
      <c r="E5915" s="163">
        <v>10</v>
      </c>
      <c r="F5915" s="163">
        <v>19</v>
      </c>
      <c r="G5915" s="163">
        <v>11.875</v>
      </c>
      <c r="H5915" s="1">
        <v>2800</v>
      </c>
      <c r="I5915" s="161">
        <f>VLOOKUP(B5915,L$2:M$54,2,FALSE)</f>
        <v>1.0418724187201449</v>
      </c>
      <c r="J5915">
        <f>MAX(I5915*F5915,E5915)</f>
        <v>19.795575955682754</v>
      </c>
      <c r="L5915" s="166"/>
      <c r="M5915" s="41"/>
      <c r="N5915" s="41"/>
      <c r="O5915" s="41"/>
    </row>
    <row r="5916" spans="1:15" x14ac:dyDescent="0.25">
      <c r="A5916" s="165">
        <v>43712.416666666664</v>
      </c>
      <c r="B5916" s="167">
        <f>WEEKNUM(A5916)</f>
        <v>36</v>
      </c>
      <c r="C5916" s="164">
        <f>WEEKDAY(A5916)</f>
        <v>4</v>
      </c>
      <c r="D5916" s="164">
        <v>11</v>
      </c>
      <c r="E5916" s="163">
        <v>10</v>
      </c>
      <c r="F5916" s="163">
        <v>16.75</v>
      </c>
      <c r="G5916" s="163">
        <v>12.8125</v>
      </c>
      <c r="H5916" s="1">
        <v>2515</v>
      </c>
      <c r="I5916" s="161">
        <f>VLOOKUP(B5916,L$2:M$54,2,FALSE)</f>
        <v>1.0418724187201449</v>
      </c>
      <c r="J5916">
        <f>MAX(I5916*F5916,E5916)</f>
        <v>17.451363013562428</v>
      </c>
      <c r="L5916" s="166"/>
      <c r="M5916" s="41"/>
      <c r="N5916" s="41"/>
      <c r="O5916" s="41"/>
    </row>
    <row r="5917" spans="1:15" x14ac:dyDescent="0.25">
      <c r="A5917" s="165">
        <v>43712.458333333336</v>
      </c>
      <c r="B5917" s="167">
        <f>WEEKNUM(A5917)</f>
        <v>36</v>
      </c>
      <c r="C5917" s="164">
        <f>WEEKDAY(A5917)</f>
        <v>4</v>
      </c>
      <c r="D5917" s="164">
        <v>12</v>
      </c>
      <c r="E5917" s="163">
        <v>10</v>
      </c>
      <c r="F5917" s="163">
        <v>15.379999999999999</v>
      </c>
      <c r="G5917" s="163">
        <v>13.574999999999999</v>
      </c>
      <c r="H5917" s="1">
        <v>2527</v>
      </c>
      <c r="I5917" s="161">
        <f>VLOOKUP(B5917,L$2:M$54,2,FALSE)</f>
        <v>1.0418724187201449</v>
      </c>
      <c r="J5917">
        <f>MAX(I5917*F5917,E5917)</f>
        <v>16.023997799915829</v>
      </c>
      <c r="L5917" s="166"/>
      <c r="M5917" s="41"/>
      <c r="N5917" s="41"/>
      <c r="O5917" s="41"/>
    </row>
    <row r="5918" spans="1:15" x14ac:dyDescent="0.25">
      <c r="A5918" s="165">
        <v>43712.5</v>
      </c>
      <c r="B5918" s="167">
        <f>WEEKNUM(A5918)</f>
        <v>36</v>
      </c>
      <c r="C5918" s="164">
        <f>WEEKDAY(A5918)</f>
        <v>4</v>
      </c>
      <c r="D5918" s="164">
        <v>13</v>
      </c>
      <c r="E5918" s="163">
        <v>10</v>
      </c>
      <c r="F5918" s="163">
        <v>14.45</v>
      </c>
      <c r="G5918" s="163">
        <v>12.262499999999999</v>
      </c>
      <c r="H5918" s="1">
        <v>2304</v>
      </c>
      <c r="I5918" s="161">
        <f>VLOOKUP(B5918,L$2:M$54,2,FALSE)</f>
        <v>1.0418724187201449</v>
      </c>
      <c r="J5918">
        <f>MAX(I5918*F5918,E5918)</f>
        <v>15.055056450506093</v>
      </c>
      <c r="L5918" s="166"/>
      <c r="M5918" s="41"/>
      <c r="N5918" s="41"/>
      <c r="O5918" s="41"/>
    </row>
    <row r="5919" spans="1:15" x14ac:dyDescent="0.25">
      <c r="A5919" s="165">
        <v>43712.541666666664</v>
      </c>
      <c r="B5919" s="167">
        <f>WEEKNUM(A5919)</f>
        <v>36</v>
      </c>
      <c r="C5919" s="164">
        <f>WEEKDAY(A5919)</f>
        <v>4</v>
      </c>
      <c r="D5919" s="164">
        <v>14</v>
      </c>
      <c r="E5919" s="163">
        <v>10</v>
      </c>
      <c r="F5919" s="163">
        <v>13.765000000000001</v>
      </c>
      <c r="G5919" s="163">
        <v>11.55</v>
      </c>
      <c r="H5919" s="1">
        <v>2388</v>
      </c>
      <c r="I5919" s="161">
        <f>VLOOKUP(B5919,L$2:M$54,2,FALSE)</f>
        <v>1.0418724187201449</v>
      </c>
      <c r="J5919">
        <f>MAX(I5919*F5919,E5919)</f>
        <v>14.341373843682796</v>
      </c>
      <c r="L5919" s="166"/>
      <c r="M5919" s="41"/>
      <c r="N5919" s="41"/>
      <c r="O5919" s="41"/>
    </row>
    <row r="5920" spans="1:15" x14ac:dyDescent="0.25">
      <c r="A5920" s="165">
        <v>43712.583333333336</v>
      </c>
      <c r="B5920" s="167">
        <f>WEEKNUM(A5920)</f>
        <v>36</v>
      </c>
      <c r="C5920" s="164">
        <f>WEEKDAY(A5920)</f>
        <v>4</v>
      </c>
      <c r="D5920" s="164">
        <v>15</v>
      </c>
      <c r="E5920" s="163">
        <v>10</v>
      </c>
      <c r="F5920" s="163">
        <v>14.185</v>
      </c>
      <c r="G5920" s="163">
        <v>11.824999999999999</v>
      </c>
      <c r="H5920" s="1">
        <v>2404</v>
      </c>
      <c r="I5920" s="161">
        <f>VLOOKUP(B5920,L$2:M$54,2,FALSE)</f>
        <v>1.0418724187201449</v>
      </c>
      <c r="J5920">
        <f>MAX(I5920*F5920,E5920)</f>
        <v>14.778960259545256</v>
      </c>
      <c r="L5920" s="166"/>
      <c r="M5920" s="41"/>
      <c r="N5920" s="41"/>
      <c r="O5920" s="41"/>
    </row>
    <row r="5921" spans="1:15" x14ac:dyDescent="0.25">
      <c r="A5921" s="165">
        <v>43712.625</v>
      </c>
      <c r="B5921" s="167">
        <f>WEEKNUM(A5921)</f>
        <v>36</v>
      </c>
      <c r="C5921" s="164">
        <f>WEEKDAY(A5921)</f>
        <v>4</v>
      </c>
      <c r="D5921" s="164">
        <v>16</v>
      </c>
      <c r="E5921" s="163">
        <v>10</v>
      </c>
      <c r="F5921" s="163">
        <v>15</v>
      </c>
      <c r="G5921" s="163">
        <v>12.274999999999999</v>
      </c>
      <c r="H5921" s="1">
        <v>2515</v>
      </c>
      <c r="I5921" s="161">
        <f>VLOOKUP(B5921,L$2:M$54,2,FALSE)</f>
        <v>1.0418724187201449</v>
      </c>
      <c r="J5921">
        <f>MAX(I5921*F5921,E5921)</f>
        <v>15.628086280802174</v>
      </c>
      <c r="L5921" s="166"/>
      <c r="M5921" s="41"/>
      <c r="N5921" s="41"/>
      <c r="O5921" s="41"/>
    </row>
    <row r="5922" spans="1:15" x14ac:dyDescent="0.25">
      <c r="A5922" s="165">
        <v>43712.666666666664</v>
      </c>
      <c r="B5922" s="167">
        <f>WEEKNUM(A5922)</f>
        <v>36</v>
      </c>
      <c r="C5922" s="164">
        <f>WEEKDAY(A5922)</f>
        <v>4</v>
      </c>
      <c r="D5922" s="164">
        <v>17</v>
      </c>
      <c r="E5922" s="163">
        <v>10</v>
      </c>
      <c r="F5922" s="163">
        <v>14.895</v>
      </c>
      <c r="G5922" s="163">
        <v>12.3</v>
      </c>
      <c r="H5922" s="1">
        <v>3582</v>
      </c>
      <c r="I5922" s="161">
        <f>VLOOKUP(B5922,L$2:M$54,2,FALSE)</f>
        <v>1.0418724187201449</v>
      </c>
      <c r="J5922">
        <f>MAX(I5922*F5922,E5922)</f>
        <v>15.518689676836559</v>
      </c>
      <c r="L5922" s="166"/>
      <c r="M5922" s="41"/>
      <c r="N5922" s="41"/>
      <c r="O5922" s="41"/>
    </row>
    <row r="5923" spans="1:15" x14ac:dyDescent="0.25">
      <c r="A5923" s="165">
        <v>43712.708333333336</v>
      </c>
      <c r="B5923" s="167">
        <f>WEEKNUM(A5923)</f>
        <v>36</v>
      </c>
      <c r="C5923" s="164">
        <f>WEEKDAY(A5923)</f>
        <v>4</v>
      </c>
      <c r="D5923" s="164">
        <v>18</v>
      </c>
      <c r="E5923" s="163">
        <v>10</v>
      </c>
      <c r="F5923" s="163">
        <v>15.77</v>
      </c>
      <c r="G5923" s="163">
        <v>11.55</v>
      </c>
      <c r="H5923" s="1">
        <v>4204</v>
      </c>
      <c r="I5923" s="161">
        <f>VLOOKUP(B5923,L$2:M$54,2,FALSE)</f>
        <v>1.0418724187201449</v>
      </c>
      <c r="J5923">
        <f>MAX(I5923*F5923,E5923)</f>
        <v>16.430328043216686</v>
      </c>
      <c r="L5923" s="166"/>
      <c r="M5923" s="41"/>
      <c r="N5923" s="41"/>
      <c r="O5923" s="41"/>
    </row>
    <row r="5924" spans="1:15" x14ac:dyDescent="0.25">
      <c r="A5924" s="165">
        <v>43712.75</v>
      </c>
      <c r="B5924" s="167">
        <f>WEEKNUM(A5924)</f>
        <v>36</v>
      </c>
      <c r="C5924" s="164">
        <f>WEEKDAY(A5924)</f>
        <v>4</v>
      </c>
      <c r="D5924" s="164">
        <v>19</v>
      </c>
      <c r="E5924" s="163">
        <v>10</v>
      </c>
      <c r="F5924" s="163">
        <v>17.549999999999997</v>
      </c>
      <c r="G5924" s="163">
        <v>10.25</v>
      </c>
      <c r="H5924" s="1">
        <v>2938</v>
      </c>
      <c r="I5924" s="161">
        <f>VLOOKUP(B5924,L$2:M$54,2,FALSE)</f>
        <v>1.0418724187201449</v>
      </c>
      <c r="J5924">
        <f>MAX(I5924*F5924,E5924)</f>
        <v>18.28486094853854</v>
      </c>
      <c r="L5924" s="166"/>
      <c r="M5924" s="41"/>
      <c r="N5924" s="41"/>
      <c r="O5924" s="41"/>
    </row>
    <row r="5925" spans="1:15" x14ac:dyDescent="0.25">
      <c r="A5925" s="165">
        <v>43712.791666666664</v>
      </c>
      <c r="B5925" s="167">
        <f>WEEKNUM(A5925)</f>
        <v>36</v>
      </c>
      <c r="C5925" s="164">
        <f>WEEKDAY(A5925)</f>
        <v>4</v>
      </c>
      <c r="D5925" s="164">
        <v>20</v>
      </c>
      <c r="E5925" s="163">
        <v>10</v>
      </c>
      <c r="F5925" s="163">
        <v>16.234999999999999</v>
      </c>
      <c r="G5925" s="163">
        <v>11.95</v>
      </c>
      <c r="H5925" s="1">
        <v>1983</v>
      </c>
      <c r="I5925" s="161">
        <f>VLOOKUP(B5925,L$2:M$54,2,FALSE)</f>
        <v>1.0418724187201449</v>
      </c>
      <c r="J5925">
        <f>MAX(I5925*F5925,E5925)</f>
        <v>16.914798717921553</v>
      </c>
      <c r="L5925" s="166"/>
      <c r="M5925" s="41"/>
      <c r="N5925" s="41"/>
      <c r="O5925" s="41"/>
    </row>
    <row r="5926" spans="1:15" x14ac:dyDescent="0.25">
      <c r="A5926" s="165">
        <v>43712.833333333336</v>
      </c>
      <c r="B5926" s="167">
        <f>WEEKNUM(A5926)</f>
        <v>36</v>
      </c>
      <c r="C5926" s="164">
        <f>WEEKDAY(A5926)</f>
        <v>4</v>
      </c>
      <c r="D5926" s="164">
        <v>21</v>
      </c>
      <c r="E5926" s="163">
        <v>10</v>
      </c>
      <c r="F5926" s="163">
        <v>14</v>
      </c>
      <c r="G5926" s="163">
        <v>12.3</v>
      </c>
      <c r="H5926" s="1">
        <v>1127</v>
      </c>
      <c r="I5926" s="161">
        <f>VLOOKUP(B5926,L$2:M$54,2,FALSE)</f>
        <v>1.0418724187201449</v>
      </c>
      <c r="J5926">
        <f>MAX(I5926*F5926,E5926)</f>
        <v>14.58621386208203</v>
      </c>
      <c r="L5926" s="166"/>
      <c r="M5926" s="41"/>
      <c r="N5926" s="41"/>
      <c r="O5926" s="41"/>
    </row>
    <row r="5927" spans="1:15" x14ac:dyDescent="0.25">
      <c r="A5927" s="165">
        <v>43712.875</v>
      </c>
      <c r="B5927" s="167">
        <f>WEEKNUM(A5927)</f>
        <v>36</v>
      </c>
      <c r="C5927" s="164">
        <f>WEEKDAY(A5927)</f>
        <v>4</v>
      </c>
      <c r="D5927" s="164">
        <v>22</v>
      </c>
      <c r="E5927" s="163">
        <v>10</v>
      </c>
      <c r="F5927" s="163">
        <v>12.77</v>
      </c>
      <c r="G5927" s="163">
        <v>11.91</v>
      </c>
      <c r="H5927" s="1">
        <v>854</v>
      </c>
      <c r="I5927" s="161">
        <f>VLOOKUP(B5927,L$2:M$54,2,FALSE)</f>
        <v>1.0418724187201449</v>
      </c>
      <c r="J5927">
        <f>MAX(I5927*F5927,E5927)</f>
        <v>13.30471078705625</v>
      </c>
      <c r="L5927" s="166"/>
      <c r="M5927" s="41"/>
      <c r="N5927" s="41"/>
      <c r="O5927" s="41"/>
    </row>
    <row r="5928" spans="1:15" x14ac:dyDescent="0.25">
      <c r="A5928" s="165">
        <v>43712.916666666664</v>
      </c>
      <c r="B5928" s="167">
        <f>WEEKNUM(A5928)</f>
        <v>36</v>
      </c>
      <c r="C5928" s="164">
        <f>WEEKDAY(A5928)</f>
        <v>4</v>
      </c>
      <c r="D5928" s="164">
        <v>23</v>
      </c>
      <c r="E5928" s="163">
        <v>12.48</v>
      </c>
      <c r="F5928" s="163">
        <v>12.48</v>
      </c>
      <c r="G5928" s="163">
        <v>11.780000000000001</v>
      </c>
      <c r="H5928" s="1">
        <v>694</v>
      </c>
      <c r="I5928" s="161">
        <f>VLOOKUP(B5928,L$2:M$54,2,FALSE)</f>
        <v>1.0418724187201449</v>
      </c>
      <c r="J5928">
        <f>MAX(I5928*F5928,E5928)</f>
        <v>13.002567785627409</v>
      </c>
      <c r="L5928" s="166"/>
      <c r="M5928" s="41"/>
      <c r="N5928" s="41"/>
      <c r="O5928" s="41"/>
    </row>
    <row r="5929" spans="1:15" x14ac:dyDescent="0.25">
      <c r="A5929" s="165">
        <v>43712.958333333336</v>
      </c>
      <c r="B5929" s="167">
        <f>WEEKNUM(A5929)</f>
        <v>36</v>
      </c>
      <c r="C5929" s="164">
        <f>WEEKDAY(A5929)</f>
        <v>4</v>
      </c>
      <c r="D5929" s="164">
        <v>24</v>
      </c>
      <c r="E5929" s="163">
        <v>12.59</v>
      </c>
      <c r="F5929" s="163">
        <v>12.59</v>
      </c>
      <c r="G5929" s="163">
        <v>11.404999999999999</v>
      </c>
      <c r="H5929" s="1">
        <v>363</v>
      </c>
      <c r="I5929" s="161">
        <f>VLOOKUP(B5929,L$2:M$54,2,FALSE)</f>
        <v>1.0418724187201449</v>
      </c>
      <c r="J5929">
        <f>MAX(I5929*F5929,E5929)</f>
        <v>13.117173751686625</v>
      </c>
      <c r="L5929" s="166"/>
      <c r="M5929" s="41"/>
      <c r="N5929" s="41"/>
      <c r="O5929" s="41"/>
    </row>
    <row r="5930" spans="1:15" x14ac:dyDescent="0.25">
      <c r="A5930" s="165">
        <v>43713</v>
      </c>
      <c r="B5930" s="167">
        <f>WEEKNUM(A5930)</f>
        <v>36</v>
      </c>
      <c r="C5930" s="164">
        <f>WEEKDAY(A5930)</f>
        <v>5</v>
      </c>
      <c r="D5930" s="164">
        <v>1</v>
      </c>
      <c r="E5930" s="163">
        <v>12.375</v>
      </c>
      <c r="F5930" s="163">
        <v>12.375</v>
      </c>
      <c r="G5930" s="163">
        <v>12</v>
      </c>
      <c r="H5930" s="1">
        <v>164</v>
      </c>
      <c r="I5930" s="161">
        <f>VLOOKUP(B5930,L$2:M$54,2,FALSE)</f>
        <v>1.0418724187201449</v>
      </c>
      <c r="J5930">
        <f>MAX(I5930*F5930,E5930)</f>
        <v>12.893171181661794</v>
      </c>
      <c r="L5930" s="166"/>
      <c r="M5930" s="41"/>
      <c r="N5930" s="41"/>
      <c r="O5930" s="41"/>
    </row>
    <row r="5931" spans="1:15" x14ac:dyDescent="0.25">
      <c r="A5931" s="165">
        <v>43713.041666666664</v>
      </c>
      <c r="B5931" s="167">
        <f>WEEKNUM(A5931)</f>
        <v>36</v>
      </c>
      <c r="C5931" s="164">
        <f>WEEKDAY(A5931)</f>
        <v>5</v>
      </c>
      <c r="D5931" s="164">
        <v>2</v>
      </c>
      <c r="E5931" s="163">
        <v>11.984999999999999</v>
      </c>
      <c r="F5931" s="163">
        <v>11.984999999999999</v>
      </c>
      <c r="G5931" s="163">
        <v>14.375</v>
      </c>
      <c r="H5931" s="1">
        <v>127</v>
      </c>
      <c r="I5931" s="161">
        <f>VLOOKUP(B5931,L$2:M$54,2,FALSE)</f>
        <v>1.0418724187201449</v>
      </c>
      <c r="J5931">
        <f>MAX(I5931*F5931,E5931)</f>
        <v>12.486840938360936</v>
      </c>
      <c r="L5931" s="166"/>
      <c r="M5931" s="41"/>
      <c r="N5931" s="41"/>
      <c r="O5931" s="41"/>
    </row>
    <row r="5932" spans="1:15" x14ac:dyDescent="0.25">
      <c r="A5932" s="165">
        <v>43713.083333333336</v>
      </c>
      <c r="B5932" s="167">
        <f>WEEKNUM(A5932)</f>
        <v>36</v>
      </c>
      <c r="C5932" s="164">
        <f>WEEKDAY(A5932)</f>
        <v>5</v>
      </c>
      <c r="D5932" s="164">
        <v>3</v>
      </c>
      <c r="E5932" s="163">
        <v>11.719999999999999</v>
      </c>
      <c r="F5932" s="163">
        <v>11.719999999999999</v>
      </c>
      <c r="G5932" s="163">
        <v>14.375</v>
      </c>
      <c r="H5932" s="1">
        <v>81</v>
      </c>
      <c r="I5932" s="161">
        <f>VLOOKUP(B5932,L$2:M$54,2,FALSE)</f>
        <v>1.0418724187201449</v>
      </c>
      <c r="J5932">
        <f>MAX(I5932*F5932,E5932)</f>
        <v>12.210744747400097</v>
      </c>
      <c r="L5932" s="166"/>
      <c r="M5932" s="41"/>
      <c r="N5932" s="41"/>
      <c r="O5932" s="41"/>
    </row>
    <row r="5933" spans="1:15" x14ac:dyDescent="0.25">
      <c r="A5933" s="165">
        <v>43713.125</v>
      </c>
      <c r="B5933" s="167">
        <f>WEEKNUM(A5933)</f>
        <v>36</v>
      </c>
      <c r="C5933" s="164">
        <f>WEEKDAY(A5933)</f>
        <v>5</v>
      </c>
      <c r="D5933" s="164">
        <v>4</v>
      </c>
      <c r="E5933" s="163">
        <v>12.094999999999999</v>
      </c>
      <c r="F5933" s="163">
        <v>12.094999999999999</v>
      </c>
      <c r="G5933" s="163">
        <v>12.9375</v>
      </c>
      <c r="H5933" s="1">
        <v>153</v>
      </c>
      <c r="I5933" s="161">
        <f>VLOOKUP(B5933,L$2:M$54,2,FALSE)</f>
        <v>1.0418724187201449</v>
      </c>
      <c r="J5933">
        <f>MAX(I5933*F5933,E5933)</f>
        <v>12.601446904420152</v>
      </c>
      <c r="L5933" s="166"/>
      <c r="M5933" s="41"/>
      <c r="N5933" s="41"/>
      <c r="O5933" s="41"/>
    </row>
    <row r="5934" spans="1:15" x14ac:dyDescent="0.25">
      <c r="A5934" s="165">
        <v>43713.166666666664</v>
      </c>
      <c r="B5934" s="167">
        <f>WEEKNUM(A5934)</f>
        <v>36</v>
      </c>
      <c r="C5934" s="164">
        <f>WEEKDAY(A5934)</f>
        <v>5</v>
      </c>
      <c r="D5934" s="164">
        <v>5</v>
      </c>
      <c r="E5934" s="163">
        <v>11.91</v>
      </c>
      <c r="F5934" s="163">
        <v>11.91</v>
      </c>
      <c r="G5934" s="163">
        <v>12.555</v>
      </c>
      <c r="H5934" s="1">
        <v>342</v>
      </c>
      <c r="I5934" s="161">
        <f>VLOOKUP(B5934,L$2:M$54,2,FALSE)</f>
        <v>1.0418724187201449</v>
      </c>
      <c r="J5934">
        <f>MAX(I5934*F5934,E5934)</f>
        <v>12.408700506956926</v>
      </c>
      <c r="L5934" s="166"/>
      <c r="M5934" s="41"/>
      <c r="N5934" s="41"/>
      <c r="O5934" s="41"/>
    </row>
    <row r="5935" spans="1:15" x14ac:dyDescent="0.25">
      <c r="A5935" s="165">
        <v>43713.208333333336</v>
      </c>
      <c r="B5935" s="167">
        <f>WEEKNUM(A5935)</f>
        <v>36</v>
      </c>
      <c r="C5935" s="164">
        <f>WEEKDAY(A5935)</f>
        <v>5</v>
      </c>
      <c r="D5935" s="164">
        <v>6</v>
      </c>
      <c r="E5935" s="163">
        <v>12.455</v>
      </c>
      <c r="F5935" s="163">
        <v>12.455</v>
      </c>
      <c r="G5935" s="163">
        <v>11.969999999999999</v>
      </c>
      <c r="H5935" s="1">
        <v>887</v>
      </c>
      <c r="I5935" s="161">
        <f>VLOOKUP(B5935,L$2:M$54,2,FALSE)</f>
        <v>1.0418724187201449</v>
      </c>
      <c r="J5935">
        <f>MAX(I5935*F5935,E5935)</f>
        <v>12.976520975159405</v>
      </c>
      <c r="L5935" s="166"/>
      <c r="M5935" s="41"/>
      <c r="N5935" s="41"/>
      <c r="O5935" s="41"/>
    </row>
    <row r="5936" spans="1:15" x14ac:dyDescent="0.25">
      <c r="A5936" s="165">
        <v>43713.25</v>
      </c>
      <c r="B5936" s="167">
        <f>WEEKNUM(A5936)</f>
        <v>36</v>
      </c>
      <c r="C5936" s="164">
        <f>WEEKDAY(A5936)</f>
        <v>5</v>
      </c>
      <c r="D5936" s="164">
        <v>7</v>
      </c>
      <c r="E5936" s="163">
        <v>10</v>
      </c>
      <c r="F5936" s="163">
        <v>11.094999999999999</v>
      </c>
      <c r="G5936" s="163">
        <v>12.2225</v>
      </c>
      <c r="H5936" s="1">
        <v>3342</v>
      </c>
      <c r="I5936" s="161">
        <f>VLOOKUP(B5936,L$2:M$54,2,FALSE)</f>
        <v>1.0418724187201449</v>
      </c>
      <c r="J5936">
        <f>MAX(I5936*F5936,E5936)</f>
        <v>11.559574485700006</v>
      </c>
      <c r="L5936" s="166"/>
      <c r="M5936" s="41"/>
      <c r="N5936" s="41"/>
      <c r="O5936" s="41"/>
    </row>
    <row r="5937" spans="1:15" x14ac:dyDescent="0.25">
      <c r="A5937" s="165">
        <v>43713.291666666664</v>
      </c>
      <c r="B5937" s="167">
        <f>WEEKNUM(A5937)</f>
        <v>36</v>
      </c>
      <c r="C5937" s="164">
        <f>WEEKDAY(A5937)</f>
        <v>5</v>
      </c>
      <c r="D5937" s="164">
        <v>8</v>
      </c>
      <c r="E5937" s="163">
        <v>10</v>
      </c>
      <c r="F5937" s="163">
        <v>11.745000000000001</v>
      </c>
      <c r="G5937" s="163">
        <v>11.9625</v>
      </c>
      <c r="H5937" s="1">
        <v>4454</v>
      </c>
      <c r="I5937" s="161">
        <f>VLOOKUP(B5937,L$2:M$54,2,FALSE)</f>
        <v>1.0418724187201449</v>
      </c>
      <c r="J5937">
        <f>MAX(I5937*F5937,E5937)</f>
        <v>12.236791557868102</v>
      </c>
      <c r="L5937" s="166"/>
      <c r="M5937" s="41"/>
      <c r="N5937" s="41"/>
      <c r="O5937" s="41"/>
    </row>
    <row r="5938" spans="1:15" x14ac:dyDescent="0.25">
      <c r="A5938" s="165">
        <v>43713.333333333336</v>
      </c>
      <c r="B5938" s="167">
        <f>WEEKNUM(A5938)</f>
        <v>36</v>
      </c>
      <c r="C5938" s="164">
        <f>WEEKDAY(A5938)</f>
        <v>5</v>
      </c>
      <c r="D5938" s="164">
        <v>9</v>
      </c>
      <c r="E5938" s="163">
        <v>10</v>
      </c>
      <c r="F5938" s="163">
        <v>17.755000000000003</v>
      </c>
      <c r="G5938" s="163">
        <v>12.15</v>
      </c>
      <c r="H5938" s="1">
        <v>4005</v>
      </c>
      <c r="I5938" s="161">
        <f>VLOOKUP(B5938,L$2:M$54,2,FALSE)</f>
        <v>1.0418724187201449</v>
      </c>
      <c r="J5938">
        <f>MAX(I5938*F5938,E5938)</f>
        <v>18.498444794376177</v>
      </c>
      <c r="L5938" s="166"/>
      <c r="M5938" s="41"/>
      <c r="N5938" s="41"/>
      <c r="O5938" s="41"/>
    </row>
    <row r="5939" spans="1:15" x14ac:dyDescent="0.25">
      <c r="A5939" s="165">
        <v>43713.375</v>
      </c>
      <c r="B5939" s="167">
        <f>WEEKNUM(A5939)</f>
        <v>36</v>
      </c>
      <c r="C5939" s="164">
        <f>WEEKDAY(A5939)</f>
        <v>5</v>
      </c>
      <c r="D5939" s="164">
        <v>10</v>
      </c>
      <c r="E5939" s="163">
        <v>10</v>
      </c>
      <c r="F5939" s="163">
        <v>16.395</v>
      </c>
      <c r="G5939" s="163">
        <v>12.635000000000002</v>
      </c>
      <c r="H5939" s="1">
        <v>2848</v>
      </c>
      <c r="I5939" s="161">
        <f>VLOOKUP(B5939,L$2:M$54,2,FALSE)</f>
        <v>1.0418724187201449</v>
      </c>
      <c r="J5939">
        <f>MAX(I5939*F5939,E5939)</f>
        <v>17.081498304916774</v>
      </c>
      <c r="L5939" s="166"/>
      <c r="M5939" s="41"/>
      <c r="N5939" s="41"/>
      <c r="O5939" s="41"/>
    </row>
    <row r="5940" spans="1:15" x14ac:dyDescent="0.25">
      <c r="A5940" s="165">
        <v>43713.416666666664</v>
      </c>
      <c r="B5940" s="167">
        <f>WEEKNUM(A5940)</f>
        <v>36</v>
      </c>
      <c r="C5940" s="164">
        <f>WEEKDAY(A5940)</f>
        <v>5</v>
      </c>
      <c r="D5940" s="164">
        <v>11</v>
      </c>
      <c r="E5940" s="163">
        <v>10</v>
      </c>
      <c r="F5940" s="163">
        <v>15.625</v>
      </c>
      <c r="G5940" s="163">
        <v>13.0975</v>
      </c>
      <c r="H5940" s="1">
        <v>2467</v>
      </c>
      <c r="I5940" s="161">
        <f>VLOOKUP(B5940,L$2:M$54,2,FALSE)</f>
        <v>1.0418724187201449</v>
      </c>
      <c r="J5940">
        <f>MAX(I5940*F5940,E5940)</f>
        <v>16.279256542502264</v>
      </c>
      <c r="L5940" s="166"/>
      <c r="M5940" s="41"/>
      <c r="N5940" s="41"/>
      <c r="O5940" s="41"/>
    </row>
    <row r="5941" spans="1:15" x14ac:dyDescent="0.25">
      <c r="A5941" s="165">
        <v>43713.458333333336</v>
      </c>
      <c r="B5941" s="167">
        <f>WEEKNUM(A5941)</f>
        <v>36</v>
      </c>
      <c r="C5941" s="164">
        <f>WEEKDAY(A5941)</f>
        <v>5</v>
      </c>
      <c r="D5941" s="164">
        <v>12</v>
      </c>
      <c r="E5941" s="163">
        <v>10</v>
      </c>
      <c r="F5941" s="163">
        <v>13.745000000000001</v>
      </c>
      <c r="G5941" s="163">
        <v>14.045</v>
      </c>
      <c r="H5941" s="1">
        <v>2525</v>
      </c>
      <c r="I5941" s="161">
        <f>VLOOKUP(B5941,L$2:M$54,2,FALSE)</f>
        <v>1.0418724187201449</v>
      </c>
      <c r="J5941">
        <f>MAX(I5941*F5941,E5941)</f>
        <v>14.320536395308393</v>
      </c>
      <c r="L5941" s="166"/>
      <c r="M5941" s="41"/>
      <c r="N5941" s="41"/>
      <c r="O5941" s="41"/>
    </row>
    <row r="5942" spans="1:15" x14ac:dyDescent="0.25">
      <c r="A5942" s="165">
        <v>43713.5</v>
      </c>
      <c r="B5942" s="167">
        <f>WEEKNUM(A5942)</f>
        <v>36</v>
      </c>
      <c r="C5942" s="164">
        <f>WEEKDAY(A5942)</f>
        <v>5</v>
      </c>
      <c r="D5942" s="164">
        <v>13</v>
      </c>
      <c r="E5942" s="163">
        <v>10</v>
      </c>
      <c r="F5942" s="163">
        <v>15.704999999999998</v>
      </c>
      <c r="G5942" s="163">
        <v>12.547499999999999</v>
      </c>
      <c r="H5942" s="1">
        <v>2261</v>
      </c>
      <c r="I5942" s="161">
        <f>VLOOKUP(B5942,L$2:M$54,2,FALSE)</f>
        <v>1.0418724187201449</v>
      </c>
      <c r="J5942">
        <f>MAX(I5942*F5942,E5942)</f>
        <v>16.362606335999875</v>
      </c>
      <c r="L5942" s="166"/>
      <c r="M5942" s="41"/>
      <c r="N5942" s="41"/>
      <c r="O5942" s="41"/>
    </row>
    <row r="5943" spans="1:15" x14ac:dyDescent="0.25">
      <c r="A5943" s="165">
        <v>43713.541666666664</v>
      </c>
      <c r="B5943" s="167">
        <f>WEEKNUM(A5943)</f>
        <v>36</v>
      </c>
      <c r="C5943" s="164">
        <f>WEEKDAY(A5943)</f>
        <v>5</v>
      </c>
      <c r="D5943" s="164">
        <v>14</v>
      </c>
      <c r="E5943" s="163">
        <v>10</v>
      </c>
      <c r="F5943" s="163">
        <v>14.475</v>
      </c>
      <c r="G5943" s="163">
        <v>12.127500000000001</v>
      </c>
      <c r="H5943" s="1">
        <v>2524</v>
      </c>
      <c r="I5943" s="161">
        <f>VLOOKUP(B5943,L$2:M$54,2,FALSE)</f>
        <v>1.0418724187201449</v>
      </c>
      <c r="J5943">
        <f>MAX(I5943*F5943,E5943)</f>
        <v>15.081103260974098</v>
      </c>
      <c r="L5943" s="166"/>
      <c r="M5943" s="41"/>
      <c r="N5943" s="41"/>
      <c r="O5943" s="41"/>
    </row>
    <row r="5944" spans="1:15" x14ac:dyDescent="0.25">
      <c r="A5944" s="165">
        <v>43713.583333333336</v>
      </c>
      <c r="B5944" s="167">
        <f>WEEKNUM(A5944)</f>
        <v>36</v>
      </c>
      <c r="C5944" s="164">
        <f>WEEKDAY(A5944)</f>
        <v>5</v>
      </c>
      <c r="D5944" s="164">
        <v>15</v>
      </c>
      <c r="E5944" s="163">
        <v>10</v>
      </c>
      <c r="F5944" s="163">
        <v>13.765000000000001</v>
      </c>
      <c r="G5944" s="163">
        <v>12.61</v>
      </c>
      <c r="H5944" s="1">
        <v>2559</v>
      </c>
      <c r="I5944" s="161">
        <f>VLOOKUP(B5944,L$2:M$54,2,FALSE)</f>
        <v>1.0418724187201449</v>
      </c>
      <c r="J5944">
        <f>MAX(I5944*F5944,E5944)</f>
        <v>14.341373843682796</v>
      </c>
      <c r="L5944" s="166"/>
      <c r="M5944" s="41"/>
      <c r="N5944" s="41"/>
      <c r="O5944" s="41"/>
    </row>
    <row r="5945" spans="1:15" x14ac:dyDescent="0.25">
      <c r="A5945" s="165">
        <v>43713.625</v>
      </c>
      <c r="B5945" s="167">
        <f>WEEKNUM(A5945)</f>
        <v>36</v>
      </c>
      <c r="C5945" s="164">
        <f>WEEKDAY(A5945)</f>
        <v>5</v>
      </c>
      <c r="D5945" s="164">
        <v>16</v>
      </c>
      <c r="E5945" s="163">
        <v>10</v>
      </c>
      <c r="F5945" s="163">
        <v>15.885</v>
      </c>
      <c r="G5945" s="163">
        <v>12.64</v>
      </c>
      <c r="H5945" s="1">
        <v>2730</v>
      </c>
      <c r="I5945" s="161">
        <f>VLOOKUP(B5945,L$2:M$54,2,FALSE)</f>
        <v>1.0418724187201449</v>
      </c>
      <c r="J5945">
        <f>MAX(I5945*F5945,E5945)</f>
        <v>16.550143371369501</v>
      </c>
      <c r="L5945" s="166"/>
      <c r="M5945" s="41"/>
      <c r="N5945" s="41"/>
      <c r="O5945" s="41"/>
    </row>
    <row r="5946" spans="1:15" x14ac:dyDescent="0.25">
      <c r="A5946" s="165">
        <v>43713.666666666664</v>
      </c>
      <c r="B5946" s="167">
        <f>WEEKNUM(A5946)</f>
        <v>36</v>
      </c>
      <c r="C5946" s="164">
        <f>WEEKDAY(A5946)</f>
        <v>5</v>
      </c>
      <c r="D5946" s="164">
        <v>17</v>
      </c>
      <c r="E5946" s="163">
        <v>10</v>
      </c>
      <c r="F5946" s="163">
        <v>14.73</v>
      </c>
      <c r="G5946" s="163">
        <v>12.39</v>
      </c>
      <c r="H5946" s="1">
        <v>3599</v>
      </c>
      <c r="I5946" s="161">
        <f>VLOOKUP(B5946,L$2:M$54,2,FALSE)</f>
        <v>1.0418724187201449</v>
      </c>
      <c r="J5946">
        <f>MAX(I5946*F5946,E5946)</f>
        <v>15.346780727747735</v>
      </c>
      <c r="L5946" s="166"/>
      <c r="M5946" s="41"/>
      <c r="N5946" s="41"/>
      <c r="O5946" s="41"/>
    </row>
    <row r="5947" spans="1:15" x14ac:dyDescent="0.25">
      <c r="A5947" s="165">
        <v>43713.708333333336</v>
      </c>
      <c r="B5947" s="167">
        <f>WEEKNUM(A5947)</f>
        <v>36</v>
      </c>
      <c r="C5947" s="164">
        <f>WEEKDAY(A5947)</f>
        <v>5</v>
      </c>
      <c r="D5947" s="164">
        <v>18</v>
      </c>
      <c r="E5947" s="163">
        <v>10</v>
      </c>
      <c r="F5947" s="163">
        <v>15.145</v>
      </c>
      <c r="G5947" s="163">
        <v>11.870000000000001</v>
      </c>
      <c r="H5947" s="1">
        <v>4166</v>
      </c>
      <c r="I5947" s="161">
        <f>VLOOKUP(B5947,L$2:M$54,2,FALSE)</f>
        <v>1.0418724187201449</v>
      </c>
      <c r="J5947">
        <f>MAX(I5947*F5947,E5947)</f>
        <v>15.779157781516595</v>
      </c>
      <c r="L5947" s="166"/>
      <c r="M5947" s="41"/>
      <c r="N5947" s="41"/>
      <c r="O5947" s="41"/>
    </row>
    <row r="5948" spans="1:15" x14ac:dyDescent="0.25">
      <c r="A5948" s="165">
        <v>43713.75</v>
      </c>
      <c r="B5948" s="167">
        <f>WEEKNUM(A5948)</f>
        <v>36</v>
      </c>
      <c r="C5948" s="164">
        <f>WEEKDAY(A5948)</f>
        <v>5</v>
      </c>
      <c r="D5948" s="164">
        <v>19</v>
      </c>
      <c r="E5948" s="163">
        <v>10</v>
      </c>
      <c r="F5948" s="163">
        <v>17.98</v>
      </c>
      <c r="G5948" s="163">
        <v>12.16</v>
      </c>
      <c r="H5948" s="1">
        <v>3111</v>
      </c>
      <c r="I5948" s="161">
        <f>VLOOKUP(B5948,L$2:M$54,2,FALSE)</f>
        <v>1.0418724187201449</v>
      </c>
      <c r="J5948">
        <f>MAX(I5948*F5948,E5948)</f>
        <v>18.732866088588207</v>
      </c>
      <c r="L5948" s="166"/>
      <c r="M5948" s="41"/>
      <c r="N5948" s="41"/>
      <c r="O5948" s="41"/>
    </row>
    <row r="5949" spans="1:15" x14ac:dyDescent="0.25">
      <c r="A5949" s="165">
        <v>43713.791666666664</v>
      </c>
      <c r="B5949" s="167">
        <f>WEEKNUM(A5949)</f>
        <v>36</v>
      </c>
      <c r="C5949" s="164">
        <f>WEEKDAY(A5949)</f>
        <v>5</v>
      </c>
      <c r="D5949" s="164">
        <v>20</v>
      </c>
      <c r="E5949" s="163">
        <v>10</v>
      </c>
      <c r="F5949" s="163">
        <v>16.450000000000003</v>
      </c>
      <c r="G5949" s="163">
        <v>12.04</v>
      </c>
      <c r="H5949" s="1">
        <v>2244</v>
      </c>
      <c r="I5949" s="161">
        <f>VLOOKUP(B5949,L$2:M$54,2,FALSE)</f>
        <v>1.0418724187201449</v>
      </c>
      <c r="J5949">
        <f>MAX(I5949*F5949,E5949)</f>
        <v>17.138801287946386</v>
      </c>
      <c r="L5949" s="166"/>
      <c r="M5949" s="41"/>
      <c r="N5949" s="41"/>
      <c r="O5949" s="41"/>
    </row>
    <row r="5950" spans="1:15" x14ac:dyDescent="0.25">
      <c r="A5950" s="165">
        <v>43713.833333333336</v>
      </c>
      <c r="B5950" s="167">
        <f>WEEKNUM(A5950)</f>
        <v>36</v>
      </c>
      <c r="C5950" s="164">
        <f>WEEKDAY(A5950)</f>
        <v>5</v>
      </c>
      <c r="D5950" s="164">
        <v>21</v>
      </c>
      <c r="E5950" s="163">
        <v>10</v>
      </c>
      <c r="F5950" s="163">
        <v>13.945</v>
      </c>
      <c r="G5950" s="163">
        <v>11.515000000000001</v>
      </c>
      <c r="H5950" s="1">
        <v>1235</v>
      </c>
      <c r="I5950" s="161">
        <f>VLOOKUP(B5950,L$2:M$54,2,FALSE)</f>
        <v>1.0418724187201449</v>
      </c>
      <c r="J5950">
        <f>MAX(I5950*F5950,E5950)</f>
        <v>14.528910879052422</v>
      </c>
      <c r="L5950" s="166"/>
      <c r="M5950" s="41"/>
      <c r="N5950" s="41"/>
      <c r="O5950" s="41"/>
    </row>
    <row r="5951" spans="1:15" x14ac:dyDescent="0.25">
      <c r="A5951" s="165">
        <v>43713.875</v>
      </c>
      <c r="B5951" s="167">
        <f>WEEKNUM(A5951)</f>
        <v>36</v>
      </c>
      <c r="C5951" s="164">
        <f>WEEKDAY(A5951)</f>
        <v>5</v>
      </c>
      <c r="D5951" s="164">
        <v>22</v>
      </c>
      <c r="E5951" s="163">
        <v>11.754999999999999</v>
      </c>
      <c r="F5951" s="163">
        <v>11.754999999999999</v>
      </c>
      <c r="G5951" s="163">
        <v>12.275</v>
      </c>
      <c r="H5951" s="1">
        <v>924</v>
      </c>
      <c r="I5951" s="161">
        <f>VLOOKUP(B5951,L$2:M$54,2,FALSE)</f>
        <v>1.0418724187201449</v>
      </c>
      <c r="J5951">
        <f>MAX(I5951*F5951,E5951)</f>
        <v>12.247210282055303</v>
      </c>
      <c r="L5951" s="166"/>
      <c r="M5951" s="41"/>
      <c r="N5951" s="41"/>
      <c r="O5951" s="41"/>
    </row>
    <row r="5952" spans="1:15" x14ac:dyDescent="0.25">
      <c r="A5952" s="165">
        <v>43713.916666666664</v>
      </c>
      <c r="B5952" s="167">
        <f>WEEKNUM(A5952)</f>
        <v>36</v>
      </c>
      <c r="C5952" s="164">
        <f>WEEKDAY(A5952)</f>
        <v>5</v>
      </c>
      <c r="D5952" s="164">
        <v>23</v>
      </c>
      <c r="E5952" s="163">
        <v>12</v>
      </c>
      <c r="F5952" s="163">
        <v>13.98</v>
      </c>
      <c r="G5952" s="163">
        <v>12.059999999999999</v>
      </c>
      <c r="H5952" s="1">
        <v>797</v>
      </c>
      <c r="I5952" s="161">
        <f>VLOOKUP(B5952,L$2:M$54,2,FALSE)</f>
        <v>1.0418724187201449</v>
      </c>
      <c r="J5952">
        <f>MAX(I5952*F5952,E5952)</f>
        <v>14.565376413707627</v>
      </c>
      <c r="L5952" s="166"/>
      <c r="M5952" s="41"/>
      <c r="N5952" s="41"/>
      <c r="O5952" s="41"/>
    </row>
    <row r="5953" spans="1:15" x14ac:dyDescent="0.25">
      <c r="A5953" s="165">
        <v>43713.958333333336</v>
      </c>
      <c r="B5953" s="167">
        <f>WEEKNUM(A5953)</f>
        <v>36</v>
      </c>
      <c r="C5953" s="164">
        <f>WEEKDAY(A5953)</f>
        <v>5</v>
      </c>
      <c r="D5953" s="164">
        <v>24</v>
      </c>
      <c r="E5953" s="163">
        <v>12</v>
      </c>
      <c r="F5953" s="163">
        <v>13.92</v>
      </c>
      <c r="G5953" s="163">
        <v>10.385</v>
      </c>
      <c r="H5953" s="1">
        <v>455</v>
      </c>
      <c r="I5953" s="161">
        <f>VLOOKUP(B5953,L$2:M$54,2,FALSE)</f>
        <v>1.0418724187201449</v>
      </c>
      <c r="J5953">
        <f>MAX(I5953*F5953,E5953)</f>
        <v>14.502864068584417</v>
      </c>
      <c r="L5953" s="166"/>
      <c r="M5953" s="41"/>
      <c r="N5953" s="41"/>
      <c r="O5953" s="41"/>
    </row>
    <row r="5954" spans="1:15" x14ac:dyDescent="0.25">
      <c r="A5954" s="165">
        <v>43714</v>
      </c>
      <c r="B5954" s="167">
        <f>WEEKNUM(A5954)</f>
        <v>36</v>
      </c>
      <c r="C5954" s="164">
        <f>WEEKDAY(A5954)</f>
        <v>6</v>
      </c>
      <c r="D5954" s="164">
        <v>1</v>
      </c>
      <c r="E5954" s="163">
        <v>12</v>
      </c>
      <c r="F5954" s="163">
        <v>13.934999999999999</v>
      </c>
      <c r="G5954" s="163">
        <v>12.4825</v>
      </c>
      <c r="H5954" s="1">
        <v>201</v>
      </c>
      <c r="I5954" s="161">
        <f>VLOOKUP(B5954,L$2:M$54,2,FALSE)</f>
        <v>1.0418724187201449</v>
      </c>
      <c r="J5954">
        <f>MAX(I5954*F5954,E5954)</f>
        <v>14.518492154865218</v>
      </c>
      <c r="L5954" s="166"/>
      <c r="M5954" s="41"/>
      <c r="N5954" s="41"/>
      <c r="O5954" s="41"/>
    </row>
    <row r="5955" spans="1:15" x14ac:dyDescent="0.25">
      <c r="A5955" s="165">
        <v>43714.041666666664</v>
      </c>
      <c r="B5955" s="167">
        <f>WEEKNUM(A5955)</f>
        <v>36</v>
      </c>
      <c r="C5955" s="164">
        <f>WEEKDAY(A5955)</f>
        <v>6</v>
      </c>
      <c r="D5955" s="164">
        <v>2</v>
      </c>
      <c r="E5955" s="163">
        <v>12</v>
      </c>
      <c r="F5955" s="163">
        <v>13.225</v>
      </c>
      <c r="G5955" s="163">
        <v>13.89</v>
      </c>
      <c r="H5955" s="1">
        <v>164</v>
      </c>
      <c r="I5955" s="161">
        <f>VLOOKUP(B5955,L$2:M$54,2,FALSE)</f>
        <v>1.0418724187201449</v>
      </c>
      <c r="J5955">
        <f>MAX(I5955*F5955,E5955)</f>
        <v>13.778762737573915</v>
      </c>
      <c r="L5955" s="166"/>
      <c r="M5955" s="41"/>
      <c r="N5955" s="41"/>
      <c r="O5955" s="41"/>
    </row>
    <row r="5956" spans="1:15" x14ac:dyDescent="0.25">
      <c r="A5956" s="165">
        <v>43714.083333333336</v>
      </c>
      <c r="B5956" s="167">
        <f>WEEKNUM(A5956)</f>
        <v>36</v>
      </c>
      <c r="C5956" s="164">
        <f>WEEKDAY(A5956)</f>
        <v>6</v>
      </c>
      <c r="D5956" s="164">
        <v>3</v>
      </c>
      <c r="E5956" s="163">
        <v>10</v>
      </c>
      <c r="F5956" s="163">
        <v>10.495000000000001</v>
      </c>
      <c r="G5956" s="163">
        <v>12.8025</v>
      </c>
      <c r="H5956" s="1">
        <v>92</v>
      </c>
      <c r="I5956" s="161">
        <f>VLOOKUP(B5956,L$2:M$54,2,FALSE)</f>
        <v>1.0418724187201449</v>
      </c>
      <c r="J5956">
        <f>MAX(I5956*F5956,E5956)</f>
        <v>10.934451034467921</v>
      </c>
      <c r="L5956" s="166"/>
      <c r="M5956" s="41"/>
      <c r="N5956" s="41"/>
      <c r="O5956" s="41"/>
    </row>
    <row r="5957" spans="1:15" x14ac:dyDescent="0.25">
      <c r="A5957" s="165">
        <v>43714.125</v>
      </c>
      <c r="B5957" s="167">
        <f>WEEKNUM(A5957)</f>
        <v>36</v>
      </c>
      <c r="C5957" s="164">
        <f>WEEKDAY(A5957)</f>
        <v>6</v>
      </c>
      <c r="D5957" s="164">
        <v>4</v>
      </c>
      <c r="E5957" s="163">
        <v>10</v>
      </c>
      <c r="F5957" s="163">
        <v>10.850000000000001</v>
      </c>
      <c r="G5957" s="163">
        <v>12.245000000000001</v>
      </c>
      <c r="H5957" s="1">
        <v>138</v>
      </c>
      <c r="I5957" s="161">
        <f>VLOOKUP(B5957,L$2:M$54,2,FALSE)</f>
        <v>1.0418724187201449</v>
      </c>
      <c r="J5957">
        <f>MAX(I5957*F5957,E5957)</f>
        <v>11.304315743113573</v>
      </c>
      <c r="L5957" s="166"/>
      <c r="M5957" s="41"/>
      <c r="N5957" s="41"/>
      <c r="O5957" s="41"/>
    </row>
    <row r="5958" spans="1:15" x14ac:dyDescent="0.25">
      <c r="A5958" s="165">
        <v>43714.166666666664</v>
      </c>
      <c r="B5958" s="167">
        <f>WEEKNUM(A5958)</f>
        <v>36</v>
      </c>
      <c r="C5958" s="164">
        <f>WEEKDAY(A5958)</f>
        <v>6</v>
      </c>
      <c r="D5958" s="164">
        <v>5</v>
      </c>
      <c r="E5958" s="163">
        <v>10</v>
      </c>
      <c r="F5958" s="163">
        <v>10.475000000000001</v>
      </c>
      <c r="G5958" s="163">
        <v>12.524999999999999</v>
      </c>
      <c r="H5958" s="1">
        <v>321</v>
      </c>
      <c r="I5958" s="161">
        <f>VLOOKUP(B5958,L$2:M$54,2,FALSE)</f>
        <v>1.0418724187201449</v>
      </c>
      <c r="J5958">
        <f>MAX(I5958*F5958,E5958)</f>
        <v>10.91361358609352</v>
      </c>
      <c r="L5958" s="166"/>
      <c r="M5958" s="41"/>
      <c r="N5958" s="41"/>
      <c r="O5958" s="41"/>
    </row>
    <row r="5959" spans="1:15" x14ac:dyDescent="0.25">
      <c r="A5959" s="165">
        <v>43714.208333333336</v>
      </c>
      <c r="B5959" s="167">
        <f>WEEKNUM(A5959)</f>
        <v>36</v>
      </c>
      <c r="C5959" s="164">
        <f>WEEKDAY(A5959)</f>
        <v>6</v>
      </c>
      <c r="D5959" s="164">
        <v>6</v>
      </c>
      <c r="E5959" s="163">
        <v>11.254999999999999</v>
      </c>
      <c r="F5959" s="163">
        <v>11.120000000000001</v>
      </c>
      <c r="G5959" s="163">
        <v>12.41</v>
      </c>
      <c r="H5959" s="1">
        <v>877</v>
      </c>
      <c r="I5959" s="161">
        <f>VLOOKUP(B5959,L$2:M$54,2,FALSE)</f>
        <v>1.0418724187201449</v>
      </c>
      <c r="J5959">
        <f>MAX(I5959*F5959,E5959)</f>
        <v>11.585621296168013</v>
      </c>
      <c r="L5959" s="166"/>
      <c r="M5959" s="41"/>
      <c r="N5959" s="41"/>
      <c r="O5959" s="41"/>
    </row>
    <row r="5960" spans="1:15" x14ac:dyDescent="0.25">
      <c r="A5960" s="165">
        <v>43714.25</v>
      </c>
      <c r="B5960" s="167">
        <f>WEEKNUM(A5960)</f>
        <v>36</v>
      </c>
      <c r="C5960" s="164">
        <f>WEEKDAY(A5960)</f>
        <v>6</v>
      </c>
      <c r="D5960" s="164">
        <v>7</v>
      </c>
      <c r="E5960" s="163">
        <v>9.5249999999999986</v>
      </c>
      <c r="F5960" s="163">
        <v>9.5249999999999986</v>
      </c>
      <c r="G5960" s="163">
        <v>11.952500000000001</v>
      </c>
      <c r="H5960" s="1">
        <v>3249</v>
      </c>
      <c r="I5960" s="161">
        <f>VLOOKUP(B5960,L$2:M$54,2,FALSE)</f>
        <v>1.0418724187201449</v>
      </c>
      <c r="J5960">
        <f>MAX(I5960*F5960,E5960)</f>
        <v>9.923834788309378</v>
      </c>
      <c r="L5960" s="166"/>
      <c r="M5960" s="41"/>
      <c r="N5960" s="41"/>
      <c r="O5960" s="41"/>
    </row>
    <row r="5961" spans="1:15" x14ac:dyDescent="0.25">
      <c r="A5961" s="165">
        <v>43714.291666666664</v>
      </c>
      <c r="B5961" s="167">
        <f>WEEKNUM(A5961)</f>
        <v>36</v>
      </c>
      <c r="C5961" s="164">
        <f>WEEKDAY(A5961)</f>
        <v>6</v>
      </c>
      <c r="D5961" s="164">
        <v>8</v>
      </c>
      <c r="E5961" s="163">
        <v>10.635</v>
      </c>
      <c r="F5961" s="163">
        <v>12.370000000000001</v>
      </c>
      <c r="G5961" s="163">
        <v>12.835000000000001</v>
      </c>
      <c r="H5961" s="1">
        <v>4383</v>
      </c>
      <c r="I5961" s="161">
        <f>VLOOKUP(B5961,L$2:M$54,2,FALSE)</f>
        <v>1.0418724187201449</v>
      </c>
      <c r="J5961">
        <f>MAX(I5961*F5961,E5961)</f>
        <v>12.887961819568194</v>
      </c>
      <c r="L5961" s="166"/>
      <c r="M5961" s="41"/>
      <c r="N5961" s="41"/>
      <c r="O5961" s="41"/>
    </row>
    <row r="5962" spans="1:15" x14ac:dyDescent="0.25">
      <c r="A5962" s="165">
        <v>43714.333333333336</v>
      </c>
      <c r="B5962" s="167">
        <f>WEEKNUM(A5962)</f>
        <v>36</v>
      </c>
      <c r="C5962" s="164">
        <f>WEEKDAY(A5962)</f>
        <v>6</v>
      </c>
      <c r="D5962" s="164">
        <v>9</v>
      </c>
      <c r="E5962" s="163">
        <v>10</v>
      </c>
      <c r="F5962" s="163">
        <v>16.535</v>
      </c>
      <c r="G5962" s="163">
        <v>12.8825</v>
      </c>
      <c r="H5962" s="1">
        <v>3852</v>
      </c>
      <c r="I5962" s="161">
        <f>VLOOKUP(B5962,L$2:M$54,2,FALSE)</f>
        <v>1.0418724187201449</v>
      </c>
      <c r="J5962">
        <f>MAX(I5962*F5962,E5962)</f>
        <v>17.227360443537595</v>
      </c>
      <c r="L5962" s="166"/>
      <c r="M5962" s="41"/>
      <c r="N5962" s="41"/>
      <c r="O5962" s="41"/>
    </row>
    <row r="5963" spans="1:15" x14ac:dyDescent="0.25">
      <c r="A5963" s="165">
        <v>43714.375</v>
      </c>
      <c r="B5963" s="167">
        <f>WEEKNUM(A5963)</f>
        <v>36</v>
      </c>
      <c r="C5963" s="164">
        <f>WEEKDAY(A5963)</f>
        <v>6</v>
      </c>
      <c r="D5963" s="164">
        <v>10</v>
      </c>
      <c r="E5963" s="163">
        <v>10</v>
      </c>
      <c r="F5963" s="163">
        <v>19.29</v>
      </c>
      <c r="G5963" s="163">
        <v>12.282499999999999</v>
      </c>
      <c r="H5963" s="1">
        <v>2855</v>
      </c>
      <c r="I5963" s="161">
        <f>VLOOKUP(B5963,L$2:M$54,2,FALSE)</f>
        <v>1.0418724187201449</v>
      </c>
      <c r="J5963">
        <f>MAX(I5963*F5963,E5963)</f>
        <v>20.097718957111596</v>
      </c>
      <c r="L5963" s="166"/>
      <c r="M5963" s="41"/>
      <c r="N5963" s="41"/>
      <c r="O5963" s="41"/>
    </row>
    <row r="5964" spans="1:15" x14ac:dyDescent="0.25">
      <c r="A5964" s="165">
        <v>43714.416666666664</v>
      </c>
      <c r="B5964" s="167">
        <f>WEEKNUM(A5964)</f>
        <v>36</v>
      </c>
      <c r="C5964" s="164">
        <f>WEEKDAY(A5964)</f>
        <v>6</v>
      </c>
      <c r="D5964" s="164">
        <v>11</v>
      </c>
      <c r="E5964" s="163">
        <v>10</v>
      </c>
      <c r="F5964" s="163">
        <v>15.025</v>
      </c>
      <c r="G5964" s="163">
        <v>13.487500000000001</v>
      </c>
      <c r="H5964" s="1">
        <v>2501</v>
      </c>
      <c r="I5964" s="161">
        <f>VLOOKUP(B5964,L$2:M$54,2,FALSE)</f>
        <v>1.0418724187201449</v>
      </c>
      <c r="J5964">
        <f>MAX(I5964*F5964,E5964)</f>
        <v>15.654133091270177</v>
      </c>
      <c r="L5964" s="166"/>
      <c r="M5964" s="41"/>
      <c r="N5964" s="41"/>
      <c r="O5964" s="41"/>
    </row>
    <row r="5965" spans="1:15" x14ac:dyDescent="0.25">
      <c r="A5965" s="165">
        <v>43714.458333333336</v>
      </c>
      <c r="B5965" s="167">
        <f>WEEKNUM(A5965)</f>
        <v>36</v>
      </c>
      <c r="C5965" s="164">
        <f>WEEKDAY(A5965)</f>
        <v>6</v>
      </c>
      <c r="D5965" s="164">
        <v>12</v>
      </c>
      <c r="E5965" s="163">
        <v>10</v>
      </c>
      <c r="F5965" s="163">
        <v>13.92</v>
      </c>
      <c r="G5965" s="163">
        <v>14.024999999999999</v>
      </c>
      <c r="H5965" s="1">
        <v>2590</v>
      </c>
      <c r="I5965" s="161">
        <f>VLOOKUP(B5965,L$2:M$54,2,FALSE)</f>
        <v>1.0418724187201449</v>
      </c>
      <c r="J5965">
        <f>MAX(I5965*F5965,E5965)</f>
        <v>14.502864068584417</v>
      </c>
      <c r="L5965" s="166"/>
      <c r="M5965" s="41"/>
      <c r="N5965" s="41"/>
      <c r="O5965" s="41"/>
    </row>
    <row r="5966" spans="1:15" x14ac:dyDescent="0.25">
      <c r="A5966" s="165">
        <v>43714.5</v>
      </c>
      <c r="B5966" s="167">
        <f>WEEKNUM(A5966)</f>
        <v>36</v>
      </c>
      <c r="C5966" s="164">
        <f>WEEKDAY(A5966)</f>
        <v>6</v>
      </c>
      <c r="D5966" s="164">
        <v>13</v>
      </c>
      <c r="E5966" s="163">
        <v>10</v>
      </c>
      <c r="F5966" s="163">
        <v>14.2</v>
      </c>
      <c r="G5966" s="163">
        <v>12.495000000000001</v>
      </c>
      <c r="H5966" s="1">
        <v>2583</v>
      </c>
      <c r="I5966" s="161">
        <f>VLOOKUP(B5966,L$2:M$54,2,FALSE)</f>
        <v>1.0418724187201449</v>
      </c>
      <c r="J5966">
        <f>MAX(I5966*F5966,E5966)</f>
        <v>14.794588345826057</v>
      </c>
      <c r="L5966" s="166"/>
      <c r="M5966" s="41"/>
      <c r="N5966" s="41"/>
      <c r="O5966" s="41"/>
    </row>
    <row r="5967" spans="1:15" x14ac:dyDescent="0.25">
      <c r="A5967" s="165">
        <v>43714.541666666664</v>
      </c>
      <c r="B5967" s="167">
        <f>WEEKNUM(A5967)</f>
        <v>36</v>
      </c>
      <c r="C5967" s="164">
        <f>WEEKDAY(A5967)</f>
        <v>6</v>
      </c>
      <c r="D5967" s="164">
        <v>14</v>
      </c>
      <c r="E5967" s="163">
        <v>10</v>
      </c>
      <c r="F5967" s="163">
        <v>14.445</v>
      </c>
      <c r="G5967" s="163">
        <v>11.952500000000001</v>
      </c>
      <c r="H5967" s="1">
        <v>2571</v>
      </c>
      <c r="I5967" s="161">
        <f>VLOOKUP(B5967,L$2:M$54,2,FALSE)</f>
        <v>1.0418724187201449</v>
      </c>
      <c r="J5967">
        <f>MAX(I5967*F5967,E5967)</f>
        <v>15.049847088412493</v>
      </c>
      <c r="L5967" s="166"/>
      <c r="M5967" s="41"/>
      <c r="N5967" s="41"/>
      <c r="O5967" s="41"/>
    </row>
    <row r="5968" spans="1:15" x14ac:dyDescent="0.25">
      <c r="A5968" s="165">
        <v>43714.583333333336</v>
      </c>
      <c r="B5968" s="167">
        <f>WEEKNUM(A5968)</f>
        <v>36</v>
      </c>
      <c r="C5968" s="164">
        <f>WEEKDAY(A5968)</f>
        <v>6</v>
      </c>
      <c r="D5968" s="164">
        <v>15</v>
      </c>
      <c r="E5968" s="163">
        <v>10</v>
      </c>
      <c r="F5968" s="163">
        <v>13.79</v>
      </c>
      <c r="G5968" s="163">
        <v>12.977499999999999</v>
      </c>
      <c r="H5968" s="1">
        <v>2702</v>
      </c>
      <c r="I5968" s="161">
        <f>VLOOKUP(B5968,L$2:M$54,2,FALSE)</f>
        <v>1.0418724187201449</v>
      </c>
      <c r="J5968">
        <f>MAX(I5968*F5968,E5968)</f>
        <v>14.367420654150797</v>
      </c>
      <c r="L5968" s="166"/>
      <c r="M5968" s="41"/>
      <c r="N5968" s="41"/>
      <c r="O5968" s="41"/>
    </row>
    <row r="5969" spans="1:15" x14ac:dyDescent="0.25">
      <c r="A5969" s="165">
        <v>43714.625</v>
      </c>
      <c r="B5969" s="167">
        <f>WEEKNUM(A5969)</f>
        <v>36</v>
      </c>
      <c r="C5969" s="164">
        <f>WEEKDAY(A5969)</f>
        <v>6</v>
      </c>
      <c r="D5969" s="164">
        <v>16</v>
      </c>
      <c r="E5969" s="163">
        <v>10</v>
      </c>
      <c r="F5969" s="163">
        <v>14.295000000000002</v>
      </c>
      <c r="G5969" s="163">
        <v>12.872499999999999</v>
      </c>
      <c r="H5969" s="1">
        <v>2832</v>
      </c>
      <c r="I5969" s="161">
        <f>VLOOKUP(B5969,L$2:M$54,2,FALSE)</f>
        <v>1.0418724187201449</v>
      </c>
      <c r="J5969">
        <f>MAX(I5969*F5969,E5969)</f>
        <v>14.893566225604474</v>
      </c>
      <c r="L5969" s="166"/>
      <c r="M5969" s="41"/>
      <c r="N5969" s="41"/>
      <c r="O5969" s="41"/>
    </row>
    <row r="5970" spans="1:15" x14ac:dyDescent="0.25">
      <c r="A5970" s="165">
        <v>43714.666666666664</v>
      </c>
      <c r="B5970" s="167">
        <f>WEEKNUM(A5970)</f>
        <v>36</v>
      </c>
      <c r="C5970" s="164">
        <f>WEEKDAY(A5970)</f>
        <v>6</v>
      </c>
      <c r="D5970" s="164">
        <v>17</v>
      </c>
      <c r="E5970" s="163">
        <v>10</v>
      </c>
      <c r="F5970" s="163">
        <v>14.035</v>
      </c>
      <c r="G5970" s="163">
        <v>13.21</v>
      </c>
      <c r="H5970" s="1">
        <v>3432</v>
      </c>
      <c r="I5970" s="161">
        <f>VLOOKUP(B5970,L$2:M$54,2,FALSE)</f>
        <v>1.0418724187201449</v>
      </c>
      <c r="J5970">
        <f>MAX(I5970*F5970,E5970)</f>
        <v>14.622679396737235</v>
      </c>
      <c r="L5970" s="166"/>
      <c r="M5970" s="41"/>
      <c r="N5970" s="41"/>
      <c r="O5970" s="41"/>
    </row>
    <row r="5971" spans="1:15" x14ac:dyDescent="0.25">
      <c r="A5971" s="165">
        <v>43714.708333333336</v>
      </c>
      <c r="B5971" s="167">
        <f>WEEKNUM(A5971)</f>
        <v>36</v>
      </c>
      <c r="C5971" s="164">
        <f>WEEKDAY(A5971)</f>
        <v>6</v>
      </c>
      <c r="D5971" s="164">
        <v>18</v>
      </c>
      <c r="E5971" s="163">
        <v>10</v>
      </c>
      <c r="F5971" s="163">
        <v>15.855</v>
      </c>
      <c r="G5971" s="163">
        <v>13.045</v>
      </c>
      <c r="H5971" s="1">
        <v>4214</v>
      </c>
      <c r="I5971" s="161">
        <f>VLOOKUP(B5971,L$2:M$54,2,FALSE)</f>
        <v>1.0418724187201449</v>
      </c>
      <c r="J5971">
        <f>MAX(I5971*F5971,E5971)</f>
        <v>16.518887198807899</v>
      </c>
      <c r="L5971" s="166"/>
      <c r="M5971" s="41"/>
      <c r="N5971" s="41"/>
      <c r="O5971" s="41"/>
    </row>
    <row r="5972" spans="1:15" x14ac:dyDescent="0.25">
      <c r="A5972" s="165">
        <v>43714.75</v>
      </c>
      <c r="B5972" s="167">
        <f>WEEKNUM(A5972)</f>
        <v>36</v>
      </c>
      <c r="C5972" s="164">
        <f>WEEKDAY(A5972)</f>
        <v>6</v>
      </c>
      <c r="D5972" s="164">
        <v>19</v>
      </c>
      <c r="E5972" s="163">
        <v>10</v>
      </c>
      <c r="F5972" s="163">
        <v>16.524999999999999</v>
      </c>
      <c r="G5972" s="163">
        <v>12.297499999999999</v>
      </c>
      <c r="H5972" s="1">
        <v>3114</v>
      </c>
      <c r="I5972" s="161">
        <f>VLOOKUP(B5972,L$2:M$54,2,FALSE)</f>
        <v>1.0418724187201449</v>
      </c>
      <c r="J5972">
        <f>MAX(I5972*F5972,E5972)</f>
        <v>17.216941719350395</v>
      </c>
      <c r="L5972" s="166"/>
      <c r="M5972" s="41"/>
      <c r="N5972" s="41"/>
      <c r="O5972" s="41"/>
    </row>
    <row r="5973" spans="1:15" x14ac:dyDescent="0.25">
      <c r="A5973" s="165">
        <v>43714.791666666664</v>
      </c>
      <c r="B5973" s="167">
        <f>WEEKNUM(A5973)</f>
        <v>36</v>
      </c>
      <c r="C5973" s="164">
        <f>WEEKDAY(A5973)</f>
        <v>6</v>
      </c>
      <c r="D5973" s="164">
        <v>20</v>
      </c>
      <c r="E5973" s="163">
        <v>10</v>
      </c>
      <c r="F5973" s="163">
        <v>16.23</v>
      </c>
      <c r="G5973" s="163">
        <v>11.184999999999999</v>
      </c>
      <c r="H5973" s="1">
        <v>2114</v>
      </c>
      <c r="I5973" s="161">
        <f>VLOOKUP(B5973,L$2:M$54,2,FALSE)</f>
        <v>1.0418724187201449</v>
      </c>
      <c r="J5973">
        <f>MAX(I5973*F5973,E5973)</f>
        <v>16.909589355827951</v>
      </c>
      <c r="L5973" s="166"/>
      <c r="M5973" s="41"/>
      <c r="N5973" s="41"/>
      <c r="O5973" s="41"/>
    </row>
    <row r="5974" spans="1:15" x14ac:dyDescent="0.25">
      <c r="A5974" s="165">
        <v>43714.833333333336</v>
      </c>
      <c r="B5974" s="167">
        <f>WEEKNUM(A5974)</f>
        <v>36</v>
      </c>
      <c r="C5974" s="164">
        <f>WEEKDAY(A5974)</f>
        <v>6</v>
      </c>
      <c r="D5974" s="164">
        <v>21</v>
      </c>
      <c r="E5974" s="163">
        <v>10</v>
      </c>
      <c r="F5974" s="163">
        <v>14.525</v>
      </c>
      <c r="G5974" s="163">
        <v>11.002500000000001</v>
      </c>
      <c r="H5974" s="1">
        <v>1245</v>
      </c>
      <c r="I5974" s="161">
        <f>VLOOKUP(B5974,L$2:M$54,2,FALSE)</f>
        <v>1.0418724187201449</v>
      </c>
      <c r="J5974">
        <f>MAX(I5974*F5974,E5974)</f>
        <v>15.133196881910106</v>
      </c>
      <c r="L5974" s="166"/>
      <c r="M5974" s="41"/>
      <c r="N5974" s="41"/>
      <c r="O5974" s="41"/>
    </row>
    <row r="5975" spans="1:15" x14ac:dyDescent="0.25">
      <c r="A5975" s="165">
        <v>43714.875</v>
      </c>
      <c r="B5975" s="167">
        <f>WEEKNUM(A5975)</f>
        <v>36</v>
      </c>
      <c r="C5975" s="164">
        <f>WEEKDAY(A5975)</f>
        <v>6</v>
      </c>
      <c r="D5975" s="164">
        <v>22</v>
      </c>
      <c r="E5975" s="163">
        <v>10</v>
      </c>
      <c r="F5975" s="163">
        <v>13.08</v>
      </c>
      <c r="G5975" s="163">
        <v>11.712499999999999</v>
      </c>
      <c r="H5975" s="1">
        <v>1090</v>
      </c>
      <c r="I5975" s="161">
        <f>VLOOKUP(B5975,L$2:M$54,2,FALSE)</f>
        <v>1.0418724187201449</v>
      </c>
      <c r="J5975">
        <f>MAX(I5975*F5975,E5975)</f>
        <v>13.627691236859496</v>
      </c>
      <c r="L5975" s="166"/>
      <c r="M5975" s="41"/>
      <c r="N5975" s="41"/>
      <c r="O5975" s="41"/>
    </row>
    <row r="5976" spans="1:15" x14ac:dyDescent="0.25">
      <c r="A5976" s="165">
        <v>43714.916666666664</v>
      </c>
      <c r="B5976" s="167">
        <f>WEEKNUM(A5976)</f>
        <v>36</v>
      </c>
      <c r="C5976" s="164">
        <f>WEEKDAY(A5976)</f>
        <v>6</v>
      </c>
      <c r="D5976" s="164">
        <v>23</v>
      </c>
      <c r="E5976" s="163">
        <v>11.55</v>
      </c>
      <c r="F5976" s="163">
        <v>11.55</v>
      </c>
      <c r="G5976" s="163">
        <v>10.175000000000001</v>
      </c>
      <c r="H5976" s="1">
        <v>836</v>
      </c>
      <c r="I5976" s="161">
        <f>VLOOKUP(B5976,L$2:M$54,2,FALSE)</f>
        <v>1.0418724187201449</v>
      </c>
      <c r="J5976">
        <f>MAX(I5976*F5976,E5976)</f>
        <v>12.033626436217675</v>
      </c>
      <c r="L5976" s="166"/>
      <c r="M5976" s="41"/>
      <c r="N5976" s="41"/>
      <c r="O5976" s="41"/>
    </row>
    <row r="5977" spans="1:15" x14ac:dyDescent="0.25">
      <c r="A5977" s="165">
        <v>43714.958333333336</v>
      </c>
      <c r="B5977" s="167">
        <f>WEEKNUM(A5977)</f>
        <v>36</v>
      </c>
      <c r="C5977" s="164">
        <f>WEEKDAY(A5977)</f>
        <v>6</v>
      </c>
      <c r="D5977" s="164">
        <v>24</v>
      </c>
      <c r="E5977" s="163">
        <v>11.719999999999999</v>
      </c>
      <c r="F5977" s="163">
        <v>11.719999999999999</v>
      </c>
      <c r="G5977" s="163">
        <v>11</v>
      </c>
      <c r="H5977" s="1">
        <v>494</v>
      </c>
      <c r="I5977" s="161">
        <f>VLOOKUP(B5977,L$2:M$54,2,FALSE)</f>
        <v>1.0418724187201449</v>
      </c>
      <c r="J5977">
        <f>MAX(I5977*F5977,E5977)</f>
        <v>12.210744747400097</v>
      </c>
      <c r="L5977" s="166"/>
      <c r="M5977" s="41"/>
      <c r="N5977" s="41"/>
      <c r="O5977" s="41"/>
    </row>
    <row r="5978" spans="1:15" x14ac:dyDescent="0.25">
      <c r="A5978" s="165">
        <v>43715</v>
      </c>
      <c r="B5978" s="167">
        <f>WEEKNUM(A5978)</f>
        <v>36</v>
      </c>
      <c r="C5978" s="164">
        <f>WEEKDAY(A5978)</f>
        <v>7</v>
      </c>
      <c r="D5978" s="164">
        <v>1</v>
      </c>
      <c r="E5978" s="163">
        <v>12.379999999999999</v>
      </c>
      <c r="F5978" s="163">
        <v>12.379999999999999</v>
      </c>
      <c r="G5978" s="163">
        <v>12.37</v>
      </c>
      <c r="H5978" s="1">
        <v>256</v>
      </c>
      <c r="I5978" s="161">
        <f>VLOOKUP(B5978,L$2:M$54,2,FALSE)</f>
        <v>1.0418724187201449</v>
      </c>
      <c r="J5978">
        <f>MAX(I5978*F5978,E5978)</f>
        <v>12.898380543755392</v>
      </c>
      <c r="L5978" s="166"/>
      <c r="M5978" s="41"/>
      <c r="N5978" s="41"/>
      <c r="O5978" s="41"/>
    </row>
    <row r="5979" spans="1:15" x14ac:dyDescent="0.25">
      <c r="A5979" s="165">
        <v>43715.041666666664</v>
      </c>
      <c r="B5979" s="167">
        <f>WEEKNUM(A5979)</f>
        <v>36</v>
      </c>
      <c r="C5979" s="164">
        <f>WEEKDAY(A5979)</f>
        <v>7</v>
      </c>
      <c r="D5979" s="164">
        <v>2</v>
      </c>
      <c r="E5979" s="163">
        <v>11.855</v>
      </c>
      <c r="F5979" s="163">
        <v>11.855</v>
      </c>
      <c r="G5979" s="163">
        <v>14.387499999999999</v>
      </c>
      <c r="H5979" s="1">
        <v>120</v>
      </c>
      <c r="I5979" s="161">
        <f>VLOOKUP(B5979,L$2:M$54,2,FALSE)</f>
        <v>1.0418724187201449</v>
      </c>
      <c r="J5979">
        <f>MAX(I5979*F5979,E5979)</f>
        <v>12.351397523927318</v>
      </c>
      <c r="L5979" s="166"/>
      <c r="M5979" s="41"/>
      <c r="N5979" s="41"/>
      <c r="O5979" s="41"/>
    </row>
    <row r="5980" spans="1:15" x14ac:dyDescent="0.25">
      <c r="A5980" s="165">
        <v>43715.083333333336</v>
      </c>
      <c r="B5980" s="167">
        <f>WEEKNUM(A5980)</f>
        <v>36</v>
      </c>
      <c r="C5980" s="164">
        <f>WEEKDAY(A5980)</f>
        <v>7</v>
      </c>
      <c r="D5980" s="164">
        <v>3</v>
      </c>
      <c r="E5980" s="163">
        <v>11.925000000000001</v>
      </c>
      <c r="F5980" s="163">
        <v>11.925000000000001</v>
      </c>
      <c r="G5980" s="163">
        <v>13.649999999999999</v>
      </c>
      <c r="H5980" s="1">
        <v>76</v>
      </c>
      <c r="I5980" s="161">
        <f>VLOOKUP(B5980,L$2:M$54,2,FALSE)</f>
        <v>1.0418724187201449</v>
      </c>
      <c r="J5980">
        <f>MAX(I5980*F5980,E5980)</f>
        <v>12.424328593237728</v>
      </c>
      <c r="L5980" s="166"/>
      <c r="M5980" s="41"/>
      <c r="N5980" s="41"/>
      <c r="O5980" s="41"/>
    </row>
    <row r="5981" spans="1:15" x14ac:dyDescent="0.25">
      <c r="A5981" s="165">
        <v>43715.125</v>
      </c>
      <c r="B5981" s="167">
        <f>WEEKNUM(A5981)</f>
        <v>36</v>
      </c>
      <c r="C5981" s="164">
        <f>WEEKDAY(A5981)</f>
        <v>7</v>
      </c>
      <c r="D5981" s="164">
        <v>4</v>
      </c>
      <c r="E5981" s="163">
        <v>11</v>
      </c>
      <c r="F5981" s="163">
        <v>11.125</v>
      </c>
      <c r="G5981" s="163">
        <v>12.5075</v>
      </c>
      <c r="H5981" s="1">
        <v>141</v>
      </c>
      <c r="I5981" s="161">
        <f>VLOOKUP(B5981,L$2:M$54,2,FALSE)</f>
        <v>1.0418724187201449</v>
      </c>
      <c r="J5981">
        <f>MAX(I5981*F5981,E5981)</f>
        <v>11.590830658261613</v>
      </c>
      <c r="L5981" s="166"/>
      <c r="M5981" s="41"/>
      <c r="N5981" s="41"/>
      <c r="O5981" s="41"/>
    </row>
    <row r="5982" spans="1:15" x14ac:dyDescent="0.25">
      <c r="A5982" s="165">
        <v>43715.166666666664</v>
      </c>
      <c r="B5982" s="167">
        <f>WEEKNUM(A5982)</f>
        <v>36</v>
      </c>
      <c r="C5982" s="164">
        <f>WEEKDAY(A5982)</f>
        <v>7</v>
      </c>
      <c r="D5982" s="164">
        <v>5</v>
      </c>
      <c r="E5982" s="163">
        <v>12</v>
      </c>
      <c r="F5982" s="163">
        <v>12.02</v>
      </c>
      <c r="G5982" s="163">
        <v>11.8325</v>
      </c>
      <c r="H5982" s="1">
        <v>304</v>
      </c>
      <c r="I5982" s="161">
        <f>VLOOKUP(B5982,L$2:M$54,2,FALSE)</f>
        <v>1.0418724187201449</v>
      </c>
      <c r="J5982">
        <f>MAX(I5982*F5982,E5982)</f>
        <v>12.523306473016142</v>
      </c>
      <c r="L5982" s="166"/>
      <c r="M5982" s="41"/>
      <c r="N5982" s="41"/>
      <c r="O5982" s="41"/>
    </row>
    <row r="5983" spans="1:15" x14ac:dyDescent="0.25">
      <c r="A5983" s="165">
        <v>43715.208333333336</v>
      </c>
      <c r="B5983" s="167">
        <f>WEEKNUM(A5983)</f>
        <v>36</v>
      </c>
      <c r="C5983" s="164">
        <f>WEEKDAY(A5983)</f>
        <v>7</v>
      </c>
      <c r="D5983" s="164">
        <v>6</v>
      </c>
      <c r="E5983" s="163">
        <v>10</v>
      </c>
      <c r="F5983" s="163">
        <v>10.565000000000001</v>
      </c>
      <c r="G5983" s="163">
        <v>12.4025</v>
      </c>
      <c r="H5983" s="1">
        <v>805</v>
      </c>
      <c r="I5983" s="161">
        <f>VLOOKUP(B5983,L$2:M$54,2,FALSE)</f>
        <v>1.0418724187201449</v>
      </c>
      <c r="J5983">
        <f>MAX(I5983*F5983,E5983)</f>
        <v>11.007382103778331</v>
      </c>
      <c r="L5983" s="166"/>
      <c r="M5983" s="41"/>
      <c r="N5983" s="41"/>
      <c r="O5983" s="41"/>
    </row>
    <row r="5984" spans="1:15" x14ac:dyDescent="0.25">
      <c r="A5984" s="165">
        <v>43715.25</v>
      </c>
      <c r="B5984" s="167">
        <f>WEEKNUM(A5984)</f>
        <v>36</v>
      </c>
      <c r="C5984" s="164">
        <f>WEEKDAY(A5984)</f>
        <v>7</v>
      </c>
      <c r="D5984" s="164">
        <v>7</v>
      </c>
      <c r="E5984" s="163">
        <v>10</v>
      </c>
      <c r="F5984" s="163">
        <v>9.99</v>
      </c>
      <c r="G5984" s="163">
        <v>12.215</v>
      </c>
      <c r="H5984" s="1">
        <v>3028</v>
      </c>
      <c r="I5984" s="161">
        <f>VLOOKUP(B5984,L$2:M$54,2,FALSE)</f>
        <v>1.0418724187201449</v>
      </c>
      <c r="J5984">
        <f>MAX(I5984*F5984,E5984)</f>
        <v>10.408305463014248</v>
      </c>
      <c r="L5984" s="166"/>
      <c r="M5984" s="41"/>
      <c r="N5984" s="41"/>
      <c r="O5984" s="41"/>
    </row>
    <row r="5985" spans="1:15" x14ac:dyDescent="0.25">
      <c r="A5985" s="165">
        <v>43715.291666666664</v>
      </c>
      <c r="B5985" s="167">
        <f>WEEKNUM(A5985)</f>
        <v>36</v>
      </c>
      <c r="C5985" s="164">
        <f>WEEKDAY(A5985)</f>
        <v>7</v>
      </c>
      <c r="D5985" s="164">
        <v>8</v>
      </c>
      <c r="E5985" s="163">
        <v>10</v>
      </c>
      <c r="F5985" s="163">
        <v>11.98</v>
      </c>
      <c r="G5985" s="163">
        <v>12.5725</v>
      </c>
      <c r="H5985" s="1">
        <v>4206</v>
      </c>
      <c r="I5985" s="161">
        <f>VLOOKUP(B5985,L$2:M$54,2,FALSE)</f>
        <v>1.0418724187201449</v>
      </c>
      <c r="J5985">
        <f>MAX(I5985*F5985,E5985)</f>
        <v>12.481631576267336</v>
      </c>
      <c r="L5985" s="166"/>
      <c r="M5985" s="41"/>
      <c r="N5985" s="41"/>
      <c r="O5985" s="41"/>
    </row>
    <row r="5986" spans="1:15" x14ac:dyDescent="0.25">
      <c r="A5986" s="165">
        <v>43715.333333333336</v>
      </c>
      <c r="B5986" s="167">
        <f>WEEKNUM(A5986)</f>
        <v>36</v>
      </c>
      <c r="C5986" s="164">
        <f>WEEKDAY(A5986)</f>
        <v>7</v>
      </c>
      <c r="D5986" s="164">
        <v>9</v>
      </c>
      <c r="E5986" s="163">
        <v>10</v>
      </c>
      <c r="F5986" s="163">
        <v>15.010000000000002</v>
      </c>
      <c r="G5986" s="163">
        <v>11.942500000000001</v>
      </c>
      <c r="H5986" s="1">
        <v>3773</v>
      </c>
      <c r="I5986" s="161">
        <f>VLOOKUP(B5986,L$2:M$54,2,FALSE)</f>
        <v>1.0418724187201449</v>
      </c>
      <c r="J5986">
        <f>MAX(I5986*F5986,E5986)</f>
        <v>15.638505004989376</v>
      </c>
      <c r="L5986" s="166"/>
      <c r="M5986" s="41"/>
      <c r="N5986" s="41"/>
      <c r="O5986" s="41"/>
    </row>
    <row r="5987" spans="1:15" x14ac:dyDescent="0.25">
      <c r="A5987" s="165">
        <v>43715.375</v>
      </c>
      <c r="B5987" s="167">
        <f>WEEKNUM(A5987)</f>
        <v>36</v>
      </c>
      <c r="C5987" s="164">
        <f>WEEKDAY(A5987)</f>
        <v>7</v>
      </c>
      <c r="D5987" s="164">
        <v>10</v>
      </c>
      <c r="E5987" s="163">
        <v>10</v>
      </c>
      <c r="F5987" s="163">
        <v>15.76</v>
      </c>
      <c r="G5987" s="163">
        <v>12.1675</v>
      </c>
      <c r="H5987" s="1">
        <v>2606</v>
      </c>
      <c r="I5987" s="161">
        <f>VLOOKUP(B5987,L$2:M$54,2,FALSE)</f>
        <v>1.0418724187201449</v>
      </c>
      <c r="J5987">
        <f>MAX(I5987*F5987,E5987)</f>
        <v>16.419909319029482</v>
      </c>
      <c r="L5987" s="166"/>
      <c r="M5987" s="41"/>
      <c r="N5987" s="41"/>
      <c r="O5987" s="41"/>
    </row>
    <row r="5988" spans="1:15" x14ac:dyDescent="0.25">
      <c r="A5988" s="165">
        <v>43715.416666666664</v>
      </c>
      <c r="B5988" s="167">
        <f>WEEKNUM(A5988)</f>
        <v>36</v>
      </c>
      <c r="C5988" s="164">
        <f>WEEKDAY(A5988)</f>
        <v>7</v>
      </c>
      <c r="D5988" s="164">
        <v>11</v>
      </c>
      <c r="E5988" s="163">
        <v>10</v>
      </c>
      <c r="F5988" s="163">
        <v>14.955000000000002</v>
      </c>
      <c r="G5988" s="163">
        <v>12.997499999999999</v>
      </c>
      <c r="H5988" s="1">
        <v>2497</v>
      </c>
      <c r="I5988" s="161">
        <f>VLOOKUP(B5988,L$2:M$54,2,FALSE)</f>
        <v>1.0418724187201449</v>
      </c>
      <c r="J5988">
        <f>MAX(I5988*F5988,E5988)</f>
        <v>15.581202021959768</v>
      </c>
      <c r="L5988" s="166"/>
      <c r="M5988" s="41"/>
      <c r="N5988" s="41"/>
      <c r="O5988" s="41"/>
    </row>
    <row r="5989" spans="1:15" x14ac:dyDescent="0.25">
      <c r="A5989" s="165">
        <v>43715.458333333336</v>
      </c>
      <c r="B5989" s="167">
        <f>WEEKNUM(A5989)</f>
        <v>36</v>
      </c>
      <c r="C5989" s="164">
        <f>WEEKDAY(A5989)</f>
        <v>7</v>
      </c>
      <c r="D5989" s="164">
        <v>12</v>
      </c>
      <c r="E5989" s="163">
        <v>10</v>
      </c>
      <c r="F5989" s="163">
        <v>15.905000000000001</v>
      </c>
      <c r="G5989" s="163">
        <v>13.6975</v>
      </c>
      <c r="H5989" s="1">
        <v>2520</v>
      </c>
      <c r="I5989" s="161">
        <f>VLOOKUP(B5989,L$2:M$54,2,FALSE)</f>
        <v>1.0418724187201449</v>
      </c>
      <c r="J5989">
        <f>MAX(I5989*F5989,E5989)</f>
        <v>16.570980819743905</v>
      </c>
      <c r="L5989" s="166"/>
      <c r="M5989" s="41"/>
      <c r="N5989" s="41"/>
      <c r="O5989" s="41"/>
    </row>
    <row r="5990" spans="1:15" x14ac:dyDescent="0.25">
      <c r="A5990" s="165">
        <v>43715.5</v>
      </c>
      <c r="B5990" s="167">
        <f>WEEKNUM(A5990)</f>
        <v>36</v>
      </c>
      <c r="C5990" s="164">
        <f>WEEKDAY(A5990)</f>
        <v>7</v>
      </c>
      <c r="D5990" s="164">
        <v>13</v>
      </c>
      <c r="E5990" s="163">
        <v>10</v>
      </c>
      <c r="F5990" s="163">
        <v>14.8</v>
      </c>
      <c r="G5990" s="163">
        <v>13.065000000000001</v>
      </c>
      <c r="H5990" s="1">
        <v>2380</v>
      </c>
      <c r="I5990" s="161">
        <f>VLOOKUP(B5990,L$2:M$54,2,FALSE)</f>
        <v>1.0418724187201449</v>
      </c>
      <c r="J5990">
        <f>MAX(I5990*F5990,E5990)</f>
        <v>15.419711797058145</v>
      </c>
      <c r="L5990" s="166"/>
      <c r="M5990" s="41"/>
      <c r="N5990" s="41"/>
      <c r="O5990" s="41"/>
    </row>
    <row r="5991" spans="1:15" x14ac:dyDescent="0.25">
      <c r="A5991" s="165">
        <v>43715.541666666664</v>
      </c>
      <c r="B5991" s="167">
        <f>WEEKNUM(A5991)</f>
        <v>36</v>
      </c>
      <c r="C5991" s="164">
        <f>WEEKDAY(A5991)</f>
        <v>7</v>
      </c>
      <c r="D5991" s="164">
        <v>14</v>
      </c>
      <c r="E5991" s="163">
        <v>10</v>
      </c>
      <c r="F5991" s="163">
        <v>13.914999999999999</v>
      </c>
      <c r="G5991" s="163">
        <v>12.12</v>
      </c>
      <c r="H5991" s="1">
        <v>2522</v>
      </c>
      <c r="I5991" s="161">
        <f>VLOOKUP(B5991,L$2:M$54,2,FALSE)</f>
        <v>1.0418724187201449</v>
      </c>
      <c r="J5991">
        <f>MAX(I5991*F5991,E5991)</f>
        <v>14.497654706490815</v>
      </c>
      <c r="L5991" s="166"/>
      <c r="M5991" s="41"/>
      <c r="N5991" s="41"/>
      <c r="O5991" s="41"/>
    </row>
    <row r="5992" spans="1:15" x14ac:dyDescent="0.25">
      <c r="A5992" s="165">
        <v>43715.583333333336</v>
      </c>
      <c r="B5992" s="167">
        <f>WEEKNUM(A5992)</f>
        <v>36</v>
      </c>
      <c r="C5992" s="164">
        <f>WEEKDAY(A5992)</f>
        <v>7</v>
      </c>
      <c r="D5992" s="164">
        <v>15</v>
      </c>
      <c r="E5992" s="163">
        <v>10</v>
      </c>
      <c r="F5992" s="163">
        <v>14.510000000000002</v>
      </c>
      <c r="G5992" s="163">
        <v>11.837499999999999</v>
      </c>
      <c r="H5992" s="1">
        <v>2779</v>
      </c>
      <c r="I5992" s="161">
        <f>VLOOKUP(B5992,L$2:M$54,2,FALSE)</f>
        <v>1.0418724187201449</v>
      </c>
      <c r="J5992">
        <f>MAX(I5992*F5992,E5992)</f>
        <v>15.117568795629305</v>
      </c>
      <c r="L5992" s="166"/>
      <c r="M5992" s="41"/>
      <c r="N5992" s="41"/>
      <c r="O5992" s="41"/>
    </row>
    <row r="5993" spans="1:15" x14ac:dyDescent="0.25">
      <c r="A5993" s="165">
        <v>43715.625</v>
      </c>
      <c r="B5993" s="167">
        <f>WEEKNUM(A5993)</f>
        <v>36</v>
      </c>
      <c r="C5993" s="164">
        <f>WEEKDAY(A5993)</f>
        <v>7</v>
      </c>
      <c r="D5993" s="164">
        <v>16</v>
      </c>
      <c r="E5993" s="163">
        <v>10</v>
      </c>
      <c r="F5993" s="163">
        <v>14.995000000000001</v>
      </c>
      <c r="G5993" s="163">
        <v>11.66</v>
      </c>
      <c r="H5993" s="1">
        <v>3135</v>
      </c>
      <c r="I5993" s="161">
        <f>VLOOKUP(B5993,L$2:M$54,2,FALSE)</f>
        <v>1.0418724187201449</v>
      </c>
      <c r="J5993">
        <f>MAX(I5993*F5993,E5993)</f>
        <v>15.622876918708574</v>
      </c>
      <c r="L5993" s="166"/>
      <c r="M5993" s="41"/>
      <c r="N5993" s="41"/>
      <c r="O5993" s="41"/>
    </row>
    <row r="5994" spans="1:15" x14ac:dyDescent="0.25">
      <c r="A5994" s="165">
        <v>43715.666666666664</v>
      </c>
      <c r="B5994" s="167">
        <f>WEEKNUM(A5994)</f>
        <v>36</v>
      </c>
      <c r="C5994" s="164">
        <f>WEEKDAY(A5994)</f>
        <v>7</v>
      </c>
      <c r="D5994" s="164">
        <v>17</v>
      </c>
      <c r="E5994" s="163">
        <v>10</v>
      </c>
      <c r="F5994" s="163">
        <v>16.05</v>
      </c>
      <c r="G5994" s="163">
        <v>11.765000000000001</v>
      </c>
      <c r="H5994" s="1">
        <v>4250</v>
      </c>
      <c r="I5994" s="161">
        <f>VLOOKUP(B5994,L$2:M$54,2,FALSE)</f>
        <v>1.0418724187201449</v>
      </c>
      <c r="J5994">
        <f>MAX(I5994*F5994,E5994)</f>
        <v>16.722052320458328</v>
      </c>
      <c r="L5994" s="166"/>
      <c r="M5994" s="41"/>
      <c r="N5994" s="41"/>
      <c r="O5994" s="41"/>
    </row>
    <row r="5995" spans="1:15" x14ac:dyDescent="0.25">
      <c r="A5995" s="165">
        <v>43715.708333333336</v>
      </c>
      <c r="B5995" s="167">
        <f>WEEKNUM(A5995)</f>
        <v>36</v>
      </c>
      <c r="C5995" s="164">
        <f>WEEKDAY(A5995)</f>
        <v>7</v>
      </c>
      <c r="D5995" s="164">
        <v>18</v>
      </c>
      <c r="E5995" s="163">
        <v>10</v>
      </c>
      <c r="F5995" s="163">
        <v>16.064999999999998</v>
      </c>
      <c r="G5995" s="163">
        <v>11.91</v>
      </c>
      <c r="H5995" s="1">
        <v>4159</v>
      </c>
      <c r="I5995" s="161">
        <f>VLOOKUP(B5995,L$2:M$54,2,FALSE)</f>
        <v>1.0418724187201449</v>
      </c>
      <c r="J5995">
        <f>MAX(I5995*F5995,E5995)</f>
        <v>16.737680406739127</v>
      </c>
      <c r="L5995" s="166"/>
      <c r="M5995" s="41"/>
      <c r="N5995" s="41"/>
      <c r="O5995" s="41"/>
    </row>
    <row r="5996" spans="1:15" x14ac:dyDescent="0.25">
      <c r="A5996" s="165">
        <v>43715.75</v>
      </c>
      <c r="B5996" s="167">
        <f>WEEKNUM(A5996)</f>
        <v>36</v>
      </c>
      <c r="C5996" s="164">
        <f>WEEKDAY(A5996)</f>
        <v>7</v>
      </c>
      <c r="D5996" s="164">
        <v>19</v>
      </c>
      <c r="E5996" s="163">
        <v>10</v>
      </c>
      <c r="F5996" s="163">
        <v>18.015000000000001</v>
      </c>
      <c r="G5996" s="163">
        <v>12.065</v>
      </c>
      <c r="H5996" s="1">
        <v>3159</v>
      </c>
      <c r="I5996" s="161">
        <f>VLOOKUP(B5996,L$2:M$54,2,FALSE)</f>
        <v>1.0418724187201449</v>
      </c>
      <c r="J5996">
        <f>MAX(I5996*F5996,E5996)</f>
        <v>18.76933162324341</v>
      </c>
      <c r="L5996" s="166"/>
      <c r="M5996" s="41"/>
      <c r="N5996" s="41"/>
      <c r="O5996" s="41"/>
    </row>
    <row r="5997" spans="1:15" x14ac:dyDescent="0.25">
      <c r="A5997" s="165">
        <v>43715.791666666664</v>
      </c>
      <c r="B5997" s="167">
        <f>WEEKNUM(A5997)</f>
        <v>36</v>
      </c>
      <c r="C5997" s="164">
        <f>WEEKDAY(A5997)</f>
        <v>7</v>
      </c>
      <c r="D5997" s="164">
        <v>20</v>
      </c>
      <c r="E5997" s="163">
        <v>10</v>
      </c>
      <c r="F5997" s="163">
        <v>15.719999999999999</v>
      </c>
      <c r="G5997" s="163">
        <v>12.125</v>
      </c>
      <c r="H5997" s="1">
        <v>3084</v>
      </c>
      <c r="I5997" s="161">
        <f>VLOOKUP(B5997,L$2:M$54,2,FALSE)</f>
        <v>1.0418724187201449</v>
      </c>
      <c r="J5997">
        <f>MAX(I5997*F5997,E5997)</f>
        <v>16.378234422280677</v>
      </c>
      <c r="L5997" s="166"/>
      <c r="M5997" s="41"/>
      <c r="N5997" s="41"/>
      <c r="O5997" s="41"/>
    </row>
    <row r="5998" spans="1:15" x14ac:dyDescent="0.25">
      <c r="A5998" s="165">
        <v>43715.833333333336</v>
      </c>
      <c r="B5998" s="167">
        <f>WEEKNUM(A5998)</f>
        <v>36</v>
      </c>
      <c r="C5998" s="164">
        <f>WEEKDAY(A5998)</f>
        <v>7</v>
      </c>
      <c r="D5998" s="164">
        <v>21</v>
      </c>
      <c r="E5998" s="163">
        <v>10</v>
      </c>
      <c r="F5998" s="163">
        <v>14.530000000000001</v>
      </c>
      <c r="G5998" s="163">
        <v>10.209999999999999</v>
      </c>
      <c r="H5998" s="1">
        <v>1353</v>
      </c>
      <c r="I5998" s="161">
        <f>VLOOKUP(B5998,L$2:M$54,2,FALSE)</f>
        <v>1.0418724187201449</v>
      </c>
      <c r="J5998">
        <f>MAX(I5998*F5998,E5998)</f>
        <v>15.138406244003706</v>
      </c>
      <c r="L5998" s="166"/>
      <c r="M5998" s="41"/>
      <c r="N5998" s="41"/>
      <c r="O5998" s="41"/>
    </row>
    <row r="5999" spans="1:15" x14ac:dyDescent="0.25">
      <c r="A5999" s="165">
        <v>43715.875</v>
      </c>
      <c r="B5999" s="167">
        <f>WEEKNUM(A5999)</f>
        <v>36</v>
      </c>
      <c r="C5999" s="164">
        <f>WEEKDAY(A5999)</f>
        <v>7</v>
      </c>
      <c r="D5999" s="164">
        <v>22</v>
      </c>
      <c r="E5999" s="163">
        <v>10</v>
      </c>
      <c r="F5999" s="163">
        <v>12.975</v>
      </c>
      <c r="G5999" s="163">
        <v>12.005000000000001</v>
      </c>
      <c r="H5999" s="1">
        <v>1098</v>
      </c>
      <c r="I5999" s="161">
        <f>VLOOKUP(B5999,L$2:M$54,2,FALSE)</f>
        <v>1.0418724187201449</v>
      </c>
      <c r="J5999">
        <f>MAX(I5999*F5999,E5999)</f>
        <v>13.51829463289388</v>
      </c>
      <c r="L5999" s="166"/>
      <c r="M5999" s="41"/>
      <c r="N5999" s="41"/>
      <c r="O5999" s="41"/>
    </row>
    <row r="6000" spans="1:15" x14ac:dyDescent="0.25">
      <c r="A6000" s="165">
        <v>43715.916666666664</v>
      </c>
      <c r="B6000" s="167">
        <f>WEEKNUM(A6000)</f>
        <v>36</v>
      </c>
      <c r="C6000" s="164">
        <f>WEEKDAY(A6000)</f>
        <v>7</v>
      </c>
      <c r="D6000" s="164">
        <v>23</v>
      </c>
      <c r="E6000" s="163">
        <v>12</v>
      </c>
      <c r="F6000" s="163">
        <v>12.2</v>
      </c>
      <c r="G6000" s="163">
        <v>10.045</v>
      </c>
      <c r="H6000" s="1">
        <v>985</v>
      </c>
      <c r="I6000" s="161">
        <f>VLOOKUP(B6000,L$2:M$54,2,FALSE)</f>
        <v>1.0418724187201449</v>
      </c>
      <c r="J6000">
        <f>MAX(I6000*F6000,E6000)</f>
        <v>12.710843508385768</v>
      </c>
      <c r="L6000" s="166"/>
      <c r="M6000" s="41"/>
      <c r="N6000" s="41"/>
      <c r="O6000" s="41"/>
    </row>
    <row r="6001" spans="1:15" x14ac:dyDescent="0.25">
      <c r="A6001" s="165">
        <v>43715.958333333336</v>
      </c>
      <c r="B6001" s="167">
        <f>WEEKNUM(A6001)</f>
        <v>36</v>
      </c>
      <c r="C6001" s="164">
        <f>WEEKDAY(A6001)</f>
        <v>7</v>
      </c>
      <c r="D6001" s="164">
        <v>24</v>
      </c>
      <c r="E6001" s="163">
        <v>12</v>
      </c>
      <c r="F6001" s="163">
        <v>12.885</v>
      </c>
      <c r="G6001" s="163">
        <v>11.965</v>
      </c>
      <c r="H6001" s="1">
        <v>656</v>
      </c>
      <c r="I6001" s="161">
        <f>VLOOKUP(B6001,L$2:M$54,2,FALSE)</f>
        <v>1.0418724187201449</v>
      </c>
      <c r="J6001">
        <f>MAX(I6001*F6001,E6001)</f>
        <v>13.424526115209067</v>
      </c>
      <c r="L6001" s="166"/>
      <c r="M6001" s="41"/>
      <c r="N6001" s="41"/>
      <c r="O6001" s="41"/>
    </row>
    <row r="6002" spans="1:15" x14ac:dyDescent="0.25">
      <c r="A6002" s="165">
        <v>43716</v>
      </c>
      <c r="B6002" s="167">
        <f>WEEKNUM(A6002)</f>
        <v>37</v>
      </c>
      <c r="C6002" s="164">
        <f>WEEKDAY(A6002)</f>
        <v>1</v>
      </c>
      <c r="D6002" s="164">
        <v>1</v>
      </c>
      <c r="E6002" s="163">
        <v>11.645</v>
      </c>
      <c r="F6002" s="163">
        <v>11.645</v>
      </c>
      <c r="G6002" s="163">
        <v>11.940000000000001</v>
      </c>
      <c r="H6002" s="1">
        <v>320</v>
      </c>
      <c r="I6002" s="161">
        <f>VLOOKUP(B6002,L$2:M$54,2,FALSE)</f>
        <v>1.0434717771026727</v>
      </c>
      <c r="J6002">
        <f>MAX(I6002*F6002,E6002)</f>
        <v>12.151228844360624</v>
      </c>
      <c r="L6002" s="166"/>
      <c r="M6002" s="41"/>
      <c r="N6002" s="41"/>
      <c r="O6002" s="41"/>
    </row>
    <row r="6003" spans="1:15" x14ac:dyDescent="0.25">
      <c r="A6003" s="165">
        <v>43716.041666666664</v>
      </c>
      <c r="B6003" s="167">
        <f>WEEKNUM(A6003)</f>
        <v>37</v>
      </c>
      <c r="C6003" s="164">
        <f>WEEKDAY(A6003)</f>
        <v>1</v>
      </c>
      <c r="D6003" s="164">
        <v>2</v>
      </c>
      <c r="E6003" s="163">
        <v>12.100000000000001</v>
      </c>
      <c r="F6003" s="163">
        <v>12.100000000000001</v>
      </c>
      <c r="G6003" s="163">
        <v>12.9275</v>
      </c>
      <c r="H6003" s="1">
        <v>165</v>
      </c>
      <c r="I6003" s="161">
        <f>VLOOKUP(B6003,L$2:M$54,2,FALSE)</f>
        <v>1.0434717771026727</v>
      </c>
      <c r="J6003">
        <f>MAX(I6003*F6003,E6003)</f>
        <v>12.626008502942341</v>
      </c>
      <c r="L6003" s="166"/>
      <c r="M6003" s="41"/>
      <c r="N6003" s="41"/>
      <c r="O6003" s="41"/>
    </row>
    <row r="6004" spans="1:15" x14ac:dyDescent="0.25">
      <c r="A6004" s="165">
        <v>43716.083333333336</v>
      </c>
      <c r="B6004" s="167">
        <f>WEEKNUM(A6004)</f>
        <v>37</v>
      </c>
      <c r="C6004" s="164">
        <f>WEEKDAY(A6004)</f>
        <v>1</v>
      </c>
      <c r="D6004" s="164">
        <v>3</v>
      </c>
      <c r="E6004" s="163">
        <v>11.620000000000001</v>
      </c>
      <c r="F6004" s="163">
        <v>11.620000000000001</v>
      </c>
      <c r="G6004" s="163">
        <v>13.047499999999999</v>
      </c>
      <c r="H6004" s="1">
        <v>108</v>
      </c>
      <c r="I6004" s="161">
        <f>VLOOKUP(B6004,L$2:M$54,2,FALSE)</f>
        <v>1.0434717771026727</v>
      </c>
      <c r="J6004">
        <f>MAX(I6004*F6004,E6004)</f>
        <v>12.125142049933057</v>
      </c>
      <c r="L6004" s="166"/>
      <c r="M6004" s="41"/>
      <c r="N6004" s="41"/>
      <c r="O6004" s="41"/>
    </row>
    <row r="6005" spans="1:15" x14ac:dyDescent="0.25">
      <c r="A6005" s="165">
        <v>43716.125</v>
      </c>
      <c r="B6005" s="167">
        <f>WEEKNUM(A6005)</f>
        <v>37</v>
      </c>
      <c r="C6005" s="164">
        <f>WEEKDAY(A6005)</f>
        <v>1</v>
      </c>
      <c r="D6005" s="164">
        <v>4</v>
      </c>
      <c r="E6005" s="163">
        <v>10.18</v>
      </c>
      <c r="F6005" s="163">
        <v>10.18</v>
      </c>
      <c r="G6005" s="163">
        <v>12.055</v>
      </c>
      <c r="H6005" s="1">
        <v>178</v>
      </c>
      <c r="I6005" s="161">
        <f>VLOOKUP(B6005,L$2:M$54,2,FALSE)</f>
        <v>1.0434717771026727</v>
      </c>
      <c r="J6005">
        <f>MAX(I6005*F6005,E6005)</f>
        <v>10.622542690905208</v>
      </c>
      <c r="L6005" s="166"/>
      <c r="M6005" s="41"/>
      <c r="N6005" s="41"/>
      <c r="O6005" s="41"/>
    </row>
    <row r="6006" spans="1:15" x14ac:dyDescent="0.25">
      <c r="A6006" s="165">
        <v>43716.166666666664</v>
      </c>
      <c r="B6006" s="167">
        <f>WEEKNUM(A6006)</f>
        <v>37</v>
      </c>
      <c r="C6006" s="164">
        <f>WEEKDAY(A6006)</f>
        <v>1</v>
      </c>
      <c r="D6006" s="164">
        <v>5</v>
      </c>
      <c r="E6006" s="163">
        <v>9.7899999999999991</v>
      </c>
      <c r="F6006" s="163">
        <v>9.7899999999999991</v>
      </c>
      <c r="G6006" s="163">
        <v>11.975000000000001</v>
      </c>
      <c r="H6006" s="1">
        <v>391</v>
      </c>
      <c r="I6006" s="161">
        <f>VLOOKUP(B6006,L$2:M$54,2,FALSE)</f>
        <v>1.0434717771026727</v>
      </c>
      <c r="J6006">
        <f>MAX(I6006*F6006,E6006)</f>
        <v>10.215588697835164</v>
      </c>
      <c r="L6006" s="166"/>
      <c r="M6006" s="41"/>
      <c r="N6006" s="41"/>
      <c r="O6006" s="41"/>
    </row>
    <row r="6007" spans="1:15" x14ac:dyDescent="0.25">
      <c r="A6007" s="165">
        <v>43716.208333333336</v>
      </c>
      <c r="B6007" s="167">
        <f>WEEKNUM(A6007)</f>
        <v>37</v>
      </c>
      <c r="C6007" s="164">
        <f>WEEKDAY(A6007)</f>
        <v>1</v>
      </c>
      <c r="D6007" s="164">
        <v>6</v>
      </c>
      <c r="E6007" s="163">
        <v>10.120000000000001</v>
      </c>
      <c r="F6007" s="163">
        <v>10.120000000000001</v>
      </c>
      <c r="G6007" s="163">
        <v>12.09</v>
      </c>
      <c r="H6007" s="1">
        <v>845</v>
      </c>
      <c r="I6007" s="161">
        <f>VLOOKUP(B6007,L$2:M$54,2,FALSE)</f>
        <v>1.0434717771026727</v>
      </c>
      <c r="J6007">
        <f>MAX(I6007*F6007,E6007)</f>
        <v>10.559934384279048</v>
      </c>
      <c r="L6007" s="166"/>
      <c r="M6007" s="41"/>
      <c r="N6007" s="41"/>
      <c r="O6007" s="41"/>
    </row>
    <row r="6008" spans="1:15" x14ac:dyDescent="0.25">
      <c r="A6008" s="165">
        <v>43716.25</v>
      </c>
      <c r="B6008" s="167">
        <f>WEEKNUM(A6008)</f>
        <v>37</v>
      </c>
      <c r="C6008" s="164">
        <f>WEEKDAY(A6008)</f>
        <v>1</v>
      </c>
      <c r="D6008" s="164">
        <v>7</v>
      </c>
      <c r="E6008" s="163">
        <v>10.14</v>
      </c>
      <c r="F6008" s="163">
        <v>10.14</v>
      </c>
      <c r="G6008" s="163">
        <v>12.030000000000001</v>
      </c>
      <c r="H6008" s="1">
        <v>3030</v>
      </c>
      <c r="I6008" s="161">
        <f>VLOOKUP(B6008,L$2:M$54,2,FALSE)</f>
        <v>1.0434717771026727</v>
      </c>
      <c r="J6008">
        <f>MAX(I6008*F6008,E6008)</f>
        <v>10.580803819821101</v>
      </c>
      <c r="L6008" s="166"/>
      <c r="M6008" s="41"/>
      <c r="N6008" s="41"/>
      <c r="O6008" s="41"/>
    </row>
    <row r="6009" spans="1:15" x14ac:dyDescent="0.25">
      <c r="A6009" s="165">
        <v>43716.291666666664</v>
      </c>
      <c r="B6009" s="167">
        <f>WEEKNUM(A6009)</f>
        <v>37</v>
      </c>
      <c r="C6009" s="164">
        <f>WEEKDAY(A6009)</f>
        <v>1</v>
      </c>
      <c r="D6009" s="164">
        <v>8</v>
      </c>
      <c r="E6009" s="163">
        <v>9.8550000000000004</v>
      </c>
      <c r="F6009" s="163">
        <v>9.870000000000001</v>
      </c>
      <c r="G6009" s="163">
        <v>12.512499999999999</v>
      </c>
      <c r="H6009" s="1">
        <v>4058</v>
      </c>
      <c r="I6009" s="161">
        <f>VLOOKUP(B6009,L$2:M$54,2,FALSE)</f>
        <v>1.0434717771026727</v>
      </c>
      <c r="J6009">
        <f>MAX(I6009*F6009,E6009)</f>
        <v>10.299066440003381</v>
      </c>
      <c r="L6009" s="166"/>
      <c r="M6009" s="41"/>
      <c r="N6009" s="41"/>
      <c r="O6009" s="41"/>
    </row>
    <row r="6010" spans="1:15" x14ac:dyDescent="0.25">
      <c r="A6010" s="165">
        <v>43716.333333333336</v>
      </c>
      <c r="B6010" s="167">
        <f>WEEKNUM(A6010)</f>
        <v>37</v>
      </c>
      <c r="C6010" s="164">
        <f>WEEKDAY(A6010)</f>
        <v>1</v>
      </c>
      <c r="D6010" s="164">
        <v>9</v>
      </c>
      <c r="E6010" s="163">
        <v>9.9349999999999987</v>
      </c>
      <c r="F6010" s="163">
        <v>9.7650000000000006</v>
      </c>
      <c r="G6010" s="163">
        <v>13.035</v>
      </c>
      <c r="H6010" s="1">
        <v>3584</v>
      </c>
      <c r="I6010" s="161">
        <f>VLOOKUP(B6010,L$2:M$54,2,FALSE)</f>
        <v>1.0434717771026727</v>
      </c>
      <c r="J6010">
        <f>MAX(I6010*F6010,E6010)</f>
        <v>10.189501903407599</v>
      </c>
      <c r="L6010" s="166"/>
      <c r="M6010" s="41"/>
      <c r="N6010" s="41"/>
      <c r="O6010" s="41"/>
    </row>
    <row r="6011" spans="1:15" x14ac:dyDescent="0.25">
      <c r="A6011" s="165">
        <v>43716.375</v>
      </c>
      <c r="B6011" s="167">
        <f>WEEKNUM(A6011)</f>
        <v>37</v>
      </c>
      <c r="C6011" s="164">
        <f>WEEKDAY(A6011)</f>
        <v>1</v>
      </c>
      <c r="D6011" s="164">
        <v>10</v>
      </c>
      <c r="E6011" s="163">
        <v>9</v>
      </c>
      <c r="F6011" s="163">
        <v>12.815000000000001</v>
      </c>
      <c r="G6011" s="163">
        <v>12.969999999999999</v>
      </c>
      <c r="H6011" s="1">
        <v>2572</v>
      </c>
      <c r="I6011" s="161">
        <f>VLOOKUP(B6011,L$2:M$54,2,FALSE)</f>
        <v>1.0434717771026727</v>
      </c>
      <c r="J6011">
        <f>MAX(I6011*F6011,E6011)</f>
        <v>13.372090823570751</v>
      </c>
      <c r="L6011" s="166"/>
      <c r="M6011" s="41"/>
      <c r="N6011" s="41"/>
      <c r="O6011" s="41"/>
    </row>
    <row r="6012" spans="1:15" x14ac:dyDescent="0.25">
      <c r="A6012" s="165">
        <v>43716.416666666664</v>
      </c>
      <c r="B6012" s="167">
        <f>WEEKNUM(A6012)</f>
        <v>37</v>
      </c>
      <c r="C6012" s="164">
        <f>WEEKDAY(A6012)</f>
        <v>1</v>
      </c>
      <c r="D6012" s="164">
        <v>11</v>
      </c>
      <c r="E6012" s="163">
        <v>10</v>
      </c>
      <c r="F6012" s="163">
        <v>14.09</v>
      </c>
      <c r="G6012" s="163">
        <v>13.9975</v>
      </c>
      <c r="H6012" s="1">
        <v>2676</v>
      </c>
      <c r="I6012" s="161">
        <f>VLOOKUP(B6012,L$2:M$54,2,FALSE)</f>
        <v>1.0434717771026727</v>
      </c>
      <c r="J6012">
        <f>MAX(I6012*F6012,E6012)</f>
        <v>14.702517339376659</v>
      </c>
      <c r="L6012" s="166"/>
      <c r="M6012" s="41"/>
      <c r="N6012" s="41"/>
      <c r="O6012" s="41"/>
    </row>
    <row r="6013" spans="1:15" x14ac:dyDescent="0.25">
      <c r="A6013" s="165">
        <v>43716.458333333336</v>
      </c>
      <c r="B6013" s="167">
        <f>WEEKNUM(A6013)</f>
        <v>37</v>
      </c>
      <c r="C6013" s="164">
        <f>WEEKDAY(A6013)</f>
        <v>1</v>
      </c>
      <c r="D6013" s="164">
        <v>12</v>
      </c>
      <c r="E6013" s="163">
        <v>10</v>
      </c>
      <c r="F6013" s="163">
        <v>13.98</v>
      </c>
      <c r="G6013" s="163">
        <v>13.057500000000001</v>
      </c>
      <c r="H6013" s="1">
        <v>2680</v>
      </c>
      <c r="I6013" s="161">
        <f>VLOOKUP(B6013,L$2:M$54,2,FALSE)</f>
        <v>1.0434717771026727</v>
      </c>
      <c r="J6013">
        <f>MAX(I6013*F6013,E6013)</f>
        <v>14.587735443895365</v>
      </c>
      <c r="L6013" s="166"/>
      <c r="M6013" s="41"/>
      <c r="N6013" s="41"/>
      <c r="O6013" s="41"/>
    </row>
    <row r="6014" spans="1:15" x14ac:dyDescent="0.25">
      <c r="A6014" s="165">
        <v>43716.5</v>
      </c>
      <c r="B6014" s="167">
        <f>WEEKNUM(A6014)</f>
        <v>37</v>
      </c>
      <c r="C6014" s="164">
        <f>WEEKDAY(A6014)</f>
        <v>1</v>
      </c>
      <c r="D6014" s="164">
        <v>13</v>
      </c>
      <c r="E6014" s="163">
        <v>10</v>
      </c>
      <c r="F6014" s="163">
        <v>14.09</v>
      </c>
      <c r="G6014" s="163">
        <v>12.75</v>
      </c>
      <c r="H6014" s="1">
        <v>2523</v>
      </c>
      <c r="I6014" s="161">
        <f>VLOOKUP(B6014,L$2:M$54,2,FALSE)</f>
        <v>1.0434717771026727</v>
      </c>
      <c r="J6014">
        <f>MAX(I6014*F6014,E6014)</f>
        <v>14.702517339376659</v>
      </c>
      <c r="L6014" s="166"/>
      <c r="M6014" s="41"/>
      <c r="N6014" s="41"/>
      <c r="O6014" s="41"/>
    </row>
    <row r="6015" spans="1:15" x14ac:dyDescent="0.25">
      <c r="A6015" s="165">
        <v>43716.541666666664</v>
      </c>
      <c r="B6015" s="167">
        <f>WEEKNUM(A6015)</f>
        <v>37</v>
      </c>
      <c r="C6015" s="164">
        <f>WEEKDAY(A6015)</f>
        <v>1</v>
      </c>
      <c r="D6015" s="164">
        <v>14</v>
      </c>
      <c r="E6015" s="163">
        <v>10</v>
      </c>
      <c r="F6015" s="163">
        <v>13.98</v>
      </c>
      <c r="G6015" s="163">
        <v>11.985000000000001</v>
      </c>
      <c r="H6015" s="1">
        <v>2558</v>
      </c>
      <c r="I6015" s="161">
        <f>VLOOKUP(B6015,L$2:M$54,2,FALSE)</f>
        <v>1.0434717771026727</v>
      </c>
      <c r="J6015">
        <f>MAX(I6015*F6015,E6015)</f>
        <v>14.587735443895365</v>
      </c>
      <c r="L6015" s="166"/>
      <c r="M6015" s="41"/>
      <c r="N6015" s="41"/>
      <c r="O6015" s="41"/>
    </row>
    <row r="6016" spans="1:15" x14ac:dyDescent="0.25">
      <c r="A6016" s="165">
        <v>43716.583333333336</v>
      </c>
      <c r="B6016" s="167">
        <f>WEEKNUM(A6016)</f>
        <v>37</v>
      </c>
      <c r="C6016" s="164">
        <f>WEEKDAY(A6016)</f>
        <v>1</v>
      </c>
      <c r="D6016" s="164">
        <v>15</v>
      </c>
      <c r="E6016" s="163">
        <v>10</v>
      </c>
      <c r="F6016" s="163">
        <v>14.09</v>
      </c>
      <c r="G6016" s="163">
        <v>11.399999999999999</v>
      </c>
      <c r="H6016" s="1">
        <v>2812</v>
      </c>
      <c r="I6016" s="161">
        <f>VLOOKUP(B6016,L$2:M$54,2,FALSE)</f>
        <v>1.0434717771026727</v>
      </c>
      <c r="J6016">
        <f>MAX(I6016*F6016,E6016)</f>
        <v>14.702517339376659</v>
      </c>
      <c r="L6016" s="166"/>
      <c r="M6016" s="41"/>
      <c r="N6016" s="41"/>
      <c r="O6016" s="41"/>
    </row>
    <row r="6017" spans="1:15" x14ac:dyDescent="0.25">
      <c r="A6017" s="165">
        <v>43716.625</v>
      </c>
      <c r="B6017" s="167">
        <f>WEEKNUM(A6017)</f>
        <v>37</v>
      </c>
      <c r="C6017" s="164">
        <f>WEEKDAY(A6017)</f>
        <v>1</v>
      </c>
      <c r="D6017" s="164">
        <v>16</v>
      </c>
      <c r="E6017" s="163">
        <v>10</v>
      </c>
      <c r="F6017" s="163">
        <v>13.98</v>
      </c>
      <c r="G6017" s="163">
        <v>12.030000000000001</v>
      </c>
      <c r="H6017" s="1">
        <v>3319</v>
      </c>
      <c r="I6017" s="161">
        <f>VLOOKUP(B6017,L$2:M$54,2,FALSE)</f>
        <v>1.0434717771026727</v>
      </c>
      <c r="J6017">
        <f>MAX(I6017*F6017,E6017)</f>
        <v>14.587735443895365</v>
      </c>
      <c r="L6017" s="166"/>
      <c r="M6017" s="41"/>
      <c r="N6017" s="41"/>
      <c r="O6017" s="41"/>
    </row>
    <row r="6018" spans="1:15" x14ac:dyDescent="0.25">
      <c r="A6018" s="165">
        <v>43716.666666666664</v>
      </c>
      <c r="B6018" s="167">
        <f>WEEKNUM(A6018)</f>
        <v>37</v>
      </c>
      <c r="C6018" s="164">
        <f>WEEKDAY(A6018)</f>
        <v>1</v>
      </c>
      <c r="D6018" s="164">
        <v>17</v>
      </c>
      <c r="E6018" s="163">
        <v>10</v>
      </c>
      <c r="F6018" s="163">
        <v>13.865</v>
      </c>
      <c r="G6018" s="163">
        <v>11.932500000000001</v>
      </c>
      <c r="H6018" s="1">
        <v>3858</v>
      </c>
      <c r="I6018" s="161">
        <f>VLOOKUP(B6018,L$2:M$54,2,FALSE)</f>
        <v>1.0434717771026727</v>
      </c>
      <c r="J6018">
        <f>MAX(I6018*F6018,E6018)</f>
        <v>14.467736189528557</v>
      </c>
      <c r="L6018" s="166"/>
      <c r="M6018" s="41"/>
      <c r="N6018" s="41"/>
      <c r="O6018" s="41"/>
    </row>
    <row r="6019" spans="1:15" x14ac:dyDescent="0.25">
      <c r="A6019" s="165">
        <v>43716.708333333336</v>
      </c>
      <c r="B6019" s="167">
        <f>WEEKNUM(A6019)</f>
        <v>37</v>
      </c>
      <c r="C6019" s="164">
        <f>WEEKDAY(A6019)</f>
        <v>1</v>
      </c>
      <c r="D6019" s="164">
        <v>18</v>
      </c>
      <c r="E6019" s="163">
        <v>10</v>
      </c>
      <c r="F6019" s="163">
        <v>13.684999999999999</v>
      </c>
      <c r="G6019" s="163">
        <v>12.120000000000001</v>
      </c>
      <c r="H6019" s="1">
        <v>3256</v>
      </c>
      <c r="I6019" s="161">
        <f>VLOOKUP(B6019,L$2:M$54,2,FALSE)</f>
        <v>1.0434717771026727</v>
      </c>
      <c r="J6019">
        <f>MAX(I6019*F6019,E6019)</f>
        <v>14.279911269650075</v>
      </c>
      <c r="L6019" s="166"/>
      <c r="M6019" s="41"/>
      <c r="N6019" s="41"/>
      <c r="O6019" s="41"/>
    </row>
    <row r="6020" spans="1:15" x14ac:dyDescent="0.25">
      <c r="A6020" s="165">
        <v>43716.75</v>
      </c>
      <c r="B6020" s="167">
        <f>WEEKNUM(A6020)</f>
        <v>37</v>
      </c>
      <c r="C6020" s="164">
        <f>WEEKDAY(A6020)</f>
        <v>1</v>
      </c>
      <c r="D6020" s="164">
        <v>19</v>
      </c>
      <c r="E6020" s="163">
        <v>10</v>
      </c>
      <c r="F6020" s="163">
        <v>14.09</v>
      </c>
      <c r="G6020" s="163">
        <v>11.905000000000001</v>
      </c>
      <c r="H6020" s="1">
        <v>3326</v>
      </c>
      <c r="I6020" s="161">
        <f>VLOOKUP(B6020,L$2:M$54,2,FALSE)</f>
        <v>1.0434717771026727</v>
      </c>
      <c r="J6020">
        <f>MAX(I6020*F6020,E6020)</f>
        <v>14.702517339376659</v>
      </c>
      <c r="L6020" s="166"/>
      <c r="M6020" s="41"/>
      <c r="N6020" s="41"/>
      <c r="O6020" s="41"/>
    </row>
    <row r="6021" spans="1:15" x14ac:dyDescent="0.25">
      <c r="A6021" s="165">
        <v>43716.791666666664</v>
      </c>
      <c r="B6021" s="167">
        <f>WEEKNUM(A6021)</f>
        <v>37</v>
      </c>
      <c r="C6021" s="164">
        <f>WEEKDAY(A6021)</f>
        <v>1</v>
      </c>
      <c r="D6021" s="164">
        <v>20</v>
      </c>
      <c r="E6021" s="163">
        <v>10</v>
      </c>
      <c r="F6021" s="163">
        <v>13.99</v>
      </c>
      <c r="G6021" s="163">
        <v>12.065000000000001</v>
      </c>
      <c r="H6021" s="1">
        <v>2531</v>
      </c>
      <c r="I6021" s="161">
        <f>VLOOKUP(B6021,L$2:M$54,2,FALSE)</f>
        <v>1.0434717771026727</v>
      </c>
      <c r="J6021">
        <f>MAX(I6021*F6021,E6021)</f>
        <v>14.598170161666392</v>
      </c>
      <c r="L6021" s="166"/>
      <c r="M6021" s="41"/>
      <c r="N6021" s="41"/>
      <c r="O6021" s="41"/>
    </row>
    <row r="6022" spans="1:15" x14ac:dyDescent="0.25">
      <c r="A6022" s="165">
        <v>43716.833333333336</v>
      </c>
      <c r="B6022" s="167">
        <f>WEEKNUM(A6022)</f>
        <v>37</v>
      </c>
      <c r="C6022" s="164">
        <f>WEEKDAY(A6022)</f>
        <v>1</v>
      </c>
      <c r="D6022" s="164">
        <v>21</v>
      </c>
      <c r="E6022" s="163">
        <v>10</v>
      </c>
      <c r="F6022" s="163">
        <v>13.965</v>
      </c>
      <c r="G6022" s="163">
        <v>10.215</v>
      </c>
      <c r="H6022" s="1">
        <v>1539</v>
      </c>
      <c r="I6022" s="161">
        <f>VLOOKUP(B6022,L$2:M$54,2,FALSE)</f>
        <v>1.0434717771026727</v>
      </c>
      <c r="J6022">
        <f>MAX(I6022*F6022,E6022)</f>
        <v>14.572083367238823</v>
      </c>
      <c r="L6022" s="166"/>
      <c r="M6022" s="41"/>
      <c r="N6022" s="41"/>
      <c r="O6022" s="41"/>
    </row>
    <row r="6023" spans="1:15" x14ac:dyDescent="0.25">
      <c r="A6023" s="165">
        <v>43716.875</v>
      </c>
      <c r="B6023" s="167">
        <f>WEEKNUM(A6023)</f>
        <v>37</v>
      </c>
      <c r="C6023" s="164">
        <f>WEEKDAY(A6023)</f>
        <v>1</v>
      </c>
      <c r="D6023" s="164">
        <v>22</v>
      </c>
      <c r="E6023" s="163">
        <v>10</v>
      </c>
      <c r="F6023" s="163">
        <v>12.815</v>
      </c>
      <c r="G6023" s="163">
        <v>10.055</v>
      </c>
      <c r="H6023" s="1">
        <v>1172</v>
      </c>
      <c r="I6023" s="161">
        <f>VLOOKUP(B6023,L$2:M$54,2,FALSE)</f>
        <v>1.0434717771026727</v>
      </c>
      <c r="J6023">
        <f>MAX(I6023*F6023,E6023)</f>
        <v>13.372090823570749</v>
      </c>
      <c r="L6023" s="166"/>
      <c r="M6023" s="41"/>
      <c r="N6023" s="41"/>
      <c r="O6023" s="41"/>
    </row>
    <row r="6024" spans="1:15" x14ac:dyDescent="0.25">
      <c r="A6024" s="165">
        <v>43716.916666666664</v>
      </c>
      <c r="B6024" s="167">
        <f>WEEKNUM(A6024)</f>
        <v>37</v>
      </c>
      <c r="C6024" s="164">
        <f>WEEKDAY(A6024)</f>
        <v>1</v>
      </c>
      <c r="D6024" s="164">
        <v>23</v>
      </c>
      <c r="E6024" s="163">
        <v>12</v>
      </c>
      <c r="F6024" s="163">
        <v>12.045</v>
      </c>
      <c r="G6024" s="163">
        <v>11.02</v>
      </c>
      <c r="H6024" s="1">
        <v>1025</v>
      </c>
      <c r="I6024" s="161">
        <f>VLOOKUP(B6024,L$2:M$54,2,FALSE)</f>
        <v>1.0434717771026727</v>
      </c>
      <c r="J6024">
        <f>MAX(I6024*F6024,E6024)</f>
        <v>12.568617555201692</v>
      </c>
      <c r="L6024" s="166"/>
      <c r="M6024" s="41"/>
      <c r="N6024" s="41"/>
      <c r="O6024" s="41"/>
    </row>
    <row r="6025" spans="1:15" x14ac:dyDescent="0.25">
      <c r="A6025" s="165">
        <v>43716.958333333336</v>
      </c>
      <c r="B6025" s="167">
        <f>WEEKNUM(A6025)</f>
        <v>37</v>
      </c>
      <c r="C6025" s="164">
        <f>WEEKDAY(A6025)</f>
        <v>1</v>
      </c>
      <c r="D6025" s="164">
        <v>24</v>
      </c>
      <c r="E6025" s="163">
        <v>11</v>
      </c>
      <c r="F6025" s="163">
        <v>11.73</v>
      </c>
      <c r="G6025" s="163">
        <v>9.8999999999999986</v>
      </c>
      <c r="H6025" s="1">
        <v>902</v>
      </c>
      <c r="I6025" s="161">
        <f>VLOOKUP(B6025,L$2:M$54,2,FALSE)</f>
        <v>1.0434717771026727</v>
      </c>
      <c r="J6025">
        <f>MAX(I6025*F6025,E6025)</f>
        <v>12.23992394541435</v>
      </c>
      <c r="L6025" s="166"/>
      <c r="M6025" s="41"/>
      <c r="N6025" s="41"/>
      <c r="O6025" s="41"/>
    </row>
    <row r="6026" spans="1:15" x14ac:dyDescent="0.25">
      <c r="A6026" s="165">
        <v>43717</v>
      </c>
      <c r="B6026" s="167">
        <f>WEEKNUM(A6026)</f>
        <v>37</v>
      </c>
      <c r="C6026" s="164">
        <f>WEEKDAY(A6026)</f>
        <v>2</v>
      </c>
      <c r="D6026" s="164">
        <v>1</v>
      </c>
      <c r="E6026" s="163">
        <v>11.815</v>
      </c>
      <c r="F6026" s="163">
        <v>11.815</v>
      </c>
      <c r="G6026" s="163">
        <v>10.9475</v>
      </c>
      <c r="H6026" s="1">
        <v>555</v>
      </c>
      <c r="I6026" s="161">
        <f>VLOOKUP(B6026,L$2:M$54,2,FALSE)</f>
        <v>1.0434717771026727</v>
      </c>
      <c r="J6026">
        <f>MAX(I6026*F6026,E6026)</f>
        <v>12.328619046468077</v>
      </c>
      <c r="L6026" s="166"/>
      <c r="M6026" s="41"/>
      <c r="N6026" s="41"/>
      <c r="O6026" s="41"/>
    </row>
    <row r="6027" spans="1:15" x14ac:dyDescent="0.25">
      <c r="A6027" s="165">
        <v>43717.041666666664</v>
      </c>
      <c r="B6027" s="167">
        <f>WEEKNUM(A6027)</f>
        <v>37</v>
      </c>
      <c r="C6027" s="164">
        <f>WEEKDAY(A6027)</f>
        <v>2</v>
      </c>
      <c r="D6027" s="164">
        <v>2</v>
      </c>
      <c r="E6027" s="163">
        <v>11.86</v>
      </c>
      <c r="F6027" s="163">
        <v>11.86</v>
      </c>
      <c r="G6027" s="163">
        <v>10.465</v>
      </c>
      <c r="H6027" s="1">
        <v>353</v>
      </c>
      <c r="I6027" s="161">
        <f>VLOOKUP(B6027,L$2:M$54,2,FALSE)</f>
        <v>1.0434717771026727</v>
      </c>
      <c r="J6027">
        <f>MAX(I6027*F6027,E6027)</f>
        <v>12.375575276437697</v>
      </c>
      <c r="L6027" s="166"/>
      <c r="M6027" s="41"/>
      <c r="N6027" s="41"/>
      <c r="O6027" s="41"/>
    </row>
    <row r="6028" spans="1:15" x14ac:dyDescent="0.25">
      <c r="A6028" s="165">
        <v>43717.083333333336</v>
      </c>
      <c r="B6028" s="167">
        <f>WEEKNUM(A6028)</f>
        <v>37</v>
      </c>
      <c r="C6028" s="164">
        <f>WEEKDAY(A6028)</f>
        <v>2</v>
      </c>
      <c r="D6028" s="164">
        <v>3</v>
      </c>
      <c r="E6028" s="163">
        <v>12.065</v>
      </c>
      <c r="F6028" s="163">
        <v>12.065</v>
      </c>
      <c r="G6028" s="163">
        <v>11.342499999999999</v>
      </c>
      <c r="H6028" s="1">
        <v>217</v>
      </c>
      <c r="I6028" s="161">
        <f>VLOOKUP(B6028,L$2:M$54,2,FALSE)</f>
        <v>1.0434717771026727</v>
      </c>
      <c r="J6028">
        <f>MAX(I6028*F6028,E6028)</f>
        <v>12.589486990743746</v>
      </c>
      <c r="L6028" s="166"/>
      <c r="M6028" s="41"/>
      <c r="N6028" s="41"/>
      <c r="O6028" s="41"/>
    </row>
    <row r="6029" spans="1:15" x14ac:dyDescent="0.25">
      <c r="A6029" s="165">
        <v>43717.125</v>
      </c>
      <c r="B6029" s="167">
        <f>WEEKNUM(A6029)</f>
        <v>37</v>
      </c>
      <c r="C6029" s="164">
        <f>WEEKDAY(A6029)</f>
        <v>2</v>
      </c>
      <c r="D6029" s="164">
        <v>4</v>
      </c>
      <c r="E6029" s="163">
        <v>12.030000000000001</v>
      </c>
      <c r="F6029" s="163">
        <v>12.030000000000001</v>
      </c>
      <c r="G6029" s="163">
        <v>11.899999999999999</v>
      </c>
      <c r="H6029" s="1">
        <v>226</v>
      </c>
      <c r="I6029" s="161">
        <f>VLOOKUP(B6029,L$2:M$54,2,FALSE)</f>
        <v>1.0434717771026727</v>
      </c>
      <c r="J6029">
        <f>MAX(I6029*F6029,E6029)</f>
        <v>12.552965478545154</v>
      </c>
      <c r="L6029" s="166"/>
      <c r="M6029" s="41"/>
      <c r="N6029" s="41"/>
      <c r="O6029" s="41"/>
    </row>
    <row r="6030" spans="1:15" x14ac:dyDescent="0.25">
      <c r="A6030" s="165">
        <v>43717.166666666664</v>
      </c>
      <c r="B6030" s="167">
        <f>WEEKNUM(A6030)</f>
        <v>37</v>
      </c>
      <c r="C6030" s="164">
        <f>WEEKDAY(A6030)</f>
        <v>2</v>
      </c>
      <c r="D6030" s="164">
        <v>5</v>
      </c>
      <c r="E6030" s="163">
        <v>9.9499999999999993</v>
      </c>
      <c r="F6030" s="163">
        <v>9.9499999999999993</v>
      </c>
      <c r="G6030" s="163">
        <v>11.842499999999999</v>
      </c>
      <c r="H6030" s="1">
        <v>324</v>
      </c>
      <c r="I6030" s="161">
        <f>VLOOKUP(B6030,L$2:M$54,2,FALSE)</f>
        <v>1.0434717771026727</v>
      </c>
      <c r="J6030">
        <f>MAX(I6030*F6030,E6030)</f>
        <v>10.382544182171593</v>
      </c>
      <c r="L6030" s="166"/>
      <c r="M6030" s="41"/>
      <c r="N6030" s="41"/>
      <c r="O6030" s="41"/>
    </row>
    <row r="6031" spans="1:15" x14ac:dyDescent="0.25">
      <c r="A6031" s="165">
        <v>43717.208333333336</v>
      </c>
      <c r="B6031" s="167">
        <f>WEEKNUM(A6031)</f>
        <v>37</v>
      </c>
      <c r="C6031" s="164">
        <f>WEEKDAY(A6031)</f>
        <v>2</v>
      </c>
      <c r="D6031" s="164">
        <v>6</v>
      </c>
      <c r="E6031" s="163">
        <v>10.190000000000001</v>
      </c>
      <c r="F6031" s="163">
        <v>10.190000000000001</v>
      </c>
      <c r="G6031" s="163">
        <v>11.899999999999999</v>
      </c>
      <c r="H6031" s="1">
        <v>342</v>
      </c>
      <c r="I6031" s="161">
        <f>VLOOKUP(B6031,L$2:M$54,2,FALSE)</f>
        <v>1.0434717771026727</v>
      </c>
      <c r="J6031">
        <f>MAX(I6031*F6031,E6031)</f>
        <v>10.632977408676236</v>
      </c>
      <c r="L6031" s="166"/>
      <c r="M6031" s="41"/>
      <c r="N6031" s="41"/>
      <c r="O6031" s="41"/>
    </row>
    <row r="6032" spans="1:15" x14ac:dyDescent="0.25">
      <c r="A6032" s="165">
        <v>43717.25</v>
      </c>
      <c r="B6032" s="167">
        <f>WEEKNUM(A6032)</f>
        <v>37</v>
      </c>
      <c r="C6032" s="164">
        <f>WEEKDAY(A6032)</f>
        <v>2</v>
      </c>
      <c r="D6032" s="164">
        <v>7</v>
      </c>
      <c r="E6032" s="163">
        <v>10.065000000000001</v>
      </c>
      <c r="F6032" s="163">
        <v>10.065000000000001</v>
      </c>
      <c r="G6032" s="163">
        <v>11.842499999999999</v>
      </c>
      <c r="H6032" s="1">
        <v>629</v>
      </c>
      <c r="I6032" s="161">
        <f>VLOOKUP(B6032,L$2:M$54,2,FALSE)</f>
        <v>1.0434717771026727</v>
      </c>
      <c r="J6032">
        <f>MAX(I6032*F6032,E6032)</f>
        <v>10.502543436538401</v>
      </c>
      <c r="L6032" s="166"/>
      <c r="M6032" s="41"/>
      <c r="N6032" s="41"/>
      <c r="O6032" s="41"/>
    </row>
    <row r="6033" spans="1:15" x14ac:dyDescent="0.25">
      <c r="A6033" s="165">
        <v>43717.291666666664</v>
      </c>
      <c r="B6033" s="167">
        <f>WEEKNUM(A6033)</f>
        <v>37</v>
      </c>
      <c r="C6033" s="164">
        <f>WEEKDAY(A6033)</f>
        <v>2</v>
      </c>
      <c r="D6033" s="164">
        <v>8</v>
      </c>
      <c r="E6033" s="163">
        <v>10.09</v>
      </c>
      <c r="F6033" s="163">
        <v>10.09</v>
      </c>
      <c r="G6033" s="163">
        <v>11.899999999999999</v>
      </c>
      <c r="H6033" s="1">
        <v>1298</v>
      </c>
      <c r="I6033" s="161">
        <f>VLOOKUP(B6033,L$2:M$54,2,FALSE)</f>
        <v>1.0434717771026727</v>
      </c>
      <c r="J6033">
        <f>MAX(I6033*F6033,E6033)</f>
        <v>10.528630230965968</v>
      </c>
      <c r="L6033" s="166"/>
      <c r="M6033" s="41"/>
      <c r="N6033" s="41"/>
      <c r="O6033" s="41"/>
    </row>
    <row r="6034" spans="1:15" x14ac:dyDescent="0.25">
      <c r="A6034" s="165">
        <v>43717.333333333336</v>
      </c>
      <c r="B6034" s="167">
        <f>WEEKNUM(A6034)</f>
        <v>37</v>
      </c>
      <c r="C6034" s="164">
        <f>WEEKDAY(A6034)</f>
        <v>2</v>
      </c>
      <c r="D6034" s="164">
        <v>9</v>
      </c>
      <c r="E6034" s="163">
        <v>9.9499999999999993</v>
      </c>
      <c r="F6034" s="163">
        <v>9.9499999999999993</v>
      </c>
      <c r="G6034" s="163">
        <v>11.842499999999999</v>
      </c>
      <c r="H6034" s="1">
        <v>1910</v>
      </c>
      <c r="I6034" s="161">
        <f>VLOOKUP(B6034,L$2:M$54,2,FALSE)</f>
        <v>1.0434717771026727</v>
      </c>
      <c r="J6034">
        <f>MAX(I6034*F6034,E6034)</f>
        <v>10.382544182171593</v>
      </c>
      <c r="L6034" s="166"/>
      <c r="M6034" s="41"/>
      <c r="N6034" s="41"/>
      <c r="O6034" s="41"/>
    </row>
    <row r="6035" spans="1:15" x14ac:dyDescent="0.25">
      <c r="A6035" s="165">
        <v>43717.375</v>
      </c>
      <c r="B6035" s="167">
        <f>WEEKNUM(A6035)</f>
        <v>37</v>
      </c>
      <c r="C6035" s="164">
        <f>WEEKDAY(A6035)</f>
        <v>2</v>
      </c>
      <c r="D6035" s="164">
        <v>10</v>
      </c>
      <c r="E6035" s="163">
        <v>11.86</v>
      </c>
      <c r="F6035" s="163">
        <v>11.86</v>
      </c>
      <c r="G6035" s="163">
        <v>11.99</v>
      </c>
      <c r="H6035" s="1">
        <v>2446</v>
      </c>
      <c r="I6035" s="161">
        <f>VLOOKUP(B6035,L$2:M$54,2,FALSE)</f>
        <v>1.0434717771026727</v>
      </c>
      <c r="J6035">
        <f>MAX(I6035*F6035,E6035)</f>
        <v>12.375575276437697</v>
      </c>
      <c r="L6035" s="166"/>
      <c r="M6035" s="41"/>
      <c r="N6035" s="41"/>
      <c r="O6035" s="41"/>
    </row>
    <row r="6036" spans="1:15" x14ac:dyDescent="0.25">
      <c r="A6036" s="165">
        <v>43717.416666666664</v>
      </c>
      <c r="B6036" s="167">
        <f>WEEKNUM(A6036)</f>
        <v>37</v>
      </c>
      <c r="C6036" s="164">
        <f>WEEKDAY(A6036)</f>
        <v>2</v>
      </c>
      <c r="D6036" s="164">
        <v>11</v>
      </c>
      <c r="E6036" s="163">
        <v>10.5</v>
      </c>
      <c r="F6036" s="163">
        <v>11.885</v>
      </c>
      <c r="G6036" s="163">
        <v>12.045</v>
      </c>
      <c r="H6036" s="1">
        <v>3009</v>
      </c>
      <c r="I6036" s="161">
        <f>VLOOKUP(B6036,L$2:M$54,2,FALSE)</f>
        <v>1.0434717771026727</v>
      </c>
      <c r="J6036">
        <f>MAX(I6036*F6036,E6036)</f>
        <v>12.401662070865266</v>
      </c>
      <c r="L6036" s="166"/>
      <c r="M6036" s="41"/>
      <c r="N6036" s="41"/>
      <c r="O6036" s="41"/>
    </row>
    <row r="6037" spans="1:15" x14ac:dyDescent="0.25">
      <c r="A6037" s="165">
        <v>43717.458333333336</v>
      </c>
      <c r="B6037" s="167">
        <f>WEEKNUM(A6037)</f>
        <v>37</v>
      </c>
      <c r="C6037" s="164">
        <f>WEEKDAY(A6037)</f>
        <v>2</v>
      </c>
      <c r="D6037" s="164">
        <v>12</v>
      </c>
      <c r="E6037" s="163">
        <v>10.934999999999999</v>
      </c>
      <c r="F6037" s="163">
        <v>11.94</v>
      </c>
      <c r="G6037" s="163">
        <v>12.012499999999999</v>
      </c>
      <c r="H6037" s="1">
        <v>3095</v>
      </c>
      <c r="I6037" s="161">
        <f>VLOOKUP(B6037,L$2:M$54,2,FALSE)</f>
        <v>1.0434717771026727</v>
      </c>
      <c r="J6037">
        <f>MAX(I6037*F6037,E6037)</f>
        <v>12.459053018605912</v>
      </c>
      <c r="L6037" s="166"/>
      <c r="M6037" s="41"/>
      <c r="N6037" s="41"/>
      <c r="O6037" s="41"/>
    </row>
    <row r="6038" spans="1:15" x14ac:dyDescent="0.25">
      <c r="A6038" s="165">
        <v>43717.5</v>
      </c>
      <c r="B6038" s="167">
        <f>WEEKNUM(A6038)</f>
        <v>37</v>
      </c>
      <c r="C6038" s="164">
        <f>WEEKDAY(A6038)</f>
        <v>2</v>
      </c>
      <c r="D6038" s="164">
        <v>13</v>
      </c>
      <c r="E6038" s="163">
        <v>10</v>
      </c>
      <c r="F6038" s="163">
        <v>13.870000000000001</v>
      </c>
      <c r="G6038" s="163">
        <v>11.7875</v>
      </c>
      <c r="H6038" s="1">
        <v>2883</v>
      </c>
      <c r="I6038" s="161">
        <f>VLOOKUP(B6038,L$2:M$54,2,FALSE)</f>
        <v>1.0434717771026727</v>
      </c>
      <c r="J6038">
        <f>MAX(I6038*F6038,E6038)</f>
        <v>14.472953548414072</v>
      </c>
      <c r="L6038" s="166"/>
      <c r="M6038" s="41"/>
      <c r="N6038" s="41"/>
      <c r="O6038" s="41"/>
    </row>
    <row r="6039" spans="1:15" x14ac:dyDescent="0.25">
      <c r="A6039" s="165">
        <v>43717.541666666664</v>
      </c>
      <c r="B6039" s="167">
        <f>WEEKNUM(A6039)</f>
        <v>37</v>
      </c>
      <c r="C6039" s="164">
        <f>WEEKDAY(A6039)</f>
        <v>2</v>
      </c>
      <c r="D6039" s="164">
        <v>14</v>
      </c>
      <c r="E6039" s="163">
        <v>10</v>
      </c>
      <c r="F6039" s="163">
        <v>14.15</v>
      </c>
      <c r="G6039" s="163">
        <v>11.725</v>
      </c>
      <c r="H6039" s="1">
        <v>2705</v>
      </c>
      <c r="I6039" s="161">
        <f>VLOOKUP(B6039,L$2:M$54,2,FALSE)</f>
        <v>1.0434717771026727</v>
      </c>
      <c r="J6039">
        <f>MAX(I6039*F6039,E6039)</f>
        <v>14.765125646002819</v>
      </c>
      <c r="L6039" s="166"/>
      <c r="M6039" s="41"/>
      <c r="N6039" s="41"/>
      <c r="O6039" s="41"/>
    </row>
    <row r="6040" spans="1:15" x14ac:dyDescent="0.25">
      <c r="A6040" s="165">
        <v>43717.583333333336</v>
      </c>
      <c r="B6040" s="167">
        <f>WEEKNUM(A6040)</f>
        <v>37</v>
      </c>
      <c r="C6040" s="164">
        <f>WEEKDAY(A6040)</f>
        <v>2</v>
      </c>
      <c r="D6040" s="164">
        <v>15</v>
      </c>
      <c r="E6040" s="163">
        <v>10</v>
      </c>
      <c r="F6040" s="163">
        <v>11.9375</v>
      </c>
      <c r="G6040" s="163">
        <v>11.907499999999999</v>
      </c>
      <c r="H6040" s="1">
        <v>2864</v>
      </c>
      <c r="I6040" s="161">
        <f>VLOOKUP(B6040,L$2:M$54,2,FALSE)</f>
        <v>1.0434717771026727</v>
      </c>
      <c r="J6040">
        <f>MAX(I6040*F6040,E6040)</f>
        <v>12.456444339163156</v>
      </c>
      <c r="L6040" s="166"/>
      <c r="M6040" s="41"/>
      <c r="N6040" s="41"/>
      <c r="O6040" s="41"/>
    </row>
    <row r="6041" spans="1:15" x14ac:dyDescent="0.25">
      <c r="A6041" s="165">
        <v>43717.625</v>
      </c>
      <c r="B6041" s="167">
        <f>WEEKNUM(A6041)</f>
        <v>37</v>
      </c>
      <c r="C6041" s="164">
        <f>WEEKDAY(A6041)</f>
        <v>2</v>
      </c>
      <c r="D6041" s="164">
        <v>16</v>
      </c>
      <c r="E6041" s="163">
        <v>11</v>
      </c>
      <c r="F6041" s="163">
        <v>12.105</v>
      </c>
      <c r="G6041" s="163">
        <v>12.022500000000001</v>
      </c>
      <c r="H6041" s="1">
        <v>2872</v>
      </c>
      <c r="I6041" s="161">
        <f>VLOOKUP(B6041,L$2:M$54,2,FALSE)</f>
        <v>1.0434717771026727</v>
      </c>
      <c r="J6041">
        <f>MAX(I6041*F6041,E6041)</f>
        <v>12.631225861827854</v>
      </c>
      <c r="L6041" s="166"/>
      <c r="M6041" s="41"/>
      <c r="N6041" s="41"/>
      <c r="O6041" s="41"/>
    </row>
    <row r="6042" spans="1:15" x14ac:dyDescent="0.25">
      <c r="A6042" s="165">
        <v>43717.666666666664</v>
      </c>
      <c r="B6042" s="167">
        <f>WEEKNUM(A6042)</f>
        <v>37</v>
      </c>
      <c r="C6042" s="164">
        <f>WEEKDAY(A6042)</f>
        <v>2</v>
      </c>
      <c r="D6042" s="164">
        <v>17</v>
      </c>
      <c r="E6042" s="163">
        <v>10</v>
      </c>
      <c r="F6042" s="163">
        <v>13.850000000000001</v>
      </c>
      <c r="G6042" s="163">
        <v>11.3675</v>
      </c>
      <c r="H6042" s="1">
        <v>2825</v>
      </c>
      <c r="I6042" s="161">
        <f>VLOOKUP(B6042,L$2:M$54,2,FALSE)</f>
        <v>1.0434717771026727</v>
      </c>
      <c r="J6042">
        <f>MAX(I6042*F6042,E6042)</f>
        <v>14.452084112872019</v>
      </c>
      <c r="L6042" s="166"/>
      <c r="M6042" s="41"/>
      <c r="N6042" s="41"/>
      <c r="O6042" s="41"/>
    </row>
    <row r="6043" spans="1:15" x14ac:dyDescent="0.25">
      <c r="A6043" s="165">
        <v>43717.708333333336</v>
      </c>
      <c r="B6043" s="167">
        <f>WEEKNUM(A6043)</f>
        <v>37</v>
      </c>
      <c r="C6043" s="164">
        <f>WEEKDAY(A6043)</f>
        <v>2</v>
      </c>
      <c r="D6043" s="164">
        <v>18</v>
      </c>
      <c r="E6043" s="163">
        <v>10</v>
      </c>
      <c r="F6043" s="163">
        <v>14.260000000000002</v>
      </c>
      <c r="G6043" s="163">
        <v>12.045</v>
      </c>
      <c r="H6043" s="1">
        <v>2830</v>
      </c>
      <c r="I6043" s="161">
        <f>VLOOKUP(B6043,L$2:M$54,2,FALSE)</f>
        <v>1.0434717771026727</v>
      </c>
      <c r="J6043">
        <f>MAX(I6043*F6043,E6043)</f>
        <v>14.879907541484114</v>
      </c>
      <c r="L6043" s="166"/>
      <c r="M6043" s="41"/>
      <c r="N6043" s="41"/>
      <c r="O6043" s="41"/>
    </row>
    <row r="6044" spans="1:15" x14ac:dyDescent="0.25">
      <c r="A6044" s="165">
        <v>43717.75</v>
      </c>
      <c r="B6044" s="167">
        <f>WEEKNUM(A6044)</f>
        <v>37</v>
      </c>
      <c r="C6044" s="164">
        <f>WEEKDAY(A6044)</f>
        <v>2</v>
      </c>
      <c r="D6044" s="164">
        <v>19</v>
      </c>
      <c r="E6044" s="163">
        <v>10</v>
      </c>
      <c r="F6044" s="163">
        <v>14</v>
      </c>
      <c r="G6044" s="163">
        <v>11.89</v>
      </c>
      <c r="H6044" s="1">
        <v>2672</v>
      </c>
      <c r="I6044" s="161">
        <f>VLOOKUP(B6044,L$2:M$54,2,FALSE)</f>
        <v>1.0434717771026727</v>
      </c>
      <c r="J6044">
        <f>MAX(I6044*F6044,E6044)</f>
        <v>14.608604879437419</v>
      </c>
      <c r="L6044" s="166"/>
      <c r="M6044" s="41"/>
      <c r="N6044" s="41"/>
      <c r="O6044" s="41"/>
    </row>
    <row r="6045" spans="1:15" x14ac:dyDescent="0.25">
      <c r="A6045" s="165">
        <v>43717.791666666664</v>
      </c>
      <c r="B6045" s="167">
        <f>WEEKNUM(A6045)</f>
        <v>37</v>
      </c>
      <c r="C6045" s="164">
        <f>WEEKDAY(A6045)</f>
        <v>2</v>
      </c>
      <c r="D6045" s="164">
        <v>20</v>
      </c>
      <c r="E6045" s="163">
        <v>10</v>
      </c>
      <c r="F6045" s="163">
        <v>13.850000000000001</v>
      </c>
      <c r="G6045" s="163">
        <v>11.705</v>
      </c>
      <c r="H6045" s="1">
        <v>1897</v>
      </c>
      <c r="I6045" s="161">
        <f>VLOOKUP(B6045,L$2:M$54,2,FALSE)</f>
        <v>1.0434717771026727</v>
      </c>
      <c r="J6045">
        <f>MAX(I6045*F6045,E6045)</f>
        <v>14.452084112872019</v>
      </c>
      <c r="L6045" s="166"/>
      <c r="M6045" s="41"/>
      <c r="N6045" s="41"/>
      <c r="O6045" s="41"/>
    </row>
    <row r="6046" spans="1:15" x14ac:dyDescent="0.25">
      <c r="A6046" s="165">
        <v>43717.833333333336</v>
      </c>
      <c r="B6046" s="167">
        <f>WEEKNUM(A6046)</f>
        <v>37</v>
      </c>
      <c r="C6046" s="164">
        <f>WEEKDAY(A6046)</f>
        <v>2</v>
      </c>
      <c r="D6046" s="164">
        <v>21</v>
      </c>
      <c r="E6046" s="163">
        <v>10</v>
      </c>
      <c r="F6046" s="163">
        <v>14.260000000000002</v>
      </c>
      <c r="G6046" s="163">
        <v>10.66</v>
      </c>
      <c r="H6046" s="1">
        <v>1153</v>
      </c>
      <c r="I6046" s="161">
        <f>VLOOKUP(B6046,L$2:M$54,2,FALSE)</f>
        <v>1.0434717771026727</v>
      </c>
      <c r="J6046">
        <f>MAX(I6046*F6046,E6046)</f>
        <v>14.879907541484114</v>
      </c>
      <c r="L6046" s="166"/>
      <c r="M6046" s="41"/>
      <c r="N6046" s="41"/>
      <c r="O6046" s="41"/>
    </row>
    <row r="6047" spans="1:15" x14ac:dyDescent="0.25">
      <c r="A6047" s="165">
        <v>43717.875</v>
      </c>
      <c r="B6047" s="167">
        <f>WEEKNUM(A6047)</f>
        <v>37</v>
      </c>
      <c r="C6047" s="164">
        <f>WEEKDAY(A6047)</f>
        <v>2</v>
      </c>
      <c r="D6047" s="164">
        <v>22</v>
      </c>
      <c r="E6047" s="163">
        <v>10</v>
      </c>
      <c r="F6047" s="163">
        <v>13</v>
      </c>
      <c r="G6047" s="163">
        <v>10.195</v>
      </c>
      <c r="H6047" s="1">
        <v>904</v>
      </c>
      <c r="I6047" s="161">
        <f>VLOOKUP(B6047,L$2:M$54,2,FALSE)</f>
        <v>1.0434717771026727</v>
      </c>
      <c r="J6047">
        <f>MAX(I6047*F6047,E6047)</f>
        <v>13.565133102334745</v>
      </c>
      <c r="L6047" s="166"/>
      <c r="M6047" s="41"/>
      <c r="N6047" s="41"/>
      <c r="O6047" s="41"/>
    </row>
    <row r="6048" spans="1:15" x14ac:dyDescent="0.25">
      <c r="A6048" s="165">
        <v>43717.916666666664</v>
      </c>
      <c r="B6048" s="167">
        <f>WEEKNUM(A6048)</f>
        <v>37</v>
      </c>
      <c r="C6048" s="164">
        <f>WEEKDAY(A6048)</f>
        <v>2</v>
      </c>
      <c r="D6048" s="164">
        <v>23</v>
      </c>
      <c r="E6048" s="163">
        <v>12.01</v>
      </c>
      <c r="F6048" s="163">
        <v>12.01</v>
      </c>
      <c r="G6048" s="163">
        <v>10.09</v>
      </c>
      <c r="H6048" s="1">
        <v>959</v>
      </c>
      <c r="I6048" s="161">
        <f>VLOOKUP(B6048,L$2:M$54,2,FALSE)</f>
        <v>1.0434717771026727</v>
      </c>
      <c r="J6048">
        <f>MAX(I6048*F6048,E6048)</f>
        <v>12.532096043003099</v>
      </c>
      <c r="L6048" s="166"/>
      <c r="M6048" s="41"/>
      <c r="N6048" s="41"/>
      <c r="O6048" s="41"/>
    </row>
    <row r="6049" spans="1:15" x14ac:dyDescent="0.25">
      <c r="A6049" s="165">
        <v>43717.958333333336</v>
      </c>
      <c r="B6049" s="167">
        <f>WEEKNUM(A6049)</f>
        <v>37</v>
      </c>
      <c r="C6049" s="164">
        <f>WEEKDAY(A6049)</f>
        <v>2</v>
      </c>
      <c r="D6049" s="164">
        <v>24</v>
      </c>
      <c r="E6049" s="163">
        <v>11.9375</v>
      </c>
      <c r="F6049" s="163">
        <v>11.9375</v>
      </c>
      <c r="G6049" s="163">
        <v>10.190000000000001</v>
      </c>
      <c r="H6049" s="1">
        <v>947</v>
      </c>
      <c r="I6049" s="161">
        <f>VLOOKUP(B6049,L$2:M$54,2,FALSE)</f>
        <v>1.0434717771026727</v>
      </c>
      <c r="J6049">
        <f>MAX(I6049*F6049,E6049)</f>
        <v>12.456444339163156</v>
      </c>
      <c r="L6049" s="166"/>
      <c r="M6049" s="41"/>
      <c r="N6049" s="41"/>
      <c r="O6049" s="41"/>
    </row>
    <row r="6050" spans="1:15" x14ac:dyDescent="0.25">
      <c r="A6050" s="165">
        <v>43718</v>
      </c>
      <c r="B6050" s="167">
        <f>WEEKNUM(A6050)</f>
        <v>37</v>
      </c>
      <c r="C6050" s="164">
        <f>WEEKDAY(A6050)</f>
        <v>3</v>
      </c>
      <c r="D6050" s="164">
        <v>1</v>
      </c>
      <c r="E6050" s="163">
        <v>10.879999999999999</v>
      </c>
      <c r="F6050" s="163">
        <v>10.879999999999999</v>
      </c>
      <c r="G6050" s="163">
        <v>9.81</v>
      </c>
      <c r="H6050" s="1">
        <v>761</v>
      </c>
      <c r="I6050" s="161">
        <f>VLOOKUP(B6050,L$2:M$54,2,FALSE)</f>
        <v>1.0434717771026727</v>
      </c>
      <c r="J6050">
        <f>MAX(I6050*F6050,E6050)</f>
        <v>11.352972934877078</v>
      </c>
      <c r="L6050" s="166"/>
      <c r="M6050" s="41"/>
      <c r="N6050" s="41"/>
      <c r="O6050" s="41"/>
    </row>
    <row r="6051" spans="1:15" x14ac:dyDescent="0.25">
      <c r="A6051" s="165">
        <v>43718.041666666664</v>
      </c>
      <c r="B6051" s="167">
        <f>WEEKNUM(A6051)</f>
        <v>37</v>
      </c>
      <c r="C6051" s="164">
        <f>WEEKDAY(A6051)</f>
        <v>3</v>
      </c>
      <c r="D6051" s="164">
        <v>2</v>
      </c>
      <c r="E6051" s="163">
        <v>12</v>
      </c>
      <c r="F6051" s="163">
        <v>12</v>
      </c>
      <c r="G6051" s="163">
        <v>10.08</v>
      </c>
      <c r="H6051" s="1">
        <v>428</v>
      </c>
      <c r="I6051" s="161">
        <f>VLOOKUP(B6051,L$2:M$54,2,FALSE)</f>
        <v>1.0434717771026727</v>
      </c>
      <c r="J6051">
        <f>MAX(I6051*F6051,E6051)</f>
        <v>12.521661325232072</v>
      </c>
      <c r="L6051" s="166"/>
      <c r="M6051" s="41"/>
      <c r="N6051" s="41"/>
      <c r="O6051" s="41"/>
    </row>
    <row r="6052" spans="1:15" x14ac:dyDescent="0.25">
      <c r="A6052" s="165">
        <v>43718.083333333336</v>
      </c>
      <c r="B6052" s="167">
        <f>WEEKNUM(A6052)</f>
        <v>37</v>
      </c>
      <c r="C6052" s="164">
        <f>WEEKDAY(A6052)</f>
        <v>3</v>
      </c>
      <c r="D6052" s="164">
        <v>3</v>
      </c>
      <c r="E6052" s="163">
        <v>10.6</v>
      </c>
      <c r="F6052" s="163">
        <v>11.1</v>
      </c>
      <c r="G6052" s="163">
        <v>11.86</v>
      </c>
      <c r="H6052" s="1">
        <v>282</v>
      </c>
      <c r="I6052" s="161">
        <f>VLOOKUP(B6052,L$2:M$54,2,FALSE)</f>
        <v>1.0434717771026727</v>
      </c>
      <c r="J6052">
        <f>MAX(I6052*F6052,E6052)</f>
        <v>11.582536725839667</v>
      </c>
      <c r="L6052" s="166"/>
      <c r="M6052" s="41"/>
      <c r="N6052" s="41"/>
      <c r="O6052" s="41"/>
    </row>
    <row r="6053" spans="1:15" x14ac:dyDescent="0.25">
      <c r="A6053" s="165">
        <v>43718.125</v>
      </c>
      <c r="B6053" s="167">
        <f>WEEKNUM(A6053)</f>
        <v>37</v>
      </c>
      <c r="C6053" s="164">
        <f>WEEKDAY(A6053)</f>
        <v>3</v>
      </c>
      <c r="D6053" s="164">
        <v>4</v>
      </c>
      <c r="E6053" s="163">
        <v>11.875</v>
      </c>
      <c r="F6053" s="163">
        <v>12</v>
      </c>
      <c r="G6053" s="163">
        <v>11.0725</v>
      </c>
      <c r="H6053" s="1">
        <v>214</v>
      </c>
      <c r="I6053" s="161">
        <f>VLOOKUP(B6053,L$2:M$54,2,FALSE)</f>
        <v>1.0434717771026727</v>
      </c>
      <c r="J6053">
        <f>MAX(I6053*F6053,E6053)</f>
        <v>12.521661325232072</v>
      </c>
      <c r="L6053" s="166"/>
      <c r="M6053" s="41"/>
      <c r="N6053" s="41"/>
      <c r="O6053" s="41"/>
    </row>
    <row r="6054" spans="1:15" x14ac:dyDescent="0.25">
      <c r="A6054" s="165">
        <v>43718.166666666664</v>
      </c>
      <c r="B6054" s="167">
        <f>WEEKNUM(A6054)</f>
        <v>37</v>
      </c>
      <c r="C6054" s="164">
        <f>WEEKDAY(A6054)</f>
        <v>3</v>
      </c>
      <c r="D6054" s="164">
        <v>5</v>
      </c>
      <c r="E6054" s="163">
        <v>10.6</v>
      </c>
      <c r="F6054" s="163">
        <v>11.1</v>
      </c>
      <c r="G6054" s="163">
        <v>11.442500000000001</v>
      </c>
      <c r="H6054" s="1">
        <v>284</v>
      </c>
      <c r="I6054" s="161">
        <f>VLOOKUP(B6054,L$2:M$54,2,FALSE)</f>
        <v>1.0434717771026727</v>
      </c>
      <c r="J6054">
        <f>MAX(I6054*F6054,E6054)</f>
        <v>11.582536725839667</v>
      </c>
      <c r="L6054" s="166"/>
      <c r="M6054" s="41"/>
      <c r="N6054" s="41"/>
      <c r="O6054" s="41"/>
    </row>
    <row r="6055" spans="1:15" x14ac:dyDescent="0.25">
      <c r="A6055" s="165">
        <v>43718.208333333336</v>
      </c>
      <c r="B6055" s="167">
        <f>WEEKNUM(A6055)</f>
        <v>37</v>
      </c>
      <c r="C6055" s="164">
        <f>WEEKDAY(A6055)</f>
        <v>3</v>
      </c>
      <c r="D6055" s="164">
        <v>6</v>
      </c>
      <c r="E6055" s="163">
        <v>10.5</v>
      </c>
      <c r="F6055" s="163">
        <v>11</v>
      </c>
      <c r="G6055" s="163">
        <v>12.105</v>
      </c>
      <c r="H6055" s="1">
        <v>254</v>
      </c>
      <c r="I6055" s="161">
        <f>VLOOKUP(B6055,L$2:M$54,2,FALSE)</f>
        <v>1.0434717771026727</v>
      </c>
      <c r="J6055">
        <f>MAX(I6055*F6055,E6055)</f>
        <v>11.4781895481294</v>
      </c>
      <c r="L6055" s="166"/>
      <c r="M6055" s="41"/>
      <c r="N6055" s="41"/>
      <c r="O6055" s="41"/>
    </row>
    <row r="6056" spans="1:15" x14ac:dyDescent="0.25">
      <c r="A6056" s="165">
        <v>43718.25</v>
      </c>
      <c r="B6056" s="167">
        <f>WEEKNUM(A6056)</f>
        <v>37</v>
      </c>
      <c r="C6056" s="164">
        <f>WEEKDAY(A6056)</f>
        <v>3</v>
      </c>
      <c r="D6056" s="164">
        <v>7</v>
      </c>
      <c r="E6056" s="163">
        <v>10.875</v>
      </c>
      <c r="F6056" s="163">
        <v>12</v>
      </c>
      <c r="G6056" s="163">
        <v>12.0375</v>
      </c>
      <c r="H6056" s="1">
        <v>347</v>
      </c>
      <c r="I6056" s="161">
        <f>VLOOKUP(B6056,L$2:M$54,2,FALSE)</f>
        <v>1.0434717771026727</v>
      </c>
      <c r="J6056">
        <f>MAX(I6056*F6056,E6056)</f>
        <v>12.521661325232072</v>
      </c>
      <c r="L6056" s="166"/>
      <c r="M6056" s="41"/>
      <c r="N6056" s="41"/>
      <c r="O6056" s="41"/>
    </row>
    <row r="6057" spans="1:15" x14ac:dyDescent="0.25">
      <c r="A6057" s="165">
        <v>43718.291666666664</v>
      </c>
      <c r="B6057" s="167">
        <f>WEEKNUM(A6057)</f>
        <v>37</v>
      </c>
      <c r="C6057" s="164">
        <f>WEEKDAY(A6057)</f>
        <v>3</v>
      </c>
      <c r="D6057" s="164">
        <v>8</v>
      </c>
      <c r="E6057" s="163">
        <v>10</v>
      </c>
      <c r="F6057" s="163">
        <v>15.75</v>
      </c>
      <c r="G6057" s="163">
        <v>11.475</v>
      </c>
      <c r="H6057" s="1">
        <v>558</v>
      </c>
      <c r="I6057" s="161">
        <f>VLOOKUP(B6057,L$2:M$54,2,FALSE)</f>
        <v>1.0434717771026727</v>
      </c>
      <c r="J6057">
        <f>MAX(I6057*F6057,E6057)</f>
        <v>16.434680489367096</v>
      </c>
      <c r="L6057" s="166"/>
      <c r="M6057" s="41"/>
      <c r="N6057" s="41"/>
      <c r="O6057" s="41"/>
    </row>
    <row r="6058" spans="1:15" x14ac:dyDescent="0.25">
      <c r="A6058" s="165">
        <v>43718.333333333336</v>
      </c>
      <c r="B6058" s="167">
        <f>WEEKNUM(A6058)</f>
        <v>37</v>
      </c>
      <c r="C6058" s="164">
        <f>WEEKDAY(A6058)</f>
        <v>3</v>
      </c>
      <c r="D6058" s="164">
        <v>9</v>
      </c>
      <c r="E6058" s="163">
        <v>10</v>
      </c>
      <c r="F6058" s="163">
        <v>17.625</v>
      </c>
      <c r="G6058" s="163">
        <v>11.516249999999999</v>
      </c>
      <c r="H6058" s="1">
        <v>926</v>
      </c>
      <c r="I6058" s="161">
        <f>VLOOKUP(B6058,L$2:M$54,2,FALSE)</f>
        <v>1.0434717771026727</v>
      </c>
      <c r="J6058">
        <f>MAX(I6058*F6058,E6058)</f>
        <v>18.391190071434607</v>
      </c>
      <c r="L6058" s="166"/>
      <c r="M6058" s="41"/>
      <c r="N6058" s="41"/>
      <c r="O6058" s="41"/>
    </row>
    <row r="6059" spans="1:15" x14ac:dyDescent="0.25">
      <c r="A6059" s="165">
        <v>43718.375</v>
      </c>
      <c r="B6059" s="167">
        <f>WEEKNUM(A6059)</f>
        <v>37</v>
      </c>
      <c r="C6059" s="164">
        <f>WEEKDAY(A6059)</f>
        <v>3</v>
      </c>
      <c r="D6059" s="164">
        <v>10</v>
      </c>
      <c r="E6059" s="163">
        <v>10</v>
      </c>
      <c r="F6059" s="163">
        <v>14.75</v>
      </c>
      <c r="G6059" s="163">
        <v>12.01</v>
      </c>
      <c r="H6059" s="1">
        <v>1423</v>
      </c>
      <c r="I6059" s="161">
        <f>VLOOKUP(B6059,L$2:M$54,2,FALSE)</f>
        <v>1.0434717771026727</v>
      </c>
      <c r="J6059">
        <f>MAX(I6059*F6059,E6059)</f>
        <v>15.391208712264422</v>
      </c>
      <c r="L6059" s="166"/>
      <c r="M6059" s="41"/>
      <c r="N6059" s="41"/>
      <c r="O6059" s="41"/>
    </row>
    <row r="6060" spans="1:15" x14ac:dyDescent="0.25">
      <c r="A6060" s="165">
        <v>43718.416666666664</v>
      </c>
      <c r="B6060" s="167">
        <f>WEEKNUM(A6060)</f>
        <v>37</v>
      </c>
      <c r="C6060" s="164">
        <f>WEEKDAY(A6060)</f>
        <v>3</v>
      </c>
      <c r="D6060" s="164">
        <v>11</v>
      </c>
      <c r="E6060" s="163">
        <v>10</v>
      </c>
      <c r="F6060" s="163">
        <v>14</v>
      </c>
      <c r="G6060" s="163">
        <v>12.0425</v>
      </c>
      <c r="H6060" s="1">
        <v>1951</v>
      </c>
      <c r="I6060" s="161">
        <f>VLOOKUP(B6060,L$2:M$54,2,FALSE)</f>
        <v>1.0434717771026727</v>
      </c>
      <c r="J6060">
        <f>MAX(I6060*F6060,E6060)</f>
        <v>14.608604879437419</v>
      </c>
      <c r="L6060" s="166"/>
      <c r="M6060" s="41"/>
      <c r="N6060" s="41"/>
      <c r="O6060" s="41"/>
    </row>
    <row r="6061" spans="1:15" x14ac:dyDescent="0.25">
      <c r="A6061" s="165">
        <v>43718.458333333336</v>
      </c>
      <c r="B6061" s="167">
        <f>WEEKNUM(A6061)</f>
        <v>37</v>
      </c>
      <c r="C6061" s="164">
        <f>WEEKDAY(A6061)</f>
        <v>3</v>
      </c>
      <c r="D6061" s="164">
        <v>12</v>
      </c>
      <c r="E6061" s="163">
        <v>10</v>
      </c>
      <c r="F6061" s="163">
        <v>13.875</v>
      </c>
      <c r="G6061" s="163">
        <v>12.525</v>
      </c>
      <c r="H6061" s="1">
        <v>2610</v>
      </c>
      <c r="I6061" s="161">
        <f>VLOOKUP(B6061,L$2:M$54,2,FALSE)</f>
        <v>1.0434717771026727</v>
      </c>
      <c r="J6061">
        <f>MAX(I6061*F6061,E6061)</f>
        <v>14.478170907299583</v>
      </c>
      <c r="L6061" s="166"/>
      <c r="M6061" s="41"/>
      <c r="N6061" s="41"/>
      <c r="O6061" s="41"/>
    </row>
    <row r="6062" spans="1:15" x14ac:dyDescent="0.25">
      <c r="A6062" s="165">
        <v>43718.5</v>
      </c>
      <c r="B6062" s="167">
        <f>WEEKNUM(A6062)</f>
        <v>37</v>
      </c>
      <c r="C6062" s="164">
        <f>WEEKDAY(A6062)</f>
        <v>3</v>
      </c>
      <c r="D6062" s="164">
        <v>13</v>
      </c>
      <c r="E6062" s="163">
        <v>10</v>
      </c>
      <c r="F6062" s="163">
        <v>14.125</v>
      </c>
      <c r="G6062" s="163">
        <v>12.01</v>
      </c>
      <c r="H6062" s="1">
        <v>2459</v>
      </c>
      <c r="I6062" s="161">
        <f>VLOOKUP(B6062,L$2:M$54,2,FALSE)</f>
        <v>1.0434717771026727</v>
      </c>
      <c r="J6062">
        <f>MAX(I6062*F6062,E6062)</f>
        <v>14.739038851575252</v>
      </c>
      <c r="L6062" s="166"/>
      <c r="M6062" s="41"/>
      <c r="N6062" s="41"/>
      <c r="O6062" s="41"/>
    </row>
    <row r="6063" spans="1:15" x14ac:dyDescent="0.25">
      <c r="A6063" s="165">
        <v>43718.541666666664</v>
      </c>
      <c r="B6063" s="167">
        <f>WEEKNUM(A6063)</f>
        <v>37</v>
      </c>
      <c r="C6063" s="164">
        <f>WEEKDAY(A6063)</f>
        <v>3</v>
      </c>
      <c r="D6063" s="164">
        <v>14</v>
      </c>
      <c r="E6063" s="163">
        <v>10</v>
      </c>
      <c r="F6063" s="163">
        <v>14.074999999999999</v>
      </c>
      <c r="G6063" s="163">
        <v>12.0425</v>
      </c>
      <c r="H6063" s="1">
        <v>2202</v>
      </c>
      <c r="I6063" s="161">
        <f>VLOOKUP(B6063,L$2:M$54,2,FALSE)</f>
        <v>1.0434717771026727</v>
      </c>
      <c r="J6063">
        <f>MAX(I6063*F6063,E6063)</f>
        <v>14.686865262720117</v>
      </c>
      <c r="L6063" s="166"/>
      <c r="M6063" s="41"/>
      <c r="N6063" s="41"/>
      <c r="O6063" s="41"/>
    </row>
    <row r="6064" spans="1:15" x14ac:dyDescent="0.25">
      <c r="A6064" s="165">
        <v>43718.583333333336</v>
      </c>
      <c r="B6064" s="167">
        <f>WEEKNUM(A6064)</f>
        <v>37</v>
      </c>
      <c r="C6064" s="164">
        <f>WEEKDAY(A6064)</f>
        <v>3</v>
      </c>
      <c r="D6064" s="164">
        <v>15</v>
      </c>
      <c r="E6064" s="163">
        <v>10</v>
      </c>
      <c r="F6064" s="163">
        <v>13.975000000000001</v>
      </c>
      <c r="G6064" s="163">
        <v>11.925000000000001</v>
      </c>
      <c r="H6064" s="1">
        <v>2415</v>
      </c>
      <c r="I6064" s="161">
        <f>VLOOKUP(B6064,L$2:M$54,2,FALSE)</f>
        <v>1.0434717771026727</v>
      </c>
      <c r="J6064">
        <f>MAX(I6064*F6064,E6064)</f>
        <v>14.582518085009852</v>
      </c>
      <c r="L6064" s="166"/>
      <c r="M6064" s="41"/>
      <c r="N6064" s="41"/>
      <c r="O6064" s="41"/>
    </row>
    <row r="6065" spans="1:15" x14ac:dyDescent="0.25">
      <c r="A6065" s="165">
        <v>43718.625</v>
      </c>
      <c r="B6065" s="167">
        <f>WEEKNUM(A6065)</f>
        <v>37</v>
      </c>
      <c r="C6065" s="164">
        <f>WEEKDAY(A6065)</f>
        <v>3</v>
      </c>
      <c r="D6065" s="164">
        <v>16</v>
      </c>
      <c r="E6065" s="163">
        <v>10</v>
      </c>
      <c r="F6065" s="163">
        <v>14.175000000000001</v>
      </c>
      <c r="G6065" s="163">
        <v>12.13</v>
      </c>
      <c r="H6065" s="1">
        <v>2817</v>
      </c>
      <c r="I6065" s="161">
        <f>VLOOKUP(B6065,L$2:M$54,2,FALSE)</f>
        <v>1.0434717771026727</v>
      </c>
      <c r="J6065">
        <f>MAX(I6065*F6065,E6065)</f>
        <v>14.791212440430385</v>
      </c>
      <c r="L6065" s="166"/>
      <c r="M6065" s="41"/>
      <c r="N6065" s="41"/>
      <c r="O6065" s="41"/>
    </row>
    <row r="6066" spans="1:15" x14ac:dyDescent="0.25">
      <c r="A6066" s="165">
        <v>43718.666666666664</v>
      </c>
      <c r="B6066" s="167">
        <f>WEEKNUM(A6066)</f>
        <v>37</v>
      </c>
      <c r="C6066" s="164">
        <f>WEEKDAY(A6066)</f>
        <v>3</v>
      </c>
      <c r="D6066" s="164">
        <v>17</v>
      </c>
      <c r="E6066" s="163">
        <v>10</v>
      </c>
      <c r="F6066" s="163">
        <v>14.45</v>
      </c>
      <c r="G6066" s="163">
        <v>11.935</v>
      </c>
      <c r="H6066" s="1">
        <v>3248</v>
      </c>
      <c r="I6066" s="161">
        <f>VLOOKUP(B6066,L$2:M$54,2,FALSE)</f>
        <v>1.0434717771026727</v>
      </c>
      <c r="J6066">
        <f>MAX(I6066*F6066,E6066)</f>
        <v>15.07816717913362</v>
      </c>
      <c r="L6066" s="166"/>
      <c r="M6066" s="41"/>
      <c r="N6066" s="41"/>
      <c r="O6066" s="41"/>
    </row>
    <row r="6067" spans="1:15" x14ac:dyDescent="0.25">
      <c r="A6067" s="165">
        <v>43718.708333333336</v>
      </c>
      <c r="B6067" s="167">
        <f>WEEKNUM(A6067)</f>
        <v>37</v>
      </c>
      <c r="C6067" s="164">
        <f>WEEKDAY(A6067)</f>
        <v>3</v>
      </c>
      <c r="D6067" s="164">
        <v>18</v>
      </c>
      <c r="E6067" s="163">
        <v>10</v>
      </c>
      <c r="F6067" s="163">
        <v>17.375</v>
      </c>
      <c r="G6067" s="163">
        <v>12.032500000000001</v>
      </c>
      <c r="H6067" s="1">
        <v>3379</v>
      </c>
      <c r="I6067" s="161">
        <f>VLOOKUP(B6067,L$2:M$54,2,FALSE)</f>
        <v>1.0434717771026727</v>
      </c>
      <c r="J6067">
        <f>MAX(I6067*F6067,E6067)</f>
        <v>18.130322127158937</v>
      </c>
      <c r="L6067" s="166"/>
      <c r="M6067" s="41"/>
      <c r="N6067" s="41"/>
      <c r="O6067" s="41"/>
    </row>
    <row r="6068" spans="1:15" x14ac:dyDescent="0.25">
      <c r="A6068" s="165">
        <v>43718.75</v>
      </c>
      <c r="B6068" s="167">
        <f>WEEKNUM(A6068)</f>
        <v>37</v>
      </c>
      <c r="C6068" s="164">
        <f>WEEKDAY(A6068)</f>
        <v>3</v>
      </c>
      <c r="D6068" s="164">
        <v>19</v>
      </c>
      <c r="E6068" s="163">
        <v>10</v>
      </c>
      <c r="F6068" s="163">
        <v>15.925000000000001</v>
      </c>
      <c r="G6068" s="163">
        <v>10.879999999999999</v>
      </c>
      <c r="H6068" s="1">
        <v>3367</v>
      </c>
      <c r="I6068" s="161">
        <f>VLOOKUP(B6068,L$2:M$54,2,FALSE)</f>
        <v>1.0434717771026727</v>
      </c>
      <c r="J6068">
        <f>MAX(I6068*F6068,E6068)</f>
        <v>16.617288050360063</v>
      </c>
      <c r="L6068" s="166"/>
      <c r="M6068" s="41"/>
      <c r="N6068" s="41"/>
      <c r="O6068" s="41"/>
    </row>
    <row r="6069" spans="1:15" x14ac:dyDescent="0.25">
      <c r="A6069" s="165">
        <v>43718.791666666664</v>
      </c>
      <c r="B6069" s="167">
        <f>WEEKNUM(A6069)</f>
        <v>37</v>
      </c>
      <c r="C6069" s="164">
        <f>WEEKDAY(A6069)</f>
        <v>3</v>
      </c>
      <c r="D6069" s="164">
        <v>20</v>
      </c>
      <c r="E6069" s="163">
        <v>10</v>
      </c>
      <c r="F6069" s="163">
        <v>13.525</v>
      </c>
      <c r="G6069" s="163">
        <v>12</v>
      </c>
      <c r="H6069" s="1">
        <v>2394</v>
      </c>
      <c r="I6069" s="161">
        <f>VLOOKUP(B6069,L$2:M$54,2,FALSE)</f>
        <v>1.0434717771026727</v>
      </c>
      <c r="J6069">
        <f>MAX(I6069*F6069,E6069)</f>
        <v>14.112955785313648</v>
      </c>
      <c r="L6069" s="166"/>
      <c r="M6069" s="41"/>
      <c r="N6069" s="41"/>
      <c r="O6069" s="41"/>
    </row>
    <row r="6070" spans="1:15" x14ac:dyDescent="0.25">
      <c r="A6070" s="165">
        <v>43718.833333333336</v>
      </c>
      <c r="B6070" s="167">
        <f>WEEKNUM(A6070)</f>
        <v>37</v>
      </c>
      <c r="C6070" s="164">
        <f>WEEKDAY(A6070)</f>
        <v>3</v>
      </c>
      <c r="D6070" s="164">
        <v>21</v>
      </c>
      <c r="E6070" s="163">
        <v>12.45</v>
      </c>
      <c r="F6070" s="163">
        <v>12.45</v>
      </c>
      <c r="G6070" s="163">
        <v>10.85</v>
      </c>
      <c r="H6070" s="1">
        <v>1845</v>
      </c>
      <c r="I6070" s="161">
        <f>VLOOKUP(B6070,L$2:M$54,2,FALSE)</f>
        <v>1.0434717771026727</v>
      </c>
      <c r="J6070">
        <f>MAX(I6070*F6070,E6070)</f>
        <v>12.991223624928274</v>
      </c>
      <c r="L6070" s="166"/>
      <c r="M6070" s="41"/>
      <c r="N6070" s="41"/>
      <c r="O6070" s="41"/>
    </row>
    <row r="6071" spans="1:15" x14ac:dyDescent="0.25">
      <c r="A6071" s="165">
        <v>43718.875</v>
      </c>
      <c r="B6071" s="167">
        <f>WEEKNUM(A6071)</f>
        <v>37</v>
      </c>
      <c r="C6071" s="164">
        <f>WEEKDAY(A6071)</f>
        <v>3</v>
      </c>
      <c r="D6071" s="164">
        <v>22</v>
      </c>
      <c r="E6071" s="163">
        <v>11.95</v>
      </c>
      <c r="F6071" s="163">
        <v>11.95</v>
      </c>
      <c r="G6071" s="163">
        <v>11.9375</v>
      </c>
      <c r="H6071" s="1">
        <v>1382</v>
      </c>
      <c r="I6071" s="161">
        <f>VLOOKUP(B6071,L$2:M$54,2,FALSE)</f>
        <v>1.0434717771026727</v>
      </c>
      <c r="J6071">
        <f>MAX(I6071*F6071,E6071)</f>
        <v>12.469487736376937</v>
      </c>
      <c r="L6071" s="166"/>
      <c r="M6071" s="41"/>
      <c r="N6071" s="41"/>
      <c r="O6071" s="41"/>
    </row>
    <row r="6072" spans="1:15" x14ac:dyDescent="0.25">
      <c r="A6072" s="165">
        <v>43718.916666666664</v>
      </c>
      <c r="B6072" s="167">
        <f>WEEKNUM(A6072)</f>
        <v>37</v>
      </c>
      <c r="C6072" s="164">
        <f>WEEKDAY(A6072)</f>
        <v>3</v>
      </c>
      <c r="D6072" s="164">
        <v>23</v>
      </c>
      <c r="E6072" s="163">
        <v>11.725000000000001</v>
      </c>
      <c r="F6072" s="163">
        <v>11.725000000000001</v>
      </c>
      <c r="G6072" s="163">
        <v>10.85</v>
      </c>
      <c r="H6072" s="1">
        <v>806</v>
      </c>
      <c r="I6072" s="161">
        <f>VLOOKUP(B6072,L$2:M$54,2,FALSE)</f>
        <v>1.0434717771026727</v>
      </c>
      <c r="J6072">
        <f>MAX(I6072*F6072,E6072)</f>
        <v>12.234706586528839</v>
      </c>
      <c r="L6072" s="166"/>
      <c r="M6072" s="41"/>
      <c r="N6072" s="41"/>
      <c r="O6072" s="41"/>
    </row>
    <row r="6073" spans="1:15" x14ac:dyDescent="0.25">
      <c r="A6073" s="165">
        <v>43718.958333333336</v>
      </c>
      <c r="B6073" s="167">
        <f>WEEKNUM(A6073)</f>
        <v>37</v>
      </c>
      <c r="C6073" s="164">
        <f>WEEKDAY(A6073)</f>
        <v>3</v>
      </c>
      <c r="D6073" s="164">
        <v>24</v>
      </c>
      <c r="E6073" s="163">
        <v>12</v>
      </c>
      <c r="F6073" s="163">
        <v>12</v>
      </c>
      <c r="G6073" s="163">
        <v>10.75</v>
      </c>
      <c r="H6073" s="1">
        <v>431</v>
      </c>
      <c r="I6073" s="161">
        <f>VLOOKUP(B6073,L$2:M$54,2,FALSE)</f>
        <v>1.0434717771026727</v>
      </c>
      <c r="J6073">
        <f>MAX(I6073*F6073,E6073)</f>
        <v>12.521661325232072</v>
      </c>
      <c r="L6073" s="166"/>
      <c r="M6073" s="41"/>
      <c r="N6073" s="41"/>
      <c r="O6073" s="41"/>
    </row>
    <row r="6074" spans="1:15" x14ac:dyDescent="0.25">
      <c r="A6074" s="165">
        <v>43719</v>
      </c>
      <c r="B6074" s="167">
        <f>WEEKNUM(A6074)</f>
        <v>37</v>
      </c>
      <c r="C6074" s="164">
        <f>WEEKDAY(A6074)</f>
        <v>4</v>
      </c>
      <c r="D6074" s="164">
        <v>1</v>
      </c>
      <c r="E6074" s="163">
        <v>11.07</v>
      </c>
      <c r="F6074" s="163">
        <v>11.07</v>
      </c>
      <c r="G6074" s="163">
        <v>11.4375</v>
      </c>
      <c r="H6074" s="1">
        <v>183</v>
      </c>
      <c r="I6074" s="161">
        <f>VLOOKUP(B6074,L$2:M$54,2,FALSE)</f>
        <v>1.0434717771026727</v>
      </c>
      <c r="J6074">
        <f>MAX(I6074*F6074,E6074)</f>
        <v>11.551232572526587</v>
      </c>
      <c r="L6074" s="166"/>
      <c r="M6074" s="41"/>
      <c r="N6074" s="41"/>
      <c r="O6074" s="41"/>
    </row>
    <row r="6075" spans="1:15" x14ac:dyDescent="0.25">
      <c r="A6075" s="165">
        <v>43719.041666666664</v>
      </c>
      <c r="B6075" s="167">
        <f>WEEKNUM(A6075)</f>
        <v>37</v>
      </c>
      <c r="C6075" s="164">
        <f>WEEKDAY(A6075)</f>
        <v>4</v>
      </c>
      <c r="D6075" s="164">
        <v>2</v>
      </c>
      <c r="E6075" s="163">
        <v>11.175000000000001</v>
      </c>
      <c r="F6075" s="163">
        <v>11.175000000000001</v>
      </c>
      <c r="G6075" s="163">
        <v>12.875</v>
      </c>
      <c r="H6075" s="1">
        <v>121</v>
      </c>
      <c r="I6075" s="161">
        <f>VLOOKUP(B6075,L$2:M$54,2,FALSE)</f>
        <v>1.0434717771026727</v>
      </c>
      <c r="J6075">
        <f>MAX(I6075*F6075,E6075)</f>
        <v>11.660797109122369</v>
      </c>
      <c r="L6075" s="166"/>
      <c r="M6075" s="41"/>
      <c r="N6075" s="41"/>
      <c r="O6075" s="41"/>
    </row>
    <row r="6076" spans="1:15" x14ac:dyDescent="0.25">
      <c r="A6076" s="165">
        <v>43719.083333333336</v>
      </c>
      <c r="B6076" s="167">
        <f>WEEKNUM(A6076)</f>
        <v>37</v>
      </c>
      <c r="C6076" s="164">
        <f>WEEKDAY(A6076)</f>
        <v>4</v>
      </c>
      <c r="D6076" s="164">
        <v>3</v>
      </c>
      <c r="E6076" s="163">
        <v>11.745000000000001</v>
      </c>
      <c r="F6076" s="163">
        <v>11.745000000000001</v>
      </c>
      <c r="G6076" s="163">
        <v>13.8125</v>
      </c>
      <c r="H6076" s="1">
        <v>84</v>
      </c>
      <c r="I6076" s="161">
        <f>VLOOKUP(B6076,L$2:M$54,2,FALSE)</f>
        <v>1.0434717771026727</v>
      </c>
      <c r="J6076">
        <f>MAX(I6076*F6076,E6076)</f>
        <v>12.255576022070892</v>
      </c>
      <c r="L6076" s="166"/>
      <c r="M6076" s="41"/>
      <c r="N6076" s="41"/>
      <c r="O6076" s="41"/>
    </row>
    <row r="6077" spans="1:15" x14ac:dyDescent="0.25">
      <c r="A6077" s="165">
        <v>43719.125</v>
      </c>
      <c r="B6077" s="167">
        <f>WEEKNUM(A6077)</f>
        <v>37</v>
      </c>
      <c r="C6077" s="164">
        <f>WEEKDAY(A6077)</f>
        <v>4</v>
      </c>
      <c r="D6077" s="164">
        <v>4</v>
      </c>
      <c r="E6077" s="163">
        <v>12.195</v>
      </c>
      <c r="F6077" s="163">
        <v>12.195</v>
      </c>
      <c r="G6077" s="163">
        <v>12.375</v>
      </c>
      <c r="H6077" s="1">
        <v>154</v>
      </c>
      <c r="I6077" s="161">
        <f>VLOOKUP(B6077,L$2:M$54,2,FALSE)</f>
        <v>1.0434717771026727</v>
      </c>
      <c r="J6077">
        <f>MAX(I6077*F6077,E6077)</f>
        <v>12.725138321767094</v>
      </c>
      <c r="L6077" s="166"/>
      <c r="M6077" s="41"/>
      <c r="N6077" s="41"/>
      <c r="O6077" s="41"/>
    </row>
    <row r="6078" spans="1:15" x14ac:dyDescent="0.25">
      <c r="A6078" s="165">
        <v>43719.166666666664</v>
      </c>
      <c r="B6078" s="167">
        <f>WEEKNUM(A6078)</f>
        <v>37</v>
      </c>
      <c r="C6078" s="164">
        <f>WEEKDAY(A6078)</f>
        <v>4</v>
      </c>
      <c r="D6078" s="164">
        <v>5</v>
      </c>
      <c r="E6078" s="163">
        <v>11.705</v>
      </c>
      <c r="F6078" s="163">
        <v>11.705</v>
      </c>
      <c r="G6078" s="163">
        <v>12</v>
      </c>
      <c r="H6078" s="1">
        <v>377</v>
      </c>
      <c r="I6078" s="161">
        <f>VLOOKUP(B6078,L$2:M$54,2,FALSE)</f>
        <v>1.0434717771026727</v>
      </c>
      <c r="J6078">
        <f>MAX(I6078*F6078,E6078)</f>
        <v>12.213837150986784</v>
      </c>
      <c r="L6078" s="166"/>
      <c r="M6078" s="41"/>
      <c r="N6078" s="41"/>
      <c r="O6078" s="41"/>
    </row>
    <row r="6079" spans="1:15" x14ac:dyDescent="0.25">
      <c r="A6079" s="165">
        <v>43719.208333333336</v>
      </c>
      <c r="B6079" s="167">
        <f>WEEKNUM(A6079)</f>
        <v>37</v>
      </c>
      <c r="C6079" s="164">
        <f>WEEKDAY(A6079)</f>
        <v>4</v>
      </c>
      <c r="D6079" s="164">
        <v>6</v>
      </c>
      <c r="E6079" s="163">
        <v>10.620000000000001</v>
      </c>
      <c r="F6079" s="163">
        <v>10.620000000000001</v>
      </c>
      <c r="G6079" s="163">
        <v>11.9375</v>
      </c>
      <c r="H6079" s="1">
        <v>981</v>
      </c>
      <c r="I6079" s="161">
        <f>VLOOKUP(B6079,L$2:M$54,2,FALSE)</f>
        <v>1.0434717771026727</v>
      </c>
      <c r="J6079">
        <f>MAX(I6079*F6079,E6079)</f>
        <v>11.081670272830385</v>
      </c>
      <c r="L6079" s="166"/>
      <c r="M6079" s="41"/>
      <c r="N6079" s="41"/>
      <c r="O6079" s="41"/>
    </row>
    <row r="6080" spans="1:15" x14ac:dyDescent="0.25">
      <c r="A6080" s="165">
        <v>43719.25</v>
      </c>
      <c r="B6080" s="167">
        <f>WEEKNUM(A6080)</f>
        <v>37</v>
      </c>
      <c r="C6080" s="164">
        <f>WEEKDAY(A6080)</f>
        <v>4</v>
      </c>
      <c r="D6080" s="164">
        <v>7</v>
      </c>
      <c r="E6080" s="163">
        <v>11.77</v>
      </c>
      <c r="F6080" s="163">
        <v>11.77</v>
      </c>
      <c r="G6080" s="163">
        <v>12.0625</v>
      </c>
      <c r="H6080" s="1">
        <v>3487</v>
      </c>
      <c r="I6080" s="161">
        <f>VLOOKUP(B6080,L$2:M$54,2,FALSE)</f>
        <v>1.0434717771026727</v>
      </c>
      <c r="J6080">
        <f>MAX(I6080*F6080,E6080)</f>
        <v>12.281662816498457</v>
      </c>
      <c r="L6080" s="166"/>
      <c r="M6080" s="41"/>
      <c r="N6080" s="41"/>
      <c r="O6080" s="41"/>
    </row>
    <row r="6081" spans="1:15" x14ac:dyDescent="0.25">
      <c r="A6081" s="165">
        <v>43719.291666666664</v>
      </c>
      <c r="B6081" s="167">
        <f>WEEKNUM(A6081)</f>
        <v>37</v>
      </c>
      <c r="C6081" s="164">
        <f>WEEKDAY(A6081)</f>
        <v>4</v>
      </c>
      <c r="D6081" s="164">
        <v>8</v>
      </c>
      <c r="E6081" s="163">
        <v>10</v>
      </c>
      <c r="F6081" s="163">
        <v>16.5</v>
      </c>
      <c r="G6081" s="163">
        <v>12.037500000000001</v>
      </c>
      <c r="H6081" s="1">
        <v>4096</v>
      </c>
      <c r="I6081" s="161">
        <f>VLOOKUP(B6081,L$2:M$54,2,FALSE)</f>
        <v>1.0434717771026727</v>
      </c>
      <c r="J6081">
        <f>MAX(I6081*F6081,E6081)</f>
        <v>17.2172843221941</v>
      </c>
      <c r="L6081" s="166"/>
      <c r="M6081" s="41"/>
      <c r="N6081" s="41"/>
      <c r="O6081" s="41"/>
    </row>
    <row r="6082" spans="1:15" x14ac:dyDescent="0.25">
      <c r="A6082" s="165">
        <v>43719.333333333336</v>
      </c>
      <c r="B6082" s="167">
        <f>WEEKNUM(A6082)</f>
        <v>37</v>
      </c>
      <c r="C6082" s="164">
        <f>WEEKDAY(A6082)</f>
        <v>4</v>
      </c>
      <c r="D6082" s="164">
        <v>9</v>
      </c>
      <c r="E6082" s="163">
        <v>10</v>
      </c>
      <c r="F6082" s="163">
        <v>19</v>
      </c>
      <c r="G6082" s="163">
        <v>11.987500000000001</v>
      </c>
      <c r="H6082" s="1">
        <v>3971</v>
      </c>
      <c r="I6082" s="161">
        <f>VLOOKUP(B6082,L$2:M$54,2,FALSE)</f>
        <v>1.0434717771026727</v>
      </c>
      <c r="J6082">
        <f>MAX(I6082*F6082,E6082)</f>
        <v>19.825963764950782</v>
      </c>
      <c r="L6082" s="166"/>
      <c r="M6082" s="41"/>
      <c r="N6082" s="41"/>
      <c r="O6082" s="41"/>
    </row>
    <row r="6083" spans="1:15" x14ac:dyDescent="0.25">
      <c r="A6083" s="165">
        <v>43719.375</v>
      </c>
      <c r="B6083" s="167">
        <f>WEEKNUM(A6083)</f>
        <v>37</v>
      </c>
      <c r="C6083" s="164">
        <f>WEEKDAY(A6083)</f>
        <v>4</v>
      </c>
      <c r="D6083" s="164">
        <v>10</v>
      </c>
      <c r="E6083" s="163">
        <v>10</v>
      </c>
      <c r="F6083" s="163">
        <v>16.75</v>
      </c>
      <c r="G6083" s="163">
        <v>12.0875</v>
      </c>
      <c r="H6083" s="1">
        <v>2850</v>
      </c>
      <c r="I6083" s="161">
        <f>VLOOKUP(B6083,L$2:M$54,2,FALSE)</f>
        <v>1.0434717771026727</v>
      </c>
      <c r="J6083">
        <f>MAX(I6083*F6083,E6083)</f>
        <v>17.478152266469767</v>
      </c>
      <c r="L6083" s="166"/>
      <c r="M6083" s="41"/>
      <c r="N6083" s="41"/>
      <c r="O6083" s="41"/>
    </row>
    <row r="6084" spans="1:15" x14ac:dyDescent="0.25">
      <c r="A6084" s="165">
        <v>43719.416666666664</v>
      </c>
      <c r="B6084" s="167">
        <f>WEEKNUM(A6084)</f>
        <v>37</v>
      </c>
      <c r="C6084" s="164">
        <f>WEEKDAY(A6084)</f>
        <v>4</v>
      </c>
      <c r="D6084" s="164">
        <v>11</v>
      </c>
      <c r="E6084" s="163">
        <v>10</v>
      </c>
      <c r="F6084" s="163">
        <v>15.379999999999999</v>
      </c>
      <c r="G6084" s="163">
        <v>12.225</v>
      </c>
      <c r="H6084" s="1">
        <v>2496</v>
      </c>
      <c r="I6084" s="161">
        <f>VLOOKUP(B6084,L$2:M$54,2,FALSE)</f>
        <v>1.0434717771026727</v>
      </c>
      <c r="J6084">
        <f>MAX(I6084*F6084,E6084)</f>
        <v>16.048595931839106</v>
      </c>
      <c r="L6084" s="166"/>
      <c r="M6084" s="41"/>
      <c r="N6084" s="41"/>
      <c r="O6084" s="41"/>
    </row>
    <row r="6085" spans="1:15" x14ac:dyDescent="0.25">
      <c r="A6085" s="165">
        <v>43719.458333333336</v>
      </c>
      <c r="B6085" s="167">
        <f>WEEKNUM(A6085)</f>
        <v>37</v>
      </c>
      <c r="C6085" s="164">
        <f>WEEKDAY(A6085)</f>
        <v>4</v>
      </c>
      <c r="D6085" s="164">
        <v>12</v>
      </c>
      <c r="E6085" s="163">
        <v>10</v>
      </c>
      <c r="F6085" s="163">
        <v>14.45</v>
      </c>
      <c r="G6085" s="163">
        <v>13.6875</v>
      </c>
      <c r="H6085" s="1">
        <v>2480</v>
      </c>
      <c r="I6085" s="161">
        <f>VLOOKUP(B6085,L$2:M$54,2,FALSE)</f>
        <v>1.0434717771026727</v>
      </c>
      <c r="J6085">
        <f>MAX(I6085*F6085,E6085)</f>
        <v>15.07816717913362</v>
      </c>
      <c r="L6085" s="166"/>
      <c r="M6085" s="41"/>
      <c r="N6085" s="41"/>
      <c r="O6085" s="41"/>
    </row>
    <row r="6086" spans="1:15" x14ac:dyDescent="0.25">
      <c r="A6086" s="165">
        <v>43719.5</v>
      </c>
      <c r="B6086" s="167">
        <f>WEEKNUM(A6086)</f>
        <v>37</v>
      </c>
      <c r="C6086" s="164">
        <f>WEEKDAY(A6086)</f>
        <v>4</v>
      </c>
      <c r="D6086" s="164">
        <v>13</v>
      </c>
      <c r="E6086" s="163">
        <v>10</v>
      </c>
      <c r="F6086" s="163">
        <v>13.765000000000001</v>
      </c>
      <c r="G6086" s="163">
        <v>12.9625</v>
      </c>
      <c r="H6086" s="1">
        <v>2333</v>
      </c>
      <c r="I6086" s="161">
        <f>VLOOKUP(B6086,L$2:M$54,2,FALSE)</f>
        <v>1.0434717771026727</v>
      </c>
      <c r="J6086">
        <f>MAX(I6086*F6086,E6086)</f>
        <v>14.36338901181829</v>
      </c>
      <c r="L6086" s="166"/>
      <c r="M6086" s="41"/>
      <c r="N6086" s="41"/>
      <c r="O6086" s="41"/>
    </row>
    <row r="6087" spans="1:15" x14ac:dyDescent="0.25">
      <c r="A6087" s="165">
        <v>43719.541666666664</v>
      </c>
      <c r="B6087" s="167">
        <f>WEEKNUM(A6087)</f>
        <v>37</v>
      </c>
      <c r="C6087" s="164">
        <f>WEEKDAY(A6087)</f>
        <v>4</v>
      </c>
      <c r="D6087" s="164">
        <v>14</v>
      </c>
      <c r="E6087" s="163">
        <v>10</v>
      </c>
      <c r="F6087" s="163">
        <v>14.185</v>
      </c>
      <c r="G6087" s="163">
        <v>11.762499999999999</v>
      </c>
      <c r="H6087" s="1">
        <v>2536</v>
      </c>
      <c r="I6087" s="161">
        <f>VLOOKUP(B6087,L$2:M$54,2,FALSE)</f>
        <v>1.0434717771026727</v>
      </c>
      <c r="J6087">
        <f>MAX(I6087*F6087,E6087)</f>
        <v>14.801647158201412</v>
      </c>
      <c r="L6087" s="166"/>
      <c r="M6087" s="41"/>
      <c r="N6087" s="41"/>
      <c r="O6087" s="41"/>
    </row>
    <row r="6088" spans="1:15" x14ac:dyDescent="0.25">
      <c r="A6088" s="165">
        <v>43719.583333333336</v>
      </c>
      <c r="B6088" s="167">
        <f>WEEKNUM(A6088)</f>
        <v>37</v>
      </c>
      <c r="C6088" s="164">
        <f>WEEKDAY(A6088)</f>
        <v>4</v>
      </c>
      <c r="D6088" s="164">
        <v>15</v>
      </c>
      <c r="E6088" s="163">
        <v>10</v>
      </c>
      <c r="F6088" s="163">
        <v>15</v>
      </c>
      <c r="G6088" s="163">
        <v>12.45</v>
      </c>
      <c r="H6088" s="1">
        <v>2486</v>
      </c>
      <c r="I6088" s="161">
        <f>VLOOKUP(B6088,L$2:M$54,2,FALSE)</f>
        <v>1.0434717771026727</v>
      </c>
      <c r="J6088">
        <f>MAX(I6088*F6088,E6088)</f>
        <v>15.652076656540091</v>
      </c>
      <c r="L6088" s="166"/>
      <c r="M6088" s="41"/>
      <c r="N6088" s="41"/>
      <c r="O6088" s="41"/>
    </row>
    <row r="6089" spans="1:15" x14ac:dyDescent="0.25">
      <c r="A6089" s="165">
        <v>43719.625</v>
      </c>
      <c r="B6089" s="167">
        <f>WEEKNUM(A6089)</f>
        <v>37</v>
      </c>
      <c r="C6089" s="164">
        <f>WEEKDAY(A6089)</f>
        <v>4</v>
      </c>
      <c r="D6089" s="164">
        <v>16</v>
      </c>
      <c r="E6089" s="163">
        <v>10</v>
      </c>
      <c r="F6089" s="163">
        <v>14.895</v>
      </c>
      <c r="G6089" s="163">
        <v>11.95</v>
      </c>
      <c r="H6089" s="1">
        <v>2678</v>
      </c>
      <c r="I6089" s="161">
        <f>VLOOKUP(B6089,L$2:M$54,2,FALSE)</f>
        <v>1.0434717771026727</v>
      </c>
      <c r="J6089">
        <f>MAX(I6089*F6089,E6089)</f>
        <v>15.542512119944309</v>
      </c>
      <c r="L6089" s="166"/>
      <c r="M6089" s="41"/>
      <c r="N6089" s="41"/>
      <c r="O6089" s="41"/>
    </row>
    <row r="6090" spans="1:15" x14ac:dyDescent="0.25">
      <c r="A6090" s="165">
        <v>43719.666666666664</v>
      </c>
      <c r="B6090" s="167">
        <f>WEEKNUM(A6090)</f>
        <v>37</v>
      </c>
      <c r="C6090" s="164">
        <f>WEEKDAY(A6090)</f>
        <v>4</v>
      </c>
      <c r="D6090" s="164">
        <v>17</v>
      </c>
      <c r="E6090" s="163">
        <v>10</v>
      </c>
      <c r="F6090" s="163">
        <v>15.77</v>
      </c>
      <c r="G6090" s="163">
        <v>11.725000000000001</v>
      </c>
      <c r="H6090" s="1">
        <v>3443</v>
      </c>
      <c r="I6090" s="161">
        <f>VLOOKUP(B6090,L$2:M$54,2,FALSE)</f>
        <v>1.0434717771026727</v>
      </c>
      <c r="J6090">
        <f>MAX(I6090*F6090,E6090)</f>
        <v>16.45554992490915</v>
      </c>
      <c r="L6090" s="166"/>
      <c r="M6090" s="41"/>
      <c r="N6090" s="41"/>
      <c r="O6090" s="41"/>
    </row>
    <row r="6091" spans="1:15" x14ac:dyDescent="0.25">
      <c r="A6091" s="165">
        <v>43719.708333333336</v>
      </c>
      <c r="B6091" s="167">
        <f>WEEKNUM(A6091)</f>
        <v>37</v>
      </c>
      <c r="C6091" s="164">
        <f>WEEKDAY(A6091)</f>
        <v>4</v>
      </c>
      <c r="D6091" s="164">
        <v>18</v>
      </c>
      <c r="E6091" s="163">
        <v>10</v>
      </c>
      <c r="F6091" s="163">
        <v>17.549999999999997</v>
      </c>
      <c r="G6091" s="163">
        <v>12</v>
      </c>
      <c r="H6091" s="1">
        <v>3963</v>
      </c>
      <c r="I6091" s="161">
        <f>VLOOKUP(B6091,L$2:M$54,2,FALSE)</f>
        <v>1.0434717771026727</v>
      </c>
      <c r="J6091">
        <f>MAX(I6091*F6091,E6091)</f>
        <v>18.312929688151904</v>
      </c>
      <c r="L6091" s="166"/>
      <c r="M6091" s="41"/>
      <c r="N6091" s="41"/>
      <c r="O6091" s="41"/>
    </row>
    <row r="6092" spans="1:15" x14ac:dyDescent="0.25">
      <c r="A6092" s="165">
        <v>43719.75</v>
      </c>
      <c r="B6092" s="167">
        <f>WEEKNUM(A6092)</f>
        <v>37</v>
      </c>
      <c r="C6092" s="164">
        <f>WEEKDAY(A6092)</f>
        <v>4</v>
      </c>
      <c r="D6092" s="164">
        <v>19</v>
      </c>
      <c r="E6092" s="163">
        <v>10</v>
      </c>
      <c r="F6092" s="163">
        <v>16.234999999999999</v>
      </c>
      <c r="G6092" s="163">
        <v>11.07</v>
      </c>
      <c r="H6092" s="1">
        <v>3032</v>
      </c>
      <c r="I6092" s="161">
        <f>VLOOKUP(B6092,L$2:M$54,2,FALSE)</f>
        <v>1.0434717771026727</v>
      </c>
      <c r="J6092">
        <f>MAX(I6092*F6092,E6092)</f>
        <v>16.94076430126189</v>
      </c>
      <c r="L6092" s="166"/>
      <c r="M6092" s="41"/>
      <c r="N6092" s="41"/>
      <c r="O6092" s="41"/>
    </row>
    <row r="6093" spans="1:15" x14ac:dyDescent="0.25">
      <c r="A6093" s="165">
        <v>43719.791666666664</v>
      </c>
      <c r="B6093" s="167">
        <f>WEEKNUM(A6093)</f>
        <v>37</v>
      </c>
      <c r="C6093" s="164">
        <f>WEEKDAY(A6093)</f>
        <v>4</v>
      </c>
      <c r="D6093" s="164">
        <v>20</v>
      </c>
      <c r="E6093" s="163">
        <v>10</v>
      </c>
      <c r="F6093" s="163">
        <v>14</v>
      </c>
      <c r="G6093" s="163">
        <v>11.175000000000001</v>
      </c>
      <c r="H6093" s="1">
        <v>1913</v>
      </c>
      <c r="I6093" s="161">
        <f>VLOOKUP(B6093,L$2:M$54,2,FALSE)</f>
        <v>1.0434717771026727</v>
      </c>
      <c r="J6093">
        <f>MAX(I6093*F6093,E6093)</f>
        <v>14.608604879437419</v>
      </c>
      <c r="L6093" s="166"/>
      <c r="M6093" s="41"/>
      <c r="N6093" s="41"/>
      <c r="O6093" s="41"/>
    </row>
    <row r="6094" spans="1:15" x14ac:dyDescent="0.25">
      <c r="A6094" s="165">
        <v>43719.833333333336</v>
      </c>
      <c r="B6094" s="167">
        <f>WEEKNUM(A6094)</f>
        <v>37</v>
      </c>
      <c r="C6094" s="164">
        <f>WEEKDAY(A6094)</f>
        <v>4</v>
      </c>
      <c r="D6094" s="164">
        <v>21</v>
      </c>
      <c r="E6094" s="163">
        <v>10</v>
      </c>
      <c r="F6094" s="163">
        <v>12.77</v>
      </c>
      <c r="G6094" s="163">
        <v>11.745000000000001</v>
      </c>
      <c r="H6094" s="1">
        <v>1105</v>
      </c>
      <c r="I6094" s="161">
        <f>VLOOKUP(B6094,L$2:M$54,2,FALSE)</f>
        <v>1.0434717771026727</v>
      </c>
      <c r="J6094">
        <f>MAX(I6094*F6094,E6094)</f>
        <v>13.325134593601129</v>
      </c>
      <c r="L6094" s="166"/>
      <c r="M6094" s="41"/>
      <c r="N6094" s="41"/>
      <c r="O6094" s="41"/>
    </row>
    <row r="6095" spans="1:15" x14ac:dyDescent="0.25">
      <c r="A6095" s="165">
        <v>43719.875</v>
      </c>
      <c r="B6095" s="167">
        <f>WEEKNUM(A6095)</f>
        <v>37</v>
      </c>
      <c r="C6095" s="164">
        <f>WEEKDAY(A6095)</f>
        <v>4</v>
      </c>
      <c r="D6095" s="164">
        <v>22</v>
      </c>
      <c r="E6095" s="163">
        <v>12.48</v>
      </c>
      <c r="F6095" s="163">
        <v>12.48</v>
      </c>
      <c r="G6095" s="163">
        <v>12.195</v>
      </c>
      <c r="H6095" s="1">
        <v>826</v>
      </c>
      <c r="I6095" s="161">
        <f>VLOOKUP(B6095,L$2:M$54,2,FALSE)</f>
        <v>1.0434717771026727</v>
      </c>
      <c r="J6095">
        <f>MAX(I6095*F6095,E6095)</f>
        <v>13.022527778241356</v>
      </c>
      <c r="L6095" s="166"/>
      <c r="M6095" s="41"/>
      <c r="N6095" s="41"/>
      <c r="O6095" s="41"/>
    </row>
    <row r="6096" spans="1:15" x14ac:dyDescent="0.25">
      <c r="A6096" s="165">
        <v>43719.916666666664</v>
      </c>
      <c r="B6096" s="167">
        <f>WEEKNUM(A6096)</f>
        <v>37</v>
      </c>
      <c r="C6096" s="164">
        <f>WEEKDAY(A6096)</f>
        <v>4</v>
      </c>
      <c r="D6096" s="164">
        <v>23</v>
      </c>
      <c r="E6096" s="163">
        <v>12.59</v>
      </c>
      <c r="F6096" s="163">
        <v>12.59</v>
      </c>
      <c r="G6096" s="163">
        <v>11.705</v>
      </c>
      <c r="H6096" s="1">
        <v>710</v>
      </c>
      <c r="I6096" s="161">
        <f>VLOOKUP(B6096,L$2:M$54,2,FALSE)</f>
        <v>1.0434717771026727</v>
      </c>
      <c r="J6096">
        <f>MAX(I6096*F6096,E6096)</f>
        <v>13.137309673722649</v>
      </c>
      <c r="L6096" s="166"/>
      <c r="M6096" s="41"/>
      <c r="N6096" s="41"/>
      <c r="O6096" s="41"/>
    </row>
    <row r="6097" spans="1:15" x14ac:dyDescent="0.25">
      <c r="A6097" s="165">
        <v>43719.958333333336</v>
      </c>
      <c r="B6097" s="167">
        <f>WEEKNUM(A6097)</f>
        <v>37</v>
      </c>
      <c r="C6097" s="164">
        <f>WEEKDAY(A6097)</f>
        <v>4</v>
      </c>
      <c r="D6097" s="164">
        <v>24</v>
      </c>
      <c r="E6097" s="163">
        <v>12.375</v>
      </c>
      <c r="F6097" s="163">
        <v>12.375</v>
      </c>
      <c r="G6097" s="163">
        <v>10.620000000000001</v>
      </c>
      <c r="H6097" s="1">
        <v>378</v>
      </c>
      <c r="I6097" s="161">
        <f>VLOOKUP(B6097,L$2:M$54,2,FALSE)</f>
        <v>1.0434717771026727</v>
      </c>
      <c r="J6097">
        <f>MAX(I6097*F6097,E6097)</f>
        <v>12.912963241645574</v>
      </c>
      <c r="L6097" s="166"/>
      <c r="M6097" s="41"/>
      <c r="N6097" s="41"/>
      <c r="O6097" s="41"/>
    </row>
    <row r="6098" spans="1:15" x14ac:dyDescent="0.25">
      <c r="A6098" s="165">
        <v>43720</v>
      </c>
      <c r="B6098" s="167">
        <f>WEEKNUM(A6098)</f>
        <v>37</v>
      </c>
      <c r="C6098" s="164">
        <f>WEEKDAY(A6098)</f>
        <v>5</v>
      </c>
      <c r="D6098" s="164">
        <v>1</v>
      </c>
      <c r="E6098" s="163">
        <v>11.984999999999999</v>
      </c>
      <c r="F6098" s="163">
        <v>11.984999999999999</v>
      </c>
      <c r="G6098" s="163">
        <v>11.77</v>
      </c>
      <c r="H6098" s="1">
        <v>180</v>
      </c>
      <c r="I6098" s="161">
        <f>VLOOKUP(B6098,L$2:M$54,2,FALSE)</f>
        <v>1.0434717771026727</v>
      </c>
      <c r="J6098">
        <f>MAX(I6098*F6098,E6098)</f>
        <v>12.506009248575532</v>
      </c>
      <c r="L6098" s="166"/>
      <c r="M6098" s="41"/>
      <c r="N6098" s="41"/>
      <c r="O6098" s="41"/>
    </row>
    <row r="6099" spans="1:15" x14ac:dyDescent="0.25">
      <c r="A6099" s="165">
        <v>43720.041666666664</v>
      </c>
      <c r="B6099" s="167">
        <f>WEEKNUM(A6099)</f>
        <v>37</v>
      </c>
      <c r="C6099" s="164">
        <f>WEEKDAY(A6099)</f>
        <v>5</v>
      </c>
      <c r="D6099" s="164">
        <v>2</v>
      </c>
      <c r="E6099" s="163">
        <v>11.719999999999999</v>
      </c>
      <c r="F6099" s="163">
        <v>11.719999999999999</v>
      </c>
      <c r="G6099" s="163">
        <v>13.25</v>
      </c>
      <c r="H6099" s="1">
        <v>100</v>
      </c>
      <c r="I6099" s="161">
        <f>VLOOKUP(B6099,L$2:M$54,2,FALSE)</f>
        <v>1.0434717771026727</v>
      </c>
      <c r="J6099">
        <f>MAX(I6099*F6099,E6099)</f>
        <v>12.229489227643322</v>
      </c>
      <c r="L6099" s="166"/>
      <c r="M6099" s="41"/>
      <c r="N6099" s="41"/>
      <c r="O6099" s="41"/>
    </row>
    <row r="6100" spans="1:15" x14ac:dyDescent="0.25">
      <c r="A6100" s="165">
        <v>43720.083333333336</v>
      </c>
      <c r="B6100" s="167">
        <f>WEEKNUM(A6100)</f>
        <v>37</v>
      </c>
      <c r="C6100" s="164">
        <f>WEEKDAY(A6100)</f>
        <v>5</v>
      </c>
      <c r="D6100" s="164">
        <v>3</v>
      </c>
      <c r="E6100" s="163">
        <v>12.094999999999999</v>
      </c>
      <c r="F6100" s="163">
        <v>12.094999999999999</v>
      </c>
      <c r="G6100" s="163">
        <v>14.5</v>
      </c>
      <c r="H6100" s="1">
        <v>87</v>
      </c>
      <c r="I6100" s="161">
        <f>VLOOKUP(B6100,L$2:M$54,2,FALSE)</f>
        <v>1.0434717771026727</v>
      </c>
      <c r="J6100">
        <f>MAX(I6100*F6100,E6100)</f>
        <v>12.620791144056826</v>
      </c>
      <c r="L6100" s="166"/>
      <c r="M6100" s="41"/>
      <c r="N6100" s="41"/>
      <c r="O6100" s="41"/>
    </row>
    <row r="6101" spans="1:15" x14ac:dyDescent="0.25">
      <c r="A6101" s="165">
        <v>43720.125</v>
      </c>
      <c r="B6101" s="167">
        <f>WEEKNUM(A6101)</f>
        <v>37</v>
      </c>
      <c r="C6101" s="164">
        <f>WEEKDAY(A6101)</f>
        <v>5</v>
      </c>
      <c r="D6101" s="164">
        <v>4</v>
      </c>
      <c r="E6101" s="163">
        <v>11.91</v>
      </c>
      <c r="F6101" s="163">
        <v>11.91</v>
      </c>
      <c r="G6101" s="163">
        <v>13.375</v>
      </c>
      <c r="H6101" s="1">
        <v>142</v>
      </c>
      <c r="I6101" s="161">
        <f>VLOOKUP(B6101,L$2:M$54,2,FALSE)</f>
        <v>1.0434717771026727</v>
      </c>
      <c r="J6101">
        <f>MAX(I6101*F6101,E6101)</f>
        <v>12.427748865292832</v>
      </c>
      <c r="L6101" s="166"/>
      <c r="M6101" s="41"/>
      <c r="N6101" s="41"/>
      <c r="O6101" s="41"/>
    </row>
    <row r="6102" spans="1:15" x14ac:dyDescent="0.25">
      <c r="A6102" s="165">
        <v>43720.166666666664</v>
      </c>
      <c r="B6102" s="167">
        <f>WEEKNUM(A6102)</f>
        <v>37</v>
      </c>
      <c r="C6102" s="164">
        <f>WEEKDAY(A6102)</f>
        <v>5</v>
      </c>
      <c r="D6102" s="164">
        <v>5</v>
      </c>
      <c r="E6102" s="163">
        <v>12.455</v>
      </c>
      <c r="F6102" s="163">
        <v>12.455</v>
      </c>
      <c r="G6102" s="163">
        <v>12.690000000000001</v>
      </c>
      <c r="H6102" s="1">
        <v>342</v>
      </c>
      <c r="I6102" s="161">
        <f>VLOOKUP(B6102,L$2:M$54,2,FALSE)</f>
        <v>1.0434717771026727</v>
      </c>
      <c r="J6102">
        <f>MAX(I6102*F6102,E6102)</f>
        <v>12.996440983813789</v>
      </c>
      <c r="L6102" s="166"/>
      <c r="M6102" s="41"/>
      <c r="N6102" s="41"/>
      <c r="O6102" s="41"/>
    </row>
    <row r="6103" spans="1:15" x14ac:dyDescent="0.25">
      <c r="A6103" s="165">
        <v>43720.208333333336</v>
      </c>
      <c r="B6103" s="167">
        <f>WEEKNUM(A6103)</f>
        <v>37</v>
      </c>
      <c r="C6103" s="164">
        <f>WEEKDAY(A6103)</f>
        <v>5</v>
      </c>
      <c r="D6103" s="164">
        <v>6</v>
      </c>
      <c r="E6103" s="163">
        <v>10</v>
      </c>
      <c r="F6103" s="163">
        <v>11.094999999999999</v>
      </c>
      <c r="G6103" s="163">
        <v>12.225000000000001</v>
      </c>
      <c r="H6103" s="1">
        <v>854</v>
      </c>
      <c r="I6103" s="161">
        <f>VLOOKUP(B6103,L$2:M$54,2,FALSE)</f>
        <v>1.0434717771026727</v>
      </c>
      <c r="J6103">
        <f>MAX(I6103*F6103,E6103)</f>
        <v>11.577319366954152</v>
      </c>
      <c r="L6103" s="166"/>
      <c r="M6103" s="41"/>
      <c r="N6103" s="41"/>
      <c r="O6103" s="41"/>
    </row>
    <row r="6104" spans="1:15" x14ac:dyDescent="0.25">
      <c r="A6104" s="165">
        <v>43720.25</v>
      </c>
      <c r="B6104" s="167">
        <f>WEEKNUM(A6104)</f>
        <v>37</v>
      </c>
      <c r="C6104" s="164">
        <f>WEEKDAY(A6104)</f>
        <v>5</v>
      </c>
      <c r="D6104" s="164">
        <v>7</v>
      </c>
      <c r="E6104" s="163">
        <v>10</v>
      </c>
      <c r="F6104" s="163">
        <v>11.745000000000001</v>
      </c>
      <c r="G6104" s="163">
        <v>11.8825</v>
      </c>
      <c r="H6104" s="1">
        <v>3273</v>
      </c>
      <c r="I6104" s="161">
        <f>VLOOKUP(B6104,L$2:M$54,2,FALSE)</f>
        <v>1.0434717771026727</v>
      </c>
      <c r="J6104">
        <f>MAX(I6104*F6104,E6104)</f>
        <v>12.255576022070892</v>
      </c>
      <c r="L6104" s="166"/>
      <c r="M6104" s="41"/>
      <c r="N6104" s="41"/>
      <c r="O6104" s="41"/>
    </row>
    <row r="6105" spans="1:15" x14ac:dyDescent="0.25">
      <c r="A6105" s="165">
        <v>43720.291666666664</v>
      </c>
      <c r="B6105" s="167">
        <f>WEEKNUM(A6105)</f>
        <v>37</v>
      </c>
      <c r="C6105" s="164">
        <f>WEEKDAY(A6105)</f>
        <v>5</v>
      </c>
      <c r="D6105" s="164">
        <v>8</v>
      </c>
      <c r="E6105" s="163">
        <v>10</v>
      </c>
      <c r="F6105" s="163">
        <v>17.755000000000003</v>
      </c>
      <c r="G6105" s="163">
        <v>12.092500000000001</v>
      </c>
      <c r="H6105" s="1">
        <v>4322</v>
      </c>
      <c r="I6105" s="161">
        <f>VLOOKUP(B6105,L$2:M$54,2,FALSE)</f>
        <v>1.0434717771026727</v>
      </c>
      <c r="J6105">
        <f>MAX(I6105*F6105,E6105)</f>
        <v>18.526841402457958</v>
      </c>
      <c r="L6105" s="166"/>
      <c r="M6105" s="41"/>
      <c r="N6105" s="41"/>
      <c r="O6105" s="41"/>
    </row>
    <row r="6106" spans="1:15" x14ac:dyDescent="0.25">
      <c r="A6106" s="165">
        <v>43720.333333333336</v>
      </c>
      <c r="B6106" s="167">
        <f>WEEKNUM(A6106)</f>
        <v>37</v>
      </c>
      <c r="C6106" s="164">
        <f>WEEKDAY(A6106)</f>
        <v>5</v>
      </c>
      <c r="D6106" s="164">
        <v>9</v>
      </c>
      <c r="E6106" s="163">
        <v>10</v>
      </c>
      <c r="F6106" s="163">
        <v>16.395</v>
      </c>
      <c r="G6106" s="163">
        <v>12.5</v>
      </c>
      <c r="H6106" s="1">
        <v>3918</v>
      </c>
      <c r="I6106" s="161">
        <f>VLOOKUP(B6106,L$2:M$54,2,FALSE)</f>
        <v>1.0434717771026727</v>
      </c>
      <c r="J6106">
        <f>MAX(I6106*F6106,E6106)</f>
        <v>17.10771978559832</v>
      </c>
      <c r="L6106" s="166"/>
      <c r="M6106" s="41"/>
      <c r="N6106" s="41"/>
      <c r="O6106" s="41"/>
    </row>
    <row r="6107" spans="1:15" x14ac:dyDescent="0.25">
      <c r="A6107" s="165">
        <v>43720.375</v>
      </c>
      <c r="B6107" s="167">
        <f>WEEKNUM(A6107)</f>
        <v>37</v>
      </c>
      <c r="C6107" s="164">
        <f>WEEKDAY(A6107)</f>
        <v>5</v>
      </c>
      <c r="D6107" s="164">
        <v>10</v>
      </c>
      <c r="E6107" s="163">
        <v>10</v>
      </c>
      <c r="F6107" s="163">
        <v>15.625</v>
      </c>
      <c r="G6107" s="163">
        <v>12.4475</v>
      </c>
      <c r="H6107" s="1">
        <v>2865</v>
      </c>
      <c r="I6107" s="161">
        <f>VLOOKUP(B6107,L$2:M$54,2,FALSE)</f>
        <v>1.0434717771026727</v>
      </c>
      <c r="J6107">
        <f>MAX(I6107*F6107,E6107)</f>
        <v>16.304246517229259</v>
      </c>
      <c r="L6107" s="166"/>
      <c r="M6107" s="41"/>
      <c r="N6107" s="41"/>
      <c r="O6107" s="41"/>
    </row>
    <row r="6108" spans="1:15" x14ac:dyDescent="0.25">
      <c r="A6108" s="165">
        <v>43720.416666666664</v>
      </c>
      <c r="B6108" s="167">
        <f>WEEKNUM(A6108)</f>
        <v>37</v>
      </c>
      <c r="C6108" s="164">
        <f>WEEKDAY(A6108)</f>
        <v>5</v>
      </c>
      <c r="D6108" s="164">
        <v>11</v>
      </c>
      <c r="E6108" s="163">
        <v>10</v>
      </c>
      <c r="F6108" s="163">
        <v>13.745000000000001</v>
      </c>
      <c r="G6108" s="163">
        <v>12.885000000000002</v>
      </c>
      <c r="H6108" s="1">
        <v>2518</v>
      </c>
      <c r="I6108" s="161">
        <f>VLOOKUP(B6108,L$2:M$54,2,FALSE)</f>
        <v>1.0434717771026727</v>
      </c>
      <c r="J6108">
        <f>MAX(I6108*F6108,E6108)</f>
        <v>14.342519576276237</v>
      </c>
      <c r="L6108" s="166"/>
      <c r="M6108" s="41"/>
      <c r="N6108" s="41"/>
      <c r="O6108" s="41"/>
    </row>
    <row r="6109" spans="1:15" x14ac:dyDescent="0.25">
      <c r="A6109" s="165">
        <v>43720.458333333336</v>
      </c>
      <c r="B6109" s="167">
        <f>WEEKNUM(A6109)</f>
        <v>37</v>
      </c>
      <c r="C6109" s="164">
        <f>WEEKDAY(A6109)</f>
        <v>5</v>
      </c>
      <c r="D6109" s="164">
        <v>12</v>
      </c>
      <c r="E6109" s="163">
        <v>10</v>
      </c>
      <c r="F6109" s="163">
        <v>15.704999999999998</v>
      </c>
      <c r="G6109" s="163">
        <v>13.774999999999999</v>
      </c>
      <c r="H6109" s="1">
        <v>2544</v>
      </c>
      <c r="I6109" s="161">
        <f>VLOOKUP(B6109,L$2:M$54,2,FALSE)</f>
        <v>1.0434717771026727</v>
      </c>
      <c r="J6109">
        <f>MAX(I6109*F6109,E6109)</f>
        <v>16.387724259397473</v>
      </c>
      <c r="L6109" s="166"/>
      <c r="M6109" s="41"/>
      <c r="N6109" s="41"/>
      <c r="O6109" s="41"/>
    </row>
    <row r="6110" spans="1:15" x14ac:dyDescent="0.25">
      <c r="A6110" s="165">
        <v>43720.5</v>
      </c>
      <c r="B6110" s="167">
        <f>WEEKNUM(A6110)</f>
        <v>37</v>
      </c>
      <c r="C6110" s="164">
        <f>WEEKDAY(A6110)</f>
        <v>5</v>
      </c>
      <c r="D6110" s="164">
        <v>13</v>
      </c>
      <c r="E6110" s="163">
        <v>10</v>
      </c>
      <c r="F6110" s="163">
        <v>14.475</v>
      </c>
      <c r="G6110" s="163">
        <v>13.1175</v>
      </c>
      <c r="H6110" s="1">
        <v>2318</v>
      </c>
      <c r="I6110" s="161">
        <f>VLOOKUP(B6110,L$2:M$54,2,FALSE)</f>
        <v>1.0434717771026727</v>
      </c>
      <c r="J6110">
        <f>MAX(I6110*F6110,E6110)</f>
        <v>15.104253973561187</v>
      </c>
      <c r="L6110" s="166"/>
      <c r="M6110" s="41"/>
      <c r="N6110" s="41"/>
      <c r="O6110" s="41"/>
    </row>
    <row r="6111" spans="1:15" x14ac:dyDescent="0.25">
      <c r="A6111" s="165">
        <v>43720.541666666664</v>
      </c>
      <c r="B6111" s="167">
        <f>WEEKNUM(A6111)</f>
        <v>37</v>
      </c>
      <c r="C6111" s="164">
        <f>WEEKDAY(A6111)</f>
        <v>5</v>
      </c>
      <c r="D6111" s="164">
        <v>14</v>
      </c>
      <c r="E6111" s="163">
        <v>10</v>
      </c>
      <c r="F6111" s="163">
        <v>13.765000000000001</v>
      </c>
      <c r="G6111" s="163">
        <v>12</v>
      </c>
      <c r="H6111" s="1">
        <v>2492</v>
      </c>
      <c r="I6111" s="161">
        <f>VLOOKUP(B6111,L$2:M$54,2,FALSE)</f>
        <v>1.0434717771026727</v>
      </c>
      <c r="J6111">
        <f>MAX(I6111*F6111,E6111)</f>
        <v>14.36338901181829</v>
      </c>
      <c r="L6111" s="166"/>
      <c r="M6111" s="41"/>
      <c r="N6111" s="41"/>
      <c r="O6111" s="41"/>
    </row>
    <row r="6112" spans="1:15" x14ac:dyDescent="0.25">
      <c r="A6112" s="165">
        <v>43720.583333333336</v>
      </c>
      <c r="B6112" s="167">
        <f>WEEKNUM(A6112)</f>
        <v>37</v>
      </c>
      <c r="C6112" s="164">
        <f>WEEKDAY(A6112)</f>
        <v>5</v>
      </c>
      <c r="D6112" s="164">
        <v>15</v>
      </c>
      <c r="E6112" s="163">
        <v>10</v>
      </c>
      <c r="F6112" s="163">
        <v>15.885</v>
      </c>
      <c r="G6112" s="163">
        <v>11.385</v>
      </c>
      <c r="H6112" s="1">
        <v>2647</v>
      </c>
      <c r="I6112" s="161">
        <f>VLOOKUP(B6112,L$2:M$54,2,FALSE)</f>
        <v>1.0434717771026727</v>
      </c>
      <c r="J6112">
        <f>MAX(I6112*F6112,E6112)</f>
        <v>16.575549179275956</v>
      </c>
      <c r="L6112" s="166"/>
      <c r="M6112" s="41"/>
      <c r="N6112" s="41"/>
      <c r="O6112" s="41"/>
    </row>
    <row r="6113" spans="1:15" x14ac:dyDescent="0.25">
      <c r="A6113" s="165">
        <v>43720.625</v>
      </c>
      <c r="B6113" s="167">
        <f>WEEKNUM(A6113)</f>
        <v>37</v>
      </c>
      <c r="C6113" s="164">
        <f>WEEKDAY(A6113)</f>
        <v>5</v>
      </c>
      <c r="D6113" s="164">
        <v>16</v>
      </c>
      <c r="E6113" s="163">
        <v>10</v>
      </c>
      <c r="F6113" s="163">
        <v>14.73</v>
      </c>
      <c r="G6113" s="163">
        <v>12.48</v>
      </c>
      <c r="H6113" s="1">
        <v>2750</v>
      </c>
      <c r="I6113" s="161">
        <f>VLOOKUP(B6113,L$2:M$54,2,FALSE)</f>
        <v>1.0434717771026727</v>
      </c>
      <c r="J6113">
        <f>MAX(I6113*F6113,E6113)</f>
        <v>15.370339276722369</v>
      </c>
      <c r="L6113" s="166"/>
      <c r="M6113" s="41"/>
      <c r="N6113" s="41"/>
      <c r="O6113" s="41"/>
    </row>
    <row r="6114" spans="1:15" x14ac:dyDescent="0.25">
      <c r="A6114" s="165">
        <v>43720.666666666664</v>
      </c>
      <c r="B6114" s="167">
        <f>WEEKNUM(A6114)</f>
        <v>37</v>
      </c>
      <c r="C6114" s="164">
        <f>WEEKDAY(A6114)</f>
        <v>5</v>
      </c>
      <c r="D6114" s="164">
        <v>17</v>
      </c>
      <c r="E6114" s="163">
        <v>10</v>
      </c>
      <c r="F6114" s="163">
        <v>15.145</v>
      </c>
      <c r="G6114" s="163">
        <v>12.59</v>
      </c>
      <c r="H6114" s="1">
        <v>3497</v>
      </c>
      <c r="I6114" s="161">
        <f>VLOOKUP(B6114,L$2:M$54,2,FALSE)</f>
        <v>1.0434717771026727</v>
      </c>
      <c r="J6114">
        <f>MAX(I6114*F6114,E6114)</f>
        <v>15.803380064219978</v>
      </c>
      <c r="L6114" s="166"/>
      <c r="M6114" s="41"/>
      <c r="N6114" s="41"/>
      <c r="O6114" s="41"/>
    </row>
    <row r="6115" spans="1:15" x14ac:dyDescent="0.25">
      <c r="A6115" s="165">
        <v>43720.708333333336</v>
      </c>
      <c r="B6115" s="167">
        <f>WEEKNUM(A6115)</f>
        <v>37</v>
      </c>
      <c r="C6115" s="164">
        <f>WEEKDAY(A6115)</f>
        <v>5</v>
      </c>
      <c r="D6115" s="164">
        <v>18</v>
      </c>
      <c r="E6115" s="163">
        <v>10</v>
      </c>
      <c r="F6115" s="163">
        <v>17.98</v>
      </c>
      <c r="G6115" s="163">
        <v>12.375</v>
      </c>
      <c r="H6115" s="1">
        <v>4031</v>
      </c>
      <c r="I6115" s="161">
        <f>VLOOKUP(B6115,L$2:M$54,2,FALSE)</f>
        <v>1.0434717771026727</v>
      </c>
      <c r="J6115">
        <f>MAX(I6115*F6115,E6115)</f>
        <v>18.761622552306054</v>
      </c>
      <c r="L6115" s="166"/>
      <c r="M6115" s="41"/>
      <c r="N6115" s="41"/>
      <c r="O6115" s="41"/>
    </row>
    <row r="6116" spans="1:15" x14ac:dyDescent="0.25">
      <c r="A6116" s="165">
        <v>43720.75</v>
      </c>
      <c r="B6116" s="167">
        <f>WEEKNUM(A6116)</f>
        <v>37</v>
      </c>
      <c r="C6116" s="164">
        <f>WEEKDAY(A6116)</f>
        <v>5</v>
      </c>
      <c r="D6116" s="164">
        <v>19</v>
      </c>
      <c r="E6116" s="163">
        <v>10</v>
      </c>
      <c r="F6116" s="163">
        <v>16.450000000000003</v>
      </c>
      <c r="G6116" s="163">
        <v>11.984999999999999</v>
      </c>
      <c r="H6116" s="1">
        <v>3200</v>
      </c>
      <c r="I6116" s="161">
        <f>VLOOKUP(B6116,L$2:M$54,2,FALSE)</f>
        <v>1.0434717771026727</v>
      </c>
      <c r="J6116">
        <f>MAX(I6116*F6116,E6116)</f>
        <v>17.16511073333897</v>
      </c>
      <c r="L6116" s="166"/>
      <c r="M6116" s="41"/>
      <c r="N6116" s="41"/>
      <c r="O6116" s="41"/>
    </row>
    <row r="6117" spans="1:15" x14ac:dyDescent="0.25">
      <c r="A6117" s="165">
        <v>43720.791666666664</v>
      </c>
      <c r="B6117" s="167">
        <f>WEEKNUM(A6117)</f>
        <v>37</v>
      </c>
      <c r="C6117" s="164">
        <f>WEEKDAY(A6117)</f>
        <v>5</v>
      </c>
      <c r="D6117" s="164">
        <v>20</v>
      </c>
      <c r="E6117" s="163">
        <v>10</v>
      </c>
      <c r="F6117" s="163">
        <v>13.945</v>
      </c>
      <c r="G6117" s="163">
        <v>11.719999999999999</v>
      </c>
      <c r="H6117" s="1">
        <v>1994</v>
      </c>
      <c r="I6117" s="161">
        <f>VLOOKUP(B6117,L$2:M$54,2,FALSE)</f>
        <v>1.0434717771026727</v>
      </c>
      <c r="J6117">
        <f>MAX(I6117*F6117,E6117)</f>
        <v>14.55121393169677</v>
      </c>
      <c r="L6117" s="166"/>
      <c r="M6117" s="41"/>
      <c r="N6117" s="41"/>
      <c r="O6117" s="41"/>
    </row>
    <row r="6118" spans="1:15" x14ac:dyDescent="0.25">
      <c r="A6118" s="165">
        <v>43720.833333333336</v>
      </c>
      <c r="B6118" s="167">
        <f>WEEKNUM(A6118)</f>
        <v>37</v>
      </c>
      <c r="C6118" s="164">
        <f>WEEKDAY(A6118)</f>
        <v>5</v>
      </c>
      <c r="D6118" s="164">
        <v>21</v>
      </c>
      <c r="E6118" s="163">
        <v>11.754999999999999</v>
      </c>
      <c r="F6118" s="163">
        <v>11.754999999999999</v>
      </c>
      <c r="G6118" s="163">
        <v>12.094999999999999</v>
      </c>
      <c r="H6118" s="1">
        <v>1243</v>
      </c>
      <c r="I6118" s="161">
        <f>VLOOKUP(B6118,L$2:M$54,2,FALSE)</f>
        <v>1.0434717771026727</v>
      </c>
      <c r="J6118">
        <f>MAX(I6118*F6118,E6118)</f>
        <v>12.266010739841917</v>
      </c>
      <c r="L6118" s="166"/>
      <c r="M6118" s="41"/>
      <c r="N6118" s="41"/>
      <c r="O6118" s="41"/>
    </row>
    <row r="6119" spans="1:15" x14ac:dyDescent="0.25">
      <c r="A6119" s="165">
        <v>43720.875</v>
      </c>
      <c r="B6119" s="167">
        <f>WEEKNUM(A6119)</f>
        <v>37</v>
      </c>
      <c r="C6119" s="164">
        <f>WEEKDAY(A6119)</f>
        <v>5</v>
      </c>
      <c r="D6119" s="164">
        <v>22</v>
      </c>
      <c r="E6119" s="163">
        <v>12</v>
      </c>
      <c r="F6119" s="163">
        <v>13.98</v>
      </c>
      <c r="G6119" s="163">
        <v>11.91</v>
      </c>
      <c r="H6119" s="1">
        <v>919</v>
      </c>
      <c r="I6119" s="161">
        <f>VLOOKUP(B6119,L$2:M$54,2,FALSE)</f>
        <v>1.0434717771026727</v>
      </c>
      <c r="J6119">
        <f>MAX(I6119*F6119,E6119)</f>
        <v>14.587735443895365</v>
      </c>
      <c r="L6119" s="166"/>
      <c r="M6119" s="41"/>
      <c r="N6119" s="41"/>
      <c r="O6119" s="41"/>
    </row>
    <row r="6120" spans="1:15" x14ac:dyDescent="0.25">
      <c r="A6120" s="165">
        <v>43720.916666666664</v>
      </c>
      <c r="B6120" s="167">
        <f>WEEKNUM(A6120)</f>
        <v>37</v>
      </c>
      <c r="C6120" s="164">
        <f>WEEKDAY(A6120)</f>
        <v>5</v>
      </c>
      <c r="D6120" s="164">
        <v>23</v>
      </c>
      <c r="E6120" s="163">
        <v>12</v>
      </c>
      <c r="F6120" s="163">
        <v>13.92</v>
      </c>
      <c r="G6120" s="163">
        <v>12.455</v>
      </c>
      <c r="H6120" s="1">
        <v>745</v>
      </c>
      <c r="I6120" s="161">
        <f>VLOOKUP(B6120,L$2:M$54,2,FALSE)</f>
        <v>1.0434717771026727</v>
      </c>
      <c r="J6120">
        <f>MAX(I6120*F6120,E6120)</f>
        <v>14.525127137269203</v>
      </c>
      <c r="L6120" s="166"/>
      <c r="M6120" s="41"/>
      <c r="N6120" s="41"/>
      <c r="O6120" s="41"/>
    </row>
    <row r="6121" spans="1:15" x14ac:dyDescent="0.25">
      <c r="A6121" s="165">
        <v>43720.958333333336</v>
      </c>
      <c r="B6121" s="167">
        <f>WEEKNUM(A6121)</f>
        <v>37</v>
      </c>
      <c r="C6121" s="164">
        <f>WEEKDAY(A6121)</f>
        <v>5</v>
      </c>
      <c r="D6121" s="164">
        <v>24</v>
      </c>
      <c r="E6121" s="163">
        <v>12</v>
      </c>
      <c r="F6121" s="163">
        <v>13.934999999999999</v>
      </c>
      <c r="G6121" s="163">
        <v>10.547499999999999</v>
      </c>
      <c r="H6121" s="1">
        <v>482</v>
      </c>
      <c r="I6121" s="161">
        <f>VLOOKUP(B6121,L$2:M$54,2,FALSE)</f>
        <v>1.0434717771026727</v>
      </c>
      <c r="J6121">
        <f>MAX(I6121*F6121,E6121)</f>
        <v>14.540779213925743</v>
      </c>
      <c r="L6121" s="166"/>
      <c r="M6121" s="41"/>
      <c r="N6121" s="41"/>
      <c r="O6121" s="41"/>
    </row>
    <row r="6122" spans="1:15" x14ac:dyDescent="0.25">
      <c r="A6122" s="165">
        <v>43721</v>
      </c>
      <c r="B6122" s="167">
        <f>WEEKNUM(A6122)</f>
        <v>37</v>
      </c>
      <c r="C6122" s="164">
        <f>WEEKDAY(A6122)</f>
        <v>6</v>
      </c>
      <c r="D6122" s="164">
        <v>1</v>
      </c>
      <c r="E6122" s="163">
        <v>12</v>
      </c>
      <c r="F6122" s="163">
        <v>13.225</v>
      </c>
      <c r="G6122" s="163">
        <v>10.872499999999999</v>
      </c>
      <c r="H6122" s="1">
        <v>180</v>
      </c>
      <c r="I6122" s="161">
        <f>VLOOKUP(B6122,L$2:M$54,2,FALSE)</f>
        <v>1.0434717771026727</v>
      </c>
      <c r="J6122">
        <f>MAX(I6122*F6122,E6122)</f>
        <v>13.799914252182846</v>
      </c>
      <c r="L6122" s="166"/>
      <c r="M6122" s="41"/>
      <c r="N6122" s="41"/>
      <c r="O6122" s="41"/>
    </row>
    <row r="6123" spans="1:15" x14ac:dyDescent="0.25">
      <c r="A6123" s="165">
        <v>43721.041666666664</v>
      </c>
      <c r="B6123" s="167">
        <f>WEEKNUM(A6123)</f>
        <v>37</v>
      </c>
      <c r="C6123" s="164">
        <f>WEEKDAY(A6123)</f>
        <v>6</v>
      </c>
      <c r="D6123" s="164">
        <v>2</v>
      </c>
      <c r="E6123" s="163">
        <v>10</v>
      </c>
      <c r="F6123" s="163">
        <v>10.495000000000001</v>
      </c>
      <c r="G6123" s="163">
        <v>13.877500000000001</v>
      </c>
      <c r="H6123" s="1">
        <v>130</v>
      </c>
      <c r="I6123" s="161">
        <f>VLOOKUP(B6123,L$2:M$54,2,FALSE)</f>
        <v>1.0434717771026727</v>
      </c>
      <c r="J6123">
        <f>MAX(I6123*F6123,E6123)</f>
        <v>10.951236300692551</v>
      </c>
      <c r="L6123" s="166"/>
      <c r="M6123" s="41"/>
      <c r="N6123" s="41"/>
      <c r="O6123" s="41"/>
    </row>
    <row r="6124" spans="1:15" x14ac:dyDescent="0.25">
      <c r="A6124" s="165">
        <v>43721.083333333336</v>
      </c>
      <c r="B6124" s="167">
        <f>WEEKNUM(A6124)</f>
        <v>37</v>
      </c>
      <c r="C6124" s="164">
        <f>WEEKDAY(A6124)</f>
        <v>6</v>
      </c>
      <c r="D6124" s="164">
        <v>3</v>
      </c>
      <c r="E6124" s="163">
        <v>10</v>
      </c>
      <c r="F6124" s="163">
        <v>10.850000000000001</v>
      </c>
      <c r="G6124" s="163">
        <v>13.197500000000002</v>
      </c>
      <c r="H6124" s="1">
        <v>76</v>
      </c>
      <c r="I6124" s="161">
        <f>VLOOKUP(B6124,L$2:M$54,2,FALSE)</f>
        <v>1.0434717771026727</v>
      </c>
      <c r="J6124">
        <f>MAX(I6124*F6124,E6124)</f>
        <v>11.321668781564</v>
      </c>
      <c r="L6124" s="166"/>
      <c r="M6124" s="41"/>
      <c r="N6124" s="41"/>
      <c r="O6124" s="41"/>
    </row>
    <row r="6125" spans="1:15" x14ac:dyDescent="0.25">
      <c r="A6125" s="165">
        <v>43721.125</v>
      </c>
      <c r="B6125" s="167">
        <f>WEEKNUM(A6125)</f>
        <v>37</v>
      </c>
      <c r="C6125" s="164">
        <f>WEEKDAY(A6125)</f>
        <v>6</v>
      </c>
      <c r="D6125" s="164">
        <v>4</v>
      </c>
      <c r="E6125" s="163">
        <v>10</v>
      </c>
      <c r="F6125" s="163">
        <v>10.475000000000001</v>
      </c>
      <c r="G6125" s="163">
        <v>12.8125</v>
      </c>
      <c r="H6125" s="1">
        <v>156</v>
      </c>
      <c r="I6125" s="161">
        <f>VLOOKUP(B6125,L$2:M$54,2,FALSE)</f>
        <v>1.0434717771026727</v>
      </c>
      <c r="J6125">
        <f>MAX(I6125*F6125,E6125)</f>
        <v>10.930366865150498</v>
      </c>
      <c r="L6125" s="166"/>
      <c r="M6125" s="41"/>
      <c r="N6125" s="41"/>
      <c r="O6125" s="41"/>
    </row>
    <row r="6126" spans="1:15" x14ac:dyDescent="0.25">
      <c r="A6126" s="165">
        <v>43721.166666666664</v>
      </c>
      <c r="B6126" s="167">
        <f>WEEKNUM(A6126)</f>
        <v>37</v>
      </c>
      <c r="C6126" s="164">
        <f>WEEKDAY(A6126)</f>
        <v>6</v>
      </c>
      <c r="D6126" s="164">
        <v>5</v>
      </c>
      <c r="E6126" s="163">
        <v>11.254999999999999</v>
      </c>
      <c r="F6126" s="163">
        <v>11.120000000000001</v>
      </c>
      <c r="G6126" s="163">
        <v>11.8725</v>
      </c>
      <c r="H6126" s="1">
        <v>302</v>
      </c>
      <c r="I6126" s="161">
        <f>VLOOKUP(B6126,L$2:M$54,2,FALSE)</f>
        <v>1.0434717771026727</v>
      </c>
      <c r="J6126">
        <f>MAX(I6126*F6126,E6126)</f>
        <v>11.603406161381722</v>
      </c>
      <c r="L6126" s="166"/>
      <c r="M6126" s="41"/>
      <c r="N6126" s="41"/>
      <c r="O6126" s="41"/>
    </row>
    <row r="6127" spans="1:15" x14ac:dyDescent="0.25">
      <c r="A6127" s="165">
        <v>43721.208333333336</v>
      </c>
      <c r="B6127" s="167">
        <f>WEEKNUM(A6127)</f>
        <v>37</v>
      </c>
      <c r="C6127" s="164">
        <f>WEEKDAY(A6127)</f>
        <v>6</v>
      </c>
      <c r="D6127" s="164">
        <v>6</v>
      </c>
      <c r="E6127" s="163">
        <v>9.5249999999999986</v>
      </c>
      <c r="F6127" s="163">
        <v>9.5249999999999986</v>
      </c>
      <c r="G6127" s="163">
        <v>12.852499999999999</v>
      </c>
      <c r="H6127" s="1">
        <v>863</v>
      </c>
      <c r="I6127" s="161">
        <f>VLOOKUP(B6127,L$2:M$54,2,FALSE)</f>
        <v>1.0434717771026727</v>
      </c>
      <c r="J6127">
        <f>MAX(I6127*F6127,E6127)</f>
        <v>9.9390686769029557</v>
      </c>
      <c r="L6127" s="166"/>
      <c r="M6127" s="41"/>
      <c r="N6127" s="41"/>
      <c r="O6127" s="41"/>
    </row>
    <row r="6128" spans="1:15" x14ac:dyDescent="0.25">
      <c r="A6128" s="165">
        <v>43721.25</v>
      </c>
      <c r="B6128" s="167">
        <f>WEEKNUM(A6128)</f>
        <v>37</v>
      </c>
      <c r="C6128" s="164">
        <f>WEEKDAY(A6128)</f>
        <v>6</v>
      </c>
      <c r="D6128" s="164">
        <v>7</v>
      </c>
      <c r="E6128" s="163">
        <v>10.635</v>
      </c>
      <c r="F6128" s="163">
        <v>12.370000000000001</v>
      </c>
      <c r="G6128" s="163">
        <v>12.237500000000001</v>
      </c>
      <c r="H6128" s="1">
        <v>3300</v>
      </c>
      <c r="I6128" s="161">
        <f>VLOOKUP(B6128,L$2:M$54,2,FALSE)</f>
        <v>1.0434717771026727</v>
      </c>
      <c r="J6128">
        <f>MAX(I6128*F6128,E6128)</f>
        <v>12.907745882760063</v>
      </c>
      <c r="L6128" s="166"/>
      <c r="M6128" s="41"/>
      <c r="N6128" s="41"/>
      <c r="O6128" s="41"/>
    </row>
    <row r="6129" spans="1:15" x14ac:dyDescent="0.25">
      <c r="A6129" s="165">
        <v>43721.291666666664</v>
      </c>
      <c r="B6129" s="167">
        <f>WEEKNUM(A6129)</f>
        <v>37</v>
      </c>
      <c r="C6129" s="164">
        <f>WEEKDAY(A6129)</f>
        <v>6</v>
      </c>
      <c r="D6129" s="164">
        <v>8</v>
      </c>
      <c r="E6129" s="163">
        <v>10</v>
      </c>
      <c r="F6129" s="163">
        <v>16.535</v>
      </c>
      <c r="G6129" s="163">
        <v>11.8825</v>
      </c>
      <c r="H6129" s="1">
        <v>4559</v>
      </c>
      <c r="I6129" s="161">
        <f>VLOOKUP(B6129,L$2:M$54,2,FALSE)</f>
        <v>1.0434717771026727</v>
      </c>
      <c r="J6129">
        <f>MAX(I6129*F6129,E6129)</f>
        <v>17.253805834392693</v>
      </c>
      <c r="L6129" s="166"/>
      <c r="M6129" s="41"/>
      <c r="N6129" s="41"/>
      <c r="O6129" s="41"/>
    </row>
    <row r="6130" spans="1:15" x14ac:dyDescent="0.25">
      <c r="A6130" s="165">
        <v>43721.333333333336</v>
      </c>
      <c r="B6130" s="167">
        <f>WEEKNUM(A6130)</f>
        <v>37</v>
      </c>
      <c r="C6130" s="164">
        <f>WEEKDAY(A6130)</f>
        <v>6</v>
      </c>
      <c r="D6130" s="164">
        <v>9</v>
      </c>
      <c r="E6130" s="163">
        <v>10</v>
      </c>
      <c r="F6130" s="163">
        <v>19.29</v>
      </c>
      <c r="G6130" s="163">
        <v>12.942499999999999</v>
      </c>
      <c r="H6130" s="1">
        <v>3672</v>
      </c>
      <c r="I6130" s="161">
        <f>VLOOKUP(B6130,L$2:M$54,2,FALSE)</f>
        <v>1.0434717771026727</v>
      </c>
      <c r="J6130">
        <f>MAX(I6130*F6130,E6130)</f>
        <v>20.128570580310555</v>
      </c>
      <c r="L6130" s="166"/>
      <c r="M6130" s="41"/>
      <c r="N6130" s="41"/>
      <c r="O6130" s="41"/>
    </row>
    <row r="6131" spans="1:15" x14ac:dyDescent="0.25">
      <c r="A6131" s="165">
        <v>43721.375</v>
      </c>
      <c r="B6131" s="167">
        <f>WEEKNUM(A6131)</f>
        <v>37</v>
      </c>
      <c r="C6131" s="164">
        <f>WEEKDAY(A6131)</f>
        <v>6</v>
      </c>
      <c r="D6131" s="164">
        <v>10</v>
      </c>
      <c r="E6131" s="163">
        <v>10</v>
      </c>
      <c r="F6131" s="163">
        <v>15.025</v>
      </c>
      <c r="G6131" s="163">
        <v>12.364999999999998</v>
      </c>
      <c r="H6131" s="1">
        <v>2762</v>
      </c>
      <c r="I6131" s="161">
        <f>VLOOKUP(B6131,L$2:M$54,2,FALSE)</f>
        <v>1.0434717771026727</v>
      </c>
      <c r="J6131">
        <f>MAX(I6131*F6131,E6131)</f>
        <v>15.678163450967658</v>
      </c>
      <c r="L6131" s="166"/>
      <c r="M6131" s="41"/>
      <c r="N6131" s="41"/>
      <c r="O6131" s="41"/>
    </row>
    <row r="6132" spans="1:15" x14ac:dyDescent="0.25">
      <c r="A6132" s="165">
        <v>43721.416666666664</v>
      </c>
      <c r="B6132" s="167">
        <f>WEEKNUM(A6132)</f>
        <v>37</v>
      </c>
      <c r="C6132" s="164">
        <f>WEEKDAY(A6132)</f>
        <v>6</v>
      </c>
      <c r="D6132" s="164">
        <v>11</v>
      </c>
      <c r="E6132" s="163">
        <v>10</v>
      </c>
      <c r="F6132" s="163">
        <v>13.92</v>
      </c>
      <c r="G6132" s="163">
        <v>12.572500000000002</v>
      </c>
      <c r="H6132" s="1">
        <v>2502</v>
      </c>
      <c r="I6132" s="161">
        <f>VLOOKUP(B6132,L$2:M$54,2,FALSE)</f>
        <v>1.0434717771026727</v>
      </c>
      <c r="J6132">
        <f>MAX(I6132*F6132,E6132)</f>
        <v>14.525127137269203</v>
      </c>
      <c r="L6132" s="166"/>
      <c r="M6132" s="41"/>
      <c r="N6132" s="41"/>
      <c r="O6132" s="41"/>
    </row>
    <row r="6133" spans="1:15" x14ac:dyDescent="0.25">
      <c r="A6133" s="165">
        <v>43721.458333333336</v>
      </c>
      <c r="B6133" s="167">
        <f>WEEKNUM(A6133)</f>
        <v>37</v>
      </c>
      <c r="C6133" s="164">
        <f>WEEKDAY(A6133)</f>
        <v>6</v>
      </c>
      <c r="D6133" s="164">
        <v>12</v>
      </c>
      <c r="E6133" s="163">
        <v>10</v>
      </c>
      <c r="F6133" s="163">
        <v>14.2</v>
      </c>
      <c r="G6133" s="163">
        <v>13.99</v>
      </c>
      <c r="H6133" s="1">
        <v>2596</v>
      </c>
      <c r="I6133" s="161">
        <f>VLOOKUP(B6133,L$2:M$54,2,FALSE)</f>
        <v>1.0434717771026727</v>
      </c>
      <c r="J6133">
        <f>MAX(I6133*F6133,E6133)</f>
        <v>14.817299234857952</v>
      </c>
      <c r="L6133" s="166"/>
      <c r="M6133" s="41"/>
      <c r="N6133" s="41"/>
      <c r="O6133" s="41"/>
    </row>
    <row r="6134" spans="1:15" x14ac:dyDescent="0.25">
      <c r="A6134" s="165">
        <v>43721.5</v>
      </c>
      <c r="B6134" s="167">
        <f>WEEKNUM(A6134)</f>
        <v>37</v>
      </c>
      <c r="C6134" s="164">
        <f>WEEKDAY(A6134)</f>
        <v>6</v>
      </c>
      <c r="D6134" s="164">
        <v>13</v>
      </c>
      <c r="E6134" s="163">
        <v>10</v>
      </c>
      <c r="F6134" s="163">
        <v>14.445</v>
      </c>
      <c r="G6134" s="163">
        <v>13.225000000000001</v>
      </c>
      <c r="H6134" s="1">
        <v>2696</v>
      </c>
      <c r="I6134" s="161">
        <f>VLOOKUP(B6134,L$2:M$54,2,FALSE)</f>
        <v>1.0434717771026727</v>
      </c>
      <c r="J6134">
        <f>MAX(I6134*F6134,E6134)</f>
        <v>15.072949820248107</v>
      </c>
      <c r="L6134" s="166"/>
      <c r="M6134" s="41"/>
      <c r="N6134" s="41"/>
      <c r="O6134" s="41"/>
    </row>
    <row r="6135" spans="1:15" x14ac:dyDescent="0.25">
      <c r="A6135" s="165">
        <v>43721.541666666664</v>
      </c>
      <c r="B6135" s="167">
        <f>WEEKNUM(A6135)</f>
        <v>37</v>
      </c>
      <c r="C6135" s="164">
        <f>WEEKDAY(A6135)</f>
        <v>6</v>
      </c>
      <c r="D6135" s="164">
        <v>14</v>
      </c>
      <c r="E6135" s="163">
        <v>10</v>
      </c>
      <c r="F6135" s="163">
        <v>13.79</v>
      </c>
      <c r="G6135" s="163">
        <v>11.9725</v>
      </c>
      <c r="H6135" s="1">
        <v>2718</v>
      </c>
      <c r="I6135" s="161">
        <f>VLOOKUP(B6135,L$2:M$54,2,FALSE)</f>
        <v>1.0434717771026727</v>
      </c>
      <c r="J6135">
        <f>MAX(I6135*F6135,E6135)</f>
        <v>14.389475806245855</v>
      </c>
      <c r="L6135" s="166"/>
      <c r="M6135" s="41"/>
      <c r="N6135" s="41"/>
      <c r="O6135" s="41"/>
    </row>
    <row r="6136" spans="1:15" x14ac:dyDescent="0.25">
      <c r="A6136" s="165">
        <v>43721.583333333336</v>
      </c>
      <c r="B6136" s="167">
        <f>WEEKNUM(A6136)</f>
        <v>37</v>
      </c>
      <c r="C6136" s="164">
        <f>WEEKDAY(A6136)</f>
        <v>6</v>
      </c>
      <c r="D6136" s="164">
        <v>15</v>
      </c>
      <c r="E6136" s="163">
        <v>10</v>
      </c>
      <c r="F6136" s="163">
        <v>14.295000000000002</v>
      </c>
      <c r="G6136" s="163">
        <v>11.754999999999999</v>
      </c>
      <c r="H6136" s="1">
        <v>2747</v>
      </c>
      <c r="I6136" s="161">
        <f>VLOOKUP(B6136,L$2:M$54,2,FALSE)</f>
        <v>1.0434717771026727</v>
      </c>
      <c r="J6136">
        <f>MAX(I6136*F6136,E6136)</f>
        <v>14.916429053682707</v>
      </c>
      <c r="L6136" s="166"/>
      <c r="M6136" s="41"/>
      <c r="N6136" s="41"/>
      <c r="O6136" s="41"/>
    </row>
    <row r="6137" spans="1:15" x14ac:dyDescent="0.25">
      <c r="A6137" s="165">
        <v>43721.625</v>
      </c>
      <c r="B6137" s="167">
        <f>WEEKNUM(A6137)</f>
        <v>37</v>
      </c>
      <c r="C6137" s="164">
        <f>WEEKDAY(A6137)</f>
        <v>6</v>
      </c>
      <c r="D6137" s="164">
        <v>16</v>
      </c>
      <c r="E6137" s="163">
        <v>10</v>
      </c>
      <c r="F6137" s="163">
        <v>14.035</v>
      </c>
      <c r="G6137" s="163">
        <v>12.99</v>
      </c>
      <c r="H6137" s="1">
        <v>2848</v>
      </c>
      <c r="I6137" s="161">
        <f>VLOOKUP(B6137,L$2:M$54,2,FALSE)</f>
        <v>1.0434717771026727</v>
      </c>
      <c r="J6137">
        <f>MAX(I6137*F6137,E6137)</f>
        <v>14.645126391636012</v>
      </c>
      <c r="L6137" s="166"/>
      <c r="M6137" s="41"/>
      <c r="N6137" s="41"/>
      <c r="O6137" s="41"/>
    </row>
    <row r="6138" spans="1:15" x14ac:dyDescent="0.25">
      <c r="A6138" s="165">
        <v>43721.666666666664</v>
      </c>
      <c r="B6138" s="167">
        <f>WEEKNUM(A6138)</f>
        <v>37</v>
      </c>
      <c r="C6138" s="164">
        <f>WEEKDAY(A6138)</f>
        <v>6</v>
      </c>
      <c r="D6138" s="164">
        <v>17</v>
      </c>
      <c r="E6138" s="163">
        <v>10</v>
      </c>
      <c r="F6138" s="163">
        <v>15.855</v>
      </c>
      <c r="G6138" s="163">
        <v>12.959999999999999</v>
      </c>
      <c r="H6138" s="1">
        <v>3557</v>
      </c>
      <c r="I6138" s="161">
        <f>VLOOKUP(B6138,L$2:M$54,2,FALSE)</f>
        <v>1.0434717771026727</v>
      </c>
      <c r="J6138">
        <f>MAX(I6138*F6138,E6138)</f>
        <v>16.544245025962876</v>
      </c>
      <c r="L6138" s="166"/>
      <c r="M6138" s="41"/>
      <c r="N6138" s="41"/>
      <c r="O6138" s="41"/>
    </row>
    <row r="6139" spans="1:15" x14ac:dyDescent="0.25">
      <c r="A6139" s="165">
        <v>43721.708333333336</v>
      </c>
      <c r="B6139" s="167">
        <f>WEEKNUM(A6139)</f>
        <v>37</v>
      </c>
      <c r="C6139" s="164">
        <f>WEEKDAY(A6139)</f>
        <v>6</v>
      </c>
      <c r="D6139" s="164">
        <v>18</v>
      </c>
      <c r="E6139" s="163">
        <v>10</v>
      </c>
      <c r="F6139" s="163">
        <v>16.524999999999999</v>
      </c>
      <c r="G6139" s="163">
        <v>12.967500000000001</v>
      </c>
      <c r="H6139" s="1">
        <v>4289</v>
      </c>
      <c r="I6139" s="161">
        <f>VLOOKUP(B6139,L$2:M$54,2,FALSE)</f>
        <v>1.0434717771026727</v>
      </c>
      <c r="J6139">
        <f>MAX(I6139*F6139,E6139)</f>
        <v>17.243371116621663</v>
      </c>
      <c r="L6139" s="166"/>
      <c r="M6139" s="41"/>
      <c r="N6139" s="41"/>
      <c r="O6139" s="41"/>
    </row>
    <row r="6140" spans="1:15" x14ac:dyDescent="0.25">
      <c r="A6140" s="165">
        <v>43721.75</v>
      </c>
      <c r="B6140" s="167">
        <f>WEEKNUM(A6140)</f>
        <v>37</v>
      </c>
      <c r="C6140" s="164">
        <f>WEEKDAY(A6140)</f>
        <v>6</v>
      </c>
      <c r="D6140" s="164">
        <v>19</v>
      </c>
      <c r="E6140" s="163">
        <v>10</v>
      </c>
      <c r="F6140" s="163">
        <v>16.23</v>
      </c>
      <c r="G6140" s="163">
        <v>12.612499999999999</v>
      </c>
      <c r="H6140" s="1">
        <v>3238</v>
      </c>
      <c r="I6140" s="161">
        <f>VLOOKUP(B6140,L$2:M$54,2,FALSE)</f>
        <v>1.0434717771026727</v>
      </c>
      <c r="J6140">
        <f>MAX(I6140*F6140,E6140)</f>
        <v>16.935546942376376</v>
      </c>
      <c r="L6140" s="166"/>
      <c r="M6140" s="41"/>
      <c r="N6140" s="41"/>
      <c r="O6140" s="41"/>
    </row>
    <row r="6141" spans="1:15" x14ac:dyDescent="0.25">
      <c r="A6141" s="165">
        <v>43721.791666666664</v>
      </c>
      <c r="B6141" s="167">
        <f>WEEKNUM(A6141)</f>
        <v>37</v>
      </c>
      <c r="C6141" s="164">
        <f>WEEKDAY(A6141)</f>
        <v>6</v>
      </c>
      <c r="D6141" s="164">
        <v>20</v>
      </c>
      <c r="E6141" s="163">
        <v>10</v>
      </c>
      <c r="F6141" s="163">
        <v>14.525</v>
      </c>
      <c r="G6141" s="163">
        <v>10.2475</v>
      </c>
      <c r="H6141" s="1">
        <v>2073</v>
      </c>
      <c r="I6141" s="161">
        <f>VLOOKUP(B6141,L$2:M$54,2,FALSE)</f>
        <v>1.0434717771026727</v>
      </c>
      <c r="J6141">
        <f>MAX(I6141*F6141,E6141)</f>
        <v>15.15642756241632</v>
      </c>
      <c r="L6141" s="166"/>
      <c r="M6141" s="41"/>
      <c r="N6141" s="41"/>
      <c r="O6141" s="41"/>
    </row>
    <row r="6142" spans="1:15" x14ac:dyDescent="0.25">
      <c r="A6142" s="165">
        <v>43721.833333333336</v>
      </c>
      <c r="B6142" s="167">
        <f>WEEKNUM(A6142)</f>
        <v>37</v>
      </c>
      <c r="C6142" s="164">
        <f>WEEKDAY(A6142)</f>
        <v>6</v>
      </c>
      <c r="D6142" s="164">
        <v>21</v>
      </c>
      <c r="E6142" s="163">
        <v>10</v>
      </c>
      <c r="F6142" s="163">
        <v>13.08</v>
      </c>
      <c r="G6142" s="163">
        <v>10.425000000000001</v>
      </c>
      <c r="H6142" s="1">
        <v>1343</v>
      </c>
      <c r="I6142" s="161">
        <f>VLOOKUP(B6142,L$2:M$54,2,FALSE)</f>
        <v>1.0434717771026727</v>
      </c>
      <c r="J6142">
        <f>MAX(I6142*F6142,E6142)</f>
        <v>13.64861084450296</v>
      </c>
      <c r="L6142" s="166"/>
      <c r="M6142" s="41"/>
      <c r="N6142" s="41"/>
      <c r="O6142" s="41"/>
    </row>
    <row r="6143" spans="1:15" x14ac:dyDescent="0.25">
      <c r="A6143" s="165">
        <v>43721.875</v>
      </c>
      <c r="B6143" s="167">
        <f>WEEKNUM(A6143)</f>
        <v>37</v>
      </c>
      <c r="C6143" s="164">
        <f>WEEKDAY(A6143)</f>
        <v>6</v>
      </c>
      <c r="D6143" s="164">
        <v>22</v>
      </c>
      <c r="E6143" s="163">
        <v>11.55</v>
      </c>
      <c r="F6143" s="163">
        <v>11.55</v>
      </c>
      <c r="G6143" s="163">
        <v>10.237500000000001</v>
      </c>
      <c r="H6143" s="1">
        <v>957</v>
      </c>
      <c r="I6143" s="161">
        <f>VLOOKUP(B6143,L$2:M$54,2,FALSE)</f>
        <v>1.0434717771026727</v>
      </c>
      <c r="J6143">
        <f>MAX(I6143*F6143,E6143)</f>
        <v>12.05209902553587</v>
      </c>
      <c r="L6143" s="166"/>
      <c r="M6143" s="41"/>
      <c r="N6143" s="41"/>
      <c r="O6143" s="41"/>
    </row>
    <row r="6144" spans="1:15" x14ac:dyDescent="0.25">
      <c r="A6144" s="165">
        <v>43721.916666666664</v>
      </c>
      <c r="B6144" s="167">
        <f>WEEKNUM(A6144)</f>
        <v>37</v>
      </c>
      <c r="C6144" s="164">
        <f>WEEKDAY(A6144)</f>
        <v>6</v>
      </c>
      <c r="D6144" s="164">
        <v>23</v>
      </c>
      <c r="E6144" s="163">
        <v>11.719999999999999</v>
      </c>
      <c r="F6144" s="163">
        <v>11.719999999999999</v>
      </c>
      <c r="G6144" s="163">
        <v>11.1875</v>
      </c>
      <c r="H6144" s="1">
        <v>668</v>
      </c>
      <c r="I6144" s="161">
        <f>VLOOKUP(B6144,L$2:M$54,2,FALSE)</f>
        <v>1.0434717771026727</v>
      </c>
      <c r="J6144">
        <f>MAX(I6144*F6144,E6144)</f>
        <v>12.229489227643322</v>
      </c>
      <c r="L6144" s="166"/>
      <c r="M6144" s="41"/>
      <c r="N6144" s="41"/>
      <c r="O6144" s="41"/>
    </row>
    <row r="6145" spans="1:15" x14ac:dyDescent="0.25">
      <c r="A6145" s="165">
        <v>43721.958333333336</v>
      </c>
      <c r="B6145" s="167">
        <f>WEEKNUM(A6145)</f>
        <v>37</v>
      </c>
      <c r="C6145" s="164">
        <f>WEEKDAY(A6145)</f>
        <v>6</v>
      </c>
      <c r="D6145" s="164">
        <v>24</v>
      </c>
      <c r="E6145" s="163">
        <v>12.379999999999999</v>
      </c>
      <c r="F6145" s="163">
        <v>12.379999999999999</v>
      </c>
      <c r="G6145" s="163">
        <v>9.5249999999999986</v>
      </c>
      <c r="H6145" s="1">
        <v>399</v>
      </c>
      <c r="I6145" s="161">
        <f>VLOOKUP(B6145,L$2:M$54,2,FALSE)</f>
        <v>1.0434717771026727</v>
      </c>
      <c r="J6145">
        <f>MAX(I6145*F6145,E6145)</f>
        <v>12.918180600531088</v>
      </c>
      <c r="L6145" s="166"/>
      <c r="M6145" s="41"/>
      <c r="N6145" s="41"/>
      <c r="O6145" s="41"/>
    </row>
    <row r="6146" spans="1:15" x14ac:dyDescent="0.25">
      <c r="A6146" s="165">
        <v>43722</v>
      </c>
      <c r="B6146" s="167">
        <f>WEEKNUM(A6146)</f>
        <v>37</v>
      </c>
      <c r="C6146" s="164">
        <f>WEEKDAY(A6146)</f>
        <v>7</v>
      </c>
      <c r="D6146" s="164">
        <v>1</v>
      </c>
      <c r="E6146" s="163">
        <v>11.855</v>
      </c>
      <c r="F6146" s="163">
        <v>11.855</v>
      </c>
      <c r="G6146" s="163">
        <v>11.5025</v>
      </c>
      <c r="H6146" s="1">
        <v>195</v>
      </c>
      <c r="I6146" s="161">
        <f>VLOOKUP(B6146,L$2:M$54,2,FALSE)</f>
        <v>1.0434717771026727</v>
      </c>
      <c r="J6146">
        <f>MAX(I6146*F6146,E6146)</f>
        <v>12.370357917552186</v>
      </c>
      <c r="L6146" s="166"/>
      <c r="M6146" s="41"/>
      <c r="N6146" s="41"/>
      <c r="O6146" s="41"/>
    </row>
    <row r="6147" spans="1:15" x14ac:dyDescent="0.25">
      <c r="A6147" s="165">
        <v>43722.041666666664</v>
      </c>
      <c r="B6147" s="167">
        <f>WEEKNUM(A6147)</f>
        <v>37</v>
      </c>
      <c r="C6147" s="164">
        <f>WEEKDAY(A6147)</f>
        <v>7</v>
      </c>
      <c r="D6147" s="164">
        <v>2</v>
      </c>
      <c r="E6147" s="163">
        <v>11.925000000000001</v>
      </c>
      <c r="F6147" s="163">
        <v>11.925000000000001</v>
      </c>
      <c r="G6147" s="163">
        <v>13.2675</v>
      </c>
      <c r="H6147" s="1">
        <v>103</v>
      </c>
      <c r="I6147" s="161">
        <f>VLOOKUP(B6147,L$2:M$54,2,FALSE)</f>
        <v>1.0434717771026727</v>
      </c>
      <c r="J6147">
        <f>MAX(I6147*F6147,E6147)</f>
        <v>12.443400941949372</v>
      </c>
      <c r="L6147" s="166"/>
      <c r="M6147" s="41"/>
      <c r="N6147" s="41"/>
      <c r="O6147" s="41"/>
    </row>
    <row r="6148" spans="1:15" x14ac:dyDescent="0.25">
      <c r="A6148" s="165">
        <v>43722.083333333336</v>
      </c>
      <c r="B6148" s="167">
        <f>WEEKNUM(A6148)</f>
        <v>37</v>
      </c>
      <c r="C6148" s="164">
        <f>WEEKDAY(A6148)</f>
        <v>7</v>
      </c>
      <c r="D6148" s="164">
        <v>3</v>
      </c>
      <c r="E6148" s="163">
        <v>11</v>
      </c>
      <c r="F6148" s="163">
        <v>11.125</v>
      </c>
      <c r="G6148" s="163">
        <v>14.645</v>
      </c>
      <c r="H6148" s="1">
        <v>76</v>
      </c>
      <c r="I6148" s="161">
        <f>VLOOKUP(B6148,L$2:M$54,2,FALSE)</f>
        <v>1.0434717771026727</v>
      </c>
      <c r="J6148">
        <f>MAX(I6148*F6148,E6148)</f>
        <v>11.608623520267233</v>
      </c>
      <c r="L6148" s="166"/>
      <c r="M6148" s="41"/>
      <c r="N6148" s="41"/>
      <c r="O6148" s="41"/>
    </row>
    <row r="6149" spans="1:15" x14ac:dyDescent="0.25">
      <c r="A6149" s="165">
        <v>43722.125</v>
      </c>
      <c r="B6149" s="167">
        <f>WEEKNUM(A6149)</f>
        <v>37</v>
      </c>
      <c r="C6149" s="164">
        <f>WEEKDAY(A6149)</f>
        <v>7</v>
      </c>
      <c r="D6149" s="164">
        <v>4</v>
      </c>
      <c r="E6149" s="163">
        <v>12</v>
      </c>
      <c r="F6149" s="163">
        <v>12.02</v>
      </c>
      <c r="G6149" s="163">
        <v>12.512499999999999</v>
      </c>
      <c r="H6149" s="1">
        <v>121</v>
      </c>
      <c r="I6149" s="161">
        <f>VLOOKUP(B6149,L$2:M$54,2,FALSE)</f>
        <v>1.0434717771026727</v>
      </c>
      <c r="J6149">
        <f>MAX(I6149*F6149,E6149)</f>
        <v>12.542530760774126</v>
      </c>
      <c r="L6149" s="166"/>
      <c r="M6149" s="41"/>
      <c r="N6149" s="41"/>
      <c r="O6149" s="41"/>
    </row>
    <row r="6150" spans="1:15" x14ac:dyDescent="0.25">
      <c r="A6150" s="165">
        <v>43722.166666666664</v>
      </c>
      <c r="B6150" s="167">
        <f>WEEKNUM(A6150)</f>
        <v>37</v>
      </c>
      <c r="C6150" s="164">
        <f>WEEKDAY(A6150)</f>
        <v>7</v>
      </c>
      <c r="D6150" s="164">
        <v>5</v>
      </c>
      <c r="E6150" s="163">
        <v>10</v>
      </c>
      <c r="F6150" s="163">
        <v>10.565000000000001</v>
      </c>
      <c r="G6150" s="163">
        <v>11.959999999999999</v>
      </c>
      <c r="H6150" s="1">
        <v>346</v>
      </c>
      <c r="I6150" s="161">
        <f>VLOOKUP(B6150,L$2:M$54,2,FALSE)</f>
        <v>1.0434717771026727</v>
      </c>
      <c r="J6150">
        <f>MAX(I6150*F6150,E6150)</f>
        <v>11.024279325089738</v>
      </c>
      <c r="L6150" s="166"/>
      <c r="M6150" s="41"/>
      <c r="N6150" s="41"/>
      <c r="O6150" s="41"/>
    </row>
    <row r="6151" spans="1:15" x14ac:dyDescent="0.25">
      <c r="A6151" s="165">
        <v>43722.208333333336</v>
      </c>
      <c r="B6151" s="167">
        <f>WEEKNUM(A6151)</f>
        <v>37</v>
      </c>
      <c r="C6151" s="164">
        <f>WEEKDAY(A6151)</f>
        <v>7</v>
      </c>
      <c r="D6151" s="164">
        <v>6</v>
      </c>
      <c r="E6151" s="163">
        <v>10</v>
      </c>
      <c r="F6151" s="163">
        <v>9.99</v>
      </c>
      <c r="G6151" s="163">
        <v>12.1</v>
      </c>
      <c r="H6151" s="1">
        <v>906</v>
      </c>
      <c r="I6151" s="161">
        <f>VLOOKUP(B6151,L$2:M$54,2,FALSE)</f>
        <v>1.0434717771026727</v>
      </c>
      <c r="J6151">
        <f>MAX(I6151*F6151,E6151)</f>
        <v>10.424283053255701</v>
      </c>
      <c r="L6151" s="166"/>
      <c r="M6151" s="41"/>
      <c r="N6151" s="41"/>
      <c r="O6151" s="41"/>
    </row>
    <row r="6152" spans="1:15" x14ac:dyDescent="0.25">
      <c r="A6152" s="165">
        <v>43722.25</v>
      </c>
      <c r="B6152" s="167">
        <f>WEEKNUM(A6152)</f>
        <v>37</v>
      </c>
      <c r="C6152" s="164">
        <f>WEEKDAY(A6152)</f>
        <v>7</v>
      </c>
      <c r="D6152" s="164">
        <v>7</v>
      </c>
      <c r="E6152" s="163">
        <v>10</v>
      </c>
      <c r="F6152" s="163">
        <v>11.98</v>
      </c>
      <c r="G6152" s="163">
        <v>12.2225</v>
      </c>
      <c r="H6152" s="1">
        <v>3339</v>
      </c>
      <c r="I6152" s="161">
        <f>VLOOKUP(B6152,L$2:M$54,2,FALSE)</f>
        <v>1.0434717771026727</v>
      </c>
      <c r="J6152">
        <f>MAX(I6152*F6152,E6152)</f>
        <v>12.500791889690019</v>
      </c>
      <c r="L6152" s="166"/>
      <c r="M6152" s="41"/>
      <c r="N6152" s="41"/>
      <c r="O6152" s="41"/>
    </row>
    <row r="6153" spans="1:15" x14ac:dyDescent="0.25">
      <c r="A6153" s="165">
        <v>43722.291666666664</v>
      </c>
      <c r="B6153" s="167">
        <f>WEEKNUM(A6153)</f>
        <v>37</v>
      </c>
      <c r="C6153" s="164">
        <f>WEEKDAY(A6153)</f>
        <v>7</v>
      </c>
      <c r="D6153" s="164">
        <v>8</v>
      </c>
      <c r="E6153" s="163">
        <v>10</v>
      </c>
      <c r="F6153" s="163">
        <v>15.010000000000002</v>
      </c>
      <c r="G6153" s="163">
        <v>11.895</v>
      </c>
      <c r="H6153" s="1">
        <v>4399</v>
      </c>
      <c r="I6153" s="161">
        <f>VLOOKUP(B6153,L$2:M$54,2,FALSE)</f>
        <v>1.0434717771026727</v>
      </c>
      <c r="J6153">
        <f>MAX(I6153*F6153,E6153)</f>
        <v>15.662511374311119</v>
      </c>
      <c r="L6153" s="166"/>
      <c r="M6153" s="41"/>
      <c r="N6153" s="41"/>
      <c r="O6153" s="41"/>
    </row>
    <row r="6154" spans="1:15" x14ac:dyDescent="0.25">
      <c r="A6154" s="165">
        <v>43722.333333333336</v>
      </c>
      <c r="B6154" s="167">
        <f>WEEKNUM(A6154)</f>
        <v>37</v>
      </c>
      <c r="C6154" s="164">
        <f>WEEKDAY(A6154)</f>
        <v>7</v>
      </c>
      <c r="D6154" s="164">
        <v>9</v>
      </c>
      <c r="E6154" s="163">
        <v>10</v>
      </c>
      <c r="F6154" s="163">
        <v>15.76</v>
      </c>
      <c r="G6154" s="163">
        <v>12.147500000000001</v>
      </c>
      <c r="H6154" s="1">
        <v>4131</v>
      </c>
      <c r="I6154" s="161">
        <f>VLOOKUP(B6154,L$2:M$54,2,FALSE)</f>
        <v>1.0434717771026727</v>
      </c>
      <c r="J6154">
        <f>MAX(I6154*F6154,E6154)</f>
        <v>16.445115207138123</v>
      </c>
      <c r="L6154" s="166"/>
      <c r="M6154" s="41"/>
      <c r="N6154" s="41"/>
      <c r="O6154" s="41"/>
    </row>
    <row r="6155" spans="1:15" x14ac:dyDescent="0.25">
      <c r="A6155" s="165">
        <v>43722.375</v>
      </c>
      <c r="B6155" s="167">
        <f>WEEKNUM(A6155)</f>
        <v>37</v>
      </c>
      <c r="C6155" s="164">
        <f>WEEKDAY(A6155)</f>
        <v>7</v>
      </c>
      <c r="D6155" s="164">
        <v>10</v>
      </c>
      <c r="E6155" s="163">
        <v>10</v>
      </c>
      <c r="F6155" s="163">
        <v>14.955000000000002</v>
      </c>
      <c r="G6155" s="163">
        <v>12.0175</v>
      </c>
      <c r="H6155" s="1">
        <v>2829</v>
      </c>
      <c r="I6155" s="161">
        <f>VLOOKUP(B6155,L$2:M$54,2,FALSE)</f>
        <v>1.0434717771026727</v>
      </c>
      <c r="J6155">
        <f>MAX(I6155*F6155,E6155)</f>
        <v>15.605120426570473</v>
      </c>
      <c r="L6155" s="166"/>
      <c r="M6155" s="41"/>
      <c r="N6155" s="41"/>
      <c r="O6155" s="41"/>
    </row>
    <row r="6156" spans="1:15" x14ac:dyDescent="0.25">
      <c r="A6156" s="165">
        <v>43722.416666666664</v>
      </c>
      <c r="B6156" s="167">
        <f>WEEKNUM(A6156)</f>
        <v>37</v>
      </c>
      <c r="C6156" s="164">
        <f>WEEKDAY(A6156)</f>
        <v>7</v>
      </c>
      <c r="D6156" s="164">
        <v>11</v>
      </c>
      <c r="E6156" s="163">
        <v>10</v>
      </c>
      <c r="F6156" s="163">
        <v>15.905000000000001</v>
      </c>
      <c r="G6156" s="163">
        <v>12.9275</v>
      </c>
      <c r="H6156" s="1">
        <v>2534</v>
      </c>
      <c r="I6156" s="161">
        <f>VLOOKUP(B6156,L$2:M$54,2,FALSE)</f>
        <v>1.0434717771026727</v>
      </c>
      <c r="J6156">
        <f>MAX(I6156*F6156,E6156)</f>
        <v>16.59641861481801</v>
      </c>
      <c r="L6156" s="166"/>
      <c r="M6156" s="41"/>
      <c r="N6156" s="41"/>
      <c r="O6156" s="41"/>
    </row>
    <row r="6157" spans="1:15" x14ac:dyDescent="0.25">
      <c r="A6157" s="165">
        <v>43722.458333333336</v>
      </c>
      <c r="B6157" s="167">
        <f>WEEKNUM(A6157)</f>
        <v>37</v>
      </c>
      <c r="C6157" s="164">
        <f>WEEKDAY(A6157)</f>
        <v>7</v>
      </c>
      <c r="D6157" s="164">
        <v>12</v>
      </c>
      <c r="E6157" s="163">
        <v>10</v>
      </c>
      <c r="F6157" s="163">
        <v>14.8</v>
      </c>
      <c r="G6157" s="163">
        <v>13.262499999999999</v>
      </c>
      <c r="H6157" s="1">
        <v>2530</v>
      </c>
      <c r="I6157" s="161">
        <f>VLOOKUP(B6157,L$2:M$54,2,FALSE)</f>
        <v>1.0434717771026727</v>
      </c>
      <c r="J6157">
        <f>MAX(I6157*F6157,E6157)</f>
        <v>15.443382301119557</v>
      </c>
      <c r="L6157" s="166"/>
      <c r="M6157" s="41"/>
      <c r="N6157" s="41"/>
      <c r="O6157" s="41"/>
    </row>
    <row r="6158" spans="1:15" x14ac:dyDescent="0.25">
      <c r="A6158" s="165">
        <v>43722.5</v>
      </c>
      <c r="B6158" s="167">
        <f>WEEKNUM(A6158)</f>
        <v>37</v>
      </c>
      <c r="C6158" s="164">
        <f>WEEKDAY(A6158)</f>
        <v>7</v>
      </c>
      <c r="D6158" s="164">
        <v>13</v>
      </c>
      <c r="E6158" s="163">
        <v>10</v>
      </c>
      <c r="F6158" s="163">
        <v>13.914999999999999</v>
      </c>
      <c r="G6158" s="163">
        <v>13.115</v>
      </c>
      <c r="H6158" s="1">
        <v>2519</v>
      </c>
      <c r="I6158" s="161">
        <f>VLOOKUP(B6158,L$2:M$54,2,FALSE)</f>
        <v>1.0434717771026727</v>
      </c>
      <c r="J6158">
        <f>MAX(I6158*F6158,E6158)</f>
        <v>14.51990977838369</v>
      </c>
      <c r="L6158" s="166"/>
      <c r="M6158" s="41"/>
      <c r="N6158" s="41"/>
      <c r="O6158" s="41"/>
    </row>
    <row r="6159" spans="1:15" x14ac:dyDescent="0.25">
      <c r="A6159" s="165">
        <v>43722.541666666664</v>
      </c>
      <c r="B6159" s="167">
        <f>WEEKNUM(A6159)</f>
        <v>37</v>
      </c>
      <c r="C6159" s="164">
        <f>WEEKDAY(A6159)</f>
        <v>7</v>
      </c>
      <c r="D6159" s="164">
        <v>14</v>
      </c>
      <c r="E6159" s="163">
        <v>10</v>
      </c>
      <c r="F6159" s="163">
        <v>14.510000000000002</v>
      </c>
      <c r="G6159" s="163">
        <v>12.262500000000001</v>
      </c>
      <c r="H6159" s="1">
        <v>2484</v>
      </c>
      <c r="I6159" s="161">
        <f>VLOOKUP(B6159,L$2:M$54,2,FALSE)</f>
        <v>1.0434717771026727</v>
      </c>
      <c r="J6159">
        <f>MAX(I6159*F6159,E6159)</f>
        <v>15.140775485759782</v>
      </c>
      <c r="L6159" s="166"/>
      <c r="M6159" s="41"/>
      <c r="N6159" s="41"/>
      <c r="O6159" s="41"/>
    </row>
    <row r="6160" spans="1:15" x14ac:dyDescent="0.25">
      <c r="A6160" s="165">
        <v>43722.583333333336</v>
      </c>
      <c r="B6160" s="167">
        <f>WEEKNUM(A6160)</f>
        <v>37</v>
      </c>
      <c r="C6160" s="164">
        <f>WEEKDAY(A6160)</f>
        <v>7</v>
      </c>
      <c r="D6160" s="164">
        <v>15</v>
      </c>
      <c r="E6160" s="163">
        <v>10</v>
      </c>
      <c r="F6160" s="163">
        <v>14.995000000000001</v>
      </c>
      <c r="G6160" s="163">
        <v>11.54</v>
      </c>
      <c r="H6160" s="1">
        <v>2663</v>
      </c>
      <c r="I6160" s="161">
        <f>VLOOKUP(B6160,L$2:M$54,2,FALSE)</f>
        <v>1.0434717771026727</v>
      </c>
      <c r="J6160">
        <f>MAX(I6160*F6160,E6160)</f>
        <v>15.646859297654578</v>
      </c>
      <c r="L6160" s="166"/>
      <c r="M6160" s="41"/>
      <c r="N6160" s="41"/>
      <c r="O6160" s="41"/>
    </row>
    <row r="6161" spans="1:15" x14ac:dyDescent="0.25">
      <c r="A6161" s="165">
        <v>43722.625</v>
      </c>
      <c r="B6161" s="167">
        <f>WEEKNUM(A6161)</f>
        <v>37</v>
      </c>
      <c r="C6161" s="164">
        <f>WEEKDAY(A6161)</f>
        <v>7</v>
      </c>
      <c r="D6161" s="164">
        <v>16</v>
      </c>
      <c r="E6161" s="163">
        <v>10</v>
      </c>
      <c r="F6161" s="163">
        <v>16.05</v>
      </c>
      <c r="G6161" s="163">
        <v>11.55</v>
      </c>
      <c r="H6161" s="1">
        <v>2892</v>
      </c>
      <c r="I6161" s="161">
        <f>VLOOKUP(B6161,L$2:M$54,2,FALSE)</f>
        <v>1.0434717771026727</v>
      </c>
      <c r="J6161">
        <f>MAX(I6161*F6161,E6161)</f>
        <v>16.747722022497896</v>
      </c>
      <c r="L6161" s="166"/>
      <c r="M6161" s="41"/>
      <c r="N6161" s="41"/>
      <c r="O6161" s="41"/>
    </row>
    <row r="6162" spans="1:15" x14ac:dyDescent="0.25">
      <c r="A6162" s="165">
        <v>43722.666666666664</v>
      </c>
      <c r="B6162" s="167">
        <f>WEEKNUM(A6162)</f>
        <v>37</v>
      </c>
      <c r="C6162" s="164">
        <f>WEEKDAY(A6162)</f>
        <v>7</v>
      </c>
      <c r="D6162" s="164">
        <v>17</v>
      </c>
      <c r="E6162" s="163">
        <v>10</v>
      </c>
      <c r="F6162" s="163">
        <v>16.064999999999998</v>
      </c>
      <c r="G6162" s="163">
        <v>11.719999999999999</v>
      </c>
      <c r="H6162" s="1">
        <v>3734</v>
      </c>
      <c r="I6162" s="161">
        <f>VLOOKUP(B6162,L$2:M$54,2,FALSE)</f>
        <v>1.0434717771026727</v>
      </c>
      <c r="J6162">
        <f>MAX(I6162*F6162,E6162)</f>
        <v>16.763374099154433</v>
      </c>
      <c r="L6162" s="166"/>
      <c r="M6162" s="41"/>
      <c r="N6162" s="41"/>
      <c r="O6162" s="41"/>
    </row>
    <row r="6163" spans="1:15" x14ac:dyDescent="0.25">
      <c r="A6163" s="165">
        <v>43722.708333333336</v>
      </c>
      <c r="B6163" s="167">
        <f>WEEKNUM(A6163)</f>
        <v>37</v>
      </c>
      <c r="C6163" s="164">
        <f>WEEKDAY(A6163)</f>
        <v>7</v>
      </c>
      <c r="D6163" s="164">
        <v>18</v>
      </c>
      <c r="E6163" s="163">
        <v>10</v>
      </c>
      <c r="F6163" s="163">
        <v>18.015000000000001</v>
      </c>
      <c r="G6163" s="163">
        <v>12.379999999999999</v>
      </c>
      <c r="H6163" s="1">
        <v>4124</v>
      </c>
      <c r="I6163" s="161">
        <f>VLOOKUP(B6163,L$2:M$54,2,FALSE)</f>
        <v>1.0434717771026727</v>
      </c>
      <c r="J6163">
        <f>MAX(I6163*F6163,E6163)</f>
        <v>18.798144064504648</v>
      </c>
      <c r="L6163" s="166"/>
      <c r="M6163" s="41"/>
      <c r="N6163" s="41"/>
      <c r="O6163" s="41"/>
    </row>
    <row r="6164" spans="1:15" x14ac:dyDescent="0.25">
      <c r="A6164" s="165">
        <v>43722.75</v>
      </c>
      <c r="B6164" s="167">
        <f>WEEKNUM(A6164)</f>
        <v>37</v>
      </c>
      <c r="C6164" s="164">
        <f>WEEKDAY(A6164)</f>
        <v>7</v>
      </c>
      <c r="D6164" s="164">
        <v>19</v>
      </c>
      <c r="E6164" s="163">
        <v>10</v>
      </c>
      <c r="F6164" s="163">
        <v>15.719999999999999</v>
      </c>
      <c r="G6164" s="163">
        <v>11.855</v>
      </c>
      <c r="H6164" s="1">
        <v>3279</v>
      </c>
      <c r="I6164" s="161">
        <f>VLOOKUP(B6164,L$2:M$54,2,FALSE)</f>
        <v>1.0434717771026727</v>
      </c>
      <c r="J6164">
        <f>MAX(I6164*F6164,E6164)</f>
        <v>16.403376336054013</v>
      </c>
      <c r="L6164" s="166"/>
      <c r="M6164" s="41"/>
      <c r="N6164" s="41"/>
      <c r="O6164" s="41"/>
    </row>
    <row r="6165" spans="1:15" x14ac:dyDescent="0.25">
      <c r="A6165" s="165">
        <v>43722.791666666664</v>
      </c>
      <c r="B6165" s="167">
        <f>WEEKNUM(A6165)</f>
        <v>37</v>
      </c>
      <c r="C6165" s="164">
        <f>WEEKDAY(A6165)</f>
        <v>7</v>
      </c>
      <c r="D6165" s="164">
        <v>20</v>
      </c>
      <c r="E6165" s="163">
        <v>10</v>
      </c>
      <c r="F6165" s="163">
        <v>14.530000000000001</v>
      </c>
      <c r="G6165" s="163">
        <v>11.925000000000001</v>
      </c>
      <c r="H6165" s="1">
        <v>2185</v>
      </c>
      <c r="I6165" s="161">
        <f>VLOOKUP(B6165,L$2:M$54,2,FALSE)</f>
        <v>1.0434717771026727</v>
      </c>
      <c r="J6165">
        <f>MAX(I6165*F6165,E6165)</f>
        <v>15.161644921301836</v>
      </c>
      <c r="L6165" s="166"/>
      <c r="M6165" s="41"/>
      <c r="N6165" s="41"/>
      <c r="O6165" s="41"/>
    </row>
    <row r="6166" spans="1:15" x14ac:dyDescent="0.25">
      <c r="A6166" s="165">
        <v>43722.833333333336</v>
      </c>
      <c r="B6166" s="167">
        <f>WEEKNUM(A6166)</f>
        <v>37</v>
      </c>
      <c r="C6166" s="164">
        <f>WEEKDAY(A6166)</f>
        <v>7</v>
      </c>
      <c r="D6166" s="164">
        <v>21</v>
      </c>
      <c r="E6166" s="163">
        <v>10</v>
      </c>
      <c r="F6166" s="163">
        <v>12.975</v>
      </c>
      <c r="G6166" s="163">
        <v>11.0625</v>
      </c>
      <c r="H6166" s="1">
        <v>1359</v>
      </c>
      <c r="I6166" s="161">
        <f>VLOOKUP(B6166,L$2:M$54,2,FALSE)</f>
        <v>1.0434717771026727</v>
      </c>
      <c r="J6166">
        <f>MAX(I6166*F6166,E6166)</f>
        <v>13.539046307907178</v>
      </c>
      <c r="L6166" s="166"/>
      <c r="M6166" s="41"/>
      <c r="N6166" s="41"/>
      <c r="O6166" s="41"/>
    </row>
    <row r="6167" spans="1:15" x14ac:dyDescent="0.25">
      <c r="A6167" s="165">
        <v>43722.875</v>
      </c>
      <c r="B6167" s="167">
        <f>WEEKNUM(A6167)</f>
        <v>37</v>
      </c>
      <c r="C6167" s="164">
        <f>WEEKDAY(A6167)</f>
        <v>7</v>
      </c>
      <c r="D6167" s="164">
        <v>22</v>
      </c>
      <c r="E6167" s="163">
        <v>12</v>
      </c>
      <c r="F6167" s="163">
        <v>12.2</v>
      </c>
      <c r="G6167" s="163">
        <v>12.01</v>
      </c>
      <c r="H6167" s="1">
        <v>1026</v>
      </c>
      <c r="I6167" s="161">
        <f>VLOOKUP(B6167,L$2:M$54,2,FALSE)</f>
        <v>1.0434717771026727</v>
      </c>
      <c r="J6167">
        <f>MAX(I6167*F6167,E6167)</f>
        <v>12.730355680652606</v>
      </c>
      <c r="L6167" s="166"/>
      <c r="M6167" s="41"/>
      <c r="N6167" s="41"/>
      <c r="O6167" s="41"/>
    </row>
    <row r="6168" spans="1:15" x14ac:dyDescent="0.25">
      <c r="A6168" s="165">
        <v>43722.916666666664</v>
      </c>
      <c r="B6168" s="167">
        <f>WEEKNUM(A6168)</f>
        <v>37</v>
      </c>
      <c r="C6168" s="164">
        <f>WEEKDAY(A6168)</f>
        <v>7</v>
      </c>
      <c r="D6168" s="164">
        <v>23</v>
      </c>
      <c r="E6168" s="163">
        <v>12</v>
      </c>
      <c r="F6168" s="163">
        <v>12.885</v>
      </c>
      <c r="G6168" s="163">
        <v>10.282499999999999</v>
      </c>
      <c r="H6168" s="1">
        <v>661</v>
      </c>
      <c r="I6168" s="161">
        <f>VLOOKUP(B6168,L$2:M$54,2,FALSE)</f>
        <v>1.0434717771026727</v>
      </c>
      <c r="J6168">
        <f>MAX(I6168*F6168,E6168)</f>
        <v>13.445133847967938</v>
      </c>
      <c r="L6168" s="166"/>
      <c r="M6168" s="41"/>
      <c r="N6168" s="41"/>
      <c r="O6168" s="41"/>
    </row>
    <row r="6169" spans="1:15" x14ac:dyDescent="0.25">
      <c r="A6169" s="165">
        <v>43722.958333333336</v>
      </c>
      <c r="B6169" s="167">
        <f>WEEKNUM(A6169)</f>
        <v>37</v>
      </c>
      <c r="C6169" s="164">
        <f>WEEKDAY(A6169)</f>
        <v>7</v>
      </c>
      <c r="D6169" s="164">
        <v>24</v>
      </c>
      <c r="E6169" s="163">
        <v>11.645</v>
      </c>
      <c r="F6169" s="163">
        <v>11.645</v>
      </c>
      <c r="G6169" s="163">
        <v>9.995000000000001</v>
      </c>
      <c r="H6169" s="1">
        <v>478</v>
      </c>
      <c r="I6169" s="161">
        <f>VLOOKUP(B6169,L$2:M$54,2,FALSE)</f>
        <v>1.0434717771026727</v>
      </c>
      <c r="J6169">
        <f>MAX(I6169*F6169,E6169)</f>
        <v>12.151228844360624</v>
      </c>
      <c r="L6169" s="166"/>
      <c r="M6169" s="41"/>
      <c r="N6169" s="41"/>
      <c r="O6169" s="41"/>
    </row>
    <row r="6170" spans="1:15" x14ac:dyDescent="0.25">
      <c r="A6170" s="165">
        <v>43723</v>
      </c>
      <c r="B6170" s="167">
        <f>WEEKNUM(A6170)</f>
        <v>38</v>
      </c>
      <c r="C6170" s="164">
        <f>WEEKDAY(A6170)</f>
        <v>1</v>
      </c>
      <c r="D6170" s="164">
        <v>1</v>
      </c>
      <c r="E6170" s="163">
        <v>12.100000000000001</v>
      </c>
      <c r="F6170" s="163">
        <v>12.100000000000001</v>
      </c>
      <c r="G6170" s="163">
        <v>10.989999999999998</v>
      </c>
      <c r="H6170" s="1">
        <v>201</v>
      </c>
      <c r="I6170" s="161">
        <f>VLOOKUP(B6170,L$2:M$54,2,FALSE)</f>
        <v>1.0000666951097827</v>
      </c>
      <c r="J6170">
        <f>MAX(I6170*F6170,E6170)</f>
        <v>12.100807010828373</v>
      </c>
      <c r="L6170" s="166"/>
      <c r="M6170" s="41"/>
      <c r="N6170" s="41"/>
      <c r="O6170" s="41"/>
    </row>
    <row r="6171" spans="1:15" x14ac:dyDescent="0.25">
      <c r="A6171" s="165">
        <v>43723.041666666664</v>
      </c>
      <c r="B6171" s="167">
        <f>WEEKNUM(A6171)</f>
        <v>38</v>
      </c>
      <c r="C6171" s="164">
        <f>WEEKDAY(A6171)</f>
        <v>1</v>
      </c>
      <c r="D6171" s="164">
        <v>2</v>
      </c>
      <c r="E6171" s="163">
        <v>11.620000000000001</v>
      </c>
      <c r="F6171" s="163">
        <v>11.620000000000001</v>
      </c>
      <c r="G6171" s="163">
        <v>12.504999999999999</v>
      </c>
      <c r="H6171" s="1">
        <v>126</v>
      </c>
      <c r="I6171" s="161">
        <f>VLOOKUP(B6171,L$2:M$54,2,FALSE)</f>
        <v>1.0000666951097827</v>
      </c>
      <c r="J6171">
        <f>MAX(I6171*F6171,E6171)</f>
        <v>11.620774997175676</v>
      </c>
      <c r="L6171" s="166"/>
      <c r="M6171" s="41"/>
      <c r="N6171" s="41"/>
      <c r="O6171" s="41"/>
    </row>
    <row r="6172" spans="1:15" x14ac:dyDescent="0.25">
      <c r="A6172" s="165">
        <v>43723.083333333336</v>
      </c>
      <c r="B6172" s="167">
        <f>WEEKNUM(A6172)</f>
        <v>38</v>
      </c>
      <c r="C6172" s="164">
        <f>WEEKDAY(A6172)</f>
        <v>1</v>
      </c>
      <c r="D6172" s="164">
        <v>3</v>
      </c>
      <c r="E6172" s="163">
        <v>10.18</v>
      </c>
      <c r="F6172" s="163">
        <v>10.18</v>
      </c>
      <c r="G6172" s="163">
        <v>12.879999999999999</v>
      </c>
      <c r="H6172" s="1">
        <v>87</v>
      </c>
      <c r="I6172" s="161">
        <f>VLOOKUP(B6172,L$2:M$54,2,FALSE)</f>
        <v>1.0000666951097827</v>
      </c>
      <c r="J6172">
        <f>MAX(I6172*F6172,E6172)</f>
        <v>10.180678956217587</v>
      </c>
      <c r="L6172" s="166"/>
      <c r="M6172" s="41"/>
      <c r="N6172" s="41"/>
      <c r="O6172" s="41"/>
    </row>
    <row r="6173" spans="1:15" x14ac:dyDescent="0.25">
      <c r="A6173" s="165">
        <v>43723.125</v>
      </c>
      <c r="B6173" s="167">
        <f>WEEKNUM(A6173)</f>
        <v>38</v>
      </c>
      <c r="C6173" s="164">
        <f>WEEKDAY(A6173)</f>
        <v>1</v>
      </c>
      <c r="D6173" s="164">
        <v>4</v>
      </c>
      <c r="E6173" s="163">
        <v>9.7899999999999991</v>
      </c>
      <c r="F6173" s="163">
        <v>9.7899999999999991</v>
      </c>
      <c r="G6173" s="163">
        <v>12.477500000000001</v>
      </c>
      <c r="H6173" s="1">
        <v>128</v>
      </c>
      <c r="I6173" s="161">
        <f>VLOOKUP(B6173,L$2:M$54,2,FALSE)</f>
        <v>1.0000666951097827</v>
      </c>
      <c r="J6173">
        <f>MAX(I6173*F6173,E6173)</f>
        <v>9.7906529451247728</v>
      </c>
      <c r="L6173" s="166"/>
      <c r="M6173" s="41"/>
      <c r="N6173" s="41"/>
      <c r="O6173" s="41"/>
    </row>
    <row r="6174" spans="1:15" x14ac:dyDescent="0.25">
      <c r="A6174" s="165">
        <v>43723.166666666664</v>
      </c>
      <c r="B6174" s="167">
        <f>WEEKNUM(A6174)</f>
        <v>38</v>
      </c>
      <c r="C6174" s="164">
        <f>WEEKDAY(A6174)</f>
        <v>1</v>
      </c>
      <c r="D6174" s="164">
        <v>5</v>
      </c>
      <c r="E6174" s="163">
        <v>10.120000000000001</v>
      </c>
      <c r="F6174" s="163">
        <v>10.120000000000001</v>
      </c>
      <c r="G6174" s="163">
        <v>12.952500000000001</v>
      </c>
      <c r="H6174" s="1">
        <v>401</v>
      </c>
      <c r="I6174" s="161">
        <f>VLOOKUP(B6174,L$2:M$54,2,FALSE)</f>
        <v>1.0000666951097827</v>
      </c>
      <c r="J6174">
        <f>MAX(I6174*F6174,E6174)</f>
        <v>10.120674954511003</v>
      </c>
      <c r="L6174" s="166"/>
      <c r="M6174" s="41"/>
      <c r="N6174" s="41"/>
      <c r="O6174" s="41"/>
    </row>
    <row r="6175" spans="1:15" x14ac:dyDescent="0.25">
      <c r="A6175" s="165">
        <v>43723.208333333336</v>
      </c>
      <c r="B6175" s="167">
        <f>WEEKNUM(A6175)</f>
        <v>38</v>
      </c>
      <c r="C6175" s="164">
        <f>WEEKDAY(A6175)</f>
        <v>1</v>
      </c>
      <c r="D6175" s="164">
        <v>6</v>
      </c>
      <c r="E6175" s="163">
        <v>10.14</v>
      </c>
      <c r="F6175" s="163">
        <v>10.14</v>
      </c>
      <c r="G6175" s="163">
        <v>12.399999999999999</v>
      </c>
      <c r="H6175" s="1">
        <v>921</v>
      </c>
      <c r="I6175" s="161">
        <f>VLOOKUP(B6175,L$2:M$54,2,FALSE)</f>
        <v>1.0000666951097827</v>
      </c>
      <c r="J6175">
        <f>MAX(I6175*F6175,E6175)</f>
        <v>10.140676288413198</v>
      </c>
      <c r="L6175" s="166"/>
      <c r="M6175" s="41"/>
      <c r="N6175" s="41"/>
      <c r="O6175" s="41"/>
    </row>
    <row r="6176" spans="1:15" x14ac:dyDescent="0.25">
      <c r="A6176" s="165">
        <v>43723.25</v>
      </c>
      <c r="B6176" s="167">
        <f>WEEKNUM(A6176)</f>
        <v>38</v>
      </c>
      <c r="C6176" s="164">
        <f>WEEKDAY(A6176)</f>
        <v>1</v>
      </c>
      <c r="D6176" s="164">
        <v>7</v>
      </c>
      <c r="E6176" s="163">
        <v>9.8550000000000004</v>
      </c>
      <c r="F6176" s="163">
        <v>9.870000000000001</v>
      </c>
      <c r="G6176" s="163">
        <v>11.9575</v>
      </c>
      <c r="H6176" s="1">
        <v>3089</v>
      </c>
      <c r="I6176" s="161">
        <f>VLOOKUP(B6176,L$2:M$54,2,FALSE)</f>
        <v>1.0000666951097827</v>
      </c>
      <c r="J6176">
        <f>MAX(I6176*F6176,E6176)</f>
        <v>9.8706582807335561</v>
      </c>
      <c r="L6176" s="166"/>
      <c r="M6176" s="41"/>
      <c r="N6176" s="41"/>
      <c r="O6176" s="41"/>
    </row>
    <row r="6177" spans="1:15" x14ac:dyDescent="0.25">
      <c r="A6177" s="165">
        <v>43723.291666666664</v>
      </c>
      <c r="B6177" s="167">
        <f>WEEKNUM(A6177)</f>
        <v>38</v>
      </c>
      <c r="C6177" s="164">
        <f>WEEKDAY(A6177)</f>
        <v>1</v>
      </c>
      <c r="D6177" s="164">
        <v>8</v>
      </c>
      <c r="E6177" s="163">
        <v>9.9349999999999987</v>
      </c>
      <c r="F6177" s="163">
        <v>9.7650000000000006</v>
      </c>
      <c r="G6177" s="163">
        <v>12.254999999999999</v>
      </c>
      <c r="H6177" s="1">
        <v>4094</v>
      </c>
      <c r="I6177" s="161">
        <f>VLOOKUP(B6177,L$2:M$54,2,FALSE)</f>
        <v>1.0000666951097827</v>
      </c>
      <c r="J6177">
        <f>MAX(I6177*F6177,E6177)</f>
        <v>9.9349999999999987</v>
      </c>
      <c r="L6177" s="166"/>
      <c r="M6177" s="41"/>
      <c r="N6177" s="41"/>
      <c r="O6177" s="41"/>
    </row>
    <row r="6178" spans="1:15" x14ac:dyDescent="0.25">
      <c r="A6178" s="165">
        <v>43723.333333333336</v>
      </c>
      <c r="B6178" s="167">
        <f>WEEKNUM(A6178)</f>
        <v>38</v>
      </c>
      <c r="C6178" s="164">
        <f>WEEKDAY(A6178)</f>
        <v>1</v>
      </c>
      <c r="D6178" s="164">
        <v>9</v>
      </c>
      <c r="E6178" s="163">
        <v>9</v>
      </c>
      <c r="F6178" s="163">
        <v>12.815000000000001</v>
      </c>
      <c r="G6178" s="163">
        <v>12.4975</v>
      </c>
      <c r="H6178" s="1">
        <v>3631</v>
      </c>
      <c r="I6178" s="161">
        <f>VLOOKUP(B6178,L$2:M$54,2,FALSE)</f>
        <v>1.0000666951097827</v>
      </c>
      <c r="J6178">
        <f>MAX(I6178*F6178,E6178)</f>
        <v>12.815854697831867</v>
      </c>
      <c r="L6178" s="166"/>
      <c r="M6178" s="41"/>
      <c r="N6178" s="41"/>
      <c r="O6178" s="41"/>
    </row>
    <row r="6179" spans="1:15" x14ac:dyDescent="0.25">
      <c r="A6179" s="165">
        <v>43723.375</v>
      </c>
      <c r="B6179" s="167">
        <f>WEEKNUM(A6179)</f>
        <v>38</v>
      </c>
      <c r="C6179" s="164">
        <f>WEEKDAY(A6179)</f>
        <v>1</v>
      </c>
      <c r="D6179" s="164">
        <v>10</v>
      </c>
      <c r="E6179" s="163">
        <v>10</v>
      </c>
      <c r="F6179" s="163">
        <v>14.09</v>
      </c>
      <c r="G6179" s="163">
        <v>13.025</v>
      </c>
      <c r="H6179" s="1">
        <v>2827</v>
      </c>
      <c r="I6179" s="161">
        <f>VLOOKUP(B6179,L$2:M$54,2,FALSE)</f>
        <v>1.0000666951097827</v>
      </c>
      <c r="J6179">
        <f>MAX(I6179*F6179,E6179)</f>
        <v>14.090939734096839</v>
      </c>
      <c r="L6179" s="166"/>
      <c r="M6179" s="41"/>
      <c r="N6179" s="41"/>
      <c r="O6179" s="41"/>
    </row>
    <row r="6180" spans="1:15" x14ac:dyDescent="0.25">
      <c r="A6180" s="165">
        <v>43723.416666666664</v>
      </c>
      <c r="B6180" s="167">
        <f>WEEKNUM(A6180)</f>
        <v>38</v>
      </c>
      <c r="C6180" s="164">
        <f>WEEKDAY(A6180)</f>
        <v>1</v>
      </c>
      <c r="D6180" s="164">
        <v>11</v>
      </c>
      <c r="E6180" s="163">
        <v>10</v>
      </c>
      <c r="F6180" s="163">
        <v>13.98</v>
      </c>
      <c r="G6180" s="163">
        <v>13.032499999999999</v>
      </c>
      <c r="H6180" s="1">
        <v>2666</v>
      </c>
      <c r="I6180" s="161">
        <f>VLOOKUP(B6180,L$2:M$54,2,FALSE)</f>
        <v>1.0000666951097827</v>
      </c>
      <c r="J6180">
        <f>MAX(I6180*F6180,E6180)</f>
        <v>13.980932397634763</v>
      </c>
      <c r="L6180" s="166"/>
      <c r="M6180" s="41"/>
      <c r="N6180" s="41"/>
      <c r="O6180" s="41"/>
    </row>
    <row r="6181" spans="1:15" x14ac:dyDescent="0.25">
      <c r="A6181" s="165">
        <v>43723.458333333336</v>
      </c>
      <c r="B6181" s="167">
        <f>WEEKNUM(A6181)</f>
        <v>38</v>
      </c>
      <c r="C6181" s="164">
        <f>WEEKDAY(A6181)</f>
        <v>1</v>
      </c>
      <c r="D6181" s="164">
        <v>12</v>
      </c>
      <c r="E6181" s="163">
        <v>10</v>
      </c>
      <c r="F6181" s="163">
        <v>14.09</v>
      </c>
      <c r="G6181" s="163">
        <v>14.0075</v>
      </c>
      <c r="H6181" s="1">
        <v>2743</v>
      </c>
      <c r="I6181" s="161">
        <f>VLOOKUP(B6181,L$2:M$54,2,FALSE)</f>
        <v>1.0000666951097827</v>
      </c>
      <c r="J6181">
        <f>MAX(I6181*F6181,E6181)</f>
        <v>14.090939734096839</v>
      </c>
      <c r="L6181" s="166"/>
      <c r="M6181" s="41"/>
      <c r="N6181" s="41"/>
      <c r="O6181" s="41"/>
    </row>
    <row r="6182" spans="1:15" x14ac:dyDescent="0.25">
      <c r="A6182" s="165">
        <v>43723.5</v>
      </c>
      <c r="B6182" s="167">
        <f>WEEKNUM(A6182)</f>
        <v>38</v>
      </c>
      <c r="C6182" s="164">
        <f>WEEKDAY(A6182)</f>
        <v>1</v>
      </c>
      <c r="D6182" s="164">
        <v>13</v>
      </c>
      <c r="E6182" s="163">
        <v>10</v>
      </c>
      <c r="F6182" s="163">
        <v>13.98</v>
      </c>
      <c r="G6182" s="163">
        <v>12.86</v>
      </c>
      <c r="H6182" s="1">
        <v>2705</v>
      </c>
      <c r="I6182" s="161">
        <f>VLOOKUP(B6182,L$2:M$54,2,FALSE)</f>
        <v>1.0000666951097827</v>
      </c>
      <c r="J6182">
        <f>MAX(I6182*F6182,E6182)</f>
        <v>13.980932397634763</v>
      </c>
      <c r="L6182" s="166"/>
      <c r="M6182" s="41"/>
      <c r="N6182" s="41"/>
      <c r="O6182" s="41"/>
    </row>
    <row r="6183" spans="1:15" x14ac:dyDescent="0.25">
      <c r="A6183" s="165">
        <v>43723.541666666664</v>
      </c>
      <c r="B6183" s="167">
        <f>WEEKNUM(A6183)</f>
        <v>38</v>
      </c>
      <c r="C6183" s="164">
        <f>WEEKDAY(A6183)</f>
        <v>1</v>
      </c>
      <c r="D6183" s="164">
        <v>14</v>
      </c>
      <c r="E6183" s="163">
        <v>10</v>
      </c>
      <c r="F6183" s="163">
        <v>14.09</v>
      </c>
      <c r="G6183" s="163">
        <v>12.265000000000001</v>
      </c>
      <c r="H6183" s="1">
        <v>2782</v>
      </c>
      <c r="I6183" s="161">
        <f>VLOOKUP(B6183,L$2:M$54,2,FALSE)</f>
        <v>1.0000666951097827</v>
      </c>
      <c r="J6183">
        <f>MAX(I6183*F6183,E6183)</f>
        <v>14.090939734096839</v>
      </c>
      <c r="L6183" s="166"/>
      <c r="M6183" s="41"/>
      <c r="N6183" s="41"/>
      <c r="O6183" s="41"/>
    </row>
    <row r="6184" spans="1:15" x14ac:dyDescent="0.25">
      <c r="A6184" s="165">
        <v>43723.583333333336</v>
      </c>
      <c r="B6184" s="167">
        <f>WEEKNUM(A6184)</f>
        <v>38</v>
      </c>
      <c r="C6184" s="164">
        <f>WEEKDAY(A6184)</f>
        <v>1</v>
      </c>
      <c r="D6184" s="164">
        <v>15</v>
      </c>
      <c r="E6184" s="163">
        <v>10</v>
      </c>
      <c r="F6184" s="163">
        <v>13.98</v>
      </c>
      <c r="G6184" s="163">
        <v>11.487500000000001</v>
      </c>
      <c r="H6184" s="1">
        <v>3023</v>
      </c>
      <c r="I6184" s="161">
        <f>VLOOKUP(B6184,L$2:M$54,2,FALSE)</f>
        <v>1.0000666951097827</v>
      </c>
      <c r="J6184">
        <f>MAX(I6184*F6184,E6184)</f>
        <v>13.980932397634763</v>
      </c>
      <c r="L6184" s="166"/>
      <c r="M6184" s="41"/>
      <c r="N6184" s="41"/>
      <c r="O6184" s="41"/>
    </row>
    <row r="6185" spans="1:15" x14ac:dyDescent="0.25">
      <c r="A6185" s="165">
        <v>43723.625</v>
      </c>
      <c r="B6185" s="167">
        <f>WEEKNUM(A6185)</f>
        <v>38</v>
      </c>
      <c r="C6185" s="164">
        <f>WEEKDAY(A6185)</f>
        <v>1</v>
      </c>
      <c r="D6185" s="164">
        <v>16</v>
      </c>
      <c r="E6185" s="163">
        <v>10</v>
      </c>
      <c r="F6185" s="163">
        <v>13.865</v>
      </c>
      <c r="G6185" s="163">
        <v>12.1</v>
      </c>
      <c r="H6185" s="1">
        <v>3401</v>
      </c>
      <c r="I6185" s="161">
        <f>VLOOKUP(B6185,L$2:M$54,2,FALSE)</f>
        <v>1.0000666951097827</v>
      </c>
      <c r="J6185">
        <f>MAX(I6185*F6185,E6185)</f>
        <v>13.865924727697138</v>
      </c>
      <c r="L6185" s="166"/>
      <c r="M6185" s="41"/>
      <c r="N6185" s="41"/>
      <c r="O6185" s="41"/>
    </row>
    <row r="6186" spans="1:15" x14ac:dyDescent="0.25">
      <c r="A6186" s="165">
        <v>43723.666666666664</v>
      </c>
      <c r="B6186" s="167">
        <f>WEEKNUM(A6186)</f>
        <v>38</v>
      </c>
      <c r="C6186" s="164">
        <f>WEEKDAY(A6186)</f>
        <v>1</v>
      </c>
      <c r="D6186" s="164">
        <v>17</v>
      </c>
      <c r="E6186" s="163">
        <v>10</v>
      </c>
      <c r="F6186" s="163">
        <v>13.684999999999999</v>
      </c>
      <c r="G6186" s="163">
        <v>12.442499999999999</v>
      </c>
      <c r="H6186" s="1">
        <v>4104</v>
      </c>
      <c r="I6186" s="161">
        <f>VLOOKUP(B6186,L$2:M$54,2,FALSE)</f>
        <v>1.0000666951097827</v>
      </c>
      <c r="J6186">
        <f>MAX(I6186*F6186,E6186)</f>
        <v>13.685912722577376</v>
      </c>
      <c r="L6186" s="166"/>
      <c r="M6186" s="41"/>
      <c r="N6186" s="41"/>
      <c r="O6186" s="41"/>
    </row>
    <row r="6187" spans="1:15" x14ac:dyDescent="0.25">
      <c r="A6187" s="165">
        <v>43723.708333333336</v>
      </c>
      <c r="B6187" s="167">
        <f>WEEKNUM(A6187)</f>
        <v>38</v>
      </c>
      <c r="C6187" s="164">
        <f>WEEKDAY(A6187)</f>
        <v>1</v>
      </c>
      <c r="D6187" s="164">
        <v>18</v>
      </c>
      <c r="E6187" s="163">
        <v>10</v>
      </c>
      <c r="F6187" s="163">
        <v>14.09</v>
      </c>
      <c r="G6187" s="163">
        <v>11.645</v>
      </c>
      <c r="H6187" s="1">
        <v>3473</v>
      </c>
      <c r="I6187" s="161">
        <f>VLOOKUP(B6187,L$2:M$54,2,FALSE)</f>
        <v>1.0000666951097827</v>
      </c>
      <c r="J6187">
        <f>MAX(I6187*F6187,E6187)</f>
        <v>14.090939734096839</v>
      </c>
      <c r="L6187" s="166"/>
      <c r="M6187" s="41"/>
      <c r="N6187" s="41"/>
      <c r="O6187" s="41"/>
    </row>
    <row r="6188" spans="1:15" x14ac:dyDescent="0.25">
      <c r="A6188" s="165">
        <v>43723.75</v>
      </c>
      <c r="B6188" s="167">
        <f>WEEKNUM(A6188)</f>
        <v>38</v>
      </c>
      <c r="C6188" s="164">
        <f>WEEKDAY(A6188)</f>
        <v>1</v>
      </c>
      <c r="D6188" s="164">
        <v>19</v>
      </c>
      <c r="E6188" s="163">
        <v>10</v>
      </c>
      <c r="F6188" s="163">
        <v>13.99</v>
      </c>
      <c r="G6188" s="163">
        <v>12.100000000000001</v>
      </c>
      <c r="H6188" s="1">
        <v>2255</v>
      </c>
      <c r="I6188" s="161">
        <f>VLOOKUP(B6188,L$2:M$54,2,FALSE)</f>
        <v>1.0000666951097827</v>
      </c>
      <c r="J6188">
        <f>MAX(I6188*F6188,E6188)</f>
        <v>13.99093306458586</v>
      </c>
      <c r="L6188" s="166"/>
      <c r="M6188" s="41"/>
      <c r="N6188" s="41"/>
      <c r="O6188" s="41"/>
    </row>
    <row r="6189" spans="1:15" x14ac:dyDescent="0.25">
      <c r="A6189" s="165">
        <v>43723.791666666664</v>
      </c>
      <c r="B6189" s="167">
        <f>WEEKNUM(A6189)</f>
        <v>38</v>
      </c>
      <c r="C6189" s="164">
        <f>WEEKDAY(A6189)</f>
        <v>1</v>
      </c>
      <c r="D6189" s="164">
        <v>20</v>
      </c>
      <c r="E6189" s="163">
        <v>10</v>
      </c>
      <c r="F6189" s="163">
        <v>13.965</v>
      </c>
      <c r="G6189" s="163">
        <v>11.620000000000001</v>
      </c>
      <c r="H6189" s="1">
        <v>3055</v>
      </c>
      <c r="I6189" s="161">
        <f>VLOOKUP(B6189,L$2:M$54,2,FALSE)</f>
        <v>1.0000666951097827</v>
      </c>
      <c r="J6189">
        <f>MAX(I6189*F6189,E6189)</f>
        <v>13.965931397208116</v>
      </c>
      <c r="L6189" s="166"/>
      <c r="M6189" s="41"/>
      <c r="N6189" s="41"/>
      <c r="O6189" s="41"/>
    </row>
    <row r="6190" spans="1:15" x14ac:dyDescent="0.25">
      <c r="A6190" s="165">
        <v>43723.833333333336</v>
      </c>
      <c r="B6190" s="167">
        <f>WEEKNUM(A6190)</f>
        <v>38</v>
      </c>
      <c r="C6190" s="164">
        <f>WEEKDAY(A6190)</f>
        <v>1</v>
      </c>
      <c r="D6190" s="164">
        <v>21</v>
      </c>
      <c r="E6190" s="163">
        <v>10</v>
      </c>
      <c r="F6190" s="163">
        <v>12.815</v>
      </c>
      <c r="G6190" s="163">
        <v>10.18</v>
      </c>
      <c r="H6190" s="1">
        <v>1658</v>
      </c>
      <c r="I6190" s="161">
        <f>VLOOKUP(B6190,L$2:M$54,2,FALSE)</f>
        <v>1.0000666951097827</v>
      </c>
      <c r="J6190">
        <f>MAX(I6190*F6190,E6190)</f>
        <v>12.815854697831865</v>
      </c>
      <c r="L6190" s="166"/>
      <c r="M6190" s="41"/>
      <c r="N6190" s="41"/>
      <c r="O6190" s="41"/>
    </row>
    <row r="6191" spans="1:15" x14ac:dyDescent="0.25">
      <c r="A6191" s="165">
        <v>43723.875</v>
      </c>
      <c r="B6191" s="167">
        <f>WEEKNUM(A6191)</f>
        <v>38</v>
      </c>
      <c r="C6191" s="164">
        <f>WEEKDAY(A6191)</f>
        <v>1</v>
      </c>
      <c r="D6191" s="164">
        <v>22</v>
      </c>
      <c r="E6191" s="163">
        <v>12</v>
      </c>
      <c r="F6191" s="163">
        <v>12.045</v>
      </c>
      <c r="G6191" s="163">
        <v>9.7899999999999991</v>
      </c>
      <c r="H6191" s="1">
        <v>1036</v>
      </c>
      <c r="I6191" s="161">
        <f>VLOOKUP(B6191,L$2:M$54,2,FALSE)</f>
        <v>1.0000666951097827</v>
      </c>
      <c r="J6191">
        <f>MAX(I6191*F6191,E6191)</f>
        <v>12.045803342597333</v>
      </c>
      <c r="L6191" s="166"/>
      <c r="M6191" s="41"/>
      <c r="N6191" s="41"/>
      <c r="O6191" s="41"/>
    </row>
    <row r="6192" spans="1:15" x14ac:dyDescent="0.25">
      <c r="A6192" s="165">
        <v>43723.916666666664</v>
      </c>
      <c r="B6192" s="167">
        <f>WEEKNUM(A6192)</f>
        <v>38</v>
      </c>
      <c r="C6192" s="164">
        <f>WEEKDAY(A6192)</f>
        <v>1</v>
      </c>
      <c r="D6192" s="164">
        <v>23</v>
      </c>
      <c r="E6192" s="163">
        <v>11</v>
      </c>
      <c r="F6192" s="163">
        <v>11.73</v>
      </c>
      <c r="G6192" s="163">
        <v>10.120000000000001</v>
      </c>
      <c r="H6192" s="1">
        <v>932</v>
      </c>
      <c r="I6192" s="161">
        <f>VLOOKUP(B6192,L$2:M$54,2,FALSE)</f>
        <v>1.0000666951097827</v>
      </c>
      <c r="J6192">
        <f>MAX(I6192*F6192,E6192)</f>
        <v>11.730782333637752</v>
      </c>
      <c r="L6192" s="166"/>
      <c r="M6192" s="41"/>
      <c r="N6192" s="41"/>
      <c r="O6192" s="41"/>
    </row>
    <row r="6193" spans="1:15" x14ac:dyDescent="0.25">
      <c r="A6193" s="165">
        <v>43723.958333333336</v>
      </c>
      <c r="B6193" s="167">
        <f>WEEKNUM(A6193)</f>
        <v>38</v>
      </c>
      <c r="C6193" s="164">
        <f>WEEKDAY(A6193)</f>
        <v>1</v>
      </c>
      <c r="D6193" s="164">
        <v>24</v>
      </c>
      <c r="E6193" s="163">
        <v>11.815</v>
      </c>
      <c r="F6193" s="163">
        <v>11.815</v>
      </c>
      <c r="G6193" s="163">
        <v>10.14</v>
      </c>
      <c r="H6193" s="1">
        <v>777</v>
      </c>
      <c r="I6193" s="161">
        <f>VLOOKUP(B6193,L$2:M$54,2,FALSE)</f>
        <v>1.0000666951097827</v>
      </c>
      <c r="J6193">
        <f>MAX(I6193*F6193,E6193)</f>
        <v>11.815788002722083</v>
      </c>
      <c r="L6193" s="166"/>
      <c r="M6193" s="41"/>
      <c r="N6193" s="41"/>
      <c r="O6193" s="41"/>
    </row>
    <row r="6194" spans="1:15" x14ac:dyDescent="0.25">
      <c r="A6194" s="165">
        <v>43724</v>
      </c>
      <c r="B6194" s="167">
        <f>WEEKNUM(A6194)</f>
        <v>38</v>
      </c>
      <c r="C6194" s="164">
        <f>WEEKDAY(A6194)</f>
        <v>2</v>
      </c>
      <c r="D6194" s="164">
        <v>1</v>
      </c>
      <c r="E6194" s="163">
        <v>11.86</v>
      </c>
      <c r="F6194" s="163">
        <v>11.86</v>
      </c>
      <c r="G6194" s="163">
        <v>9.8625000000000007</v>
      </c>
      <c r="H6194" s="1">
        <v>469</v>
      </c>
      <c r="I6194" s="161">
        <f>VLOOKUP(B6194,L$2:M$54,2,FALSE)</f>
        <v>1.0000666951097827</v>
      </c>
      <c r="J6194">
        <f>MAX(I6194*F6194,E6194)</f>
        <v>11.860791004002023</v>
      </c>
      <c r="L6194" s="166"/>
      <c r="M6194" s="41"/>
      <c r="N6194" s="41"/>
      <c r="O6194" s="41"/>
    </row>
    <row r="6195" spans="1:15" x14ac:dyDescent="0.25">
      <c r="A6195" s="165">
        <v>43724.041666666664</v>
      </c>
      <c r="B6195" s="167">
        <f>WEEKNUM(A6195)</f>
        <v>38</v>
      </c>
      <c r="C6195" s="164">
        <f>WEEKDAY(A6195)</f>
        <v>2</v>
      </c>
      <c r="D6195" s="164">
        <v>2</v>
      </c>
      <c r="E6195" s="163">
        <v>12.065</v>
      </c>
      <c r="F6195" s="163">
        <v>12.065</v>
      </c>
      <c r="G6195" s="163">
        <v>9.85</v>
      </c>
      <c r="H6195" s="1">
        <v>259</v>
      </c>
      <c r="I6195" s="161">
        <f>VLOOKUP(B6195,L$2:M$54,2,FALSE)</f>
        <v>1.0000666951097827</v>
      </c>
      <c r="J6195">
        <f>MAX(I6195*F6195,E6195)</f>
        <v>12.065804676499528</v>
      </c>
      <c r="L6195" s="166"/>
      <c r="M6195" s="41"/>
      <c r="N6195" s="41"/>
      <c r="O6195" s="41"/>
    </row>
    <row r="6196" spans="1:15" x14ac:dyDescent="0.25">
      <c r="A6196" s="165">
        <v>43724.083333333336</v>
      </c>
      <c r="B6196" s="167">
        <f>WEEKNUM(A6196)</f>
        <v>38</v>
      </c>
      <c r="C6196" s="164">
        <f>WEEKDAY(A6196)</f>
        <v>2</v>
      </c>
      <c r="D6196" s="164">
        <v>3</v>
      </c>
      <c r="E6196" s="163">
        <v>12.030000000000001</v>
      </c>
      <c r="F6196" s="163">
        <v>12.030000000000001</v>
      </c>
      <c r="G6196" s="163">
        <v>10.907500000000001</v>
      </c>
      <c r="H6196" s="1">
        <v>190</v>
      </c>
      <c r="I6196" s="161">
        <f>VLOOKUP(B6196,L$2:M$54,2,FALSE)</f>
        <v>1.0000666951097827</v>
      </c>
      <c r="J6196">
        <f>MAX(I6196*F6196,E6196)</f>
        <v>12.030802342170688</v>
      </c>
      <c r="L6196" s="166"/>
      <c r="M6196" s="41"/>
      <c r="N6196" s="41"/>
      <c r="O6196" s="41"/>
    </row>
    <row r="6197" spans="1:15" x14ac:dyDescent="0.25">
      <c r="A6197" s="165">
        <v>43724.125</v>
      </c>
      <c r="B6197" s="167">
        <f>WEEKNUM(A6197)</f>
        <v>38</v>
      </c>
      <c r="C6197" s="164">
        <f>WEEKDAY(A6197)</f>
        <v>2</v>
      </c>
      <c r="D6197" s="164">
        <v>4</v>
      </c>
      <c r="E6197" s="163">
        <v>9.9499999999999993</v>
      </c>
      <c r="F6197" s="163">
        <v>9.9499999999999993</v>
      </c>
      <c r="G6197" s="163">
        <v>12.045</v>
      </c>
      <c r="H6197" s="1">
        <v>270</v>
      </c>
      <c r="I6197" s="161">
        <f>VLOOKUP(B6197,L$2:M$54,2,FALSE)</f>
        <v>1.0000666951097827</v>
      </c>
      <c r="J6197">
        <f>MAX(I6197*F6197,E6197)</f>
        <v>9.9506636163423376</v>
      </c>
      <c r="L6197" s="166"/>
      <c r="M6197" s="41"/>
      <c r="N6197" s="41"/>
      <c r="O6197" s="41"/>
    </row>
    <row r="6198" spans="1:15" x14ac:dyDescent="0.25">
      <c r="A6198" s="165">
        <v>43724.166666666664</v>
      </c>
      <c r="B6198" s="167">
        <f>WEEKNUM(A6198)</f>
        <v>38</v>
      </c>
      <c r="C6198" s="164">
        <f>WEEKDAY(A6198)</f>
        <v>2</v>
      </c>
      <c r="D6198" s="164">
        <v>5</v>
      </c>
      <c r="E6198" s="163">
        <v>10.190000000000001</v>
      </c>
      <c r="F6198" s="163">
        <v>10.190000000000001</v>
      </c>
      <c r="G6198" s="163">
        <v>11.99</v>
      </c>
      <c r="H6198" s="1">
        <v>410</v>
      </c>
      <c r="I6198" s="161">
        <f>VLOOKUP(B6198,L$2:M$54,2,FALSE)</f>
        <v>1.0000666951097827</v>
      </c>
      <c r="J6198">
        <f>MAX(I6198*F6198,E6198)</f>
        <v>10.190679623168688</v>
      </c>
      <c r="L6198" s="166"/>
      <c r="M6198" s="41"/>
      <c r="N6198" s="41"/>
      <c r="O6198" s="41"/>
    </row>
    <row r="6199" spans="1:15" x14ac:dyDescent="0.25">
      <c r="A6199" s="165">
        <v>43724.208333333336</v>
      </c>
      <c r="B6199" s="167">
        <f>WEEKNUM(A6199)</f>
        <v>38</v>
      </c>
      <c r="C6199" s="164">
        <f>WEEKDAY(A6199)</f>
        <v>2</v>
      </c>
      <c r="D6199" s="164">
        <v>6</v>
      </c>
      <c r="E6199" s="163">
        <v>10.065000000000001</v>
      </c>
      <c r="F6199" s="163">
        <v>10.065000000000001</v>
      </c>
      <c r="G6199" s="163">
        <v>12.045</v>
      </c>
      <c r="H6199" s="1">
        <v>415</v>
      </c>
      <c r="I6199" s="161">
        <f>VLOOKUP(B6199,L$2:M$54,2,FALSE)</f>
        <v>1.0000666951097827</v>
      </c>
      <c r="J6199">
        <f>MAX(I6199*F6199,E6199)</f>
        <v>10.065671286279965</v>
      </c>
      <c r="L6199" s="166"/>
      <c r="M6199" s="41"/>
      <c r="N6199" s="41"/>
      <c r="O6199" s="41"/>
    </row>
    <row r="6200" spans="1:15" x14ac:dyDescent="0.25">
      <c r="A6200" s="165">
        <v>43724.25</v>
      </c>
      <c r="B6200" s="167">
        <f>WEEKNUM(A6200)</f>
        <v>38</v>
      </c>
      <c r="C6200" s="164">
        <f>WEEKDAY(A6200)</f>
        <v>2</v>
      </c>
      <c r="D6200" s="164">
        <v>7</v>
      </c>
      <c r="E6200" s="163">
        <v>10.09</v>
      </c>
      <c r="F6200" s="163">
        <v>10.09</v>
      </c>
      <c r="G6200" s="163">
        <v>11.99</v>
      </c>
      <c r="H6200" s="1">
        <v>632</v>
      </c>
      <c r="I6200" s="161">
        <f>VLOOKUP(B6200,L$2:M$54,2,FALSE)</f>
        <v>1.0000666951097827</v>
      </c>
      <c r="J6200">
        <f>MAX(I6200*F6200,E6200)</f>
        <v>10.090672953657707</v>
      </c>
      <c r="L6200" s="166"/>
      <c r="M6200" s="41"/>
      <c r="N6200" s="41"/>
      <c r="O6200" s="41"/>
    </row>
    <row r="6201" spans="1:15" x14ac:dyDescent="0.25">
      <c r="A6201" s="165">
        <v>43724.291666666664</v>
      </c>
      <c r="B6201" s="167">
        <f>WEEKNUM(A6201)</f>
        <v>38</v>
      </c>
      <c r="C6201" s="164">
        <f>WEEKDAY(A6201)</f>
        <v>2</v>
      </c>
      <c r="D6201" s="164">
        <v>8</v>
      </c>
      <c r="E6201" s="163">
        <v>9.9499999999999993</v>
      </c>
      <c r="F6201" s="163">
        <v>9.9499999999999993</v>
      </c>
      <c r="G6201" s="163">
        <v>12.045</v>
      </c>
      <c r="H6201" s="1">
        <v>1172</v>
      </c>
      <c r="I6201" s="161">
        <f>VLOOKUP(B6201,L$2:M$54,2,FALSE)</f>
        <v>1.0000666951097827</v>
      </c>
      <c r="J6201">
        <f>MAX(I6201*F6201,E6201)</f>
        <v>9.9506636163423376</v>
      </c>
      <c r="L6201" s="166"/>
      <c r="M6201" s="41"/>
      <c r="N6201" s="41"/>
      <c r="O6201" s="41"/>
    </row>
    <row r="6202" spans="1:15" x14ac:dyDescent="0.25">
      <c r="A6202" s="165">
        <v>43724.333333333336</v>
      </c>
      <c r="B6202" s="167">
        <f>WEEKNUM(A6202)</f>
        <v>38</v>
      </c>
      <c r="C6202" s="164">
        <f>WEEKDAY(A6202)</f>
        <v>2</v>
      </c>
      <c r="D6202" s="164">
        <v>9</v>
      </c>
      <c r="E6202" s="163">
        <v>11.86</v>
      </c>
      <c r="F6202" s="163">
        <v>11.86</v>
      </c>
      <c r="G6202" s="163">
        <v>11.99</v>
      </c>
      <c r="H6202" s="1">
        <v>1906</v>
      </c>
      <c r="I6202" s="161">
        <f>VLOOKUP(B6202,L$2:M$54,2,FALSE)</f>
        <v>1.0000666951097827</v>
      </c>
      <c r="J6202">
        <f>MAX(I6202*F6202,E6202)</f>
        <v>11.860791004002023</v>
      </c>
      <c r="L6202" s="166"/>
      <c r="M6202" s="41"/>
      <c r="N6202" s="41"/>
      <c r="O6202" s="41"/>
    </row>
    <row r="6203" spans="1:15" x14ac:dyDescent="0.25">
      <c r="A6203" s="165">
        <v>43724.375</v>
      </c>
      <c r="B6203" s="167">
        <f>WEEKNUM(A6203)</f>
        <v>38</v>
      </c>
      <c r="C6203" s="164">
        <f>WEEKDAY(A6203)</f>
        <v>2</v>
      </c>
      <c r="D6203" s="164">
        <v>10</v>
      </c>
      <c r="E6203" s="163">
        <v>10.5</v>
      </c>
      <c r="F6203" s="163">
        <v>11.885</v>
      </c>
      <c r="G6203" s="163">
        <v>11.932500000000001</v>
      </c>
      <c r="H6203" s="1">
        <v>2473</v>
      </c>
      <c r="I6203" s="161">
        <f>VLOOKUP(B6203,L$2:M$54,2,FALSE)</f>
        <v>1.0000666951097827</v>
      </c>
      <c r="J6203">
        <f>MAX(I6203*F6203,E6203)</f>
        <v>11.885792671379768</v>
      </c>
      <c r="L6203" s="166"/>
      <c r="M6203" s="41"/>
      <c r="N6203" s="41"/>
      <c r="O6203" s="41"/>
    </row>
    <row r="6204" spans="1:15" x14ac:dyDescent="0.25">
      <c r="A6204" s="165">
        <v>43724.416666666664</v>
      </c>
      <c r="B6204" s="167">
        <f>WEEKNUM(A6204)</f>
        <v>38</v>
      </c>
      <c r="C6204" s="164">
        <f>WEEKDAY(A6204)</f>
        <v>2</v>
      </c>
      <c r="D6204" s="164">
        <v>11</v>
      </c>
      <c r="E6204" s="163">
        <v>10.934999999999999</v>
      </c>
      <c r="F6204" s="163">
        <v>11.94</v>
      </c>
      <c r="G6204" s="163">
        <v>11.842499999999999</v>
      </c>
      <c r="H6204" s="1">
        <v>2943</v>
      </c>
      <c r="I6204" s="161">
        <f>VLOOKUP(B6204,L$2:M$54,2,FALSE)</f>
        <v>1.0000666951097827</v>
      </c>
      <c r="J6204">
        <f>MAX(I6204*F6204,E6204)</f>
        <v>11.940796339610806</v>
      </c>
      <c r="L6204" s="166"/>
      <c r="M6204" s="41"/>
      <c r="N6204" s="41"/>
      <c r="O6204" s="41"/>
    </row>
    <row r="6205" spans="1:15" x14ac:dyDescent="0.25">
      <c r="A6205" s="165">
        <v>43724.458333333336</v>
      </c>
      <c r="B6205" s="167">
        <f>WEEKNUM(A6205)</f>
        <v>38</v>
      </c>
      <c r="C6205" s="164">
        <f>WEEKDAY(A6205)</f>
        <v>2</v>
      </c>
      <c r="D6205" s="164">
        <v>12</v>
      </c>
      <c r="E6205" s="163">
        <v>10</v>
      </c>
      <c r="F6205" s="163">
        <v>13.870000000000001</v>
      </c>
      <c r="G6205" s="163">
        <v>12.045</v>
      </c>
      <c r="H6205" s="1">
        <v>2873</v>
      </c>
      <c r="I6205" s="161">
        <f>VLOOKUP(B6205,L$2:M$54,2,FALSE)</f>
        <v>1.0000666951097827</v>
      </c>
      <c r="J6205">
        <f>MAX(I6205*F6205,E6205)</f>
        <v>13.870925061172688</v>
      </c>
      <c r="L6205" s="166"/>
      <c r="M6205" s="41"/>
      <c r="N6205" s="41"/>
      <c r="O6205" s="41"/>
    </row>
    <row r="6206" spans="1:15" x14ac:dyDescent="0.25">
      <c r="A6206" s="165">
        <v>43724.5</v>
      </c>
      <c r="B6206" s="167">
        <f>WEEKNUM(A6206)</f>
        <v>38</v>
      </c>
      <c r="C6206" s="164">
        <f>WEEKDAY(A6206)</f>
        <v>2</v>
      </c>
      <c r="D6206" s="164">
        <v>13</v>
      </c>
      <c r="E6206" s="163">
        <v>10</v>
      </c>
      <c r="F6206" s="163">
        <v>14.15</v>
      </c>
      <c r="G6206" s="163">
        <v>11.995000000000001</v>
      </c>
      <c r="H6206" s="1">
        <v>2503</v>
      </c>
      <c r="I6206" s="161">
        <f>VLOOKUP(B6206,L$2:M$54,2,FALSE)</f>
        <v>1.0000666951097827</v>
      </c>
      <c r="J6206">
        <f>MAX(I6206*F6206,E6206)</f>
        <v>14.150943735803427</v>
      </c>
      <c r="L6206" s="166"/>
      <c r="M6206" s="41"/>
      <c r="N6206" s="41"/>
      <c r="O6206" s="41"/>
    </row>
    <row r="6207" spans="1:15" x14ac:dyDescent="0.25">
      <c r="A6207" s="165">
        <v>43724.541666666664</v>
      </c>
      <c r="B6207" s="167">
        <f>WEEKNUM(A6207)</f>
        <v>38</v>
      </c>
      <c r="C6207" s="164">
        <f>WEEKDAY(A6207)</f>
        <v>2</v>
      </c>
      <c r="D6207" s="164">
        <v>14</v>
      </c>
      <c r="E6207" s="163">
        <v>10</v>
      </c>
      <c r="F6207" s="163">
        <v>11.9375</v>
      </c>
      <c r="G6207" s="163">
        <v>11.9825</v>
      </c>
      <c r="H6207" s="1">
        <v>2565</v>
      </c>
      <c r="I6207" s="161">
        <f>VLOOKUP(B6207,L$2:M$54,2,FALSE)</f>
        <v>1.0000666951097827</v>
      </c>
      <c r="J6207">
        <f>MAX(I6207*F6207,E6207)</f>
        <v>11.938296172873031</v>
      </c>
      <c r="L6207" s="166"/>
      <c r="M6207" s="41"/>
      <c r="N6207" s="41"/>
      <c r="O6207" s="41"/>
    </row>
    <row r="6208" spans="1:15" x14ac:dyDescent="0.25">
      <c r="A6208" s="165">
        <v>43724.583333333336</v>
      </c>
      <c r="B6208" s="167">
        <f>WEEKNUM(A6208)</f>
        <v>38</v>
      </c>
      <c r="C6208" s="164">
        <f>WEEKDAY(A6208)</f>
        <v>2</v>
      </c>
      <c r="D6208" s="164">
        <v>15</v>
      </c>
      <c r="E6208" s="163">
        <v>11</v>
      </c>
      <c r="F6208" s="163">
        <v>12.105</v>
      </c>
      <c r="G6208" s="163">
        <v>11.407499999999999</v>
      </c>
      <c r="H6208" s="1">
        <v>2737</v>
      </c>
      <c r="I6208" s="161">
        <f>VLOOKUP(B6208,L$2:M$54,2,FALSE)</f>
        <v>1.0000666951097827</v>
      </c>
      <c r="J6208">
        <f>MAX(I6208*F6208,E6208)</f>
        <v>12.105807344303921</v>
      </c>
      <c r="L6208" s="166"/>
      <c r="M6208" s="41"/>
      <c r="N6208" s="41"/>
      <c r="O6208" s="41"/>
    </row>
    <row r="6209" spans="1:15" x14ac:dyDescent="0.25">
      <c r="A6209" s="165">
        <v>43724.625</v>
      </c>
      <c r="B6209" s="167">
        <f>WEEKNUM(A6209)</f>
        <v>38</v>
      </c>
      <c r="C6209" s="164">
        <f>WEEKDAY(A6209)</f>
        <v>2</v>
      </c>
      <c r="D6209" s="164">
        <v>16</v>
      </c>
      <c r="E6209" s="163">
        <v>10</v>
      </c>
      <c r="F6209" s="163">
        <v>13.850000000000001</v>
      </c>
      <c r="G6209" s="163">
        <v>12.022500000000001</v>
      </c>
      <c r="H6209" s="1">
        <v>2769</v>
      </c>
      <c r="I6209" s="161">
        <f>VLOOKUP(B6209,L$2:M$54,2,FALSE)</f>
        <v>1.0000666951097827</v>
      </c>
      <c r="J6209">
        <f>MAX(I6209*F6209,E6209)</f>
        <v>13.850923727270493</v>
      </c>
      <c r="L6209" s="166"/>
      <c r="M6209" s="41"/>
      <c r="N6209" s="41"/>
      <c r="O6209" s="41"/>
    </row>
    <row r="6210" spans="1:15" x14ac:dyDescent="0.25">
      <c r="A6210" s="165">
        <v>43724.666666666664</v>
      </c>
      <c r="B6210" s="167">
        <f>WEEKNUM(A6210)</f>
        <v>38</v>
      </c>
      <c r="C6210" s="164">
        <f>WEEKDAY(A6210)</f>
        <v>2</v>
      </c>
      <c r="D6210" s="164">
        <v>17</v>
      </c>
      <c r="E6210" s="163">
        <v>10</v>
      </c>
      <c r="F6210" s="163">
        <v>14.260000000000002</v>
      </c>
      <c r="G6210" s="163">
        <v>11.365</v>
      </c>
      <c r="H6210" s="1">
        <v>2742</v>
      </c>
      <c r="I6210" s="161">
        <f>VLOOKUP(B6210,L$2:M$54,2,FALSE)</f>
        <v>1.0000666951097827</v>
      </c>
      <c r="J6210">
        <f>MAX(I6210*F6210,E6210)</f>
        <v>14.260951072265504</v>
      </c>
      <c r="L6210" s="166"/>
      <c r="M6210" s="41"/>
      <c r="N6210" s="41"/>
      <c r="O6210" s="41"/>
    </row>
    <row r="6211" spans="1:15" x14ac:dyDescent="0.25">
      <c r="A6211" s="165">
        <v>43724.708333333336</v>
      </c>
      <c r="B6211" s="167">
        <f>WEEKNUM(A6211)</f>
        <v>38</v>
      </c>
      <c r="C6211" s="164">
        <f>WEEKDAY(A6211)</f>
        <v>2</v>
      </c>
      <c r="D6211" s="164">
        <v>18</v>
      </c>
      <c r="E6211" s="163">
        <v>10</v>
      </c>
      <c r="F6211" s="163">
        <v>14</v>
      </c>
      <c r="G6211" s="163">
        <v>11.815</v>
      </c>
      <c r="H6211" s="1">
        <v>3212</v>
      </c>
      <c r="I6211" s="161">
        <f>VLOOKUP(B6211,L$2:M$54,2,FALSE)</f>
        <v>1.0000666951097827</v>
      </c>
      <c r="J6211">
        <f>MAX(I6211*F6211,E6211)</f>
        <v>14.000933731536959</v>
      </c>
      <c r="L6211" s="166"/>
      <c r="M6211" s="41"/>
      <c r="N6211" s="41"/>
      <c r="O6211" s="41"/>
    </row>
    <row r="6212" spans="1:15" x14ac:dyDescent="0.25">
      <c r="A6212" s="165">
        <v>43724.75</v>
      </c>
      <c r="B6212" s="167">
        <f>WEEKNUM(A6212)</f>
        <v>38</v>
      </c>
      <c r="C6212" s="164">
        <f>WEEKDAY(A6212)</f>
        <v>2</v>
      </c>
      <c r="D6212" s="164">
        <v>19</v>
      </c>
      <c r="E6212" s="163">
        <v>10</v>
      </c>
      <c r="F6212" s="163">
        <v>13.850000000000001</v>
      </c>
      <c r="G6212" s="163">
        <v>11.86</v>
      </c>
      <c r="H6212" s="1">
        <v>2954</v>
      </c>
      <c r="I6212" s="161">
        <f>VLOOKUP(B6212,L$2:M$54,2,FALSE)</f>
        <v>1.0000666951097827</v>
      </c>
      <c r="J6212">
        <f>MAX(I6212*F6212,E6212)</f>
        <v>13.850923727270493</v>
      </c>
      <c r="L6212" s="166"/>
      <c r="M6212" s="41"/>
      <c r="N6212" s="41"/>
      <c r="O6212" s="41"/>
    </row>
    <row r="6213" spans="1:15" x14ac:dyDescent="0.25">
      <c r="A6213" s="165">
        <v>43724.791666666664</v>
      </c>
      <c r="B6213" s="167">
        <f>WEEKNUM(A6213)</f>
        <v>38</v>
      </c>
      <c r="C6213" s="164">
        <f>WEEKDAY(A6213)</f>
        <v>2</v>
      </c>
      <c r="D6213" s="164">
        <v>20</v>
      </c>
      <c r="E6213" s="163">
        <v>10</v>
      </c>
      <c r="F6213" s="163">
        <v>14.260000000000002</v>
      </c>
      <c r="G6213" s="163">
        <v>12.065</v>
      </c>
      <c r="H6213" s="1">
        <v>2453</v>
      </c>
      <c r="I6213" s="161">
        <f>VLOOKUP(B6213,L$2:M$54,2,FALSE)</f>
        <v>1.0000666951097827</v>
      </c>
      <c r="J6213">
        <f>MAX(I6213*F6213,E6213)</f>
        <v>14.260951072265504</v>
      </c>
      <c r="L6213" s="166"/>
      <c r="M6213" s="41"/>
      <c r="N6213" s="41"/>
      <c r="O6213" s="41"/>
    </row>
    <row r="6214" spans="1:15" x14ac:dyDescent="0.25">
      <c r="A6214" s="165">
        <v>43724.833333333336</v>
      </c>
      <c r="B6214" s="167">
        <f>WEEKNUM(A6214)</f>
        <v>38</v>
      </c>
      <c r="C6214" s="164">
        <f>WEEKDAY(A6214)</f>
        <v>2</v>
      </c>
      <c r="D6214" s="164">
        <v>21</v>
      </c>
      <c r="E6214" s="163">
        <v>10</v>
      </c>
      <c r="F6214" s="163">
        <v>13</v>
      </c>
      <c r="G6214" s="163">
        <v>12.030000000000001</v>
      </c>
      <c r="H6214" s="1">
        <v>1474</v>
      </c>
      <c r="I6214" s="161">
        <f>VLOOKUP(B6214,L$2:M$54,2,FALSE)</f>
        <v>1.0000666951097827</v>
      </c>
      <c r="J6214">
        <f>MAX(I6214*F6214,E6214)</f>
        <v>13.000867036427175</v>
      </c>
      <c r="L6214" s="166"/>
      <c r="M6214" s="41"/>
      <c r="N6214" s="41"/>
      <c r="O6214" s="41"/>
    </row>
    <row r="6215" spans="1:15" x14ac:dyDescent="0.25">
      <c r="A6215" s="165">
        <v>43724.875</v>
      </c>
      <c r="B6215" s="167">
        <f>WEEKNUM(A6215)</f>
        <v>38</v>
      </c>
      <c r="C6215" s="164">
        <f>WEEKDAY(A6215)</f>
        <v>2</v>
      </c>
      <c r="D6215" s="164">
        <v>22</v>
      </c>
      <c r="E6215" s="163">
        <v>12.01</v>
      </c>
      <c r="F6215" s="163">
        <v>12.01</v>
      </c>
      <c r="G6215" s="163">
        <v>9.9499999999999993</v>
      </c>
      <c r="H6215" s="1">
        <v>1067</v>
      </c>
      <c r="I6215" s="161">
        <f>VLOOKUP(B6215,L$2:M$54,2,FALSE)</f>
        <v>1.0000666951097827</v>
      </c>
      <c r="J6215">
        <f>MAX(I6215*F6215,E6215)</f>
        <v>12.010801008268491</v>
      </c>
      <c r="L6215" s="166"/>
      <c r="M6215" s="41"/>
      <c r="N6215" s="41"/>
      <c r="O6215" s="41"/>
    </row>
    <row r="6216" spans="1:15" x14ac:dyDescent="0.25">
      <c r="A6216" s="165">
        <v>43724.916666666664</v>
      </c>
      <c r="B6216" s="167">
        <f>WEEKNUM(A6216)</f>
        <v>38</v>
      </c>
      <c r="C6216" s="164">
        <f>WEEKDAY(A6216)</f>
        <v>2</v>
      </c>
      <c r="D6216" s="164">
        <v>23</v>
      </c>
      <c r="E6216" s="163">
        <v>11.9375</v>
      </c>
      <c r="F6216" s="163">
        <v>11.9375</v>
      </c>
      <c r="G6216" s="163">
        <v>10.190000000000001</v>
      </c>
      <c r="H6216" s="1">
        <v>1042</v>
      </c>
      <c r="I6216" s="161">
        <f>VLOOKUP(B6216,L$2:M$54,2,FALSE)</f>
        <v>1.0000666951097827</v>
      </c>
      <c r="J6216">
        <f>MAX(I6216*F6216,E6216)</f>
        <v>11.938296172873031</v>
      </c>
      <c r="L6216" s="166"/>
      <c r="M6216" s="41"/>
      <c r="N6216" s="41"/>
      <c r="O6216" s="41"/>
    </row>
    <row r="6217" spans="1:15" x14ac:dyDescent="0.25">
      <c r="A6217" s="165">
        <v>43724.958333333336</v>
      </c>
      <c r="B6217" s="167">
        <f>WEEKNUM(A6217)</f>
        <v>38</v>
      </c>
      <c r="C6217" s="164">
        <f>WEEKDAY(A6217)</f>
        <v>2</v>
      </c>
      <c r="D6217" s="164">
        <v>24</v>
      </c>
      <c r="E6217" s="163">
        <v>12.105</v>
      </c>
      <c r="F6217" s="163">
        <v>12.105</v>
      </c>
      <c r="G6217" s="163">
        <v>10.065000000000001</v>
      </c>
      <c r="H6217" s="1">
        <v>921</v>
      </c>
      <c r="I6217" s="161">
        <f>VLOOKUP(B6217,L$2:M$54,2,FALSE)</f>
        <v>1.0000666951097827</v>
      </c>
      <c r="J6217">
        <f>MAX(I6217*F6217,E6217)</f>
        <v>12.105807344303921</v>
      </c>
      <c r="L6217" s="166"/>
      <c r="M6217" s="41"/>
      <c r="N6217" s="41"/>
      <c r="O6217" s="41"/>
    </row>
    <row r="6218" spans="1:15" x14ac:dyDescent="0.25">
      <c r="A6218" s="165">
        <v>43725</v>
      </c>
      <c r="B6218" s="167">
        <f>WEEKNUM(A6218)</f>
        <v>38</v>
      </c>
      <c r="C6218" s="164">
        <f>WEEKDAY(A6218)</f>
        <v>3</v>
      </c>
      <c r="D6218" s="164">
        <v>1</v>
      </c>
      <c r="E6218" s="163">
        <v>10.879999999999999</v>
      </c>
      <c r="F6218" s="163">
        <v>10.879999999999999</v>
      </c>
      <c r="G6218" s="163">
        <v>10.09</v>
      </c>
      <c r="H6218" s="1">
        <v>670</v>
      </c>
      <c r="I6218" s="161">
        <f>VLOOKUP(B6218,L$2:M$54,2,FALSE)</f>
        <v>1.0000666951097827</v>
      </c>
      <c r="J6218">
        <f>MAX(I6218*F6218,E6218)</f>
        <v>10.880725642794435</v>
      </c>
      <c r="L6218" s="166"/>
      <c r="M6218" s="41"/>
      <c r="N6218" s="41"/>
      <c r="O6218" s="41"/>
    </row>
    <row r="6219" spans="1:15" x14ac:dyDescent="0.25">
      <c r="A6219" s="165">
        <v>43725.041666666664</v>
      </c>
      <c r="B6219" s="167">
        <f>WEEKNUM(A6219)</f>
        <v>38</v>
      </c>
      <c r="C6219" s="164">
        <f>WEEKDAY(A6219)</f>
        <v>3</v>
      </c>
      <c r="D6219" s="164">
        <v>2</v>
      </c>
      <c r="E6219" s="163">
        <v>12</v>
      </c>
      <c r="F6219" s="163">
        <v>12</v>
      </c>
      <c r="G6219" s="163">
        <v>9.9499999999999993</v>
      </c>
      <c r="H6219" s="1">
        <v>425</v>
      </c>
      <c r="I6219" s="161">
        <f>VLOOKUP(B6219,L$2:M$54,2,FALSE)</f>
        <v>1.0000666951097827</v>
      </c>
      <c r="J6219">
        <f>MAX(I6219*F6219,E6219)</f>
        <v>12.000800341317394</v>
      </c>
      <c r="L6219" s="166"/>
      <c r="M6219" s="41"/>
      <c r="N6219" s="41"/>
      <c r="O6219" s="41"/>
    </row>
    <row r="6220" spans="1:15" x14ac:dyDescent="0.25">
      <c r="A6220" s="165">
        <v>43725.083333333336</v>
      </c>
      <c r="B6220" s="167">
        <f>WEEKNUM(A6220)</f>
        <v>38</v>
      </c>
      <c r="C6220" s="164">
        <f>WEEKDAY(A6220)</f>
        <v>3</v>
      </c>
      <c r="D6220" s="164">
        <v>3</v>
      </c>
      <c r="E6220" s="163">
        <v>10.6</v>
      </c>
      <c r="F6220" s="163">
        <v>11.1</v>
      </c>
      <c r="G6220" s="163">
        <v>11.86</v>
      </c>
      <c r="H6220" s="1">
        <v>310</v>
      </c>
      <c r="I6220" s="161">
        <f>VLOOKUP(B6220,L$2:M$54,2,FALSE)</f>
        <v>1.0000666951097827</v>
      </c>
      <c r="J6220">
        <f>MAX(I6220*F6220,E6220)</f>
        <v>11.100740315718587</v>
      </c>
      <c r="L6220" s="166"/>
      <c r="M6220" s="41"/>
      <c r="N6220" s="41"/>
      <c r="O6220" s="41"/>
    </row>
    <row r="6221" spans="1:15" x14ac:dyDescent="0.25">
      <c r="A6221" s="165">
        <v>43725.125</v>
      </c>
      <c r="B6221" s="167">
        <f>WEEKNUM(A6221)</f>
        <v>38</v>
      </c>
      <c r="C6221" s="164">
        <f>WEEKDAY(A6221)</f>
        <v>3</v>
      </c>
      <c r="D6221" s="164">
        <v>4</v>
      </c>
      <c r="E6221" s="163">
        <v>11.875</v>
      </c>
      <c r="F6221" s="163">
        <v>12</v>
      </c>
      <c r="G6221" s="163">
        <v>11.192499999999999</v>
      </c>
      <c r="H6221" s="1">
        <v>214</v>
      </c>
      <c r="I6221" s="161">
        <f>VLOOKUP(B6221,L$2:M$54,2,FALSE)</f>
        <v>1.0000666951097827</v>
      </c>
      <c r="J6221">
        <f>MAX(I6221*F6221,E6221)</f>
        <v>12.000800341317394</v>
      </c>
      <c r="L6221" s="166"/>
      <c r="M6221" s="41"/>
      <c r="N6221" s="41"/>
      <c r="O6221" s="41"/>
    </row>
    <row r="6222" spans="1:15" x14ac:dyDescent="0.25">
      <c r="A6222" s="165">
        <v>43725.166666666664</v>
      </c>
      <c r="B6222" s="167">
        <f>WEEKNUM(A6222)</f>
        <v>38</v>
      </c>
      <c r="C6222" s="164">
        <f>WEEKDAY(A6222)</f>
        <v>3</v>
      </c>
      <c r="D6222" s="164">
        <v>5</v>
      </c>
      <c r="E6222" s="163">
        <v>10.6</v>
      </c>
      <c r="F6222" s="163">
        <v>11.1</v>
      </c>
      <c r="G6222" s="163">
        <v>11.4375</v>
      </c>
      <c r="H6222" s="1">
        <v>280</v>
      </c>
      <c r="I6222" s="161">
        <f>VLOOKUP(B6222,L$2:M$54,2,FALSE)</f>
        <v>1.0000666951097827</v>
      </c>
      <c r="J6222">
        <f>MAX(I6222*F6222,E6222)</f>
        <v>11.100740315718587</v>
      </c>
      <c r="L6222" s="166"/>
      <c r="M6222" s="41"/>
      <c r="N6222" s="41"/>
      <c r="O6222" s="41"/>
    </row>
    <row r="6223" spans="1:15" x14ac:dyDescent="0.25">
      <c r="A6223" s="165">
        <v>43725.208333333336</v>
      </c>
      <c r="B6223" s="167">
        <f>WEEKNUM(A6223)</f>
        <v>38</v>
      </c>
      <c r="C6223" s="164">
        <f>WEEKDAY(A6223)</f>
        <v>3</v>
      </c>
      <c r="D6223" s="164">
        <v>6</v>
      </c>
      <c r="E6223" s="163">
        <v>10.5</v>
      </c>
      <c r="F6223" s="163">
        <v>11</v>
      </c>
      <c r="G6223" s="163">
        <v>11.935</v>
      </c>
      <c r="H6223" s="1">
        <v>227</v>
      </c>
      <c r="I6223" s="161">
        <f>VLOOKUP(B6223,L$2:M$54,2,FALSE)</f>
        <v>1.0000666951097827</v>
      </c>
      <c r="J6223">
        <f>MAX(I6223*F6223,E6223)</f>
        <v>11.00073364620761</v>
      </c>
      <c r="L6223" s="166"/>
      <c r="M6223" s="41"/>
      <c r="N6223" s="41"/>
      <c r="O6223" s="41"/>
    </row>
    <row r="6224" spans="1:15" x14ac:dyDescent="0.25">
      <c r="A6224" s="165">
        <v>43725.25</v>
      </c>
      <c r="B6224" s="167">
        <f>WEEKNUM(A6224)</f>
        <v>38</v>
      </c>
      <c r="C6224" s="164">
        <f>WEEKDAY(A6224)</f>
        <v>3</v>
      </c>
      <c r="D6224" s="164">
        <v>7</v>
      </c>
      <c r="E6224" s="163">
        <v>10.875</v>
      </c>
      <c r="F6224" s="163">
        <v>12</v>
      </c>
      <c r="G6224" s="163">
        <v>12.074999999999999</v>
      </c>
      <c r="H6224" s="1">
        <v>312</v>
      </c>
      <c r="I6224" s="161">
        <f>VLOOKUP(B6224,L$2:M$54,2,FALSE)</f>
        <v>1.0000666951097827</v>
      </c>
      <c r="J6224">
        <f>MAX(I6224*F6224,E6224)</f>
        <v>12.000800341317394</v>
      </c>
      <c r="L6224" s="166"/>
      <c r="M6224" s="41"/>
      <c r="N6224" s="41"/>
      <c r="O6224" s="41"/>
    </row>
    <row r="6225" spans="1:15" x14ac:dyDescent="0.25">
      <c r="A6225" s="165">
        <v>43725.291666666664</v>
      </c>
      <c r="B6225" s="167">
        <f>WEEKNUM(A6225)</f>
        <v>38</v>
      </c>
      <c r="C6225" s="164">
        <f>WEEKDAY(A6225)</f>
        <v>3</v>
      </c>
      <c r="D6225" s="164">
        <v>8</v>
      </c>
      <c r="E6225" s="163">
        <v>10</v>
      </c>
      <c r="F6225" s="163">
        <v>15.75</v>
      </c>
      <c r="G6225" s="163">
        <v>10.96875</v>
      </c>
      <c r="H6225" s="1">
        <v>458</v>
      </c>
      <c r="I6225" s="161">
        <f>VLOOKUP(B6225,L$2:M$54,2,FALSE)</f>
        <v>1.0000666951097827</v>
      </c>
      <c r="J6225">
        <f>MAX(I6225*F6225,E6225)</f>
        <v>15.751050447979079</v>
      </c>
      <c r="L6225" s="166"/>
      <c r="M6225" s="41"/>
      <c r="N6225" s="41"/>
      <c r="O6225" s="41"/>
    </row>
    <row r="6226" spans="1:15" x14ac:dyDescent="0.25">
      <c r="A6226" s="165">
        <v>43725.333333333336</v>
      </c>
      <c r="B6226" s="167">
        <f>WEEKNUM(A6226)</f>
        <v>38</v>
      </c>
      <c r="C6226" s="164">
        <f>WEEKDAY(A6226)</f>
        <v>3</v>
      </c>
      <c r="D6226" s="164">
        <v>9</v>
      </c>
      <c r="E6226" s="163">
        <v>10</v>
      </c>
      <c r="F6226" s="163">
        <v>17.625</v>
      </c>
      <c r="G6226" s="163">
        <v>11.5525</v>
      </c>
      <c r="H6226" s="1">
        <v>751</v>
      </c>
      <c r="I6226" s="161">
        <f>VLOOKUP(B6226,L$2:M$54,2,FALSE)</f>
        <v>1.0000666951097827</v>
      </c>
      <c r="J6226">
        <f>MAX(I6226*F6226,E6226)</f>
        <v>17.62617550130992</v>
      </c>
      <c r="L6226" s="166"/>
      <c r="M6226" s="41"/>
      <c r="N6226" s="41"/>
      <c r="O6226" s="41"/>
    </row>
    <row r="6227" spans="1:15" x14ac:dyDescent="0.25">
      <c r="A6227" s="165">
        <v>43725.375</v>
      </c>
      <c r="B6227" s="167">
        <f>WEEKNUM(A6227)</f>
        <v>38</v>
      </c>
      <c r="C6227" s="164">
        <f>WEEKDAY(A6227)</f>
        <v>3</v>
      </c>
      <c r="D6227" s="164">
        <v>10</v>
      </c>
      <c r="E6227" s="163">
        <v>10</v>
      </c>
      <c r="F6227" s="163">
        <v>14.75</v>
      </c>
      <c r="G6227" s="163">
        <v>11.925000000000001</v>
      </c>
      <c r="H6227" s="1">
        <v>1179</v>
      </c>
      <c r="I6227" s="161">
        <f>VLOOKUP(B6227,L$2:M$54,2,FALSE)</f>
        <v>1.0000666951097827</v>
      </c>
      <c r="J6227">
        <f>MAX(I6227*F6227,E6227)</f>
        <v>14.750983752869296</v>
      </c>
      <c r="L6227" s="166"/>
      <c r="M6227" s="41"/>
      <c r="N6227" s="41"/>
      <c r="O6227" s="41"/>
    </row>
    <row r="6228" spans="1:15" x14ac:dyDescent="0.25">
      <c r="A6228" s="165">
        <v>43725.416666666664</v>
      </c>
      <c r="B6228" s="167">
        <f>WEEKNUM(A6228)</f>
        <v>38</v>
      </c>
      <c r="C6228" s="164">
        <f>WEEKDAY(A6228)</f>
        <v>3</v>
      </c>
      <c r="D6228" s="164">
        <v>11</v>
      </c>
      <c r="E6228" s="163">
        <v>10</v>
      </c>
      <c r="F6228" s="163">
        <v>14</v>
      </c>
      <c r="G6228" s="163">
        <v>12.13</v>
      </c>
      <c r="H6228" s="1">
        <v>1748</v>
      </c>
      <c r="I6228" s="161">
        <f>VLOOKUP(B6228,L$2:M$54,2,FALSE)</f>
        <v>1.0000666951097827</v>
      </c>
      <c r="J6228">
        <f>MAX(I6228*F6228,E6228)</f>
        <v>14.000933731536959</v>
      </c>
      <c r="L6228" s="166"/>
      <c r="M6228" s="41"/>
      <c r="N6228" s="41"/>
      <c r="O6228" s="41"/>
    </row>
    <row r="6229" spans="1:15" x14ac:dyDescent="0.25">
      <c r="A6229" s="165">
        <v>43725.458333333336</v>
      </c>
      <c r="B6229" s="167">
        <f>WEEKNUM(A6229)</f>
        <v>38</v>
      </c>
      <c r="C6229" s="164">
        <f>WEEKDAY(A6229)</f>
        <v>3</v>
      </c>
      <c r="D6229" s="164">
        <v>12</v>
      </c>
      <c r="E6229" s="163">
        <v>10</v>
      </c>
      <c r="F6229" s="163">
        <v>13.875</v>
      </c>
      <c r="G6229" s="163">
        <v>12</v>
      </c>
      <c r="H6229" s="1">
        <v>2245</v>
      </c>
      <c r="I6229" s="161">
        <f>VLOOKUP(B6229,L$2:M$54,2,FALSE)</f>
        <v>1.0000666951097827</v>
      </c>
      <c r="J6229">
        <f>MAX(I6229*F6229,E6229)</f>
        <v>13.875925394648236</v>
      </c>
      <c r="L6229" s="166"/>
      <c r="M6229" s="41"/>
      <c r="N6229" s="41"/>
      <c r="O6229" s="41"/>
    </row>
    <row r="6230" spans="1:15" x14ac:dyDescent="0.25">
      <c r="A6230" s="165">
        <v>43725.5</v>
      </c>
      <c r="B6230" s="167">
        <f>WEEKNUM(A6230)</f>
        <v>38</v>
      </c>
      <c r="C6230" s="164">
        <f>WEEKDAY(A6230)</f>
        <v>3</v>
      </c>
      <c r="D6230" s="164">
        <v>13</v>
      </c>
      <c r="E6230" s="163">
        <v>10</v>
      </c>
      <c r="F6230" s="163">
        <v>14.125</v>
      </c>
      <c r="G6230" s="163">
        <v>11.925000000000001</v>
      </c>
      <c r="H6230" s="1">
        <v>1965</v>
      </c>
      <c r="I6230" s="161">
        <f>VLOOKUP(B6230,L$2:M$54,2,FALSE)</f>
        <v>1.0000666951097827</v>
      </c>
      <c r="J6230">
        <f>MAX(I6230*F6230,E6230)</f>
        <v>14.125942068425681</v>
      </c>
      <c r="L6230" s="166"/>
      <c r="M6230" s="41"/>
      <c r="N6230" s="41"/>
      <c r="O6230" s="41"/>
    </row>
    <row r="6231" spans="1:15" x14ac:dyDescent="0.25">
      <c r="A6231" s="165">
        <v>43725.541666666664</v>
      </c>
      <c r="B6231" s="167">
        <f>WEEKNUM(A6231)</f>
        <v>38</v>
      </c>
      <c r="C6231" s="164">
        <f>WEEKDAY(A6231)</f>
        <v>3</v>
      </c>
      <c r="D6231" s="164">
        <v>14</v>
      </c>
      <c r="E6231" s="163">
        <v>10</v>
      </c>
      <c r="F6231" s="163">
        <v>14.074999999999999</v>
      </c>
      <c r="G6231" s="163">
        <v>12.13</v>
      </c>
      <c r="H6231" s="1">
        <v>1786</v>
      </c>
      <c r="I6231" s="161">
        <f>VLOOKUP(B6231,L$2:M$54,2,FALSE)</f>
        <v>1.0000666951097827</v>
      </c>
      <c r="J6231">
        <f>MAX(I6231*F6231,E6231)</f>
        <v>14.075938733670192</v>
      </c>
      <c r="L6231" s="166"/>
      <c r="M6231" s="41"/>
      <c r="N6231" s="41"/>
      <c r="O6231" s="41"/>
    </row>
    <row r="6232" spans="1:15" x14ac:dyDescent="0.25">
      <c r="A6232" s="165">
        <v>43725.583333333336</v>
      </c>
      <c r="B6232" s="167">
        <f>WEEKNUM(A6232)</f>
        <v>38</v>
      </c>
      <c r="C6232" s="164">
        <f>WEEKDAY(A6232)</f>
        <v>3</v>
      </c>
      <c r="D6232" s="164">
        <v>15</v>
      </c>
      <c r="E6232" s="163">
        <v>10</v>
      </c>
      <c r="F6232" s="163">
        <v>13.975000000000001</v>
      </c>
      <c r="G6232" s="163">
        <v>11.5</v>
      </c>
      <c r="H6232" s="1">
        <v>2200</v>
      </c>
      <c r="I6232" s="161">
        <f>VLOOKUP(B6232,L$2:M$54,2,FALSE)</f>
        <v>1.0000666951097827</v>
      </c>
      <c r="J6232">
        <f>MAX(I6232*F6232,E6232)</f>
        <v>13.975932064159215</v>
      </c>
      <c r="L6232" s="166"/>
      <c r="M6232" s="41"/>
      <c r="N6232" s="41"/>
      <c r="O6232" s="41"/>
    </row>
    <row r="6233" spans="1:15" x14ac:dyDescent="0.25">
      <c r="A6233" s="165">
        <v>43725.625</v>
      </c>
      <c r="B6233" s="167">
        <f>WEEKNUM(A6233)</f>
        <v>38</v>
      </c>
      <c r="C6233" s="164">
        <f>WEEKDAY(A6233)</f>
        <v>3</v>
      </c>
      <c r="D6233" s="164">
        <v>16</v>
      </c>
      <c r="E6233" s="163">
        <v>10</v>
      </c>
      <c r="F6233" s="163">
        <v>14.175000000000001</v>
      </c>
      <c r="G6233" s="163">
        <v>12.01</v>
      </c>
      <c r="H6233" s="1">
        <v>2565</v>
      </c>
      <c r="I6233" s="161">
        <f>VLOOKUP(B6233,L$2:M$54,2,FALSE)</f>
        <v>1.0000666951097827</v>
      </c>
      <c r="J6233">
        <f>MAX(I6233*F6233,E6233)</f>
        <v>14.175945403181171</v>
      </c>
      <c r="L6233" s="166"/>
      <c r="M6233" s="41"/>
      <c r="N6233" s="41"/>
      <c r="O6233" s="41"/>
    </row>
    <row r="6234" spans="1:15" x14ac:dyDescent="0.25">
      <c r="A6234" s="165">
        <v>43725.666666666664</v>
      </c>
      <c r="B6234" s="167">
        <f>WEEKNUM(A6234)</f>
        <v>38</v>
      </c>
      <c r="C6234" s="164">
        <f>WEEKDAY(A6234)</f>
        <v>3</v>
      </c>
      <c r="D6234" s="164">
        <v>17</v>
      </c>
      <c r="E6234" s="163">
        <v>10</v>
      </c>
      <c r="F6234" s="163">
        <v>14.45</v>
      </c>
      <c r="G6234" s="163">
        <v>11.9375</v>
      </c>
      <c r="H6234" s="1">
        <v>2957</v>
      </c>
      <c r="I6234" s="161">
        <f>VLOOKUP(B6234,L$2:M$54,2,FALSE)</f>
        <v>1.0000666951097827</v>
      </c>
      <c r="J6234">
        <f>MAX(I6234*F6234,E6234)</f>
        <v>14.450963744336359</v>
      </c>
      <c r="L6234" s="166"/>
      <c r="M6234" s="41"/>
      <c r="N6234" s="41"/>
      <c r="O6234" s="41"/>
    </row>
    <row r="6235" spans="1:15" x14ac:dyDescent="0.25">
      <c r="A6235" s="165">
        <v>43725.708333333336</v>
      </c>
      <c r="B6235" s="167">
        <f>WEEKNUM(A6235)</f>
        <v>38</v>
      </c>
      <c r="C6235" s="164">
        <f>WEEKDAY(A6235)</f>
        <v>3</v>
      </c>
      <c r="D6235" s="164">
        <v>18</v>
      </c>
      <c r="E6235" s="163">
        <v>10</v>
      </c>
      <c r="F6235" s="163">
        <v>17.375</v>
      </c>
      <c r="G6235" s="163">
        <v>12.105</v>
      </c>
      <c r="H6235" s="1">
        <v>3343</v>
      </c>
      <c r="I6235" s="161">
        <f>VLOOKUP(B6235,L$2:M$54,2,FALSE)</f>
        <v>1.0000666951097827</v>
      </c>
      <c r="J6235">
        <f>MAX(I6235*F6235,E6235)</f>
        <v>17.376158827532475</v>
      </c>
      <c r="L6235" s="166"/>
      <c r="M6235" s="41"/>
      <c r="N6235" s="41"/>
      <c r="O6235" s="41"/>
    </row>
    <row r="6236" spans="1:15" x14ac:dyDescent="0.25">
      <c r="A6236" s="165">
        <v>43725.75</v>
      </c>
      <c r="B6236" s="167">
        <f>WEEKNUM(A6236)</f>
        <v>38</v>
      </c>
      <c r="C6236" s="164">
        <f>WEEKDAY(A6236)</f>
        <v>3</v>
      </c>
      <c r="D6236" s="164">
        <v>19</v>
      </c>
      <c r="E6236" s="163">
        <v>10</v>
      </c>
      <c r="F6236" s="163">
        <v>15.925000000000001</v>
      </c>
      <c r="G6236" s="163">
        <v>12.155000000000001</v>
      </c>
      <c r="H6236" s="1">
        <v>3105</v>
      </c>
      <c r="I6236" s="161">
        <f>VLOOKUP(B6236,L$2:M$54,2,FALSE)</f>
        <v>1.0000666951097827</v>
      </c>
      <c r="J6236">
        <f>MAX(I6236*F6236,E6236)</f>
        <v>15.926062119623291</v>
      </c>
      <c r="L6236" s="166"/>
      <c r="M6236" s="41"/>
      <c r="N6236" s="41"/>
      <c r="O6236" s="41"/>
    </row>
    <row r="6237" spans="1:15" x14ac:dyDescent="0.25">
      <c r="A6237" s="165">
        <v>43725.791666666664</v>
      </c>
      <c r="B6237" s="167">
        <f>WEEKNUM(A6237)</f>
        <v>38</v>
      </c>
      <c r="C6237" s="164">
        <f>WEEKDAY(A6237)</f>
        <v>3</v>
      </c>
      <c r="D6237" s="164">
        <v>20</v>
      </c>
      <c r="E6237" s="163">
        <v>10</v>
      </c>
      <c r="F6237" s="163">
        <v>13.525</v>
      </c>
      <c r="G6237" s="163">
        <v>11.657500000000001</v>
      </c>
      <c r="H6237" s="1">
        <v>2649</v>
      </c>
      <c r="I6237" s="161">
        <f>VLOOKUP(B6237,L$2:M$54,2,FALSE)</f>
        <v>1.0000666951097827</v>
      </c>
      <c r="J6237">
        <f>MAX(I6237*F6237,E6237)</f>
        <v>13.525902051359813</v>
      </c>
      <c r="L6237" s="166"/>
      <c r="M6237" s="41"/>
      <c r="N6237" s="41"/>
      <c r="O6237" s="41"/>
    </row>
    <row r="6238" spans="1:15" x14ac:dyDescent="0.25">
      <c r="A6238" s="165">
        <v>43725.833333333336</v>
      </c>
      <c r="B6238" s="167">
        <f>WEEKNUM(A6238)</f>
        <v>38</v>
      </c>
      <c r="C6238" s="164">
        <f>WEEKDAY(A6238)</f>
        <v>3</v>
      </c>
      <c r="D6238" s="164">
        <v>21</v>
      </c>
      <c r="E6238" s="163">
        <v>12.45</v>
      </c>
      <c r="F6238" s="163">
        <v>12.45</v>
      </c>
      <c r="G6238" s="163">
        <v>11.8125</v>
      </c>
      <c r="H6238" s="1">
        <v>1976</v>
      </c>
      <c r="I6238" s="161">
        <f>VLOOKUP(B6238,L$2:M$54,2,FALSE)</f>
        <v>1.0000666951097827</v>
      </c>
      <c r="J6238">
        <f>MAX(I6238*F6238,E6238)</f>
        <v>12.450830354116794</v>
      </c>
      <c r="L6238" s="166"/>
      <c r="M6238" s="41"/>
      <c r="N6238" s="41"/>
      <c r="O6238" s="41"/>
    </row>
    <row r="6239" spans="1:15" x14ac:dyDescent="0.25">
      <c r="A6239" s="165">
        <v>43725.875</v>
      </c>
      <c r="B6239" s="167">
        <f>WEEKNUM(A6239)</f>
        <v>38</v>
      </c>
      <c r="C6239" s="164">
        <f>WEEKDAY(A6239)</f>
        <v>3</v>
      </c>
      <c r="D6239" s="164">
        <v>22</v>
      </c>
      <c r="E6239" s="163">
        <v>11.95</v>
      </c>
      <c r="F6239" s="163">
        <v>11.95</v>
      </c>
      <c r="G6239" s="163">
        <v>11.625</v>
      </c>
      <c r="H6239" s="1">
        <v>1323</v>
      </c>
      <c r="I6239" s="161">
        <f>VLOOKUP(B6239,L$2:M$54,2,FALSE)</f>
        <v>1.0000666951097827</v>
      </c>
      <c r="J6239">
        <f>MAX(I6239*F6239,E6239)</f>
        <v>11.950797006561903</v>
      </c>
      <c r="L6239" s="166"/>
      <c r="M6239" s="41"/>
      <c r="N6239" s="41"/>
      <c r="O6239" s="41"/>
    </row>
    <row r="6240" spans="1:15" x14ac:dyDescent="0.25">
      <c r="A6240" s="165">
        <v>43725.916666666664</v>
      </c>
      <c r="B6240" s="167">
        <f>WEEKNUM(A6240)</f>
        <v>38</v>
      </c>
      <c r="C6240" s="164">
        <f>WEEKDAY(A6240)</f>
        <v>3</v>
      </c>
      <c r="D6240" s="164">
        <v>23</v>
      </c>
      <c r="E6240" s="163">
        <v>11.725000000000001</v>
      </c>
      <c r="F6240" s="163">
        <v>11.725000000000001</v>
      </c>
      <c r="G6240" s="163">
        <v>11.8125</v>
      </c>
      <c r="H6240" s="1">
        <v>922</v>
      </c>
      <c r="I6240" s="161">
        <f>VLOOKUP(B6240,L$2:M$54,2,FALSE)</f>
        <v>1.0000666951097827</v>
      </c>
      <c r="J6240">
        <f>MAX(I6240*F6240,E6240)</f>
        <v>11.725782000162203</v>
      </c>
      <c r="L6240" s="166"/>
      <c r="M6240" s="41"/>
      <c r="N6240" s="41"/>
      <c r="O6240" s="41"/>
    </row>
    <row r="6241" spans="1:15" x14ac:dyDescent="0.25">
      <c r="A6241" s="165">
        <v>43725.958333333336</v>
      </c>
      <c r="B6241" s="167">
        <f>WEEKNUM(A6241)</f>
        <v>38</v>
      </c>
      <c r="C6241" s="164">
        <f>WEEKDAY(A6241)</f>
        <v>3</v>
      </c>
      <c r="D6241" s="164">
        <v>24</v>
      </c>
      <c r="E6241" s="163">
        <v>12</v>
      </c>
      <c r="F6241" s="163">
        <v>12</v>
      </c>
      <c r="G6241" s="163">
        <v>11.125</v>
      </c>
      <c r="H6241" s="1">
        <v>578</v>
      </c>
      <c r="I6241" s="161">
        <f>VLOOKUP(B6241,L$2:M$54,2,FALSE)</f>
        <v>1.0000666951097827</v>
      </c>
      <c r="J6241">
        <f>MAX(I6241*F6241,E6241)</f>
        <v>12.000800341317394</v>
      </c>
      <c r="L6241" s="166"/>
      <c r="M6241" s="41"/>
      <c r="N6241" s="41"/>
      <c r="O6241" s="41"/>
    </row>
    <row r="6242" spans="1:15" x14ac:dyDescent="0.25">
      <c r="A6242" s="165">
        <v>43726</v>
      </c>
      <c r="B6242" s="167">
        <f>WEEKNUM(A6242)</f>
        <v>38</v>
      </c>
      <c r="C6242" s="164">
        <f>WEEKDAY(A6242)</f>
        <v>4</v>
      </c>
      <c r="D6242" s="164">
        <v>1</v>
      </c>
      <c r="E6242" s="163">
        <v>11.07</v>
      </c>
      <c r="F6242" s="163">
        <v>11.07</v>
      </c>
      <c r="G6242" s="163">
        <v>11.875</v>
      </c>
      <c r="H6242" s="1">
        <v>328</v>
      </c>
      <c r="I6242" s="161">
        <f>VLOOKUP(B6242,L$2:M$54,2,FALSE)</f>
        <v>1.0000666951097827</v>
      </c>
      <c r="J6242">
        <f>MAX(I6242*F6242,E6242)</f>
        <v>11.070738314865295</v>
      </c>
      <c r="L6242" s="166"/>
      <c r="M6242" s="41"/>
      <c r="N6242" s="41"/>
      <c r="O6242" s="41"/>
    </row>
    <row r="6243" spans="1:15" x14ac:dyDescent="0.25">
      <c r="A6243" s="165">
        <v>43726.041666666664</v>
      </c>
      <c r="B6243" s="167">
        <f>WEEKNUM(A6243)</f>
        <v>38</v>
      </c>
      <c r="C6243" s="164">
        <f>WEEKDAY(A6243)</f>
        <v>4</v>
      </c>
      <c r="D6243" s="164">
        <v>2</v>
      </c>
      <c r="E6243" s="163">
        <v>11.175000000000001</v>
      </c>
      <c r="F6243" s="163">
        <v>11.175000000000001</v>
      </c>
      <c r="G6243" s="163">
        <v>12.25</v>
      </c>
      <c r="H6243" s="1">
        <v>192</v>
      </c>
      <c r="I6243" s="161">
        <f>VLOOKUP(B6243,L$2:M$54,2,FALSE)</f>
        <v>1.0000666951097827</v>
      </c>
      <c r="J6243">
        <f>MAX(I6243*F6243,E6243)</f>
        <v>11.175745317851822</v>
      </c>
      <c r="L6243" s="166"/>
      <c r="M6243" s="41"/>
      <c r="N6243" s="41"/>
      <c r="O6243" s="41"/>
    </row>
    <row r="6244" spans="1:15" x14ac:dyDescent="0.25">
      <c r="A6244" s="165">
        <v>43726.083333333336</v>
      </c>
      <c r="B6244" s="167">
        <f>WEEKNUM(A6244)</f>
        <v>38</v>
      </c>
      <c r="C6244" s="164">
        <f>WEEKDAY(A6244)</f>
        <v>4</v>
      </c>
      <c r="D6244" s="164">
        <v>3</v>
      </c>
      <c r="E6244" s="163">
        <v>11.745000000000001</v>
      </c>
      <c r="F6244" s="163">
        <v>11.745000000000001</v>
      </c>
      <c r="G6244" s="163">
        <v>13.625</v>
      </c>
      <c r="H6244" s="1">
        <v>121</v>
      </c>
      <c r="I6244" s="161">
        <f>VLOOKUP(B6244,L$2:M$54,2,FALSE)</f>
        <v>1.0000666951097827</v>
      </c>
      <c r="J6244">
        <f>MAX(I6244*F6244,E6244)</f>
        <v>11.745783334064399</v>
      </c>
      <c r="L6244" s="166"/>
      <c r="M6244" s="41"/>
      <c r="N6244" s="41"/>
      <c r="O6244" s="41"/>
    </row>
    <row r="6245" spans="1:15" x14ac:dyDescent="0.25">
      <c r="A6245" s="165">
        <v>43726.125</v>
      </c>
      <c r="B6245" s="167">
        <f>WEEKNUM(A6245)</f>
        <v>38</v>
      </c>
      <c r="C6245" s="164">
        <f>WEEKDAY(A6245)</f>
        <v>4</v>
      </c>
      <c r="D6245" s="164">
        <v>4</v>
      </c>
      <c r="E6245" s="163">
        <v>12.195</v>
      </c>
      <c r="F6245" s="163">
        <v>12.195</v>
      </c>
      <c r="G6245" s="163">
        <v>12.875</v>
      </c>
      <c r="H6245" s="1">
        <v>130</v>
      </c>
      <c r="I6245" s="161">
        <f>VLOOKUP(B6245,L$2:M$54,2,FALSE)</f>
        <v>1.0000666951097827</v>
      </c>
      <c r="J6245">
        <f>MAX(I6245*F6245,E6245)</f>
        <v>12.195813346863801</v>
      </c>
      <c r="L6245" s="166"/>
      <c r="M6245" s="41"/>
      <c r="N6245" s="41"/>
      <c r="O6245" s="41"/>
    </row>
    <row r="6246" spans="1:15" x14ac:dyDescent="0.25">
      <c r="A6246" s="165">
        <v>43726.166666666664</v>
      </c>
      <c r="B6246" s="167">
        <f>WEEKNUM(A6246)</f>
        <v>38</v>
      </c>
      <c r="C6246" s="164">
        <f>WEEKDAY(A6246)</f>
        <v>4</v>
      </c>
      <c r="D6246" s="164">
        <v>5</v>
      </c>
      <c r="E6246" s="163">
        <v>11.705</v>
      </c>
      <c r="F6246" s="163">
        <v>11.705</v>
      </c>
      <c r="G6246" s="163">
        <v>11.9375</v>
      </c>
      <c r="H6246" s="1">
        <v>278</v>
      </c>
      <c r="I6246" s="161">
        <f>VLOOKUP(B6246,L$2:M$54,2,FALSE)</f>
        <v>1.0000666951097827</v>
      </c>
      <c r="J6246">
        <f>MAX(I6246*F6246,E6246)</f>
        <v>11.705780666260008</v>
      </c>
      <c r="L6246" s="166"/>
      <c r="M6246" s="41"/>
      <c r="N6246" s="41"/>
      <c r="O6246" s="41"/>
    </row>
    <row r="6247" spans="1:15" x14ac:dyDescent="0.25">
      <c r="A6247" s="165">
        <v>43726.208333333336</v>
      </c>
      <c r="B6247" s="167">
        <f>WEEKNUM(A6247)</f>
        <v>38</v>
      </c>
      <c r="C6247" s="164">
        <f>WEEKDAY(A6247)</f>
        <v>4</v>
      </c>
      <c r="D6247" s="164">
        <v>6</v>
      </c>
      <c r="E6247" s="163">
        <v>10.620000000000001</v>
      </c>
      <c r="F6247" s="163">
        <v>10.620000000000001</v>
      </c>
      <c r="G6247" s="163">
        <v>12.1875</v>
      </c>
      <c r="H6247" s="1">
        <v>416</v>
      </c>
      <c r="I6247" s="161">
        <f>VLOOKUP(B6247,L$2:M$54,2,FALSE)</f>
        <v>1.0000666951097827</v>
      </c>
      <c r="J6247">
        <f>MAX(I6247*F6247,E6247)</f>
        <v>10.620708302065895</v>
      </c>
      <c r="L6247" s="166"/>
      <c r="M6247" s="41"/>
      <c r="N6247" s="41"/>
      <c r="O6247" s="41"/>
    </row>
    <row r="6248" spans="1:15" x14ac:dyDescent="0.25">
      <c r="A6248" s="165">
        <v>43726.25</v>
      </c>
      <c r="B6248" s="167">
        <f>WEEKNUM(A6248)</f>
        <v>38</v>
      </c>
      <c r="C6248" s="164">
        <f>WEEKDAY(A6248)</f>
        <v>4</v>
      </c>
      <c r="D6248" s="164">
        <v>7</v>
      </c>
      <c r="E6248" s="163">
        <v>11.77</v>
      </c>
      <c r="F6248" s="163">
        <v>11.77</v>
      </c>
      <c r="G6248" s="163">
        <v>11.862500000000001</v>
      </c>
      <c r="H6248" s="1">
        <v>859</v>
      </c>
      <c r="I6248" s="161">
        <f>VLOOKUP(B6248,L$2:M$54,2,FALSE)</f>
        <v>1.0000666951097827</v>
      </c>
      <c r="J6248">
        <f>MAX(I6248*F6248,E6248)</f>
        <v>11.770785001442142</v>
      </c>
      <c r="L6248" s="166"/>
      <c r="M6248" s="41"/>
      <c r="N6248" s="41"/>
      <c r="O6248" s="41"/>
    </row>
    <row r="6249" spans="1:15" x14ac:dyDescent="0.25">
      <c r="A6249" s="165">
        <v>43726.291666666664</v>
      </c>
      <c r="B6249" s="167">
        <f>WEEKNUM(A6249)</f>
        <v>38</v>
      </c>
      <c r="C6249" s="164">
        <f>WEEKDAY(A6249)</f>
        <v>4</v>
      </c>
      <c r="D6249" s="164">
        <v>8</v>
      </c>
      <c r="E6249" s="163">
        <v>10</v>
      </c>
      <c r="F6249" s="163">
        <v>16.5</v>
      </c>
      <c r="G6249" s="163">
        <v>12.112500000000001</v>
      </c>
      <c r="H6249" s="1">
        <v>983</v>
      </c>
      <c r="I6249" s="161">
        <f>VLOOKUP(B6249,L$2:M$54,2,FALSE)</f>
        <v>1.0000666951097827</v>
      </c>
      <c r="J6249">
        <f>MAX(I6249*F6249,E6249)</f>
        <v>16.501100469311414</v>
      </c>
      <c r="L6249" s="166"/>
      <c r="M6249" s="41"/>
      <c r="N6249" s="41"/>
      <c r="O6249" s="41"/>
    </row>
    <row r="6250" spans="1:15" x14ac:dyDescent="0.25">
      <c r="A6250" s="165">
        <v>43726.333333333336</v>
      </c>
      <c r="B6250" s="167">
        <f>WEEKNUM(A6250)</f>
        <v>38</v>
      </c>
      <c r="C6250" s="164">
        <f>WEEKDAY(A6250)</f>
        <v>4</v>
      </c>
      <c r="D6250" s="164">
        <v>9</v>
      </c>
      <c r="E6250" s="163">
        <v>10</v>
      </c>
      <c r="F6250" s="163">
        <v>19</v>
      </c>
      <c r="G6250" s="163">
        <v>11.9</v>
      </c>
      <c r="H6250" s="1">
        <v>1065</v>
      </c>
      <c r="I6250" s="161">
        <f>VLOOKUP(B6250,L$2:M$54,2,FALSE)</f>
        <v>1.0000666951097827</v>
      </c>
      <c r="J6250">
        <f>MAX(I6250*F6250,E6250)</f>
        <v>19.001267207085871</v>
      </c>
      <c r="L6250" s="166"/>
      <c r="M6250" s="41"/>
      <c r="N6250" s="41"/>
      <c r="O6250" s="41"/>
    </row>
    <row r="6251" spans="1:15" x14ac:dyDescent="0.25">
      <c r="A6251" s="165">
        <v>43726.375</v>
      </c>
      <c r="B6251" s="167">
        <f>WEEKNUM(A6251)</f>
        <v>38</v>
      </c>
      <c r="C6251" s="164">
        <f>WEEKDAY(A6251)</f>
        <v>4</v>
      </c>
      <c r="D6251" s="164">
        <v>10</v>
      </c>
      <c r="E6251" s="163">
        <v>10</v>
      </c>
      <c r="F6251" s="163">
        <v>16.75</v>
      </c>
      <c r="G6251" s="163">
        <v>12.112500000000001</v>
      </c>
      <c r="H6251" s="1">
        <v>1399</v>
      </c>
      <c r="I6251" s="161">
        <f>VLOOKUP(B6251,L$2:M$54,2,FALSE)</f>
        <v>1.0000666951097827</v>
      </c>
      <c r="J6251">
        <f>MAX(I6251*F6251,E6251)</f>
        <v>16.751117143088862</v>
      </c>
      <c r="L6251" s="166"/>
      <c r="M6251" s="41"/>
      <c r="N6251" s="41"/>
      <c r="O6251" s="41"/>
    </row>
    <row r="6252" spans="1:15" x14ac:dyDescent="0.25">
      <c r="A6252" s="165">
        <v>43726.416666666664</v>
      </c>
      <c r="B6252" s="167">
        <f>WEEKNUM(A6252)</f>
        <v>38</v>
      </c>
      <c r="C6252" s="164">
        <f>WEEKDAY(A6252)</f>
        <v>4</v>
      </c>
      <c r="D6252" s="164">
        <v>11</v>
      </c>
      <c r="E6252" s="163">
        <v>10</v>
      </c>
      <c r="F6252" s="163">
        <v>15.379999999999999</v>
      </c>
      <c r="G6252" s="163">
        <v>11.875</v>
      </c>
      <c r="H6252" s="1">
        <v>1878</v>
      </c>
      <c r="I6252" s="161">
        <f>VLOOKUP(B6252,L$2:M$54,2,FALSE)</f>
        <v>1.0000666951097827</v>
      </c>
      <c r="J6252">
        <f>MAX(I6252*F6252,E6252)</f>
        <v>15.381025770788458</v>
      </c>
      <c r="L6252" s="166"/>
      <c r="M6252" s="41"/>
      <c r="N6252" s="41"/>
      <c r="O6252" s="41"/>
    </row>
    <row r="6253" spans="1:15" x14ac:dyDescent="0.25">
      <c r="A6253" s="165">
        <v>43726.458333333336</v>
      </c>
      <c r="B6253" s="167">
        <f>WEEKNUM(A6253)</f>
        <v>38</v>
      </c>
      <c r="C6253" s="164">
        <f>WEEKDAY(A6253)</f>
        <v>4</v>
      </c>
      <c r="D6253" s="164">
        <v>12</v>
      </c>
      <c r="E6253" s="163">
        <v>10</v>
      </c>
      <c r="F6253" s="163">
        <v>14.45</v>
      </c>
      <c r="G6253" s="163">
        <v>12.8125</v>
      </c>
      <c r="H6253" s="1">
        <v>2082</v>
      </c>
      <c r="I6253" s="161">
        <f>VLOOKUP(B6253,L$2:M$54,2,FALSE)</f>
        <v>1.0000666951097827</v>
      </c>
      <c r="J6253">
        <f>MAX(I6253*F6253,E6253)</f>
        <v>14.450963744336359</v>
      </c>
      <c r="L6253" s="166"/>
      <c r="M6253" s="41"/>
      <c r="N6253" s="41"/>
      <c r="O6253" s="41"/>
    </row>
    <row r="6254" spans="1:15" x14ac:dyDescent="0.25">
      <c r="A6254" s="165">
        <v>43726.5</v>
      </c>
      <c r="B6254" s="167">
        <f>WEEKNUM(A6254)</f>
        <v>38</v>
      </c>
      <c r="C6254" s="164">
        <f>WEEKDAY(A6254)</f>
        <v>4</v>
      </c>
      <c r="D6254" s="164">
        <v>13</v>
      </c>
      <c r="E6254" s="163">
        <v>10</v>
      </c>
      <c r="F6254" s="163">
        <v>13.765000000000001</v>
      </c>
      <c r="G6254" s="163">
        <v>13.574999999999999</v>
      </c>
      <c r="H6254" s="1">
        <v>1840</v>
      </c>
      <c r="I6254" s="161">
        <f>VLOOKUP(B6254,L$2:M$54,2,FALSE)</f>
        <v>1.0000666951097827</v>
      </c>
      <c r="J6254">
        <f>MAX(I6254*F6254,E6254)</f>
        <v>13.765918058186161</v>
      </c>
      <c r="L6254" s="166"/>
      <c r="M6254" s="41"/>
      <c r="N6254" s="41"/>
      <c r="O6254" s="41"/>
    </row>
    <row r="6255" spans="1:15" x14ac:dyDescent="0.25">
      <c r="A6255" s="165">
        <v>43726.541666666664</v>
      </c>
      <c r="B6255" s="167">
        <f>WEEKNUM(A6255)</f>
        <v>38</v>
      </c>
      <c r="C6255" s="164">
        <f>WEEKDAY(A6255)</f>
        <v>4</v>
      </c>
      <c r="D6255" s="164">
        <v>14</v>
      </c>
      <c r="E6255" s="163">
        <v>10</v>
      </c>
      <c r="F6255" s="163">
        <v>14.185</v>
      </c>
      <c r="G6255" s="163">
        <v>12.262499999999999</v>
      </c>
      <c r="H6255" s="1">
        <v>1848</v>
      </c>
      <c r="I6255" s="161">
        <f>VLOOKUP(B6255,L$2:M$54,2,FALSE)</f>
        <v>1.0000666951097827</v>
      </c>
      <c r="J6255">
        <f>MAX(I6255*F6255,E6255)</f>
        <v>14.185946070132269</v>
      </c>
      <c r="L6255" s="166"/>
      <c r="M6255" s="41"/>
      <c r="N6255" s="41"/>
      <c r="O6255" s="41"/>
    </row>
    <row r="6256" spans="1:15" x14ac:dyDescent="0.25">
      <c r="A6256" s="165">
        <v>43726.583333333336</v>
      </c>
      <c r="B6256" s="167">
        <f>WEEKNUM(A6256)</f>
        <v>38</v>
      </c>
      <c r="C6256" s="164">
        <f>WEEKDAY(A6256)</f>
        <v>4</v>
      </c>
      <c r="D6256" s="164">
        <v>15</v>
      </c>
      <c r="E6256" s="163">
        <v>10</v>
      </c>
      <c r="F6256" s="163">
        <v>15</v>
      </c>
      <c r="G6256" s="163">
        <v>11.55</v>
      </c>
      <c r="H6256" s="1">
        <v>2221</v>
      </c>
      <c r="I6256" s="161">
        <f>VLOOKUP(B6256,L$2:M$54,2,FALSE)</f>
        <v>1.0000666951097827</v>
      </c>
      <c r="J6256">
        <f>MAX(I6256*F6256,E6256)</f>
        <v>15.00100042664674</v>
      </c>
      <c r="L6256" s="166"/>
      <c r="M6256" s="41"/>
      <c r="N6256" s="41"/>
      <c r="O6256" s="41"/>
    </row>
    <row r="6257" spans="1:15" x14ac:dyDescent="0.25">
      <c r="A6257" s="165">
        <v>43726.625</v>
      </c>
      <c r="B6257" s="167">
        <f>WEEKNUM(A6257)</f>
        <v>38</v>
      </c>
      <c r="C6257" s="164">
        <f>WEEKDAY(A6257)</f>
        <v>4</v>
      </c>
      <c r="D6257" s="164">
        <v>16</v>
      </c>
      <c r="E6257" s="163">
        <v>10</v>
      </c>
      <c r="F6257" s="163">
        <v>14.895</v>
      </c>
      <c r="G6257" s="163">
        <v>11.824999999999999</v>
      </c>
      <c r="H6257" s="1">
        <v>2660</v>
      </c>
      <c r="I6257" s="161">
        <f>VLOOKUP(B6257,L$2:M$54,2,FALSE)</f>
        <v>1.0000666951097827</v>
      </c>
      <c r="J6257">
        <f>MAX(I6257*F6257,E6257)</f>
        <v>14.895993423660213</v>
      </c>
      <c r="L6257" s="166"/>
      <c r="M6257" s="41"/>
      <c r="N6257" s="41"/>
      <c r="O6257" s="41"/>
    </row>
    <row r="6258" spans="1:15" x14ac:dyDescent="0.25">
      <c r="A6258" s="165">
        <v>43726.666666666664</v>
      </c>
      <c r="B6258" s="167">
        <f>WEEKNUM(A6258)</f>
        <v>38</v>
      </c>
      <c r="C6258" s="164">
        <f>WEEKDAY(A6258)</f>
        <v>4</v>
      </c>
      <c r="D6258" s="164">
        <v>17</v>
      </c>
      <c r="E6258" s="163">
        <v>10</v>
      </c>
      <c r="F6258" s="163">
        <v>15.77</v>
      </c>
      <c r="G6258" s="163">
        <v>12.274999999999999</v>
      </c>
      <c r="H6258" s="1">
        <v>2824</v>
      </c>
      <c r="I6258" s="161">
        <f>VLOOKUP(B6258,L$2:M$54,2,FALSE)</f>
        <v>1.0000666951097827</v>
      </c>
      <c r="J6258">
        <f>MAX(I6258*F6258,E6258)</f>
        <v>15.771051781881274</v>
      </c>
      <c r="L6258" s="166"/>
      <c r="M6258" s="41"/>
      <c r="N6258" s="41"/>
      <c r="O6258" s="41"/>
    </row>
    <row r="6259" spans="1:15" x14ac:dyDescent="0.25">
      <c r="A6259" s="165">
        <v>43726.708333333336</v>
      </c>
      <c r="B6259" s="167">
        <f>WEEKNUM(A6259)</f>
        <v>38</v>
      </c>
      <c r="C6259" s="164">
        <f>WEEKDAY(A6259)</f>
        <v>4</v>
      </c>
      <c r="D6259" s="164">
        <v>18</v>
      </c>
      <c r="E6259" s="163">
        <v>10</v>
      </c>
      <c r="F6259" s="163">
        <v>17.549999999999997</v>
      </c>
      <c r="G6259" s="163">
        <v>12.3</v>
      </c>
      <c r="H6259" s="1">
        <v>2900</v>
      </c>
      <c r="I6259" s="161">
        <f>VLOOKUP(B6259,L$2:M$54,2,FALSE)</f>
        <v>1.0000666951097827</v>
      </c>
      <c r="J6259">
        <f>MAX(I6259*F6259,E6259)</f>
        <v>17.551170499176685</v>
      </c>
      <c r="L6259" s="166"/>
      <c r="M6259" s="41"/>
      <c r="N6259" s="41"/>
      <c r="O6259" s="41"/>
    </row>
    <row r="6260" spans="1:15" x14ac:dyDescent="0.25">
      <c r="A6260" s="165">
        <v>43726.75</v>
      </c>
      <c r="B6260" s="167">
        <f>WEEKNUM(A6260)</f>
        <v>38</v>
      </c>
      <c r="C6260" s="164">
        <f>WEEKDAY(A6260)</f>
        <v>4</v>
      </c>
      <c r="D6260" s="164">
        <v>19</v>
      </c>
      <c r="E6260" s="163">
        <v>10</v>
      </c>
      <c r="F6260" s="163">
        <v>16.234999999999999</v>
      </c>
      <c r="G6260" s="163">
        <v>11.55</v>
      </c>
      <c r="H6260" s="1">
        <v>2487</v>
      </c>
      <c r="I6260" s="161">
        <f>VLOOKUP(B6260,L$2:M$54,2,FALSE)</f>
        <v>1.0000666951097827</v>
      </c>
      <c r="J6260">
        <f>MAX(I6260*F6260,E6260)</f>
        <v>16.236082795107322</v>
      </c>
      <c r="L6260" s="166"/>
      <c r="M6260" s="41"/>
      <c r="N6260" s="41"/>
      <c r="O6260" s="41"/>
    </row>
    <row r="6261" spans="1:15" x14ac:dyDescent="0.25">
      <c r="A6261" s="165">
        <v>43726.791666666664</v>
      </c>
      <c r="B6261" s="167">
        <f>WEEKNUM(A6261)</f>
        <v>38</v>
      </c>
      <c r="C6261" s="164">
        <f>WEEKDAY(A6261)</f>
        <v>4</v>
      </c>
      <c r="D6261" s="164">
        <v>20</v>
      </c>
      <c r="E6261" s="163">
        <v>10</v>
      </c>
      <c r="F6261" s="163">
        <v>14</v>
      </c>
      <c r="G6261" s="163">
        <v>10.25</v>
      </c>
      <c r="H6261" s="1">
        <v>1921</v>
      </c>
      <c r="I6261" s="161">
        <f>VLOOKUP(B6261,L$2:M$54,2,FALSE)</f>
        <v>1.0000666951097827</v>
      </c>
      <c r="J6261">
        <f>MAX(I6261*F6261,E6261)</f>
        <v>14.000933731536959</v>
      </c>
      <c r="L6261" s="166"/>
      <c r="M6261" s="41"/>
      <c r="N6261" s="41"/>
      <c r="O6261" s="41"/>
    </row>
    <row r="6262" spans="1:15" x14ac:dyDescent="0.25">
      <c r="A6262" s="165">
        <v>43726.833333333336</v>
      </c>
      <c r="B6262" s="167">
        <f>WEEKNUM(A6262)</f>
        <v>38</v>
      </c>
      <c r="C6262" s="164">
        <f>WEEKDAY(A6262)</f>
        <v>4</v>
      </c>
      <c r="D6262" s="164">
        <v>21</v>
      </c>
      <c r="E6262" s="163">
        <v>10</v>
      </c>
      <c r="F6262" s="163">
        <v>12.77</v>
      </c>
      <c r="G6262" s="163">
        <v>11.95</v>
      </c>
      <c r="H6262" s="1">
        <v>1582</v>
      </c>
      <c r="I6262" s="161">
        <f>VLOOKUP(B6262,L$2:M$54,2,FALSE)</f>
        <v>1.0000666951097827</v>
      </c>
      <c r="J6262">
        <f>MAX(I6262*F6262,E6262)</f>
        <v>12.770851696551926</v>
      </c>
      <c r="L6262" s="166"/>
      <c r="M6262" s="41"/>
      <c r="N6262" s="41"/>
      <c r="O6262" s="41"/>
    </row>
    <row r="6263" spans="1:15" x14ac:dyDescent="0.25">
      <c r="A6263" s="165">
        <v>43726.875</v>
      </c>
      <c r="B6263" s="167">
        <f>WEEKNUM(A6263)</f>
        <v>38</v>
      </c>
      <c r="C6263" s="164">
        <f>WEEKDAY(A6263)</f>
        <v>4</v>
      </c>
      <c r="D6263" s="164">
        <v>22</v>
      </c>
      <c r="E6263" s="163">
        <v>12.48</v>
      </c>
      <c r="F6263" s="163">
        <v>12.48</v>
      </c>
      <c r="G6263" s="163">
        <v>12.3</v>
      </c>
      <c r="H6263" s="1">
        <v>1112</v>
      </c>
      <c r="I6263" s="161">
        <f>VLOOKUP(B6263,L$2:M$54,2,FALSE)</f>
        <v>1.0000666951097827</v>
      </c>
      <c r="J6263">
        <f>MAX(I6263*F6263,E6263)</f>
        <v>12.480832354970088</v>
      </c>
      <c r="L6263" s="166"/>
      <c r="M6263" s="41"/>
      <c r="N6263" s="41"/>
      <c r="O6263" s="41"/>
    </row>
    <row r="6264" spans="1:15" x14ac:dyDescent="0.25">
      <c r="A6264" s="165">
        <v>43726.916666666664</v>
      </c>
      <c r="B6264" s="167">
        <f>WEEKNUM(A6264)</f>
        <v>38</v>
      </c>
      <c r="C6264" s="164">
        <f>WEEKDAY(A6264)</f>
        <v>4</v>
      </c>
      <c r="D6264" s="164">
        <v>23</v>
      </c>
      <c r="E6264" s="163">
        <v>12.59</v>
      </c>
      <c r="F6264" s="163">
        <v>12.59</v>
      </c>
      <c r="G6264" s="163">
        <v>11.91</v>
      </c>
      <c r="H6264" s="1">
        <v>698</v>
      </c>
      <c r="I6264" s="161">
        <f>VLOOKUP(B6264,L$2:M$54,2,FALSE)</f>
        <v>1.0000666951097827</v>
      </c>
      <c r="J6264">
        <f>MAX(I6264*F6264,E6264)</f>
        <v>12.590839691432164</v>
      </c>
      <c r="L6264" s="166"/>
      <c r="M6264" s="41"/>
      <c r="N6264" s="41"/>
      <c r="O6264" s="41"/>
    </row>
    <row r="6265" spans="1:15" x14ac:dyDescent="0.25">
      <c r="A6265" s="165">
        <v>43726.958333333336</v>
      </c>
      <c r="B6265" s="167">
        <f>WEEKNUM(A6265)</f>
        <v>38</v>
      </c>
      <c r="C6265" s="164">
        <f>WEEKDAY(A6265)</f>
        <v>4</v>
      </c>
      <c r="D6265" s="164">
        <v>24</v>
      </c>
      <c r="E6265" s="163">
        <v>12.375</v>
      </c>
      <c r="F6265" s="163">
        <v>12.375</v>
      </c>
      <c r="G6265" s="163">
        <v>11.780000000000001</v>
      </c>
      <c r="H6265" s="1">
        <v>359</v>
      </c>
      <c r="I6265" s="161">
        <f>VLOOKUP(B6265,L$2:M$54,2,FALSE)</f>
        <v>1.0000666951097827</v>
      </c>
      <c r="J6265">
        <f>MAX(I6265*F6265,E6265)</f>
        <v>12.375825351983561</v>
      </c>
      <c r="L6265" s="166"/>
      <c r="M6265" s="41"/>
      <c r="N6265" s="41"/>
      <c r="O6265" s="41"/>
    </row>
    <row r="6266" spans="1:15" x14ac:dyDescent="0.25">
      <c r="A6266" s="165">
        <v>43727</v>
      </c>
      <c r="B6266" s="167">
        <f>WEEKNUM(A6266)</f>
        <v>38</v>
      </c>
      <c r="C6266" s="164">
        <f>WEEKDAY(A6266)</f>
        <v>5</v>
      </c>
      <c r="D6266" s="164">
        <v>1</v>
      </c>
      <c r="E6266" s="163">
        <v>11.984999999999999</v>
      </c>
      <c r="F6266" s="163">
        <v>11.984999999999999</v>
      </c>
      <c r="G6266" s="163">
        <v>11.404999999999999</v>
      </c>
      <c r="H6266" s="1">
        <v>186</v>
      </c>
      <c r="I6266" s="161">
        <f>VLOOKUP(B6266,L$2:M$54,2,FALSE)</f>
        <v>1.0000666951097827</v>
      </c>
      <c r="J6266">
        <f>MAX(I6266*F6266,E6266)</f>
        <v>11.985799340890745</v>
      </c>
      <c r="L6266" s="166"/>
      <c r="M6266" s="41"/>
      <c r="N6266" s="41"/>
      <c r="O6266" s="41"/>
    </row>
    <row r="6267" spans="1:15" x14ac:dyDescent="0.25">
      <c r="A6267" s="165">
        <v>43727.041666666664</v>
      </c>
      <c r="B6267" s="167">
        <f>WEEKNUM(A6267)</f>
        <v>38</v>
      </c>
      <c r="C6267" s="164">
        <f>WEEKDAY(A6267)</f>
        <v>5</v>
      </c>
      <c r="D6267" s="164">
        <v>2</v>
      </c>
      <c r="E6267" s="163">
        <v>11.719999999999999</v>
      </c>
      <c r="F6267" s="163">
        <v>11.719999999999999</v>
      </c>
      <c r="G6267" s="163">
        <v>12</v>
      </c>
      <c r="H6267" s="1">
        <v>84</v>
      </c>
      <c r="I6267" s="161">
        <f>VLOOKUP(B6267,L$2:M$54,2,FALSE)</f>
        <v>1.0000666951097827</v>
      </c>
      <c r="J6267">
        <f>MAX(I6267*F6267,E6267)</f>
        <v>11.720781666686653</v>
      </c>
      <c r="L6267" s="166"/>
      <c r="M6267" s="41"/>
      <c r="N6267" s="41"/>
      <c r="O6267" s="41"/>
    </row>
    <row r="6268" spans="1:15" x14ac:dyDescent="0.25">
      <c r="A6268" s="165">
        <v>43727.083333333336</v>
      </c>
      <c r="B6268" s="167">
        <f>WEEKNUM(A6268)</f>
        <v>38</v>
      </c>
      <c r="C6268" s="164">
        <f>WEEKDAY(A6268)</f>
        <v>5</v>
      </c>
      <c r="D6268" s="164">
        <v>3</v>
      </c>
      <c r="E6268" s="163">
        <v>12.094999999999999</v>
      </c>
      <c r="F6268" s="163">
        <v>12.094999999999999</v>
      </c>
      <c r="G6268" s="163">
        <v>14.375</v>
      </c>
      <c r="H6268" s="1">
        <v>77</v>
      </c>
      <c r="I6268" s="161">
        <f>VLOOKUP(B6268,L$2:M$54,2,FALSE)</f>
        <v>1.0000666951097827</v>
      </c>
      <c r="J6268">
        <f>MAX(I6268*F6268,E6268)</f>
        <v>12.095806677352821</v>
      </c>
      <c r="L6268" s="166"/>
      <c r="M6268" s="41"/>
      <c r="N6268" s="41"/>
      <c r="O6268" s="41"/>
    </row>
    <row r="6269" spans="1:15" x14ac:dyDescent="0.25">
      <c r="A6269" s="165">
        <v>43727.125</v>
      </c>
      <c r="B6269" s="167">
        <f>WEEKNUM(A6269)</f>
        <v>38</v>
      </c>
      <c r="C6269" s="164">
        <f>WEEKDAY(A6269)</f>
        <v>5</v>
      </c>
      <c r="D6269" s="164">
        <v>4</v>
      </c>
      <c r="E6269" s="163">
        <v>11.91</v>
      </c>
      <c r="F6269" s="163">
        <v>11.91</v>
      </c>
      <c r="G6269" s="163">
        <v>14.375</v>
      </c>
      <c r="H6269" s="1">
        <v>151</v>
      </c>
      <c r="I6269" s="161">
        <f>VLOOKUP(B6269,L$2:M$54,2,FALSE)</f>
        <v>1.0000666951097827</v>
      </c>
      <c r="J6269">
        <f>MAX(I6269*F6269,E6269)</f>
        <v>11.910794338757512</v>
      </c>
      <c r="L6269" s="166"/>
      <c r="M6269" s="41"/>
      <c r="N6269" s="41"/>
      <c r="O6269" s="41"/>
    </row>
    <row r="6270" spans="1:15" x14ac:dyDescent="0.25">
      <c r="A6270" s="165">
        <v>43727.166666666664</v>
      </c>
      <c r="B6270" s="167">
        <f>WEEKNUM(A6270)</f>
        <v>38</v>
      </c>
      <c r="C6270" s="164">
        <f>WEEKDAY(A6270)</f>
        <v>5</v>
      </c>
      <c r="D6270" s="164">
        <v>5</v>
      </c>
      <c r="E6270" s="163">
        <v>12.455</v>
      </c>
      <c r="F6270" s="163">
        <v>12.455</v>
      </c>
      <c r="G6270" s="163">
        <v>12.9375</v>
      </c>
      <c r="H6270" s="1">
        <v>337</v>
      </c>
      <c r="I6270" s="161">
        <f>VLOOKUP(B6270,L$2:M$54,2,FALSE)</f>
        <v>1.0000666951097827</v>
      </c>
      <c r="J6270">
        <f>MAX(I6270*F6270,E6270)</f>
        <v>12.455830687592345</v>
      </c>
      <c r="L6270" s="166"/>
      <c r="M6270" s="41"/>
      <c r="N6270" s="41"/>
      <c r="O6270" s="41"/>
    </row>
    <row r="6271" spans="1:15" x14ac:dyDescent="0.25">
      <c r="A6271" s="165">
        <v>43727.208333333336</v>
      </c>
      <c r="B6271" s="167">
        <f>WEEKNUM(A6271)</f>
        <v>38</v>
      </c>
      <c r="C6271" s="164">
        <f>WEEKDAY(A6271)</f>
        <v>5</v>
      </c>
      <c r="D6271" s="164">
        <v>6</v>
      </c>
      <c r="E6271" s="163">
        <v>10</v>
      </c>
      <c r="F6271" s="163">
        <v>11.094999999999999</v>
      </c>
      <c r="G6271" s="163">
        <v>12.555</v>
      </c>
      <c r="H6271" s="1">
        <v>913</v>
      </c>
      <c r="I6271" s="161">
        <f>VLOOKUP(B6271,L$2:M$54,2,FALSE)</f>
        <v>1.0000666951097827</v>
      </c>
      <c r="J6271">
        <f>MAX(I6271*F6271,E6271)</f>
        <v>11.095739982243039</v>
      </c>
      <c r="L6271" s="166"/>
      <c r="M6271" s="41"/>
      <c r="N6271" s="41"/>
      <c r="O6271" s="41"/>
    </row>
    <row r="6272" spans="1:15" x14ac:dyDescent="0.25">
      <c r="A6272" s="165">
        <v>43727.25</v>
      </c>
      <c r="B6272" s="167">
        <f>WEEKNUM(A6272)</f>
        <v>38</v>
      </c>
      <c r="C6272" s="164">
        <f>WEEKDAY(A6272)</f>
        <v>5</v>
      </c>
      <c r="D6272" s="164">
        <v>7</v>
      </c>
      <c r="E6272" s="163">
        <v>10</v>
      </c>
      <c r="F6272" s="163">
        <v>11.745000000000001</v>
      </c>
      <c r="G6272" s="163">
        <v>11.969999999999999</v>
      </c>
      <c r="H6272" s="1">
        <v>3339</v>
      </c>
      <c r="I6272" s="161">
        <f>VLOOKUP(B6272,L$2:M$54,2,FALSE)</f>
        <v>1.0000666951097827</v>
      </c>
      <c r="J6272">
        <f>MAX(I6272*F6272,E6272)</f>
        <v>11.745783334064399</v>
      </c>
      <c r="L6272" s="166"/>
      <c r="M6272" s="41"/>
      <c r="N6272" s="41"/>
      <c r="O6272" s="41"/>
    </row>
    <row r="6273" spans="1:15" x14ac:dyDescent="0.25">
      <c r="A6273" s="165">
        <v>43727.291666666664</v>
      </c>
      <c r="B6273" s="167">
        <f>WEEKNUM(A6273)</f>
        <v>38</v>
      </c>
      <c r="C6273" s="164">
        <f>WEEKDAY(A6273)</f>
        <v>5</v>
      </c>
      <c r="D6273" s="164">
        <v>8</v>
      </c>
      <c r="E6273" s="163">
        <v>10</v>
      </c>
      <c r="F6273" s="163">
        <v>17.755000000000003</v>
      </c>
      <c r="G6273" s="163">
        <v>12.2225</v>
      </c>
      <c r="H6273" s="1">
        <v>3858</v>
      </c>
      <c r="I6273" s="161">
        <f>VLOOKUP(B6273,L$2:M$54,2,FALSE)</f>
        <v>1.0000666951097827</v>
      </c>
      <c r="J6273">
        <f>MAX(I6273*F6273,E6273)</f>
        <v>17.756184171674196</v>
      </c>
      <c r="L6273" s="166"/>
      <c r="M6273" s="41"/>
      <c r="N6273" s="41"/>
      <c r="O6273" s="41"/>
    </row>
    <row r="6274" spans="1:15" x14ac:dyDescent="0.25">
      <c r="A6274" s="165">
        <v>43727.333333333336</v>
      </c>
      <c r="B6274" s="167">
        <f>WEEKNUM(A6274)</f>
        <v>38</v>
      </c>
      <c r="C6274" s="164">
        <f>WEEKDAY(A6274)</f>
        <v>5</v>
      </c>
      <c r="D6274" s="164">
        <v>9</v>
      </c>
      <c r="E6274" s="163">
        <v>10</v>
      </c>
      <c r="F6274" s="163">
        <v>16.395</v>
      </c>
      <c r="G6274" s="163">
        <v>11.9625</v>
      </c>
      <c r="H6274" s="1">
        <v>4228</v>
      </c>
      <c r="I6274" s="161">
        <f>VLOOKUP(B6274,L$2:M$54,2,FALSE)</f>
        <v>1.0000666951097827</v>
      </c>
      <c r="J6274">
        <f>MAX(I6274*F6274,E6274)</f>
        <v>16.396093466324889</v>
      </c>
      <c r="L6274" s="166"/>
      <c r="M6274" s="41"/>
      <c r="N6274" s="41"/>
      <c r="O6274" s="41"/>
    </row>
    <row r="6275" spans="1:15" x14ac:dyDescent="0.25">
      <c r="A6275" s="165">
        <v>43727.375</v>
      </c>
      <c r="B6275" s="167">
        <f>WEEKNUM(A6275)</f>
        <v>38</v>
      </c>
      <c r="C6275" s="164">
        <f>WEEKDAY(A6275)</f>
        <v>5</v>
      </c>
      <c r="D6275" s="164">
        <v>10</v>
      </c>
      <c r="E6275" s="163">
        <v>10</v>
      </c>
      <c r="F6275" s="163">
        <v>15.625</v>
      </c>
      <c r="G6275" s="163">
        <v>12.15</v>
      </c>
      <c r="H6275" s="1">
        <v>3314</v>
      </c>
      <c r="I6275" s="161">
        <f>VLOOKUP(B6275,L$2:M$54,2,FALSE)</f>
        <v>1.0000666951097827</v>
      </c>
      <c r="J6275">
        <f>MAX(I6275*F6275,E6275)</f>
        <v>15.626042111090355</v>
      </c>
      <c r="L6275" s="166"/>
      <c r="M6275" s="41"/>
      <c r="N6275" s="41"/>
      <c r="O6275" s="41"/>
    </row>
    <row r="6276" spans="1:15" x14ac:dyDescent="0.25">
      <c r="A6276" s="165">
        <v>43727.416666666664</v>
      </c>
      <c r="B6276" s="167">
        <f>WEEKNUM(A6276)</f>
        <v>38</v>
      </c>
      <c r="C6276" s="164">
        <f>WEEKDAY(A6276)</f>
        <v>5</v>
      </c>
      <c r="D6276" s="164">
        <v>11</v>
      </c>
      <c r="E6276" s="163">
        <v>10</v>
      </c>
      <c r="F6276" s="163">
        <v>13.745000000000001</v>
      </c>
      <c r="G6276" s="163">
        <v>12.635000000000002</v>
      </c>
      <c r="H6276" s="1">
        <v>2617</v>
      </c>
      <c r="I6276" s="161">
        <f>VLOOKUP(B6276,L$2:M$54,2,FALSE)</f>
        <v>1.0000666951097827</v>
      </c>
      <c r="J6276">
        <f>MAX(I6276*F6276,E6276)</f>
        <v>13.745916724283965</v>
      </c>
      <c r="L6276" s="166"/>
      <c r="M6276" s="41"/>
      <c r="N6276" s="41"/>
      <c r="O6276" s="41"/>
    </row>
    <row r="6277" spans="1:15" x14ac:dyDescent="0.25">
      <c r="A6277" s="165">
        <v>43727.458333333336</v>
      </c>
      <c r="B6277" s="167">
        <f>WEEKNUM(A6277)</f>
        <v>38</v>
      </c>
      <c r="C6277" s="164">
        <f>WEEKDAY(A6277)</f>
        <v>5</v>
      </c>
      <c r="D6277" s="164">
        <v>12</v>
      </c>
      <c r="E6277" s="163">
        <v>10</v>
      </c>
      <c r="F6277" s="163">
        <v>15.704999999999998</v>
      </c>
      <c r="G6277" s="163">
        <v>13.0975</v>
      </c>
      <c r="H6277" s="1">
        <v>2539</v>
      </c>
      <c r="I6277" s="161">
        <f>VLOOKUP(B6277,L$2:M$54,2,FALSE)</f>
        <v>1.0000666951097827</v>
      </c>
      <c r="J6277">
        <f>MAX(I6277*F6277,E6277)</f>
        <v>15.706047446699136</v>
      </c>
      <c r="L6277" s="166"/>
      <c r="M6277" s="41"/>
      <c r="N6277" s="41"/>
      <c r="O6277" s="41"/>
    </row>
    <row r="6278" spans="1:15" x14ac:dyDescent="0.25">
      <c r="A6278" s="165">
        <v>43727.5</v>
      </c>
      <c r="B6278" s="167">
        <f>WEEKNUM(A6278)</f>
        <v>38</v>
      </c>
      <c r="C6278" s="164">
        <f>WEEKDAY(A6278)</f>
        <v>5</v>
      </c>
      <c r="D6278" s="164">
        <v>13</v>
      </c>
      <c r="E6278" s="163">
        <v>10</v>
      </c>
      <c r="F6278" s="163">
        <v>14.475</v>
      </c>
      <c r="G6278" s="163">
        <v>14.045</v>
      </c>
      <c r="H6278" s="1">
        <v>2394</v>
      </c>
      <c r="I6278" s="161">
        <f>VLOOKUP(B6278,L$2:M$54,2,FALSE)</f>
        <v>1.0000666951097827</v>
      </c>
      <c r="J6278">
        <f>MAX(I6278*F6278,E6278)</f>
        <v>14.475965411714105</v>
      </c>
      <c r="L6278" s="166"/>
      <c r="M6278" s="41"/>
      <c r="N6278" s="41"/>
      <c r="O6278" s="41"/>
    </row>
    <row r="6279" spans="1:15" x14ac:dyDescent="0.25">
      <c r="A6279" s="165">
        <v>43727.541666666664</v>
      </c>
      <c r="B6279" s="167">
        <f>WEEKNUM(A6279)</f>
        <v>38</v>
      </c>
      <c r="C6279" s="164">
        <f>WEEKDAY(A6279)</f>
        <v>5</v>
      </c>
      <c r="D6279" s="164">
        <v>14</v>
      </c>
      <c r="E6279" s="163">
        <v>10</v>
      </c>
      <c r="F6279" s="163">
        <v>13.765000000000001</v>
      </c>
      <c r="G6279" s="163">
        <v>12.547499999999999</v>
      </c>
      <c r="H6279" s="1">
        <v>2545</v>
      </c>
      <c r="I6279" s="161">
        <f>VLOOKUP(B6279,L$2:M$54,2,FALSE)</f>
        <v>1.0000666951097827</v>
      </c>
      <c r="J6279">
        <f>MAX(I6279*F6279,E6279)</f>
        <v>13.765918058186161</v>
      </c>
      <c r="L6279" s="166"/>
      <c r="M6279" s="41"/>
      <c r="N6279" s="41"/>
      <c r="O6279" s="41"/>
    </row>
    <row r="6280" spans="1:15" x14ac:dyDescent="0.25">
      <c r="A6280" s="165">
        <v>43727.583333333336</v>
      </c>
      <c r="B6280" s="167">
        <f>WEEKNUM(A6280)</f>
        <v>38</v>
      </c>
      <c r="C6280" s="164">
        <f>WEEKDAY(A6280)</f>
        <v>5</v>
      </c>
      <c r="D6280" s="164">
        <v>15</v>
      </c>
      <c r="E6280" s="163">
        <v>10</v>
      </c>
      <c r="F6280" s="163">
        <v>15.885</v>
      </c>
      <c r="G6280" s="163">
        <v>12.127500000000001</v>
      </c>
      <c r="H6280" s="1">
        <v>2547</v>
      </c>
      <c r="I6280" s="161">
        <f>VLOOKUP(B6280,L$2:M$54,2,FALSE)</f>
        <v>1.0000666951097827</v>
      </c>
      <c r="J6280">
        <f>MAX(I6280*F6280,E6280)</f>
        <v>15.886059451818898</v>
      </c>
      <c r="L6280" s="166"/>
      <c r="M6280" s="41"/>
      <c r="N6280" s="41"/>
      <c r="O6280" s="41"/>
    </row>
    <row r="6281" spans="1:15" x14ac:dyDescent="0.25">
      <c r="A6281" s="165">
        <v>43727.625</v>
      </c>
      <c r="B6281" s="167">
        <f>WEEKNUM(A6281)</f>
        <v>38</v>
      </c>
      <c r="C6281" s="164">
        <f>WEEKDAY(A6281)</f>
        <v>5</v>
      </c>
      <c r="D6281" s="164">
        <v>16</v>
      </c>
      <c r="E6281" s="163">
        <v>10</v>
      </c>
      <c r="F6281" s="163">
        <v>14.73</v>
      </c>
      <c r="G6281" s="163">
        <v>12.61</v>
      </c>
      <c r="H6281" s="1">
        <v>2769</v>
      </c>
      <c r="I6281" s="161">
        <f>VLOOKUP(B6281,L$2:M$54,2,FALSE)</f>
        <v>1.0000666951097827</v>
      </c>
      <c r="J6281">
        <f>MAX(I6281*F6281,E6281)</f>
        <v>14.7309824189671</v>
      </c>
      <c r="L6281" s="166"/>
      <c r="M6281" s="41"/>
      <c r="N6281" s="41"/>
      <c r="O6281" s="41"/>
    </row>
    <row r="6282" spans="1:15" x14ac:dyDescent="0.25">
      <c r="A6282" s="165">
        <v>43727.666666666664</v>
      </c>
      <c r="B6282" s="167">
        <f>WEEKNUM(A6282)</f>
        <v>38</v>
      </c>
      <c r="C6282" s="164">
        <f>WEEKDAY(A6282)</f>
        <v>5</v>
      </c>
      <c r="D6282" s="164">
        <v>17</v>
      </c>
      <c r="E6282" s="163">
        <v>10</v>
      </c>
      <c r="F6282" s="163">
        <v>15.145</v>
      </c>
      <c r="G6282" s="163">
        <v>12.64</v>
      </c>
      <c r="H6282" s="1">
        <v>3505</v>
      </c>
      <c r="I6282" s="161">
        <f>VLOOKUP(B6282,L$2:M$54,2,FALSE)</f>
        <v>1.0000666951097827</v>
      </c>
      <c r="J6282">
        <f>MAX(I6282*F6282,E6282)</f>
        <v>15.146010097437658</v>
      </c>
      <c r="L6282" s="166"/>
      <c r="M6282" s="41"/>
      <c r="N6282" s="41"/>
      <c r="O6282" s="41"/>
    </row>
    <row r="6283" spans="1:15" x14ac:dyDescent="0.25">
      <c r="A6283" s="165">
        <v>43727.708333333336</v>
      </c>
      <c r="B6283" s="167">
        <f>WEEKNUM(A6283)</f>
        <v>38</v>
      </c>
      <c r="C6283" s="164">
        <f>WEEKDAY(A6283)</f>
        <v>5</v>
      </c>
      <c r="D6283" s="164">
        <v>18</v>
      </c>
      <c r="E6283" s="163">
        <v>10</v>
      </c>
      <c r="F6283" s="163">
        <v>17.98</v>
      </c>
      <c r="G6283" s="163">
        <v>12.39</v>
      </c>
      <c r="H6283" s="1">
        <v>3938</v>
      </c>
      <c r="I6283" s="161">
        <f>VLOOKUP(B6283,L$2:M$54,2,FALSE)</f>
        <v>1.0000666951097827</v>
      </c>
      <c r="J6283">
        <f>MAX(I6283*F6283,E6283)</f>
        <v>17.981199178073894</v>
      </c>
      <c r="L6283" s="166"/>
      <c r="M6283" s="41"/>
      <c r="N6283" s="41"/>
      <c r="O6283" s="41"/>
    </row>
    <row r="6284" spans="1:15" x14ac:dyDescent="0.25">
      <c r="A6284" s="165">
        <v>43727.75</v>
      </c>
      <c r="B6284" s="167">
        <f>WEEKNUM(A6284)</f>
        <v>38</v>
      </c>
      <c r="C6284" s="164">
        <f>WEEKDAY(A6284)</f>
        <v>5</v>
      </c>
      <c r="D6284" s="164">
        <v>19</v>
      </c>
      <c r="E6284" s="163">
        <v>10</v>
      </c>
      <c r="F6284" s="163">
        <v>16.450000000000003</v>
      </c>
      <c r="G6284" s="163">
        <v>11.870000000000001</v>
      </c>
      <c r="H6284" s="1">
        <v>3010</v>
      </c>
      <c r="I6284" s="161">
        <f>VLOOKUP(B6284,L$2:M$54,2,FALSE)</f>
        <v>1.0000666951097827</v>
      </c>
      <c r="J6284">
        <f>MAX(I6284*F6284,E6284)</f>
        <v>16.45109713455593</v>
      </c>
      <c r="L6284" s="166"/>
      <c r="M6284" s="41"/>
      <c r="N6284" s="41"/>
      <c r="O6284" s="41"/>
    </row>
    <row r="6285" spans="1:15" x14ac:dyDescent="0.25">
      <c r="A6285" s="165">
        <v>43727.791666666664</v>
      </c>
      <c r="B6285" s="167">
        <f>WEEKNUM(A6285)</f>
        <v>38</v>
      </c>
      <c r="C6285" s="164">
        <f>WEEKDAY(A6285)</f>
        <v>5</v>
      </c>
      <c r="D6285" s="164">
        <v>20</v>
      </c>
      <c r="E6285" s="163">
        <v>10</v>
      </c>
      <c r="F6285" s="163">
        <v>13.945</v>
      </c>
      <c r="G6285" s="163">
        <v>12.16</v>
      </c>
      <c r="H6285" s="1">
        <v>2022</v>
      </c>
      <c r="I6285" s="161">
        <f>VLOOKUP(B6285,L$2:M$54,2,FALSE)</f>
        <v>1.0000666951097827</v>
      </c>
      <c r="J6285">
        <f>MAX(I6285*F6285,E6285)</f>
        <v>13.945930063305921</v>
      </c>
      <c r="L6285" s="166"/>
      <c r="M6285" s="41"/>
      <c r="N6285" s="41"/>
      <c r="O6285" s="41"/>
    </row>
    <row r="6286" spans="1:15" x14ac:dyDescent="0.25">
      <c r="A6286" s="165">
        <v>43727.833333333336</v>
      </c>
      <c r="B6286" s="167">
        <f>WEEKNUM(A6286)</f>
        <v>38</v>
      </c>
      <c r="C6286" s="164">
        <f>WEEKDAY(A6286)</f>
        <v>5</v>
      </c>
      <c r="D6286" s="164">
        <v>21</v>
      </c>
      <c r="E6286" s="163">
        <v>11.754999999999999</v>
      </c>
      <c r="F6286" s="163">
        <v>11.754999999999999</v>
      </c>
      <c r="G6286" s="163">
        <v>12.04</v>
      </c>
      <c r="H6286" s="1">
        <v>1147</v>
      </c>
      <c r="I6286" s="161">
        <f>VLOOKUP(B6286,L$2:M$54,2,FALSE)</f>
        <v>1.0000666951097827</v>
      </c>
      <c r="J6286">
        <f>MAX(I6286*F6286,E6286)</f>
        <v>11.755784001015495</v>
      </c>
      <c r="L6286" s="166"/>
      <c r="M6286" s="41"/>
      <c r="N6286" s="41"/>
      <c r="O6286" s="41"/>
    </row>
    <row r="6287" spans="1:15" x14ac:dyDescent="0.25">
      <c r="A6287" s="165">
        <v>43727.875</v>
      </c>
      <c r="B6287" s="167">
        <f>WEEKNUM(A6287)</f>
        <v>38</v>
      </c>
      <c r="C6287" s="164">
        <f>WEEKDAY(A6287)</f>
        <v>5</v>
      </c>
      <c r="D6287" s="164">
        <v>22</v>
      </c>
      <c r="E6287" s="163">
        <v>12</v>
      </c>
      <c r="F6287" s="163">
        <v>13.98</v>
      </c>
      <c r="G6287" s="163">
        <v>11.515000000000001</v>
      </c>
      <c r="H6287" s="1">
        <v>916</v>
      </c>
      <c r="I6287" s="161">
        <f>VLOOKUP(B6287,L$2:M$54,2,FALSE)</f>
        <v>1.0000666951097827</v>
      </c>
      <c r="J6287">
        <f>MAX(I6287*F6287,E6287)</f>
        <v>13.980932397634763</v>
      </c>
      <c r="L6287" s="166"/>
      <c r="M6287" s="41"/>
      <c r="N6287" s="41"/>
      <c r="O6287" s="41"/>
    </row>
    <row r="6288" spans="1:15" x14ac:dyDescent="0.25">
      <c r="A6288" s="165">
        <v>43727.916666666664</v>
      </c>
      <c r="B6288" s="167">
        <f>WEEKNUM(A6288)</f>
        <v>38</v>
      </c>
      <c r="C6288" s="164">
        <f>WEEKDAY(A6288)</f>
        <v>5</v>
      </c>
      <c r="D6288" s="164">
        <v>23</v>
      </c>
      <c r="E6288" s="163">
        <v>12</v>
      </c>
      <c r="F6288" s="163">
        <v>13.92</v>
      </c>
      <c r="G6288" s="163">
        <v>12.275</v>
      </c>
      <c r="H6288" s="1">
        <v>719</v>
      </c>
      <c r="I6288" s="161">
        <f>VLOOKUP(B6288,L$2:M$54,2,FALSE)</f>
        <v>1.0000666951097827</v>
      </c>
      <c r="J6288">
        <f>MAX(I6288*F6288,E6288)</f>
        <v>13.920928395928176</v>
      </c>
      <c r="L6288" s="166"/>
      <c r="M6288" s="41"/>
      <c r="N6288" s="41"/>
      <c r="O6288" s="41"/>
    </row>
    <row r="6289" spans="1:15" x14ac:dyDescent="0.25">
      <c r="A6289" s="165">
        <v>43727.958333333336</v>
      </c>
      <c r="B6289" s="167">
        <f>WEEKNUM(A6289)</f>
        <v>38</v>
      </c>
      <c r="C6289" s="164">
        <f>WEEKDAY(A6289)</f>
        <v>5</v>
      </c>
      <c r="D6289" s="164">
        <v>24</v>
      </c>
      <c r="E6289" s="163">
        <v>12</v>
      </c>
      <c r="F6289" s="163">
        <v>13.934999999999999</v>
      </c>
      <c r="G6289" s="163">
        <v>12.059999999999999</v>
      </c>
      <c r="H6289" s="1">
        <v>431</v>
      </c>
      <c r="I6289" s="161">
        <f>VLOOKUP(B6289,L$2:M$54,2,FALSE)</f>
        <v>1.0000666951097827</v>
      </c>
      <c r="J6289">
        <f>MAX(I6289*F6289,E6289)</f>
        <v>13.935929396354821</v>
      </c>
      <c r="L6289" s="166"/>
      <c r="M6289" s="41"/>
      <c r="N6289" s="41"/>
      <c r="O6289" s="41"/>
    </row>
    <row r="6290" spans="1:15" x14ac:dyDescent="0.25">
      <c r="A6290" s="165">
        <v>43728</v>
      </c>
      <c r="B6290" s="167">
        <f>WEEKNUM(A6290)</f>
        <v>38</v>
      </c>
      <c r="C6290" s="164">
        <f>WEEKDAY(A6290)</f>
        <v>6</v>
      </c>
      <c r="D6290" s="164">
        <v>1</v>
      </c>
      <c r="E6290" s="163">
        <v>12</v>
      </c>
      <c r="F6290" s="163">
        <v>13.225</v>
      </c>
      <c r="G6290" s="163">
        <v>10.385</v>
      </c>
      <c r="H6290" s="1">
        <v>185</v>
      </c>
      <c r="I6290" s="161">
        <f>VLOOKUP(B6290,L$2:M$54,2,FALSE)</f>
        <v>1.0000666951097827</v>
      </c>
      <c r="J6290">
        <f>MAX(I6290*F6290,E6290)</f>
        <v>13.225882042826877</v>
      </c>
      <c r="L6290" s="166"/>
      <c r="M6290" s="41"/>
      <c r="N6290" s="41"/>
      <c r="O6290" s="41"/>
    </row>
    <row r="6291" spans="1:15" x14ac:dyDescent="0.25">
      <c r="A6291" s="165">
        <v>43728.041666666664</v>
      </c>
      <c r="B6291" s="167">
        <f>WEEKNUM(A6291)</f>
        <v>38</v>
      </c>
      <c r="C6291" s="164">
        <f>WEEKDAY(A6291)</f>
        <v>6</v>
      </c>
      <c r="D6291" s="164">
        <v>2</v>
      </c>
      <c r="E6291" s="163">
        <v>10</v>
      </c>
      <c r="F6291" s="163">
        <v>10.495000000000001</v>
      </c>
      <c r="G6291" s="163">
        <v>12.4825</v>
      </c>
      <c r="H6291" s="1">
        <v>86</v>
      </c>
      <c r="I6291" s="161">
        <f>VLOOKUP(B6291,L$2:M$54,2,FALSE)</f>
        <v>1.0000666951097827</v>
      </c>
      <c r="J6291">
        <f>MAX(I6291*F6291,E6291)</f>
        <v>10.49569996517717</v>
      </c>
      <c r="L6291" s="166"/>
      <c r="M6291" s="41"/>
      <c r="N6291" s="41"/>
      <c r="O6291" s="41"/>
    </row>
    <row r="6292" spans="1:15" x14ac:dyDescent="0.25">
      <c r="A6292" s="165">
        <v>43728.083333333336</v>
      </c>
      <c r="B6292" s="167">
        <f>WEEKNUM(A6292)</f>
        <v>38</v>
      </c>
      <c r="C6292" s="164">
        <f>WEEKDAY(A6292)</f>
        <v>6</v>
      </c>
      <c r="D6292" s="164">
        <v>3</v>
      </c>
      <c r="E6292" s="163">
        <v>10</v>
      </c>
      <c r="F6292" s="163">
        <v>10.850000000000001</v>
      </c>
      <c r="G6292" s="163">
        <v>13.89</v>
      </c>
      <c r="H6292" s="1">
        <v>86</v>
      </c>
      <c r="I6292" s="161">
        <f>VLOOKUP(B6292,L$2:M$54,2,FALSE)</f>
        <v>1.0000666951097827</v>
      </c>
      <c r="J6292">
        <f>MAX(I6292*F6292,E6292)</f>
        <v>10.850723641941144</v>
      </c>
      <c r="L6292" s="166"/>
      <c r="M6292" s="41"/>
      <c r="N6292" s="41"/>
      <c r="O6292" s="41"/>
    </row>
    <row r="6293" spans="1:15" x14ac:dyDescent="0.25">
      <c r="A6293" s="165">
        <v>43728.125</v>
      </c>
      <c r="B6293" s="167">
        <f>WEEKNUM(A6293)</f>
        <v>38</v>
      </c>
      <c r="C6293" s="164">
        <f>WEEKDAY(A6293)</f>
        <v>6</v>
      </c>
      <c r="D6293" s="164">
        <v>4</v>
      </c>
      <c r="E6293" s="163">
        <v>10</v>
      </c>
      <c r="F6293" s="163">
        <v>10.475000000000001</v>
      </c>
      <c r="G6293" s="163">
        <v>12.8025</v>
      </c>
      <c r="H6293" s="1">
        <v>149</v>
      </c>
      <c r="I6293" s="161">
        <f>VLOOKUP(B6293,L$2:M$54,2,FALSE)</f>
        <v>1.0000666951097827</v>
      </c>
      <c r="J6293">
        <f>MAX(I6293*F6293,E6293)</f>
        <v>10.475698631274975</v>
      </c>
      <c r="L6293" s="166"/>
      <c r="M6293" s="41"/>
      <c r="N6293" s="41"/>
      <c r="O6293" s="41"/>
    </row>
    <row r="6294" spans="1:15" x14ac:dyDescent="0.25">
      <c r="A6294" s="165">
        <v>43728.166666666664</v>
      </c>
      <c r="B6294" s="167">
        <f>WEEKNUM(A6294)</f>
        <v>38</v>
      </c>
      <c r="C6294" s="164">
        <f>WEEKDAY(A6294)</f>
        <v>6</v>
      </c>
      <c r="D6294" s="164">
        <v>5</v>
      </c>
      <c r="E6294" s="163">
        <v>11.254999999999999</v>
      </c>
      <c r="F6294" s="163">
        <v>11.120000000000001</v>
      </c>
      <c r="G6294" s="163">
        <v>12.245000000000001</v>
      </c>
      <c r="H6294" s="1">
        <v>334</v>
      </c>
      <c r="I6294" s="161">
        <f>VLOOKUP(B6294,L$2:M$54,2,FALSE)</f>
        <v>1.0000666951097827</v>
      </c>
      <c r="J6294">
        <f>MAX(I6294*F6294,E6294)</f>
        <v>11.254999999999999</v>
      </c>
      <c r="L6294" s="166"/>
      <c r="M6294" s="41"/>
      <c r="N6294" s="41"/>
      <c r="O6294" s="41"/>
    </row>
    <row r="6295" spans="1:15" x14ac:dyDescent="0.25">
      <c r="A6295" s="165">
        <v>43728.208333333336</v>
      </c>
      <c r="B6295" s="167">
        <f>WEEKNUM(A6295)</f>
        <v>38</v>
      </c>
      <c r="C6295" s="164">
        <f>WEEKDAY(A6295)</f>
        <v>6</v>
      </c>
      <c r="D6295" s="164">
        <v>6</v>
      </c>
      <c r="E6295" s="163">
        <v>9.5249999999999986</v>
      </c>
      <c r="F6295" s="163">
        <v>9.5249999999999986</v>
      </c>
      <c r="G6295" s="163">
        <v>12.524999999999999</v>
      </c>
      <c r="H6295" s="1">
        <v>847</v>
      </c>
      <c r="I6295" s="161">
        <f>VLOOKUP(B6295,L$2:M$54,2,FALSE)</f>
        <v>1.0000666951097827</v>
      </c>
      <c r="J6295">
        <f>MAX(I6295*F6295,E6295)</f>
        <v>9.5256352709206791</v>
      </c>
      <c r="L6295" s="166"/>
      <c r="M6295" s="41"/>
      <c r="N6295" s="41"/>
      <c r="O6295" s="41"/>
    </row>
    <row r="6296" spans="1:15" x14ac:dyDescent="0.25">
      <c r="A6296" s="165">
        <v>43728.25</v>
      </c>
      <c r="B6296" s="167">
        <f>WEEKNUM(A6296)</f>
        <v>38</v>
      </c>
      <c r="C6296" s="164">
        <f>WEEKDAY(A6296)</f>
        <v>6</v>
      </c>
      <c r="D6296" s="164">
        <v>7</v>
      </c>
      <c r="E6296" s="163">
        <v>10.635</v>
      </c>
      <c r="F6296" s="163">
        <v>12.370000000000001</v>
      </c>
      <c r="G6296" s="163">
        <v>12.41</v>
      </c>
      <c r="H6296" s="1">
        <v>3297</v>
      </c>
      <c r="I6296" s="161">
        <f>VLOOKUP(B6296,L$2:M$54,2,FALSE)</f>
        <v>1.0000666951097827</v>
      </c>
      <c r="J6296">
        <f>MAX(I6296*F6296,E6296)</f>
        <v>12.370825018508013</v>
      </c>
      <c r="L6296" s="166"/>
      <c r="M6296" s="41"/>
      <c r="N6296" s="41"/>
      <c r="O6296" s="41"/>
    </row>
    <row r="6297" spans="1:15" x14ac:dyDescent="0.25">
      <c r="A6297" s="165">
        <v>43728.291666666664</v>
      </c>
      <c r="B6297" s="167">
        <f>WEEKNUM(A6297)</f>
        <v>38</v>
      </c>
      <c r="C6297" s="164">
        <f>WEEKDAY(A6297)</f>
        <v>6</v>
      </c>
      <c r="D6297" s="164">
        <v>8</v>
      </c>
      <c r="E6297" s="163">
        <v>10</v>
      </c>
      <c r="F6297" s="163">
        <v>16.535</v>
      </c>
      <c r="G6297" s="163">
        <v>11.952500000000001</v>
      </c>
      <c r="H6297" s="1">
        <v>4168</v>
      </c>
      <c r="I6297" s="161">
        <f>VLOOKUP(B6297,L$2:M$54,2,FALSE)</f>
        <v>1.0000666951097827</v>
      </c>
      <c r="J6297">
        <f>MAX(I6297*F6297,E6297)</f>
        <v>16.536102803640258</v>
      </c>
      <c r="L6297" s="166"/>
      <c r="M6297" s="41"/>
      <c r="N6297" s="41"/>
      <c r="O6297" s="41"/>
    </row>
    <row r="6298" spans="1:15" x14ac:dyDescent="0.25">
      <c r="A6298" s="165">
        <v>43728.333333333336</v>
      </c>
      <c r="B6298" s="167">
        <f>WEEKNUM(A6298)</f>
        <v>38</v>
      </c>
      <c r="C6298" s="164">
        <f>WEEKDAY(A6298)</f>
        <v>6</v>
      </c>
      <c r="D6298" s="164">
        <v>9</v>
      </c>
      <c r="E6298" s="163">
        <v>10</v>
      </c>
      <c r="F6298" s="163">
        <v>19.29</v>
      </c>
      <c r="G6298" s="163">
        <v>12.835000000000001</v>
      </c>
      <c r="H6298" s="1">
        <v>3813</v>
      </c>
      <c r="I6298" s="161">
        <f>VLOOKUP(B6298,L$2:M$54,2,FALSE)</f>
        <v>1.0000666951097827</v>
      </c>
      <c r="J6298">
        <f>MAX(I6298*F6298,E6298)</f>
        <v>19.29128654866771</v>
      </c>
      <c r="L6298" s="166"/>
      <c r="M6298" s="41"/>
      <c r="N6298" s="41"/>
      <c r="O6298" s="41"/>
    </row>
    <row r="6299" spans="1:15" x14ac:dyDescent="0.25">
      <c r="A6299" s="165">
        <v>43728.375</v>
      </c>
      <c r="B6299" s="167">
        <f>WEEKNUM(A6299)</f>
        <v>38</v>
      </c>
      <c r="C6299" s="164">
        <f>WEEKDAY(A6299)</f>
        <v>6</v>
      </c>
      <c r="D6299" s="164">
        <v>10</v>
      </c>
      <c r="E6299" s="163">
        <v>10</v>
      </c>
      <c r="F6299" s="163">
        <v>15.025</v>
      </c>
      <c r="G6299" s="163">
        <v>12.8825</v>
      </c>
      <c r="H6299" s="1">
        <v>2859</v>
      </c>
      <c r="I6299" s="161">
        <f>VLOOKUP(B6299,L$2:M$54,2,FALSE)</f>
        <v>1.0000666951097827</v>
      </c>
      <c r="J6299">
        <f>MAX(I6299*F6299,E6299)</f>
        <v>15.026002094024486</v>
      </c>
      <c r="L6299" s="166"/>
      <c r="M6299" s="41"/>
      <c r="N6299" s="41"/>
      <c r="O6299" s="41"/>
    </row>
    <row r="6300" spans="1:15" x14ac:dyDescent="0.25">
      <c r="A6300" s="165">
        <v>43728.416666666664</v>
      </c>
      <c r="B6300" s="167">
        <f>WEEKNUM(A6300)</f>
        <v>38</v>
      </c>
      <c r="C6300" s="164">
        <f>WEEKDAY(A6300)</f>
        <v>6</v>
      </c>
      <c r="D6300" s="164">
        <v>11</v>
      </c>
      <c r="E6300" s="163">
        <v>10</v>
      </c>
      <c r="F6300" s="163">
        <v>13.92</v>
      </c>
      <c r="G6300" s="163">
        <v>12.282499999999999</v>
      </c>
      <c r="H6300" s="1">
        <v>2486</v>
      </c>
      <c r="I6300" s="161">
        <f>VLOOKUP(B6300,L$2:M$54,2,FALSE)</f>
        <v>1.0000666951097827</v>
      </c>
      <c r="J6300">
        <f>MAX(I6300*F6300,E6300)</f>
        <v>13.920928395928176</v>
      </c>
      <c r="L6300" s="166"/>
      <c r="M6300" s="41"/>
      <c r="N6300" s="41"/>
      <c r="O6300" s="41"/>
    </row>
    <row r="6301" spans="1:15" x14ac:dyDescent="0.25">
      <c r="A6301" s="165">
        <v>43728.458333333336</v>
      </c>
      <c r="B6301" s="167">
        <f>WEEKNUM(A6301)</f>
        <v>38</v>
      </c>
      <c r="C6301" s="164">
        <f>WEEKDAY(A6301)</f>
        <v>6</v>
      </c>
      <c r="D6301" s="164">
        <v>12</v>
      </c>
      <c r="E6301" s="163">
        <v>10</v>
      </c>
      <c r="F6301" s="163">
        <v>14.2</v>
      </c>
      <c r="G6301" s="163">
        <v>13.487500000000001</v>
      </c>
      <c r="H6301" s="1">
        <v>2482</v>
      </c>
      <c r="I6301" s="161">
        <f>VLOOKUP(B6301,L$2:M$54,2,FALSE)</f>
        <v>1.0000666951097827</v>
      </c>
      <c r="J6301">
        <f>MAX(I6301*F6301,E6301)</f>
        <v>14.200947070558914</v>
      </c>
      <c r="L6301" s="166"/>
      <c r="M6301" s="41"/>
      <c r="N6301" s="41"/>
      <c r="O6301" s="41"/>
    </row>
    <row r="6302" spans="1:15" x14ac:dyDescent="0.25">
      <c r="A6302" s="165">
        <v>43728.5</v>
      </c>
      <c r="B6302" s="167">
        <f>WEEKNUM(A6302)</f>
        <v>38</v>
      </c>
      <c r="C6302" s="164">
        <f>WEEKDAY(A6302)</f>
        <v>6</v>
      </c>
      <c r="D6302" s="164">
        <v>13</v>
      </c>
      <c r="E6302" s="163">
        <v>10</v>
      </c>
      <c r="F6302" s="163">
        <v>14.445</v>
      </c>
      <c r="G6302" s="163">
        <v>14.024999999999999</v>
      </c>
      <c r="H6302" s="1">
        <v>2605</v>
      </c>
      <c r="I6302" s="161">
        <f>VLOOKUP(B6302,L$2:M$54,2,FALSE)</f>
        <v>1.0000666951097827</v>
      </c>
      <c r="J6302">
        <f>MAX(I6302*F6302,E6302)</f>
        <v>14.445963410860813</v>
      </c>
      <c r="L6302" s="166"/>
      <c r="M6302" s="41"/>
      <c r="N6302" s="41"/>
      <c r="O6302" s="41"/>
    </row>
    <row r="6303" spans="1:15" x14ac:dyDescent="0.25">
      <c r="A6303" s="165">
        <v>43728.541666666664</v>
      </c>
      <c r="B6303" s="167">
        <f>WEEKNUM(A6303)</f>
        <v>38</v>
      </c>
      <c r="C6303" s="164">
        <f>WEEKDAY(A6303)</f>
        <v>6</v>
      </c>
      <c r="D6303" s="164">
        <v>14</v>
      </c>
      <c r="E6303" s="163">
        <v>10</v>
      </c>
      <c r="F6303" s="163">
        <v>13.79</v>
      </c>
      <c r="G6303" s="163">
        <v>12.495000000000001</v>
      </c>
      <c r="H6303" s="1">
        <v>2700</v>
      </c>
      <c r="I6303" s="161">
        <f>VLOOKUP(B6303,L$2:M$54,2,FALSE)</f>
        <v>1.0000666951097827</v>
      </c>
      <c r="J6303">
        <f>MAX(I6303*F6303,E6303)</f>
        <v>13.790919725563903</v>
      </c>
      <c r="L6303" s="166"/>
      <c r="M6303" s="41"/>
      <c r="N6303" s="41"/>
      <c r="O6303" s="41"/>
    </row>
    <row r="6304" spans="1:15" x14ac:dyDescent="0.25">
      <c r="A6304" s="165">
        <v>43728.583333333336</v>
      </c>
      <c r="B6304" s="167">
        <f>WEEKNUM(A6304)</f>
        <v>38</v>
      </c>
      <c r="C6304" s="164">
        <f>WEEKDAY(A6304)</f>
        <v>6</v>
      </c>
      <c r="D6304" s="164">
        <v>15</v>
      </c>
      <c r="E6304" s="163">
        <v>10</v>
      </c>
      <c r="F6304" s="163">
        <v>14.295000000000002</v>
      </c>
      <c r="G6304" s="163">
        <v>11.952500000000001</v>
      </c>
      <c r="H6304" s="1">
        <v>2679</v>
      </c>
      <c r="I6304" s="161">
        <f>VLOOKUP(B6304,L$2:M$54,2,FALSE)</f>
        <v>1.0000666951097827</v>
      </c>
      <c r="J6304">
        <f>MAX(I6304*F6304,E6304)</f>
        <v>14.295953406594347</v>
      </c>
      <c r="L6304" s="166"/>
      <c r="M6304" s="41"/>
      <c r="N6304" s="41"/>
      <c r="O6304" s="41"/>
    </row>
    <row r="6305" spans="1:15" x14ac:dyDescent="0.25">
      <c r="A6305" s="165">
        <v>43728.625</v>
      </c>
      <c r="B6305" s="167">
        <f>WEEKNUM(A6305)</f>
        <v>38</v>
      </c>
      <c r="C6305" s="164">
        <f>WEEKDAY(A6305)</f>
        <v>6</v>
      </c>
      <c r="D6305" s="164">
        <v>16</v>
      </c>
      <c r="E6305" s="163">
        <v>10</v>
      </c>
      <c r="F6305" s="163">
        <v>14.035</v>
      </c>
      <c r="G6305" s="163">
        <v>12.977499999999999</v>
      </c>
      <c r="H6305" s="1">
        <v>2907</v>
      </c>
      <c r="I6305" s="161">
        <f>VLOOKUP(B6305,L$2:M$54,2,FALSE)</f>
        <v>1.0000666951097827</v>
      </c>
      <c r="J6305">
        <f>MAX(I6305*F6305,E6305)</f>
        <v>14.035936065865801</v>
      </c>
      <c r="L6305" s="166"/>
      <c r="M6305" s="41"/>
      <c r="N6305" s="41"/>
      <c r="O6305" s="41"/>
    </row>
    <row r="6306" spans="1:15" x14ac:dyDescent="0.25">
      <c r="A6306" s="165">
        <v>43728.666666666664</v>
      </c>
      <c r="B6306" s="167">
        <f>WEEKNUM(A6306)</f>
        <v>38</v>
      </c>
      <c r="C6306" s="164">
        <f>WEEKDAY(A6306)</f>
        <v>6</v>
      </c>
      <c r="D6306" s="164">
        <v>17</v>
      </c>
      <c r="E6306" s="163">
        <v>10</v>
      </c>
      <c r="F6306" s="163">
        <v>15.855</v>
      </c>
      <c r="G6306" s="163">
        <v>12.872499999999999</v>
      </c>
      <c r="H6306" s="1">
        <v>3629</v>
      </c>
      <c r="I6306" s="161">
        <f>VLOOKUP(B6306,L$2:M$54,2,FALSE)</f>
        <v>1.0000666951097827</v>
      </c>
      <c r="J6306">
        <f>MAX(I6306*F6306,E6306)</f>
        <v>15.856057450965606</v>
      </c>
      <c r="L6306" s="166"/>
      <c r="M6306" s="41"/>
      <c r="N6306" s="41"/>
      <c r="O6306" s="41"/>
    </row>
    <row r="6307" spans="1:15" x14ac:dyDescent="0.25">
      <c r="A6307" s="165">
        <v>43728.708333333336</v>
      </c>
      <c r="B6307" s="167">
        <f>WEEKNUM(A6307)</f>
        <v>38</v>
      </c>
      <c r="C6307" s="164">
        <f>WEEKDAY(A6307)</f>
        <v>6</v>
      </c>
      <c r="D6307" s="164">
        <v>18</v>
      </c>
      <c r="E6307" s="163">
        <v>10</v>
      </c>
      <c r="F6307" s="163">
        <v>16.524999999999999</v>
      </c>
      <c r="G6307" s="163">
        <v>13.21</v>
      </c>
      <c r="H6307" s="1">
        <v>4120</v>
      </c>
      <c r="I6307" s="161">
        <f>VLOOKUP(B6307,L$2:M$54,2,FALSE)</f>
        <v>1.0000666951097827</v>
      </c>
      <c r="J6307">
        <f>MAX(I6307*F6307,E6307)</f>
        <v>16.526102136689158</v>
      </c>
      <c r="L6307" s="166"/>
      <c r="M6307" s="41"/>
      <c r="N6307" s="41"/>
      <c r="O6307" s="41"/>
    </row>
    <row r="6308" spans="1:15" x14ac:dyDescent="0.25">
      <c r="A6308" s="165">
        <v>43728.75</v>
      </c>
      <c r="B6308" s="167">
        <f>WEEKNUM(A6308)</f>
        <v>38</v>
      </c>
      <c r="C6308" s="164">
        <f>WEEKDAY(A6308)</f>
        <v>6</v>
      </c>
      <c r="D6308" s="164">
        <v>19</v>
      </c>
      <c r="E6308" s="163">
        <v>10</v>
      </c>
      <c r="F6308" s="163">
        <v>16.23</v>
      </c>
      <c r="G6308" s="163">
        <v>13.045</v>
      </c>
      <c r="H6308" s="1">
        <v>2997</v>
      </c>
      <c r="I6308" s="161">
        <f>VLOOKUP(B6308,L$2:M$54,2,FALSE)</f>
        <v>1.0000666951097827</v>
      </c>
      <c r="J6308">
        <f>MAX(I6308*F6308,E6308)</f>
        <v>16.231082461631775</v>
      </c>
      <c r="L6308" s="166"/>
      <c r="M6308" s="41"/>
      <c r="N6308" s="41"/>
      <c r="O6308" s="41"/>
    </row>
    <row r="6309" spans="1:15" x14ac:dyDescent="0.25">
      <c r="A6309" s="165">
        <v>43728.791666666664</v>
      </c>
      <c r="B6309" s="167">
        <f>WEEKNUM(A6309)</f>
        <v>38</v>
      </c>
      <c r="C6309" s="164">
        <f>WEEKDAY(A6309)</f>
        <v>6</v>
      </c>
      <c r="D6309" s="164">
        <v>20</v>
      </c>
      <c r="E6309" s="163">
        <v>10</v>
      </c>
      <c r="F6309" s="163">
        <v>14.525</v>
      </c>
      <c r="G6309" s="163">
        <v>12.297499999999999</v>
      </c>
      <c r="H6309" s="1">
        <v>2167</v>
      </c>
      <c r="I6309" s="161">
        <f>VLOOKUP(B6309,L$2:M$54,2,FALSE)</f>
        <v>1.0000666951097827</v>
      </c>
      <c r="J6309">
        <f>MAX(I6309*F6309,E6309)</f>
        <v>14.525968746469594</v>
      </c>
      <c r="L6309" s="166"/>
      <c r="M6309" s="41"/>
      <c r="N6309" s="41"/>
      <c r="O6309" s="41"/>
    </row>
    <row r="6310" spans="1:15" x14ac:dyDescent="0.25">
      <c r="A6310" s="165">
        <v>43728.833333333336</v>
      </c>
      <c r="B6310" s="167">
        <f>WEEKNUM(A6310)</f>
        <v>38</v>
      </c>
      <c r="C6310" s="164">
        <f>WEEKDAY(A6310)</f>
        <v>6</v>
      </c>
      <c r="D6310" s="164">
        <v>21</v>
      </c>
      <c r="E6310" s="163">
        <v>10</v>
      </c>
      <c r="F6310" s="163">
        <v>13.08</v>
      </c>
      <c r="G6310" s="163">
        <v>11.184999999999999</v>
      </c>
      <c r="H6310" s="1">
        <v>1300</v>
      </c>
      <c r="I6310" s="161">
        <f>VLOOKUP(B6310,L$2:M$54,2,FALSE)</f>
        <v>1.0000666951097827</v>
      </c>
      <c r="J6310">
        <f>MAX(I6310*F6310,E6310)</f>
        <v>13.080872372035959</v>
      </c>
      <c r="L6310" s="166"/>
      <c r="M6310" s="41"/>
      <c r="N6310" s="41"/>
      <c r="O6310" s="41"/>
    </row>
    <row r="6311" spans="1:15" x14ac:dyDescent="0.25">
      <c r="A6311" s="165">
        <v>43728.875</v>
      </c>
      <c r="B6311" s="167">
        <f>WEEKNUM(A6311)</f>
        <v>38</v>
      </c>
      <c r="C6311" s="164">
        <f>WEEKDAY(A6311)</f>
        <v>6</v>
      </c>
      <c r="D6311" s="164">
        <v>22</v>
      </c>
      <c r="E6311" s="163">
        <v>11.55</v>
      </c>
      <c r="F6311" s="163">
        <v>11.55</v>
      </c>
      <c r="G6311" s="163">
        <v>11.002500000000001</v>
      </c>
      <c r="H6311" s="1">
        <v>998</v>
      </c>
      <c r="I6311" s="161">
        <f>VLOOKUP(B6311,L$2:M$54,2,FALSE)</f>
        <v>1.0000666951097827</v>
      </c>
      <c r="J6311">
        <f>MAX(I6311*F6311,E6311)</f>
        <v>11.550770328517991</v>
      </c>
      <c r="L6311" s="166"/>
      <c r="M6311" s="41"/>
      <c r="N6311" s="41"/>
      <c r="O6311" s="41"/>
    </row>
    <row r="6312" spans="1:15" x14ac:dyDescent="0.25">
      <c r="A6312" s="165">
        <v>43728.916666666664</v>
      </c>
      <c r="B6312" s="167">
        <f>WEEKNUM(A6312)</f>
        <v>38</v>
      </c>
      <c r="C6312" s="164">
        <f>WEEKDAY(A6312)</f>
        <v>6</v>
      </c>
      <c r="D6312" s="164">
        <v>23</v>
      </c>
      <c r="E6312" s="163">
        <v>11.719999999999999</v>
      </c>
      <c r="F6312" s="163">
        <v>11.719999999999999</v>
      </c>
      <c r="G6312" s="163">
        <v>11.712499999999999</v>
      </c>
      <c r="H6312" s="1">
        <v>1054</v>
      </c>
      <c r="I6312" s="161">
        <f>VLOOKUP(B6312,L$2:M$54,2,FALSE)</f>
        <v>1.0000666951097827</v>
      </c>
      <c r="J6312">
        <f>MAX(I6312*F6312,E6312)</f>
        <v>11.720781666686653</v>
      </c>
      <c r="L6312" s="166"/>
      <c r="M6312" s="41"/>
      <c r="N6312" s="41"/>
      <c r="O6312" s="41"/>
    </row>
    <row r="6313" spans="1:15" x14ac:dyDescent="0.25">
      <c r="A6313" s="165">
        <v>43728.958333333336</v>
      </c>
      <c r="B6313" s="167">
        <f>WEEKNUM(A6313)</f>
        <v>38</v>
      </c>
      <c r="C6313" s="164">
        <f>WEEKDAY(A6313)</f>
        <v>6</v>
      </c>
      <c r="D6313" s="164">
        <v>24</v>
      </c>
      <c r="E6313" s="163">
        <v>12.379999999999999</v>
      </c>
      <c r="F6313" s="163">
        <v>12.379999999999999</v>
      </c>
      <c r="G6313" s="163">
        <v>10.175000000000001</v>
      </c>
      <c r="H6313" s="1">
        <v>615</v>
      </c>
      <c r="I6313" s="161">
        <f>VLOOKUP(B6313,L$2:M$54,2,FALSE)</f>
        <v>1.0000666951097827</v>
      </c>
      <c r="J6313">
        <f>MAX(I6313*F6313,E6313)</f>
        <v>12.38082568545911</v>
      </c>
      <c r="L6313" s="166"/>
      <c r="M6313" s="41"/>
      <c r="N6313" s="41"/>
      <c r="O6313" s="41"/>
    </row>
    <row r="6314" spans="1:15" x14ac:dyDescent="0.25">
      <c r="A6314" s="165">
        <v>43729</v>
      </c>
      <c r="B6314" s="167">
        <f>WEEKNUM(A6314)</f>
        <v>38</v>
      </c>
      <c r="C6314" s="164">
        <f>WEEKDAY(A6314)</f>
        <v>7</v>
      </c>
      <c r="D6314" s="164">
        <v>1</v>
      </c>
      <c r="E6314" s="163">
        <v>11.855</v>
      </c>
      <c r="F6314" s="163">
        <v>11.855</v>
      </c>
      <c r="G6314" s="163">
        <v>11</v>
      </c>
      <c r="H6314" s="1">
        <v>236</v>
      </c>
      <c r="I6314" s="161">
        <f>VLOOKUP(B6314,L$2:M$54,2,FALSE)</f>
        <v>1.0000666951097827</v>
      </c>
      <c r="J6314">
        <f>MAX(I6314*F6314,E6314)</f>
        <v>11.855790670526474</v>
      </c>
      <c r="L6314" s="166"/>
      <c r="M6314" s="41"/>
      <c r="N6314" s="41"/>
      <c r="O6314" s="41"/>
    </row>
    <row r="6315" spans="1:15" x14ac:dyDescent="0.25">
      <c r="A6315" s="165">
        <v>43729.041666666664</v>
      </c>
      <c r="B6315" s="167">
        <f>WEEKNUM(A6315)</f>
        <v>38</v>
      </c>
      <c r="C6315" s="164">
        <f>WEEKDAY(A6315)</f>
        <v>7</v>
      </c>
      <c r="D6315" s="164">
        <v>2</v>
      </c>
      <c r="E6315" s="163">
        <v>11.925000000000001</v>
      </c>
      <c r="F6315" s="163">
        <v>11.925000000000001</v>
      </c>
      <c r="G6315" s="163">
        <v>12.37</v>
      </c>
      <c r="H6315" s="1">
        <v>126</v>
      </c>
      <c r="I6315" s="161">
        <f>VLOOKUP(B6315,L$2:M$54,2,FALSE)</f>
        <v>1.0000666951097827</v>
      </c>
      <c r="J6315">
        <f>MAX(I6315*F6315,E6315)</f>
        <v>11.925795339184161</v>
      </c>
      <c r="L6315" s="166"/>
      <c r="M6315" s="41"/>
      <c r="N6315" s="41"/>
      <c r="O6315" s="41"/>
    </row>
    <row r="6316" spans="1:15" x14ac:dyDescent="0.25">
      <c r="A6316" s="165">
        <v>43729.083333333336</v>
      </c>
      <c r="B6316" s="167">
        <f>WEEKNUM(A6316)</f>
        <v>38</v>
      </c>
      <c r="C6316" s="164">
        <f>WEEKDAY(A6316)</f>
        <v>7</v>
      </c>
      <c r="D6316" s="164">
        <v>3</v>
      </c>
      <c r="E6316" s="163">
        <v>11</v>
      </c>
      <c r="F6316" s="163">
        <v>11.125</v>
      </c>
      <c r="G6316" s="163">
        <v>14.387499999999999</v>
      </c>
      <c r="H6316" s="1">
        <v>82</v>
      </c>
      <c r="I6316" s="161">
        <f>VLOOKUP(B6316,L$2:M$54,2,FALSE)</f>
        <v>1.0000666951097827</v>
      </c>
      <c r="J6316">
        <f>MAX(I6316*F6316,E6316)</f>
        <v>11.125741983096333</v>
      </c>
      <c r="L6316" s="166"/>
      <c r="M6316" s="41"/>
      <c r="N6316" s="41"/>
      <c r="O6316" s="41"/>
    </row>
    <row r="6317" spans="1:15" x14ac:dyDescent="0.25">
      <c r="A6317" s="165">
        <v>43729.125</v>
      </c>
      <c r="B6317" s="167">
        <f>WEEKNUM(A6317)</f>
        <v>38</v>
      </c>
      <c r="C6317" s="164">
        <f>WEEKDAY(A6317)</f>
        <v>7</v>
      </c>
      <c r="D6317" s="164">
        <v>4</v>
      </c>
      <c r="E6317" s="163">
        <v>12</v>
      </c>
      <c r="F6317" s="163">
        <v>12.02</v>
      </c>
      <c r="G6317" s="163">
        <v>13.649999999999999</v>
      </c>
      <c r="H6317" s="1">
        <v>166</v>
      </c>
      <c r="I6317" s="161">
        <f>VLOOKUP(B6317,L$2:M$54,2,FALSE)</f>
        <v>1.0000666951097827</v>
      </c>
      <c r="J6317">
        <f>MAX(I6317*F6317,E6317)</f>
        <v>12.020801675219587</v>
      </c>
      <c r="L6317" s="166"/>
      <c r="M6317" s="41"/>
      <c r="N6317" s="41"/>
      <c r="O6317" s="41"/>
    </row>
    <row r="6318" spans="1:15" x14ac:dyDescent="0.25">
      <c r="A6318" s="165">
        <v>43729.166666666664</v>
      </c>
      <c r="B6318" s="167">
        <f>WEEKNUM(A6318)</f>
        <v>38</v>
      </c>
      <c r="C6318" s="164">
        <f>WEEKDAY(A6318)</f>
        <v>7</v>
      </c>
      <c r="D6318" s="164">
        <v>5</v>
      </c>
      <c r="E6318" s="163">
        <v>10</v>
      </c>
      <c r="F6318" s="163">
        <v>10.565000000000001</v>
      </c>
      <c r="G6318" s="163">
        <v>12.5075</v>
      </c>
      <c r="H6318" s="1">
        <v>376</v>
      </c>
      <c r="I6318" s="161">
        <f>VLOOKUP(B6318,L$2:M$54,2,FALSE)</f>
        <v>1.0000666951097827</v>
      </c>
      <c r="J6318">
        <f>MAX(I6318*F6318,E6318)</f>
        <v>10.565704633834857</v>
      </c>
      <c r="L6318" s="166"/>
      <c r="M6318" s="41"/>
      <c r="N6318" s="41"/>
      <c r="O6318" s="41"/>
    </row>
    <row r="6319" spans="1:15" x14ac:dyDescent="0.25">
      <c r="A6319" s="165">
        <v>43729.208333333336</v>
      </c>
      <c r="B6319" s="167">
        <f>WEEKNUM(A6319)</f>
        <v>38</v>
      </c>
      <c r="C6319" s="164">
        <f>WEEKDAY(A6319)</f>
        <v>7</v>
      </c>
      <c r="D6319" s="164">
        <v>6</v>
      </c>
      <c r="E6319" s="163">
        <v>10</v>
      </c>
      <c r="F6319" s="163">
        <v>9.99</v>
      </c>
      <c r="G6319" s="163">
        <v>11.8325</v>
      </c>
      <c r="H6319" s="1">
        <v>808</v>
      </c>
      <c r="I6319" s="161">
        <f>VLOOKUP(B6319,L$2:M$54,2,FALSE)</f>
        <v>1.0000666951097827</v>
      </c>
      <c r="J6319">
        <f>MAX(I6319*F6319,E6319)</f>
        <v>10</v>
      </c>
      <c r="L6319" s="166"/>
      <c r="M6319" s="41"/>
      <c r="N6319" s="41"/>
      <c r="O6319" s="41"/>
    </row>
    <row r="6320" spans="1:15" x14ac:dyDescent="0.25">
      <c r="A6320" s="165">
        <v>43729.25</v>
      </c>
      <c r="B6320" s="167">
        <f>WEEKNUM(A6320)</f>
        <v>38</v>
      </c>
      <c r="C6320" s="164">
        <f>WEEKDAY(A6320)</f>
        <v>7</v>
      </c>
      <c r="D6320" s="164">
        <v>7</v>
      </c>
      <c r="E6320" s="163">
        <v>10</v>
      </c>
      <c r="F6320" s="163">
        <v>11.98</v>
      </c>
      <c r="G6320" s="163">
        <v>12.4025</v>
      </c>
      <c r="H6320" s="1">
        <v>3348</v>
      </c>
      <c r="I6320" s="161">
        <f>VLOOKUP(B6320,L$2:M$54,2,FALSE)</f>
        <v>1.0000666951097827</v>
      </c>
      <c r="J6320">
        <f>MAX(I6320*F6320,E6320)</f>
        <v>11.980799007415198</v>
      </c>
      <c r="L6320" s="166"/>
      <c r="M6320" s="41"/>
      <c r="N6320" s="41"/>
      <c r="O6320" s="41"/>
    </row>
    <row r="6321" spans="1:15" x14ac:dyDescent="0.25">
      <c r="A6321" s="165">
        <v>43729.291666666664</v>
      </c>
      <c r="B6321" s="167">
        <f>WEEKNUM(A6321)</f>
        <v>38</v>
      </c>
      <c r="C6321" s="164">
        <f>WEEKDAY(A6321)</f>
        <v>7</v>
      </c>
      <c r="D6321" s="164">
        <v>8</v>
      </c>
      <c r="E6321" s="163">
        <v>10</v>
      </c>
      <c r="F6321" s="163">
        <v>15.010000000000002</v>
      </c>
      <c r="G6321" s="163">
        <v>12.215</v>
      </c>
      <c r="H6321" s="1">
        <v>4462</v>
      </c>
      <c r="I6321" s="161">
        <f>VLOOKUP(B6321,L$2:M$54,2,FALSE)</f>
        <v>1.0000666951097827</v>
      </c>
      <c r="J6321">
        <f>MAX(I6321*F6321,E6321)</f>
        <v>15.011001093597841</v>
      </c>
      <c r="L6321" s="166"/>
      <c r="M6321" s="41"/>
      <c r="N6321" s="41"/>
      <c r="O6321" s="41"/>
    </row>
    <row r="6322" spans="1:15" x14ac:dyDescent="0.25">
      <c r="A6322" s="165">
        <v>43729.333333333336</v>
      </c>
      <c r="B6322" s="167">
        <f>WEEKNUM(A6322)</f>
        <v>38</v>
      </c>
      <c r="C6322" s="164">
        <f>WEEKDAY(A6322)</f>
        <v>7</v>
      </c>
      <c r="D6322" s="164">
        <v>9</v>
      </c>
      <c r="E6322" s="163">
        <v>10</v>
      </c>
      <c r="F6322" s="163">
        <v>15.76</v>
      </c>
      <c r="G6322" s="163">
        <v>12.5725</v>
      </c>
      <c r="H6322" s="1">
        <v>4062</v>
      </c>
      <c r="I6322" s="161">
        <f>VLOOKUP(B6322,L$2:M$54,2,FALSE)</f>
        <v>1.0000666951097827</v>
      </c>
      <c r="J6322">
        <f>MAX(I6322*F6322,E6322)</f>
        <v>15.761051114930176</v>
      </c>
      <c r="L6322" s="166"/>
      <c r="M6322" s="41"/>
      <c r="N6322" s="41"/>
      <c r="O6322" s="41"/>
    </row>
    <row r="6323" spans="1:15" x14ac:dyDescent="0.25">
      <c r="A6323" s="165">
        <v>43729.375</v>
      </c>
      <c r="B6323" s="167">
        <f>WEEKNUM(A6323)</f>
        <v>38</v>
      </c>
      <c r="C6323" s="164">
        <f>WEEKDAY(A6323)</f>
        <v>7</v>
      </c>
      <c r="D6323" s="164">
        <v>10</v>
      </c>
      <c r="E6323" s="163">
        <v>10</v>
      </c>
      <c r="F6323" s="163">
        <v>14.955000000000002</v>
      </c>
      <c r="G6323" s="163">
        <v>11.942500000000001</v>
      </c>
      <c r="H6323" s="1">
        <v>2823</v>
      </c>
      <c r="I6323" s="161">
        <f>VLOOKUP(B6323,L$2:M$54,2,FALSE)</f>
        <v>1.0000666951097827</v>
      </c>
      <c r="J6323">
        <f>MAX(I6323*F6323,E6323)</f>
        <v>14.955997425366803</v>
      </c>
      <c r="L6323" s="166"/>
      <c r="M6323" s="41"/>
      <c r="N6323" s="41"/>
      <c r="O6323" s="41"/>
    </row>
    <row r="6324" spans="1:15" x14ac:dyDescent="0.25">
      <c r="A6324" s="165">
        <v>43729.416666666664</v>
      </c>
      <c r="B6324" s="167">
        <f>WEEKNUM(A6324)</f>
        <v>38</v>
      </c>
      <c r="C6324" s="164">
        <f>WEEKDAY(A6324)</f>
        <v>7</v>
      </c>
      <c r="D6324" s="164">
        <v>11</v>
      </c>
      <c r="E6324" s="163">
        <v>10</v>
      </c>
      <c r="F6324" s="163">
        <v>15.905000000000001</v>
      </c>
      <c r="G6324" s="163">
        <v>12.1675</v>
      </c>
      <c r="H6324" s="1">
        <v>2566</v>
      </c>
      <c r="I6324" s="161">
        <f>VLOOKUP(B6324,L$2:M$54,2,FALSE)</f>
        <v>1.0000666951097827</v>
      </c>
      <c r="J6324">
        <f>MAX(I6324*F6324,E6324)</f>
        <v>15.906060785721095</v>
      </c>
      <c r="L6324" s="166"/>
      <c r="M6324" s="41"/>
      <c r="N6324" s="41"/>
      <c r="O6324" s="41"/>
    </row>
    <row r="6325" spans="1:15" x14ac:dyDescent="0.25">
      <c r="A6325" s="165">
        <v>43729.458333333336</v>
      </c>
      <c r="B6325" s="167">
        <f>WEEKNUM(A6325)</f>
        <v>38</v>
      </c>
      <c r="C6325" s="164">
        <f>WEEKDAY(A6325)</f>
        <v>7</v>
      </c>
      <c r="D6325" s="164">
        <v>12</v>
      </c>
      <c r="E6325" s="163">
        <v>10</v>
      </c>
      <c r="F6325" s="163">
        <v>14.8</v>
      </c>
      <c r="G6325" s="163">
        <v>12.997499999999999</v>
      </c>
      <c r="H6325" s="1">
        <v>2527</v>
      </c>
      <c r="I6325" s="161">
        <f>VLOOKUP(B6325,L$2:M$54,2,FALSE)</f>
        <v>1.0000666951097827</v>
      </c>
      <c r="J6325">
        <f>MAX(I6325*F6325,E6325)</f>
        <v>14.800987087624785</v>
      </c>
      <c r="L6325" s="166"/>
      <c r="M6325" s="41"/>
      <c r="N6325" s="41"/>
      <c r="O6325" s="41"/>
    </row>
    <row r="6326" spans="1:15" x14ac:dyDescent="0.25">
      <c r="A6326" s="165">
        <v>43729.5</v>
      </c>
      <c r="B6326" s="167">
        <f>WEEKNUM(A6326)</f>
        <v>38</v>
      </c>
      <c r="C6326" s="164">
        <f>WEEKDAY(A6326)</f>
        <v>7</v>
      </c>
      <c r="D6326" s="164">
        <v>13</v>
      </c>
      <c r="E6326" s="163">
        <v>10</v>
      </c>
      <c r="F6326" s="163">
        <v>13.914999999999999</v>
      </c>
      <c r="G6326" s="163">
        <v>13.6975</v>
      </c>
      <c r="H6326" s="1">
        <v>2394</v>
      </c>
      <c r="I6326" s="161">
        <f>VLOOKUP(B6326,L$2:M$54,2,FALSE)</f>
        <v>1.0000666951097827</v>
      </c>
      <c r="J6326">
        <f>MAX(I6326*F6326,E6326)</f>
        <v>13.915928062452625</v>
      </c>
      <c r="L6326" s="166"/>
      <c r="M6326" s="41"/>
      <c r="N6326" s="41"/>
      <c r="O6326" s="41"/>
    </row>
    <row r="6327" spans="1:15" x14ac:dyDescent="0.25">
      <c r="A6327" s="165">
        <v>43729.541666666664</v>
      </c>
      <c r="B6327" s="167">
        <f>WEEKNUM(A6327)</f>
        <v>38</v>
      </c>
      <c r="C6327" s="164">
        <f>WEEKDAY(A6327)</f>
        <v>7</v>
      </c>
      <c r="D6327" s="164">
        <v>14</v>
      </c>
      <c r="E6327" s="163">
        <v>10</v>
      </c>
      <c r="F6327" s="163">
        <v>14.510000000000002</v>
      </c>
      <c r="G6327" s="163">
        <v>13.065000000000001</v>
      </c>
      <c r="H6327" s="1">
        <v>2460</v>
      </c>
      <c r="I6327" s="161">
        <f>VLOOKUP(B6327,L$2:M$54,2,FALSE)</f>
        <v>1.0000666951097827</v>
      </c>
      <c r="J6327">
        <f>MAX(I6327*F6327,E6327)</f>
        <v>14.510967746042949</v>
      </c>
      <c r="L6327" s="166"/>
      <c r="M6327" s="41"/>
      <c r="N6327" s="41"/>
      <c r="O6327" s="41"/>
    </row>
    <row r="6328" spans="1:15" x14ac:dyDescent="0.25">
      <c r="A6328" s="165">
        <v>43729.583333333336</v>
      </c>
      <c r="B6328" s="167">
        <f>WEEKNUM(A6328)</f>
        <v>38</v>
      </c>
      <c r="C6328" s="164">
        <f>WEEKDAY(A6328)</f>
        <v>7</v>
      </c>
      <c r="D6328" s="164">
        <v>15</v>
      </c>
      <c r="E6328" s="163">
        <v>10</v>
      </c>
      <c r="F6328" s="163">
        <v>14.995000000000001</v>
      </c>
      <c r="G6328" s="163">
        <v>12.12</v>
      </c>
      <c r="H6328" s="1">
        <v>2484</v>
      </c>
      <c r="I6328" s="161">
        <f>VLOOKUP(B6328,L$2:M$54,2,FALSE)</f>
        <v>1.0000666951097827</v>
      </c>
      <c r="J6328">
        <f>MAX(I6328*F6328,E6328)</f>
        <v>14.996000093171194</v>
      </c>
      <c r="L6328" s="166"/>
      <c r="M6328" s="41"/>
      <c r="N6328" s="41"/>
      <c r="O6328" s="41"/>
    </row>
    <row r="6329" spans="1:15" x14ac:dyDescent="0.25">
      <c r="A6329" s="165">
        <v>43729.625</v>
      </c>
      <c r="B6329" s="167">
        <f>WEEKNUM(A6329)</f>
        <v>38</v>
      </c>
      <c r="C6329" s="164">
        <f>WEEKDAY(A6329)</f>
        <v>7</v>
      </c>
      <c r="D6329" s="164">
        <v>16</v>
      </c>
      <c r="E6329" s="163">
        <v>10</v>
      </c>
      <c r="F6329" s="163">
        <v>16.05</v>
      </c>
      <c r="G6329" s="163">
        <v>11.837499999999999</v>
      </c>
      <c r="H6329" s="1">
        <v>2789</v>
      </c>
      <c r="I6329" s="161">
        <f>VLOOKUP(B6329,L$2:M$54,2,FALSE)</f>
        <v>1.0000666951097827</v>
      </c>
      <c r="J6329">
        <f>MAX(I6329*F6329,E6329)</f>
        <v>16.051070456512015</v>
      </c>
      <c r="L6329" s="166"/>
      <c r="M6329" s="41"/>
      <c r="N6329" s="41"/>
      <c r="O6329" s="41"/>
    </row>
    <row r="6330" spans="1:15" x14ac:dyDescent="0.25">
      <c r="A6330" s="165">
        <v>43729.666666666664</v>
      </c>
      <c r="B6330" s="167">
        <f>WEEKNUM(A6330)</f>
        <v>38</v>
      </c>
      <c r="C6330" s="164">
        <f>WEEKDAY(A6330)</f>
        <v>7</v>
      </c>
      <c r="D6330" s="164">
        <v>17</v>
      </c>
      <c r="E6330" s="163">
        <v>10</v>
      </c>
      <c r="F6330" s="163">
        <v>16.064999999999998</v>
      </c>
      <c r="G6330" s="163">
        <v>11.66</v>
      </c>
      <c r="H6330" s="1">
        <v>3820</v>
      </c>
      <c r="I6330" s="161">
        <f>VLOOKUP(B6330,L$2:M$54,2,FALSE)</f>
        <v>1.0000666951097827</v>
      </c>
      <c r="J6330">
        <f>MAX(I6330*F6330,E6330)</f>
        <v>16.066071456938658</v>
      </c>
      <c r="L6330" s="166"/>
      <c r="M6330" s="41"/>
      <c r="N6330" s="41"/>
      <c r="O6330" s="41"/>
    </row>
    <row r="6331" spans="1:15" x14ac:dyDescent="0.25">
      <c r="A6331" s="165">
        <v>43729.708333333336</v>
      </c>
      <c r="B6331" s="167">
        <f>WEEKNUM(A6331)</f>
        <v>38</v>
      </c>
      <c r="C6331" s="164">
        <f>WEEKDAY(A6331)</f>
        <v>7</v>
      </c>
      <c r="D6331" s="164">
        <v>18</v>
      </c>
      <c r="E6331" s="163">
        <v>10</v>
      </c>
      <c r="F6331" s="163">
        <v>18.015000000000001</v>
      </c>
      <c r="G6331" s="163">
        <v>11.765000000000001</v>
      </c>
      <c r="H6331" s="1">
        <v>4169</v>
      </c>
      <c r="I6331" s="161">
        <f>VLOOKUP(B6331,L$2:M$54,2,FALSE)</f>
        <v>1.0000666951097827</v>
      </c>
      <c r="J6331">
        <f>MAX(I6331*F6331,E6331)</f>
        <v>18.016201512402738</v>
      </c>
      <c r="L6331" s="166"/>
      <c r="M6331" s="41"/>
      <c r="N6331" s="41"/>
      <c r="O6331" s="41"/>
    </row>
    <row r="6332" spans="1:15" x14ac:dyDescent="0.25">
      <c r="A6332" s="165">
        <v>43729.75</v>
      </c>
      <c r="B6332" s="167">
        <f>WEEKNUM(A6332)</f>
        <v>38</v>
      </c>
      <c r="C6332" s="164">
        <f>WEEKDAY(A6332)</f>
        <v>7</v>
      </c>
      <c r="D6332" s="164">
        <v>19</v>
      </c>
      <c r="E6332" s="163">
        <v>10</v>
      </c>
      <c r="F6332" s="163">
        <v>15.719999999999999</v>
      </c>
      <c r="G6332" s="163">
        <v>11.91</v>
      </c>
      <c r="H6332" s="1">
        <v>3298</v>
      </c>
      <c r="I6332" s="161">
        <f>VLOOKUP(B6332,L$2:M$54,2,FALSE)</f>
        <v>1.0000666951097827</v>
      </c>
      <c r="J6332">
        <f>MAX(I6332*F6332,E6332)</f>
        <v>15.721048447125783</v>
      </c>
      <c r="L6332" s="166"/>
      <c r="M6332" s="41"/>
      <c r="N6332" s="41"/>
      <c r="O6332" s="41"/>
    </row>
    <row r="6333" spans="1:15" x14ac:dyDescent="0.25">
      <c r="A6333" s="165">
        <v>43729.791666666664</v>
      </c>
      <c r="B6333" s="167">
        <f>WEEKNUM(A6333)</f>
        <v>38</v>
      </c>
      <c r="C6333" s="164">
        <f>WEEKDAY(A6333)</f>
        <v>7</v>
      </c>
      <c r="D6333" s="164">
        <v>20</v>
      </c>
      <c r="E6333" s="163">
        <v>10</v>
      </c>
      <c r="F6333" s="163">
        <v>14.530000000000001</v>
      </c>
      <c r="G6333" s="163">
        <v>12.065</v>
      </c>
      <c r="H6333" s="1">
        <v>2378</v>
      </c>
      <c r="I6333" s="161">
        <f>VLOOKUP(B6333,L$2:M$54,2,FALSE)</f>
        <v>1.0000666951097827</v>
      </c>
      <c r="J6333">
        <f>MAX(I6333*F6333,E6333)</f>
        <v>14.530969079945145</v>
      </c>
      <c r="L6333" s="166"/>
      <c r="M6333" s="41"/>
      <c r="N6333" s="41"/>
      <c r="O6333" s="41"/>
    </row>
    <row r="6334" spans="1:15" x14ac:dyDescent="0.25">
      <c r="A6334" s="165">
        <v>43729.833333333336</v>
      </c>
      <c r="B6334" s="167">
        <f>WEEKNUM(A6334)</f>
        <v>38</v>
      </c>
      <c r="C6334" s="164">
        <f>WEEKDAY(A6334)</f>
        <v>7</v>
      </c>
      <c r="D6334" s="164">
        <v>21</v>
      </c>
      <c r="E6334" s="163">
        <v>10</v>
      </c>
      <c r="F6334" s="163">
        <v>12.975</v>
      </c>
      <c r="G6334" s="163">
        <v>12.125</v>
      </c>
      <c r="H6334" s="1">
        <v>1428</v>
      </c>
      <c r="I6334" s="161">
        <f>VLOOKUP(B6334,L$2:M$54,2,FALSE)</f>
        <v>1.0000666951097827</v>
      </c>
      <c r="J6334">
        <f>MAX(I6334*F6334,E6334)</f>
        <v>12.97586536904943</v>
      </c>
      <c r="L6334" s="166"/>
      <c r="M6334" s="41"/>
      <c r="N6334" s="41"/>
      <c r="O6334" s="41"/>
    </row>
    <row r="6335" spans="1:15" x14ac:dyDescent="0.25">
      <c r="A6335" s="165">
        <v>43729.875</v>
      </c>
      <c r="B6335" s="167">
        <f>WEEKNUM(A6335)</f>
        <v>38</v>
      </c>
      <c r="C6335" s="164">
        <f>WEEKDAY(A6335)</f>
        <v>7</v>
      </c>
      <c r="D6335" s="164">
        <v>22</v>
      </c>
      <c r="E6335" s="163">
        <v>12</v>
      </c>
      <c r="F6335" s="163">
        <v>12.2</v>
      </c>
      <c r="G6335" s="163">
        <v>10.209999999999999</v>
      </c>
      <c r="H6335" s="1">
        <v>1075</v>
      </c>
      <c r="I6335" s="161">
        <f>VLOOKUP(B6335,L$2:M$54,2,FALSE)</f>
        <v>1.0000666951097827</v>
      </c>
      <c r="J6335">
        <f>MAX(I6335*F6335,E6335)</f>
        <v>12.200813680339349</v>
      </c>
      <c r="L6335" s="166"/>
      <c r="M6335" s="41"/>
      <c r="N6335" s="41"/>
      <c r="O6335" s="41"/>
    </row>
    <row r="6336" spans="1:15" x14ac:dyDescent="0.25">
      <c r="A6336" s="165">
        <v>43729.916666666664</v>
      </c>
      <c r="B6336" s="167">
        <f>WEEKNUM(A6336)</f>
        <v>38</v>
      </c>
      <c r="C6336" s="164">
        <f>WEEKDAY(A6336)</f>
        <v>7</v>
      </c>
      <c r="D6336" s="164">
        <v>23</v>
      </c>
      <c r="E6336" s="163">
        <v>12</v>
      </c>
      <c r="F6336" s="163">
        <v>12.885</v>
      </c>
      <c r="G6336" s="163">
        <v>12.005000000000001</v>
      </c>
      <c r="H6336" s="1">
        <v>1031</v>
      </c>
      <c r="I6336" s="161">
        <f>VLOOKUP(B6336,L$2:M$54,2,FALSE)</f>
        <v>1.0000666951097827</v>
      </c>
      <c r="J6336">
        <f>MAX(I6336*F6336,E6336)</f>
        <v>12.88585936648955</v>
      </c>
      <c r="L6336" s="166"/>
      <c r="M6336" s="41"/>
      <c r="N6336" s="41"/>
      <c r="O6336" s="41"/>
    </row>
    <row r="6337" spans="1:15" x14ac:dyDescent="0.25">
      <c r="A6337" s="165">
        <v>43729.958333333336</v>
      </c>
      <c r="B6337" s="167">
        <f>WEEKNUM(A6337)</f>
        <v>38</v>
      </c>
      <c r="C6337" s="164">
        <f>WEEKDAY(A6337)</f>
        <v>7</v>
      </c>
      <c r="D6337" s="164">
        <v>24</v>
      </c>
      <c r="E6337" s="163">
        <v>11.645</v>
      </c>
      <c r="F6337" s="163">
        <v>11.645</v>
      </c>
      <c r="G6337" s="163">
        <v>10.045</v>
      </c>
      <c r="H6337" s="1">
        <v>636</v>
      </c>
      <c r="I6337" s="161">
        <f>VLOOKUP(B6337,L$2:M$54,2,FALSE)</f>
        <v>1.0000666951097827</v>
      </c>
      <c r="J6337">
        <f>MAX(I6337*F6337,E6337)</f>
        <v>11.64577666455342</v>
      </c>
      <c r="L6337" s="166"/>
      <c r="M6337" s="41"/>
      <c r="N6337" s="41"/>
      <c r="O6337" s="41"/>
    </row>
    <row r="6338" spans="1:15" x14ac:dyDescent="0.25">
      <c r="A6338" s="165">
        <v>43730</v>
      </c>
      <c r="B6338" s="167">
        <f>WEEKNUM(A6338)</f>
        <v>39</v>
      </c>
      <c r="C6338" s="164">
        <f>WEEKDAY(A6338)</f>
        <v>1</v>
      </c>
      <c r="D6338" s="164">
        <v>1</v>
      </c>
      <c r="E6338" s="163">
        <v>12.100000000000001</v>
      </c>
      <c r="F6338" s="163">
        <v>12.100000000000001</v>
      </c>
      <c r="G6338" s="163">
        <v>11.965</v>
      </c>
      <c r="H6338" s="1">
        <v>267</v>
      </c>
      <c r="I6338" s="161">
        <f>VLOOKUP(B6338,L$2:M$54,2,FALSE)</f>
        <v>1.072754099390544</v>
      </c>
      <c r="J6338">
        <f>MAX(I6338*F6338,E6338)</f>
        <v>12.980324602625585</v>
      </c>
      <c r="L6338" s="166"/>
      <c r="M6338" s="41"/>
      <c r="N6338" s="41"/>
      <c r="O6338" s="41"/>
    </row>
    <row r="6339" spans="1:15" x14ac:dyDescent="0.25">
      <c r="A6339" s="165">
        <v>43730.041666666664</v>
      </c>
      <c r="B6339" s="167">
        <f>WEEKNUM(A6339)</f>
        <v>39</v>
      </c>
      <c r="C6339" s="164">
        <f>WEEKDAY(A6339)</f>
        <v>1</v>
      </c>
      <c r="D6339" s="164">
        <v>2</v>
      </c>
      <c r="E6339" s="163">
        <v>11.620000000000001</v>
      </c>
      <c r="F6339" s="163">
        <v>11.620000000000001</v>
      </c>
      <c r="G6339" s="163">
        <v>11.940000000000001</v>
      </c>
      <c r="H6339" s="1">
        <v>130</v>
      </c>
      <c r="I6339" s="161">
        <f>VLOOKUP(B6339,L$2:M$54,2,FALSE)</f>
        <v>1.072754099390544</v>
      </c>
      <c r="J6339">
        <f>MAX(I6339*F6339,E6339)</f>
        <v>12.465402634918123</v>
      </c>
      <c r="L6339" s="166"/>
      <c r="M6339" s="41"/>
      <c r="N6339" s="41"/>
      <c r="O6339" s="41"/>
    </row>
    <row r="6340" spans="1:15" x14ac:dyDescent="0.25">
      <c r="A6340" s="165">
        <v>43730.083333333336</v>
      </c>
      <c r="B6340" s="167">
        <f>WEEKNUM(A6340)</f>
        <v>39</v>
      </c>
      <c r="C6340" s="164">
        <f>WEEKDAY(A6340)</f>
        <v>1</v>
      </c>
      <c r="D6340" s="164">
        <v>3</v>
      </c>
      <c r="E6340" s="163">
        <v>10.18</v>
      </c>
      <c r="F6340" s="163">
        <v>10.18</v>
      </c>
      <c r="G6340" s="163">
        <v>12.9275</v>
      </c>
      <c r="H6340" s="1">
        <v>86</v>
      </c>
      <c r="I6340" s="161">
        <f>VLOOKUP(B6340,L$2:M$54,2,FALSE)</f>
        <v>1.072754099390544</v>
      </c>
      <c r="J6340">
        <f>MAX(I6340*F6340,E6340)</f>
        <v>10.920636731795737</v>
      </c>
      <c r="L6340" s="166"/>
      <c r="M6340" s="41"/>
      <c r="N6340" s="41"/>
      <c r="O6340" s="41"/>
    </row>
    <row r="6341" spans="1:15" x14ac:dyDescent="0.25">
      <c r="A6341" s="165">
        <v>43730.125</v>
      </c>
      <c r="B6341" s="167">
        <f>WEEKNUM(A6341)</f>
        <v>39</v>
      </c>
      <c r="C6341" s="164">
        <f>WEEKDAY(A6341)</f>
        <v>1</v>
      </c>
      <c r="D6341" s="164">
        <v>4</v>
      </c>
      <c r="E6341" s="163">
        <v>9.7899999999999991</v>
      </c>
      <c r="F6341" s="163">
        <v>9.7899999999999991</v>
      </c>
      <c r="G6341" s="163">
        <v>13.047499999999999</v>
      </c>
      <c r="H6341" s="1">
        <v>167</v>
      </c>
      <c r="I6341" s="161">
        <f>VLOOKUP(B6341,L$2:M$54,2,FALSE)</f>
        <v>1.072754099390544</v>
      </c>
      <c r="J6341">
        <f>MAX(I6341*F6341,E6341)</f>
        <v>10.502262633033425</v>
      </c>
      <c r="L6341" s="166"/>
      <c r="M6341" s="41"/>
      <c r="N6341" s="41"/>
      <c r="O6341" s="41"/>
    </row>
    <row r="6342" spans="1:15" x14ac:dyDescent="0.25">
      <c r="A6342" s="165">
        <v>43730.166666666664</v>
      </c>
      <c r="B6342" s="167">
        <f>WEEKNUM(A6342)</f>
        <v>39</v>
      </c>
      <c r="C6342" s="164">
        <f>WEEKDAY(A6342)</f>
        <v>1</v>
      </c>
      <c r="D6342" s="164">
        <v>5</v>
      </c>
      <c r="E6342" s="163">
        <v>10.120000000000001</v>
      </c>
      <c r="F6342" s="163">
        <v>10.120000000000001</v>
      </c>
      <c r="G6342" s="163">
        <v>12.055</v>
      </c>
      <c r="H6342" s="1">
        <v>386</v>
      </c>
      <c r="I6342" s="161">
        <f>VLOOKUP(B6342,L$2:M$54,2,FALSE)</f>
        <v>1.072754099390544</v>
      </c>
      <c r="J6342">
        <f>MAX(I6342*F6342,E6342)</f>
        <v>10.856271485832306</v>
      </c>
      <c r="L6342" s="166"/>
      <c r="M6342" s="41"/>
      <c r="N6342" s="41"/>
      <c r="O6342" s="41"/>
    </row>
    <row r="6343" spans="1:15" x14ac:dyDescent="0.25">
      <c r="A6343" s="165">
        <v>43730.208333333336</v>
      </c>
      <c r="B6343" s="167">
        <f>WEEKNUM(A6343)</f>
        <v>39</v>
      </c>
      <c r="C6343" s="164">
        <f>WEEKDAY(A6343)</f>
        <v>1</v>
      </c>
      <c r="D6343" s="164">
        <v>6</v>
      </c>
      <c r="E6343" s="163">
        <v>10.14</v>
      </c>
      <c r="F6343" s="163">
        <v>10.14</v>
      </c>
      <c r="G6343" s="163">
        <v>11.975000000000001</v>
      </c>
      <c r="H6343" s="1">
        <v>869</v>
      </c>
      <c r="I6343" s="161">
        <f>VLOOKUP(B6343,L$2:M$54,2,FALSE)</f>
        <v>1.072754099390544</v>
      </c>
      <c r="J6343">
        <f>MAX(I6343*F6343,E6343)</f>
        <v>10.877726567820117</v>
      </c>
      <c r="L6343" s="166"/>
      <c r="M6343" s="41"/>
      <c r="N6343" s="41"/>
      <c r="O6343" s="41"/>
    </row>
    <row r="6344" spans="1:15" x14ac:dyDescent="0.25">
      <c r="A6344" s="165">
        <v>43730.25</v>
      </c>
      <c r="B6344" s="167">
        <f>WEEKNUM(A6344)</f>
        <v>39</v>
      </c>
      <c r="C6344" s="164">
        <f>WEEKDAY(A6344)</f>
        <v>1</v>
      </c>
      <c r="D6344" s="164">
        <v>7</v>
      </c>
      <c r="E6344" s="163">
        <v>9.8550000000000004</v>
      </c>
      <c r="F6344" s="163">
        <v>9.870000000000001</v>
      </c>
      <c r="G6344" s="163">
        <v>12.09</v>
      </c>
      <c r="H6344" s="1">
        <v>3174</v>
      </c>
      <c r="I6344" s="161">
        <f>VLOOKUP(B6344,L$2:M$54,2,FALSE)</f>
        <v>1.072754099390544</v>
      </c>
      <c r="J6344">
        <f>MAX(I6344*F6344,E6344)</f>
        <v>10.58808296098467</v>
      </c>
      <c r="L6344" s="166"/>
      <c r="M6344" s="41"/>
      <c r="N6344" s="41"/>
      <c r="O6344" s="41"/>
    </row>
    <row r="6345" spans="1:15" x14ac:dyDescent="0.25">
      <c r="A6345" s="165">
        <v>43730.291666666664</v>
      </c>
      <c r="B6345" s="167">
        <f>WEEKNUM(A6345)</f>
        <v>39</v>
      </c>
      <c r="C6345" s="164">
        <f>WEEKDAY(A6345)</f>
        <v>1</v>
      </c>
      <c r="D6345" s="164">
        <v>8</v>
      </c>
      <c r="E6345" s="163">
        <v>9.9349999999999987</v>
      </c>
      <c r="F6345" s="163">
        <v>9.7650000000000006</v>
      </c>
      <c r="G6345" s="163">
        <v>12.030000000000001</v>
      </c>
      <c r="H6345" s="1">
        <v>4338</v>
      </c>
      <c r="I6345" s="161">
        <f>VLOOKUP(B6345,L$2:M$54,2,FALSE)</f>
        <v>1.072754099390544</v>
      </c>
      <c r="J6345">
        <f>MAX(I6345*F6345,E6345)</f>
        <v>10.475443780548662</v>
      </c>
      <c r="L6345" s="166"/>
      <c r="M6345" s="41"/>
      <c r="N6345" s="41"/>
      <c r="O6345" s="41"/>
    </row>
    <row r="6346" spans="1:15" x14ac:dyDescent="0.25">
      <c r="A6346" s="165">
        <v>43730.333333333336</v>
      </c>
      <c r="B6346" s="167">
        <f>WEEKNUM(A6346)</f>
        <v>39</v>
      </c>
      <c r="C6346" s="164">
        <f>WEEKDAY(A6346)</f>
        <v>1</v>
      </c>
      <c r="D6346" s="164">
        <v>9</v>
      </c>
      <c r="E6346" s="163">
        <v>9</v>
      </c>
      <c r="F6346" s="163">
        <v>12.815000000000001</v>
      </c>
      <c r="G6346" s="163">
        <v>12.512499999999999</v>
      </c>
      <c r="H6346" s="1">
        <v>3690</v>
      </c>
      <c r="I6346" s="161">
        <f>VLOOKUP(B6346,L$2:M$54,2,FALSE)</f>
        <v>1.072754099390544</v>
      </c>
      <c r="J6346">
        <f>MAX(I6346*F6346,E6346)</f>
        <v>13.747343783689823</v>
      </c>
      <c r="L6346" s="166"/>
      <c r="M6346" s="41"/>
      <c r="N6346" s="41"/>
      <c r="O6346" s="41"/>
    </row>
    <row r="6347" spans="1:15" x14ac:dyDescent="0.25">
      <c r="A6347" s="165">
        <v>43730.375</v>
      </c>
      <c r="B6347" s="167">
        <f>WEEKNUM(A6347)</f>
        <v>39</v>
      </c>
      <c r="C6347" s="164">
        <f>WEEKDAY(A6347)</f>
        <v>1</v>
      </c>
      <c r="D6347" s="164">
        <v>10</v>
      </c>
      <c r="E6347" s="163">
        <v>10</v>
      </c>
      <c r="F6347" s="163">
        <v>14.09</v>
      </c>
      <c r="G6347" s="163">
        <v>13.035</v>
      </c>
      <c r="H6347" s="1">
        <v>2711</v>
      </c>
      <c r="I6347" s="161">
        <f>VLOOKUP(B6347,L$2:M$54,2,FALSE)</f>
        <v>1.072754099390544</v>
      </c>
      <c r="J6347">
        <f>MAX(I6347*F6347,E6347)</f>
        <v>15.115105260412765</v>
      </c>
      <c r="L6347" s="166"/>
      <c r="M6347" s="41"/>
      <c r="N6347" s="41"/>
      <c r="O6347" s="41"/>
    </row>
    <row r="6348" spans="1:15" x14ac:dyDescent="0.25">
      <c r="A6348" s="165">
        <v>43730.416666666664</v>
      </c>
      <c r="B6348" s="167">
        <f>WEEKNUM(A6348)</f>
        <v>39</v>
      </c>
      <c r="C6348" s="164">
        <f>WEEKDAY(A6348)</f>
        <v>1</v>
      </c>
      <c r="D6348" s="164">
        <v>11</v>
      </c>
      <c r="E6348" s="163">
        <v>10</v>
      </c>
      <c r="F6348" s="163">
        <v>13.98</v>
      </c>
      <c r="G6348" s="163">
        <v>12.969999999999999</v>
      </c>
      <c r="H6348" s="1">
        <v>2580</v>
      </c>
      <c r="I6348" s="161">
        <f>VLOOKUP(B6348,L$2:M$54,2,FALSE)</f>
        <v>1.072754099390544</v>
      </c>
      <c r="J6348">
        <f>MAX(I6348*F6348,E6348)</f>
        <v>14.997102309479805</v>
      </c>
      <c r="L6348" s="166"/>
      <c r="M6348" s="41"/>
      <c r="N6348" s="41"/>
      <c r="O6348" s="41"/>
    </row>
    <row r="6349" spans="1:15" x14ac:dyDescent="0.25">
      <c r="A6349" s="165">
        <v>43730.458333333336</v>
      </c>
      <c r="B6349" s="167">
        <f>WEEKNUM(A6349)</f>
        <v>39</v>
      </c>
      <c r="C6349" s="164">
        <f>WEEKDAY(A6349)</f>
        <v>1</v>
      </c>
      <c r="D6349" s="164">
        <v>12</v>
      </c>
      <c r="E6349" s="163">
        <v>10</v>
      </c>
      <c r="F6349" s="163">
        <v>14.09</v>
      </c>
      <c r="G6349" s="163">
        <v>13.9975</v>
      </c>
      <c r="H6349" s="1">
        <v>2669</v>
      </c>
      <c r="I6349" s="161">
        <f>VLOOKUP(B6349,L$2:M$54,2,FALSE)</f>
        <v>1.072754099390544</v>
      </c>
      <c r="J6349">
        <f>MAX(I6349*F6349,E6349)</f>
        <v>15.115105260412765</v>
      </c>
      <c r="L6349" s="166"/>
      <c r="M6349" s="41"/>
      <c r="N6349" s="41"/>
      <c r="O6349" s="41"/>
    </row>
    <row r="6350" spans="1:15" x14ac:dyDescent="0.25">
      <c r="A6350" s="165">
        <v>43730.5</v>
      </c>
      <c r="B6350" s="167">
        <f>WEEKNUM(A6350)</f>
        <v>39</v>
      </c>
      <c r="C6350" s="164">
        <f>WEEKDAY(A6350)</f>
        <v>1</v>
      </c>
      <c r="D6350" s="164">
        <v>13</v>
      </c>
      <c r="E6350" s="163">
        <v>10</v>
      </c>
      <c r="F6350" s="163">
        <v>13.98</v>
      </c>
      <c r="G6350" s="163">
        <v>13.057500000000001</v>
      </c>
      <c r="H6350" s="1">
        <v>2556</v>
      </c>
      <c r="I6350" s="161">
        <f>VLOOKUP(B6350,L$2:M$54,2,FALSE)</f>
        <v>1.072754099390544</v>
      </c>
      <c r="J6350">
        <f>MAX(I6350*F6350,E6350)</f>
        <v>14.997102309479805</v>
      </c>
      <c r="L6350" s="166"/>
      <c r="M6350" s="41"/>
      <c r="N6350" s="41"/>
      <c r="O6350" s="41"/>
    </row>
    <row r="6351" spans="1:15" x14ac:dyDescent="0.25">
      <c r="A6351" s="165">
        <v>43730.541666666664</v>
      </c>
      <c r="B6351" s="167">
        <f>WEEKNUM(A6351)</f>
        <v>39</v>
      </c>
      <c r="C6351" s="164">
        <f>WEEKDAY(A6351)</f>
        <v>1</v>
      </c>
      <c r="D6351" s="164">
        <v>14</v>
      </c>
      <c r="E6351" s="163">
        <v>10</v>
      </c>
      <c r="F6351" s="163">
        <v>14.09</v>
      </c>
      <c r="G6351" s="163">
        <v>12.75</v>
      </c>
      <c r="H6351" s="1">
        <v>2661</v>
      </c>
      <c r="I6351" s="161">
        <f>VLOOKUP(B6351,L$2:M$54,2,FALSE)</f>
        <v>1.072754099390544</v>
      </c>
      <c r="J6351">
        <f>MAX(I6351*F6351,E6351)</f>
        <v>15.115105260412765</v>
      </c>
      <c r="L6351" s="166"/>
      <c r="M6351" s="41"/>
      <c r="N6351" s="41"/>
      <c r="O6351" s="41"/>
    </row>
    <row r="6352" spans="1:15" x14ac:dyDescent="0.25">
      <c r="A6352" s="165">
        <v>43730.583333333336</v>
      </c>
      <c r="B6352" s="167">
        <f>WEEKNUM(A6352)</f>
        <v>39</v>
      </c>
      <c r="C6352" s="164">
        <f>WEEKDAY(A6352)</f>
        <v>1</v>
      </c>
      <c r="D6352" s="164">
        <v>15</v>
      </c>
      <c r="E6352" s="163">
        <v>10</v>
      </c>
      <c r="F6352" s="163">
        <v>13.98</v>
      </c>
      <c r="G6352" s="163">
        <v>11.985000000000001</v>
      </c>
      <c r="H6352" s="1">
        <v>2996</v>
      </c>
      <c r="I6352" s="161">
        <f>VLOOKUP(B6352,L$2:M$54,2,FALSE)</f>
        <v>1.072754099390544</v>
      </c>
      <c r="J6352">
        <f>MAX(I6352*F6352,E6352)</f>
        <v>14.997102309479805</v>
      </c>
      <c r="L6352" s="166"/>
      <c r="M6352" s="41"/>
      <c r="N6352" s="41"/>
      <c r="O6352" s="41"/>
    </row>
    <row r="6353" spans="1:15" x14ac:dyDescent="0.25">
      <c r="A6353" s="165">
        <v>43730.625</v>
      </c>
      <c r="B6353" s="167">
        <f>WEEKNUM(A6353)</f>
        <v>39</v>
      </c>
      <c r="C6353" s="164">
        <f>WEEKDAY(A6353)</f>
        <v>1</v>
      </c>
      <c r="D6353" s="164">
        <v>16</v>
      </c>
      <c r="E6353" s="163">
        <v>10</v>
      </c>
      <c r="F6353" s="163">
        <v>13.865</v>
      </c>
      <c r="G6353" s="163">
        <v>11.399999999999999</v>
      </c>
      <c r="H6353" s="1">
        <v>3311</v>
      </c>
      <c r="I6353" s="161">
        <f>VLOOKUP(B6353,L$2:M$54,2,FALSE)</f>
        <v>1.072754099390544</v>
      </c>
      <c r="J6353">
        <f>MAX(I6353*F6353,E6353)</f>
        <v>14.873735588049893</v>
      </c>
      <c r="L6353" s="166"/>
      <c r="M6353" s="41"/>
      <c r="N6353" s="41"/>
      <c r="O6353" s="41"/>
    </row>
    <row r="6354" spans="1:15" x14ac:dyDescent="0.25">
      <c r="A6354" s="165">
        <v>43730.666666666664</v>
      </c>
      <c r="B6354" s="167">
        <f>WEEKNUM(A6354)</f>
        <v>39</v>
      </c>
      <c r="C6354" s="164">
        <f>WEEKDAY(A6354)</f>
        <v>1</v>
      </c>
      <c r="D6354" s="164">
        <v>17</v>
      </c>
      <c r="E6354" s="163">
        <v>10</v>
      </c>
      <c r="F6354" s="163">
        <v>13.684999999999999</v>
      </c>
      <c r="G6354" s="163">
        <v>12.030000000000001</v>
      </c>
      <c r="H6354" s="1">
        <v>4176</v>
      </c>
      <c r="I6354" s="161">
        <f>VLOOKUP(B6354,L$2:M$54,2,FALSE)</f>
        <v>1.072754099390544</v>
      </c>
      <c r="J6354">
        <f>MAX(I6354*F6354,E6354)</f>
        <v>14.680639850159594</v>
      </c>
      <c r="L6354" s="166"/>
      <c r="M6354" s="41"/>
      <c r="N6354" s="41"/>
      <c r="O6354" s="41"/>
    </row>
    <row r="6355" spans="1:15" x14ac:dyDescent="0.25">
      <c r="A6355" s="165">
        <v>43730.708333333336</v>
      </c>
      <c r="B6355" s="167">
        <f>WEEKNUM(A6355)</f>
        <v>39</v>
      </c>
      <c r="C6355" s="164">
        <f>WEEKDAY(A6355)</f>
        <v>1</v>
      </c>
      <c r="D6355" s="164">
        <v>18</v>
      </c>
      <c r="E6355" s="163">
        <v>10</v>
      </c>
      <c r="F6355" s="163">
        <v>14.09</v>
      </c>
      <c r="G6355" s="163">
        <v>11.932500000000001</v>
      </c>
      <c r="H6355" s="1">
        <v>4063</v>
      </c>
      <c r="I6355" s="161">
        <f>VLOOKUP(B6355,L$2:M$54,2,FALSE)</f>
        <v>1.072754099390544</v>
      </c>
      <c r="J6355">
        <f>MAX(I6355*F6355,E6355)</f>
        <v>15.115105260412765</v>
      </c>
      <c r="L6355" s="166"/>
      <c r="M6355" s="41"/>
      <c r="N6355" s="41"/>
      <c r="O6355" s="41"/>
    </row>
    <row r="6356" spans="1:15" x14ac:dyDescent="0.25">
      <c r="A6356" s="165">
        <v>43730.75</v>
      </c>
      <c r="B6356" s="167">
        <f>WEEKNUM(A6356)</f>
        <v>39</v>
      </c>
      <c r="C6356" s="164">
        <f>WEEKDAY(A6356)</f>
        <v>1</v>
      </c>
      <c r="D6356" s="164">
        <v>19</v>
      </c>
      <c r="E6356" s="163">
        <v>10</v>
      </c>
      <c r="F6356" s="163">
        <v>13.99</v>
      </c>
      <c r="G6356" s="163">
        <v>12.120000000000001</v>
      </c>
      <c r="H6356" s="1">
        <v>3226</v>
      </c>
      <c r="I6356" s="161">
        <f>VLOOKUP(B6356,L$2:M$54,2,FALSE)</f>
        <v>1.072754099390544</v>
      </c>
      <c r="J6356">
        <f>MAX(I6356*F6356,E6356)</f>
        <v>15.00782985047371</v>
      </c>
      <c r="L6356" s="166"/>
      <c r="M6356" s="41"/>
      <c r="N6356" s="41"/>
      <c r="O6356" s="41"/>
    </row>
    <row r="6357" spans="1:15" x14ac:dyDescent="0.25">
      <c r="A6357" s="165">
        <v>43730.791666666664</v>
      </c>
      <c r="B6357" s="167">
        <f>WEEKNUM(A6357)</f>
        <v>39</v>
      </c>
      <c r="C6357" s="164">
        <f>WEEKDAY(A6357)</f>
        <v>1</v>
      </c>
      <c r="D6357" s="164">
        <v>20</v>
      </c>
      <c r="E6357" s="163">
        <v>10</v>
      </c>
      <c r="F6357" s="163">
        <v>13.965</v>
      </c>
      <c r="G6357" s="163">
        <v>11.905000000000001</v>
      </c>
      <c r="H6357" s="1">
        <v>2608</v>
      </c>
      <c r="I6357" s="161">
        <f>VLOOKUP(B6357,L$2:M$54,2,FALSE)</f>
        <v>1.072754099390544</v>
      </c>
      <c r="J6357">
        <f>MAX(I6357*F6357,E6357)</f>
        <v>14.981010997988946</v>
      </c>
      <c r="L6357" s="166"/>
      <c r="M6357" s="41"/>
      <c r="N6357" s="41"/>
      <c r="O6357" s="41"/>
    </row>
    <row r="6358" spans="1:15" x14ac:dyDescent="0.25">
      <c r="A6358" s="165">
        <v>43730.833333333336</v>
      </c>
      <c r="B6358" s="167">
        <f>WEEKNUM(A6358)</f>
        <v>39</v>
      </c>
      <c r="C6358" s="164">
        <f>WEEKDAY(A6358)</f>
        <v>1</v>
      </c>
      <c r="D6358" s="164">
        <v>21</v>
      </c>
      <c r="E6358" s="163">
        <v>10</v>
      </c>
      <c r="F6358" s="163">
        <v>12.815</v>
      </c>
      <c r="G6358" s="163">
        <v>12.065000000000001</v>
      </c>
      <c r="H6358" s="1">
        <v>1595</v>
      </c>
      <c r="I6358" s="161">
        <f>VLOOKUP(B6358,L$2:M$54,2,FALSE)</f>
        <v>1.072754099390544</v>
      </c>
      <c r="J6358">
        <f>MAX(I6358*F6358,E6358)</f>
        <v>13.747343783689821</v>
      </c>
      <c r="L6358" s="166"/>
      <c r="M6358" s="41"/>
      <c r="N6358" s="41"/>
      <c r="O6358" s="41"/>
    </row>
    <row r="6359" spans="1:15" x14ac:dyDescent="0.25">
      <c r="A6359" s="165">
        <v>43730.875</v>
      </c>
      <c r="B6359" s="167">
        <f>WEEKNUM(A6359)</f>
        <v>39</v>
      </c>
      <c r="C6359" s="164">
        <f>WEEKDAY(A6359)</f>
        <v>1</v>
      </c>
      <c r="D6359" s="164">
        <v>22</v>
      </c>
      <c r="E6359" s="163">
        <v>12</v>
      </c>
      <c r="F6359" s="163">
        <v>12.045</v>
      </c>
      <c r="G6359" s="163">
        <v>10.215</v>
      </c>
      <c r="H6359" s="1">
        <v>1029</v>
      </c>
      <c r="I6359" s="161">
        <f>VLOOKUP(B6359,L$2:M$54,2,FALSE)</f>
        <v>1.072754099390544</v>
      </c>
      <c r="J6359">
        <f>MAX(I6359*F6359,E6359)</f>
        <v>12.921323127159102</v>
      </c>
      <c r="L6359" s="166"/>
      <c r="M6359" s="41"/>
      <c r="N6359" s="41"/>
      <c r="O6359" s="41"/>
    </row>
    <row r="6360" spans="1:15" x14ac:dyDescent="0.25">
      <c r="A6360" s="165">
        <v>43730.916666666664</v>
      </c>
      <c r="B6360" s="167">
        <f>WEEKNUM(A6360)</f>
        <v>39</v>
      </c>
      <c r="C6360" s="164">
        <f>WEEKDAY(A6360)</f>
        <v>1</v>
      </c>
      <c r="D6360" s="164">
        <v>23</v>
      </c>
      <c r="E6360" s="163">
        <v>11</v>
      </c>
      <c r="F6360" s="163">
        <v>11.73</v>
      </c>
      <c r="G6360" s="163">
        <v>10.055</v>
      </c>
      <c r="H6360" s="1">
        <v>942</v>
      </c>
      <c r="I6360" s="161">
        <f>VLOOKUP(B6360,L$2:M$54,2,FALSE)</f>
        <v>1.072754099390544</v>
      </c>
      <c r="J6360">
        <f>MAX(I6360*F6360,E6360)</f>
        <v>12.583405585851082</v>
      </c>
      <c r="L6360" s="166"/>
      <c r="M6360" s="41"/>
      <c r="N6360" s="41"/>
      <c r="O6360" s="41"/>
    </row>
    <row r="6361" spans="1:15" x14ac:dyDescent="0.25">
      <c r="A6361" s="165">
        <v>43730.958333333336</v>
      </c>
      <c r="B6361" s="167">
        <f>WEEKNUM(A6361)</f>
        <v>39</v>
      </c>
      <c r="C6361" s="164">
        <f>WEEKDAY(A6361)</f>
        <v>1</v>
      </c>
      <c r="D6361" s="164">
        <v>24</v>
      </c>
      <c r="E6361" s="163">
        <v>11.815</v>
      </c>
      <c r="F6361" s="163">
        <v>11.815</v>
      </c>
      <c r="G6361" s="163">
        <v>11.02</v>
      </c>
      <c r="H6361" s="1">
        <v>932</v>
      </c>
      <c r="I6361" s="161">
        <f>VLOOKUP(B6361,L$2:M$54,2,FALSE)</f>
        <v>1.072754099390544</v>
      </c>
      <c r="J6361">
        <f>MAX(I6361*F6361,E6361)</f>
        <v>12.674589684299276</v>
      </c>
      <c r="L6361" s="166"/>
      <c r="M6361" s="41"/>
      <c r="N6361" s="41"/>
      <c r="O6361" s="41"/>
    </row>
    <row r="6362" spans="1:15" x14ac:dyDescent="0.25">
      <c r="A6362" s="165">
        <v>43731</v>
      </c>
      <c r="B6362" s="167">
        <f>WEEKNUM(A6362)</f>
        <v>39</v>
      </c>
      <c r="C6362" s="164">
        <f>WEEKDAY(A6362)</f>
        <v>2</v>
      </c>
      <c r="D6362" s="164">
        <v>1</v>
      </c>
      <c r="E6362" s="163">
        <v>11.86</v>
      </c>
      <c r="F6362" s="163">
        <v>11.86</v>
      </c>
      <c r="G6362" s="163">
        <v>9.8999999999999986</v>
      </c>
      <c r="H6362" s="1">
        <v>589</v>
      </c>
      <c r="I6362" s="161">
        <f>VLOOKUP(B6362,L$2:M$54,2,FALSE)</f>
        <v>1.072754099390544</v>
      </c>
      <c r="J6362">
        <f>MAX(I6362*F6362,E6362)</f>
        <v>12.722863618771852</v>
      </c>
      <c r="L6362" s="166"/>
      <c r="M6362" s="41"/>
      <c r="N6362" s="41"/>
      <c r="O6362" s="41"/>
    </row>
    <row r="6363" spans="1:15" x14ac:dyDescent="0.25">
      <c r="A6363" s="165">
        <v>43731.041666666664</v>
      </c>
      <c r="B6363" s="167">
        <f>WEEKNUM(A6363)</f>
        <v>39</v>
      </c>
      <c r="C6363" s="164">
        <f>WEEKDAY(A6363)</f>
        <v>2</v>
      </c>
      <c r="D6363" s="164">
        <v>2</v>
      </c>
      <c r="E6363" s="163">
        <v>12.065</v>
      </c>
      <c r="F6363" s="163">
        <v>12.065</v>
      </c>
      <c r="G6363" s="163">
        <v>10.9475</v>
      </c>
      <c r="H6363" s="1">
        <v>361</v>
      </c>
      <c r="I6363" s="161">
        <f>VLOOKUP(B6363,L$2:M$54,2,FALSE)</f>
        <v>1.072754099390544</v>
      </c>
      <c r="J6363">
        <f>MAX(I6363*F6363,E6363)</f>
        <v>12.942778209146914</v>
      </c>
      <c r="L6363" s="166"/>
      <c r="M6363" s="41"/>
      <c r="N6363" s="41"/>
      <c r="O6363" s="41"/>
    </row>
    <row r="6364" spans="1:15" x14ac:dyDescent="0.25">
      <c r="A6364" s="165">
        <v>43731.083333333336</v>
      </c>
      <c r="B6364" s="167">
        <f>WEEKNUM(A6364)</f>
        <v>39</v>
      </c>
      <c r="C6364" s="164">
        <f>WEEKDAY(A6364)</f>
        <v>2</v>
      </c>
      <c r="D6364" s="164">
        <v>3</v>
      </c>
      <c r="E6364" s="163">
        <v>12.030000000000001</v>
      </c>
      <c r="F6364" s="163">
        <v>12.030000000000001</v>
      </c>
      <c r="G6364" s="163">
        <v>10.465</v>
      </c>
      <c r="H6364" s="1">
        <v>186</v>
      </c>
      <c r="I6364" s="161">
        <f>VLOOKUP(B6364,L$2:M$54,2,FALSE)</f>
        <v>1.072754099390544</v>
      </c>
      <c r="J6364">
        <f>MAX(I6364*F6364,E6364)</f>
        <v>12.905231815668246</v>
      </c>
      <c r="L6364" s="166"/>
      <c r="M6364" s="41"/>
      <c r="N6364" s="41"/>
      <c r="O6364" s="41"/>
    </row>
    <row r="6365" spans="1:15" x14ac:dyDescent="0.25">
      <c r="A6365" s="165">
        <v>43731.125</v>
      </c>
      <c r="B6365" s="167">
        <f>WEEKNUM(A6365)</f>
        <v>39</v>
      </c>
      <c r="C6365" s="164">
        <f>WEEKDAY(A6365)</f>
        <v>2</v>
      </c>
      <c r="D6365" s="164">
        <v>4</v>
      </c>
      <c r="E6365" s="163">
        <v>9.9499999999999993</v>
      </c>
      <c r="F6365" s="163">
        <v>9.9499999999999993</v>
      </c>
      <c r="G6365" s="163">
        <v>11.342499999999999</v>
      </c>
      <c r="H6365" s="1">
        <v>225</v>
      </c>
      <c r="I6365" s="161">
        <f>VLOOKUP(B6365,L$2:M$54,2,FALSE)</f>
        <v>1.072754099390544</v>
      </c>
      <c r="J6365">
        <f>MAX(I6365*F6365,E6365)</f>
        <v>10.673903288935913</v>
      </c>
      <c r="L6365" s="166"/>
      <c r="M6365" s="41"/>
      <c r="N6365" s="41"/>
      <c r="O6365" s="41"/>
    </row>
    <row r="6366" spans="1:15" x14ac:dyDescent="0.25">
      <c r="A6366" s="165">
        <v>43731.166666666664</v>
      </c>
      <c r="B6366" s="167">
        <f>WEEKNUM(A6366)</f>
        <v>39</v>
      </c>
      <c r="C6366" s="164">
        <f>WEEKDAY(A6366)</f>
        <v>2</v>
      </c>
      <c r="D6366" s="164">
        <v>5</v>
      </c>
      <c r="E6366" s="163">
        <v>10.190000000000001</v>
      </c>
      <c r="F6366" s="163">
        <v>10.190000000000001</v>
      </c>
      <c r="G6366" s="163">
        <v>11.899999999999999</v>
      </c>
      <c r="H6366" s="1">
        <v>297</v>
      </c>
      <c r="I6366" s="161">
        <f>VLOOKUP(B6366,L$2:M$54,2,FALSE)</f>
        <v>1.072754099390544</v>
      </c>
      <c r="J6366">
        <f>MAX(I6366*F6366,E6366)</f>
        <v>10.931364272789645</v>
      </c>
      <c r="L6366" s="166"/>
      <c r="M6366" s="41"/>
      <c r="N6366" s="41"/>
      <c r="O6366" s="41"/>
    </row>
    <row r="6367" spans="1:15" x14ac:dyDescent="0.25">
      <c r="A6367" s="165">
        <v>43731.208333333336</v>
      </c>
      <c r="B6367" s="167">
        <f>WEEKNUM(A6367)</f>
        <v>39</v>
      </c>
      <c r="C6367" s="164">
        <f>WEEKDAY(A6367)</f>
        <v>2</v>
      </c>
      <c r="D6367" s="164">
        <v>6</v>
      </c>
      <c r="E6367" s="163">
        <v>10.065000000000001</v>
      </c>
      <c r="F6367" s="163">
        <v>10.065000000000001</v>
      </c>
      <c r="G6367" s="163">
        <v>11.842499999999999</v>
      </c>
      <c r="H6367" s="1">
        <v>348</v>
      </c>
      <c r="I6367" s="161">
        <f>VLOOKUP(B6367,L$2:M$54,2,FALSE)</f>
        <v>1.072754099390544</v>
      </c>
      <c r="J6367">
        <f>MAX(I6367*F6367,E6367)</f>
        <v>10.797270010365827</v>
      </c>
      <c r="L6367" s="166"/>
      <c r="M6367" s="41"/>
      <c r="N6367" s="41"/>
      <c r="O6367" s="41"/>
    </row>
    <row r="6368" spans="1:15" x14ac:dyDescent="0.25">
      <c r="A6368" s="165">
        <v>43731.25</v>
      </c>
      <c r="B6368" s="167">
        <f>WEEKNUM(A6368)</f>
        <v>39</v>
      </c>
      <c r="C6368" s="164">
        <f>WEEKDAY(A6368)</f>
        <v>2</v>
      </c>
      <c r="D6368" s="164">
        <v>7</v>
      </c>
      <c r="E6368" s="163">
        <v>10.09</v>
      </c>
      <c r="F6368" s="163">
        <v>10.09</v>
      </c>
      <c r="G6368" s="163">
        <v>11.899999999999999</v>
      </c>
      <c r="H6368" s="1">
        <v>714</v>
      </c>
      <c r="I6368" s="161">
        <f>VLOOKUP(B6368,L$2:M$54,2,FALSE)</f>
        <v>1.072754099390544</v>
      </c>
      <c r="J6368">
        <f>MAX(I6368*F6368,E6368)</f>
        <v>10.824088862850589</v>
      </c>
      <c r="L6368" s="166"/>
      <c r="M6368" s="41"/>
      <c r="N6368" s="41"/>
      <c r="O6368" s="41"/>
    </row>
    <row r="6369" spans="1:15" x14ac:dyDescent="0.25">
      <c r="A6369" s="165">
        <v>43731.291666666664</v>
      </c>
      <c r="B6369" s="167">
        <f>WEEKNUM(A6369)</f>
        <v>39</v>
      </c>
      <c r="C6369" s="164">
        <f>WEEKDAY(A6369)</f>
        <v>2</v>
      </c>
      <c r="D6369" s="164">
        <v>8</v>
      </c>
      <c r="E6369" s="163">
        <v>9.9499999999999993</v>
      </c>
      <c r="F6369" s="163">
        <v>9.9499999999999993</v>
      </c>
      <c r="G6369" s="163">
        <v>11.842499999999999</v>
      </c>
      <c r="H6369" s="1">
        <v>1389</v>
      </c>
      <c r="I6369" s="161">
        <f>VLOOKUP(B6369,L$2:M$54,2,FALSE)</f>
        <v>1.072754099390544</v>
      </c>
      <c r="J6369">
        <f>MAX(I6369*F6369,E6369)</f>
        <v>10.673903288935913</v>
      </c>
      <c r="L6369" s="166"/>
      <c r="M6369" s="41"/>
      <c r="N6369" s="41"/>
      <c r="O6369" s="41"/>
    </row>
    <row r="6370" spans="1:15" x14ac:dyDescent="0.25">
      <c r="A6370" s="165">
        <v>43731.333333333336</v>
      </c>
      <c r="B6370" s="167">
        <f>WEEKNUM(A6370)</f>
        <v>39</v>
      </c>
      <c r="C6370" s="164">
        <f>WEEKDAY(A6370)</f>
        <v>2</v>
      </c>
      <c r="D6370" s="164">
        <v>9</v>
      </c>
      <c r="E6370" s="163">
        <v>11.86</v>
      </c>
      <c r="F6370" s="163">
        <v>11.86</v>
      </c>
      <c r="G6370" s="163">
        <v>11.899999999999999</v>
      </c>
      <c r="H6370" s="1">
        <v>2155</v>
      </c>
      <c r="I6370" s="161">
        <f>VLOOKUP(B6370,L$2:M$54,2,FALSE)</f>
        <v>1.072754099390544</v>
      </c>
      <c r="J6370">
        <f>MAX(I6370*F6370,E6370)</f>
        <v>12.722863618771852</v>
      </c>
      <c r="L6370" s="166"/>
      <c r="M6370" s="41"/>
      <c r="N6370" s="41"/>
      <c r="O6370" s="41"/>
    </row>
    <row r="6371" spans="1:15" x14ac:dyDescent="0.25">
      <c r="A6371" s="165">
        <v>43731.375</v>
      </c>
      <c r="B6371" s="167">
        <f>WEEKNUM(A6371)</f>
        <v>39</v>
      </c>
      <c r="C6371" s="164">
        <f>WEEKDAY(A6371)</f>
        <v>2</v>
      </c>
      <c r="D6371" s="164">
        <v>10</v>
      </c>
      <c r="E6371" s="163">
        <v>10.5</v>
      </c>
      <c r="F6371" s="163">
        <v>11.885</v>
      </c>
      <c r="G6371" s="163">
        <v>11.842499999999999</v>
      </c>
      <c r="H6371" s="1">
        <v>2590</v>
      </c>
      <c r="I6371" s="161">
        <f>VLOOKUP(B6371,L$2:M$54,2,FALSE)</f>
        <v>1.072754099390544</v>
      </c>
      <c r="J6371">
        <f>MAX(I6371*F6371,E6371)</f>
        <v>12.749682471256616</v>
      </c>
      <c r="L6371" s="166"/>
      <c r="M6371" s="41"/>
      <c r="N6371" s="41"/>
      <c r="O6371" s="41"/>
    </row>
    <row r="6372" spans="1:15" x14ac:dyDescent="0.25">
      <c r="A6372" s="165">
        <v>43731.416666666664</v>
      </c>
      <c r="B6372" s="167">
        <f>WEEKNUM(A6372)</f>
        <v>39</v>
      </c>
      <c r="C6372" s="164">
        <f>WEEKDAY(A6372)</f>
        <v>2</v>
      </c>
      <c r="D6372" s="164">
        <v>11</v>
      </c>
      <c r="E6372" s="163">
        <v>10.934999999999999</v>
      </c>
      <c r="F6372" s="163">
        <v>11.94</v>
      </c>
      <c r="G6372" s="163">
        <v>11.99</v>
      </c>
      <c r="H6372" s="1">
        <v>2941</v>
      </c>
      <c r="I6372" s="161">
        <f>VLOOKUP(B6372,L$2:M$54,2,FALSE)</f>
        <v>1.072754099390544</v>
      </c>
      <c r="J6372">
        <f>MAX(I6372*F6372,E6372)</f>
        <v>12.808683946723095</v>
      </c>
      <c r="L6372" s="166"/>
      <c r="M6372" s="41"/>
      <c r="N6372" s="41"/>
      <c r="O6372" s="41"/>
    </row>
    <row r="6373" spans="1:15" x14ac:dyDescent="0.25">
      <c r="A6373" s="165">
        <v>43731.458333333336</v>
      </c>
      <c r="B6373" s="167">
        <f>WEEKNUM(A6373)</f>
        <v>39</v>
      </c>
      <c r="C6373" s="164">
        <f>WEEKDAY(A6373)</f>
        <v>2</v>
      </c>
      <c r="D6373" s="164">
        <v>12</v>
      </c>
      <c r="E6373" s="163">
        <v>10</v>
      </c>
      <c r="F6373" s="163">
        <v>13.870000000000001</v>
      </c>
      <c r="G6373" s="163">
        <v>12.045</v>
      </c>
      <c r="H6373" s="1">
        <v>2885</v>
      </c>
      <c r="I6373" s="161">
        <f>VLOOKUP(B6373,L$2:M$54,2,FALSE)</f>
        <v>1.072754099390544</v>
      </c>
      <c r="J6373">
        <f>MAX(I6373*F6373,E6373)</f>
        <v>14.879099358546846</v>
      </c>
      <c r="L6373" s="166"/>
      <c r="M6373" s="41"/>
      <c r="N6373" s="41"/>
      <c r="O6373" s="41"/>
    </row>
    <row r="6374" spans="1:15" x14ac:dyDescent="0.25">
      <c r="A6374" s="165">
        <v>43731.5</v>
      </c>
      <c r="B6374" s="167">
        <f>WEEKNUM(A6374)</f>
        <v>39</v>
      </c>
      <c r="C6374" s="164">
        <f>WEEKDAY(A6374)</f>
        <v>2</v>
      </c>
      <c r="D6374" s="164">
        <v>13</v>
      </c>
      <c r="E6374" s="163">
        <v>10</v>
      </c>
      <c r="F6374" s="163">
        <v>14.15</v>
      </c>
      <c r="G6374" s="163">
        <v>12.012499999999999</v>
      </c>
      <c r="H6374" s="1">
        <v>2586</v>
      </c>
      <c r="I6374" s="161">
        <f>VLOOKUP(B6374,L$2:M$54,2,FALSE)</f>
        <v>1.072754099390544</v>
      </c>
      <c r="J6374">
        <f>MAX(I6374*F6374,E6374)</f>
        <v>15.179470506376198</v>
      </c>
      <c r="L6374" s="166"/>
      <c r="M6374" s="41"/>
      <c r="N6374" s="41"/>
      <c r="O6374" s="41"/>
    </row>
    <row r="6375" spans="1:15" x14ac:dyDescent="0.25">
      <c r="A6375" s="165">
        <v>43731.541666666664</v>
      </c>
      <c r="B6375" s="167">
        <f>WEEKNUM(A6375)</f>
        <v>39</v>
      </c>
      <c r="C6375" s="164">
        <f>WEEKDAY(A6375)</f>
        <v>2</v>
      </c>
      <c r="D6375" s="164">
        <v>14</v>
      </c>
      <c r="E6375" s="163">
        <v>10</v>
      </c>
      <c r="F6375" s="163">
        <v>11.9375</v>
      </c>
      <c r="G6375" s="163">
        <v>11.7875</v>
      </c>
      <c r="H6375" s="1">
        <v>2640</v>
      </c>
      <c r="I6375" s="161">
        <f>VLOOKUP(B6375,L$2:M$54,2,FALSE)</f>
        <v>1.072754099390544</v>
      </c>
      <c r="J6375">
        <f>MAX(I6375*F6375,E6375)</f>
        <v>12.806002061474619</v>
      </c>
      <c r="L6375" s="166"/>
      <c r="M6375" s="41"/>
      <c r="N6375" s="41"/>
      <c r="O6375" s="41"/>
    </row>
    <row r="6376" spans="1:15" x14ac:dyDescent="0.25">
      <c r="A6376" s="165">
        <v>43731.583333333336</v>
      </c>
      <c r="B6376" s="167">
        <f>WEEKNUM(A6376)</f>
        <v>39</v>
      </c>
      <c r="C6376" s="164">
        <f>WEEKDAY(A6376)</f>
        <v>2</v>
      </c>
      <c r="D6376" s="164">
        <v>15</v>
      </c>
      <c r="E6376" s="163">
        <v>11</v>
      </c>
      <c r="F6376" s="163">
        <v>12.105</v>
      </c>
      <c r="G6376" s="163">
        <v>11.725</v>
      </c>
      <c r="H6376" s="1">
        <v>2964</v>
      </c>
      <c r="I6376" s="161">
        <f>VLOOKUP(B6376,L$2:M$54,2,FALSE)</f>
        <v>1.072754099390544</v>
      </c>
      <c r="J6376">
        <f>MAX(I6376*F6376,E6376)</f>
        <v>12.985688373122535</v>
      </c>
      <c r="L6376" s="166"/>
      <c r="M6376" s="41"/>
      <c r="N6376" s="41"/>
      <c r="O6376" s="41"/>
    </row>
    <row r="6377" spans="1:15" x14ac:dyDescent="0.25">
      <c r="A6377" s="165">
        <v>43731.625</v>
      </c>
      <c r="B6377" s="167">
        <f>WEEKNUM(A6377)</f>
        <v>39</v>
      </c>
      <c r="C6377" s="164">
        <f>WEEKDAY(A6377)</f>
        <v>2</v>
      </c>
      <c r="D6377" s="164">
        <v>16</v>
      </c>
      <c r="E6377" s="163">
        <v>10</v>
      </c>
      <c r="F6377" s="163">
        <v>13.850000000000001</v>
      </c>
      <c r="G6377" s="163">
        <v>11.907499999999999</v>
      </c>
      <c r="H6377" s="1">
        <v>2835</v>
      </c>
      <c r="I6377" s="161">
        <f>VLOOKUP(B6377,L$2:M$54,2,FALSE)</f>
        <v>1.072754099390544</v>
      </c>
      <c r="J6377">
        <f>MAX(I6377*F6377,E6377)</f>
        <v>14.857644276559036</v>
      </c>
      <c r="L6377" s="166"/>
      <c r="M6377" s="41"/>
      <c r="N6377" s="41"/>
      <c r="O6377" s="41"/>
    </row>
    <row r="6378" spans="1:15" x14ac:dyDescent="0.25">
      <c r="A6378" s="165">
        <v>43731.666666666664</v>
      </c>
      <c r="B6378" s="167">
        <f>WEEKNUM(A6378)</f>
        <v>39</v>
      </c>
      <c r="C6378" s="164">
        <f>WEEKDAY(A6378)</f>
        <v>2</v>
      </c>
      <c r="D6378" s="164">
        <v>17</v>
      </c>
      <c r="E6378" s="163">
        <v>10</v>
      </c>
      <c r="F6378" s="163">
        <v>14.260000000000002</v>
      </c>
      <c r="G6378" s="163">
        <v>12.022500000000001</v>
      </c>
      <c r="H6378" s="1">
        <v>3078</v>
      </c>
      <c r="I6378" s="161">
        <f>VLOOKUP(B6378,L$2:M$54,2,FALSE)</f>
        <v>1.072754099390544</v>
      </c>
      <c r="J6378">
        <f>MAX(I6378*F6378,E6378)</f>
        <v>15.29747345730916</v>
      </c>
      <c r="L6378" s="166"/>
      <c r="M6378" s="41"/>
      <c r="N6378" s="41"/>
      <c r="O6378" s="41"/>
    </row>
    <row r="6379" spans="1:15" x14ac:dyDescent="0.25">
      <c r="A6379" s="165">
        <v>43731.708333333336</v>
      </c>
      <c r="B6379" s="167">
        <f>WEEKNUM(A6379)</f>
        <v>39</v>
      </c>
      <c r="C6379" s="164">
        <f>WEEKDAY(A6379)</f>
        <v>2</v>
      </c>
      <c r="D6379" s="164">
        <v>18</v>
      </c>
      <c r="E6379" s="163">
        <v>10</v>
      </c>
      <c r="F6379" s="163">
        <v>14</v>
      </c>
      <c r="G6379" s="163">
        <v>11.3675</v>
      </c>
      <c r="H6379" s="1">
        <v>3259</v>
      </c>
      <c r="I6379" s="161">
        <f>VLOOKUP(B6379,L$2:M$54,2,FALSE)</f>
        <v>1.072754099390544</v>
      </c>
      <c r="J6379">
        <f>MAX(I6379*F6379,E6379)</f>
        <v>15.018557391467617</v>
      </c>
      <c r="L6379" s="166"/>
      <c r="M6379" s="41"/>
      <c r="N6379" s="41"/>
      <c r="O6379" s="41"/>
    </row>
    <row r="6380" spans="1:15" x14ac:dyDescent="0.25">
      <c r="A6380" s="165">
        <v>43731.75</v>
      </c>
      <c r="B6380" s="167">
        <f>WEEKNUM(A6380)</f>
        <v>39</v>
      </c>
      <c r="C6380" s="164">
        <f>WEEKDAY(A6380)</f>
        <v>2</v>
      </c>
      <c r="D6380" s="164">
        <v>19</v>
      </c>
      <c r="E6380" s="163">
        <v>10</v>
      </c>
      <c r="F6380" s="163">
        <v>13.850000000000001</v>
      </c>
      <c r="G6380" s="163">
        <v>12.045</v>
      </c>
      <c r="H6380" s="1">
        <v>3193</v>
      </c>
      <c r="I6380" s="161">
        <f>VLOOKUP(B6380,L$2:M$54,2,FALSE)</f>
        <v>1.072754099390544</v>
      </c>
      <c r="J6380">
        <f>MAX(I6380*F6380,E6380)</f>
        <v>14.857644276559036</v>
      </c>
      <c r="L6380" s="166"/>
      <c r="M6380" s="41"/>
      <c r="N6380" s="41"/>
      <c r="O6380" s="41"/>
    </row>
    <row r="6381" spans="1:15" x14ac:dyDescent="0.25">
      <c r="A6381" s="165">
        <v>43731.791666666664</v>
      </c>
      <c r="B6381" s="167">
        <f>WEEKNUM(A6381)</f>
        <v>39</v>
      </c>
      <c r="C6381" s="164">
        <f>WEEKDAY(A6381)</f>
        <v>2</v>
      </c>
      <c r="D6381" s="164">
        <v>20</v>
      </c>
      <c r="E6381" s="163">
        <v>10</v>
      </c>
      <c r="F6381" s="163">
        <v>14.260000000000002</v>
      </c>
      <c r="G6381" s="163">
        <v>11.89</v>
      </c>
      <c r="H6381" s="1">
        <v>2348</v>
      </c>
      <c r="I6381" s="161">
        <f>VLOOKUP(B6381,L$2:M$54,2,FALSE)</f>
        <v>1.072754099390544</v>
      </c>
      <c r="J6381">
        <f>MAX(I6381*F6381,E6381)</f>
        <v>15.29747345730916</v>
      </c>
      <c r="L6381" s="166"/>
      <c r="M6381" s="41"/>
      <c r="N6381" s="41"/>
      <c r="O6381" s="41"/>
    </row>
    <row r="6382" spans="1:15" x14ac:dyDescent="0.25">
      <c r="A6382" s="165">
        <v>43731.833333333336</v>
      </c>
      <c r="B6382" s="167">
        <f>WEEKNUM(A6382)</f>
        <v>39</v>
      </c>
      <c r="C6382" s="164">
        <f>WEEKDAY(A6382)</f>
        <v>2</v>
      </c>
      <c r="D6382" s="164">
        <v>21</v>
      </c>
      <c r="E6382" s="163">
        <v>10</v>
      </c>
      <c r="F6382" s="163">
        <v>13</v>
      </c>
      <c r="G6382" s="163">
        <v>11.705</v>
      </c>
      <c r="H6382" s="1">
        <v>1511</v>
      </c>
      <c r="I6382" s="161">
        <f>VLOOKUP(B6382,L$2:M$54,2,FALSE)</f>
        <v>1.072754099390544</v>
      </c>
      <c r="J6382">
        <f>MAX(I6382*F6382,E6382)</f>
        <v>13.945803292077072</v>
      </c>
      <c r="L6382" s="166"/>
      <c r="M6382" s="41"/>
      <c r="N6382" s="41"/>
      <c r="O6382" s="41"/>
    </row>
    <row r="6383" spans="1:15" x14ac:dyDescent="0.25">
      <c r="A6383" s="165">
        <v>43731.875</v>
      </c>
      <c r="B6383" s="167">
        <f>WEEKNUM(A6383)</f>
        <v>39</v>
      </c>
      <c r="C6383" s="164">
        <f>WEEKDAY(A6383)</f>
        <v>2</v>
      </c>
      <c r="D6383" s="164">
        <v>22</v>
      </c>
      <c r="E6383" s="163">
        <v>12.01</v>
      </c>
      <c r="F6383" s="163">
        <v>12.01</v>
      </c>
      <c r="G6383" s="163">
        <v>10.66</v>
      </c>
      <c r="H6383" s="1">
        <v>1109</v>
      </c>
      <c r="I6383" s="161">
        <f>VLOOKUP(B6383,L$2:M$54,2,FALSE)</f>
        <v>1.072754099390544</v>
      </c>
      <c r="J6383">
        <f>MAX(I6383*F6383,E6383)</f>
        <v>12.883776733680433</v>
      </c>
      <c r="L6383" s="166"/>
      <c r="M6383" s="41"/>
      <c r="N6383" s="41"/>
      <c r="O6383" s="41"/>
    </row>
    <row r="6384" spans="1:15" x14ac:dyDescent="0.25">
      <c r="A6384" s="165">
        <v>43731.916666666664</v>
      </c>
      <c r="B6384" s="167">
        <f>WEEKNUM(A6384)</f>
        <v>39</v>
      </c>
      <c r="C6384" s="164">
        <f>WEEKDAY(A6384)</f>
        <v>2</v>
      </c>
      <c r="D6384" s="164">
        <v>23</v>
      </c>
      <c r="E6384" s="163">
        <v>11.9375</v>
      </c>
      <c r="F6384" s="163">
        <v>11.9375</v>
      </c>
      <c r="G6384" s="163">
        <v>10.195</v>
      </c>
      <c r="H6384" s="1">
        <v>1169</v>
      </c>
      <c r="I6384" s="161">
        <f>VLOOKUP(B6384,L$2:M$54,2,FALSE)</f>
        <v>1.072754099390544</v>
      </c>
      <c r="J6384">
        <f>MAX(I6384*F6384,E6384)</f>
        <v>12.806002061474619</v>
      </c>
      <c r="L6384" s="166"/>
      <c r="M6384" s="41"/>
      <c r="N6384" s="41"/>
      <c r="O6384" s="41"/>
    </row>
    <row r="6385" spans="1:15" x14ac:dyDescent="0.25">
      <c r="A6385" s="165">
        <v>43731.958333333336</v>
      </c>
      <c r="B6385" s="167">
        <f>WEEKNUM(A6385)</f>
        <v>39</v>
      </c>
      <c r="C6385" s="164">
        <f>WEEKDAY(A6385)</f>
        <v>2</v>
      </c>
      <c r="D6385" s="164">
        <v>24</v>
      </c>
      <c r="E6385" s="163">
        <v>12.105</v>
      </c>
      <c r="F6385" s="163">
        <v>12.105</v>
      </c>
      <c r="G6385" s="163">
        <v>10.09</v>
      </c>
      <c r="H6385" s="1">
        <v>1170</v>
      </c>
      <c r="I6385" s="161">
        <f>VLOOKUP(B6385,L$2:M$54,2,FALSE)</f>
        <v>1.072754099390544</v>
      </c>
      <c r="J6385">
        <f>MAX(I6385*F6385,E6385)</f>
        <v>12.985688373122535</v>
      </c>
      <c r="L6385" s="166"/>
      <c r="M6385" s="41"/>
      <c r="N6385" s="41"/>
      <c r="O6385" s="41"/>
    </row>
    <row r="6386" spans="1:15" x14ac:dyDescent="0.25">
      <c r="A6386" s="165">
        <v>43732</v>
      </c>
      <c r="B6386" s="167">
        <f>WEEKNUM(A6386)</f>
        <v>39</v>
      </c>
      <c r="C6386" s="164">
        <f>WEEKDAY(A6386)</f>
        <v>3</v>
      </c>
      <c r="D6386" s="164">
        <v>1</v>
      </c>
      <c r="E6386" s="163">
        <v>12.032500000000001</v>
      </c>
      <c r="F6386" s="163">
        <v>12.032500000000001</v>
      </c>
      <c r="G6386" s="163">
        <v>10.190000000000001</v>
      </c>
      <c r="H6386" s="1">
        <v>882</v>
      </c>
      <c r="I6386" s="161">
        <f>VLOOKUP(B6386,L$2:M$54,2,FALSE)</f>
        <v>1.072754099390544</v>
      </c>
      <c r="J6386">
        <f>MAX(I6386*F6386,E6386)</f>
        <v>12.907913700916721</v>
      </c>
      <c r="L6386" s="166"/>
      <c r="M6386" s="41"/>
      <c r="N6386" s="41"/>
      <c r="O6386" s="41"/>
    </row>
    <row r="6387" spans="1:15" x14ac:dyDescent="0.25">
      <c r="A6387" s="165">
        <v>43732.041666666664</v>
      </c>
      <c r="B6387" s="167">
        <f>WEEKNUM(A6387)</f>
        <v>39</v>
      </c>
      <c r="C6387" s="164">
        <f>WEEKDAY(A6387)</f>
        <v>3</v>
      </c>
      <c r="D6387" s="164">
        <v>2</v>
      </c>
      <c r="E6387" s="163">
        <v>10.879999999999999</v>
      </c>
      <c r="F6387" s="163">
        <v>10.879999999999999</v>
      </c>
      <c r="G6387" s="163">
        <v>9.81</v>
      </c>
      <c r="H6387" s="1">
        <v>512</v>
      </c>
      <c r="I6387" s="161">
        <f>VLOOKUP(B6387,L$2:M$54,2,FALSE)</f>
        <v>1.072754099390544</v>
      </c>
      <c r="J6387">
        <f>MAX(I6387*F6387,E6387)</f>
        <v>11.671564601369118</v>
      </c>
      <c r="L6387" s="166"/>
      <c r="M6387" s="41"/>
      <c r="N6387" s="41"/>
      <c r="O6387" s="41"/>
    </row>
    <row r="6388" spans="1:15" x14ac:dyDescent="0.25">
      <c r="A6388" s="165">
        <v>43732.083333333336</v>
      </c>
      <c r="B6388" s="167">
        <f>WEEKNUM(A6388)</f>
        <v>39</v>
      </c>
      <c r="C6388" s="164">
        <f>WEEKDAY(A6388)</f>
        <v>3</v>
      </c>
      <c r="D6388" s="164">
        <v>3</v>
      </c>
      <c r="E6388" s="163">
        <v>12</v>
      </c>
      <c r="F6388" s="163">
        <v>12</v>
      </c>
      <c r="G6388" s="163">
        <v>10.08</v>
      </c>
      <c r="H6388" s="1">
        <v>332</v>
      </c>
      <c r="I6388" s="161">
        <f>VLOOKUP(B6388,L$2:M$54,2,FALSE)</f>
        <v>1.072754099390544</v>
      </c>
      <c r="J6388">
        <f>MAX(I6388*F6388,E6388)</f>
        <v>12.873049192686528</v>
      </c>
      <c r="L6388" s="166"/>
      <c r="M6388" s="41"/>
      <c r="N6388" s="41"/>
      <c r="O6388" s="41"/>
    </row>
    <row r="6389" spans="1:15" x14ac:dyDescent="0.25">
      <c r="A6389" s="165">
        <v>43732.125</v>
      </c>
      <c r="B6389" s="167">
        <f>WEEKNUM(A6389)</f>
        <v>39</v>
      </c>
      <c r="C6389" s="164">
        <f>WEEKDAY(A6389)</f>
        <v>3</v>
      </c>
      <c r="D6389" s="164">
        <v>4</v>
      </c>
      <c r="E6389" s="163">
        <v>10.6</v>
      </c>
      <c r="F6389" s="163">
        <v>11.1</v>
      </c>
      <c r="G6389" s="163">
        <v>11.86</v>
      </c>
      <c r="H6389" s="1">
        <v>228</v>
      </c>
      <c r="I6389" s="161">
        <f>VLOOKUP(B6389,L$2:M$54,2,FALSE)</f>
        <v>1.072754099390544</v>
      </c>
      <c r="J6389">
        <f>MAX(I6389*F6389,E6389)</f>
        <v>11.907570503235037</v>
      </c>
      <c r="L6389" s="166"/>
      <c r="M6389" s="41"/>
      <c r="N6389" s="41"/>
      <c r="O6389" s="41"/>
    </row>
    <row r="6390" spans="1:15" x14ac:dyDescent="0.25">
      <c r="A6390" s="165">
        <v>43732.166666666664</v>
      </c>
      <c r="B6390" s="167">
        <f>WEEKNUM(A6390)</f>
        <v>39</v>
      </c>
      <c r="C6390" s="164">
        <f>WEEKDAY(A6390)</f>
        <v>3</v>
      </c>
      <c r="D6390" s="164">
        <v>5</v>
      </c>
      <c r="E6390" s="163">
        <v>11.875</v>
      </c>
      <c r="F6390" s="163">
        <v>12</v>
      </c>
      <c r="G6390" s="163">
        <v>11.0725</v>
      </c>
      <c r="H6390" s="1">
        <v>238</v>
      </c>
      <c r="I6390" s="161">
        <f>VLOOKUP(B6390,L$2:M$54,2,FALSE)</f>
        <v>1.072754099390544</v>
      </c>
      <c r="J6390">
        <f>MAX(I6390*F6390,E6390)</f>
        <v>12.873049192686528</v>
      </c>
      <c r="L6390" s="166"/>
      <c r="M6390" s="41"/>
      <c r="N6390" s="41"/>
      <c r="O6390" s="41"/>
    </row>
    <row r="6391" spans="1:15" x14ac:dyDescent="0.25">
      <c r="A6391" s="165">
        <v>43732.208333333336</v>
      </c>
      <c r="B6391" s="167">
        <f>WEEKNUM(A6391)</f>
        <v>39</v>
      </c>
      <c r="C6391" s="164">
        <f>WEEKDAY(A6391)</f>
        <v>3</v>
      </c>
      <c r="D6391" s="164">
        <v>6</v>
      </c>
      <c r="E6391" s="163">
        <v>10.6</v>
      </c>
      <c r="F6391" s="163">
        <v>11.1</v>
      </c>
      <c r="G6391" s="163">
        <v>11.442500000000001</v>
      </c>
      <c r="H6391" s="1">
        <v>238</v>
      </c>
      <c r="I6391" s="161">
        <f>VLOOKUP(B6391,L$2:M$54,2,FALSE)</f>
        <v>1.072754099390544</v>
      </c>
      <c r="J6391">
        <f>MAX(I6391*F6391,E6391)</f>
        <v>11.907570503235037</v>
      </c>
      <c r="L6391" s="166"/>
      <c r="M6391" s="41"/>
      <c r="N6391" s="41"/>
      <c r="O6391" s="41"/>
    </row>
    <row r="6392" spans="1:15" x14ac:dyDescent="0.25">
      <c r="A6392" s="165">
        <v>43732.25</v>
      </c>
      <c r="B6392" s="167">
        <f>WEEKNUM(A6392)</f>
        <v>39</v>
      </c>
      <c r="C6392" s="164">
        <f>WEEKDAY(A6392)</f>
        <v>3</v>
      </c>
      <c r="D6392" s="164">
        <v>7</v>
      </c>
      <c r="E6392" s="163">
        <v>10.5</v>
      </c>
      <c r="F6392" s="163">
        <v>11</v>
      </c>
      <c r="G6392" s="163">
        <v>12.105</v>
      </c>
      <c r="H6392" s="1">
        <v>346</v>
      </c>
      <c r="I6392" s="161">
        <f>VLOOKUP(B6392,L$2:M$54,2,FALSE)</f>
        <v>1.072754099390544</v>
      </c>
      <c r="J6392">
        <f>MAX(I6392*F6392,E6392)</f>
        <v>11.800295093295984</v>
      </c>
      <c r="L6392" s="166"/>
      <c r="M6392" s="41"/>
      <c r="N6392" s="41"/>
      <c r="O6392" s="41"/>
    </row>
    <row r="6393" spans="1:15" x14ac:dyDescent="0.25">
      <c r="A6393" s="165">
        <v>43732.291666666664</v>
      </c>
      <c r="B6393" s="167">
        <f>WEEKNUM(A6393)</f>
        <v>39</v>
      </c>
      <c r="C6393" s="164">
        <f>WEEKDAY(A6393)</f>
        <v>3</v>
      </c>
      <c r="D6393" s="164">
        <v>8</v>
      </c>
      <c r="E6393" s="163">
        <v>10.875</v>
      </c>
      <c r="F6393" s="163">
        <v>12</v>
      </c>
      <c r="G6393" s="163">
        <v>12.0375</v>
      </c>
      <c r="H6393" s="1">
        <v>532</v>
      </c>
      <c r="I6393" s="161">
        <f>VLOOKUP(B6393,L$2:M$54,2,FALSE)</f>
        <v>1.072754099390544</v>
      </c>
      <c r="J6393">
        <f>MAX(I6393*F6393,E6393)</f>
        <v>12.873049192686528</v>
      </c>
      <c r="L6393" s="166"/>
      <c r="M6393" s="41"/>
      <c r="N6393" s="41"/>
      <c r="O6393" s="41"/>
    </row>
    <row r="6394" spans="1:15" x14ac:dyDescent="0.25">
      <c r="A6394" s="165">
        <v>43732.333333333336</v>
      </c>
      <c r="B6394" s="167">
        <f>WEEKNUM(A6394)</f>
        <v>39</v>
      </c>
      <c r="C6394" s="164">
        <f>WEEKDAY(A6394)</f>
        <v>3</v>
      </c>
      <c r="D6394" s="164">
        <v>9</v>
      </c>
      <c r="E6394" s="163">
        <v>10</v>
      </c>
      <c r="F6394" s="163">
        <v>15.75</v>
      </c>
      <c r="G6394" s="163">
        <v>11.475</v>
      </c>
      <c r="H6394" s="1">
        <v>928</v>
      </c>
      <c r="I6394" s="161">
        <f>VLOOKUP(B6394,L$2:M$54,2,FALSE)</f>
        <v>1.072754099390544</v>
      </c>
      <c r="J6394">
        <f>MAX(I6394*F6394,E6394)</f>
        <v>16.895877065401066</v>
      </c>
      <c r="L6394" s="166"/>
      <c r="M6394" s="41"/>
      <c r="N6394" s="41"/>
      <c r="O6394" s="41"/>
    </row>
    <row r="6395" spans="1:15" x14ac:dyDescent="0.25">
      <c r="A6395" s="165">
        <v>43732.375</v>
      </c>
      <c r="B6395" s="167">
        <f>WEEKNUM(A6395)</f>
        <v>39</v>
      </c>
      <c r="C6395" s="164">
        <f>WEEKDAY(A6395)</f>
        <v>3</v>
      </c>
      <c r="D6395" s="164">
        <v>10</v>
      </c>
      <c r="E6395" s="163">
        <v>10</v>
      </c>
      <c r="F6395" s="163">
        <v>17.625</v>
      </c>
      <c r="G6395" s="163">
        <v>11.516249999999999</v>
      </c>
      <c r="H6395" s="1">
        <v>1441</v>
      </c>
      <c r="I6395" s="161">
        <f>VLOOKUP(B6395,L$2:M$54,2,FALSE)</f>
        <v>1.072754099390544</v>
      </c>
      <c r="J6395">
        <f>MAX(I6395*F6395,E6395)</f>
        <v>18.907291001758338</v>
      </c>
      <c r="L6395" s="166"/>
      <c r="M6395" s="41"/>
      <c r="N6395" s="41"/>
      <c r="O6395" s="41"/>
    </row>
    <row r="6396" spans="1:15" x14ac:dyDescent="0.25">
      <c r="A6396" s="165">
        <v>43732.416666666664</v>
      </c>
      <c r="B6396" s="167">
        <f>WEEKNUM(A6396)</f>
        <v>39</v>
      </c>
      <c r="C6396" s="164">
        <f>WEEKDAY(A6396)</f>
        <v>3</v>
      </c>
      <c r="D6396" s="164">
        <v>11</v>
      </c>
      <c r="E6396" s="163">
        <v>10</v>
      </c>
      <c r="F6396" s="163">
        <v>14.75</v>
      </c>
      <c r="G6396" s="163">
        <v>12.01</v>
      </c>
      <c r="H6396" s="1">
        <v>1958</v>
      </c>
      <c r="I6396" s="161">
        <f>VLOOKUP(B6396,L$2:M$54,2,FALSE)</f>
        <v>1.072754099390544</v>
      </c>
      <c r="J6396">
        <f>MAX(I6396*F6396,E6396)</f>
        <v>15.823122966010525</v>
      </c>
      <c r="L6396" s="166"/>
      <c r="M6396" s="41"/>
      <c r="N6396" s="41"/>
      <c r="O6396" s="41"/>
    </row>
    <row r="6397" spans="1:15" x14ac:dyDescent="0.25">
      <c r="A6397" s="165">
        <v>43732.458333333336</v>
      </c>
      <c r="B6397" s="167">
        <f>WEEKNUM(A6397)</f>
        <v>39</v>
      </c>
      <c r="C6397" s="164">
        <f>WEEKDAY(A6397)</f>
        <v>3</v>
      </c>
      <c r="D6397" s="164">
        <v>12</v>
      </c>
      <c r="E6397" s="163">
        <v>10</v>
      </c>
      <c r="F6397" s="163">
        <v>14</v>
      </c>
      <c r="G6397" s="163">
        <v>12.0425</v>
      </c>
      <c r="H6397" s="1">
        <v>2447</v>
      </c>
      <c r="I6397" s="161">
        <f>VLOOKUP(B6397,L$2:M$54,2,FALSE)</f>
        <v>1.072754099390544</v>
      </c>
      <c r="J6397">
        <f>MAX(I6397*F6397,E6397)</f>
        <v>15.018557391467617</v>
      </c>
      <c r="L6397" s="166"/>
      <c r="M6397" s="41"/>
      <c r="N6397" s="41"/>
      <c r="O6397" s="41"/>
    </row>
    <row r="6398" spans="1:15" x14ac:dyDescent="0.25">
      <c r="A6398" s="165">
        <v>43732.5</v>
      </c>
      <c r="B6398" s="167">
        <f>WEEKNUM(A6398)</f>
        <v>39</v>
      </c>
      <c r="C6398" s="164">
        <f>WEEKDAY(A6398)</f>
        <v>3</v>
      </c>
      <c r="D6398" s="164">
        <v>13</v>
      </c>
      <c r="E6398" s="163">
        <v>10</v>
      </c>
      <c r="F6398" s="163">
        <v>13.875</v>
      </c>
      <c r="G6398" s="163">
        <v>12.525</v>
      </c>
      <c r="H6398" s="1">
        <v>2143</v>
      </c>
      <c r="I6398" s="161">
        <f>VLOOKUP(B6398,L$2:M$54,2,FALSE)</f>
        <v>1.072754099390544</v>
      </c>
      <c r="J6398">
        <f>MAX(I6398*F6398,E6398)</f>
        <v>14.884463129043798</v>
      </c>
      <c r="L6398" s="166"/>
      <c r="M6398" s="41"/>
      <c r="N6398" s="41"/>
      <c r="O6398" s="41"/>
    </row>
    <row r="6399" spans="1:15" x14ac:dyDescent="0.25">
      <c r="A6399" s="165">
        <v>43732.541666666664</v>
      </c>
      <c r="B6399" s="167">
        <f>WEEKNUM(A6399)</f>
        <v>39</v>
      </c>
      <c r="C6399" s="164">
        <f>WEEKDAY(A6399)</f>
        <v>3</v>
      </c>
      <c r="D6399" s="164">
        <v>14</v>
      </c>
      <c r="E6399" s="163">
        <v>10</v>
      </c>
      <c r="F6399" s="163">
        <v>14.125</v>
      </c>
      <c r="G6399" s="163">
        <v>12.01</v>
      </c>
      <c r="H6399" s="1">
        <v>1947</v>
      </c>
      <c r="I6399" s="161">
        <f>VLOOKUP(B6399,L$2:M$54,2,FALSE)</f>
        <v>1.072754099390544</v>
      </c>
      <c r="J6399">
        <f>MAX(I6399*F6399,E6399)</f>
        <v>15.152651653891434</v>
      </c>
      <c r="L6399" s="166"/>
      <c r="M6399" s="41"/>
      <c r="N6399" s="41"/>
      <c r="O6399" s="41"/>
    </row>
    <row r="6400" spans="1:15" x14ac:dyDescent="0.25">
      <c r="A6400" s="165">
        <v>43732.583333333336</v>
      </c>
      <c r="B6400" s="167">
        <f>WEEKNUM(A6400)</f>
        <v>39</v>
      </c>
      <c r="C6400" s="164">
        <f>WEEKDAY(A6400)</f>
        <v>3</v>
      </c>
      <c r="D6400" s="164">
        <v>15</v>
      </c>
      <c r="E6400" s="163">
        <v>10</v>
      </c>
      <c r="F6400" s="163">
        <v>14.074999999999999</v>
      </c>
      <c r="G6400" s="163">
        <v>12.0425</v>
      </c>
      <c r="H6400" s="1">
        <v>2299</v>
      </c>
      <c r="I6400" s="161">
        <f>VLOOKUP(B6400,L$2:M$54,2,FALSE)</f>
        <v>1.072754099390544</v>
      </c>
      <c r="J6400">
        <f>MAX(I6400*F6400,E6400)</f>
        <v>15.099013948921906</v>
      </c>
      <c r="L6400" s="166"/>
      <c r="M6400" s="41"/>
      <c r="N6400" s="41"/>
      <c r="O6400" s="41"/>
    </row>
    <row r="6401" spans="1:15" x14ac:dyDescent="0.25">
      <c r="A6401" s="165">
        <v>43732.625</v>
      </c>
      <c r="B6401" s="167">
        <f>WEEKNUM(A6401)</f>
        <v>39</v>
      </c>
      <c r="C6401" s="164">
        <f>WEEKDAY(A6401)</f>
        <v>3</v>
      </c>
      <c r="D6401" s="164">
        <v>16</v>
      </c>
      <c r="E6401" s="163">
        <v>10</v>
      </c>
      <c r="F6401" s="163">
        <v>13.975000000000001</v>
      </c>
      <c r="G6401" s="163">
        <v>11.925000000000001</v>
      </c>
      <c r="H6401" s="1">
        <v>2900</v>
      </c>
      <c r="I6401" s="161">
        <f>VLOOKUP(B6401,L$2:M$54,2,FALSE)</f>
        <v>1.072754099390544</v>
      </c>
      <c r="J6401">
        <f>MAX(I6401*F6401,E6401)</f>
        <v>14.991738538982855</v>
      </c>
      <c r="L6401" s="166"/>
      <c r="M6401" s="41"/>
      <c r="N6401" s="41"/>
      <c r="O6401" s="41"/>
    </row>
    <row r="6402" spans="1:15" x14ac:dyDescent="0.25">
      <c r="A6402" s="165">
        <v>43732.666666666664</v>
      </c>
      <c r="B6402" s="167">
        <f>WEEKNUM(A6402)</f>
        <v>39</v>
      </c>
      <c r="C6402" s="164">
        <f>WEEKDAY(A6402)</f>
        <v>3</v>
      </c>
      <c r="D6402" s="164">
        <v>17</v>
      </c>
      <c r="E6402" s="163">
        <v>10</v>
      </c>
      <c r="F6402" s="163">
        <v>14.175000000000001</v>
      </c>
      <c r="G6402" s="163">
        <v>12.13</v>
      </c>
      <c r="H6402" s="1">
        <v>3373</v>
      </c>
      <c r="I6402" s="161">
        <f>VLOOKUP(B6402,L$2:M$54,2,FALSE)</f>
        <v>1.072754099390544</v>
      </c>
      <c r="J6402">
        <f>MAX(I6402*F6402,E6402)</f>
        <v>15.206289358860962</v>
      </c>
      <c r="L6402" s="166"/>
      <c r="M6402" s="41"/>
      <c r="N6402" s="41"/>
      <c r="O6402" s="41"/>
    </row>
    <row r="6403" spans="1:15" x14ac:dyDescent="0.25">
      <c r="A6403" s="165">
        <v>43732.708333333336</v>
      </c>
      <c r="B6403" s="167">
        <f>WEEKNUM(A6403)</f>
        <v>39</v>
      </c>
      <c r="C6403" s="164">
        <f>WEEKDAY(A6403)</f>
        <v>3</v>
      </c>
      <c r="D6403" s="164">
        <v>18</v>
      </c>
      <c r="E6403" s="163">
        <v>10</v>
      </c>
      <c r="F6403" s="163">
        <v>14.45</v>
      </c>
      <c r="G6403" s="163">
        <v>11.935</v>
      </c>
      <c r="H6403" s="1">
        <v>3487</v>
      </c>
      <c r="I6403" s="161">
        <f>VLOOKUP(B6403,L$2:M$54,2,FALSE)</f>
        <v>1.072754099390544</v>
      </c>
      <c r="J6403">
        <f>MAX(I6403*F6403,E6403)</f>
        <v>15.50129673619336</v>
      </c>
      <c r="L6403" s="166"/>
      <c r="M6403" s="41"/>
      <c r="N6403" s="41"/>
      <c r="O6403" s="41"/>
    </row>
    <row r="6404" spans="1:15" x14ac:dyDescent="0.25">
      <c r="A6404" s="165">
        <v>43732.75</v>
      </c>
      <c r="B6404" s="167">
        <f>WEEKNUM(A6404)</f>
        <v>39</v>
      </c>
      <c r="C6404" s="164">
        <f>WEEKDAY(A6404)</f>
        <v>3</v>
      </c>
      <c r="D6404" s="164">
        <v>19</v>
      </c>
      <c r="E6404" s="163">
        <v>10</v>
      </c>
      <c r="F6404" s="163">
        <v>17.375</v>
      </c>
      <c r="G6404" s="163">
        <v>12.032500000000001</v>
      </c>
      <c r="H6404" s="1">
        <v>3387</v>
      </c>
      <c r="I6404" s="161">
        <f>VLOOKUP(B6404,L$2:M$54,2,FALSE)</f>
        <v>1.072754099390544</v>
      </c>
      <c r="J6404">
        <f>MAX(I6404*F6404,E6404)</f>
        <v>18.639102476910701</v>
      </c>
      <c r="L6404" s="166"/>
      <c r="M6404" s="41"/>
      <c r="N6404" s="41"/>
      <c r="O6404" s="41"/>
    </row>
    <row r="6405" spans="1:15" x14ac:dyDescent="0.25">
      <c r="A6405" s="165">
        <v>43732.791666666664</v>
      </c>
      <c r="B6405" s="167">
        <f>WEEKNUM(A6405)</f>
        <v>39</v>
      </c>
      <c r="C6405" s="164">
        <f>WEEKDAY(A6405)</f>
        <v>3</v>
      </c>
      <c r="D6405" s="164">
        <v>20</v>
      </c>
      <c r="E6405" s="163">
        <v>10</v>
      </c>
      <c r="F6405" s="163">
        <v>15.925000000000001</v>
      </c>
      <c r="G6405" s="163">
        <v>10.879999999999999</v>
      </c>
      <c r="H6405" s="1">
        <v>2967</v>
      </c>
      <c r="I6405" s="161">
        <f>VLOOKUP(B6405,L$2:M$54,2,FALSE)</f>
        <v>1.072754099390544</v>
      </c>
      <c r="J6405">
        <f>MAX(I6405*F6405,E6405)</f>
        <v>17.083609032794413</v>
      </c>
      <c r="L6405" s="166"/>
      <c r="M6405" s="41"/>
      <c r="N6405" s="41"/>
      <c r="O6405" s="41"/>
    </row>
    <row r="6406" spans="1:15" x14ac:dyDescent="0.25">
      <c r="A6406" s="165">
        <v>43732.833333333336</v>
      </c>
      <c r="B6406" s="167">
        <f>WEEKNUM(A6406)</f>
        <v>39</v>
      </c>
      <c r="C6406" s="164">
        <f>WEEKDAY(A6406)</f>
        <v>3</v>
      </c>
      <c r="D6406" s="164">
        <v>21</v>
      </c>
      <c r="E6406" s="163">
        <v>10</v>
      </c>
      <c r="F6406" s="163">
        <v>13.525</v>
      </c>
      <c r="G6406" s="163">
        <v>12</v>
      </c>
      <c r="H6406" s="1">
        <v>2478</v>
      </c>
      <c r="I6406" s="161">
        <f>VLOOKUP(B6406,L$2:M$54,2,FALSE)</f>
        <v>1.072754099390544</v>
      </c>
      <c r="J6406">
        <f>MAX(I6406*F6406,E6406)</f>
        <v>14.508999194257107</v>
      </c>
      <c r="L6406" s="166"/>
      <c r="M6406" s="41"/>
      <c r="N6406" s="41"/>
      <c r="O6406" s="41"/>
    </row>
    <row r="6407" spans="1:15" x14ac:dyDescent="0.25">
      <c r="A6407" s="165">
        <v>43732.875</v>
      </c>
      <c r="B6407" s="167">
        <f>WEEKNUM(A6407)</f>
        <v>39</v>
      </c>
      <c r="C6407" s="164">
        <f>WEEKDAY(A6407)</f>
        <v>3</v>
      </c>
      <c r="D6407" s="164">
        <v>22</v>
      </c>
      <c r="E6407" s="163">
        <v>12.45</v>
      </c>
      <c r="F6407" s="163">
        <v>12.45</v>
      </c>
      <c r="G6407" s="163">
        <v>10.85</v>
      </c>
      <c r="H6407" s="1">
        <v>1564</v>
      </c>
      <c r="I6407" s="161">
        <f>VLOOKUP(B6407,L$2:M$54,2,FALSE)</f>
        <v>1.072754099390544</v>
      </c>
      <c r="J6407">
        <f>MAX(I6407*F6407,E6407)</f>
        <v>13.355788537412272</v>
      </c>
      <c r="L6407" s="166"/>
      <c r="M6407" s="41"/>
      <c r="N6407" s="41"/>
      <c r="O6407" s="41"/>
    </row>
    <row r="6408" spans="1:15" x14ac:dyDescent="0.25">
      <c r="A6408" s="165">
        <v>43732.916666666664</v>
      </c>
      <c r="B6408" s="167">
        <f>WEEKNUM(A6408)</f>
        <v>39</v>
      </c>
      <c r="C6408" s="164">
        <f>WEEKDAY(A6408)</f>
        <v>3</v>
      </c>
      <c r="D6408" s="164">
        <v>23</v>
      </c>
      <c r="E6408" s="163">
        <v>11.95</v>
      </c>
      <c r="F6408" s="163">
        <v>11.95</v>
      </c>
      <c r="G6408" s="163">
        <v>11.9375</v>
      </c>
      <c r="H6408" s="1">
        <v>917</v>
      </c>
      <c r="I6408" s="161">
        <f>VLOOKUP(B6408,L$2:M$54,2,FALSE)</f>
        <v>1.072754099390544</v>
      </c>
      <c r="J6408">
        <f>MAX(I6408*F6408,E6408)</f>
        <v>12.819411487717</v>
      </c>
      <c r="L6408" s="166"/>
      <c r="M6408" s="41"/>
      <c r="N6408" s="41"/>
      <c r="O6408" s="41"/>
    </row>
    <row r="6409" spans="1:15" x14ac:dyDescent="0.25">
      <c r="A6409" s="165">
        <v>43732.958333333336</v>
      </c>
      <c r="B6409" s="167">
        <f>WEEKNUM(A6409)</f>
        <v>39</v>
      </c>
      <c r="C6409" s="164">
        <f>WEEKDAY(A6409)</f>
        <v>3</v>
      </c>
      <c r="D6409" s="164">
        <v>24</v>
      </c>
      <c r="E6409" s="163">
        <v>11.725000000000001</v>
      </c>
      <c r="F6409" s="163">
        <v>11.725000000000001</v>
      </c>
      <c r="G6409" s="163">
        <v>10.85</v>
      </c>
      <c r="H6409" s="1">
        <v>398</v>
      </c>
      <c r="I6409" s="161">
        <f>VLOOKUP(B6409,L$2:M$54,2,FALSE)</f>
        <v>1.072754099390544</v>
      </c>
      <c r="J6409">
        <f>MAX(I6409*F6409,E6409)</f>
        <v>12.57804181535413</v>
      </c>
      <c r="L6409" s="166"/>
      <c r="M6409" s="41"/>
      <c r="N6409" s="41"/>
      <c r="O6409" s="41"/>
    </row>
    <row r="6410" spans="1:15" x14ac:dyDescent="0.25">
      <c r="A6410" s="165">
        <v>43733</v>
      </c>
      <c r="B6410" s="167">
        <f>WEEKNUM(A6410)</f>
        <v>39</v>
      </c>
      <c r="C6410" s="164">
        <f>WEEKDAY(A6410)</f>
        <v>4</v>
      </c>
      <c r="D6410" s="164">
        <v>1</v>
      </c>
      <c r="E6410" s="163">
        <v>12</v>
      </c>
      <c r="F6410" s="163">
        <v>12</v>
      </c>
      <c r="G6410" s="163">
        <v>10.75</v>
      </c>
      <c r="H6410" s="1">
        <v>173</v>
      </c>
      <c r="I6410" s="161">
        <f>VLOOKUP(B6410,L$2:M$54,2,FALSE)</f>
        <v>1.072754099390544</v>
      </c>
      <c r="J6410">
        <f>MAX(I6410*F6410,E6410)</f>
        <v>12.873049192686528</v>
      </c>
      <c r="L6410" s="166"/>
      <c r="M6410" s="41"/>
      <c r="N6410" s="41"/>
      <c r="O6410" s="41"/>
    </row>
    <row r="6411" spans="1:15" x14ac:dyDescent="0.25">
      <c r="A6411" s="165">
        <v>43733.041666666664</v>
      </c>
      <c r="B6411" s="167">
        <f>WEEKNUM(A6411)</f>
        <v>39</v>
      </c>
      <c r="C6411" s="164">
        <f>WEEKDAY(A6411)</f>
        <v>4</v>
      </c>
      <c r="D6411" s="164">
        <v>2</v>
      </c>
      <c r="E6411" s="163">
        <v>11.07</v>
      </c>
      <c r="F6411" s="163">
        <v>11.07</v>
      </c>
      <c r="G6411" s="163">
        <v>11.4375</v>
      </c>
      <c r="H6411" s="1">
        <v>104</v>
      </c>
      <c r="I6411" s="161">
        <f>VLOOKUP(B6411,L$2:M$54,2,FALSE)</f>
        <v>1.072754099390544</v>
      </c>
      <c r="J6411">
        <f>MAX(I6411*F6411,E6411)</f>
        <v>11.875387880253323</v>
      </c>
      <c r="L6411" s="166"/>
      <c r="M6411" s="41"/>
      <c r="N6411" s="41"/>
      <c r="O6411" s="41"/>
    </row>
    <row r="6412" spans="1:15" x14ac:dyDescent="0.25">
      <c r="A6412" s="165">
        <v>43733.083333333336</v>
      </c>
      <c r="B6412" s="167">
        <f>WEEKNUM(A6412)</f>
        <v>39</v>
      </c>
      <c r="C6412" s="164">
        <f>WEEKDAY(A6412)</f>
        <v>4</v>
      </c>
      <c r="D6412" s="164">
        <v>3</v>
      </c>
      <c r="E6412" s="163">
        <v>11.175000000000001</v>
      </c>
      <c r="F6412" s="163">
        <v>11.175000000000001</v>
      </c>
      <c r="G6412" s="163">
        <v>12.875</v>
      </c>
      <c r="H6412" s="1">
        <v>68</v>
      </c>
      <c r="I6412" s="161">
        <f>VLOOKUP(B6412,L$2:M$54,2,FALSE)</f>
        <v>1.072754099390544</v>
      </c>
      <c r="J6412">
        <f>MAX(I6412*F6412,E6412)</f>
        <v>11.98802706068933</v>
      </c>
      <c r="L6412" s="166"/>
      <c r="M6412" s="41"/>
      <c r="N6412" s="41"/>
      <c r="O6412" s="41"/>
    </row>
    <row r="6413" spans="1:15" x14ac:dyDescent="0.25">
      <c r="A6413" s="165">
        <v>43733.125</v>
      </c>
      <c r="B6413" s="167">
        <f>WEEKNUM(A6413)</f>
        <v>39</v>
      </c>
      <c r="C6413" s="164">
        <f>WEEKDAY(A6413)</f>
        <v>4</v>
      </c>
      <c r="D6413" s="164">
        <v>4</v>
      </c>
      <c r="E6413" s="163">
        <v>11.745000000000001</v>
      </c>
      <c r="F6413" s="163">
        <v>11.745000000000001</v>
      </c>
      <c r="G6413" s="163">
        <v>13.8125</v>
      </c>
      <c r="H6413" s="1">
        <v>161</v>
      </c>
      <c r="I6413" s="161">
        <f>VLOOKUP(B6413,L$2:M$54,2,FALSE)</f>
        <v>1.072754099390544</v>
      </c>
      <c r="J6413">
        <f>MAX(I6413*F6413,E6413)</f>
        <v>12.59949689734194</v>
      </c>
      <c r="L6413" s="166"/>
      <c r="M6413" s="41"/>
      <c r="N6413" s="41"/>
      <c r="O6413" s="41"/>
    </row>
    <row r="6414" spans="1:15" x14ac:dyDescent="0.25">
      <c r="A6414" s="165">
        <v>43733.166666666664</v>
      </c>
      <c r="B6414" s="167">
        <f>WEEKNUM(A6414)</f>
        <v>39</v>
      </c>
      <c r="C6414" s="164">
        <f>WEEKDAY(A6414)</f>
        <v>4</v>
      </c>
      <c r="D6414" s="164">
        <v>5</v>
      </c>
      <c r="E6414" s="163">
        <v>12.195</v>
      </c>
      <c r="F6414" s="163">
        <v>12.195</v>
      </c>
      <c r="G6414" s="163">
        <v>12.375</v>
      </c>
      <c r="H6414" s="1">
        <v>338</v>
      </c>
      <c r="I6414" s="161">
        <f>VLOOKUP(B6414,L$2:M$54,2,FALSE)</f>
        <v>1.072754099390544</v>
      </c>
      <c r="J6414">
        <f>MAX(I6414*F6414,E6414)</f>
        <v>13.082236242067685</v>
      </c>
      <c r="L6414" s="166"/>
      <c r="M6414" s="41"/>
      <c r="N6414" s="41"/>
      <c r="O6414" s="41"/>
    </row>
    <row r="6415" spans="1:15" x14ac:dyDescent="0.25">
      <c r="A6415" s="165">
        <v>43733.208333333336</v>
      </c>
      <c r="B6415" s="167">
        <f>WEEKNUM(A6415)</f>
        <v>39</v>
      </c>
      <c r="C6415" s="164">
        <f>WEEKDAY(A6415)</f>
        <v>4</v>
      </c>
      <c r="D6415" s="164">
        <v>6</v>
      </c>
      <c r="E6415" s="163">
        <v>11.705</v>
      </c>
      <c r="F6415" s="163">
        <v>11.705</v>
      </c>
      <c r="G6415" s="163">
        <v>12</v>
      </c>
      <c r="H6415" s="1">
        <v>897</v>
      </c>
      <c r="I6415" s="161">
        <f>VLOOKUP(B6415,L$2:M$54,2,FALSE)</f>
        <v>1.072754099390544</v>
      </c>
      <c r="J6415">
        <f>MAX(I6415*F6415,E6415)</f>
        <v>12.556586733366318</v>
      </c>
      <c r="L6415" s="166"/>
      <c r="M6415" s="41"/>
      <c r="N6415" s="41"/>
      <c r="O6415" s="41"/>
    </row>
    <row r="6416" spans="1:15" x14ac:dyDescent="0.25">
      <c r="A6416" s="165">
        <v>43733.25</v>
      </c>
      <c r="B6416" s="167">
        <f>WEEKNUM(A6416)</f>
        <v>39</v>
      </c>
      <c r="C6416" s="164">
        <f>WEEKDAY(A6416)</f>
        <v>4</v>
      </c>
      <c r="D6416" s="164">
        <v>7</v>
      </c>
      <c r="E6416" s="163">
        <v>10.620000000000001</v>
      </c>
      <c r="F6416" s="163">
        <v>10.620000000000001</v>
      </c>
      <c r="G6416" s="163">
        <v>11.9375</v>
      </c>
      <c r="H6416" s="1">
        <v>3454</v>
      </c>
      <c r="I6416" s="161">
        <f>VLOOKUP(B6416,L$2:M$54,2,FALSE)</f>
        <v>1.072754099390544</v>
      </c>
      <c r="J6416">
        <f>MAX(I6416*F6416,E6416)</f>
        <v>11.392648535527579</v>
      </c>
      <c r="L6416" s="166"/>
      <c r="M6416" s="41"/>
      <c r="N6416" s="41"/>
      <c r="O6416" s="41"/>
    </row>
    <row r="6417" spans="1:15" x14ac:dyDescent="0.25">
      <c r="A6417" s="165">
        <v>43733.291666666664</v>
      </c>
      <c r="B6417" s="167">
        <f>WEEKNUM(A6417)</f>
        <v>39</v>
      </c>
      <c r="C6417" s="164">
        <f>WEEKDAY(A6417)</f>
        <v>4</v>
      </c>
      <c r="D6417" s="164">
        <v>8</v>
      </c>
      <c r="E6417" s="163">
        <v>11.77</v>
      </c>
      <c r="F6417" s="163">
        <v>11.77</v>
      </c>
      <c r="G6417" s="163">
        <v>12.0625</v>
      </c>
      <c r="H6417" s="1">
        <v>4434</v>
      </c>
      <c r="I6417" s="161">
        <f>VLOOKUP(B6417,L$2:M$54,2,FALSE)</f>
        <v>1.072754099390544</v>
      </c>
      <c r="J6417">
        <f>MAX(I6417*F6417,E6417)</f>
        <v>12.626315749826702</v>
      </c>
      <c r="L6417" s="166"/>
      <c r="M6417" s="41"/>
      <c r="N6417" s="41"/>
      <c r="O6417" s="41"/>
    </row>
    <row r="6418" spans="1:15" x14ac:dyDescent="0.25">
      <c r="A6418" s="165">
        <v>43733.333333333336</v>
      </c>
      <c r="B6418" s="167">
        <f>WEEKNUM(A6418)</f>
        <v>39</v>
      </c>
      <c r="C6418" s="164">
        <f>WEEKDAY(A6418)</f>
        <v>4</v>
      </c>
      <c r="D6418" s="164">
        <v>9</v>
      </c>
      <c r="E6418" s="163">
        <v>10</v>
      </c>
      <c r="F6418" s="163">
        <v>16.5</v>
      </c>
      <c r="G6418" s="163">
        <v>12.037500000000001</v>
      </c>
      <c r="H6418" s="1">
        <v>4072</v>
      </c>
      <c r="I6418" s="161">
        <f>VLOOKUP(B6418,L$2:M$54,2,FALSE)</f>
        <v>1.072754099390544</v>
      </c>
      <c r="J6418">
        <f>MAX(I6418*F6418,E6418)</f>
        <v>17.700442639943976</v>
      </c>
      <c r="L6418" s="166"/>
      <c r="M6418" s="41"/>
      <c r="N6418" s="41"/>
      <c r="O6418" s="41"/>
    </row>
    <row r="6419" spans="1:15" x14ac:dyDescent="0.25">
      <c r="A6419" s="165">
        <v>43733.375</v>
      </c>
      <c r="B6419" s="167">
        <f>WEEKNUM(A6419)</f>
        <v>39</v>
      </c>
      <c r="C6419" s="164">
        <f>WEEKDAY(A6419)</f>
        <v>4</v>
      </c>
      <c r="D6419" s="164">
        <v>10</v>
      </c>
      <c r="E6419" s="163">
        <v>10</v>
      </c>
      <c r="F6419" s="163">
        <v>19</v>
      </c>
      <c r="G6419" s="163">
        <v>11.987500000000001</v>
      </c>
      <c r="H6419" s="1">
        <v>2915</v>
      </c>
      <c r="I6419" s="161">
        <f>VLOOKUP(B6419,L$2:M$54,2,FALSE)</f>
        <v>1.072754099390544</v>
      </c>
      <c r="J6419">
        <f>MAX(I6419*F6419,E6419)</f>
        <v>20.382327888420335</v>
      </c>
      <c r="L6419" s="166"/>
      <c r="M6419" s="41"/>
      <c r="N6419" s="41"/>
      <c r="O6419" s="41"/>
    </row>
    <row r="6420" spans="1:15" x14ac:dyDescent="0.25">
      <c r="A6420" s="165">
        <v>43733.416666666664</v>
      </c>
      <c r="B6420" s="167">
        <f>WEEKNUM(A6420)</f>
        <v>39</v>
      </c>
      <c r="C6420" s="164">
        <f>WEEKDAY(A6420)</f>
        <v>4</v>
      </c>
      <c r="D6420" s="164">
        <v>11</v>
      </c>
      <c r="E6420" s="163">
        <v>10</v>
      </c>
      <c r="F6420" s="163">
        <v>16.75</v>
      </c>
      <c r="G6420" s="163">
        <v>12.0875</v>
      </c>
      <c r="H6420" s="1">
        <v>2609</v>
      </c>
      <c r="I6420" s="161">
        <f>VLOOKUP(B6420,L$2:M$54,2,FALSE)</f>
        <v>1.072754099390544</v>
      </c>
      <c r="J6420">
        <f>MAX(I6420*F6420,E6420)</f>
        <v>17.968631164791613</v>
      </c>
      <c r="L6420" s="166"/>
      <c r="M6420" s="41"/>
      <c r="N6420" s="41"/>
      <c r="O6420" s="41"/>
    </row>
    <row r="6421" spans="1:15" x14ac:dyDescent="0.25">
      <c r="A6421" s="165">
        <v>43733.458333333336</v>
      </c>
      <c r="B6421" s="167">
        <f>WEEKNUM(A6421)</f>
        <v>39</v>
      </c>
      <c r="C6421" s="164">
        <f>WEEKDAY(A6421)</f>
        <v>4</v>
      </c>
      <c r="D6421" s="164">
        <v>12</v>
      </c>
      <c r="E6421" s="163">
        <v>10</v>
      </c>
      <c r="F6421" s="163">
        <v>15.379999999999999</v>
      </c>
      <c r="G6421" s="163">
        <v>12.225</v>
      </c>
      <c r="H6421" s="1">
        <v>2516</v>
      </c>
      <c r="I6421" s="161">
        <f>VLOOKUP(B6421,L$2:M$54,2,FALSE)</f>
        <v>1.072754099390544</v>
      </c>
      <c r="J6421">
        <f>MAX(I6421*F6421,E6421)</f>
        <v>16.498958048626566</v>
      </c>
      <c r="L6421" s="166"/>
      <c r="M6421" s="41"/>
      <c r="N6421" s="41"/>
      <c r="O6421" s="41"/>
    </row>
    <row r="6422" spans="1:15" x14ac:dyDescent="0.25">
      <c r="A6422" s="165">
        <v>43733.5</v>
      </c>
      <c r="B6422" s="167">
        <f>WEEKNUM(A6422)</f>
        <v>39</v>
      </c>
      <c r="C6422" s="164">
        <f>WEEKDAY(A6422)</f>
        <v>4</v>
      </c>
      <c r="D6422" s="164">
        <v>13</v>
      </c>
      <c r="E6422" s="163">
        <v>10</v>
      </c>
      <c r="F6422" s="163">
        <v>14.45</v>
      </c>
      <c r="G6422" s="163">
        <v>13.6875</v>
      </c>
      <c r="H6422" s="1">
        <v>2246</v>
      </c>
      <c r="I6422" s="161">
        <f>VLOOKUP(B6422,L$2:M$54,2,FALSE)</f>
        <v>1.072754099390544</v>
      </c>
      <c r="J6422">
        <f>MAX(I6422*F6422,E6422)</f>
        <v>15.50129673619336</v>
      </c>
      <c r="L6422" s="166"/>
      <c r="M6422" s="41"/>
      <c r="N6422" s="41"/>
      <c r="O6422" s="41"/>
    </row>
    <row r="6423" spans="1:15" x14ac:dyDescent="0.25">
      <c r="A6423" s="165">
        <v>43733.541666666664</v>
      </c>
      <c r="B6423" s="167">
        <f>WEEKNUM(A6423)</f>
        <v>39</v>
      </c>
      <c r="C6423" s="164">
        <f>WEEKDAY(A6423)</f>
        <v>4</v>
      </c>
      <c r="D6423" s="164">
        <v>14</v>
      </c>
      <c r="E6423" s="163">
        <v>10</v>
      </c>
      <c r="F6423" s="163">
        <v>13.765000000000001</v>
      </c>
      <c r="G6423" s="163">
        <v>12.9625</v>
      </c>
      <c r="H6423" s="1">
        <v>2457</v>
      </c>
      <c r="I6423" s="161">
        <f>VLOOKUP(B6423,L$2:M$54,2,FALSE)</f>
        <v>1.072754099390544</v>
      </c>
      <c r="J6423">
        <f>MAX(I6423*F6423,E6423)</f>
        <v>14.766460178110838</v>
      </c>
      <c r="L6423" s="166"/>
      <c r="M6423" s="41"/>
      <c r="N6423" s="41"/>
      <c r="O6423" s="41"/>
    </row>
    <row r="6424" spans="1:15" x14ac:dyDescent="0.25">
      <c r="A6424" s="165">
        <v>43733.583333333336</v>
      </c>
      <c r="B6424" s="167">
        <f>WEEKNUM(A6424)</f>
        <v>39</v>
      </c>
      <c r="C6424" s="164">
        <f>WEEKDAY(A6424)</f>
        <v>4</v>
      </c>
      <c r="D6424" s="164">
        <v>15</v>
      </c>
      <c r="E6424" s="163">
        <v>10</v>
      </c>
      <c r="F6424" s="163">
        <v>14.185</v>
      </c>
      <c r="G6424" s="163">
        <v>11.762499999999999</v>
      </c>
      <c r="H6424" s="1">
        <v>2409</v>
      </c>
      <c r="I6424" s="161">
        <f>VLOOKUP(B6424,L$2:M$54,2,FALSE)</f>
        <v>1.072754099390544</v>
      </c>
      <c r="J6424">
        <f>MAX(I6424*F6424,E6424)</f>
        <v>15.217016899854867</v>
      </c>
      <c r="L6424" s="166"/>
      <c r="M6424" s="41"/>
      <c r="N6424" s="41"/>
      <c r="O6424" s="41"/>
    </row>
    <row r="6425" spans="1:15" x14ac:dyDescent="0.25">
      <c r="A6425" s="165">
        <v>43733.625</v>
      </c>
      <c r="B6425" s="167">
        <f>WEEKNUM(A6425)</f>
        <v>39</v>
      </c>
      <c r="C6425" s="164">
        <f>WEEKDAY(A6425)</f>
        <v>4</v>
      </c>
      <c r="D6425" s="164">
        <v>16</v>
      </c>
      <c r="E6425" s="163">
        <v>10</v>
      </c>
      <c r="F6425" s="163">
        <v>15</v>
      </c>
      <c r="G6425" s="163">
        <v>12.45</v>
      </c>
      <c r="H6425" s="1">
        <v>2679</v>
      </c>
      <c r="I6425" s="161">
        <f>VLOOKUP(B6425,L$2:M$54,2,FALSE)</f>
        <v>1.072754099390544</v>
      </c>
      <c r="J6425">
        <f>MAX(I6425*F6425,E6425)</f>
        <v>16.09131149085816</v>
      </c>
      <c r="L6425" s="166"/>
      <c r="M6425" s="41"/>
      <c r="N6425" s="41"/>
      <c r="O6425" s="41"/>
    </row>
    <row r="6426" spans="1:15" x14ac:dyDescent="0.25">
      <c r="A6426" s="165">
        <v>43733.666666666664</v>
      </c>
      <c r="B6426" s="167">
        <f>WEEKNUM(A6426)</f>
        <v>39</v>
      </c>
      <c r="C6426" s="164">
        <f>WEEKDAY(A6426)</f>
        <v>4</v>
      </c>
      <c r="D6426" s="164">
        <v>17</v>
      </c>
      <c r="E6426" s="163">
        <v>10</v>
      </c>
      <c r="F6426" s="163">
        <v>14.895</v>
      </c>
      <c r="G6426" s="163">
        <v>11.95</v>
      </c>
      <c r="H6426" s="1">
        <v>3570</v>
      </c>
      <c r="I6426" s="161">
        <f>VLOOKUP(B6426,L$2:M$54,2,FALSE)</f>
        <v>1.072754099390544</v>
      </c>
      <c r="J6426">
        <f>MAX(I6426*F6426,E6426)</f>
        <v>15.978672310422153</v>
      </c>
      <c r="L6426" s="166"/>
      <c r="M6426" s="41"/>
      <c r="N6426" s="41"/>
      <c r="O6426" s="41"/>
    </row>
    <row r="6427" spans="1:15" x14ac:dyDescent="0.25">
      <c r="A6427" s="165">
        <v>43733.708333333336</v>
      </c>
      <c r="B6427" s="167">
        <f>WEEKNUM(A6427)</f>
        <v>39</v>
      </c>
      <c r="C6427" s="164">
        <f>WEEKDAY(A6427)</f>
        <v>4</v>
      </c>
      <c r="D6427" s="164">
        <v>18</v>
      </c>
      <c r="E6427" s="163">
        <v>10</v>
      </c>
      <c r="F6427" s="163">
        <v>15.77</v>
      </c>
      <c r="G6427" s="163">
        <v>11.725000000000001</v>
      </c>
      <c r="H6427" s="1">
        <v>4283</v>
      </c>
      <c r="I6427" s="161">
        <f>VLOOKUP(B6427,L$2:M$54,2,FALSE)</f>
        <v>1.072754099390544</v>
      </c>
      <c r="J6427">
        <f>MAX(I6427*F6427,E6427)</f>
        <v>16.91733214738888</v>
      </c>
      <c r="L6427" s="166"/>
      <c r="M6427" s="41"/>
      <c r="N6427" s="41"/>
      <c r="O6427" s="41"/>
    </row>
    <row r="6428" spans="1:15" x14ac:dyDescent="0.25">
      <c r="A6428" s="165">
        <v>43733.75</v>
      </c>
      <c r="B6428" s="167">
        <f>WEEKNUM(A6428)</f>
        <v>39</v>
      </c>
      <c r="C6428" s="164">
        <f>WEEKDAY(A6428)</f>
        <v>4</v>
      </c>
      <c r="D6428" s="164">
        <v>19</v>
      </c>
      <c r="E6428" s="163">
        <v>10</v>
      </c>
      <c r="F6428" s="163">
        <v>17.549999999999997</v>
      </c>
      <c r="G6428" s="163">
        <v>12</v>
      </c>
      <c r="H6428" s="1">
        <v>3221</v>
      </c>
      <c r="I6428" s="161">
        <f>VLOOKUP(B6428,L$2:M$54,2,FALSE)</f>
        <v>1.072754099390544</v>
      </c>
      <c r="J6428">
        <f>MAX(I6428*F6428,E6428)</f>
        <v>18.826834444304044</v>
      </c>
      <c r="L6428" s="166"/>
      <c r="M6428" s="41"/>
      <c r="N6428" s="41"/>
      <c r="O6428" s="41"/>
    </row>
    <row r="6429" spans="1:15" x14ac:dyDescent="0.25">
      <c r="A6429" s="165">
        <v>43733.791666666664</v>
      </c>
      <c r="B6429" s="167">
        <f>WEEKNUM(A6429)</f>
        <v>39</v>
      </c>
      <c r="C6429" s="164">
        <f>WEEKDAY(A6429)</f>
        <v>4</v>
      </c>
      <c r="D6429" s="164">
        <v>20</v>
      </c>
      <c r="E6429" s="163">
        <v>10</v>
      </c>
      <c r="F6429" s="163">
        <v>16.234999999999999</v>
      </c>
      <c r="G6429" s="163">
        <v>11.07</v>
      </c>
      <c r="H6429" s="1">
        <v>2059</v>
      </c>
      <c r="I6429" s="161">
        <f>VLOOKUP(B6429,L$2:M$54,2,FALSE)</f>
        <v>1.072754099390544</v>
      </c>
      <c r="J6429">
        <f>MAX(I6429*F6429,E6429)</f>
        <v>17.416162803605481</v>
      </c>
      <c r="L6429" s="166"/>
      <c r="M6429" s="41"/>
      <c r="N6429" s="41"/>
      <c r="O6429" s="41"/>
    </row>
    <row r="6430" spans="1:15" x14ac:dyDescent="0.25">
      <c r="A6430" s="165">
        <v>43733.833333333336</v>
      </c>
      <c r="B6430" s="167">
        <f>WEEKNUM(A6430)</f>
        <v>39</v>
      </c>
      <c r="C6430" s="164">
        <f>WEEKDAY(A6430)</f>
        <v>4</v>
      </c>
      <c r="D6430" s="164">
        <v>21</v>
      </c>
      <c r="E6430" s="163">
        <v>10</v>
      </c>
      <c r="F6430" s="163">
        <v>14</v>
      </c>
      <c r="G6430" s="163">
        <v>11.175000000000001</v>
      </c>
      <c r="H6430" s="1">
        <v>1187</v>
      </c>
      <c r="I6430" s="161">
        <f>VLOOKUP(B6430,L$2:M$54,2,FALSE)</f>
        <v>1.072754099390544</v>
      </c>
      <c r="J6430">
        <f>MAX(I6430*F6430,E6430)</f>
        <v>15.018557391467617</v>
      </c>
      <c r="L6430" s="166"/>
      <c r="M6430" s="41"/>
      <c r="N6430" s="41"/>
      <c r="O6430" s="41"/>
    </row>
    <row r="6431" spans="1:15" x14ac:dyDescent="0.25">
      <c r="A6431" s="165">
        <v>43733.875</v>
      </c>
      <c r="B6431" s="167">
        <f>WEEKNUM(A6431)</f>
        <v>39</v>
      </c>
      <c r="C6431" s="164">
        <f>WEEKDAY(A6431)</f>
        <v>4</v>
      </c>
      <c r="D6431" s="164">
        <v>22</v>
      </c>
      <c r="E6431" s="163">
        <v>10</v>
      </c>
      <c r="F6431" s="163">
        <v>12.77</v>
      </c>
      <c r="G6431" s="163">
        <v>11.745000000000001</v>
      </c>
      <c r="H6431" s="1">
        <v>808</v>
      </c>
      <c r="I6431" s="161">
        <f>VLOOKUP(B6431,L$2:M$54,2,FALSE)</f>
        <v>1.072754099390544</v>
      </c>
      <c r="J6431">
        <f>MAX(I6431*F6431,E6431)</f>
        <v>13.699069849217246</v>
      </c>
      <c r="L6431" s="166"/>
      <c r="M6431" s="41"/>
      <c r="N6431" s="41"/>
      <c r="O6431" s="41"/>
    </row>
    <row r="6432" spans="1:15" x14ac:dyDescent="0.25">
      <c r="A6432" s="165">
        <v>43733.916666666664</v>
      </c>
      <c r="B6432" s="167">
        <f>WEEKNUM(A6432)</f>
        <v>39</v>
      </c>
      <c r="C6432" s="164">
        <f>WEEKDAY(A6432)</f>
        <v>4</v>
      </c>
      <c r="D6432" s="164">
        <v>23</v>
      </c>
      <c r="E6432" s="163">
        <v>12.48</v>
      </c>
      <c r="F6432" s="163">
        <v>12.48</v>
      </c>
      <c r="G6432" s="163">
        <v>12.195</v>
      </c>
      <c r="H6432" s="1">
        <v>665</v>
      </c>
      <c r="I6432" s="161">
        <f>VLOOKUP(B6432,L$2:M$54,2,FALSE)</f>
        <v>1.072754099390544</v>
      </c>
      <c r="J6432">
        <f>MAX(I6432*F6432,E6432)</f>
        <v>13.38797116039399</v>
      </c>
      <c r="L6432" s="166"/>
      <c r="M6432" s="41"/>
      <c r="N6432" s="41"/>
      <c r="O6432" s="41"/>
    </row>
    <row r="6433" spans="1:15" x14ac:dyDescent="0.25">
      <c r="A6433" s="165">
        <v>43733.958333333336</v>
      </c>
      <c r="B6433" s="167">
        <f>WEEKNUM(A6433)</f>
        <v>39</v>
      </c>
      <c r="C6433" s="164">
        <f>WEEKDAY(A6433)</f>
        <v>4</v>
      </c>
      <c r="D6433" s="164">
        <v>24</v>
      </c>
      <c r="E6433" s="163">
        <v>12.59</v>
      </c>
      <c r="F6433" s="163">
        <v>12.59</v>
      </c>
      <c r="G6433" s="163">
        <v>11.705</v>
      </c>
      <c r="H6433" s="1">
        <v>369</v>
      </c>
      <c r="I6433" s="161">
        <f>VLOOKUP(B6433,L$2:M$54,2,FALSE)</f>
        <v>1.072754099390544</v>
      </c>
      <c r="J6433">
        <f>MAX(I6433*F6433,E6433)</f>
        <v>13.50597411132695</v>
      </c>
      <c r="L6433" s="166"/>
      <c r="M6433" s="41"/>
      <c r="N6433" s="41"/>
      <c r="O6433" s="41"/>
    </row>
    <row r="6434" spans="1:15" x14ac:dyDescent="0.25">
      <c r="A6434" s="165">
        <v>43734</v>
      </c>
      <c r="B6434" s="167">
        <f>WEEKNUM(A6434)</f>
        <v>39</v>
      </c>
      <c r="C6434" s="164">
        <f>WEEKDAY(A6434)</f>
        <v>5</v>
      </c>
      <c r="D6434" s="164">
        <v>1</v>
      </c>
      <c r="E6434" s="163">
        <v>12.375</v>
      </c>
      <c r="F6434" s="163">
        <v>12.375</v>
      </c>
      <c r="G6434" s="163">
        <v>10.620000000000001</v>
      </c>
      <c r="H6434" s="1">
        <v>158</v>
      </c>
      <c r="I6434" s="161">
        <f>VLOOKUP(B6434,L$2:M$54,2,FALSE)</f>
        <v>1.072754099390544</v>
      </c>
      <c r="J6434">
        <f>MAX(I6434*F6434,E6434)</f>
        <v>13.275331979957983</v>
      </c>
      <c r="L6434" s="166"/>
      <c r="M6434" s="41"/>
      <c r="N6434" s="41"/>
      <c r="O6434" s="41"/>
    </row>
    <row r="6435" spans="1:15" x14ac:dyDescent="0.25">
      <c r="A6435" s="165">
        <v>43734.041666666664</v>
      </c>
      <c r="B6435" s="167">
        <f>WEEKNUM(A6435)</f>
        <v>39</v>
      </c>
      <c r="C6435" s="164">
        <f>WEEKDAY(A6435)</f>
        <v>5</v>
      </c>
      <c r="D6435" s="164">
        <v>2</v>
      </c>
      <c r="E6435" s="163">
        <v>11.984999999999999</v>
      </c>
      <c r="F6435" s="163">
        <v>11.984999999999999</v>
      </c>
      <c r="G6435" s="163">
        <v>11.77</v>
      </c>
      <c r="H6435" s="1">
        <v>88</v>
      </c>
      <c r="I6435" s="161">
        <f>VLOOKUP(B6435,L$2:M$54,2,FALSE)</f>
        <v>1.072754099390544</v>
      </c>
      <c r="J6435">
        <f>MAX(I6435*F6435,E6435)</f>
        <v>12.856957881195669</v>
      </c>
      <c r="L6435" s="166"/>
      <c r="M6435" s="41"/>
      <c r="N6435" s="41"/>
      <c r="O6435" s="41"/>
    </row>
    <row r="6436" spans="1:15" x14ac:dyDescent="0.25">
      <c r="A6436" s="165">
        <v>43734.083333333336</v>
      </c>
      <c r="B6436" s="167">
        <f>WEEKNUM(A6436)</f>
        <v>39</v>
      </c>
      <c r="C6436" s="164">
        <f>WEEKDAY(A6436)</f>
        <v>5</v>
      </c>
      <c r="D6436" s="164">
        <v>3</v>
      </c>
      <c r="E6436" s="163">
        <v>11.719999999999999</v>
      </c>
      <c r="F6436" s="163">
        <v>11.719999999999999</v>
      </c>
      <c r="G6436" s="163">
        <v>13.25</v>
      </c>
      <c r="H6436" s="1">
        <v>77</v>
      </c>
      <c r="I6436" s="161">
        <f>VLOOKUP(B6436,L$2:M$54,2,FALSE)</f>
        <v>1.072754099390544</v>
      </c>
      <c r="J6436">
        <f>MAX(I6436*F6436,E6436)</f>
        <v>12.572678044857174</v>
      </c>
      <c r="L6436" s="166"/>
      <c r="M6436" s="41"/>
      <c r="N6436" s="41"/>
      <c r="O6436" s="41"/>
    </row>
    <row r="6437" spans="1:15" x14ac:dyDescent="0.25">
      <c r="A6437" s="165">
        <v>43734.125</v>
      </c>
      <c r="B6437" s="167">
        <f>WEEKNUM(A6437)</f>
        <v>39</v>
      </c>
      <c r="C6437" s="164">
        <f>WEEKDAY(A6437)</f>
        <v>5</v>
      </c>
      <c r="D6437" s="164">
        <v>4</v>
      </c>
      <c r="E6437" s="163">
        <v>12.094999999999999</v>
      </c>
      <c r="F6437" s="163">
        <v>12.094999999999999</v>
      </c>
      <c r="G6437" s="163">
        <v>14.5</v>
      </c>
      <c r="H6437" s="1">
        <v>160</v>
      </c>
      <c r="I6437" s="161">
        <f>VLOOKUP(B6437,L$2:M$54,2,FALSE)</f>
        <v>1.072754099390544</v>
      </c>
      <c r="J6437">
        <f>MAX(I6437*F6437,E6437)</f>
        <v>12.974960832128628</v>
      </c>
      <c r="L6437" s="166"/>
      <c r="M6437" s="41"/>
      <c r="N6437" s="41"/>
      <c r="O6437" s="41"/>
    </row>
    <row r="6438" spans="1:15" x14ac:dyDescent="0.25">
      <c r="A6438" s="165">
        <v>43734.166666666664</v>
      </c>
      <c r="B6438" s="167">
        <f>WEEKNUM(A6438)</f>
        <v>39</v>
      </c>
      <c r="C6438" s="164">
        <f>WEEKDAY(A6438)</f>
        <v>5</v>
      </c>
      <c r="D6438" s="164">
        <v>5</v>
      </c>
      <c r="E6438" s="163">
        <v>11.91</v>
      </c>
      <c r="F6438" s="163">
        <v>11.91</v>
      </c>
      <c r="G6438" s="163">
        <v>13.375</v>
      </c>
      <c r="H6438" s="1">
        <v>338</v>
      </c>
      <c r="I6438" s="161">
        <f>VLOOKUP(B6438,L$2:M$54,2,FALSE)</f>
        <v>1.072754099390544</v>
      </c>
      <c r="J6438">
        <f>MAX(I6438*F6438,E6438)</f>
        <v>12.77650132374138</v>
      </c>
      <c r="L6438" s="166"/>
      <c r="M6438" s="41"/>
      <c r="N6438" s="41"/>
      <c r="O6438" s="41"/>
    </row>
    <row r="6439" spans="1:15" x14ac:dyDescent="0.25">
      <c r="A6439" s="165">
        <v>43734.208333333336</v>
      </c>
      <c r="B6439" s="167">
        <f>WEEKNUM(A6439)</f>
        <v>39</v>
      </c>
      <c r="C6439" s="164">
        <f>WEEKDAY(A6439)</f>
        <v>5</v>
      </c>
      <c r="D6439" s="164">
        <v>6</v>
      </c>
      <c r="E6439" s="163">
        <v>12.455</v>
      </c>
      <c r="F6439" s="163">
        <v>12.455</v>
      </c>
      <c r="G6439" s="163">
        <v>12.690000000000001</v>
      </c>
      <c r="H6439" s="1">
        <v>830</v>
      </c>
      <c r="I6439" s="161">
        <f>VLOOKUP(B6439,L$2:M$54,2,FALSE)</f>
        <v>1.072754099390544</v>
      </c>
      <c r="J6439">
        <f>MAX(I6439*F6439,E6439)</f>
        <v>13.361152307909226</v>
      </c>
      <c r="L6439" s="166"/>
      <c r="M6439" s="41"/>
      <c r="N6439" s="41"/>
      <c r="O6439" s="41"/>
    </row>
    <row r="6440" spans="1:15" x14ac:dyDescent="0.25">
      <c r="A6440" s="165">
        <v>43734.25</v>
      </c>
      <c r="B6440" s="167">
        <f>WEEKNUM(A6440)</f>
        <v>39</v>
      </c>
      <c r="C6440" s="164">
        <f>WEEKDAY(A6440)</f>
        <v>5</v>
      </c>
      <c r="D6440" s="164">
        <v>7</v>
      </c>
      <c r="E6440" s="163">
        <v>10</v>
      </c>
      <c r="F6440" s="163">
        <v>11.094999999999999</v>
      </c>
      <c r="G6440" s="163">
        <v>12.225000000000001</v>
      </c>
      <c r="H6440" s="1">
        <v>3405</v>
      </c>
      <c r="I6440" s="161">
        <f>VLOOKUP(B6440,L$2:M$54,2,FALSE)</f>
        <v>1.072754099390544</v>
      </c>
      <c r="J6440">
        <f>MAX(I6440*F6440,E6440)</f>
        <v>11.902206732738085</v>
      </c>
      <c r="L6440" s="166"/>
      <c r="M6440" s="41"/>
      <c r="N6440" s="41"/>
      <c r="O6440" s="41"/>
    </row>
    <row r="6441" spans="1:15" x14ac:dyDescent="0.25">
      <c r="A6441" s="165">
        <v>43734.291666666664</v>
      </c>
      <c r="B6441" s="167">
        <f>WEEKNUM(A6441)</f>
        <v>39</v>
      </c>
      <c r="C6441" s="164">
        <f>WEEKDAY(A6441)</f>
        <v>5</v>
      </c>
      <c r="D6441" s="164">
        <v>8</v>
      </c>
      <c r="E6441" s="163">
        <v>10</v>
      </c>
      <c r="F6441" s="163">
        <v>11.745000000000001</v>
      </c>
      <c r="G6441" s="163">
        <v>11.8825</v>
      </c>
      <c r="H6441" s="1">
        <v>4440</v>
      </c>
      <c r="I6441" s="161">
        <f>VLOOKUP(B6441,L$2:M$54,2,FALSE)</f>
        <v>1.072754099390544</v>
      </c>
      <c r="J6441">
        <f>MAX(I6441*F6441,E6441)</f>
        <v>12.59949689734194</v>
      </c>
      <c r="L6441" s="166"/>
      <c r="M6441" s="41"/>
      <c r="N6441" s="41"/>
      <c r="O6441" s="41"/>
    </row>
    <row r="6442" spans="1:15" x14ac:dyDescent="0.25">
      <c r="A6442" s="165">
        <v>43734.333333333336</v>
      </c>
      <c r="B6442" s="167">
        <f>WEEKNUM(A6442)</f>
        <v>39</v>
      </c>
      <c r="C6442" s="164">
        <f>WEEKDAY(A6442)</f>
        <v>5</v>
      </c>
      <c r="D6442" s="164">
        <v>9</v>
      </c>
      <c r="E6442" s="163">
        <v>10</v>
      </c>
      <c r="F6442" s="163">
        <v>17.755000000000003</v>
      </c>
      <c r="G6442" s="163">
        <v>12.092500000000001</v>
      </c>
      <c r="H6442" s="1">
        <v>3965</v>
      </c>
      <c r="I6442" s="161">
        <f>VLOOKUP(B6442,L$2:M$54,2,FALSE)</f>
        <v>1.072754099390544</v>
      </c>
      <c r="J6442">
        <f>MAX(I6442*F6442,E6442)</f>
        <v>19.046749034679113</v>
      </c>
      <c r="L6442" s="166"/>
      <c r="M6442" s="41"/>
      <c r="N6442" s="41"/>
      <c r="O6442" s="41"/>
    </row>
    <row r="6443" spans="1:15" x14ac:dyDescent="0.25">
      <c r="A6443" s="165">
        <v>43734.375</v>
      </c>
      <c r="B6443" s="167">
        <f>WEEKNUM(A6443)</f>
        <v>39</v>
      </c>
      <c r="C6443" s="164">
        <f>WEEKDAY(A6443)</f>
        <v>5</v>
      </c>
      <c r="D6443" s="164">
        <v>10</v>
      </c>
      <c r="E6443" s="163">
        <v>10</v>
      </c>
      <c r="F6443" s="163">
        <v>16.395</v>
      </c>
      <c r="G6443" s="163">
        <v>12.5</v>
      </c>
      <c r="H6443" s="1">
        <v>3006</v>
      </c>
      <c r="I6443" s="161">
        <f>VLOOKUP(B6443,L$2:M$54,2,FALSE)</f>
        <v>1.072754099390544</v>
      </c>
      <c r="J6443">
        <f>MAX(I6443*F6443,E6443)</f>
        <v>17.587803459507967</v>
      </c>
      <c r="L6443" s="166"/>
      <c r="M6443" s="41"/>
      <c r="N6443" s="41"/>
      <c r="O6443" s="41"/>
    </row>
    <row r="6444" spans="1:15" x14ac:dyDescent="0.25">
      <c r="A6444" s="165">
        <v>43734.416666666664</v>
      </c>
      <c r="B6444" s="167">
        <f>WEEKNUM(A6444)</f>
        <v>39</v>
      </c>
      <c r="C6444" s="164">
        <f>WEEKDAY(A6444)</f>
        <v>5</v>
      </c>
      <c r="D6444" s="164">
        <v>11</v>
      </c>
      <c r="E6444" s="163">
        <v>10</v>
      </c>
      <c r="F6444" s="163">
        <v>15.625</v>
      </c>
      <c r="G6444" s="163">
        <v>12.4475</v>
      </c>
      <c r="H6444" s="1">
        <v>2464</v>
      </c>
      <c r="I6444" s="161">
        <f>VLOOKUP(B6444,L$2:M$54,2,FALSE)</f>
        <v>1.072754099390544</v>
      </c>
      <c r="J6444">
        <f>MAX(I6444*F6444,E6444)</f>
        <v>16.761782802977251</v>
      </c>
      <c r="L6444" s="166"/>
      <c r="M6444" s="41"/>
      <c r="N6444" s="41"/>
      <c r="O6444" s="41"/>
    </row>
    <row r="6445" spans="1:15" x14ac:dyDescent="0.25">
      <c r="A6445" s="165">
        <v>43734.458333333336</v>
      </c>
      <c r="B6445" s="167">
        <f>WEEKNUM(A6445)</f>
        <v>39</v>
      </c>
      <c r="C6445" s="164">
        <f>WEEKDAY(A6445)</f>
        <v>5</v>
      </c>
      <c r="D6445" s="164">
        <v>12</v>
      </c>
      <c r="E6445" s="163">
        <v>10</v>
      </c>
      <c r="F6445" s="163">
        <v>13.745000000000001</v>
      </c>
      <c r="G6445" s="163">
        <v>12.885000000000002</v>
      </c>
      <c r="H6445" s="1">
        <v>2503</v>
      </c>
      <c r="I6445" s="161">
        <f>VLOOKUP(B6445,L$2:M$54,2,FALSE)</f>
        <v>1.072754099390544</v>
      </c>
      <c r="J6445">
        <f>MAX(I6445*F6445,E6445)</f>
        <v>14.745005096123029</v>
      </c>
      <c r="L6445" s="166"/>
      <c r="M6445" s="41"/>
      <c r="N6445" s="41"/>
      <c r="O6445" s="41"/>
    </row>
    <row r="6446" spans="1:15" x14ac:dyDescent="0.25">
      <c r="A6446" s="165">
        <v>43734.5</v>
      </c>
      <c r="B6446" s="167">
        <f>WEEKNUM(A6446)</f>
        <v>39</v>
      </c>
      <c r="C6446" s="164">
        <f>WEEKDAY(A6446)</f>
        <v>5</v>
      </c>
      <c r="D6446" s="164">
        <v>13</v>
      </c>
      <c r="E6446" s="163">
        <v>10</v>
      </c>
      <c r="F6446" s="163">
        <v>15.704999999999998</v>
      </c>
      <c r="G6446" s="163">
        <v>13.774999999999999</v>
      </c>
      <c r="H6446" s="1">
        <v>2330</v>
      </c>
      <c r="I6446" s="161">
        <f>VLOOKUP(B6446,L$2:M$54,2,FALSE)</f>
        <v>1.072754099390544</v>
      </c>
      <c r="J6446">
        <f>MAX(I6446*F6446,E6446)</f>
        <v>16.847603130928491</v>
      </c>
      <c r="L6446" s="166"/>
      <c r="M6446" s="41"/>
      <c r="N6446" s="41"/>
      <c r="O6446" s="41"/>
    </row>
    <row r="6447" spans="1:15" x14ac:dyDescent="0.25">
      <c r="A6447" s="165">
        <v>43734.541666666664</v>
      </c>
      <c r="B6447" s="167">
        <f>WEEKNUM(A6447)</f>
        <v>39</v>
      </c>
      <c r="C6447" s="164">
        <f>WEEKDAY(A6447)</f>
        <v>5</v>
      </c>
      <c r="D6447" s="164">
        <v>14</v>
      </c>
      <c r="E6447" s="163">
        <v>10</v>
      </c>
      <c r="F6447" s="163">
        <v>14.475</v>
      </c>
      <c r="G6447" s="163">
        <v>13.1175</v>
      </c>
      <c r="H6447" s="1">
        <v>2561</v>
      </c>
      <c r="I6447" s="161">
        <f>VLOOKUP(B6447,L$2:M$54,2,FALSE)</f>
        <v>1.072754099390544</v>
      </c>
      <c r="J6447">
        <f>MAX(I6447*F6447,E6447)</f>
        <v>15.528115588678125</v>
      </c>
      <c r="L6447" s="166"/>
      <c r="M6447" s="41"/>
      <c r="N6447" s="41"/>
      <c r="O6447" s="41"/>
    </row>
    <row r="6448" spans="1:15" x14ac:dyDescent="0.25">
      <c r="A6448" s="165">
        <v>43734.583333333336</v>
      </c>
      <c r="B6448" s="167">
        <f>WEEKNUM(A6448)</f>
        <v>39</v>
      </c>
      <c r="C6448" s="164">
        <f>WEEKDAY(A6448)</f>
        <v>5</v>
      </c>
      <c r="D6448" s="164">
        <v>15</v>
      </c>
      <c r="E6448" s="163">
        <v>10</v>
      </c>
      <c r="F6448" s="163">
        <v>13.765000000000001</v>
      </c>
      <c r="G6448" s="163">
        <v>12</v>
      </c>
      <c r="H6448" s="1">
        <v>2502</v>
      </c>
      <c r="I6448" s="161">
        <f>VLOOKUP(B6448,L$2:M$54,2,FALSE)</f>
        <v>1.072754099390544</v>
      </c>
      <c r="J6448">
        <f>MAX(I6448*F6448,E6448)</f>
        <v>14.766460178110838</v>
      </c>
      <c r="L6448" s="166"/>
      <c r="M6448" s="41"/>
      <c r="N6448" s="41"/>
      <c r="O6448" s="41"/>
    </row>
    <row r="6449" spans="1:15" x14ac:dyDescent="0.25">
      <c r="A6449" s="165">
        <v>43734.625</v>
      </c>
      <c r="B6449" s="167">
        <f>WEEKNUM(A6449)</f>
        <v>39</v>
      </c>
      <c r="C6449" s="164">
        <f>WEEKDAY(A6449)</f>
        <v>5</v>
      </c>
      <c r="D6449" s="164">
        <v>16</v>
      </c>
      <c r="E6449" s="163">
        <v>10</v>
      </c>
      <c r="F6449" s="163">
        <v>15.885</v>
      </c>
      <c r="G6449" s="163">
        <v>11.385</v>
      </c>
      <c r="H6449" s="1">
        <v>2817</v>
      </c>
      <c r="I6449" s="161">
        <f>VLOOKUP(B6449,L$2:M$54,2,FALSE)</f>
        <v>1.072754099390544</v>
      </c>
      <c r="J6449">
        <f>MAX(I6449*F6449,E6449)</f>
        <v>17.04069886881879</v>
      </c>
      <c r="L6449" s="166"/>
      <c r="M6449" s="41"/>
      <c r="N6449" s="41"/>
      <c r="O6449" s="41"/>
    </row>
    <row r="6450" spans="1:15" x14ac:dyDescent="0.25">
      <c r="A6450" s="165">
        <v>43734.666666666664</v>
      </c>
      <c r="B6450" s="167">
        <f>WEEKNUM(A6450)</f>
        <v>39</v>
      </c>
      <c r="C6450" s="164">
        <f>WEEKDAY(A6450)</f>
        <v>5</v>
      </c>
      <c r="D6450" s="164">
        <v>17</v>
      </c>
      <c r="E6450" s="163">
        <v>10</v>
      </c>
      <c r="F6450" s="163">
        <v>14.73</v>
      </c>
      <c r="G6450" s="163">
        <v>12.48</v>
      </c>
      <c r="H6450" s="1">
        <v>3805</v>
      </c>
      <c r="I6450" s="161">
        <f>VLOOKUP(B6450,L$2:M$54,2,FALSE)</f>
        <v>1.072754099390544</v>
      </c>
      <c r="J6450">
        <f>MAX(I6450*F6450,E6450)</f>
        <v>15.801667884022713</v>
      </c>
      <c r="L6450" s="166"/>
      <c r="M6450" s="41"/>
      <c r="N6450" s="41"/>
      <c r="O6450" s="41"/>
    </row>
    <row r="6451" spans="1:15" x14ac:dyDescent="0.25">
      <c r="A6451" s="165">
        <v>43734.708333333336</v>
      </c>
      <c r="B6451" s="167">
        <f>WEEKNUM(A6451)</f>
        <v>39</v>
      </c>
      <c r="C6451" s="164">
        <f>WEEKDAY(A6451)</f>
        <v>5</v>
      </c>
      <c r="D6451" s="164">
        <v>18</v>
      </c>
      <c r="E6451" s="163">
        <v>10</v>
      </c>
      <c r="F6451" s="163">
        <v>15.145</v>
      </c>
      <c r="G6451" s="163">
        <v>12.59</v>
      </c>
      <c r="H6451" s="1">
        <v>4149</v>
      </c>
      <c r="I6451" s="161">
        <f>VLOOKUP(B6451,L$2:M$54,2,FALSE)</f>
        <v>1.072754099390544</v>
      </c>
      <c r="J6451">
        <f>MAX(I6451*F6451,E6451)</f>
        <v>16.246860835269789</v>
      </c>
      <c r="L6451" s="166"/>
      <c r="M6451" s="41"/>
      <c r="N6451" s="41"/>
      <c r="O6451" s="41"/>
    </row>
    <row r="6452" spans="1:15" x14ac:dyDescent="0.25">
      <c r="A6452" s="165">
        <v>43734.75</v>
      </c>
      <c r="B6452" s="167">
        <f>WEEKNUM(A6452)</f>
        <v>39</v>
      </c>
      <c r="C6452" s="164">
        <f>WEEKDAY(A6452)</f>
        <v>5</v>
      </c>
      <c r="D6452" s="164">
        <v>19</v>
      </c>
      <c r="E6452" s="163">
        <v>10</v>
      </c>
      <c r="F6452" s="163">
        <v>17.98</v>
      </c>
      <c r="G6452" s="163">
        <v>12.375</v>
      </c>
      <c r="H6452" s="1">
        <v>3200</v>
      </c>
      <c r="I6452" s="161">
        <f>VLOOKUP(B6452,L$2:M$54,2,FALSE)</f>
        <v>1.072754099390544</v>
      </c>
      <c r="J6452">
        <f>MAX(I6452*F6452,E6452)</f>
        <v>19.288118707041981</v>
      </c>
      <c r="L6452" s="166"/>
      <c r="M6452" s="41"/>
      <c r="N6452" s="41"/>
      <c r="O6452" s="41"/>
    </row>
    <row r="6453" spans="1:15" x14ac:dyDescent="0.25">
      <c r="A6453" s="165">
        <v>43734.791666666664</v>
      </c>
      <c r="B6453" s="167">
        <f>WEEKNUM(A6453)</f>
        <v>39</v>
      </c>
      <c r="C6453" s="164">
        <f>WEEKDAY(A6453)</f>
        <v>5</v>
      </c>
      <c r="D6453" s="164">
        <v>20</v>
      </c>
      <c r="E6453" s="163">
        <v>10</v>
      </c>
      <c r="F6453" s="163">
        <v>16.450000000000003</v>
      </c>
      <c r="G6453" s="163">
        <v>11.984999999999999</v>
      </c>
      <c r="H6453" s="1">
        <v>2163</v>
      </c>
      <c r="I6453" s="161">
        <f>VLOOKUP(B6453,L$2:M$54,2,FALSE)</f>
        <v>1.072754099390544</v>
      </c>
      <c r="J6453">
        <f>MAX(I6453*F6453,E6453)</f>
        <v>17.646804934974451</v>
      </c>
      <c r="L6453" s="166"/>
      <c r="M6453" s="41"/>
      <c r="N6453" s="41"/>
      <c r="O6453" s="41"/>
    </row>
    <row r="6454" spans="1:15" x14ac:dyDescent="0.25">
      <c r="A6454" s="165">
        <v>43734.833333333336</v>
      </c>
      <c r="B6454" s="167">
        <f>WEEKNUM(A6454)</f>
        <v>39</v>
      </c>
      <c r="C6454" s="164">
        <f>WEEKDAY(A6454)</f>
        <v>5</v>
      </c>
      <c r="D6454" s="164">
        <v>21</v>
      </c>
      <c r="E6454" s="163">
        <v>10</v>
      </c>
      <c r="F6454" s="163">
        <v>13.945</v>
      </c>
      <c r="G6454" s="163">
        <v>11.719999999999999</v>
      </c>
      <c r="H6454" s="1">
        <v>1143</v>
      </c>
      <c r="I6454" s="161">
        <f>VLOOKUP(B6454,L$2:M$54,2,FALSE)</f>
        <v>1.072754099390544</v>
      </c>
      <c r="J6454">
        <f>MAX(I6454*F6454,E6454)</f>
        <v>14.959555916001136</v>
      </c>
      <c r="L6454" s="166"/>
      <c r="M6454" s="41"/>
      <c r="N6454" s="41"/>
      <c r="O6454" s="41"/>
    </row>
    <row r="6455" spans="1:15" x14ac:dyDescent="0.25">
      <c r="A6455" s="165">
        <v>43734.875</v>
      </c>
      <c r="B6455" s="167">
        <f>WEEKNUM(A6455)</f>
        <v>39</v>
      </c>
      <c r="C6455" s="164">
        <f>WEEKDAY(A6455)</f>
        <v>5</v>
      </c>
      <c r="D6455" s="164">
        <v>22</v>
      </c>
      <c r="E6455" s="163">
        <v>11.754999999999999</v>
      </c>
      <c r="F6455" s="163">
        <v>11.754999999999999</v>
      </c>
      <c r="G6455" s="163">
        <v>12.094999999999999</v>
      </c>
      <c r="H6455" s="1">
        <v>948</v>
      </c>
      <c r="I6455" s="161">
        <f>VLOOKUP(B6455,L$2:M$54,2,FALSE)</f>
        <v>1.072754099390544</v>
      </c>
      <c r="J6455">
        <f>MAX(I6455*F6455,E6455)</f>
        <v>12.610224438335843</v>
      </c>
      <c r="L6455" s="166"/>
      <c r="M6455" s="41"/>
      <c r="N6455" s="41"/>
      <c r="O6455" s="41"/>
    </row>
    <row r="6456" spans="1:15" x14ac:dyDescent="0.25">
      <c r="A6456" s="165">
        <v>43734.916666666664</v>
      </c>
      <c r="B6456" s="167">
        <f>WEEKNUM(A6456)</f>
        <v>39</v>
      </c>
      <c r="C6456" s="164">
        <f>WEEKDAY(A6456)</f>
        <v>5</v>
      </c>
      <c r="D6456" s="164">
        <v>23</v>
      </c>
      <c r="E6456" s="163">
        <v>12</v>
      </c>
      <c r="F6456" s="163">
        <v>13.98</v>
      </c>
      <c r="G6456" s="163">
        <v>11.91</v>
      </c>
      <c r="H6456" s="1">
        <v>729</v>
      </c>
      <c r="I6456" s="161">
        <f>VLOOKUP(B6456,L$2:M$54,2,FALSE)</f>
        <v>1.072754099390544</v>
      </c>
      <c r="J6456">
        <f>MAX(I6456*F6456,E6456)</f>
        <v>14.997102309479805</v>
      </c>
      <c r="L6456" s="166"/>
      <c r="M6456" s="41"/>
      <c r="N6456" s="41"/>
      <c r="O6456" s="41"/>
    </row>
    <row r="6457" spans="1:15" x14ac:dyDescent="0.25">
      <c r="A6457" s="165">
        <v>43734.958333333336</v>
      </c>
      <c r="B6457" s="167">
        <f>WEEKNUM(A6457)</f>
        <v>39</v>
      </c>
      <c r="C6457" s="164">
        <f>WEEKDAY(A6457)</f>
        <v>5</v>
      </c>
      <c r="D6457" s="164">
        <v>24</v>
      </c>
      <c r="E6457" s="163">
        <v>12</v>
      </c>
      <c r="F6457" s="163">
        <v>13.92</v>
      </c>
      <c r="G6457" s="163">
        <v>12.455</v>
      </c>
      <c r="H6457" s="1">
        <v>431</v>
      </c>
      <c r="I6457" s="161">
        <f>VLOOKUP(B6457,L$2:M$54,2,FALSE)</f>
        <v>1.072754099390544</v>
      </c>
      <c r="J6457">
        <f>MAX(I6457*F6457,E6457)</f>
        <v>14.932737063516372</v>
      </c>
      <c r="L6457" s="166"/>
      <c r="M6457" s="41"/>
      <c r="N6457" s="41"/>
      <c r="O6457" s="41"/>
    </row>
    <row r="6458" spans="1:15" x14ac:dyDescent="0.25">
      <c r="A6458" s="165">
        <v>43735</v>
      </c>
      <c r="B6458" s="167">
        <f>WEEKNUM(A6458)</f>
        <v>39</v>
      </c>
      <c r="C6458" s="164">
        <f>WEEKDAY(A6458)</f>
        <v>6</v>
      </c>
      <c r="D6458" s="164">
        <v>1</v>
      </c>
      <c r="E6458" s="163">
        <v>12</v>
      </c>
      <c r="F6458" s="163">
        <v>13.934999999999999</v>
      </c>
      <c r="G6458" s="163">
        <v>10.547499999999999</v>
      </c>
      <c r="H6458" s="1">
        <v>163</v>
      </c>
      <c r="I6458" s="161">
        <f>VLOOKUP(B6458,L$2:M$54,2,FALSE)</f>
        <v>1.072754099390544</v>
      </c>
      <c r="J6458">
        <f>MAX(I6458*F6458,E6458)</f>
        <v>14.948828375007229</v>
      </c>
      <c r="L6458" s="166"/>
      <c r="M6458" s="41"/>
      <c r="N6458" s="41"/>
      <c r="O6458" s="41"/>
    </row>
    <row r="6459" spans="1:15" x14ac:dyDescent="0.25">
      <c r="A6459" s="165">
        <v>43735.041666666664</v>
      </c>
      <c r="B6459" s="167">
        <f>WEEKNUM(A6459)</f>
        <v>39</v>
      </c>
      <c r="C6459" s="164">
        <f>WEEKDAY(A6459)</f>
        <v>6</v>
      </c>
      <c r="D6459" s="164">
        <v>2</v>
      </c>
      <c r="E6459" s="163">
        <v>12</v>
      </c>
      <c r="F6459" s="163">
        <v>13.225</v>
      </c>
      <c r="G6459" s="163">
        <v>10.872499999999999</v>
      </c>
      <c r="H6459" s="1">
        <v>115</v>
      </c>
      <c r="I6459" s="161">
        <f>VLOOKUP(B6459,L$2:M$54,2,FALSE)</f>
        <v>1.072754099390544</v>
      </c>
      <c r="J6459">
        <f>MAX(I6459*F6459,E6459)</f>
        <v>14.187172964439943</v>
      </c>
      <c r="L6459" s="166"/>
      <c r="M6459" s="41"/>
      <c r="N6459" s="41"/>
      <c r="O6459" s="41"/>
    </row>
    <row r="6460" spans="1:15" x14ac:dyDescent="0.25">
      <c r="A6460" s="165">
        <v>43735.083333333336</v>
      </c>
      <c r="B6460" s="167">
        <f>WEEKNUM(A6460)</f>
        <v>39</v>
      </c>
      <c r="C6460" s="164">
        <f>WEEKDAY(A6460)</f>
        <v>6</v>
      </c>
      <c r="D6460" s="164">
        <v>3</v>
      </c>
      <c r="E6460" s="163">
        <v>10</v>
      </c>
      <c r="F6460" s="163">
        <v>10.495000000000001</v>
      </c>
      <c r="G6460" s="163">
        <v>13.877500000000001</v>
      </c>
      <c r="H6460" s="1">
        <v>80</v>
      </c>
      <c r="I6460" s="161">
        <f>VLOOKUP(B6460,L$2:M$54,2,FALSE)</f>
        <v>1.072754099390544</v>
      </c>
      <c r="J6460">
        <f>MAX(I6460*F6460,E6460)</f>
        <v>11.25855427310376</v>
      </c>
      <c r="L6460" s="166"/>
      <c r="M6460" s="41"/>
      <c r="N6460" s="41"/>
      <c r="O6460" s="41"/>
    </row>
    <row r="6461" spans="1:15" x14ac:dyDescent="0.25">
      <c r="A6461" s="165">
        <v>43735.125</v>
      </c>
      <c r="B6461" s="167">
        <f>WEEKNUM(A6461)</f>
        <v>39</v>
      </c>
      <c r="C6461" s="164">
        <f>WEEKDAY(A6461)</f>
        <v>6</v>
      </c>
      <c r="D6461" s="164">
        <v>4</v>
      </c>
      <c r="E6461" s="163">
        <v>10</v>
      </c>
      <c r="F6461" s="163">
        <v>10.850000000000001</v>
      </c>
      <c r="G6461" s="163">
        <v>13.197500000000002</v>
      </c>
      <c r="H6461" s="1">
        <v>152</v>
      </c>
      <c r="I6461" s="161">
        <f>VLOOKUP(B6461,L$2:M$54,2,FALSE)</f>
        <v>1.072754099390544</v>
      </c>
      <c r="J6461">
        <f>MAX(I6461*F6461,E6461)</f>
        <v>11.639381978387403</v>
      </c>
      <c r="L6461" s="166"/>
      <c r="M6461" s="41"/>
      <c r="N6461" s="41"/>
      <c r="O6461" s="41"/>
    </row>
    <row r="6462" spans="1:15" x14ac:dyDescent="0.25">
      <c r="A6462" s="165">
        <v>43735.166666666664</v>
      </c>
      <c r="B6462" s="167">
        <f>WEEKNUM(A6462)</f>
        <v>39</v>
      </c>
      <c r="C6462" s="164">
        <f>WEEKDAY(A6462)</f>
        <v>6</v>
      </c>
      <c r="D6462" s="164">
        <v>5</v>
      </c>
      <c r="E6462" s="163">
        <v>10</v>
      </c>
      <c r="F6462" s="163">
        <v>10.475000000000001</v>
      </c>
      <c r="G6462" s="163">
        <v>12.8125</v>
      </c>
      <c r="H6462" s="1">
        <v>354</v>
      </c>
      <c r="I6462" s="161">
        <f>VLOOKUP(B6462,L$2:M$54,2,FALSE)</f>
        <v>1.072754099390544</v>
      </c>
      <c r="J6462">
        <f>MAX(I6462*F6462,E6462)</f>
        <v>11.23709919111595</v>
      </c>
      <c r="L6462" s="166"/>
      <c r="M6462" s="41"/>
      <c r="N6462" s="41"/>
      <c r="O6462" s="41"/>
    </row>
    <row r="6463" spans="1:15" x14ac:dyDescent="0.25">
      <c r="A6463" s="165">
        <v>43735.208333333336</v>
      </c>
      <c r="B6463" s="167">
        <f>WEEKNUM(A6463)</f>
        <v>39</v>
      </c>
      <c r="C6463" s="164">
        <f>WEEKDAY(A6463)</f>
        <v>6</v>
      </c>
      <c r="D6463" s="164">
        <v>6</v>
      </c>
      <c r="E6463" s="163">
        <v>11.254999999999999</v>
      </c>
      <c r="F6463" s="163">
        <v>11.120000000000001</v>
      </c>
      <c r="G6463" s="163">
        <v>11.8725</v>
      </c>
      <c r="H6463" s="1">
        <v>840</v>
      </c>
      <c r="I6463" s="161">
        <f>VLOOKUP(B6463,L$2:M$54,2,FALSE)</f>
        <v>1.072754099390544</v>
      </c>
      <c r="J6463">
        <f>MAX(I6463*F6463,E6463)</f>
        <v>11.929025585222851</v>
      </c>
      <c r="L6463" s="166"/>
      <c r="M6463" s="41"/>
      <c r="N6463" s="41"/>
      <c r="O6463" s="41"/>
    </row>
    <row r="6464" spans="1:15" x14ac:dyDescent="0.25">
      <c r="A6464" s="165">
        <v>43735.25</v>
      </c>
      <c r="B6464" s="167">
        <f>WEEKNUM(A6464)</f>
        <v>39</v>
      </c>
      <c r="C6464" s="164">
        <f>WEEKDAY(A6464)</f>
        <v>6</v>
      </c>
      <c r="D6464" s="164">
        <v>7</v>
      </c>
      <c r="E6464" s="163">
        <v>9.5249999999999986</v>
      </c>
      <c r="F6464" s="163">
        <v>9.5249999999999986</v>
      </c>
      <c r="G6464" s="163">
        <v>12.852499999999999</v>
      </c>
      <c r="H6464" s="1">
        <v>3468</v>
      </c>
      <c r="I6464" s="161">
        <f>VLOOKUP(B6464,L$2:M$54,2,FALSE)</f>
        <v>1.072754099390544</v>
      </c>
      <c r="J6464">
        <f>MAX(I6464*F6464,E6464)</f>
        <v>10.21798279669493</v>
      </c>
      <c r="L6464" s="166"/>
      <c r="M6464" s="41"/>
      <c r="N6464" s="41"/>
      <c r="O6464" s="41"/>
    </row>
    <row r="6465" spans="1:15" x14ac:dyDescent="0.25">
      <c r="A6465" s="165">
        <v>43735.291666666664</v>
      </c>
      <c r="B6465" s="167">
        <f>WEEKNUM(A6465)</f>
        <v>39</v>
      </c>
      <c r="C6465" s="164">
        <f>WEEKDAY(A6465)</f>
        <v>6</v>
      </c>
      <c r="D6465" s="164">
        <v>8</v>
      </c>
      <c r="E6465" s="163">
        <v>10.635</v>
      </c>
      <c r="F6465" s="163">
        <v>12.370000000000001</v>
      </c>
      <c r="G6465" s="163">
        <v>12.237500000000001</v>
      </c>
      <c r="H6465" s="1">
        <v>4580</v>
      </c>
      <c r="I6465" s="161">
        <f>VLOOKUP(B6465,L$2:M$54,2,FALSE)</f>
        <v>1.072754099390544</v>
      </c>
      <c r="J6465">
        <f>MAX(I6465*F6465,E6465)</f>
        <v>13.26996820946103</v>
      </c>
      <c r="L6465" s="166"/>
      <c r="M6465" s="41"/>
      <c r="N6465" s="41"/>
      <c r="O6465" s="41"/>
    </row>
    <row r="6466" spans="1:15" x14ac:dyDescent="0.25">
      <c r="A6466" s="165">
        <v>43735.333333333336</v>
      </c>
      <c r="B6466" s="167">
        <f>WEEKNUM(A6466)</f>
        <v>39</v>
      </c>
      <c r="C6466" s="164">
        <f>WEEKDAY(A6466)</f>
        <v>6</v>
      </c>
      <c r="D6466" s="164">
        <v>9</v>
      </c>
      <c r="E6466" s="163">
        <v>10</v>
      </c>
      <c r="F6466" s="163">
        <v>16.535</v>
      </c>
      <c r="G6466" s="163">
        <v>11.8825</v>
      </c>
      <c r="H6466" s="1">
        <v>4072</v>
      </c>
      <c r="I6466" s="161">
        <f>VLOOKUP(B6466,L$2:M$54,2,FALSE)</f>
        <v>1.072754099390544</v>
      </c>
      <c r="J6466">
        <f>MAX(I6466*F6466,E6466)</f>
        <v>17.737989033422647</v>
      </c>
      <c r="L6466" s="166"/>
      <c r="M6466" s="41"/>
      <c r="N6466" s="41"/>
      <c r="O6466" s="41"/>
    </row>
    <row r="6467" spans="1:15" x14ac:dyDescent="0.25">
      <c r="A6467" s="165">
        <v>43735.375</v>
      </c>
      <c r="B6467" s="167">
        <f>WEEKNUM(A6467)</f>
        <v>39</v>
      </c>
      <c r="C6467" s="164">
        <f>WEEKDAY(A6467)</f>
        <v>6</v>
      </c>
      <c r="D6467" s="164">
        <v>10</v>
      </c>
      <c r="E6467" s="163">
        <v>10</v>
      </c>
      <c r="F6467" s="163">
        <v>19.29</v>
      </c>
      <c r="G6467" s="163">
        <v>12.942499999999999</v>
      </c>
      <c r="H6467" s="1">
        <v>2812</v>
      </c>
      <c r="I6467" s="161">
        <f>VLOOKUP(B6467,L$2:M$54,2,FALSE)</f>
        <v>1.072754099390544</v>
      </c>
      <c r="J6467">
        <f>MAX(I6467*F6467,E6467)</f>
        <v>20.693426577243592</v>
      </c>
      <c r="L6467" s="166"/>
      <c r="M6467" s="41"/>
      <c r="N6467" s="41"/>
      <c r="O6467" s="41"/>
    </row>
    <row r="6468" spans="1:15" x14ac:dyDescent="0.25">
      <c r="A6468" s="165">
        <v>43735.416666666664</v>
      </c>
      <c r="B6468" s="167">
        <f>WEEKNUM(A6468)</f>
        <v>39</v>
      </c>
      <c r="C6468" s="164">
        <f>WEEKDAY(A6468)</f>
        <v>6</v>
      </c>
      <c r="D6468" s="164">
        <v>11</v>
      </c>
      <c r="E6468" s="163">
        <v>10</v>
      </c>
      <c r="F6468" s="163">
        <v>15.025</v>
      </c>
      <c r="G6468" s="163">
        <v>12.364999999999998</v>
      </c>
      <c r="H6468" s="1">
        <v>2650</v>
      </c>
      <c r="I6468" s="161">
        <f>VLOOKUP(B6468,L$2:M$54,2,FALSE)</f>
        <v>1.072754099390544</v>
      </c>
      <c r="J6468">
        <f>MAX(I6468*F6468,E6468)</f>
        <v>16.118130343342923</v>
      </c>
      <c r="L6468" s="166"/>
      <c r="M6468" s="41"/>
      <c r="N6468" s="41"/>
      <c r="O6468" s="41"/>
    </row>
    <row r="6469" spans="1:15" x14ac:dyDescent="0.25">
      <c r="A6469" s="165">
        <v>43735.458333333336</v>
      </c>
      <c r="B6469" s="167">
        <f>WEEKNUM(A6469)</f>
        <v>39</v>
      </c>
      <c r="C6469" s="164">
        <f>WEEKDAY(A6469)</f>
        <v>6</v>
      </c>
      <c r="D6469" s="164">
        <v>12</v>
      </c>
      <c r="E6469" s="163">
        <v>10</v>
      </c>
      <c r="F6469" s="163">
        <v>13.92</v>
      </c>
      <c r="G6469" s="163">
        <v>12.572500000000002</v>
      </c>
      <c r="H6469" s="1">
        <v>2653</v>
      </c>
      <c r="I6469" s="161">
        <f>VLOOKUP(B6469,L$2:M$54,2,FALSE)</f>
        <v>1.072754099390544</v>
      </c>
      <c r="J6469">
        <f>MAX(I6469*F6469,E6469)</f>
        <v>14.932737063516372</v>
      </c>
      <c r="L6469" s="166"/>
      <c r="M6469" s="41"/>
      <c r="N6469" s="41"/>
      <c r="O6469" s="41"/>
    </row>
    <row r="6470" spans="1:15" x14ac:dyDescent="0.25">
      <c r="A6470" s="165">
        <v>43735.5</v>
      </c>
      <c r="B6470" s="167">
        <f>WEEKNUM(A6470)</f>
        <v>39</v>
      </c>
      <c r="C6470" s="164">
        <f>WEEKDAY(A6470)</f>
        <v>6</v>
      </c>
      <c r="D6470" s="164">
        <v>13</v>
      </c>
      <c r="E6470" s="163">
        <v>10</v>
      </c>
      <c r="F6470" s="163">
        <v>14.2</v>
      </c>
      <c r="G6470" s="163">
        <v>13.99</v>
      </c>
      <c r="H6470" s="1">
        <v>2663</v>
      </c>
      <c r="I6470" s="161">
        <f>VLOOKUP(B6470,L$2:M$54,2,FALSE)</f>
        <v>1.072754099390544</v>
      </c>
      <c r="J6470">
        <f>MAX(I6470*F6470,E6470)</f>
        <v>15.233108211345725</v>
      </c>
      <c r="L6470" s="166"/>
      <c r="M6470" s="41"/>
      <c r="N6470" s="41"/>
      <c r="O6470" s="41"/>
    </row>
    <row r="6471" spans="1:15" x14ac:dyDescent="0.25">
      <c r="A6471" s="165">
        <v>43735.541666666664</v>
      </c>
      <c r="B6471" s="167">
        <f>WEEKNUM(A6471)</f>
        <v>39</v>
      </c>
      <c r="C6471" s="164">
        <f>WEEKDAY(A6471)</f>
        <v>6</v>
      </c>
      <c r="D6471" s="164">
        <v>14</v>
      </c>
      <c r="E6471" s="163">
        <v>10</v>
      </c>
      <c r="F6471" s="163">
        <v>14.445</v>
      </c>
      <c r="G6471" s="163">
        <v>13.225000000000001</v>
      </c>
      <c r="H6471" s="1">
        <v>2761</v>
      </c>
      <c r="I6471" s="161">
        <f>VLOOKUP(B6471,L$2:M$54,2,FALSE)</f>
        <v>1.072754099390544</v>
      </c>
      <c r="J6471">
        <f>MAX(I6471*F6471,E6471)</f>
        <v>15.495932965696408</v>
      </c>
      <c r="L6471" s="166"/>
      <c r="M6471" s="41"/>
      <c r="N6471" s="41"/>
      <c r="O6471" s="41"/>
    </row>
    <row r="6472" spans="1:15" x14ac:dyDescent="0.25">
      <c r="A6472" s="165">
        <v>43735.583333333336</v>
      </c>
      <c r="B6472" s="167">
        <f>WEEKNUM(A6472)</f>
        <v>39</v>
      </c>
      <c r="C6472" s="164">
        <f>WEEKDAY(A6472)</f>
        <v>6</v>
      </c>
      <c r="D6472" s="164">
        <v>15</v>
      </c>
      <c r="E6472" s="163">
        <v>10</v>
      </c>
      <c r="F6472" s="163">
        <v>13.79</v>
      </c>
      <c r="G6472" s="163">
        <v>11.9725</v>
      </c>
      <c r="H6472" s="1">
        <v>2810</v>
      </c>
      <c r="I6472" s="161">
        <f>VLOOKUP(B6472,L$2:M$54,2,FALSE)</f>
        <v>1.072754099390544</v>
      </c>
      <c r="J6472">
        <f>MAX(I6472*F6472,E6472)</f>
        <v>14.793279030595601</v>
      </c>
      <c r="L6472" s="166"/>
      <c r="M6472" s="41"/>
      <c r="N6472" s="41"/>
      <c r="O6472" s="41"/>
    </row>
    <row r="6473" spans="1:15" x14ac:dyDescent="0.25">
      <c r="A6473" s="165">
        <v>43735.625</v>
      </c>
      <c r="B6473" s="167">
        <f>WEEKNUM(A6473)</f>
        <v>39</v>
      </c>
      <c r="C6473" s="164">
        <f>WEEKDAY(A6473)</f>
        <v>6</v>
      </c>
      <c r="D6473" s="164">
        <v>16</v>
      </c>
      <c r="E6473" s="163">
        <v>10</v>
      </c>
      <c r="F6473" s="163">
        <v>14.295000000000002</v>
      </c>
      <c r="G6473" s="163">
        <v>11.754999999999999</v>
      </c>
      <c r="H6473" s="1">
        <v>2783</v>
      </c>
      <c r="I6473" s="161">
        <f>VLOOKUP(B6473,L$2:M$54,2,FALSE)</f>
        <v>1.072754099390544</v>
      </c>
      <c r="J6473">
        <f>MAX(I6473*F6473,E6473)</f>
        <v>15.335019850787829</v>
      </c>
      <c r="L6473" s="166"/>
      <c r="M6473" s="41"/>
      <c r="N6473" s="41"/>
      <c r="O6473" s="41"/>
    </row>
    <row r="6474" spans="1:15" x14ac:dyDescent="0.25">
      <c r="A6474" s="165">
        <v>43735.666666666664</v>
      </c>
      <c r="B6474" s="167">
        <f>WEEKNUM(A6474)</f>
        <v>39</v>
      </c>
      <c r="C6474" s="164">
        <f>WEEKDAY(A6474)</f>
        <v>6</v>
      </c>
      <c r="D6474" s="164">
        <v>17</v>
      </c>
      <c r="E6474" s="163">
        <v>10</v>
      </c>
      <c r="F6474" s="163">
        <v>14.035</v>
      </c>
      <c r="G6474" s="163">
        <v>12.99</v>
      </c>
      <c r="H6474" s="1">
        <v>3716</v>
      </c>
      <c r="I6474" s="161">
        <f>VLOOKUP(B6474,L$2:M$54,2,FALSE)</f>
        <v>1.072754099390544</v>
      </c>
      <c r="J6474">
        <f>MAX(I6474*F6474,E6474)</f>
        <v>15.056103784946286</v>
      </c>
      <c r="L6474" s="166"/>
      <c r="M6474" s="41"/>
      <c r="N6474" s="41"/>
      <c r="O6474" s="41"/>
    </row>
    <row r="6475" spans="1:15" x14ac:dyDescent="0.25">
      <c r="A6475" s="165">
        <v>43735.708333333336</v>
      </c>
      <c r="B6475" s="167">
        <f>WEEKNUM(A6475)</f>
        <v>39</v>
      </c>
      <c r="C6475" s="164">
        <f>WEEKDAY(A6475)</f>
        <v>6</v>
      </c>
      <c r="D6475" s="164">
        <v>18</v>
      </c>
      <c r="E6475" s="163">
        <v>10</v>
      </c>
      <c r="F6475" s="163">
        <v>15.855</v>
      </c>
      <c r="G6475" s="163">
        <v>12.959999999999999</v>
      </c>
      <c r="H6475" s="1">
        <v>4282</v>
      </c>
      <c r="I6475" s="161">
        <f>VLOOKUP(B6475,L$2:M$54,2,FALSE)</f>
        <v>1.072754099390544</v>
      </c>
      <c r="J6475">
        <f>MAX(I6475*F6475,E6475)</f>
        <v>17.008516245837075</v>
      </c>
      <c r="L6475" s="166"/>
      <c r="M6475" s="41"/>
      <c r="N6475" s="41"/>
      <c r="O6475" s="41"/>
    </row>
    <row r="6476" spans="1:15" x14ac:dyDescent="0.25">
      <c r="A6476" s="165">
        <v>43735.75</v>
      </c>
      <c r="B6476" s="167">
        <f>WEEKNUM(A6476)</f>
        <v>39</v>
      </c>
      <c r="C6476" s="164">
        <f>WEEKDAY(A6476)</f>
        <v>6</v>
      </c>
      <c r="D6476" s="164">
        <v>19</v>
      </c>
      <c r="E6476" s="163">
        <v>10</v>
      </c>
      <c r="F6476" s="163">
        <v>16.524999999999999</v>
      </c>
      <c r="G6476" s="163">
        <v>12.967500000000001</v>
      </c>
      <c r="H6476" s="1">
        <v>3127</v>
      </c>
      <c r="I6476" s="161">
        <f>VLOOKUP(B6476,L$2:M$54,2,FALSE)</f>
        <v>1.072754099390544</v>
      </c>
      <c r="J6476">
        <f>MAX(I6476*F6476,E6476)</f>
        <v>17.727261492428738</v>
      </c>
      <c r="L6476" s="166"/>
      <c r="M6476" s="41"/>
      <c r="N6476" s="41"/>
      <c r="O6476" s="41"/>
    </row>
    <row r="6477" spans="1:15" x14ac:dyDescent="0.25">
      <c r="A6477" s="165">
        <v>43735.791666666664</v>
      </c>
      <c r="B6477" s="167">
        <f>WEEKNUM(A6477)</f>
        <v>39</v>
      </c>
      <c r="C6477" s="164">
        <f>WEEKDAY(A6477)</f>
        <v>6</v>
      </c>
      <c r="D6477" s="164">
        <v>20</v>
      </c>
      <c r="E6477" s="163">
        <v>10</v>
      </c>
      <c r="F6477" s="163">
        <v>16.23</v>
      </c>
      <c r="G6477" s="163">
        <v>12.612499999999999</v>
      </c>
      <c r="H6477" s="1">
        <v>2255</v>
      </c>
      <c r="I6477" s="161">
        <f>VLOOKUP(B6477,L$2:M$54,2,FALSE)</f>
        <v>1.072754099390544</v>
      </c>
      <c r="J6477">
        <f>MAX(I6477*F6477,E6477)</f>
        <v>17.410799033108528</v>
      </c>
      <c r="L6477" s="166"/>
      <c r="M6477" s="41"/>
      <c r="N6477" s="41"/>
      <c r="O6477" s="41"/>
    </row>
    <row r="6478" spans="1:15" x14ac:dyDescent="0.25">
      <c r="A6478" s="165">
        <v>43735.833333333336</v>
      </c>
      <c r="B6478" s="167">
        <f>WEEKNUM(A6478)</f>
        <v>39</v>
      </c>
      <c r="C6478" s="164">
        <f>WEEKDAY(A6478)</f>
        <v>6</v>
      </c>
      <c r="D6478" s="164">
        <v>21</v>
      </c>
      <c r="E6478" s="163">
        <v>10</v>
      </c>
      <c r="F6478" s="163">
        <v>14.525</v>
      </c>
      <c r="G6478" s="163">
        <v>10.2475</v>
      </c>
      <c r="H6478" s="1">
        <v>1348</v>
      </c>
      <c r="I6478" s="161">
        <f>VLOOKUP(B6478,L$2:M$54,2,FALSE)</f>
        <v>1.072754099390544</v>
      </c>
      <c r="J6478">
        <f>MAX(I6478*F6478,E6478)</f>
        <v>15.581753293647653</v>
      </c>
      <c r="L6478" s="166"/>
      <c r="M6478" s="41"/>
      <c r="N6478" s="41"/>
      <c r="O6478" s="41"/>
    </row>
    <row r="6479" spans="1:15" x14ac:dyDescent="0.25">
      <c r="A6479" s="165">
        <v>43735.875</v>
      </c>
      <c r="B6479" s="167">
        <f>WEEKNUM(A6479)</f>
        <v>39</v>
      </c>
      <c r="C6479" s="164">
        <f>WEEKDAY(A6479)</f>
        <v>6</v>
      </c>
      <c r="D6479" s="164">
        <v>22</v>
      </c>
      <c r="E6479" s="163">
        <v>10</v>
      </c>
      <c r="F6479" s="163">
        <v>13.08</v>
      </c>
      <c r="G6479" s="163">
        <v>10.425000000000001</v>
      </c>
      <c r="H6479" s="1">
        <v>861</v>
      </c>
      <c r="I6479" s="161">
        <f>VLOOKUP(B6479,L$2:M$54,2,FALSE)</f>
        <v>1.072754099390544</v>
      </c>
      <c r="J6479">
        <f>MAX(I6479*F6479,E6479)</f>
        <v>14.031623620028316</v>
      </c>
      <c r="L6479" s="166"/>
      <c r="M6479" s="41"/>
      <c r="N6479" s="41"/>
      <c r="O6479" s="41"/>
    </row>
    <row r="6480" spans="1:15" x14ac:dyDescent="0.25">
      <c r="A6480" s="165">
        <v>43735.916666666664</v>
      </c>
      <c r="B6480" s="167">
        <f>WEEKNUM(A6480)</f>
        <v>39</v>
      </c>
      <c r="C6480" s="164">
        <f>WEEKDAY(A6480)</f>
        <v>6</v>
      </c>
      <c r="D6480" s="164">
        <v>23</v>
      </c>
      <c r="E6480" s="163">
        <v>11.55</v>
      </c>
      <c r="F6480" s="163">
        <v>11.55</v>
      </c>
      <c r="G6480" s="163">
        <v>10.237500000000001</v>
      </c>
      <c r="H6480" s="1">
        <v>930</v>
      </c>
      <c r="I6480" s="161">
        <f>VLOOKUP(B6480,L$2:M$54,2,FALSE)</f>
        <v>1.072754099390544</v>
      </c>
      <c r="J6480">
        <f>MAX(I6480*F6480,E6480)</f>
        <v>12.390309847960784</v>
      </c>
      <c r="L6480" s="166"/>
      <c r="M6480" s="41"/>
      <c r="N6480" s="41"/>
      <c r="O6480" s="41"/>
    </row>
    <row r="6481" spans="1:15" x14ac:dyDescent="0.25">
      <c r="A6481" s="165">
        <v>43735.958333333336</v>
      </c>
      <c r="B6481" s="167">
        <f>WEEKNUM(A6481)</f>
        <v>39</v>
      </c>
      <c r="C6481" s="164">
        <f>WEEKDAY(A6481)</f>
        <v>6</v>
      </c>
      <c r="D6481" s="164">
        <v>24</v>
      </c>
      <c r="E6481" s="163">
        <v>11.719999999999999</v>
      </c>
      <c r="F6481" s="163">
        <v>11.719999999999999</v>
      </c>
      <c r="G6481" s="163">
        <v>11.1875</v>
      </c>
      <c r="H6481" s="1">
        <v>543</v>
      </c>
      <c r="I6481" s="161">
        <f>VLOOKUP(B6481,L$2:M$54,2,FALSE)</f>
        <v>1.072754099390544</v>
      </c>
      <c r="J6481">
        <f>MAX(I6481*F6481,E6481)</f>
        <v>12.572678044857174</v>
      </c>
      <c r="L6481" s="166"/>
      <c r="M6481" s="41"/>
      <c r="N6481" s="41"/>
      <c r="O6481" s="41"/>
    </row>
    <row r="6482" spans="1:15" x14ac:dyDescent="0.25">
      <c r="A6482" s="165">
        <v>43736</v>
      </c>
      <c r="B6482" s="167">
        <f>WEEKNUM(A6482)</f>
        <v>39</v>
      </c>
      <c r="C6482" s="164">
        <f>WEEKDAY(A6482)</f>
        <v>7</v>
      </c>
      <c r="D6482" s="164">
        <v>1</v>
      </c>
      <c r="E6482" s="163">
        <v>12.379999999999999</v>
      </c>
      <c r="F6482" s="163">
        <v>12.379999999999999</v>
      </c>
      <c r="G6482" s="163">
        <v>9.5249999999999986</v>
      </c>
      <c r="H6482" s="1">
        <v>216</v>
      </c>
      <c r="I6482" s="161">
        <f>VLOOKUP(B6482,L$2:M$54,2,FALSE)</f>
        <v>1.072754099390544</v>
      </c>
      <c r="J6482">
        <f>MAX(I6482*F6482,E6482)</f>
        <v>13.280695750454933</v>
      </c>
      <c r="L6482" s="166"/>
      <c r="M6482" s="41"/>
      <c r="N6482" s="41"/>
      <c r="O6482" s="41"/>
    </row>
    <row r="6483" spans="1:15" x14ac:dyDescent="0.25">
      <c r="A6483" s="165">
        <v>43736.041666666664</v>
      </c>
      <c r="B6483" s="167">
        <f>WEEKNUM(A6483)</f>
        <v>39</v>
      </c>
      <c r="C6483" s="164">
        <f>WEEKDAY(A6483)</f>
        <v>7</v>
      </c>
      <c r="D6483" s="164">
        <v>2</v>
      </c>
      <c r="E6483" s="163">
        <v>11.855</v>
      </c>
      <c r="F6483" s="163">
        <v>11.855</v>
      </c>
      <c r="G6483" s="163">
        <v>11.5025</v>
      </c>
      <c r="H6483" s="1">
        <v>127</v>
      </c>
      <c r="I6483" s="161">
        <f>VLOOKUP(B6483,L$2:M$54,2,FALSE)</f>
        <v>1.072754099390544</v>
      </c>
      <c r="J6483">
        <f>MAX(I6483*F6483,E6483)</f>
        <v>12.717499848274899</v>
      </c>
      <c r="L6483" s="166"/>
      <c r="M6483" s="41"/>
      <c r="N6483" s="41"/>
      <c r="O6483" s="41"/>
    </row>
    <row r="6484" spans="1:15" x14ac:dyDescent="0.25">
      <c r="A6484" s="165">
        <v>43736.083333333336</v>
      </c>
      <c r="B6484" s="167">
        <f>WEEKNUM(A6484)</f>
        <v>39</v>
      </c>
      <c r="C6484" s="164">
        <f>WEEKDAY(A6484)</f>
        <v>7</v>
      </c>
      <c r="D6484" s="164">
        <v>3</v>
      </c>
      <c r="E6484" s="163">
        <v>11.925000000000001</v>
      </c>
      <c r="F6484" s="163">
        <v>11.925000000000001</v>
      </c>
      <c r="G6484" s="163">
        <v>13.2675</v>
      </c>
      <c r="H6484" s="1">
        <v>95</v>
      </c>
      <c r="I6484" s="161">
        <f>VLOOKUP(B6484,L$2:M$54,2,FALSE)</f>
        <v>1.072754099390544</v>
      </c>
      <c r="J6484">
        <f>MAX(I6484*F6484,E6484)</f>
        <v>12.792592635232237</v>
      </c>
      <c r="L6484" s="166"/>
      <c r="M6484" s="41"/>
      <c r="N6484" s="41"/>
      <c r="O6484" s="41"/>
    </row>
    <row r="6485" spans="1:15" x14ac:dyDescent="0.25">
      <c r="A6485" s="165">
        <v>43736.125</v>
      </c>
      <c r="B6485" s="167">
        <f>WEEKNUM(A6485)</f>
        <v>39</v>
      </c>
      <c r="C6485" s="164">
        <f>WEEKDAY(A6485)</f>
        <v>7</v>
      </c>
      <c r="D6485" s="164">
        <v>4</v>
      </c>
      <c r="E6485" s="163">
        <v>11</v>
      </c>
      <c r="F6485" s="163">
        <v>11.125</v>
      </c>
      <c r="G6485" s="163">
        <v>14.645</v>
      </c>
      <c r="H6485" s="1">
        <v>197</v>
      </c>
      <c r="I6485" s="161">
        <f>VLOOKUP(B6485,L$2:M$54,2,FALSE)</f>
        <v>1.072754099390544</v>
      </c>
      <c r="J6485">
        <f>MAX(I6485*F6485,E6485)</f>
        <v>11.934389355719802</v>
      </c>
      <c r="L6485" s="166"/>
      <c r="M6485" s="41"/>
      <c r="N6485" s="41"/>
      <c r="O6485" s="41"/>
    </row>
    <row r="6486" spans="1:15" x14ac:dyDescent="0.25">
      <c r="A6486" s="165">
        <v>43736.166666666664</v>
      </c>
      <c r="B6486" s="167">
        <f>WEEKNUM(A6486)</f>
        <v>39</v>
      </c>
      <c r="C6486" s="164">
        <f>WEEKDAY(A6486)</f>
        <v>7</v>
      </c>
      <c r="D6486" s="164">
        <v>5</v>
      </c>
      <c r="E6486" s="163">
        <v>12</v>
      </c>
      <c r="F6486" s="163">
        <v>12.02</v>
      </c>
      <c r="G6486" s="163">
        <v>12.512499999999999</v>
      </c>
      <c r="H6486" s="1">
        <v>371</v>
      </c>
      <c r="I6486" s="161">
        <f>VLOOKUP(B6486,L$2:M$54,2,FALSE)</f>
        <v>1.072754099390544</v>
      </c>
      <c r="J6486">
        <f>MAX(I6486*F6486,E6486)</f>
        <v>12.894504274674338</v>
      </c>
      <c r="L6486" s="166"/>
      <c r="M6486" s="41"/>
      <c r="N6486" s="41"/>
      <c r="O6486" s="41"/>
    </row>
    <row r="6487" spans="1:15" x14ac:dyDescent="0.25">
      <c r="A6487" s="165">
        <v>43736.208333333336</v>
      </c>
      <c r="B6487" s="167">
        <f>WEEKNUM(A6487)</f>
        <v>39</v>
      </c>
      <c r="C6487" s="164">
        <f>WEEKDAY(A6487)</f>
        <v>7</v>
      </c>
      <c r="D6487" s="164">
        <v>6</v>
      </c>
      <c r="E6487" s="163">
        <v>10</v>
      </c>
      <c r="F6487" s="163">
        <v>10.565000000000001</v>
      </c>
      <c r="G6487" s="163">
        <v>11.959999999999999</v>
      </c>
      <c r="H6487" s="1">
        <v>808</v>
      </c>
      <c r="I6487" s="161">
        <f>VLOOKUP(B6487,L$2:M$54,2,FALSE)</f>
        <v>1.072754099390544</v>
      </c>
      <c r="J6487">
        <f>MAX(I6487*F6487,E6487)</f>
        <v>11.333647060061098</v>
      </c>
      <c r="L6487" s="166"/>
      <c r="M6487" s="41"/>
      <c r="N6487" s="41"/>
      <c r="O6487" s="41"/>
    </row>
    <row r="6488" spans="1:15" x14ac:dyDescent="0.25">
      <c r="A6488" s="165">
        <v>43736.25</v>
      </c>
      <c r="B6488" s="167">
        <f>WEEKNUM(A6488)</f>
        <v>39</v>
      </c>
      <c r="C6488" s="164">
        <f>WEEKDAY(A6488)</f>
        <v>7</v>
      </c>
      <c r="D6488" s="164">
        <v>7</v>
      </c>
      <c r="E6488" s="163">
        <v>10</v>
      </c>
      <c r="F6488" s="163">
        <v>9.99</v>
      </c>
      <c r="G6488" s="163">
        <v>12.1</v>
      </c>
      <c r="H6488" s="1">
        <v>3375</v>
      </c>
      <c r="I6488" s="161">
        <f>VLOOKUP(B6488,L$2:M$54,2,FALSE)</f>
        <v>1.072754099390544</v>
      </c>
      <c r="J6488">
        <f>MAX(I6488*F6488,E6488)</f>
        <v>10.716813452911534</v>
      </c>
      <c r="L6488" s="166"/>
      <c r="M6488" s="41"/>
      <c r="N6488" s="41"/>
      <c r="O6488" s="41"/>
    </row>
    <row r="6489" spans="1:15" x14ac:dyDescent="0.25">
      <c r="A6489" s="165">
        <v>43736.291666666664</v>
      </c>
      <c r="B6489" s="167">
        <f>WEEKNUM(A6489)</f>
        <v>39</v>
      </c>
      <c r="C6489" s="164">
        <f>WEEKDAY(A6489)</f>
        <v>7</v>
      </c>
      <c r="D6489" s="164">
        <v>8</v>
      </c>
      <c r="E6489" s="163">
        <v>10</v>
      </c>
      <c r="F6489" s="163">
        <v>11.98</v>
      </c>
      <c r="G6489" s="163">
        <v>12.2225</v>
      </c>
      <c r="H6489" s="1">
        <v>4510</v>
      </c>
      <c r="I6489" s="161">
        <f>VLOOKUP(B6489,L$2:M$54,2,FALSE)</f>
        <v>1.072754099390544</v>
      </c>
      <c r="J6489">
        <f>MAX(I6489*F6489,E6489)</f>
        <v>12.851594110698718</v>
      </c>
      <c r="L6489" s="166"/>
      <c r="M6489" s="41"/>
      <c r="N6489" s="41"/>
      <c r="O6489" s="41"/>
    </row>
    <row r="6490" spans="1:15" x14ac:dyDescent="0.25">
      <c r="A6490" s="165">
        <v>43736.333333333336</v>
      </c>
      <c r="B6490" s="167">
        <f>WEEKNUM(A6490)</f>
        <v>39</v>
      </c>
      <c r="C6490" s="164">
        <f>WEEKDAY(A6490)</f>
        <v>7</v>
      </c>
      <c r="D6490" s="164">
        <v>9</v>
      </c>
      <c r="E6490" s="163">
        <v>10</v>
      </c>
      <c r="F6490" s="163">
        <v>15.010000000000002</v>
      </c>
      <c r="G6490" s="163">
        <v>11.895</v>
      </c>
      <c r="H6490" s="1">
        <v>4164</v>
      </c>
      <c r="I6490" s="161">
        <f>VLOOKUP(B6490,L$2:M$54,2,FALSE)</f>
        <v>1.072754099390544</v>
      </c>
      <c r="J6490">
        <f>MAX(I6490*F6490,E6490)</f>
        <v>16.102039031852065</v>
      </c>
      <c r="L6490" s="166"/>
      <c r="M6490" s="41"/>
      <c r="N6490" s="41"/>
      <c r="O6490" s="41"/>
    </row>
    <row r="6491" spans="1:15" x14ac:dyDescent="0.25">
      <c r="A6491" s="165">
        <v>43736.375</v>
      </c>
      <c r="B6491" s="167">
        <f>WEEKNUM(A6491)</f>
        <v>39</v>
      </c>
      <c r="C6491" s="164">
        <f>WEEKDAY(A6491)</f>
        <v>7</v>
      </c>
      <c r="D6491" s="164">
        <v>10</v>
      </c>
      <c r="E6491" s="163">
        <v>10</v>
      </c>
      <c r="F6491" s="163">
        <v>15.76</v>
      </c>
      <c r="G6491" s="163">
        <v>12.147500000000001</v>
      </c>
      <c r="H6491" s="1">
        <v>2977</v>
      </c>
      <c r="I6491" s="161">
        <f>VLOOKUP(B6491,L$2:M$54,2,FALSE)</f>
        <v>1.072754099390544</v>
      </c>
      <c r="J6491">
        <f>MAX(I6491*F6491,E6491)</f>
        <v>16.906604606394975</v>
      </c>
      <c r="L6491" s="166"/>
      <c r="M6491" s="41"/>
      <c r="N6491" s="41"/>
      <c r="O6491" s="41"/>
    </row>
    <row r="6492" spans="1:15" x14ac:dyDescent="0.25">
      <c r="A6492" s="165">
        <v>43736.416666666664</v>
      </c>
      <c r="B6492" s="167">
        <f>WEEKNUM(A6492)</f>
        <v>39</v>
      </c>
      <c r="C6492" s="164">
        <f>WEEKDAY(A6492)</f>
        <v>7</v>
      </c>
      <c r="D6492" s="164">
        <v>11</v>
      </c>
      <c r="E6492" s="163">
        <v>10</v>
      </c>
      <c r="F6492" s="163">
        <v>14.955000000000002</v>
      </c>
      <c r="G6492" s="163">
        <v>12.0175</v>
      </c>
      <c r="H6492" s="1">
        <v>2680</v>
      </c>
      <c r="I6492" s="161">
        <f>VLOOKUP(B6492,L$2:M$54,2,FALSE)</f>
        <v>1.072754099390544</v>
      </c>
      <c r="J6492">
        <f>MAX(I6492*F6492,E6492)</f>
        <v>16.043037556385588</v>
      </c>
      <c r="L6492" s="166"/>
      <c r="M6492" s="41"/>
      <c r="N6492" s="41"/>
      <c r="O6492" s="41"/>
    </row>
    <row r="6493" spans="1:15" x14ac:dyDescent="0.25">
      <c r="A6493" s="165">
        <v>43736.458333333336</v>
      </c>
      <c r="B6493" s="167">
        <f>WEEKNUM(A6493)</f>
        <v>39</v>
      </c>
      <c r="C6493" s="164">
        <f>WEEKDAY(A6493)</f>
        <v>7</v>
      </c>
      <c r="D6493" s="164">
        <v>12</v>
      </c>
      <c r="E6493" s="163">
        <v>10</v>
      </c>
      <c r="F6493" s="163">
        <v>15.905000000000001</v>
      </c>
      <c r="G6493" s="163">
        <v>12.9275</v>
      </c>
      <c r="H6493" s="1">
        <v>2651</v>
      </c>
      <c r="I6493" s="161">
        <f>VLOOKUP(B6493,L$2:M$54,2,FALSE)</f>
        <v>1.072754099390544</v>
      </c>
      <c r="J6493">
        <f>MAX(I6493*F6493,E6493)</f>
        <v>17.062153950806604</v>
      </c>
      <c r="L6493" s="166"/>
      <c r="M6493" s="41"/>
      <c r="N6493" s="41"/>
      <c r="O6493" s="41"/>
    </row>
    <row r="6494" spans="1:15" x14ac:dyDescent="0.25">
      <c r="A6494" s="165">
        <v>43736.5</v>
      </c>
      <c r="B6494" s="167">
        <f>WEEKNUM(A6494)</f>
        <v>39</v>
      </c>
      <c r="C6494" s="164">
        <f>WEEKDAY(A6494)</f>
        <v>7</v>
      </c>
      <c r="D6494" s="164">
        <v>13</v>
      </c>
      <c r="E6494" s="163">
        <v>10</v>
      </c>
      <c r="F6494" s="163">
        <v>14.8</v>
      </c>
      <c r="G6494" s="163">
        <v>13.262499999999999</v>
      </c>
      <c r="H6494" s="1">
        <v>2426</v>
      </c>
      <c r="I6494" s="161">
        <f>VLOOKUP(B6494,L$2:M$54,2,FALSE)</f>
        <v>1.072754099390544</v>
      </c>
      <c r="J6494">
        <f>MAX(I6494*F6494,E6494)</f>
        <v>15.876760670980053</v>
      </c>
      <c r="L6494" s="166"/>
      <c r="M6494" s="41"/>
      <c r="N6494" s="41"/>
      <c r="O6494" s="41"/>
    </row>
    <row r="6495" spans="1:15" x14ac:dyDescent="0.25">
      <c r="A6495" s="165">
        <v>43736.541666666664</v>
      </c>
      <c r="B6495" s="167">
        <f>WEEKNUM(A6495)</f>
        <v>39</v>
      </c>
      <c r="C6495" s="164">
        <f>WEEKDAY(A6495)</f>
        <v>7</v>
      </c>
      <c r="D6495" s="164">
        <v>14</v>
      </c>
      <c r="E6495" s="163">
        <v>10</v>
      </c>
      <c r="F6495" s="163">
        <v>13.914999999999999</v>
      </c>
      <c r="G6495" s="163">
        <v>13.115</v>
      </c>
      <c r="H6495" s="1">
        <v>2591</v>
      </c>
      <c r="I6495" s="161">
        <f>VLOOKUP(B6495,L$2:M$54,2,FALSE)</f>
        <v>1.072754099390544</v>
      </c>
      <c r="J6495">
        <f>MAX(I6495*F6495,E6495)</f>
        <v>14.92737329301942</v>
      </c>
      <c r="L6495" s="166"/>
      <c r="M6495" s="41"/>
      <c r="N6495" s="41"/>
      <c r="O6495" s="41"/>
    </row>
    <row r="6496" spans="1:15" x14ac:dyDescent="0.25">
      <c r="A6496" s="165">
        <v>43736.583333333336</v>
      </c>
      <c r="B6496" s="167">
        <f>WEEKNUM(A6496)</f>
        <v>39</v>
      </c>
      <c r="C6496" s="164">
        <f>WEEKDAY(A6496)</f>
        <v>7</v>
      </c>
      <c r="D6496" s="164">
        <v>15</v>
      </c>
      <c r="E6496" s="163">
        <v>10</v>
      </c>
      <c r="F6496" s="163">
        <v>14.510000000000002</v>
      </c>
      <c r="G6496" s="163">
        <v>12.262500000000001</v>
      </c>
      <c r="H6496" s="1">
        <v>2705</v>
      </c>
      <c r="I6496" s="161">
        <f>VLOOKUP(B6496,L$2:M$54,2,FALSE)</f>
        <v>1.072754099390544</v>
      </c>
      <c r="J6496">
        <f>MAX(I6496*F6496,E6496)</f>
        <v>15.565661982156795</v>
      </c>
      <c r="L6496" s="166"/>
      <c r="M6496" s="41"/>
      <c r="N6496" s="41"/>
      <c r="O6496" s="41"/>
    </row>
    <row r="6497" spans="1:15" x14ac:dyDescent="0.25">
      <c r="A6497" s="165">
        <v>43736.625</v>
      </c>
      <c r="B6497" s="167">
        <f>WEEKNUM(A6497)</f>
        <v>39</v>
      </c>
      <c r="C6497" s="164">
        <f>WEEKDAY(A6497)</f>
        <v>7</v>
      </c>
      <c r="D6497" s="164">
        <v>16</v>
      </c>
      <c r="E6497" s="163">
        <v>10</v>
      </c>
      <c r="F6497" s="163">
        <v>14.995000000000001</v>
      </c>
      <c r="G6497" s="163">
        <v>11.54</v>
      </c>
      <c r="H6497" s="1">
        <v>2974</v>
      </c>
      <c r="I6497" s="161">
        <f>VLOOKUP(B6497,L$2:M$54,2,FALSE)</f>
        <v>1.072754099390544</v>
      </c>
      <c r="J6497">
        <f>MAX(I6497*F6497,E6497)</f>
        <v>16.085947720361208</v>
      </c>
      <c r="L6497" s="166"/>
      <c r="M6497" s="41"/>
      <c r="N6497" s="41"/>
      <c r="O6497" s="41"/>
    </row>
    <row r="6498" spans="1:15" x14ac:dyDescent="0.25">
      <c r="A6498" s="165">
        <v>43736.666666666664</v>
      </c>
      <c r="B6498" s="167">
        <f>WEEKNUM(A6498)</f>
        <v>39</v>
      </c>
      <c r="C6498" s="164">
        <f>WEEKDAY(A6498)</f>
        <v>7</v>
      </c>
      <c r="D6498" s="164">
        <v>17</v>
      </c>
      <c r="E6498" s="163">
        <v>10</v>
      </c>
      <c r="F6498" s="163">
        <v>16.05</v>
      </c>
      <c r="G6498" s="163">
        <v>11.55</v>
      </c>
      <c r="H6498" s="1">
        <v>3835</v>
      </c>
      <c r="I6498" s="161">
        <f>VLOOKUP(B6498,L$2:M$54,2,FALSE)</f>
        <v>1.072754099390544</v>
      </c>
      <c r="J6498">
        <f>MAX(I6498*F6498,E6498)</f>
        <v>17.217703295218232</v>
      </c>
      <c r="L6498" s="166"/>
      <c r="M6498" s="41"/>
      <c r="N6498" s="41"/>
      <c r="O6498" s="41"/>
    </row>
    <row r="6499" spans="1:15" x14ac:dyDescent="0.25">
      <c r="A6499" s="165">
        <v>43736.708333333336</v>
      </c>
      <c r="B6499" s="167">
        <f>WEEKNUM(A6499)</f>
        <v>39</v>
      </c>
      <c r="C6499" s="164">
        <f>WEEKDAY(A6499)</f>
        <v>7</v>
      </c>
      <c r="D6499" s="164">
        <v>18</v>
      </c>
      <c r="E6499" s="163">
        <v>10</v>
      </c>
      <c r="F6499" s="163">
        <v>16.064999999999998</v>
      </c>
      <c r="G6499" s="163">
        <v>11.719999999999999</v>
      </c>
      <c r="H6499" s="1">
        <v>4325</v>
      </c>
      <c r="I6499" s="161">
        <f>VLOOKUP(B6499,L$2:M$54,2,FALSE)</f>
        <v>1.072754099390544</v>
      </c>
      <c r="J6499">
        <f>MAX(I6499*F6499,E6499)</f>
        <v>17.233794606709086</v>
      </c>
      <c r="L6499" s="166"/>
      <c r="M6499" s="41"/>
      <c r="N6499" s="41"/>
      <c r="O6499" s="41"/>
    </row>
    <row r="6500" spans="1:15" x14ac:dyDescent="0.25">
      <c r="A6500" s="165">
        <v>43736.75</v>
      </c>
      <c r="B6500" s="167">
        <f>WEEKNUM(A6500)</f>
        <v>39</v>
      </c>
      <c r="C6500" s="164">
        <f>WEEKDAY(A6500)</f>
        <v>7</v>
      </c>
      <c r="D6500" s="164">
        <v>19</v>
      </c>
      <c r="E6500" s="163">
        <v>10</v>
      </c>
      <c r="F6500" s="163">
        <v>18.015000000000001</v>
      </c>
      <c r="G6500" s="163">
        <v>12.379999999999999</v>
      </c>
      <c r="H6500" s="1">
        <v>3220</v>
      </c>
      <c r="I6500" s="161">
        <f>VLOOKUP(B6500,L$2:M$54,2,FALSE)</f>
        <v>1.072754099390544</v>
      </c>
      <c r="J6500">
        <f>MAX(I6500*F6500,E6500)</f>
        <v>19.325665100520652</v>
      </c>
      <c r="L6500" s="166"/>
      <c r="M6500" s="41"/>
      <c r="N6500" s="41"/>
      <c r="O6500" s="41"/>
    </row>
    <row r="6501" spans="1:15" x14ac:dyDescent="0.25">
      <c r="A6501" s="165">
        <v>43736.791666666664</v>
      </c>
      <c r="B6501" s="167">
        <f>WEEKNUM(A6501)</f>
        <v>39</v>
      </c>
      <c r="C6501" s="164">
        <f>WEEKDAY(A6501)</f>
        <v>7</v>
      </c>
      <c r="D6501" s="164">
        <v>20</v>
      </c>
      <c r="E6501" s="163">
        <v>10</v>
      </c>
      <c r="F6501" s="163">
        <v>15.719999999999999</v>
      </c>
      <c r="G6501" s="163">
        <v>11.855</v>
      </c>
      <c r="H6501" s="1">
        <v>2413</v>
      </c>
      <c r="I6501" s="161">
        <f>VLOOKUP(B6501,L$2:M$54,2,FALSE)</f>
        <v>1.072754099390544</v>
      </c>
      <c r="J6501">
        <f>MAX(I6501*F6501,E6501)</f>
        <v>16.863694442419352</v>
      </c>
      <c r="L6501" s="166"/>
      <c r="M6501" s="41"/>
      <c r="N6501" s="41"/>
      <c r="O6501" s="41"/>
    </row>
    <row r="6502" spans="1:15" x14ac:dyDescent="0.25">
      <c r="A6502" s="165">
        <v>43736.833333333336</v>
      </c>
      <c r="B6502" s="167">
        <f>WEEKNUM(A6502)</f>
        <v>39</v>
      </c>
      <c r="C6502" s="164">
        <f>WEEKDAY(A6502)</f>
        <v>7</v>
      </c>
      <c r="D6502" s="164">
        <v>21</v>
      </c>
      <c r="E6502" s="163">
        <v>10</v>
      </c>
      <c r="F6502" s="163">
        <v>14.530000000000001</v>
      </c>
      <c r="G6502" s="163">
        <v>11.925000000000001</v>
      </c>
      <c r="H6502" s="1">
        <v>1321</v>
      </c>
      <c r="I6502" s="161">
        <f>VLOOKUP(B6502,L$2:M$54,2,FALSE)</f>
        <v>1.072754099390544</v>
      </c>
      <c r="J6502">
        <f>MAX(I6502*F6502,E6502)</f>
        <v>15.587117064144605</v>
      </c>
      <c r="L6502" s="166"/>
      <c r="M6502" s="41"/>
      <c r="N6502" s="41"/>
      <c r="O6502" s="41"/>
    </row>
    <row r="6503" spans="1:15" x14ac:dyDescent="0.25">
      <c r="A6503" s="165">
        <v>43736.875</v>
      </c>
      <c r="B6503" s="167">
        <f>WEEKNUM(A6503)</f>
        <v>39</v>
      </c>
      <c r="C6503" s="164">
        <f>WEEKDAY(A6503)</f>
        <v>7</v>
      </c>
      <c r="D6503" s="164">
        <v>22</v>
      </c>
      <c r="E6503" s="163">
        <v>10</v>
      </c>
      <c r="F6503" s="163">
        <v>12.975</v>
      </c>
      <c r="G6503" s="163">
        <v>11.0625</v>
      </c>
      <c r="H6503" s="1">
        <v>1042</v>
      </c>
      <c r="I6503" s="161">
        <f>VLOOKUP(B6503,L$2:M$54,2,FALSE)</f>
        <v>1.072754099390544</v>
      </c>
      <c r="J6503">
        <f>MAX(I6503*F6503,E6503)</f>
        <v>13.918984439592307</v>
      </c>
      <c r="L6503" s="166"/>
      <c r="M6503" s="41"/>
      <c r="N6503" s="41"/>
      <c r="O6503" s="41"/>
    </row>
    <row r="6504" spans="1:15" x14ac:dyDescent="0.25">
      <c r="A6504" s="165">
        <v>43736.916666666664</v>
      </c>
      <c r="B6504" s="167">
        <f>WEEKNUM(A6504)</f>
        <v>39</v>
      </c>
      <c r="C6504" s="164">
        <f>WEEKDAY(A6504)</f>
        <v>7</v>
      </c>
      <c r="D6504" s="164">
        <v>23</v>
      </c>
      <c r="E6504" s="163">
        <v>12</v>
      </c>
      <c r="F6504" s="163">
        <v>12.2</v>
      </c>
      <c r="G6504" s="163">
        <v>12.01</v>
      </c>
      <c r="H6504" s="1">
        <v>944</v>
      </c>
      <c r="I6504" s="161">
        <f>VLOOKUP(B6504,L$2:M$54,2,FALSE)</f>
        <v>1.072754099390544</v>
      </c>
      <c r="J6504">
        <f>MAX(I6504*F6504,E6504)</f>
        <v>13.087600012564636</v>
      </c>
      <c r="L6504" s="166"/>
      <c r="M6504" s="41"/>
      <c r="N6504" s="41"/>
      <c r="O6504" s="41"/>
    </row>
    <row r="6505" spans="1:15" x14ac:dyDescent="0.25">
      <c r="A6505" s="165">
        <v>43736.958333333336</v>
      </c>
      <c r="B6505" s="167">
        <f>WEEKNUM(A6505)</f>
        <v>39</v>
      </c>
      <c r="C6505" s="164">
        <f>WEEKDAY(A6505)</f>
        <v>7</v>
      </c>
      <c r="D6505" s="164">
        <v>24</v>
      </c>
      <c r="E6505" s="163">
        <v>12</v>
      </c>
      <c r="F6505" s="163">
        <v>12.885</v>
      </c>
      <c r="G6505" s="163">
        <v>10.282499999999999</v>
      </c>
      <c r="H6505" s="1">
        <v>711</v>
      </c>
      <c r="I6505" s="161">
        <f>VLOOKUP(B6505,L$2:M$54,2,FALSE)</f>
        <v>1.072754099390544</v>
      </c>
      <c r="J6505">
        <f>MAX(I6505*F6505,E6505)</f>
        <v>13.822436570647159</v>
      </c>
      <c r="L6505" s="166"/>
      <c r="M6505" s="41"/>
      <c r="N6505" s="41"/>
      <c r="O6505" s="41"/>
    </row>
    <row r="6506" spans="1:15" x14ac:dyDescent="0.25">
      <c r="A6506" s="165">
        <v>43737</v>
      </c>
      <c r="B6506" s="167">
        <f>WEEKNUM(A6506)</f>
        <v>40</v>
      </c>
      <c r="C6506" s="164">
        <f>WEEKDAY(A6506)</f>
        <v>1</v>
      </c>
      <c r="D6506" s="164">
        <v>1</v>
      </c>
      <c r="E6506" s="163">
        <v>11.645</v>
      </c>
      <c r="F6506" s="163">
        <v>11.645</v>
      </c>
      <c r="G6506" s="163">
        <v>9.995000000000001</v>
      </c>
      <c r="H6506" s="1">
        <v>280</v>
      </c>
      <c r="I6506" s="161">
        <f>VLOOKUP(B6506,L$2:M$54,2,FALSE)</f>
        <v>1.0603222768711427</v>
      </c>
      <c r="J6506">
        <f>MAX(I6506*F6506,E6506)</f>
        <v>12.347452914164457</v>
      </c>
      <c r="L6506" s="166"/>
      <c r="M6506" s="41"/>
      <c r="N6506" s="41"/>
      <c r="O6506" s="41"/>
    </row>
    <row r="6507" spans="1:15" x14ac:dyDescent="0.25">
      <c r="A6507" s="165">
        <v>43737.041666666664</v>
      </c>
      <c r="B6507" s="167">
        <f>WEEKNUM(A6507)</f>
        <v>40</v>
      </c>
      <c r="C6507" s="164">
        <f>WEEKDAY(A6507)</f>
        <v>1</v>
      </c>
      <c r="D6507" s="164">
        <v>2</v>
      </c>
      <c r="E6507" s="163">
        <v>12.100000000000001</v>
      </c>
      <c r="F6507" s="163">
        <v>12.100000000000001</v>
      </c>
      <c r="G6507" s="163">
        <v>10.989999999999998</v>
      </c>
      <c r="H6507" s="1">
        <v>155</v>
      </c>
      <c r="I6507" s="161">
        <f>VLOOKUP(B6507,L$2:M$54,2,FALSE)</f>
        <v>1.0603222768711427</v>
      </c>
      <c r="J6507">
        <f>MAX(I6507*F6507,E6507)</f>
        <v>12.829899550140828</v>
      </c>
      <c r="L6507" s="166"/>
      <c r="M6507" s="41"/>
      <c r="N6507" s="41"/>
      <c r="O6507" s="41"/>
    </row>
    <row r="6508" spans="1:15" x14ac:dyDescent="0.25">
      <c r="A6508" s="165">
        <v>43737.083333333336</v>
      </c>
      <c r="B6508" s="167">
        <f>WEEKNUM(A6508)</f>
        <v>40</v>
      </c>
      <c r="C6508" s="164">
        <f>WEEKDAY(A6508)</f>
        <v>1</v>
      </c>
      <c r="D6508" s="164">
        <v>3</v>
      </c>
      <c r="E6508" s="163">
        <v>11.620000000000001</v>
      </c>
      <c r="F6508" s="163">
        <v>11.620000000000001</v>
      </c>
      <c r="G6508" s="163">
        <v>12.504999999999999</v>
      </c>
      <c r="H6508" s="1">
        <v>110</v>
      </c>
      <c r="I6508" s="161">
        <f>VLOOKUP(B6508,L$2:M$54,2,FALSE)</f>
        <v>1.0603222768711427</v>
      </c>
      <c r="J6508">
        <f>MAX(I6508*F6508,E6508)</f>
        <v>12.320944857242679</v>
      </c>
      <c r="L6508" s="166"/>
      <c r="M6508" s="41"/>
      <c r="N6508" s="41"/>
      <c r="O6508" s="41"/>
    </row>
    <row r="6509" spans="1:15" x14ac:dyDescent="0.25">
      <c r="A6509" s="165">
        <v>43737.125</v>
      </c>
      <c r="B6509" s="167">
        <f>WEEKNUM(A6509)</f>
        <v>40</v>
      </c>
      <c r="C6509" s="164">
        <f>WEEKDAY(A6509)</f>
        <v>1</v>
      </c>
      <c r="D6509" s="164">
        <v>4</v>
      </c>
      <c r="E6509" s="163">
        <v>10.18</v>
      </c>
      <c r="F6509" s="163">
        <v>10.18</v>
      </c>
      <c r="G6509" s="163">
        <v>12.879999999999999</v>
      </c>
      <c r="H6509" s="1">
        <v>160</v>
      </c>
      <c r="I6509" s="161">
        <f>VLOOKUP(B6509,L$2:M$54,2,FALSE)</f>
        <v>1.0603222768711427</v>
      </c>
      <c r="J6509">
        <f>MAX(I6509*F6509,E6509)</f>
        <v>10.794080778548231</v>
      </c>
      <c r="L6509" s="166"/>
      <c r="M6509" s="41"/>
      <c r="N6509" s="41"/>
      <c r="O6509" s="41"/>
    </row>
    <row r="6510" spans="1:15" x14ac:dyDescent="0.25">
      <c r="A6510" s="165">
        <v>43737.166666666664</v>
      </c>
      <c r="B6510" s="167">
        <f>WEEKNUM(A6510)</f>
        <v>40</v>
      </c>
      <c r="C6510" s="164">
        <f>WEEKDAY(A6510)</f>
        <v>1</v>
      </c>
      <c r="D6510" s="164">
        <v>5</v>
      </c>
      <c r="E6510" s="163">
        <v>9.7899999999999991</v>
      </c>
      <c r="F6510" s="163">
        <v>9.7899999999999991</v>
      </c>
      <c r="G6510" s="163">
        <v>12.477500000000001</v>
      </c>
      <c r="H6510" s="1">
        <v>373</v>
      </c>
      <c r="I6510" s="161">
        <f>VLOOKUP(B6510,L$2:M$54,2,FALSE)</f>
        <v>1.0603222768711427</v>
      </c>
      <c r="J6510">
        <f>MAX(I6510*F6510,E6510)</f>
        <v>10.380555090568485</v>
      </c>
      <c r="L6510" s="166"/>
      <c r="M6510" s="41"/>
      <c r="N6510" s="41"/>
      <c r="O6510" s="41"/>
    </row>
    <row r="6511" spans="1:15" x14ac:dyDescent="0.25">
      <c r="A6511" s="165">
        <v>43737.208333333336</v>
      </c>
      <c r="B6511" s="167">
        <f>WEEKNUM(A6511)</f>
        <v>40</v>
      </c>
      <c r="C6511" s="164">
        <f>WEEKDAY(A6511)</f>
        <v>1</v>
      </c>
      <c r="D6511" s="164">
        <v>6</v>
      </c>
      <c r="E6511" s="163">
        <v>10.120000000000001</v>
      </c>
      <c r="F6511" s="163">
        <v>10.120000000000001</v>
      </c>
      <c r="G6511" s="163">
        <v>12.952500000000001</v>
      </c>
      <c r="H6511" s="1">
        <v>834</v>
      </c>
      <c r="I6511" s="161">
        <f>VLOOKUP(B6511,L$2:M$54,2,FALSE)</f>
        <v>1.0603222768711427</v>
      </c>
      <c r="J6511">
        <f>MAX(I6511*F6511,E6511)</f>
        <v>10.730461441935965</v>
      </c>
      <c r="L6511" s="166"/>
      <c r="M6511" s="41"/>
      <c r="N6511" s="41"/>
      <c r="O6511" s="41"/>
    </row>
    <row r="6512" spans="1:15" x14ac:dyDescent="0.25">
      <c r="A6512" s="165">
        <v>43737.25</v>
      </c>
      <c r="B6512" s="167">
        <f>WEEKNUM(A6512)</f>
        <v>40</v>
      </c>
      <c r="C6512" s="164">
        <f>WEEKDAY(A6512)</f>
        <v>1</v>
      </c>
      <c r="D6512" s="164">
        <v>7</v>
      </c>
      <c r="E6512" s="163">
        <v>10.14</v>
      </c>
      <c r="F6512" s="163">
        <v>10.14</v>
      </c>
      <c r="G6512" s="163">
        <v>12.399999999999999</v>
      </c>
      <c r="H6512" s="1">
        <v>3196</v>
      </c>
      <c r="I6512" s="161">
        <f>VLOOKUP(B6512,L$2:M$54,2,FALSE)</f>
        <v>1.0603222768711427</v>
      </c>
      <c r="J6512">
        <f>MAX(I6512*F6512,E6512)</f>
        <v>10.751667887473387</v>
      </c>
      <c r="L6512" s="166"/>
      <c r="M6512" s="41"/>
      <c r="N6512" s="41"/>
      <c r="O6512" s="41"/>
    </row>
    <row r="6513" spans="1:15" x14ac:dyDescent="0.25">
      <c r="A6513" s="165">
        <v>43737.291666666664</v>
      </c>
      <c r="B6513" s="167">
        <f>WEEKNUM(A6513)</f>
        <v>40</v>
      </c>
      <c r="C6513" s="164">
        <f>WEEKDAY(A6513)</f>
        <v>1</v>
      </c>
      <c r="D6513" s="164">
        <v>8</v>
      </c>
      <c r="E6513" s="163">
        <v>9.8550000000000004</v>
      </c>
      <c r="F6513" s="163">
        <v>9.870000000000001</v>
      </c>
      <c r="G6513" s="163">
        <v>11.9575</v>
      </c>
      <c r="H6513" s="1">
        <v>4516</v>
      </c>
      <c r="I6513" s="161">
        <f>VLOOKUP(B6513,L$2:M$54,2,FALSE)</f>
        <v>1.0603222768711427</v>
      </c>
      <c r="J6513">
        <f>MAX(I6513*F6513,E6513)</f>
        <v>10.465380872718178</v>
      </c>
      <c r="L6513" s="166"/>
      <c r="M6513" s="41"/>
      <c r="N6513" s="41"/>
      <c r="O6513" s="41"/>
    </row>
    <row r="6514" spans="1:15" x14ac:dyDescent="0.25">
      <c r="A6514" s="165">
        <v>43737.333333333336</v>
      </c>
      <c r="B6514" s="167">
        <f>WEEKNUM(A6514)</f>
        <v>40</v>
      </c>
      <c r="C6514" s="164">
        <f>WEEKDAY(A6514)</f>
        <v>1</v>
      </c>
      <c r="D6514" s="164">
        <v>9</v>
      </c>
      <c r="E6514" s="163">
        <v>9.9349999999999987</v>
      </c>
      <c r="F6514" s="163">
        <v>9.7650000000000006</v>
      </c>
      <c r="G6514" s="163">
        <v>12.254999999999999</v>
      </c>
      <c r="H6514" s="1">
        <v>3807</v>
      </c>
      <c r="I6514" s="161">
        <f>VLOOKUP(B6514,L$2:M$54,2,FALSE)</f>
        <v>1.0603222768711427</v>
      </c>
      <c r="J6514">
        <f>MAX(I6514*F6514,E6514)</f>
        <v>10.354047033646708</v>
      </c>
      <c r="L6514" s="166"/>
      <c r="M6514" s="41"/>
      <c r="N6514" s="41"/>
      <c r="O6514" s="41"/>
    </row>
    <row r="6515" spans="1:15" x14ac:dyDescent="0.25">
      <c r="A6515" s="165">
        <v>43737.375</v>
      </c>
      <c r="B6515" s="167">
        <f>WEEKNUM(A6515)</f>
        <v>40</v>
      </c>
      <c r="C6515" s="164">
        <f>WEEKDAY(A6515)</f>
        <v>1</v>
      </c>
      <c r="D6515" s="164">
        <v>10</v>
      </c>
      <c r="E6515" s="163">
        <v>9</v>
      </c>
      <c r="F6515" s="163">
        <v>12.815000000000001</v>
      </c>
      <c r="G6515" s="163">
        <v>12.4975</v>
      </c>
      <c r="H6515" s="1">
        <v>2844</v>
      </c>
      <c r="I6515" s="161">
        <f>VLOOKUP(B6515,L$2:M$54,2,FALSE)</f>
        <v>1.0603222768711427</v>
      </c>
      <c r="J6515">
        <f>MAX(I6515*F6515,E6515)</f>
        <v>13.588029978103695</v>
      </c>
      <c r="L6515" s="166"/>
      <c r="M6515" s="41"/>
      <c r="N6515" s="41"/>
      <c r="O6515" s="41"/>
    </row>
    <row r="6516" spans="1:15" x14ac:dyDescent="0.25">
      <c r="A6516" s="165">
        <v>43737.416666666664</v>
      </c>
      <c r="B6516" s="167">
        <f>WEEKNUM(A6516)</f>
        <v>40</v>
      </c>
      <c r="C6516" s="164">
        <f>WEEKDAY(A6516)</f>
        <v>1</v>
      </c>
      <c r="D6516" s="164">
        <v>11</v>
      </c>
      <c r="E6516" s="163">
        <v>10</v>
      </c>
      <c r="F6516" s="163">
        <v>14.09</v>
      </c>
      <c r="G6516" s="163">
        <v>13.025</v>
      </c>
      <c r="H6516" s="1">
        <v>2538</v>
      </c>
      <c r="I6516" s="161">
        <f>VLOOKUP(B6516,L$2:M$54,2,FALSE)</f>
        <v>1.0603222768711427</v>
      </c>
      <c r="J6516">
        <f>MAX(I6516*F6516,E6516)</f>
        <v>14.939940881114399</v>
      </c>
      <c r="L6516" s="166"/>
      <c r="M6516" s="41"/>
      <c r="N6516" s="41"/>
      <c r="O6516" s="41"/>
    </row>
    <row r="6517" spans="1:15" x14ac:dyDescent="0.25">
      <c r="A6517" s="165">
        <v>43737.458333333336</v>
      </c>
      <c r="B6517" s="167">
        <f>WEEKNUM(A6517)</f>
        <v>40</v>
      </c>
      <c r="C6517" s="164">
        <f>WEEKDAY(A6517)</f>
        <v>1</v>
      </c>
      <c r="D6517" s="164">
        <v>12</v>
      </c>
      <c r="E6517" s="163">
        <v>10</v>
      </c>
      <c r="F6517" s="163">
        <v>13.98</v>
      </c>
      <c r="G6517" s="163">
        <v>13.032499999999999</v>
      </c>
      <c r="H6517" s="1">
        <v>2683</v>
      </c>
      <c r="I6517" s="161">
        <f>VLOOKUP(B6517,L$2:M$54,2,FALSE)</f>
        <v>1.0603222768711427</v>
      </c>
      <c r="J6517">
        <f>MAX(I6517*F6517,E6517)</f>
        <v>14.823305430658575</v>
      </c>
      <c r="L6517" s="166"/>
      <c r="M6517" s="41"/>
      <c r="N6517" s="41"/>
      <c r="O6517" s="41"/>
    </row>
    <row r="6518" spans="1:15" x14ac:dyDescent="0.25">
      <c r="A6518" s="165">
        <v>43737.5</v>
      </c>
      <c r="B6518" s="167">
        <f>WEEKNUM(A6518)</f>
        <v>40</v>
      </c>
      <c r="C6518" s="164">
        <f>WEEKDAY(A6518)</f>
        <v>1</v>
      </c>
      <c r="D6518" s="164">
        <v>13</v>
      </c>
      <c r="E6518" s="163">
        <v>10</v>
      </c>
      <c r="F6518" s="163">
        <v>14.09</v>
      </c>
      <c r="G6518" s="163">
        <v>14.0075</v>
      </c>
      <c r="H6518" s="1">
        <v>2646</v>
      </c>
      <c r="I6518" s="161">
        <f>VLOOKUP(B6518,L$2:M$54,2,FALSE)</f>
        <v>1.0603222768711427</v>
      </c>
      <c r="J6518">
        <f>MAX(I6518*F6518,E6518)</f>
        <v>14.939940881114399</v>
      </c>
      <c r="L6518" s="166"/>
      <c r="M6518" s="41"/>
      <c r="N6518" s="41"/>
      <c r="O6518" s="41"/>
    </row>
    <row r="6519" spans="1:15" x14ac:dyDescent="0.25">
      <c r="A6519" s="165">
        <v>43737.541666666664</v>
      </c>
      <c r="B6519" s="167">
        <f>WEEKNUM(A6519)</f>
        <v>40</v>
      </c>
      <c r="C6519" s="164">
        <f>WEEKDAY(A6519)</f>
        <v>1</v>
      </c>
      <c r="D6519" s="164">
        <v>14</v>
      </c>
      <c r="E6519" s="163">
        <v>10</v>
      </c>
      <c r="F6519" s="163">
        <v>13.98</v>
      </c>
      <c r="G6519" s="163">
        <v>12.86</v>
      </c>
      <c r="H6519" s="1">
        <v>2715</v>
      </c>
      <c r="I6519" s="161">
        <f>VLOOKUP(B6519,L$2:M$54,2,FALSE)</f>
        <v>1.0603222768711427</v>
      </c>
      <c r="J6519">
        <f>MAX(I6519*F6519,E6519)</f>
        <v>14.823305430658575</v>
      </c>
      <c r="L6519" s="166"/>
      <c r="M6519" s="41"/>
      <c r="N6519" s="41"/>
      <c r="O6519" s="41"/>
    </row>
    <row r="6520" spans="1:15" x14ac:dyDescent="0.25">
      <c r="A6520" s="165">
        <v>43737.583333333336</v>
      </c>
      <c r="B6520" s="167">
        <f>WEEKNUM(A6520)</f>
        <v>40</v>
      </c>
      <c r="C6520" s="164">
        <f>WEEKDAY(A6520)</f>
        <v>1</v>
      </c>
      <c r="D6520" s="164">
        <v>15</v>
      </c>
      <c r="E6520" s="163">
        <v>10</v>
      </c>
      <c r="F6520" s="163">
        <v>14.09</v>
      </c>
      <c r="G6520" s="163">
        <v>12.265000000000001</v>
      </c>
      <c r="H6520" s="1">
        <v>2954</v>
      </c>
      <c r="I6520" s="161">
        <f>VLOOKUP(B6520,L$2:M$54,2,FALSE)</f>
        <v>1.0603222768711427</v>
      </c>
      <c r="J6520">
        <f>MAX(I6520*F6520,E6520)</f>
        <v>14.939940881114399</v>
      </c>
      <c r="L6520" s="166"/>
      <c r="M6520" s="41"/>
      <c r="N6520" s="41"/>
      <c r="O6520" s="41"/>
    </row>
    <row r="6521" spans="1:15" x14ac:dyDescent="0.25">
      <c r="A6521" s="165">
        <v>43737.625</v>
      </c>
      <c r="B6521" s="167">
        <f>WEEKNUM(A6521)</f>
        <v>40</v>
      </c>
      <c r="C6521" s="164">
        <f>WEEKDAY(A6521)</f>
        <v>1</v>
      </c>
      <c r="D6521" s="164">
        <v>16</v>
      </c>
      <c r="E6521" s="163">
        <v>10</v>
      </c>
      <c r="F6521" s="163">
        <v>13.98</v>
      </c>
      <c r="G6521" s="163">
        <v>11.487500000000001</v>
      </c>
      <c r="H6521" s="1">
        <v>3276</v>
      </c>
      <c r="I6521" s="161">
        <f>VLOOKUP(B6521,L$2:M$54,2,FALSE)</f>
        <v>1.0603222768711427</v>
      </c>
      <c r="J6521">
        <f>MAX(I6521*F6521,E6521)</f>
        <v>14.823305430658575</v>
      </c>
      <c r="L6521" s="166"/>
      <c r="M6521" s="41"/>
      <c r="N6521" s="41"/>
      <c r="O6521" s="41"/>
    </row>
    <row r="6522" spans="1:15" x14ac:dyDescent="0.25">
      <c r="A6522" s="165">
        <v>43737.666666666664</v>
      </c>
      <c r="B6522" s="167">
        <f>WEEKNUM(A6522)</f>
        <v>40</v>
      </c>
      <c r="C6522" s="164">
        <f>WEEKDAY(A6522)</f>
        <v>1</v>
      </c>
      <c r="D6522" s="164">
        <v>17</v>
      </c>
      <c r="E6522" s="163">
        <v>10</v>
      </c>
      <c r="F6522" s="163">
        <v>13.865</v>
      </c>
      <c r="G6522" s="163">
        <v>12.1</v>
      </c>
      <c r="H6522" s="1">
        <v>3678</v>
      </c>
      <c r="I6522" s="161">
        <f>VLOOKUP(B6522,L$2:M$54,2,FALSE)</f>
        <v>1.0603222768711427</v>
      </c>
      <c r="J6522">
        <f>MAX(I6522*F6522,E6522)</f>
        <v>14.701368368818393</v>
      </c>
      <c r="L6522" s="166"/>
      <c r="M6522" s="41"/>
      <c r="N6522" s="41"/>
      <c r="O6522" s="41"/>
    </row>
    <row r="6523" spans="1:15" x14ac:dyDescent="0.25">
      <c r="A6523" s="165">
        <v>43737.708333333336</v>
      </c>
      <c r="B6523" s="167">
        <f>WEEKNUM(A6523)</f>
        <v>40</v>
      </c>
      <c r="C6523" s="164">
        <f>WEEKDAY(A6523)</f>
        <v>1</v>
      </c>
      <c r="D6523" s="164">
        <v>18</v>
      </c>
      <c r="E6523" s="163">
        <v>10</v>
      </c>
      <c r="F6523" s="163">
        <v>13.684999999999999</v>
      </c>
      <c r="G6523" s="163">
        <v>12.442499999999999</v>
      </c>
      <c r="H6523" s="1">
        <v>3922</v>
      </c>
      <c r="I6523" s="161">
        <f>VLOOKUP(B6523,L$2:M$54,2,FALSE)</f>
        <v>1.0603222768711427</v>
      </c>
      <c r="J6523">
        <f>MAX(I6523*F6523,E6523)</f>
        <v>14.510510358981586</v>
      </c>
      <c r="L6523" s="166"/>
      <c r="M6523" s="41"/>
      <c r="N6523" s="41"/>
      <c r="O6523" s="41"/>
    </row>
    <row r="6524" spans="1:15" x14ac:dyDescent="0.25">
      <c r="A6524" s="165">
        <v>43737.75</v>
      </c>
      <c r="B6524" s="167">
        <f>WEEKNUM(A6524)</f>
        <v>40</v>
      </c>
      <c r="C6524" s="164">
        <f>WEEKDAY(A6524)</f>
        <v>1</v>
      </c>
      <c r="D6524" s="164">
        <v>19</v>
      </c>
      <c r="E6524" s="163">
        <v>10</v>
      </c>
      <c r="F6524" s="163">
        <v>14.09</v>
      </c>
      <c r="G6524" s="163">
        <v>11.645</v>
      </c>
      <c r="H6524" s="1">
        <v>3196</v>
      </c>
      <c r="I6524" s="161">
        <f>VLOOKUP(B6524,L$2:M$54,2,FALSE)</f>
        <v>1.0603222768711427</v>
      </c>
      <c r="J6524">
        <f>MAX(I6524*F6524,E6524)</f>
        <v>14.939940881114399</v>
      </c>
      <c r="L6524" s="166"/>
      <c r="M6524" s="41"/>
      <c r="N6524" s="41"/>
      <c r="O6524" s="41"/>
    </row>
    <row r="6525" spans="1:15" x14ac:dyDescent="0.25">
      <c r="A6525" s="165">
        <v>43737.791666666664</v>
      </c>
      <c r="B6525" s="167">
        <f>WEEKNUM(A6525)</f>
        <v>40</v>
      </c>
      <c r="C6525" s="164">
        <f>WEEKDAY(A6525)</f>
        <v>1</v>
      </c>
      <c r="D6525" s="164">
        <v>20</v>
      </c>
      <c r="E6525" s="163">
        <v>10</v>
      </c>
      <c r="F6525" s="163">
        <v>13.99</v>
      </c>
      <c r="G6525" s="163">
        <v>12.100000000000001</v>
      </c>
      <c r="H6525" s="1">
        <v>2614</v>
      </c>
      <c r="I6525" s="161">
        <f>VLOOKUP(B6525,L$2:M$54,2,FALSE)</f>
        <v>1.0603222768711427</v>
      </c>
      <c r="J6525">
        <f>MAX(I6525*F6525,E6525)</f>
        <v>14.833908653427287</v>
      </c>
      <c r="L6525" s="166"/>
      <c r="M6525" s="41"/>
      <c r="N6525" s="41"/>
      <c r="O6525" s="41"/>
    </row>
    <row r="6526" spans="1:15" x14ac:dyDescent="0.25">
      <c r="A6526" s="165">
        <v>43737.833333333336</v>
      </c>
      <c r="B6526" s="167">
        <f>WEEKNUM(A6526)</f>
        <v>40</v>
      </c>
      <c r="C6526" s="164">
        <f>WEEKDAY(A6526)</f>
        <v>1</v>
      </c>
      <c r="D6526" s="164">
        <v>21</v>
      </c>
      <c r="E6526" s="163">
        <v>10</v>
      </c>
      <c r="F6526" s="163">
        <v>13.965</v>
      </c>
      <c r="G6526" s="163">
        <v>11.620000000000001</v>
      </c>
      <c r="H6526" s="1">
        <v>1524</v>
      </c>
      <c r="I6526" s="161">
        <f>VLOOKUP(B6526,L$2:M$54,2,FALSE)</f>
        <v>1.0603222768711427</v>
      </c>
      <c r="J6526">
        <f>MAX(I6526*F6526,E6526)</f>
        <v>14.807400596505508</v>
      </c>
      <c r="L6526" s="166"/>
      <c r="M6526" s="41"/>
      <c r="N6526" s="41"/>
      <c r="O6526" s="41"/>
    </row>
    <row r="6527" spans="1:15" x14ac:dyDescent="0.25">
      <c r="A6527" s="165">
        <v>43737.875</v>
      </c>
      <c r="B6527" s="167">
        <f>WEEKNUM(A6527)</f>
        <v>40</v>
      </c>
      <c r="C6527" s="164">
        <f>WEEKDAY(A6527)</f>
        <v>1</v>
      </c>
      <c r="D6527" s="164">
        <v>22</v>
      </c>
      <c r="E6527" s="163">
        <v>10</v>
      </c>
      <c r="F6527" s="163">
        <v>12.815</v>
      </c>
      <c r="G6527" s="163">
        <v>10.18</v>
      </c>
      <c r="H6527" s="1">
        <v>1043</v>
      </c>
      <c r="I6527" s="161">
        <f>VLOOKUP(B6527,L$2:M$54,2,FALSE)</f>
        <v>1.0603222768711427</v>
      </c>
      <c r="J6527">
        <f>MAX(I6527*F6527,E6527)</f>
        <v>13.588029978103693</v>
      </c>
      <c r="L6527" s="166"/>
      <c r="M6527" s="41"/>
      <c r="N6527" s="41"/>
      <c r="O6527" s="41"/>
    </row>
    <row r="6528" spans="1:15" x14ac:dyDescent="0.25">
      <c r="A6528" s="165">
        <v>43737.916666666664</v>
      </c>
      <c r="B6528" s="167">
        <f>WEEKNUM(A6528)</f>
        <v>40</v>
      </c>
      <c r="C6528" s="164">
        <f>WEEKDAY(A6528)</f>
        <v>1</v>
      </c>
      <c r="D6528" s="164">
        <v>23</v>
      </c>
      <c r="E6528" s="163">
        <v>12</v>
      </c>
      <c r="F6528" s="163">
        <v>12.045</v>
      </c>
      <c r="G6528" s="163">
        <v>9.7899999999999991</v>
      </c>
      <c r="H6528" s="1">
        <v>1077</v>
      </c>
      <c r="I6528" s="161">
        <f>VLOOKUP(B6528,L$2:M$54,2,FALSE)</f>
        <v>1.0603222768711427</v>
      </c>
      <c r="J6528">
        <f>MAX(I6528*F6528,E6528)</f>
        <v>12.771581824912912</v>
      </c>
      <c r="L6528" s="166"/>
      <c r="M6528" s="41"/>
      <c r="N6528" s="41"/>
      <c r="O6528" s="41"/>
    </row>
    <row r="6529" spans="1:15" x14ac:dyDescent="0.25">
      <c r="A6529" s="165">
        <v>43737.958333333336</v>
      </c>
      <c r="B6529" s="167">
        <f>WEEKNUM(A6529)</f>
        <v>40</v>
      </c>
      <c r="C6529" s="164">
        <f>WEEKDAY(A6529)</f>
        <v>1</v>
      </c>
      <c r="D6529" s="164">
        <v>24</v>
      </c>
      <c r="E6529" s="163">
        <v>11</v>
      </c>
      <c r="F6529" s="163">
        <v>11.73</v>
      </c>
      <c r="G6529" s="163">
        <v>10.120000000000001</v>
      </c>
      <c r="H6529" s="1">
        <v>955</v>
      </c>
      <c r="I6529" s="161">
        <f>VLOOKUP(B6529,L$2:M$54,2,FALSE)</f>
        <v>1.0603222768711427</v>
      </c>
      <c r="J6529">
        <f>MAX(I6529*F6529,E6529)</f>
        <v>12.437580307698504</v>
      </c>
      <c r="L6529" s="166"/>
      <c r="M6529" s="41"/>
      <c r="N6529" s="41"/>
      <c r="O6529" s="41"/>
    </row>
    <row r="6530" spans="1:15" x14ac:dyDescent="0.25">
      <c r="A6530" s="165">
        <v>43738</v>
      </c>
      <c r="B6530" s="167">
        <f>WEEKNUM(A6530)</f>
        <v>40</v>
      </c>
      <c r="C6530" s="164">
        <f>WEEKDAY(A6530)</f>
        <v>2</v>
      </c>
      <c r="D6530" s="164">
        <v>1</v>
      </c>
      <c r="E6530" s="163">
        <v>11.815</v>
      </c>
      <c r="F6530" s="163">
        <v>11.815</v>
      </c>
      <c r="G6530" s="163">
        <v>10.14</v>
      </c>
      <c r="H6530" s="1">
        <v>660</v>
      </c>
      <c r="I6530" s="161">
        <f>VLOOKUP(B6530,L$2:M$54,2,FALSE)</f>
        <v>1.0603222768711427</v>
      </c>
      <c r="J6530">
        <f>MAX(I6530*F6530,E6530)</f>
        <v>12.527707701232551</v>
      </c>
      <c r="L6530" s="166"/>
      <c r="M6530" s="41"/>
      <c r="N6530" s="41"/>
      <c r="O6530" s="41"/>
    </row>
    <row r="6531" spans="1:15" x14ac:dyDescent="0.25">
      <c r="A6531" s="165">
        <v>43738.041666666664</v>
      </c>
      <c r="B6531" s="167">
        <f>WEEKNUM(A6531)</f>
        <v>40</v>
      </c>
      <c r="C6531" s="164">
        <f>WEEKDAY(A6531)</f>
        <v>2</v>
      </c>
      <c r="D6531" s="164">
        <v>2</v>
      </c>
      <c r="E6531" s="163">
        <v>11.86</v>
      </c>
      <c r="F6531" s="163">
        <v>11.86</v>
      </c>
      <c r="G6531" s="163">
        <v>9.8625000000000007</v>
      </c>
      <c r="H6531" s="1">
        <v>369</v>
      </c>
      <c r="I6531" s="161">
        <f>VLOOKUP(B6531,L$2:M$54,2,FALSE)</f>
        <v>1.0603222768711427</v>
      </c>
      <c r="J6531">
        <f>MAX(I6531*F6531,E6531)</f>
        <v>12.575422203691751</v>
      </c>
      <c r="L6531" s="166"/>
      <c r="M6531" s="41"/>
      <c r="N6531" s="41"/>
      <c r="O6531" s="41"/>
    </row>
    <row r="6532" spans="1:15" x14ac:dyDescent="0.25">
      <c r="A6532" s="165">
        <v>43738.083333333336</v>
      </c>
      <c r="B6532" s="167">
        <f>WEEKNUM(A6532)</f>
        <v>40</v>
      </c>
      <c r="C6532" s="164">
        <f>WEEKDAY(A6532)</f>
        <v>2</v>
      </c>
      <c r="D6532" s="164">
        <v>3</v>
      </c>
      <c r="E6532" s="163">
        <v>12.065</v>
      </c>
      <c r="F6532" s="163">
        <v>12.065</v>
      </c>
      <c r="G6532" s="163">
        <v>9.85</v>
      </c>
      <c r="H6532" s="1">
        <v>250</v>
      </c>
      <c r="I6532" s="161">
        <f>VLOOKUP(B6532,L$2:M$54,2,FALSE)</f>
        <v>1.0603222768711427</v>
      </c>
      <c r="J6532">
        <f>MAX(I6532*F6532,E6532)</f>
        <v>12.792788270450336</v>
      </c>
      <c r="L6532" s="166"/>
      <c r="M6532" s="41"/>
      <c r="N6532" s="41"/>
      <c r="O6532" s="41"/>
    </row>
    <row r="6533" spans="1:15" x14ac:dyDescent="0.25">
      <c r="A6533" s="165">
        <v>43738.125</v>
      </c>
      <c r="B6533" s="167">
        <f>WEEKNUM(A6533)</f>
        <v>40</v>
      </c>
      <c r="C6533" s="164">
        <f>WEEKDAY(A6533)</f>
        <v>2</v>
      </c>
      <c r="D6533" s="164">
        <v>4</v>
      </c>
      <c r="E6533" s="163">
        <v>12.030000000000001</v>
      </c>
      <c r="F6533" s="163">
        <v>12.030000000000001</v>
      </c>
      <c r="G6533" s="163">
        <v>10.907500000000001</v>
      </c>
      <c r="H6533" s="1">
        <v>251</v>
      </c>
      <c r="I6533" s="161">
        <f>VLOOKUP(B6533,L$2:M$54,2,FALSE)</f>
        <v>1.0603222768711427</v>
      </c>
      <c r="J6533">
        <f>MAX(I6533*F6533,E6533)</f>
        <v>12.755676990759847</v>
      </c>
      <c r="L6533" s="166"/>
      <c r="M6533" s="41"/>
      <c r="N6533" s="41"/>
      <c r="O6533" s="41"/>
    </row>
    <row r="6534" spans="1:15" x14ac:dyDescent="0.25">
      <c r="A6534" s="165">
        <v>43738.166666666664</v>
      </c>
      <c r="B6534" s="167">
        <f>WEEKNUM(A6534)</f>
        <v>40</v>
      </c>
      <c r="C6534" s="164">
        <f>WEEKDAY(A6534)</f>
        <v>2</v>
      </c>
      <c r="D6534" s="164">
        <v>5</v>
      </c>
      <c r="E6534" s="163">
        <v>9.9499999999999993</v>
      </c>
      <c r="F6534" s="163">
        <v>9.9499999999999993</v>
      </c>
      <c r="G6534" s="163">
        <v>12.045</v>
      </c>
      <c r="H6534" s="1">
        <v>342</v>
      </c>
      <c r="I6534" s="161">
        <f>VLOOKUP(B6534,L$2:M$54,2,FALSE)</f>
        <v>1.0603222768711427</v>
      </c>
      <c r="J6534">
        <f>MAX(I6534*F6534,E6534)</f>
        <v>10.550206654867869</v>
      </c>
      <c r="L6534" s="166"/>
      <c r="M6534" s="41"/>
      <c r="N6534" s="41"/>
      <c r="O6534" s="41"/>
    </row>
    <row r="6535" spans="1:15" x14ac:dyDescent="0.25">
      <c r="A6535" s="165">
        <v>43738.208333333336</v>
      </c>
      <c r="B6535" s="167">
        <f>WEEKNUM(A6535)</f>
        <v>40</v>
      </c>
      <c r="C6535" s="164">
        <f>WEEKDAY(A6535)</f>
        <v>2</v>
      </c>
      <c r="D6535" s="164">
        <v>6</v>
      </c>
      <c r="E6535" s="163">
        <v>10.190000000000001</v>
      </c>
      <c r="F6535" s="163">
        <v>10.190000000000001</v>
      </c>
      <c r="G6535" s="163">
        <v>11.99</v>
      </c>
      <c r="H6535" s="1">
        <v>383</v>
      </c>
      <c r="I6535" s="161">
        <f>VLOOKUP(B6535,L$2:M$54,2,FALSE)</f>
        <v>1.0603222768711427</v>
      </c>
      <c r="J6535">
        <f>MAX(I6535*F6535,E6535)</f>
        <v>10.804684001316945</v>
      </c>
      <c r="L6535" s="166"/>
      <c r="M6535" s="41"/>
      <c r="N6535" s="41"/>
      <c r="O6535" s="41"/>
    </row>
    <row r="6536" spans="1:15" x14ac:dyDescent="0.25">
      <c r="A6536" s="165">
        <v>43738.25</v>
      </c>
      <c r="B6536" s="167">
        <f>WEEKNUM(A6536)</f>
        <v>40</v>
      </c>
      <c r="C6536" s="164">
        <f>WEEKDAY(A6536)</f>
        <v>2</v>
      </c>
      <c r="D6536" s="164">
        <v>7</v>
      </c>
      <c r="E6536" s="163">
        <v>10.065000000000001</v>
      </c>
      <c r="F6536" s="163">
        <v>10.065000000000001</v>
      </c>
      <c r="G6536" s="163">
        <v>12.045</v>
      </c>
      <c r="H6536" s="1">
        <v>759</v>
      </c>
      <c r="I6536" s="161">
        <f>VLOOKUP(B6536,L$2:M$54,2,FALSE)</f>
        <v>1.0603222768711427</v>
      </c>
      <c r="J6536">
        <f>MAX(I6536*F6536,E6536)</f>
        <v>10.672143716708053</v>
      </c>
      <c r="L6536" s="166"/>
      <c r="M6536" s="41"/>
      <c r="N6536" s="41"/>
      <c r="O6536" s="41"/>
    </row>
    <row r="6537" spans="1:15" x14ac:dyDescent="0.25">
      <c r="A6537" s="165">
        <v>43738.291666666664</v>
      </c>
      <c r="B6537" s="167">
        <f>WEEKNUM(A6537)</f>
        <v>40</v>
      </c>
      <c r="C6537" s="164">
        <f>WEEKDAY(A6537)</f>
        <v>2</v>
      </c>
      <c r="D6537" s="164">
        <v>8</v>
      </c>
      <c r="E6537" s="163">
        <v>10.09</v>
      </c>
      <c r="F6537" s="163">
        <v>10.09</v>
      </c>
      <c r="G6537" s="163">
        <v>11.99</v>
      </c>
      <c r="H6537" s="1">
        <v>1433</v>
      </c>
      <c r="I6537" s="161">
        <f>VLOOKUP(B6537,L$2:M$54,2,FALSE)</f>
        <v>1.0603222768711427</v>
      </c>
      <c r="J6537">
        <f>MAX(I6537*F6537,E6537)</f>
        <v>10.698651773629829</v>
      </c>
      <c r="L6537" s="166"/>
      <c r="M6537" s="41"/>
      <c r="N6537" s="41"/>
      <c r="O6537" s="41"/>
    </row>
    <row r="6538" spans="1:15" x14ac:dyDescent="0.25">
      <c r="A6538" s="165">
        <v>43738.333333333336</v>
      </c>
      <c r="B6538" s="167">
        <f>WEEKNUM(A6538)</f>
        <v>40</v>
      </c>
      <c r="C6538" s="164">
        <f>WEEKDAY(A6538)</f>
        <v>2</v>
      </c>
      <c r="D6538" s="164">
        <v>9</v>
      </c>
      <c r="E6538" s="163">
        <v>9.9499999999999993</v>
      </c>
      <c r="F6538" s="163">
        <v>9.9499999999999993</v>
      </c>
      <c r="G6538" s="163">
        <v>12.045</v>
      </c>
      <c r="H6538" s="1">
        <v>2084</v>
      </c>
      <c r="I6538" s="161">
        <f>VLOOKUP(B6538,L$2:M$54,2,FALSE)</f>
        <v>1.0603222768711427</v>
      </c>
      <c r="J6538">
        <f>MAX(I6538*F6538,E6538)</f>
        <v>10.550206654867869</v>
      </c>
      <c r="L6538" s="166"/>
      <c r="M6538" s="41"/>
      <c r="N6538" s="41"/>
      <c r="O6538" s="41"/>
    </row>
    <row r="6539" spans="1:15" x14ac:dyDescent="0.25">
      <c r="A6539" s="165">
        <v>43738.375</v>
      </c>
      <c r="B6539" s="167">
        <f>WEEKNUM(A6539)</f>
        <v>40</v>
      </c>
      <c r="C6539" s="164">
        <f>WEEKDAY(A6539)</f>
        <v>2</v>
      </c>
      <c r="D6539" s="164">
        <v>10</v>
      </c>
      <c r="E6539" s="163">
        <v>11.86</v>
      </c>
      <c r="F6539" s="163">
        <v>11.86</v>
      </c>
      <c r="G6539" s="163">
        <v>11.99</v>
      </c>
      <c r="H6539" s="1">
        <v>2683</v>
      </c>
      <c r="I6539" s="161">
        <f>VLOOKUP(B6539,L$2:M$54,2,FALSE)</f>
        <v>1.0603222768711427</v>
      </c>
      <c r="J6539">
        <f>MAX(I6539*F6539,E6539)</f>
        <v>12.575422203691751</v>
      </c>
      <c r="L6539" s="166"/>
      <c r="M6539" s="41"/>
      <c r="N6539" s="41"/>
      <c r="O6539" s="41"/>
    </row>
    <row r="6540" spans="1:15" x14ac:dyDescent="0.25">
      <c r="A6540" s="165">
        <v>43738.416666666664</v>
      </c>
      <c r="B6540" s="167">
        <f>WEEKNUM(A6540)</f>
        <v>40</v>
      </c>
      <c r="C6540" s="164">
        <f>WEEKDAY(A6540)</f>
        <v>2</v>
      </c>
      <c r="D6540" s="164">
        <v>11</v>
      </c>
      <c r="E6540" s="163">
        <v>10.5</v>
      </c>
      <c r="F6540" s="163">
        <v>11.885</v>
      </c>
      <c r="G6540" s="163">
        <v>11.932500000000001</v>
      </c>
      <c r="H6540" s="1">
        <v>2975</v>
      </c>
      <c r="I6540" s="161">
        <f>VLOOKUP(B6540,L$2:M$54,2,FALSE)</f>
        <v>1.0603222768711427</v>
      </c>
      <c r="J6540">
        <f>MAX(I6540*F6540,E6540)</f>
        <v>12.60193026061353</v>
      </c>
      <c r="L6540" s="166"/>
      <c r="M6540" s="41"/>
      <c r="N6540" s="41"/>
      <c r="O6540" s="41"/>
    </row>
    <row r="6541" spans="1:15" x14ac:dyDescent="0.25">
      <c r="A6541" s="165">
        <v>43738.458333333336</v>
      </c>
      <c r="B6541" s="167">
        <f>WEEKNUM(A6541)</f>
        <v>40</v>
      </c>
      <c r="C6541" s="164">
        <f>WEEKDAY(A6541)</f>
        <v>2</v>
      </c>
      <c r="D6541" s="164">
        <v>12</v>
      </c>
      <c r="E6541" s="163">
        <v>10.934999999999999</v>
      </c>
      <c r="F6541" s="163">
        <v>11.94</v>
      </c>
      <c r="G6541" s="163">
        <v>11.842499999999999</v>
      </c>
      <c r="H6541" s="1">
        <v>2972</v>
      </c>
      <c r="I6541" s="161">
        <f>VLOOKUP(B6541,L$2:M$54,2,FALSE)</f>
        <v>1.0603222768711427</v>
      </c>
      <c r="J6541">
        <f>MAX(I6541*F6541,E6541)</f>
        <v>12.660247985841442</v>
      </c>
      <c r="L6541" s="166"/>
      <c r="M6541" s="41"/>
      <c r="N6541" s="41"/>
      <c r="O6541" s="41"/>
    </row>
    <row r="6542" spans="1:15" x14ac:dyDescent="0.25">
      <c r="A6542" s="165">
        <v>43738.5</v>
      </c>
      <c r="B6542" s="167">
        <f>WEEKNUM(A6542)</f>
        <v>40</v>
      </c>
      <c r="C6542" s="164">
        <f>WEEKDAY(A6542)</f>
        <v>2</v>
      </c>
      <c r="D6542" s="164">
        <v>13</v>
      </c>
      <c r="E6542" s="163">
        <v>10</v>
      </c>
      <c r="F6542" s="163">
        <v>13.870000000000001</v>
      </c>
      <c r="G6542" s="163">
        <v>12.045</v>
      </c>
      <c r="H6542" s="1">
        <v>2764</v>
      </c>
      <c r="I6542" s="161">
        <f>VLOOKUP(B6542,L$2:M$54,2,FALSE)</f>
        <v>1.0603222768711427</v>
      </c>
      <c r="J6542">
        <f>MAX(I6542*F6542,E6542)</f>
        <v>14.706669980202749</v>
      </c>
      <c r="L6542" s="166"/>
      <c r="M6542" s="41"/>
      <c r="N6542" s="41"/>
      <c r="O6542" s="41"/>
    </row>
    <row r="6543" spans="1:15" x14ac:dyDescent="0.25">
      <c r="A6543" s="165">
        <v>43738.541666666664</v>
      </c>
      <c r="B6543" s="167">
        <f>WEEKNUM(A6543)</f>
        <v>40</v>
      </c>
      <c r="C6543" s="164">
        <f>WEEKDAY(A6543)</f>
        <v>2</v>
      </c>
      <c r="D6543" s="164">
        <v>14</v>
      </c>
      <c r="E6543" s="163">
        <v>10</v>
      </c>
      <c r="F6543" s="163">
        <v>14.15</v>
      </c>
      <c r="G6543" s="163">
        <v>11.995000000000001</v>
      </c>
      <c r="H6543" s="1">
        <v>2613</v>
      </c>
      <c r="I6543" s="161">
        <f>VLOOKUP(B6543,L$2:M$54,2,FALSE)</f>
        <v>1.0603222768711427</v>
      </c>
      <c r="J6543">
        <f>MAX(I6543*F6543,E6543)</f>
        <v>15.003560217726669</v>
      </c>
      <c r="L6543" s="166"/>
      <c r="M6543" s="41"/>
      <c r="N6543" s="41"/>
      <c r="O6543" s="41"/>
    </row>
    <row r="6544" spans="1:15" x14ac:dyDescent="0.25">
      <c r="A6544" s="165">
        <v>43738.583333333336</v>
      </c>
      <c r="B6544" s="167">
        <f>WEEKNUM(A6544)</f>
        <v>40</v>
      </c>
      <c r="C6544" s="164">
        <f>WEEKDAY(A6544)</f>
        <v>2</v>
      </c>
      <c r="D6544" s="164">
        <v>15</v>
      </c>
      <c r="E6544" s="163">
        <v>10</v>
      </c>
      <c r="F6544" s="163">
        <v>11.9375</v>
      </c>
      <c r="G6544" s="163">
        <v>11.9825</v>
      </c>
      <c r="H6544" s="1">
        <v>3037</v>
      </c>
      <c r="I6544" s="161">
        <f>VLOOKUP(B6544,L$2:M$54,2,FALSE)</f>
        <v>1.0603222768711427</v>
      </c>
      <c r="J6544">
        <f>MAX(I6544*F6544,E6544)</f>
        <v>12.657597180149265</v>
      </c>
      <c r="L6544" s="166"/>
      <c r="M6544" s="41"/>
      <c r="N6544" s="41"/>
      <c r="O6544" s="41"/>
    </row>
    <row r="6545" spans="1:15" x14ac:dyDescent="0.25">
      <c r="A6545" s="165">
        <v>43738.625</v>
      </c>
      <c r="B6545" s="167">
        <f>WEEKNUM(A6545)</f>
        <v>40</v>
      </c>
      <c r="C6545" s="164">
        <f>WEEKDAY(A6545)</f>
        <v>2</v>
      </c>
      <c r="D6545" s="164">
        <v>16</v>
      </c>
      <c r="E6545" s="163">
        <v>11</v>
      </c>
      <c r="F6545" s="163">
        <v>12.105</v>
      </c>
      <c r="G6545" s="163">
        <v>11.407499999999999</v>
      </c>
      <c r="H6545" s="1">
        <v>3002</v>
      </c>
      <c r="I6545" s="161">
        <f>VLOOKUP(B6545,L$2:M$54,2,FALSE)</f>
        <v>1.0603222768711427</v>
      </c>
      <c r="J6545">
        <f>MAX(I6545*F6545,E6545)</f>
        <v>12.835201161525182</v>
      </c>
      <c r="L6545" s="166"/>
      <c r="M6545" s="41"/>
      <c r="N6545" s="41"/>
      <c r="O6545" s="41"/>
    </row>
    <row r="6546" spans="1:15" x14ac:dyDescent="0.25">
      <c r="A6546" s="165">
        <v>43738.666666666664</v>
      </c>
      <c r="B6546" s="167">
        <f>WEEKNUM(A6546)</f>
        <v>40</v>
      </c>
      <c r="C6546" s="164">
        <f>WEEKDAY(A6546)</f>
        <v>2</v>
      </c>
      <c r="D6546" s="164">
        <v>17</v>
      </c>
      <c r="E6546" s="163">
        <v>10</v>
      </c>
      <c r="F6546" s="163">
        <v>13.850000000000001</v>
      </c>
      <c r="G6546" s="163">
        <v>12.022500000000001</v>
      </c>
      <c r="H6546" s="1">
        <v>3098</v>
      </c>
      <c r="I6546" s="161">
        <f>VLOOKUP(B6546,L$2:M$54,2,FALSE)</f>
        <v>1.0603222768711427</v>
      </c>
      <c r="J6546">
        <f>MAX(I6546*F6546,E6546)</f>
        <v>14.685463534665328</v>
      </c>
      <c r="L6546" s="166"/>
      <c r="M6546" s="41"/>
      <c r="N6546" s="41"/>
      <c r="O6546" s="41"/>
    </row>
    <row r="6547" spans="1:15" x14ac:dyDescent="0.25">
      <c r="A6547" s="165">
        <v>43738.708333333336</v>
      </c>
      <c r="B6547" s="167">
        <f>WEEKNUM(A6547)</f>
        <v>40</v>
      </c>
      <c r="C6547" s="164">
        <f>WEEKDAY(A6547)</f>
        <v>2</v>
      </c>
      <c r="D6547" s="164">
        <v>18</v>
      </c>
      <c r="E6547" s="163">
        <v>10</v>
      </c>
      <c r="F6547" s="163">
        <v>14.260000000000002</v>
      </c>
      <c r="G6547" s="163">
        <v>11.365</v>
      </c>
      <c r="H6547" s="1">
        <v>3269</v>
      </c>
      <c r="I6547" s="161">
        <f>VLOOKUP(B6547,L$2:M$54,2,FALSE)</f>
        <v>1.0603222768711427</v>
      </c>
      <c r="J6547">
        <f>MAX(I6547*F6547,E6547)</f>
        <v>15.120195668182497</v>
      </c>
      <c r="L6547" s="166"/>
      <c r="M6547" s="41"/>
      <c r="N6547" s="41"/>
      <c r="O6547" s="41"/>
    </row>
    <row r="6548" spans="1:15" x14ac:dyDescent="0.25">
      <c r="A6548" s="165">
        <v>43738.75</v>
      </c>
      <c r="B6548" s="167">
        <f>WEEKNUM(A6548)</f>
        <v>40</v>
      </c>
      <c r="C6548" s="164">
        <f>WEEKDAY(A6548)</f>
        <v>2</v>
      </c>
      <c r="D6548" s="164">
        <v>19</v>
      </c>
      <c r="E6548" s="163">
        <v>10</v>
      </c>
      <c r="F6548" s="163">
        <v>14</v>
      </c>
      <c r="G6548" s="163">
        <v>11.815</v>
      </c>
      <c r="H6548" s="1">
        <v>3004</v>
      </c>
      <c r="I6548" s="161">
        <f>VLOOKUP(B6548,L$2:M$54,2,FALSE)</f>
        <v>1.0603222768711427</v>
      </c>
      <c r="J6548">
        <f>MAX(I6548*F6548,E6548)</f>
        <v>14.844511876195998</v>
      </c>
      <c r="L6548" s="166"/>
      <c r="M6548" s="41"/>
      <c r="N6548" s="41"/>
      <c r="O6548" s="41"/>
    </row>
    <row r="6549" spans="1:15" x14ac:dyDescent="0.25">
      <c r="A6549" s="165">
        <v>43738.791666666664</v>
      </c>
      <c r="B6549" s="167">
        <f>WEEKNUM(A6549)</f>
        <v>40</v>
      </c>
      <c r="C6549" s="164">
        <f>WEEKDAY(A6549)</f>
        <v>2</v>
      </c>
      <c r="D6549" s="164">
        <v>20</v>
      </c>
      <c r="E6549" s="163">
        <v>10</v>
      </c>
      <c r="F6549" s="163">
        <v>13.850000000000001</v>
      </c>
      <c r="G6549" s="163">
        <v>11.86</v>
      </c>
      <c r="H6549" s="1">
        <v>2014</v>
      </c>
      <c r="I6549" s="161">
        <f>VLOOKUP(B6549,L$2:M$54,2,FALSE)</f>
        <v>1.0603222768711427</v>
      </c>
      <c r="J6549">
        <f>MAX(I6549*F6549,E6549)</f>
        <v>14.685463534665328</v>
      </c>
      <c r="L6549" s="166"/>
      <c r="M6549" s="41"/>
      <c r="N6549" s="41"/>
      <c r="O6549" s="41"/>
    </row>
    <row r="6550" spans="1:15" x14ac:dyDescent="0.25">
      <c r="A6550" s="165">
        <v>43738.833333333336</v>
      </c>
      <c r="B6550" s="167">
        <f>WEEKNUM(A6550)</f>
        <v>40</v>
      </c>
      <c r="C6550" s="164">
        <f>WEEKDAY(A6550)</f>
        <v>2</v>
      </c>
      <c r="D6550" s="164">
        <v>21</v>
      </c>
      <c r="E6550" s="163">
        <v>10</v>
      </c>
      <c r="F6550" s="163">
        <v>14.260000000000002</v>
      </c>
      <c r="G6550" s="163">
        <v>12.065</v>
      </c>
      <c r="H6550" s="1">
        <v>1236</v>
      </c>
      <c r="I6550" s="161">
        <f>VLOOKUP(B6550,L$2:M$54,2,FALSE)</f>
        <v>1.0603222768711427</v>
      </c>
      <c r="J6550">
        <f>MAX(I6550*F6550,E6550)</f>
        <v>15.120195668182497</v>
      </c>
      <c r="L6550" s="166"/>
      <c r="M6550" s="41"/>
      <c r="N6550" s="41"/>
      <c r="O6550" s="41"/>
    </row>
    <row r="6551" spans="1:15" x14ac:dyDescent="0.25">
      <c r="A6551" s="165">
        <v>43738.875</v>
      </c>
      <c r="B6551" s="167">
        <f>WEEKNUM(A6551)</f>
        <v>40</v>
      </c>
      <c r="C6551" s="164">
        <f>WEEKDAY(A6551)</f>
        <v>2</v>
      </c>
      <c r="D6551" s="164">
        <v>22</v>
      </c>
      <c r="E6551" s="163">
        <v>10</v>
      </c>
      <c r="F6551" s="163">
        <v>13</v>
      </c>
      <c r="G6551" s="163">
        <v>12.030000000000001</v>
      </c>
      <c r="H6551" s="1">
        <v>973</v>
      </c>
      <c r="I6551" s="161">
        <f>VLOOKUP(B6551,L$2:M$54,2,FALSE)</f>
        <v>1.0603222768711427</v>
      </c>
      <c r="J6551">
        <f>MAX(I6551*F6551,E6551)</f>
        <v>13.784189599324854</v>
      </c>
      <c r="L6551" s="166"/>
      <c r="M6551" s="41"/>
      <c r="N6551" s="41"/>
      <c r="O6551" s="41"/>
    </row>
    <row r="6552" spans="1:15" x14ac:dyDescent="0.25">
      <c r="A6552" s="165">
        <v>43738.916666666664</v>
      </c>
      <c r="B6552" s="167">
        <f>WEEKNUM(A6552)</f>
        <v>40</v>
      </c>
      <c r="C6552" s="164">
        <f>WEEKDAY(A6552)</f>
        <v>2</v>
      </c>
      <c r="D6552" s="164">
        <v>23</v>
      </c>
      <c r="E6552" s="163">
        <v>12.01</v>
      </c>
      <c r="F6552" s="163">
        <v>12.01</v>
      </c>
      <c r="G6552" s="163">
        <v>9.9499999999999993</v>
      </c>
      <c r="H6552" s="1">
        <v>1043</v>
      </c>
      <c r="I6552" s="161">
        <f>VLOOKUP(B6552,L$2:M$54,2,FALSE)</f>
        <v>1.0603222768711427</v>
      </c>
      <c r="J6552">
        <f>MAX(I6552*F6552,E6552)</f>
        <v>12.734470545222424</v>
      </c>
      <c r="L6552" s="166"/>
      <c r="M6552" s="41"/>
      <c r="N6552" s="41"/>
      <c r="O6552" s="41"/>
    </row>
    <row r="6553" spans="1:15" x14ac:dyDescent="0.25">
      <c r="A6553" s="165">
        <v>43738.958333333336</v>
      </c>
      <c r="B6553" s="167">
        <f>WEEKNUM(A6553)</f>
        <v>40</v>
      </c>
      <c r="C6553" s="164">
        <f>WEEKDAY(A6553)</f>
        <v>2</v>
      </c>
      <c r="D6553" s="164">
        <v>24</v>
      </c>
      <c r="E6553" s="163">
        <v>11.9375</v>
      </c>
      <c r="F6553" s="163">
        <v>11.9375</v>
      </c>
      <c r="G6553" s="163">
        <v>10.190000000000001</v>
      </c>
      <c r="H6553" s="1">
        <v>1138</v>
      </c>
      <c r="I6553" s="161">
        <f>VLOOKUP(B6553,L$2:M$54,2,FALSE)</f>
        <v>1.0603222768711427</v>
      </c>
      <c r="J6553">
        <f>MAX(I6553*F6553,E6553)</f>
        <v>12.657597180149265</v>
      </c>
      <c r="L6553" s="166"/>
      <c r="M6553" s="41"/>
      <c r="N6553" s="41"/>
      <c r="O6553" s="41"/>
    </row>
    <row r="6554" spans="1:15" x14ac:dyDescent="0.25">
      <c r="A6554" s="165">
        <v>43739</v>
      </c>
      <c r="B6554" s="167">
        <f>WEEKNUM(A6554)</f>
        <v>40</v>
      </c>
      <c r="C6554" s="164">
        <f>WEEKDAY(A6554)</f>
        <v>3</v>
      </c>
      <c r="D6554" s="164">
        <v>1</v>
      </c>
      <c r="E6554" s="163">
        <v>10.879999999999999</v>
      </c>
      <c r="F6554" s="163">
        <v>10.879999999999999</v>
      </c>
      <c r="G6554" s="163">
        <v>10.065000000000001</v>
      </c>
      <c r="H6554" s="1">
        <v>830</v>
      </c>
      <c r="I6554" s="161">
        <f>VLOOKUP(B6554,L$2:M$54,2,FALSE)</f>
        <v>1.0603222768711427</v>
      </c>
      <c r="J6554">
        <f>MAX(I6554*F6554,E6554)</f>
        <v>11.53630637235803</v>
      </c>
      <c r="L6554" s="166"/>
      <c r="M6554" s="41"/>
      <c r="N6554" s="41"/>
      <c r="O6554" s="41"/>
    </row>
    <row r="6555" spans="1:15" x14ac:dyDescent="0.25">
      <c r="A6555" s="165">
        <v>43739.041666666664</v>
      </c>
      <c r="B6555" s="167">
        <f>WEEKNUM(A6555)</f>
        <v>40</v>
      </c>
      <c r="C6555" s="164">
        <f>WEEKDAY(A6555)</f>
        <v>3</v>
      </c>
      <c r="D6555" s="164">
        <v>2</v>
      </c>
      <c r="E6555" s="163">
        <v>12</v>
      </c>
      <c r="F6555" s="163">
        <v>12</v>
      </c>
      <c r="G6555" s="163">
        <v>10.09</v>
      </c>
      <c r="H6555" s="1">
        <v>512</v>
      </c>
      <c r="I6555" s="161">
        <f>VLOOKUP(B6555,L$2:M$54,2,FALSE)</f>
        <v>1.0603222768711427</v>
      </c>
      <c r="J6555">
        <f>MAX(I6555*F6555,E6555)</f>
        <v>12.723867322453712</v>
      </c>
      <c r="L6555" s="166"/>
      <c r="M6555" s="41"/>
      <c r="N6555" s="41"/>
      <c r="O6555" s="41"/>
    </row>
    <row r="6556" spans="1:15" x14ac:dyDescent="0.25">
      <c r="A6556" s="165">
        <v>43739.083333333336</v>
      </c>
      <c r="B6556" s="167">
        <f>WEEKNUM(A6556)</f>
        <v>40</v>
      </c>
      <c r="C6556" s="164">
        <f>WEEKDAY(A6556)</f>
        <v>3</v>
      </c>
      <c r="D6556" s="164">
        <v>3</v>
      </c>
      <c r="E6556" s="163">
        <v>10.6</v>
      </c>
      <c r="F6556" s="163">
        <v>11.1</v>
      </c>
      <c r="G6556" s="163">
        <v>9.9499999999999993</v>
      </c>
      <c r="H6556" s="1">
        <v>377</v>
      </c>
      <c r="I6556" s="161">
        <f>VLOOKUP(B6556,L$2:M$54,2,FALSE)</f>
        <v>1.0603222768711427</v>
      </c>
      <c r="J6556">
        <f>MAX(I6556*F6556,E6556)</f>
        <v>11.769577273269682</v>
      </c>
      <c r="L6556" s="166"/>
      <c r="M6556" s="41"/>
      <c r="N6556" s="41"/>
      <c r="O6556" s="41"/>
    </row>
    <row r="6557" spans="1:15" x14ac:dyDescent="0.25">
      <c r="A6557" s="165">
        <v>43739.125</v>
      </c>
      <c r="B6557" s="167">
        <f>WEEKNUM(A6557)</f>
        <v>40</v>
      </c>
      <c r="C6557" s="164">
        <f>WEEKDAY(A6557)</f>
        <v>3</v>
      </c>
      <c r="D6557" s="164">
        <v>4</v>
      </c>
      <c r="E6557" s="163">
        <v>11.875</v>
      </c>
      <c r="F6557" s="163">
        <v>12</v>
      </c>
      <c r="G6557" s="163">
        <v>11.86</v>
      </c>
      <c r="H6557" s="1">
        <v>226</v>
      </c>
      <c r="I6557" s="161">
        <f>VLOOKUP(B6557,L$2:M$54,2,FALSE)</f>
        <v>1.0603222768711427</v>
      </c>
      <c r="J6557">
        <f>MAX(I6557*F6557,E6557)</f>
        <v>12.723867322453712</v>
      </c>
      <c r="L6557" s="166"/>
      <c r="M6557" s="41"/>
      <c r="N6557" s="41"/>
      <c r="O6557" s="41"/>
    </row>
    <row r="6558" spans="1:15" x14ac:dyDescent="0.25">
      <c r="A6558" s="165">
        <v>43739.166666666664</v>
      </c>
      <c r="B6558" s="167">
        <f>WEEKNUM(A6558)</f>
        <v>40</v>
      </c>
      <c r="C6558" s="164">
        <f>WEEKDAY(A6558)</f>
        <v>3</v>
      </c>
      <c r="D6558" s="164">
        <v>5</v>
      </c>
      <c r="E6558" s="163">
        <v>10.6</v>
      </c>
      <c r="F6558" s="163">
        <v>11.1</v>
      </c>
      <c r="G6558" s="163">
        <v>11.192499999999999</v>
      </c>
      <c r="H6558" s="1">
        <v>302</v>
      </c>
      <c r="I6558" s="161">
        <f>VLOOKUP(B6558,L$2:M$54,2,FALSE)</f>
        <v>1.0603222768711427</v>
      </c>
      <c r="J6558">
        <f>MAX(I6558*F6558,E6558)</f>
        <v>11.769577273269682</v>
      </c>
      <c r="L6558" s="166"/>
      <c r="M6558" s="41"/>
      <c r="N6558" s="41"/>
      <c r="O6558" s="41"/>
    </row>
    <row r="6559" spans="1:15" x14ac:dyDescent="0.25">
      <c r="A6559" s="165">
        <v>43739.208333333336</v>
      </c>
      <c r="B6559" s="167">
        <f>WEEKNUM(A6559)</f>
        <v>40</v>
      </c>
      <c r="C6559" s="164">
        <f>WEEKDAY(A6559)</f>
        <v>3</v>
      </c>
      <c r="D6559" s="164">
        <v>6</v>
      </c>
      <c r="E6559" s="163">
        <v>10.5</v>
      </c>
      <c r="F6559" s="163">
        <v>11</v>
      </c>
      <c r="G6559" s="163">
        <v>11.4375</v>
      </c>
      <c r="H6559" s="1">
        <v>233</v>
      </c>
      <c r="I6559" s="161">
        <f>VLOOKUP(B6559,L$2:M$54,2,FALSE)</f>
        <v>1.0603222768711427</v>
      </c>
      <c r="J6559">
        <f>MAX(I6559*F6559,E6559)</f>
        <v>11.66354504558257</v>
      </c>
      <c r="L6559" s="166"/>
      <c r="M6559" s="41"/>
      <c r="N6559" s="41"/>
      <c r="O6559" s="41"/>
    </row>
    <row r="6560" spans="1:15" x14ac:dyDescent="0.25">
      <c r="A6560" s="165">
        <v>43739.25</v>
      </c>
      <c r="B6560" s="167">
        <f>WEEKNUM(A6560)</f>
        <v>40</v>
      </c>
      <c r="C6560" s="164">
        <f>WEEKDAY(A6560)</f>
        <v>3</v>
      </c>
      <c r="D6560" s="164">
        <v>7</v>
      </c>
      <c r="E6560" s="163">
        <v>10.875</v>
      </c>
      <c r="F6560" s="163">
        <v>12</v>
      </c>
      <c r="G6560" s="163">
        <v>11.935</v>
      </c>
      <c r="H6560" s="1">
        <v>380</v>
      </c>
      <c r="I6560" s="161">
        <f>VLOOKUP(B6560,L$2:M$54,2,FALSE)</f>
        <v>1.0603222768711427</v>
      </c>
      <c r="J6560">
        <f>MAX(I6560*F6560,E6560)</f>
        <v>12.723867322453712</v>
      </c>
      <c r="L6560" s="166"/>
      <c r="M6560" s="41"/>
      <c r="N6560" s="41"/>
      <c r="O6560" s="41"/>
    </row>
    <row r="6561" spans="1:15" x14ac:dyDescent="0.25">
      <c r="A6561" s="165">
        <v>43739.291666666664</v>
      </c>
      <c r="B6561" s="167">
        <f>WEEKNUM(A6561)</f>
        <v>40</v>
      </c>
      <c r="C6561" s="164">
        <f>WEEKDAY(A6561)</f>
        <v>3</v>
      </c>
      <c r="D6561" s="164">
        <v>8</v>
      </c>
      <c r="E6561" s="163">
        <v>10</v>
      </c>
      <c r="F6561" s="163">
        <v>15.75</v>
      </c>
      <c r="G6561" s="163">
        <v>12.074999999999999</v>
      </c>
      <c r="H6561" s="1">
        <v>535</v>
      </c>
      <c r="I6561" s="161">
        <f>VLOOKUP(B6561,L$2:M$54,2,FALSE)</f>
        <v>1.0603222768711427</v>
      </c>
      <c r="J6561">
        <f>MAX(I6561*F6561,E6561)</f>
        <v>16.700075860720496</v>
      </c>
      <c r="L6561" s="166"/>
      <c r="M6561" s="41"/>
      <c r="N6561" s="41"/>
      <c r="O6561" s="41"/>
    </row>
    <row r="6562" spans="1:15" x14ac:dyDescent="0.25">
      <c r="A6562" s="165">
        <v>43739.333333333336</v>
      </c>
      <c r="B6562" s="167">
        <f>WEEKNUM(A6562)</f>
        <v>40</v>
      </c>
      <c r="C6562" s="164">
        <f>WEEKDAY(A6562)</f>
        <v>3</v>
      </c>
      <c r="D6562" s="164">
        <v>9</v>
      </c>
      <c r="E6562" s="163">
        <v>10</v>
      </c>
      <c r="F6562" s="163">
        <v>17.625</v>
      </c>
      <c r="G6562" s="163">
        <v>10.96875</v>
      </c>
      <c r="H6562" s="1">
        <v>898</v>
      </c>
      <c r="I6562" s="161">
        <f>VLOOKUP(B6562,L$2:M$54,2,FALSE)</f>
        <v>1.0603222768711427</v>
      </c>
      <c r="J6562">
        <f>MAX(I6562*F6562,E6562)</f>
        <v>18.68818012985389</v>
      </c>
      <c r="L6562" s="166"/>
      <c r="M6562" s="41"/>
      <c r="N6562" s="41"/>
      <c r="O6562" s="41"/>
    </row>
    <row r="6563" spans="1:15" x14ac:dyDescent="0.25">
      <c r="A6563" s="165">
        <v>43739.375</v>
      </c>
      <c r="B6563" s="167">
        <f>WEEKNUM(A6563)</f>
        <v>40</v>
      </c>
      <c r="C6563" s="164">
        <f>WEEKDAY(A6563)</f>
        <v>3</v>
      </c>
      <c r="D6563" s="164">
        <v>10</v>
      </c>
      <c r="E6563" s="163">
        <v>10</v>
      </c>
      <c r="F6563" s="163">
        <v>14.75</v>
      </c>
      <c r="G6563" s="163">
        <v>11.5525</v>
      </c>
      <c r="H6563" s="1">
        <v>1411</v>
      </c>
      <c r="I6563" s="161">
        <f>VLOOKUP(B6563,L$2:M$54,2,FALSE)</f>
        <v>1.0603222768711427</v>
      </c>
      <c r="J6563">
        <f>MAX(I6563*F6563,E6563)</f>
        <v>15.639753583849354</v>
      </c>
      <c r="L6563" s="166"/>
      <c r="M6563" s="41"/>
      <c r="N6563" s="41"/>
      <c r="O6563" s="41"/>
    </row>
    <row r="6564" spans="1:15" x14ac:dyDescent="0.25">
      <c r="A6564" s="165">
        <v>43739.416666666664</v>
      </c>
      <c r="B6564" s="167">
        <f>WEEKNUM(A6564)</f>
        <v>40</v>
      </c>
      <c r="C6564" s="164">
        <f>WEEKDAY(A6564)</f>
        <v>3</v>
      </c>
      <c r="D6564" s="164">
        <v>11</v>
      </c>
      <c r="E6564" s="163">
        <v>10</v>
      </c>
      <c r="F6564" s="163">
        <v>14</v>
      </c>
      <c r="G6564" s="163">
        <v>11.925000000000001</v>
      </c>
      <c r="H6564" s="1">
        <v>2041</v>
      </c>
      <c r="I6564" s="161">
        <f>VLOOKUP(B6564,L$2:M$54,2,FALSE)</f>
        <v>1.0603222768711427</v>
      </c>
      <c r="J6564">
        <f>MAX(I6564*F6564,E6564)</f>
        <v>14.844511876195998</v>
      </c>
      <c r="L6564" s="166"/>
      <c r="M6564" s="41"/>
      <c r="N6564" s="41"/>
      <c r="O6564" s="41"/>
    </row>
    <row r="6565" spans="1:15" x14ac:dyDescent="0.25">
      <c r="A6565" s="165">
        <v>43739.458333333336</v>
      </c>
      <c r="B6565" s="167">
        <f>WEEKNUM(A6565)</f>
        <v>40</v>
      </c>
      <c r="C6565" s="164">
        <f>WEEKDAY(A6565)</f>
        <v>3</v>
      </c>
      <c r="D6565" s="164">
        <v>12</v>
      </c>
      <c r="E6565" s="163">
        <v>10</v>
      </c>
      <c r="F6565" s="163">
        <v>13.875</v>
      </c>
      <c r="G6565" s="163">
        <v>12.13</v>
      </c>
      <c r="H6565" s="1">
        <v>2386</v>
      </c>
      <c r="I6565" s="161">
        <f>VLOOKUP(B6565,L$2:M$54,2,FALSE)</f>
        <v>1.0603222768711427</v>
      </c>
      <c r="J6565">
        <f>MAX(I6565*F6565,E6565)</f>
        <v>14.711971591587105</v>
      </c>
      <c r="L6565" s="166"/>
      <c r="M6565" s="41"/>
      <c r="N6565" s="41"/>
      <c r="O6565" s="41"/>
    </row>
    <row r="6566" spans="1:15" x14ac:dyDescent="0.25">
      <c r="A6566" s="165">
        <v>43739.5</v>
      </c>
      <c r="B6566" s="167">
        <f>WEEKNUM(A6566)</f>
        <v>40</v>
      </c>
      <c r="C6566" s="164">
        <f>WEEKDAY(A6566)</f>
        <v>3</v>
      </c>
      <c r="D6566" s="164">
        <v>13</v>
      </c>
      <c r="E6566" s="163">
        <v>10</v>
      </c>
      <c r="F6566" s="163">
        <v>14.125</v>
      </c>
      <c r="G6566" s="163">
        <v>12</v>
      </c>
      <c r="H6566" s="1">
        <v>2249</v>
      </c>
      <c r="I6566" s="161">
        <f>VLOOKUP(B6566,L$2:M$54,2,FALSE)</f>
        <v>1.0603222768711427</v>
      </c>
      <c r="J6566">
        <f>MAX(I6566*F6566,E6566)</f>
        <v>14.97705216080489</v>
      </c>
      <c r="L6566" s="166"/>
      <c r="M6566" s="41"/>
      <c r="N6566" s="41"/>
      <c r="O6566" s="41"/>
    </row>
    <row r="6567" spans="1:15" x14ac:dyDescent="0.25">
      <c r="A6567" s="165">
        <v>43739.541666666664</v>
      </c>
      <c r="B6567" s="167">
        <f>WEEKNUM(A6567)</f>
        <v>40</v>
      </c>
      <c r="C6567" s="164">
        <f>WEEKDAY(A6567)</f>
        <v>3</v>
      </c>
      <c r="D6567" s="164">
        <v>14</v>
      </c>
      <c r="E6567" s="163">
        <v>10</v>
      </c>
      <c r="F6567" s="163">
        <v>14.074999999999999</v>
      </c>
      <c r="G6567" s="163">
        <v>11.925000000000001</v>
      </c>
      <c r="H6567" s="1">
        <v>1988</v>
      </c>
      <c r="I6567" s="161">
        <f>VLOOKUP(B6567,L$2:M$54,2,FALSE)</f>
        <v>1.0603222768711427</v>
      </c>
      <c r="J6567">
        <f>MAX(I6567*F6567,E6567)</f>
        <v>14.924036046961332</v>
      </c>
      <c r="L6567" s="166"/>
      <c r="M6567" s="41"/>
      <c r="N6567" s="41"/>
      <c r="O6567" s="41"/>
    </row>
    <row r="6568" spans="1:15" x14ac:dyDescent="0.25">
      <c r="A6568" s="165">
        <v>43739.583333333336</v>
      </c>
      <c r="B6568" s="167">
        <f>WEEKNUM(A6568)</f>
        <v>40</v>
      </c>
      <c r="C6568" s="164">
        <f>WEEKDAY(A6568)</f>
        <v>3</v>
      </c>
      <c r="D6568" s="164">
        <v>15</v>
      </c>
      <c r="E6568" s="163">
        <v>10</v>
      </c>
      <c r="F6568" s="163">
        <v>13.975000000000001</v>
      </c>
      <c r="G6568" s="163">
        <v>12.13</v>
      </c>
      <c r="H6568" s="1">
        <v>2369</v>
      </c>
      <c r="I6568" s="161">
        <f>VLOOKUP(B6568,L$2:M$54,2,FALSE)</f>
        <v>1.0603222768711427</v>
      </c>
      <c r="J6568">
        <f>MAX(I6568*F6568,E6568)</f>
        <v>14.818003819274221</v>
      </c>
      <c r="L6568" s="166"/>
      <c r="M6568" s="41"/>
      <c r="N6568" s="41"/>
      <c r="O6568" s="41"/>
    </row>
    <row r="6569" spans="1:15" x14ac:dyDescent="0.25">
      <c r="A6569" s="165">
        <v>43739.625</v>
      </c>
      <c r="B6569" s="167">
        <f>WEEKNUM(A6569)</f>
        <v>40</v>
      </c>
      <c r="C6569" s="164">
        <f>WEEKDAY(A6569)</f>
        <v>3</v>
      </c>
      <c r="D6569" s="164">
        <v>16</v>
      </c>
      <c r="E6569" s="163">
        <v>10</v>
      </c>
      <c r="F6569" s="163">
        <v>14.175000000000001</v>
      </c>
      <c r="G6569" s="163">
        <v>11.5</v>
      </c>
      <c r="H6569" s="1">
        <v>2814</v>
      </c>
      <c r="I6569" s="161">
        <f>VLOOKUP(B6569,L$2:M$54,2,FALSE)</f>
        <v>1.0603222768711427</v>
      </c>
      <c r="J6569">
        <f>MAX(I6569*F6569,E6569)</f>
        <v>15.030068274648448</v>
      </c>
      <c r="L6569" s="166"/>
      <c r="M6569" s="41"/>
      <c r="N6569" s="41"/>
      <c r="O6569" s="41"/>
    </row>
    <row r="6570" spans="1:15" x14ac:dyDescent="0.25">
      <c r="A6570" s="165">
        <v>43739.666666666664</v>
      </c>
      <c r="B6570" s="167">
        <f>WEEKNUM(A6570)</f>
        <v>40</v>
      </c>
      <c r="C6570" s="164">
        <f>WEEKDAY(A6570)</f>
        <v>3</v>
      </c>
      <c r="D6570" s="164">
        <v>17</v>
      </c>
      <c r="E6570" s="163">
        <v>10</v>
      </c>
      <c r="F6570" s="163">
        <v>14.45</v>
      </c>
      <c r="G6570" s="163">
        <v>12.01</v>
      </c>
      <c r="H6570" s="1">
        <v>3257</v>
      </c>
      <c r="I6570" s="161">
        <f>VLOOKUP(B6570,L$2:M$54,2,FALSE)</f>
        <v>1.0603222768711427</v>
      </c>
      <c r="J6570">
        <f>MAX(I6570*F6570,E6570)</f>
        <v>15.32165690078801</v>
      </c>
      <c r="L6570" s="166"/>
      <c r="M6570" s="41"/>
      <c r="N6570" s="41"/>
      <c r="O6570" s="41"/>
    </row>
    <row r="6571" spans="1:15" x14ac:dyDescent="0.25">
      <c r="A6571" s="165">
        <v>43739.708333333336</v>
      </c>
      <c r="B6571" s="167">
        <f>WEEKNUM(A6571)</f>
        <v>40</v>
      </c>
      <c r="C6571" s="164">
        <f>WEEKDAY(A6571)</f>
        <v>3</v>
      </c>
      <c r="D6571" s="164">
        <v>18</v>
      </c>
      <c r="E6571" s="163">
        <v>10</v>
      </c>
      <c r="F6571" s="163">
        <v>17.375</v>
      </c>
      <c r="G6571" s="163">
        <v>11.9375</v>
      </c>
      <c r="H6571" s="1">
        <v>3641</v>
      </c>
      <c r="I6571" s="161">
        <f>VLOOKUP(B6571,L$2:M$54,2,FALSE)</f>
        <v>1.0603222768711427</v>
      </c>
      <c r="J6571">
        <f>MAX(I6571*F6571,E6571)</f>
        <v>18.423099560636103</v>
      </c>
      <c r="L6571" s="166"/>
      <c r="M6571" s="41"/>
      <c r="N6571" s="41"/>
      <c r="O6571" s="41"/>
    </row>
    <row r="6572" spans="1:15" x14ac:dyDescent="0.25">
      <c r="A6572" s="165">
        <v>43739.75</v>
      </c>
      <c r="B6572" s="167">
        <f>WEEKNUM(A6572)</f>
        <v>40</v>
      </c>
      <c r="C6572" s="164">
        <f>WEEKDAY(A6572)</f>
        <v>3</v>
      </c>
      <c r="D6572" s="164">
        <v>19</v>
      </c>
      <c r="E6572" s="163">
        <v>10</v>
      </c>
      <c r="F6572" s="163">
        <v>15.925000000000001</v>
      </c>
      <c r="G6572" s="163">
        <v>12.105</v>
      </c>
      <c r="H6572" s="1">
        <v>3261</v>
      </c>
      <c r="I6572" s="161">
        <f>VLOOKUP(B6572,L$2:M$54,2,FALSE)</f>
        <v>1.0603222768711427</v>
      </c>
      <c r="J6572">
        <f>MAX(I6572*F6572,E6572)</f>
        <v>16.885632259172947</v>
      </c>
      <c r="L6572" s="166"/>
      <c r="M6572" s="41"/>
      <c r="N6572" s="41"/>
      <c r="O6572" s="41"/>
    </row>
    <row r="6573" spans="1:15" x14ac:dyDescent="0.25">
      <c r="A6573" s="165">
        <v>43739.791666666664</v>
      </c>
      <c r="B6573" s="167">
        <f>WEEKNUM(A6573)</f>
        <v>40</v>
      </c>
      <c r="C6573" s="164">
        <f>WEEKDAY(A6573)</f>
        <v>3</v>
      </c>
      <c r="D6573" s="164">
        <v>20</v>
      </c>
      <c r="E6573" s="163">
        <v>10</v>
      </c>
      <c r="F6573" s="163">
        <v>13.525</v>
      </c>
      <c r="G6573" s="163">
        <v>12.155000000000001</v>
      </c>
      <c r="H6573" s="1">
        <v>2334</v>
      </c>
      <c r="I6573" s="161">
        <f>VLOOKUP(B6573,L$2:M$54,2,FALSE)</f>
        <v>1.0603222768711427</v>
      </c>
      <c r="J6573">
        <f>MAX(I6573*F6573,E6573)</f>
        <v>14.340858794682205</v>
      </c>
      <c r="L6573" s="166"/>
      <c r="M6573" s="41"/>
      <c r="N6573" s="41"/>
      <c r="O6573" s="41"/>
    </row>
    <row r="6574" spans="1:15" x14ac:dyDescent="0.25">
      <c r="A6574" s="165">
        <v>43739.833333333336</v>
      </c>
      <c r="B6574" s="167">
        <f>WEEKNUM(A6574)</f>
        <v>40</v>
      </c>
      <c r="C6574" s="164">
        <f>WEEKDAY(A6574)</f>
        <v>3</v>
      </c>
      <c r="D6574" s="164">
        <v>21</v>
      </c>
      <c r="E6574" s="163">
        <v>12.45</v>
      </c>
      <c r="F6574" s="163">
        <v>12.45</v>
      </c>
      <c r="G6574" s="163">
        <v>11.657500000000001</v>
      </c>
      <c r="H6574" s="1">
        <v>1732</v>
      </c>
      <c r="I6574" s="161">
        <f>VLOOKUP(B6574,L$2:M$54,2,FALSE)</f>
        <v>1.0603222768711427</v>
      </c>
      <c r="J6574">
        <f>MAX(I6574*F6574,E6574)</f>
        <v>13.201012347045726</v>
      </c>
      <c r="L6574" s="166"/>
      <c r="M6574" s="41"/>
      <c r="N6574" s="41"/>
      <c r="O6574" s="41"/>
    </row>
    <row r="6575" spans="1:15" x14ac:dyDescent="0.25">
      <c r="A6575" s="165">
        <v>43739.875</v>
      </c>
      <c r="B6575" s="167">
        <f>WEEKNUM(A6575)</f>
        <v>40</v>
      </c>
      <c r="C6575" s="164">
        <f>WEEKDAY(A6575)</f>
        <v>3</v>
      </c>
      <c r="D6575" s="164">
        <v>22</v>
      </c>
      <c r="E6575" s="163">
        <v>11.95</v>
      </c>
      <c r="F6575" s="163">
        <v>11.95</v>
      </c>
      <c r="G6575" s="163">
        <v>11.8125</v>
      </c>
      <c r="H6575" s="1">
        <v>1231</v>
      </c>
      <c r="I6575" s="161">
        <f>VLOOKUP(B6575,L$2:M$54,2,FALSE)</f>
        <v>1.0603222768711427</v>
      </c>
      <c r="J6575">
        <f>MAX(I6575*F6575,E6575)</f>
        <v>12.670851208610154</v>
      </c>
      <c r="L6575" s="166"/>
      <c r="M6575" s="41"/>
      <c r="N6575" s="41"/>
      <c r="O6575" s="41"/>
    </row>
    <row r="6576" spans="1:15" x14ac:dyDescent="0.25">
      <c r="A6576" s="165">
        <v>43739.916666666664</v>
      </c>
      <c r="B6576" s="167">
        <f>WEEKNUM(A6576)</f>
        <v>40</v>
      </c>
      <c r="C6576" s="164">
        <f>WEEKDAY(A6576)</f>
        <v>3</v>
      </c>
      <c r="D6576" s="164">
        <v>23</v>
      </c>
      <c r="E6576" s="163">
        <v>11.725000000000001</v>
      </c>
      <c r="F6576" s="163">
        <v>11.725000000000001</v>
      </c>
      <c r="G6576" s="163">
        <v>11.625</v>
      </c>
      <c r="H6576" s="1">
        <v>772</v>
      </c>
      <c r="I6576" s="161">
        <f>VLOOKUP(B6576,L$2:M$54,2,FALSE)</f>
        <v>1.0603222768711427</v>
      </c>
      <c r="J6576">
        <f>MAX(I6576*F6576,E6576)</f>
        <v>12.43227869631415</v>
      </c>
      <c r="L6576" s="166"/>
      <c r="M6576" s="41"/>
      <c r="N6576" s="41"/>
      <c r="O6576" s="41"/>
    </row>
    <row r="6577" spans="1:15" x14ac:dyDescent="0.25">
      <c r="A6577" s="165">
        <v>43739.958333333336</v>
      </c>
      <c r="B6577" s="167">
        <f>WEEKNUM(A6577)</f>
        <v>40</v>
      </c>
      <c r="C6577" s="164">
        <f>WEEKDAY(A6577)</f>
        <v>3</v>
      </c>
      <c r="D6577" s="164">
        <v>24</v>
      </c>
      <c r="E6577" s="163">
        <v>12</v>
      </c>
      <c r="F6577" s="163">
        <v>12</v>
      </c>
      <c r="G6577" s="163">
        <v>11.8125</v>
      </c>
      <c r="H6577" s="1">
        <v>364</v>
      </c>
      <c r="I6577" s="161">
        <f>VLOOKUP(B6577,L$2:M$54,2,FALSE)</f>
        <v>1.0603222768711427</v>
      </c>
      <c r="J6577">
        <f>MAX(I6577*F6577,E6577)</f>
        <v>12.723867322453712</v>
      </c>
      <c r="L6577" s="166"/>
      <c r="M6577" s="41"/>
      <c r="N6577" s="41"/>
      <c r="O6577" s="41"/>
    </row>
    <row r="6578" spans="1:15" x14ac:dyDescent="0.25">
      <c r="A6578" s="165">
        <v>43740</v>
      </c>
      <c r="B6578" s="167">
        <f>WEEKNUM(A6578)</f>
        <v>40</v>
      </c>
      <c r="C6578" s="164">
        <f>WEEKDAY(A6578)</f>
        <v>4</v>
      </c>
      <c r="D6578" s="164">
        <v>1</v>
      </c>
      <c r="E6578" s="163">
        <v>11.07</v>
      </c>
      <c r="F6578" s="163">
        <v>11.07</v>
      </c>
      <c r="G6578" s="163">
        <v>11.125</v>
      </c>
      <c r="H6578" s="1">
        <v>160</v>
      </c>
      <c r="I6578" s="161">
        <f>VLOOKUP(B6578,L$2:M$54,2,FALSE)</f>
        <v>1.0603222768711427</v>
      </c>
      <c r="J6578">
        <f>MAX(I6578*F6578,E6578)</f>
        <v>11.737767604963549</v>
      </c>
      <c r="L6578" s="166"/>
      <c r="M6578" s="41"/>
      <c r="N6578" s="41"/>
      <c r="O6578" s="41"/>
    </row>
    <row r="6579" spans="1:15" x14ac:dyDescent="0.25">
      <c r="A6579" s="165">
        <v>43740.041666666664</v>
      </c>
      <c r="B6579" s="167">
        <f>WEEKNUM(A6579)</f>
        <v>40</v>
      </c>
      <c r="C6579" s="164">
        <f>WEEKDAY(A6579)</f>
        <v>4</v>
      </c>
      <c r="D6579" s="164">
        <v>2</v>
      </c>
      <c r="E6579" s="163">
        <v>11.175000000000001</v>
      </c>
      <c r="F6579" s="163">
        <v>11.175000000000001</v>
      </c>
      <c r="G6579" s="163">
        <v>11.875</v>
      </c>
      <c r="H6579" s="1">
        <v>93</v>
      </c>
      <c r="I6579" s="161">
        <f>VLOOKUP(B6579,L$2:M$54,2,FALSE)</f>
        <v>1.0603222768711427</v>
      </c>
      <c r="J6579">
        <f>MAX(I6579*F6579,E6579)</f>
        <v>11.84910144403502</v>
      </c>
      <c r="L6579" s="166"/>
      <c r="M6579" s="41"/>
      <c r="N6579" s="41"/>
      <c r="O6579" s="41"/>
    </row>
    <row r="6580" spans="1:15" x14ac:dyDescent="0.25">
      <c r="A6580" s="165">
        <v>43740.083333333336</v>
      </c>
      <c r="B6580" s="167">
        <f>WEEKNUM(A6580)</f>
        <v>40</v>
      </c>
      <c r="C6580" s="164">
        <f>WEEKDAY(A6580)</f>
        <v>4</v>
      </c>
      <c r="D6580" s="164">
        <v>3</v>
      </c>
      <c r="E6580" s="163">
        <v>11.745000000000001</v>
      </c>
      <c r="F6580" s="163">
        <v>11.745000000000001</v>
      </c>
      <c r="G6580" s="163">
        <v>12.25</v>
      </c>
      <c r="H6580" s="1">
        <v>70</v>
      </c>
      <c r="I6580" s="161">
        <f>VLOOKUP(B6580,L$2:M$54,2,FALSE)</f>
        <v>1.0603222768711427</v>
      </c>
      <c r="J6580">
        <f>MAX(I6580*F6580,E6580)</f>
        <v>12.453485141851571</v>
      </c>
      <c r="L6580" s="166"/>
      <c r="M6580" s="41"/>
      <c r="N6580" s="41"/>
      <c r="O6580" s="41"/>
    </row>
    <row r="6581" spans="1:15" x14ac:dyDescent="0.25">
      <c r="A6581" s="165">
        <v>43740.125</v>
      </c>
      <c r="B6581" s="167">
        <f>WEEKNUM(A6581)</f>
        <v>40</v>
      </c>
      <c r="C6581" s="164">
        <f>WEEKDAY(A6581)</f>
        <v>4</v>
      </c>
      <c r="D6581" s="164">
        <v>4</v>
      </c>
      <c r="E6581" s="163">
        <v>12.195</v>
      </c>
      <c r="F6581" s="163">
        <v>12.195</v>
      </c>
      <c r="G6581" s="163">
        <v>13.625</v>
      </c>
      <c r="H6581" s="1">
        <v>129</v>
      </c>
      <c r="I6581" s="161">
        <f>VLOOKUP(B6581,L$2:M$54,2,FALSE)</f>
        <v>1.0603222768711427</v>
      </c>
      <c r="J6581">
        <f>MAX(I6581*F6581,E6581)</f>
        <v>12.930630166443585</v>
      </c>
      <c r="L6581" s="166"/>
      <c r="M6581" s="41"/>
      <c r="N6581" s="41"/>
      <c r="O6581" s="41"/>
    </row>
    <row r="6582" spans="1:15" x14ac:dyDescent="0.25">
      <c r="A6582" s="165">
        <v>43740.166666666664</v>
      </c>
      <c r="B6582" s="167">
        <f>WEEKNUM(A6582)</f>
        <v>40</v>
      </c>
      <c r="C6582" s="164">
        <f>WEEKDAY(A6582)</f>
        <v>4</v>
      </c>
      <c r="D6582" s="164">
        <v>5</v>
      </c>
      <c r="E6582" s="163">
        <v>11.705</v>
      </c>
      <c r="F6582" s="163">
        <v>11.705</v>
      </c>
      <c r="G6582" s="163">
        <v>12.875</v>
      </c>
      <c r="H6582" s="1">
        <v>330</v>
      </c>
      <c r="I6582" s="161">
        <f>VLOOKUP(B6582,L$2:M$54,2,FALSE)</f>
        <v>1.0603222768711427</v>
      </c>
      <c r="J6582">
        <f>MAX(I6582*F6582,E6582)</f>
        <v>12.411072250776725</v>
      </c>
      <c r="L6582" s="166"/>
      <c r="M6582" s="41"/>
      <c r="N6582" s="41"/>
      <c r="O6582" s="41"/>
    </row>
    <row r="6583" spans="1:15" x14ac:dyDescent="0.25">
      <c r="A6583" s="165">
        <v>43740.208333333336</v>
      </c>
      <c r="B6583" s="167">
        <f>WEEKNUM(A6583)</f>
        <v>40</v>
      </c>
      <c r="C6583" s="164">
        <f>WEEKDAY(A6583)</f>
        <v>4</v>
      </c>
      <c r="D6583" s="164">
        <v>6</v>
      </c>
      <c r="E6583" s="163">
        <v>10.620000000000001</v>
      </c>
      <c r="F6583" s="163">
        <v>10.620000000000001</v>
      </c>
      <c r="G6583" s="163">
        <v>11.9375</v>
      </c>
      <c r="H6583" s="1">
        <v>932</v>
      </c>
      <c r="I6583" s="161">
        <f>VLOOKUP(B6583,L$2:M$54,2,FALSE)</f>
        <v>1.0603222768711427</v>
      </c>
      <c r="J6583">
        <f>MAX(I6583*F6583,E6583)</f>
        <v>11.260622580371535</v>
      </c>
      <c r="L6583" s="166"/>
      <c r="M6583" s="41"/>
      <c r="N6583" s="41"/>
      <c r="O6583" s="41"/>
    </row>
    <row r="6584" spans="1:15" x14ac:dyDescent="0.25">
      <c r="A6584" s="165">
        <v>43740.25</v>
      </c>
      <c r="B6584" s="167">
        <f>WEEKNUM(A6584)</f>
        <v>40</v>
      </c>
      <c r="C6584" s="164">
        <f>WEEKDAY(A6584)</f>
        <v>4</v>
      </c>
      <c r="D6584" s="164">
        <v>7</v>
      </c>
      <c r="E6584" s="163">
        <v>11.77</v>
      </c>
      <c r="F6584" s="163">
        <v>11.77</v>
      </c>
      <c r="G6584" s="163">
        <v>12.1875</v>
      </c>
      <c r="H6584" s="1">
        <v>3274</v>
      </c>
      <c r="I6584" s="161">
        <f>VLOOKUP(B6584,L$2:M$54,2,FALSE)</f>
        <v>1.0603222768711427</v>
      </c>
      <c r="J6584">
        <f>MAX(I6584*F6584,E6584)</f>
        <v>12.479993198773348</v>
      </c>
      <c r="L6584" s="166"/>
      <c r="M6584" s="41"/>
      <c r="N6584" s="41"/>
      <c r="O6584" s="41"/>
    </row>
    <row r="6585" spans="1:15" x14ac:dyDescent="0.25">
      <c r="A6585" s="165">
        <v>43740.291666666664</v>
      </c>
      <c r="B6585" s="167">
        <f>WEEKNUM(A6585)</f>
        <v>40</v>
      </c>
      <c r="C6585" s="164">
        <f>WEEKDAY(A6585)</f>
        <v>4</v>
      </c>
      <c r="D6585" s="164">
        <v>8</v>
      </c>
      <c r="E6585" s="163">
        <v>10</v>
      </c>
      <c r="F6585" s="163">
        <v>16.5</v>
      </c>
      <c r="G6585" s="163">
        <v>11.862500000000001</v>
      </c>
      <c r="H6585" s="1">
        <v>3589</v>
      </c>
      <c r="I6585" s="161">
        <f>VLOOKUP(B6585,L$2:M$54,2,FALSE)</f>
        <v>1.0603222768711427</v>
      </c>
      <c r="J6585">
        <f>MAX(I6585*F6585,E6585)</f>
        <v>17.495317568373853</v>
      </c>
      <c r="L6585" s="166"/>
      <c r="M6585" s="41"/>
      <c r="N6585" s="41"/>
      <c r="O6585" s="41"/>
    </row>
    <row r="6586" spans="1:15" x14ac:dyDescent="0.25">
      <c r="A6586" s="165">
        <v>43740.333333333336</v>
      </c>
      <c r="B6586" s="167">
        <f>WEEKNUM(A6586)</f>
        <v>40</v>
      </c>
      <c r="C6586" s="164">
        <f>WEEKDAY(A6586)</f>
        <v>4</v>
      </c>
      <c r="D6586" s="164">
        <v>9</v>
      </c>
      <c r="E6586" s="163">
        <v>10</v>
      </c>
      <c r="F6586" s="163">
        <v>19</v>
      </c>
      <c r="G6586" s="163">
        <v>12.112500000000001</v>
      </c>
      <c r="H6586" s="1">
        <v>3760</v>
      </c>
      <c r="I6586" s="161">
        <f>VLOOKUP(B6586,L$2:M$54,2,FALSE)</f>
        <v>1.0603222768711427</v>
      </c>
      <c r="J6586">
        <f>MAX(I6586*F6586,E6586)</f>
        <v>20.146123260551711</v>
      </c>
      <c r="L6586" s="166"/>
      <c r="M6586" s="41"/>
      <c r="N6586" s="41"/>
      <c r="O6586" s="41"/>
    </row>
    <row r="6587" spans="1:15" x14ac:dyDescent="0.25">
      <c r="A6587" s="165">
        <v>43740.375</v>
      </c>
      <c r="B6587" s="167">
        <f>WEEKNUM(A6587)</f>
        <v>40</v>
      </c>
      <c r="C6587" s="164">
        <f>WEEKDAY(A6587)</f>
        <v>4</v>
      </c>
      <c r="D6587" s="164">
        <v>10</v>
      </c>
      <c r="E6587" s="163">
        <v>10</v>
      </c>
      <c r="F6587" s="163">
        <v>16.75</v>
      </c>
      <c r="G6587" s="163">
        <v>11.9</v>
      </c>
      <c r="H6587" s="1">
        <v>3233</v>
      </c>
      <c r="I6587" s="161">
        <f>VLOOKUP(B6587,L$2:M$54,2,FALSE)</f>
        <v>1.0603222768711427</v>
      </c>
      <c r="J6587">
        <f>MAX(I6587*F6587,E6587)</f>
        <v>17.76039813759164</v>
      </c>
      <c r="L6587" s="166"/>
      <c r="M6587" s="41"/>
      <c r="N6587" s="41"/>
      <c r="O6587" s="41"/>
    </row>
    <row r="6588" spans="1:15" x14ac:dyDescent="0.25">
      <c r="A6588" s="165">
        <v>43740.416666666664</v>
      </c>
      <c r="B6588" s="167">
        <f>WEEKNUM(A6588)</f>
        <v>40</v>
      </c>
      <c r="C6588" s="164">
        <f>WEEKDAY(A6588)</f>
        <v>4</v>
      </c>
      <c r="D6588" s="164">
        <v>11</v>
      </c>
      <c r="E6588" s="163">
        <v>10</v>
      </c>
      <c r="F6588" s="163">
        <v>15.379999999999999</v>
      </c>
      <c r="G6588" s="163">
        <v>12.112500000000001</v>
      </c>
      <c r="H6588" s="1">
        <v>2451</v>
      </c>
      <c r="I6588" s="161">
        <f>VLOOKUP(B6588,L$2:M$54,2,FALSE)</f>
        <v>1.0603222768711427</v>
      </c>
      <c r="J6588">
        <f>MAX(I6588*F6588,E6588)</f>
        <v>16.307756618278173</v>
      </c>
      <c r="L6588" s="166"/>
      <c r="M6588" s="41"/>
      <c r="N6588" s="41"/>
      <c r="O6588" s="41"/>
    </row>
    <row r="6589" spans="1:15" x14ac:dyDescent="0.25">
      <c r="A6589" s="165">
        <v>43740.458333333336</v>
      </c>
      <c r="B6589" s="167">
        <f>WEEKNUM(A6589)</f>
        <v>40</v>
      </c>
      <c r="C6589" s="164">
        <f>WEEKDAY(A6589)</f>
        <v>4</v>
      </c>
      <c r="D6589" s="164">
        <v>12</v>
      </c>
      <c r="E6589" s="163">
        <v>10</v>
      </c>
      <c r="F6589" s="163">
        <v>14.45</v>
      </c>
      <c r="G6589" s="163">
        <v>11.875</v>
      </c>
      <c r="H6589" s="1">
        <v>2512</v>
      </c>
      <c r="I6589" s="161">
        <f>VLOOKUP(B6589,L$2:M$54,2,FALSE)</f>
        <v>1.0603222768711427</v>
      </c>
      <c r="J6589">
        <f>MAX(I6589*F6589,E6589)</f>
        <v>15.32165690078801</v>
      </c>
      <c r="L6589" s="166"/>
      <c r="M6589" s="41"/>
      <c r="N6589" s="41"/>
      <c r="O6589" s="41"/>
    </row>
    <row r="6590" spans="1:15" x14ac:dyDescent="0.25">
      <c r="A6590" s="165">
        <v>43740.5</v>
      </c>
      <c r="B6590" s="167">
        <f>WEEKNUM(A6590)</f>
        <v>40</v>
      </c>
      <c r="C6590" s="164">
        <f>WEEKDAY(A6590)</f>
        <v>4</v>
      </c>
      <c r="D6590" s="164">
        <v>13</v>
      </c>
      <c r="E6590" s="163">
        <v>10</v>
      </c>
      <c r="F6590" s="163">
        <v>13.765000000000001</v>
      </c>
      <c r="G6590" s="163">
        <v>12.8125</v>
      </c>
      <c r="H6590" s="1">
        <v>2263</v>
      </c>
      <c r="I6590" s="161">
        <f>VLOOKUP(B6590,L$2:M$54,2,FALSE)</f>
        <v>1.0603222768711427</v>
      </c>
      <c r="J6590">
        <f>MAX(I6590*F6590,E6590)</f>
        <v>14.595336141131279</v>
      </c>
      <c r="L6590" s="166"/>
      <c r="M6590" s="41"/>
      <c r="N6590" s="41"/>
      <c r="O6590" s="41"/>
    </row>
    <row r="6591" spans="1:15" x14ac:dyDescent="0.25">
      <c r="A6591" s="165">
        <v>43740.541666666664</v>
      </c>
      <c r="B6591" s="167">
        <f>WEEKNUM(A6591)</f>
        <v>40</v>
      </c>
      <c r="C6591" s="164">
        <f>WEEKDAY(A6591)</f>
        <v>4</v>
      </c>
      <c r="D6591" s="164">
        <v>14</v>
      </c>
      <c r="E6591" s="163">
        <v>10</v>
      </c>
      <c r="F6591" s="163">
        <v>14.185</v>
      </c>
      <c r="G6591" s="163">
        <v>13.574999999999999</v>
      </c>
      <c r="H6591" s="1">
        <v>2474</v>
      </c>
      <c r="I6591" s="161">
        <f>VLOOKUP(B6591,L$2:M$54,2,FALSE)</f>
        <v>1.0603222768711427</v>
      </c>
      <c r="J6591">
        <f>MAX(I6591*F6591,E6591)</f>
        <v>15.04067149741716</v>
      </c>
      <c r="L6591" s="166"/>
      <c r="M6591" s="41"/>
      <c r="N6591" s="41"/>
      <c r="O6591" s="41"/>
    </row>
    <row r="6592" spans="1:15" x14ac:dyDescent="0.25">
      <c r="A6592" s="165">
        <v>43740.583333333336</v>
      </c>
      <c r="B6592" s="167">
        <f>WEEKNUM(A6592)</f>
        <v>40</v>
      </c>
      <c r="C6592" s="164">
        <f>WEEKDAY(A6592)</f>
        <v>4</v>
      </c>
      <c r="D6592" s="164">
        <v>15</v>
      </c>
      <c r="E6592" s="163">
        <v>10</v>
      </c>
      <c r="F6592" s="163">
        <v>15</v>
      </c>
      <c r="G6592" s="163">
        <v>12.262499999999999</v>
      </c>
      <c r="H6592" s="1">
        <v>2540</v>
      </c>
      <c r="I6592" s="161">
        <f>VLOOKUP(B6592,L$2:M$54,2,FALSE)</f>
        <v>1.0603222768711427</v>
      </c>
      <c r="J6592">
        <f>MAX(I6592*F6592,E6592)</f>
        <v>15.90483415306714</v>
      </c>
      <c r="L6592" s="166"/>
      <c r="M6592" s="41"/>
      <c r="N6592" s="41"/>
      <c r="O6592" s="41"/>
    </row>
    <row r="6593" spans="1:15" x14ac:dyDescent="0.25">
      <c r="A6593" s="165">
        <v>43740.625</v>
      </c>
      <c r="B6593" s="167">
        <f>WEEKNUM(A6593)</f>
        <v>40</v>
      </c>
      <c r="C6593" s="164">
        <f>WEEKDAY(A6593)</f>
        <v>4</v>
      </c>
      <c r="D6593" s="164">
        <v>16</v>
      </c>
      <c r="E6593" s="163">
        <v>10</v>
      </c>
      <c r="F6593" s="163">
        <v>14.895</v>
      </c>
      <c r="G6593" s="163">
        <v>11.55</v>
      </c>
      <c r="H6593" s="1">
        <v>2855</v>
      </c>
      <c r="I6593" s="161">
        <f>VLOOKUP(B6593,L$2:M$54,2,FALSE)</f>
        <v>1.0603222768711427</v>
      </c>
      <c r="J6593">
        <f>MAX(I6593*F6593,E6593)</f>
        <v>15.79350031399567</v>
      </c>
      <c r="L6593" s="166"/>
      <c r="M6593" s="41"/>
      <c r="N6593" s="41"/>
      <c r="O6593" s="41"/>
    </row>
    <row r="6594" spans="1:15" x14ac:dyDescent="0.25">
      <c r="A6594" s="165">
        <v>43740.666666666664</v>
      </c>
      <c r="B6594" s="167">
        <f>WEEKNUM(A6594)</f>
        <v>40</v>
      </c>
      <c r="C6594" s="164">
        <f>WEEKDAY(A6594)</f>
        <v>4</v>
      </c>
      <c r="D6594" s="164">
        <v>17</v>
      </c>
      <c r="E6594" s="163">
        <v>10</v>
      </c>
      <c r="F6594" s="163">
        <v>15.77</v>
      </c>
      <c r="G6594" s="163">
        <v>11.824999999999999</v>
      </c>
      <c r="H6594" s="1">
        <v>3652</v>
      </c>
      <c r="I6594" s="161">
        <f>VLOOKUP(B6594,L$2:M$54,2,FALSE)</f>
        <v>1.0603222768711427</v>
      </c>
      <c r="J6594">
        <f>MAX(I6594*F6594,E6594)</f>
        <v>16.721282306257919</v>
      </c>
      <c r="L6594" s="166"/>
      <c r="M6594" s="41"/>
      <c r="N6594" s="41"/>
      <c r="O6594" s="41"/>
    </row>
    <row r="6595" spans="1:15" x14ac:dyDescent="0.25">
      <c r="A6595" s="165">
        <v>43740.708333333336</v>
      </c>
      <c r="B6595" s="167">
        <f>WEEKNUM(A6595)</f>
        <v>40</v>
      </c>
      <c r="C6595" s="164">
        <f>WEEKDAY(A6595)</f>
        <v>4</v>
      </c>
      <c r="D6595" s="164">
        <v>18</v>
      </c>
      <c r="E6595" s="163">
        <v>10</v>
      </c>
      <c r="F6595" s="163">
        <v>17.549999999999997</v>
      </c>
      <c r="G6595" s="163">
        <v>12.274999999999999</v>
      </c>
      <c r="H6595" s="1">
        <v>4114</v>
      </c>
      <c r="I6595" s="161">
        <f>VLOOKUP(B6595,L$2:M$54,2,FALSE)</f>
        <v>1.0603222768711427</v>
      </c>
      <c r="J6595">
        <f>MAX(I6595*F6595,E6595)</f>
        <v>18.608655959088551</v>
      </c>
      <c r="L6595" s="166"/>
      <c r="M6595" s="41"/>
      <c r="N6595" s="41"/>
      <c r="O6595" s="41"/>
    </row>
    <row r="6596" spans="1:15" x14ac:dyDescent="0.25">
      <c r="A6596" s="165">
        <v>43740.75</v>
      </c>
      <c r="B6596" s="167">
        <f>WEEKNUM(A6596)</f>
        <v>40</v>
      </c>
      <c r="C6596" s="164">
        <f>WEEKDAY(A6596)</f>
        <v>4</v>
      </c>
      <c r="D6596" s="164">
        <v>19</v>
      </c>
      <c r="E6596" s="163">
        <v>10</v>
      </c>
      <c r="F6596" s="163">
        <v>16.234999999999999</v>
      </c>
      <c r="G6596" s="163">
        <v>12.3</v>
      </c>
      <c r="H6596" s="1">
        <v>3054</v>
      </c>
      <c r="I6596" s="161">
        <f>VLOOKUP(B6596,L$2:M$54,2,FALSE)</f>
        <v>1.0603222768711427</v>
      </c>
      <c r="J6596">
        <f>MAX(I6596*F6596,E6596)</f>
        <v>17.214332165003</v>
      </c>
      <c r="L6596" s="166"/>
      <c r="M6596" s="41"/>
      <c r="N6596" s="41"/>
      <c r="O6596" s="41"/>
    </row>
    <row r="6597" spans="1:15" x14ac:dyDescent="0.25">
      <c r="A6597" s="165">
        <v>43740.791666666664</v>
      </c>
      <c r="B6597" s="167">
        <f>WEEKNUM(A6597)</f>
        <v>40</v>
      </c>
      <c r="C6597" s="164">
        <f>WEEKDAY(A6597)</f>
        <v>4</v>
      </c>
      <c r="D6597" s="164">
        <v>20</v>
      </c>
      <c r="E6597" s="163">
        <v>10</v>
      </c>
      <c r="F6597" s="163">
        <v>14</v>
      </c>
      <c r="G6597" s="163">
        <v>11.55</v>
      </c>
      <c r="H6597" s="1">
        <v>1946</v>
      </c>
      <c r="I6597" s="161">
        <f>VLOOKUP(B6597,L$2:M$54,2,FALSE)</f>
        <v>1.0603222768711427</v>
      </c>
      <c r="J6597">
        <f>MAX(I6597*F6597,E6597)</f>
        <v>14.844511876195998</v>
      </c>
      <c r="L6597" s="166"/>
      <c r="M6597" s="41"/>
      <c r="N6597" s="41"/>
      <c r="O6597" s="41"/>
    </row>
    <row r="6598" spans="1:15" x14ac:dyDescent="0.25">
      <c r="A6598" s="165">
        <v>43740.833333333336</v>
      </c>
      <c r="B6598" s="167">
        <f>WEEKNUM(A6598)</f>
        <v>40</v>
      </c>
      <c r="C6598" s="164">
        <f>WEEKDAY(A6598)</f>
        <v>4</v>
      </c>
      <c r="D6598" s="164">
        <v>21</v>
      </c>
      <c r="E6598" s="163">
        <v>10</v>
      </c>
      <c r="F6598" s="163">
        <v>12.77</v>
      </c>
      <c r="G6598" s="163">
        <v>10.25</v>
      </c>
      <c r="H6598" s="1">
        <v>1129</v>
      </c>
      <c r="I6598" s="161">
        <f>VLOOKUP(B6598,L$2:M$54,2,FALSE)</f>
        <v>1.0603222768711427</v>
      </c>
      <c r="J6598">
        <f>MAX(I6598*F6598,E6598)</f>
        <v>13.540315475644491</v>
      </c>
      <c r="L6598" s="166"/>
      <c r="M6598" s="41"/>
      <c r="N6598" s="41"/>
      <c r="O6598" s="41"/>
    </row>
    <row r="6599" spans="1:15" x14ac:dyDescent="0.25">
      <c r="A6599" s="165">
        <v>43740.875</v>
      </c>
      <c r="B6599" s="167">
        <f>WEEKNUM(A6599)</f>
        <v>40</v>
      </c>
      <c r="C6599" s="164">
        <f>WEEKDAY(A6599)</f>
        <v>4</v>
      </c>
      <c r="D6599" s="164">
        <v>22</v>
      </c>
      <c r="E6599" s="163">
        <v>12.48</v>
      </c>
      <c r="F6599" s="163">
        <v>12.48</v>
      </c>
      <c r="G6599" s="163">
        <v>11.95</v>
      </c>
      <c r="H6599" s="1">
        <v>826</v>
      </c>
      <c r="I6599" s="161">
        <f>VLOOKUP(B6599,L$2:M$54,2,FALSE)</f>
        <v>1.0603222768711427</v>
      </c>
      <c r="J6599">
        <f>MAX(I6599*F6599,E6599)</f>
        <v>13.232822015351861</v>
      </c>
      <c r="L6599" s="166"/>
      <c r="M6599" s="41"/>
      <c r="N6599" s="41"/>
      <c r="O6599" s="41"/>
    </row>
    <row r="6600" spans="1:15" x14ac:dyDescent="0.25">
      <c r="A6600" s="165">
        <v>43740.916666666664</v>
      </c>
      <c r="B6600" s="167">
        <f>WEEKNUM(A6600)</f>
        <v>40</v>
      </c>
      <c r="C6600" s="164">
        <f>WEEKDAY(A6600)</f>
        <v>4</v>
      </c>
      <c r="D6600" s="164">
        <v>23</v>
      </c>
      <c r="E6600" s="163">
        <v>12.59</v>
      </c>
      <c r="F6600" s="163">
        <v>12.59</v>
      </c>
      <c r="G6600" s="163">
        <v>12.3</v>
      </c>
      <c r="H6600" s="1">
        <v>736</v>
      </c>
      <c r="I6600" s="161">
        <f>VLOOKUP(B6600,L$2:M$54,2,FALSE)</f>
        <v>1.0603222768711427</v>
      </c>
      <c r="J6600">
        <f>MAX(I6600*F6600,E6600)</f>
        <v>13.349457465807687</v>
      </c>
      <c r="L6600" s="166"/>
      <c r="M6600" s="41"/>
      <c r="N6600" s="41"/>
      <c r="O6600" s="41"/>
    </row>
    <row r="6601" spans="1:15" x14ac:dyDescent="0.25">
      <c r="A6601" s="165">
        <v>43740.958333333336</v>
      </c>
      <c r="B6601" s="167">
        <f>WEEKNUM(A6601)</f>
        <v>40</v>
      </c>
      <c r="C6601" s="164">
        <f>WEEKDAY(A6601)</f>
        <v>4</v>
      </c>
      <c r="D6601" s="164">
        <v>24</v>
      </c>
      <c r="E6601" s="163">
        <v>12.375</v>
      </c>
      <c r="F6601" s="163">
        <v>12.375</v>
      </c>
      <c r="G6601" s="163">
        <v>11.91</v>
      </c>
      <c r="H6601" s="1">
        <v>345</v>
      </c>
      <c r="I6601" s="161">
        <f>VLOOKUP(B6601,L$2:M$54,2,FALSE)</f>
        <v>1.0603222768711427</v>
      </c>
      <c r="J6601">
        <f>MAX(I6601*F6601,E6601)</f>
        <v>13.121488176280391</v>
      </c>
      <c r="L6601" s="166"/>
      <c r="M6601" s="41"/>
      <c r="N6601" s="41"/>
      <c r="O6601" s="41"/>
    </row>
    <row r="6602" spans="1:15" x14ac:dyDescent="0.25">
      <c r="A6602" s="165">
        <v>43741</v>
      </c>
      <c r="B6602" s="167">
        <f>WEEKNUM(A6602)</f>
        <v>40</v>
      </c>
      <c r="C6602" s="164">
        <f>WEEKDAY(A6602)</f>
        <v>5</v>
      </c>
      <c r="D6602" s="164">
        <v>1</v>
      </c>
      <c r="E6602" s="163">
        <v>11.984999999999999</v>
      </c>
      <c r="F6602" s="163">
        <v>11.984999999999999</v>
      </c>
      <c r="G6602" s="163">
        <v>11.780000000000001</v>
      </c>
      <c r="H6602" s="1">
        <v>151</v>
      </c>
      <c r="I6602" s="161">
        <f>VLOOKUP(B6602,L$2:M$54,2,FALSE)</f>
        <v>1.0603222768711427</v>
      </c>
      <c r="J6602">
        <f>MAX(I6602*F6602,E6602)</f>
        <v>12.707962488300645</v>
      </c>
      <c r="L6602" s="166"/>
      <c r="M6602" s="41"/>
      <c r="N6602" s="41"/>
      <c r="O6602" s="41"/>
    </row>
    <row r="6603" spans="1:15" x14ac:dyDescent="0.25">
      <c r="A6603" s="165">
        <v>43741.041666666664</v>
      </c>
      <c r="B6603" s="167">
        <f>WEEKNUM(A6603)</f>
        <v>40</v>
      </c>
      <c r="C6603" s="164">
        <f>WEEKDAY(A6603)</f>
        <v>5</v>
      </c>
      <c r="D6603" s="164">
        <v>2</v>
      </c>
      <c r="E6603" s="163">
        <v>11.719999999999999</v>
      </c>
      <c r="F6603" s="163">
        <v>11.719999999999999</v>
      </c>
      <c r="G6603" s="163">
        <v>11.404999999999999</v>
      </c>
      <c r="H6603" s="1">
        <v>91</v>
      </c>
      <c r="I6603" s="161">
        <f>VLOOKUP(B6603,L$2:M$54,2,FALSE)</f>
        <v>1.0603222768711427</v>
      </c>
      <c r="J6603">
        <f>MAX(I6603*F6603,E6603)</f>
        <v>12.42697708492979</v>
      </c>
      <c r="L6603" s="166"/>
      <c r="M6603" s="41"/>
      <c r="N6603" s="41"/>
      <c r="O6603" s="41"/>
    </row>
    <row r="6604" spans="1:15" x14ac:dyDescent="0.25">
      <c r="A6604" s="165">
        <v>43741.083333333336</v>
      </c>
      <c r="B6604" s="167">
        <f>WEEKNUM(A6604)</f>
        <v>40</v>
      </c>
      <c r="C6604" s="164">
        <f>WEEKDAY(A6604)</f>
        <v>5</v>
      </c>
      <c r="D6604" s="164">
        <v>3</v>
      </c>
      <c r="E6604" s="163">
        <v>12.094999999999999</v>
      </c>
      <c r="F6604" s="163">
        <v>12.094999999999999</v>
      </c>
      <c r="G6604" s="163">
        <v>12</v>
      </c>
      <c r="H6604" s="1">
        <v>90</v>
      </c>
      <c r="I6604" s="161">
        <f>VLOOKUP(B6604,L$2:M$54,2,FALSE)</f>
        <v>1.0603222768711427</v>
      </c>
      <c r="J6604">
        <f>MAX(I6604*F6604,E6604)</f>
        <v>12.824597938756469</v>
      </c>
      <c r="L6604" s="166"/>
      <c r="M6604" s="41"/>
      <c r="N6604" s="41"/>
      <c r="O6604" s="41"/>
    </row>
    <row r="6605" spans="1:15" x14ac:dyDescent="0.25">
      <c r="A6605" s="165">
        <v>43741.125</v>
      </c>
      <c r="B6605" s="167">
        <f>WEEKNUM(A6605)</f>
        <v>40</v>
      </c>
      <c r="C6605" s="164">
        <f>WEEKDAY(A6605)</f>
        <v>5</v>
      </c>
      <c r="D6605" s="164">
        <v>4</v>
      </c>
      <c r="E6605" s="163">
        <v>11.91</v>
      </c>
      <c r="F6605" s="163">
        <v>11.91</v>
      </c>
      <c r="G6605" s="163">
        <v>14.375</v>
      </c>
      <c r="H6605" s="1">
        <v>134</v>
      </c>
      <c r="I6605" s="161">
        <f>VLOOKUP(B6605,L$2:M$54,2,FALSE)</f>
        <v>1.0603222768711427</v>
      </c>
      <c r="J6605">
        <f>MAX(I6605*F6605,E6605)</f>
        <v>12.628438317535309</v>
      </c>
      <c r="L6605" s="166"/>
      <c r="M6605" s="41"/>
      <c r="N6605" s="41"/>
      <c r="O6605" s="41"/>
    </row>
    <row r="6606" spans="1:15" x14ac:dyDescent="0.25">
      <c r="A6606" s="165">
        <v>43741.166666666664</v>
      </c>
      <c r="B6606" s="167">
        <f>WEEKNUM(A6606)</f>
        <v>40</v>
      </c>
      <c r="C6606" s="164">
        <f>WEEKDAY(A6606)</f>
        <v>5</v>
      </c>
      <c r="D6606" s="164">
        <v>5</v>
      </c>
      <c r="E6606" s="163">
        <v>12.455</v>
      </c>
      <c r="F6606" s="163">
        <v>12.455</v>
      </c>
      <c r="G6606" s="163">
        <v>14.375</v>
      </c>
      <c r="H6606" s="1">
        <v>337</v>
      </c>
      <c r="I6606" s="161">
        <f>VLOOKUP(B6606,L$2:M$54,2,FALSE)</f>
        <v>1.0603222768711427</v>
      </c>
      <c r="J6606">
        <f>MAX(I6606*F6606,E6606)</f>
        <v>13.206313958430082</v>
      </c>
      <c r="L6606" s="166"/>
      <c r="M6606" s="41"/>
      <c r="N6606" s="41"/>
      <c r="O6606" s="41"/>
    </row>
    <row r="6607" spans="1:15" x14ac:dyDescent="0.25">
      <c r="A6607" s="165">
        <v>43741.208333333336</v>
      </c>
      <c r="B6607" s="167">
        <f>WEEKNUM(A6607)</f>
        <v>40</v>
      </c>
      <c r="C6607" s="164">
        <f>WEEKDAY(A6607)</f>
        <v>5</v>
      </c>
      <c r="D6607" s="164">
        <v>6</v>
      </c>
      <c r="E6607" s="163">
        <v>10</v>
      </c>
      <c r="F6607" s="163">
        <v>11.094999999999999</v>
      </c>
      <c r="G6607" s="163">
        <v>12.9375</v>
      </c>
      <c r="H6607" s="1">
        <v>808</v>
      </c>
      <c r="I6607" s="161">
        <f>VLOOKUP(B6607,L$2:M$54,2,FALSE)</f>
        <v>1.0603222768711427</v>
      </c>
      <c r="J6607">
        <f>MAX(I6607*F6607,E6607)</f>
        <v>11.764275661885327</v>
      </c>
      <c r="L6607" s="166"/>
      <c r="M6607" s="41"/>
      <c r="N6607" s="41"/>
      <c r="O6607" s="41"/>
    </row>
    <row r="6608" spans="1:15" x14ac:dyDescent="0.25">
      <c r="A6608" s="165">
        <v>43741.25</v>
      </c>
      <c r="B6608" s="167">
        <f>WEEKNUM(A6608)</f>
        <v>40</v>
      </c>
      <c r="C6608" s="164">
        <f>WEEKDAY(A6608)</f>
        <v>5</v>
      </c>
      <c r="D6608" s="164">
        <v>7</v>
      </c>
      <c r="E6608" s="163">
        <v>10</v>
      </c>
      <c r="F6608" s="163">
        <v>11.745000000000001</v>
      </c>
      <c r="G6608" s="163">
        <v>12.555</v>
      </c>
      <c r="H6608" s="1">
        <v>3339</v>
      </c>
      <c r="I6608" s="161">
        <f>VLOOKUP(B6608,L$2:M$54,2,FALSE)</f>
        <v>1.0603222768711427</v>
      </c>
      <c r="J6608">
        <f>MAX(I6608*F6608,E6608)</f>
        <v>12.453485141851571</v>
      </c>
      <c r="L6608" s="166"/>
      <c r="M6608" s="41"/>
      <c r="N6608" s="41"/>
      <c r="O6608" s="41"/>
    </row>
    <row r="6609" spans="1:15" x14ac:dyDescent="0.25">
      <c r="A6609" s="165">
        <v>43741.291666666664</v>
      </c>
      <c r="B6609" s="167">
        <f>WEEKNUM(A6609)</f>
        <v>40</v>
      </c>
      <c r="C6609" s="164">
        <f>WEEKDAY(A6609)</f>
        <v>5</v>
      </c>
      <c r="D6609" s="164">
        <v>8</v>
      </c>
      <c r="E6609" s="163">
        <v>10</v>
      </c>
      <c r="F6609" s="163">
        <v>17.755000000000003</v>
      </c>
      <c r="G6609" s="163">
        <v>11.969999999999999</v>
      </c>
      <c r="H6609" s="1">
        <v>4325</v>
      </c>
      <c r="I6609" s="161">
        <f>VLOOKUP(B6609,L$2:M$54,2,FALSE)</f>
        <v>1.0603222768711427</v>
      </c>
      <c r="J6609">
        <f>MAX(I6609*F6609,E6609)</f>
        <v>18.826022025847141</v>
      </c>
      <c r="L6609" s="166"/>
      <c r="M6609" s="41"/>
      <c r="N6609" s="41"/>
      <c r="O6609" s="41"/>
    </row>
    <row r="6610" spans="1:15" x14ac:dyDescent="0.25">
      <c r="A6610" s="165">
        <v>43741.333333333336</v>
      </c>
      <c r="B6610" s="167">
        <f>WEEKNUM(A6610)</f>
        <v>40</v>
      </c>
      <c r="C6610" s="164">
        <f>WEEKDAY(A6610)</f>
        <v>5</v>
      </c>
      <c r="D6610" s="164">
        <v>9</v>
      </c>
      <c r="E6610" s="163">
        <v>10</v>
      </c>
      <c r="F6610" s="163">
        <v>16.395</v>
      </c>
      <c r="G6610" s="163">
        <v>12.2225</v>
      </c>
      <c r="H6610" s="1">
        <v>3989</v>
      </c>
      <c r="I6610" s="161">
        <f>VLOOKUP(B6610,L$2:M$54,2,FALSE)</f>
        <v>1.0603222768711427</v>
      </c>
      <c r="J6610">
        <f>MAX(I6610*F6610,E6610)</f>
        <v>17.383983729302383</v>
      </c>
      <c r="L6610" s="166"/>
      <c r="M6610" s="41"/>
      <c r="N6610" s="41"/>
      <c r="O6610" s="41"/>
    </row>
    <row r="6611" spans="1:15" x14ac:dyDescent="0.25">
      <c r="A6611" s="165">
        <v>43741.375</v>
      </c>
      <c r="B6611" s="167">
        <f>WEEKNUM(A6611)</f>
        <v>40</v>
      </c>
      <c r="C6611" s="164">
        <f>WEEKDAY(A6611)</f>
        <v>5</v>
      </c>
      <c r="D6611" s="164">
        <v>10</v>
      </c>
      <c r="E6611" s="163">
        <v>10</v>
      </c>
      <c r="F6611" s="163">
        <v>15.625</v>
      </c>
      <c r="G6611" s="163">
        <v>11.9625</v>
      </c>
      <c r="H6611" s="1">
        <v>2944</v>
      </c>
      <c r="I6611" s="161">
        <f>VLOOKUP(B6611,L$2:M$54,2,FALSE)</f>
        <v>1.0603222768711427</v>
      </c>
      <c r="J6611">
        <f>MAX(I6611*F6611,E6611)</f>
        <v>16.567535576111606</v>
      </c>
      <c r="L6611" s="166"/>
      <c r="M6611" s="41"/>
      <c r="N6611" s="41"/>
      <c r="O6611" s="41"/>
    </row>
    <row r="6612" spans="1:15" x14ac:dyDescent="0.25">
      <c r="A6612" s="165">
        <v>43741.416666666664</v>
      </c>
      <c r="B6612" s="167">
        <f>WEEKNUM(A6612)</f>
        <v>40</v>
      </c>
      <c r="C6612" s="164">
        <f>WEEKDAY(A6612)</f>
        <v>5</v>
      </c>
      <c r="D6612" s="164">
        <v>11</v>
      </c>
      <c r="E6612" s="163">
        <v>10</v>
      </c>
      <c r="F6612" s="163">
        <v>13.745000000000001</v>
      </c>
      <c r="G6612" s="163">
        <v>12.15</v>
      </c>
      <c r="H6612" s="1">
        <v>2481</v>
      </c>
      <c r="I6612" s="161">
        <f>VLOOKUP(B6612,L$2:M$54,2,FALSE)</f>
        <v>1.0603222768711427</v>
      </c>
      <c r="J6612">
        <f>MAX(I6612*F6612,E6612)</f>
        <v>14.574129695593857</v>
      </c>
      <c r="L6612" s="166"/>
      <c r="M6612" s="41"/>
      <c r="N6612" s="41"/>
      <c r="O6612" s="41"/>
    </row>
    <row r="6613" spans="1:15" x14ac:dyDescent="0.25">
      <c r="A6613" s="165">
        <v>43741.458333333336</v>
      </c>
      <c r="B6613" s="167">
        <f>WEEKNUM(A6613)</f>
        <v>40</v>
      </c>
      <c r="C6613" s="164">
        <f>WEEKDAY(A6613)</f>
        <v>5</v>
      </c>
      <c r="D6613" s="164">
        <v>12</v>
      </c>
      <c r="E6613" s="163">
        <v>10</v>
      </c>
      <c r="F6613" s="163">
        <v>15.704999999999998</v>
      </c>
      <c r="G6613" s="163">
        <v>12.635000000000002</v>
      </c>
      <c r="H6613" s="1">
        <v>2457</v>
      </c>
      <c r="I6613" s="161">
        <f>VLOOKUP(B6613,L$2:M$54,2,FALSE)</f>
        <v>1.0603222768711427</v>
      </c>
      <c r="J6613">
        <f>MAX(I6613*F6613,E6613)</f>
        <v>16.652361358261295</v>
      </c>
      <c r="L6613" s="166"/>
      <c r="M6613" s="41"/>
      <c r="N6613" s="41"/>
      <c r="O6613" s="41"/>
    </row>
    <row r="6614" spans="1:15" x14ac:dyDescent="0.25">
      <c r="A6614" s="165">
        <v>43741.5</v>
      </c>
      <c r="B6614" s="167">
        <f>WEEKNUM(A6614)</f>
        <v>40</v>
      </c>
      <c r="C6614" s="164">
        <f>WEEKDAY(A6614)</f>
        <v>5</v>
      </c>
      <c r="D6614" s="164">
        <v>13</v>
      </c>
      <c r="E6614" s="163">
        <v>10</v>
      </c>
      <c r="F6614" s="163">
        <v>14.475</v>
      </c>
      <c r="G6614" s="163">
        <v>13.0975</v>
      </c>
      <c r="H6614" s="1">
        <v>2292</v>
      </c>
      <c r="I6614" s="161">
        <f>VLOOKUP(B6614,L$2:M$54,2,FALSE)</f>
        <v>1.0603222768711427</v>
      </c>
      <c r="J6614">
        <f>MAX(I6614*F6614,E6614)</f>
        <v>15.348164957709789</v>
      </c>
      <c r="L6614" s="166"/>
      <c r="M6614" s="41"/>
      <c r="N6614" s="41"/>
      <c r="O6614" s="41"/>
    </row>
    <row r="6615" spans="1:15" x14ac:dyDescent="0.25">
      <c r="A6615" s="165">
        <v>43741.541666666664</v>
      </c>
      <c r="B6615" s="167">
        <f>WEEKNUM(A6615)</f>
        <v>40</v>
      </c>
      <c r="C6615" s="164">
        <f>WEEKDAY(A6615)</f>
        <v>5</v>
      </c>
      <c r="D6615" s="164">
        <v>14</v>
      </c>
      <c r="E6615" s="163">
        <v>10</v>
      </c>
      <c r="F6615" s="163">
        <v>13.765000000000001</v>
      </c>
      <c r="G6615" s="163">
        <v>14.045</v>
      </c>
      <c r="H6615" s="1">
        <v>2541</v>
      </c>
      <c r="I6615" s="161">
        <f>VLOOKUP(B6615,L$2:M$54,2,FALSE)</f>
        <v>1.0603222768711427</v>
      </c>
      <c r="J6615">
        <f>MAX(I6615*F6615,E6615)</f>
        <v>14.595336141131279</v>
      </c>
      <c r="L6615" s="166"/>
      <c r="M6615" s="41"/>
      <c r="N6615" s="41"/>
      <c r="O6615" s="41"/>
    </row>
    <row r="6616" spans="1:15" x14ac:dyDescent="0.25">
      <c r="A6616" s="165">
        <v>43741.583333333336</v>
      </c>
      <c r="B6616" s="167">
        <f>WEEKNUM(A6616)</f>
        <v>40</v>
      </c>
      <c r="C6616" s="164">
        <f>WEEKDAY(A6616)</f>
        <v>5</v>
      </c>
      <c r="D6616" s="164">
        <v>15</v>
      </c>
      <c r="E6616" s="163">
        <v>10</v>
      </c>
      <c r="F6616" s="163">
        <v>15.885</v>
      </c>
      <c r="G6616" s="163">
        <v>12.547499999999999</v>
      </c>
      <c r="H6616" s="1">
        <v>2579</v>
      </c>
      <c r="I6616" s="161">
        <f>VLOOKUP(B6616,L$2:M$54,2,FALSE)</f>
        <v>1.0603222768711427</v>
      </c>
      <c r="J6616">
        <f>MAX(I6616*F6616,E6616)</f>
        <v>16.843219368098101</v>
      </c>
      <c r="L6616" s="166"/>
      <c r="M6616" s="41"/>
      <c r="N6616" s="41"/>
      <c r="O6616" s="41"/>
    </row>
    <row r="6617" spans="1:15" x14ac:dyDescent="0.25">
      <c r="A6617" s="165">
        <v>43741.625</v>
      </c>
      <c r="B6617" s="167">
        <f>WEEKNUM(A6617)</f>
        <v>40</v>
      </c>
      <c r="C6617" s="164">
        <f>WEEKDAY(A6617)</f>
        <v>5</v>
      </c>
      <c r="D6617" s="164">
        <v>16</v>
      </c>
      <c r="E6617" s="163">
        <v>10</v>
      </c>
      <c r="F6617" s="163">
        <v>14.73</v>
      </c>
      <c r="G6617" s="163">
        <v>12.127500000000001</v>
      </c>
      <c r="H6617" s="1">
        <v>2673</v>
      </c>
      <c r="I6617" s="161">
        <f>VLOOKUP(B6617,L$2:M$54,2,FALSE)</f>
        <v>1.0603222768711427</v>
      </c>
      <c r="J6617">
        <f>MAX(I6617*F6617,E6617)</f>
        <v>15.618547138311932</v>
      </c>
      <c r="L6617" s="166"/>
      <c r="M6617" s="41"/>
      <c r="N6617" s="41"/>
      <c r="O6617" s="41"/>
    </row>
    <row r="6618" spans="1:15" x14ac:dyDescent="0.25">
      <c r="A6618" s="165">
        <v>43741.666666666664</v>
      </c>
      <c r="B6618" s="167">
        <f>WEEKNUM(A6618)</f>
        <v>40</v>
      </c>
      <c r="C6618" s="164">
        <f>WEEKDAY(A6618)</f>
        <v>5</v>
      </c>
      <c r="D6618" s="164">
        <v>17</v>
      </c>
      <c r="E6618" s="163">
        <v>10</v>
      </c>
      <c r="F6618" s="163">
        <v>15.145</v>
      </c>
      <c r="G6618" s="163">
        <v>12.61</v>
      </c>
      <c r="H6618" s="1">
        <v>3740</v>
      </c>
      <c r="I6618" s="161">
        <f>VLOOKUP(B6618,L$2:M$54,2,FALSE)</f>
        <v>1.0603222768711427</v>
      </c>
      <c r="J6618">
        <f>MAX(I6618*F6618,E6618)</f>
        <v>16.058580883213455</v>
      </c>
      <c r="L6618" s="166"/>
      <c r="M6618" s="41"/>
      <c r="N6618" s="41"/>
      <c r="O6618" s="41"/>
    </row>
    <row r="6619" spans="1:15" x14ac:dyDescent="0.25">
      <c r="A6619" s="165">
        <v>43741.708333333336</v>
      </c>
      <c r="B6619" s="167">
        <f>WEEKNUM(A6619)</f>
        <v>40</v>
      </c>
      <c r="C6619" s="164">
        <f>WEEKDAY(A6619)</f>
        <v>5</v>
      </c>
      <c r="D6619" s="164">
        <v>18</v>
      </c>
      <c r="E6619" s="163">
        <v>10</v>
      </c>
      <c r="F6619" s="163">
        <v>17.98</v>
      </c>
      <c r="G6619" s="163">
        <v>12.64</v>
      </c>
      <c r="H6619" s="1">
        <v>3849</v>
      </c>
      <c r="I6619" s="161">
        <f>VLOOKUP(B6619,L$2:M$54,2,FALSE)</f>
        <v>1.0603222768711427</v>
      </c>
      <c r="J6619">
        <f>MAX(I6619*F6619,E6619)</f>
        <v>19.064594538143144</v>
      </c>
      <c r="L6619" s="166"/>
      <c r="M6619" s="41"/>
      <c r="N6619" s="41"/>
      <c r="O6619" s="41"/>
    </row>
    <row r="6620" spans="1:15" x14ac:dyDescent="0.25">
      <c r="A6620" s="165">
        <v>43741.75</v>
      </c>
      <c r="B6620" s="167">
        <f>WEEKNUM(A6620)</f>
        <v>40</v>
      </c>
      <c r="C6620" s="164">
        <f>WEEKDAY(A6620)</f>
        <v>5</v>
      </c>
      <c r="D6620" s="164">
        <v>19</v>
      </c>
      <c r="E6620" s="163">
        <v>10</v>
      </c>
      <c r="F6620" s="163">
        <v>16.450000000000003</v>
      </c>
      <c r="G6620" s="163">
        <v>12.39</v>
      </c>
      <c r="H6620" s="1">
        <v>3175</v>
      </c>
      <c r="I6620" s="161">
        <f>VLOOKUP(B6620,L$2:M$54,2,FALSE)</f>
        <v>1.0603222768711427</v>
      </c>
      <c r="J6620">
        <f>MAX(I6620*F6620,E6620)</f>
        <v>17.442301454530298</v>
      </c>
      <c r="L6620" s="166"/>
      <c r="M6620" s="41"/>
      <c r="N6620" s="41"/>
      <c r="O6620" s="41"/>
    </row>
    <row r="6621" spans="1:15" x14ac:dyDescent="0.25">
      <c r="A6621" s="165">
        <v>43741.791666666664</v>
      </c>
      <c r="B6621" s="167">
        <f>WEEKNUM(A6621)</f>
        <v>40</v>
      </c>
      <c r="C6621" s="164">
        <f>WEEKDAY(A6621)</f>
        <v>5</v>
      </c>
      <c r="D6621" s="164">
        <v>20</v>
      </c>
      <c r="E6621" s="163">
        <v>10</v>
      </c>
      <c r="F6621" s="163">
        <v>13.945</v>
      </c>
      <c r="G6621" s="163">
        <v>11.870000000000001</v>
      </c>
      <c r="H6621" s="1">
        <v>2135</v>
      </c>
      <c r="I6621" s="161">
        <f>VLOOKUP(B6621,L$2:M$54,2,FALSE)</f>
        <v>1.0603222768711427</v>
      </c>
      <c r="J6621">
        <f>MAX(I6621*F6621,E6621)</f>
        <v>14.786194150968084</v>
      </c>
      <c r="L6621" s="166"/>
      <c r="M6621" s="41"/>
      <c r="N6621" s="41"/>
      <c r="O6621" s="41"/>
    </row>
    <row r="6622" spans="1:15" x14ac:dyDescent="0.25">
      <c r="A6622" s="165">
        <v>43741.833333333336</v>
      </c>
      <c r="B6622" s="167">
        <f>WEEKNUM(A6622)</f>
        <v>40</v>
      </c>
      <c r="C6622" s="164">
        <f>WEEKDAY(A6622)</f>
        <v>5</v>
      </c>
      <c r="D6622" s="164">
        <v>21</v>
      </c>
      <c r="E6622" s="163">
        <v>11.754999999999999</v>
      </c>
      <c r="F6622" s="163">
        <v>11.754999999999999</v>
      </c>
      <c r="G6622" s="163">
        <v>12.16</v>
      </c>
      <c r="H6622" s="1">
        <v>1204</v>
      </c>
      <c r="I6622" s="161">
        <f>VLOOKUP(B6622,L$2:M$54,2,FALSE)</f>
        <v>1.0603222768711427</v>
      </c>
      <c r="J6622">
        <f>MAX(I6622*F6622,E6622)</f>
        <v>12.464088364620281</v>
      </c>
      <c r="L6622" s="166"/>
      <c r="M6622" s="41"/>
      <c r="N6622" s="41"/>
      <c r="O6622" s="41"/>
    </row>
    <row r="6623" spans="1:15" x14ac:dyDescent="0.25">
      <c r="A6623" s="165">
        <v>43741.875</v>
      </c>
      <c r="B6623" s="167">
        <f>WEEKNUM(A6623)</f>
        <v>40</v>
      </c>
      <c r="C6623" s="164">
        <f>WEEKDAY(A6623)</f>
        <v>5</v>
      </c>
      <c r="D6623" s="164">
        <v>22</v>
      </c>
      <c r="E6623" s="163">
        <v>12</v>
      </c>
      <c r="F6623" s="163">
        <v>13.98</v>
      </c>
      <c r="G6623" s="163">
        <v>12.04</v>
      </c>
      <c r="H6623" s="1">
        <v>948</v>
      </c>
      <c r="I6623" s="161">
        <f>VLOOKUP(B6623,L$2:M$54,2,FALSE)</f>
        <v>1.0603222768711427</v>
      </c>
      <c r="J6623">
        <f>MAX(I6623*F6623,E6623)</f>
        <v>14.823305430658575</v>
      </c>
      <c r="L6623" s="166"/>
      <c r="M6623" s="41"/>
      <c r="N6623" s="41"/>
      <c r="O6623" s="41"/>
    </row>
    <row r="6624" spans="1:15" x14ac:dyDescent="0.25">
      <c r="A6624" s="165">
        <v>43741.916666666664</v>
      </c>
      <c r="B6624" s="167">
        <f>WEEKNUM(A6624)</f>
        <v>40</v>
      </c>
      <c r="C6624" s="164">
        <f>WEEKDAY(A6624)</f>
        <v>5</v>
      </c>
      <c r="D6624" s="164">
        <v>23</v>
      </c>
      <c r="E6624" s="163">
        <v>12</v>
      </c>
      <c r="F6624" s="163">
        <v>13.92</v>
      </c>
      <c r="G6624" s="163">
        <v>11.515000000000001</v>
      </c>
      <c r="H6624" s="1">
        <v>826</v>
      </c>
      <c r="I6624" s="161">
        <f>VLOOKUP(B6624,L$2:M$54,2,FALSE)</f>
        <v>1.0603222768711427</v>
      </c>
      <c r="J6624">
        <f>MAX(I6624*F6624,E6624)</f>
        <v>14.759686094046305</v>
      </c>
      <c r="L6624" s="166"/>
      <c r="M6624" s="41"/>
      <c r="N6624" s="41"/>
      <c r="O6624" s="41"/>
    </row>
    <row r="6625" spans="1:15" x14ac:dyDescent="0.25">
      <c r="A6625" s="165">
        <v>43741.958333333336</v>
      </c>
      <c r="B6625" s="167">
        <f>WEEKNUM(A6625)</f>
        <v>40</v>
      </c>
      <c r="C6625" s="164">
        <f>WEEKDAY(A6625)</f>
        <v>5</v>
      </c>
      <c r="D6625" s="164">
        <v>24</v>
      </c>
      <c r="E6625" s="163">
        <v>12</v>
      </c>
      <c r="F6625" s="163">
        <v>13.934999999999999</v>
      </c>
      <c r="G6625" s="163">
        <v>12.275</v>
      </c>
      <c r="H6625" s="1">
        <v>533</v>
      </c>
      <c r="I6625" s="161">
        <f>VLOOKUP(B6625,L$2:M$54,2,FALSE)</f>
        <v>1.0603222768711427</v>
      </c>
      <c r="J6625">
        <f>MAX(I6625*F6625,E6625)</f>
        <v>14.775590928199371</v>
      </c>
      <c r="L6625" s="166"/>
      <c r="M6625" s="41"/>
      <c r="N6625" s="41"/>
      <c r="O6625" s="41"/>
    </row>
    <row r="6626" spans="1:15" x14ac:dyDescent="0.25">
      <c r="A6626" s="165">
        <v>43742</v>
      </c>
      <c r="B6626" s="167">
        <f>WEEKNUM(A6626)</f>
        <v>40</v>
      </c>
      <c r="C6626" s="164">
        <f>WEEKDAY(A6626)</f>
        <v>6</v>
      </c>
      <c r="D6626" s="164">
        <v>1</v>
      </c>
      <c r="E6626" s="163">
        <v>12</v>
      </c>
      <c r="F6626" s="163">
        <v>13.225</v>
      </c>
      <c r="G6626" s="163">
        <v>12.059999999999999</v>
      </c>
      <c r="H6626" s="1">
        <v>202</v>
      </c>
      <c r="I6626" s="161">
        <f>VLOOKUP(B6626,L$2:M$54,2,FALSE)</f>
        <v>1.0603222768711427</v>
      </c>
      <c r="J6626">
        <f>MAX(I6626*F6626,E6626)</f>
        <v>14.022762111620862</v>
      </c>
      <c r="L6626" s="166"/>
      <c r="M6626" s="41"/>
      <c r="N6626" s="41"/>
      <c r="O6626" s="41"/>
    </row>
    <row r="6627" spans="1:15" x14ac:dyDescent="0.25">
      <c r="A6627" s="165">
        <v>43742.041666666664</v>
      </c>
      <c r="B6627" s="167">
        <f>WEEKNUM(A6627)</f>
        <v>40</v>
      </c>
      <c r="C6627" s="164">
        <f>WEEKDAY(A6627)</f>
        <v>6</v>
      </c>
      <c r="D6627" s="164">
        <v>2</v>
      </c>
      <c r="E6627" s="163">
        <v>10</v>
      </c>
      <c r="F6627" s="163">
        <v>10.495000000000001</v>
      </c>
      <c r="G6627" s="163">
        <v>10.385</v>
      </c>
      <c r="H6627" s="1">
        <v>120</v>
      </c>
      <c r="I6627" s="161">
        <f>VLOOKUP(B6627,L$2:M$54,2,FALSE)</f>
        <v>1.0603222768711427</v>
      </c>
      <c r="J6627">
        <f>MAX(I6627*F6627,E6627)</f>
        <v>11.128082295762644</v>
      </c>
      <c r="L6627" s="166"/>
      <c r="M6627" s="41"/>
      <c r="N6627" s="41"/>
      <c r="O6627" s="41"/>
    </row>
    <row r="6628" spans="1:15" x14ac:dyDescent="0.25">
      <c r="A6628" s="165">
        <v>43742.083333333336</v>
      </c>
      <c r="B6628" s="167">
        <f>WEEKNUM(A6628)</f>
        <v>40</v>
      </c>
      <c r="C6628" s="164">
        <f>WEEKDAY(A6628)</f>
        <v>6</v>
      </c>
      <c r="D6628" s="164">
        <v>3</v>
      </c>
      <c r="E6628" s="163">
        <v>10</v>
      </c>
      <c r="F6628" s="163">
        <v>10.850000000000001</v>
      </c>
      <c r="G6628" s="163">
        <v>12.4825</v>
      </c>
      <c r="H6628" s="1">
        <v>111</v>
      </c>
      <c r="I6628" s="161">
        <f>VLOOKUP(B6628,L$2:M$54,2,FALSE)</f>
        <v>1.0603222768711427</v>
      </c>
      <c r="J6628">
        <f>MAX(I6628*F6628,E6628)</f>
        <v>11.504496704051899</v>
      </c>
      <c r="L6628" s="166"/>
      <c r="M6628" s="41"/>
      <c r="N6628" s="41"/>
      <c r="O6628" s="41"/>
    </row>
    <row r="6629" spans="1:15" x14ac:dyDescent="0.25">
      <c r="A6629" s="165">
        <v>43742.125</v>
      </c>
      <c r="B6629" s="167">
        <f>WEEKNUM(A6629)</f>
        <v>40</v>
      </c>
      <c r="C6629" s="164">
        <f>WEEKDAY(A6629)</f>
        <v>6</v>
      </c>
      <c r="D6629" s="164">
        <v>4</v>
      </c>
      <c r="E6629" s="163">
        <v>10</v>
      </c>
      <c r="F6629" s="163">
        <v>10.475000000000001</v>
      </c>
      <c r="G6629" s="163">
        <v>13.89</v>
      </c>
      <c r="H6629" s="1">
        <v>165</v>
      </c>
      <c r="I6629" s="161">
        <f>VLOOKUP(B6629,L$2:M$54,2,FALSE)</f>
        <v>1.0603222768711427</v>
      </c>
      <c r="J6629">
        <f>MAX(I6629*F6629,E6629)</f>
        <v>11.106875850225221</v>
      </c>
      <c r="L6629" s="166"/>
      <c r="M6629" s="41"/>
      <c r="N6629" s="41"/>
      <c r="O6629" s="41"/>
    </row>
    <row r="6630" spans="1:15" x14ac:dyDescent="0.25">
      <c r="A6630" s="165">
        <v>43742.166666666664</v>
      </c>
      <c r="B6630" s="167">
        <f>WEEKNUM(A6630)</f>
        <v>40</v>
      </c>
      <c r="C6630" s="164">
        <f>WEEKDAY(A6630)</f>
        <v>6</v>
      </c>
      <c r="D6630" s="164">
        <v>5</v>
      </c>
      <c r="E6630" s="163">
        <v>11.254999999999999</v>
      </c>
      <c r="F6630" s="163">
        <v>11.120000000000001</v>
      </c>
      <c r="G6630" s="163">
        <v>12.8025</v>
      </c>
      <c r="H6630" s="1">
        <v>348</v>
      </c>
      <c r="I6630" s="161">
        <f>VLOOKUP(B6630,L$2:M$54,2,FALSE)</f>
        <v>1.0603222768711427</v>
      </c>
      <c r="J6630">
        <f>MAX(I6630*F6630,E6630)</f>
        <v>11.790783718807107</v>
      </c>
      <c r="L6630" s="166"/>
      <c r="M6630" s="41"/>
      <c r="N6630" s="41"/>
      <c r="O6630" s="41"/>
    </row>
    <row r="6631" spans="1:15" x14ac:dyDescent="0.25">
      <c r="A6631" s="165">
        <v>43742.208333333336</v>
      </c>
      <c r="B6631" s="167">
        <f>WEEKNUM(A6631)</f>
        <v>40</v>
      </c>
      <c r="C6631" s="164">
        <f>WEEKDAY(A6631)</f>
        <v>6</v>
      </c>
      <c r="D6631" s="164">
        <v>6</v>
      </c>
      <c r="E6631" s="163">
        <v>9.5249999999999986</v>
      </c>
      <c r="F6631" s="163">
        <v>9.5249999999999986</v>
      </c>
      <c r="G6631" s="163">
        <v>12.245000000000001</v>
      </c>
      <c r="H6631" s="1">
        <v>886</v>
      </c>
      <c r="I6631" s="161">
        <f>VLOOKUP(B6631,L$2:M$54,2,FALSE)</f>
        <v>1.0603222768711427</v>
      </c>
      <c r="J6631">
        <f>MAX(I6631*F6631,E6631)</f>
        <v>10.099569687197633</v>
      </c>
      <c r="L6631" s="166"/>
      <c r="M6631" s="41"/>
      <c r="N6631" s="41"/>
      <c r="O6631" s="41"/>
    </row>
    <row r="6632" spans="1:15" x14ac:dyDescent="0.25">
      <c r="A6632" s="165">
        <v>43742.25</v>
      </c>
      <c r="B6632" s="167">
        <f>WEEKNUM(A6632)</f>
        <v>40</v>
      </c>
      <c r="C6632" s="164">
        <f>WEEKDAY(A6632)</f>
        <v>6</v>
      </c>
      <c r="D6632" s="164">
        <v>7</v>
      </c>
      <c r="E6632" s="163">
        <v>10.635</v>
      </c>
      <c r="F6632" s="163">
        <v>12.370000000000001</v>
      </c>
      <c r="G6632" s="163">
        <v>12.524999999999999</v>
      </c>
      <c r="H6632" s="1">
        <v>3383</v>
      </c>
      <c r="I6632" s="161">
        <f>VLOOKUP(B6632,L$2:M$54,2,FALSE)</f>
        <v>1.0603222768711427</v>
      </c>
      <c r="J6632">
        <f>MAX(I6632*F6632,E6632)</f>
        <v>13.116186564896037</v>
      </c>
      <c r="L6632" s="166"/>
      <c r="M6632" s="41"/>
      <c r="N6632" s="41"/>
      <c r="O6632" s="41"/>
    </row>
    <row r="6633" spans="1:15" x14ac:dyDescent="0.25">
      <c r="A6633" s="165">
        <v>43742.291666666664</v>
      </c>
      <c r="B6633" s="167">
        <f>WEEKNUM(A6633)</f>
        <v>40</v>
      </c>
      <c r="C6633" s="164">
        <f>WEEKDAY(A6633)</f>
        <v>6</v>
      </c>
      <c r="D6633" s="164">
        <v>8</v>
      </c>
      <c r="E6633" s="163">
        <v>10</v>
      </c>
      <c r="F6633" s="163">
        <v>16.535</v>
      </c>
      <c r="G6633" s="163">
        <v>12.41</v>
      </c>
      <c r="H6633" s="1">
        <v>4452</v>
      </c>
      <c r="I6633" s="161">
        <f>VLOOKUP(B6633,L$2:M$54,2,FALSE)</f>
        <v>1.0603222768711427</v>
      </c>
      <c r="J6633">
        <f>MAX(I6633*F6633,E6633)</f>
        <v>17.532428848064345</v>
      </c>
      <c r="L6633" s="166"/>
      <c r="M6633" s="41"/>
      <c r="N6633" s="41"/>
      <c r="O6633" s="41"/>
    </row>
    <row r="6634" spans="1:15" x14ac:dyDescent="0.25">
      <c r="A6634" s="165">
        <v>43742.333333333336</v>
      </c>
      <c r="B6634" s="167">
        <f>WEEKNUM(A6634)</f>
        <v>40</v>
      </c>
      <c r="C6634" s="164">
        <f>WEEKDAY(A6634)</f>
        <v>6</v>
      </c>
      <c r="D6634" s="164">
        <v>9</v>
      </c>
      <c r="E6634" s="163">
        <v>10</v>
      </c>
      <c r="F6634" s="163">
        <v>19.29</v>
      </c>
      <c r="G6634" s="163">
        <v>11.952500000000001</v>
      </c>
      <c r="H6634" s="1">
        <v>3720</v>
      </c>
      <c r="I6634" s="161">
        <f>VLOOKUP(B6634,L$2:M$54,2,FALSE)</f>
        <v>1.0603222768711427</v>
      </c>
      <c r="J6634">
        <f>MAX(I6634*F6634,E6634)</f>
        <v>20.453616720844341</v>
      </c>
      <c r="L6634" s="166"/>
      <c r="M6634" s="41"/>
      <c r="N6634" s="41"/>
      <c r="O6634" s="41"/>
    </row>
    <row r="6635" spans="1:15" x14ac:dyDescent="0.25">
      <c r="A6635" s="165">
        <v>43742.375</v>
      </c>
      <c r="B6635" s="167">
        <f>WEEKNUM(A6635)</f>
        <v>40</v>
      </c>
      <c r="C6635" s="164">
        <f>WEEKDAY(A6635)</f>
        <v>6</v>
      </c>
      <c r="D6635" s="164">
        <v>10</v>
      </c>
      <c r="E6635" s="163">
        <v>10</v>
      </c>
      <c r="F6635" s="163">
        <v>15.025</v>
      </c>
      <c r="G6635" s="163">
        <v>12.835000000000001</v>
      </c>
      <c r="H6635" s="1">
        <v>2885</v>
      </c>
      <c r="I6635" s="161">
        <f>VLOOKUP(B6635,L$2:M$54,2,FALSE)</f>
        <v>1.0603222768711427</v>
      </c>
      <c r="J6635">
        <f>MAX(I6635*F6635,E6635)</f>
        <v>15.931342209988919</v>
      </c>
      <c r="L6635" s="166"/>
      <c r="M6635" s="41"/>
      <c r="N6635" s="41"/>
      <c r="O6635" s="41"/>
    </row>
    <row r="6636" spans="1:15" x14ac:dyDescent="0.25">
      <c r="A6636" s="165">
        <v>43742.416666666664</v>
      </c>
      <c r="B6636" s="167">
        <f>WEEKNUM(A6636)</f>
        <v>40</v>
      </c>
      <c r="C6636" s="164">
        <f>WEEKDAY(A6636)</f>
        <v>6</v>
      </c>
      <c r="D6636" s="164">
        <v>11</v>
      </c>
      <c r="E6636" s="163">
        <v>10</v>
      </c>
      <c r="F6636" s="163">
        <v>13.92</v>
      </c>
      <c r="G6636" s="163">
        <v>12.8825</v>
      </c>
      <c r="H6636" s="1">
        <v>2556</v>
      </c>
      <c r="I6636" s="161">
        <f>VLOOKUP(B6636,L$2:M$54,2,FALSE)</f>
        <v>1.0603222768711427</v>
      </c>
      <c r="J6636">
        <f>MAX(I6636*F6636,E6636)</f>
        <v>14.759686094046305</v>
      </c>
      <c r="L6636" s="166"/>
      <c r="M6636" s="41"/>
      <c r="N6636" s="41"/>
      <c r="O6636" s="41"/>
    </row>
    <row r="6637" spans="1:15" x14ac:dyDescent="0.25">
      <c r="A6637" s="165">
        <v>43742.458333333336</v>
      </c>
      <c r="B6637" s="167">
        <f>WEEKNUM(A6637)</f>
        <v>40</v>
      </c>
      <c r="C6637" s="164">
        <f>WEEKDAY(A6637)</f>
        <v>6</v>
      </c>
      <c r="D6637" s="164">
        <v>12</v>
      </c>
      <c r="E6637" s="163">
        <v>10</v>
      </c>
      <c r="F6637" s="163">
        <v>14.2</v>
      </c>
      <c r="G6637" s="163">
        <v>12.282499999999999</v>
      </c>
      <c r="H6637" s="1">
        <v>2574</v>
      </c>
      <c r="I6637" s="161">
        <f>VLOOKUP(B6637,L$2:M$54,2,FALSE)</f>
        <v>1.0603222768711427</v>
      </c>
      <c r="J6637">
        <f>MAX(I6637*F6637,E6637)</f>
        <v>15.056576331570225</v>
      </c>
      <c r="L6637" s="166"/>
      <c r="M6637" s="41"/>
      <c r="N6637" s="41"/>
      <c r="O6637" s="41"/>
    </row>
    <row r="6638" spans="1:15" x14ac:dyDescent="0.25">
      <c r="A6638" s="165">
        <v>43742.5</v>
      </c>
      <c r="B6638" s="167">
        <f>WEEKNUM(A6638)</f>
        <v>40</v>
      </c>
      <c r="C6638" s="164">
        <f>WEEKDAY(A6638)</f>
        <v>6</v>
      </c>
      <c r="D6638" s="164">
        <v>13</v>
      </c>
      <c r="E6638" s="163">
        <v>10</v>
      </c>
      <c r="F6638" s="163">
        <v>14.445</v>
      </c>
      <c r="G6638" s="163">
        <v>13.487500000000001</v>
      </c>
      <c r="H6638" s="1">
        <v>2603</v>
      </c>
      <c r="I6638" s="161">
        <f>VLOOKUP(B6638,L$2:M$54,2,FALSE)</f>
        <v>1.0603222768711427</v>
      </c>
      <c r="J6638">
        <f>MAX(I6638*F6638,E6638)</f>
        <v>15.316355289403656</v>
      </c>
      <c r="L6638" s="166"/>
      <c r="M6638" s="41"/>
      <c r="N6638" s="41"/>
      <c r="O6638" s="41"/>
    </row>
    <row r="6639" spans="1:15" x14ac:dyDescent="0.25">
      <c r="A6639" s="165">
        <v>43742.541666666664</v>
      </c>
      <c r="B6639" s="167">
        <f>WEEKNUM(A6639)</f>
        <v>40</v>
      </c>
      <c r="C6639" s="164">
        <f>WEEKDAY(A6639)</f>
        <v>6</v>
      </c>
      <c r="D6639" s="164">
        <v>14</v>
      </c>
      <c r="E6639" s="163">
        <v>10</v>
      </c>
      <c r="F6639" s="163">
        <v>13.79</v>
      </c>
      <c r="G6639" s="163">
        <v>14.024999999999999</v>
      </c>
      <c r="H6639" s="1">
        <v>2734</v>
      </c>
      <c r="I6639" s="161">
        <f>VLOOKUP(B6639,L$2:M$54,2,FALSE)</f>
        <v>1.0603222768711427</v>
      </c>
      <c r="J6639">
        <f>MAX(I6639*F6639,E6639)</f>
        <v>14.621844198053056</v>
      </c>
      <c r="L6639" s="166"/>
      <c r="M6639" s="41"/>
      <c r="N6639" s="41"/>
      <c r="O6639" s="41"/>
    </row>
    <row r="6640" spans="1:15" x14ac:dyDescent="0.25">
      <c r="A6640" s="165">
        <v>43742.583333333336</v>
      </c>
      <c r="B6640" s="167">
        <f>WEEKNUM(A6640)</f>
        <v>40</v>
      </c>
      <c r="C6640" s="164">
        <f>WEEKDAY(A6640)</f>
        <v>6</v>
      </c>
      <c r="D6640" s="164">
        <v>15</v>
      </c>
      <c r="E6640" s="163">
        <v>10</v>
      </c>
      <c r="F6640" s="163">
        <v>14.295000000000002</v>
      </c>
      <c r="G6640" s="163">
        <v>12.495000000000001</v>
      </c>
      <c r="H6640" s="1">
        <v>2732</v>
      </c>
      <c r="I6640" s="161">
        <f>VLOOKUP(B6640,L$2:M$54,2,FALSE)</f>
        <v>1.0603222768711427</v>
      </c>
      <c r="J6640">
        <f>MAX(I6640*F6640,E6640)</f>
        <v>15.157306947872986</v>
      </c>
      <c r="L6640" s="166"/>
      <c r="M6640" s="41"/>
      <c r="N6640" s="41"/>
      <c r="O6640" s="41"/>
    </row>
    <row r="6641" spans="1:15" x14ac:dyDescent="0.25">
      <c r="A6641" s="165">
        <v>43742.625</v>
      </c>
      <c r="B6641" s="167">
        <f>WEEKNUM(A6641)</f>
        <v>40</v>
      </c>
      <c r="C6641" s="164">
        <f>WEEKDAY(A6641)</f>
        <v>6</v>
      </c>
      <c r="D6641" s="164">
        <v>16</v>
      </c>
      <c r="E6641" s="163">
        <v>10</v>
      </c>
      <c r="F6641" s="163">
        <v>14.035</v>
      </c>
      <c r="G6641" s="163">
        <v>11.952500000000001</v>
      </c>
      <c r="H6641" s="1">
        <v>2930</v>
      </c>
      <c r="I6641" s="161">
        <f>VLOOKUP(B6641,L$2:M$54,2,FALSE)</f>
        <v>1.0603222768711427</v>
      </c>
      <c r="J6641">
        <f>MAX(I6641*F6641,E6641)</f>
        <v>14.881623155886487</v>
      </c>
      <c r="L6641" s="166"/>
      <c r="M6641" s="41"/>
      <c r="N6641" s="41"/>
      <c r="O6641" s="41"/>
    </row>
    <row r="6642" spans="1:15" x14ac:dyDescent="0.25">
      <c r="A6642" s="165">
        <v>43742.666666666664</v>
      </c>
      <c r="B6642" s="167">
        <f>WEEKNUM(A6642)</f>
        <v>40</v>
      </c>
      <c r="C6642" s="164">
        <f>WEEKDAY(A6642)</f>
        <v>6</v>
      </c>
      <c r="D6642" s="164">
        <v>17</v>
      </c>
      <c r="E6642" s="163">
        <v>10</v>
      </c>
      <c r="F6642" s="163">
        <v>15.855</v>
      </c>
      <c r="G6642" s="163">
        <v>12.977499999999999</v>
      </c>
      <c r="H6642" s="1">
        <v>3824</v>
      </c>
      <c r="I6642" s="161">
        <f>VLOOKUP(B6642,L$2:M$54,2,FALSE)</f>
        <v>1.0603222768711427</v>
      </c>
      <c r="J6642">
        <f>MAX(I6642*F6642,E6642)</f>
        <v>16.811409699791966</v>
      </c>
      <c r="L6642" s="166"/>
      <c r="M6642" s="41"/>
      <c r="N6642" s="41"/>
      <c r="O6642" s="41"/>
    </row>
    <row r="6643" spans="1:15" x14ac:dyDescent="0.25">
      <c r="A6643" s="165">
        <v>43742.708333333336</v>
      </c>
      <c r="B6643" s="167">
        <f>WEEKNUM(A6643)</f>
        <v>40</v>
      </c>
      <c r="C6643" s="164">
        <f>WEEKDAY(A6643)</f>
        <v>6</v>
      </c>
      <c r="D6643" s="164">
        <v>18</v>
      </c>
      <c r="E6643" s="163">
        <v>10</v>
      </c>
      <c r="F6643" s="163">
        <v>16.524999999999999</v>
      </c>
      <c r="G6643" s="163">
        <v>12.872499999999999</v>
      </c>
      <c r="H6643" s="1">
        <v>4233</v>
      </c>
      <c r="I6643" s="161">
        <f>VLOOKUP(B6643,L$2:M$54,2,FALSE)</f>
        <v>1.0603222768711427</v>
      </c>
      <c r="J6643">
        <f>MAX(I6643*F6643,E6643)</f>
        <v>17.52182562529563</v>
      </c>
      <c r="L6643" s="166"/>
      <c r="M6643" s="41"/>
      <c r="N6643" s="41"/>
      <c r="O6643" s="41"/>
    </row>
    <row r="6644" spans="1:15" x14ac:dyDescent="0.25">
      <c r="A6644" s="165">
        <v>43742.75</v>
      </c>
      <c r="B6644" s="167">
        <f>WEEKNUM(A6644)</f>
        <v>40</v>
      </c>
      <c r="C6644" s="164">
        <f>WEEKDAY(A6644)</f>
        <v>6</v>
      </c>
      <c r="D6644" s="164">
        <v>19</v>
      </c>
      <c r="E6644" s="163">
        <v>10</v>
      </c>
      <c r="F6644" s="163">
        <v>16.23</v>
      </c>
      <c r="G6644" s="163">
        <v>13.21</v>
      </c>
      <c r="H6644" s="1">
        <v>3204</v>
      </c>
      <c r="I6644" s="161">
        <f>VLOOKUP(B6644,L$2:M$54,2,FALSE)</f>
        <v>1.0603222768711427</v>
      </c>
      <c r="J6644">
        <f>MAX(I6644*F6644,E6644)</f>
        <v>17.209030553618646</v>
      </c>
      <c r="L6644" s="166"/>
      <c r="M6644" s="41"/>
      <c r="N6644" s="41"/>
      <c r="O6644" s="41"/>
    </row>
    <row r="6645" spans="1:15" x14ac:dyDescent="0.25">
      <c r="A6645" s="165">
        <v>43742.791666666664</v>
      </c>
      <c r="B6645" s="167">
        <f>WEEKNUM(A6645)</f>
        <v>40</v>
      </c>
      <c r="C6645" s="164">
        <f>WEEKDAY(A6645)</f>
        <v>6</v>
      </c>
      <c r="D6645" s="164">
        <v>20</v>
      </c>
      <c r="E6645" s="163">
        <v>10</v>
      </c>
      <c r="F6645" s="163">
        <v>14.525</v>
      </c>
      <c r="G6645" s="163">
        <v>13.045</v>
      </c>
      <c r="H6645" s="1">
        <v>2157</v>
      </c>
      <c r="I6645" s="161">
        <f>VLOOKUP(B6645,L$2:M$54,2,FALSE)</f>
        <v>1.0603222768711427</v>
      </c>
      <c r="J6645">
        <f>MAX(I6645*F6645,E6645)</f>
        <v>15.401181071553347</v>
      </c>
      <c r="L6645" s="166"/>
      <c r="M6645" s="41"/>
      <c r="N6645" s="41"/>
      <c r="O6645" s="41"/>
    </row>
    <row r="6646" spans="1:15" x14ac:dyDescent="0.25">
      <c r="A6646" s="165">
        <v>43742.833333333336</v>
      </c>
      <c r="B6646" s="167">
        <f>WEEKNUM(A6646)</f>
        <v>40</v>
      </c>
      <c r="C6646" s="164">
        <f>WEEKDAY(A6646)</f>
        <v>6</v>
      </c>
      <c r="D6646" s="164">
        <v>21</v>
      </c>
      <c r="E6646" s="163">
        <v>10</v>
      </c>
      <c r="F6646" s="163">
        <v>13.08</v>
      </c>
      <c r="G6646" s="163">
        <v>12.297499999999999</v>
      </c>
      <c r="H6646" s="1">
        <v>1259</v>
      </c>
      <c r="I6646" s="161">
        <f>VLOOKUP(B6646,L$2:M$54,2,FALSE)</f>
        <v>1.0603222768711427</v>
      </c>
      <c r="J6646">
        <f>MAX(I6646*F6646,E6646)</f>
        <v>13.869015381474545</v>
      </c>
      <c r="L6646" s="166"/>
      <c r="M6646" s="41"/>
      <c r="N6646" s="41"/>
      <c r="O6646" s="41"/>
    </row>
    <row r="6647" spans="1:15" x14ac:dyDescent="0.25">
      <c r="A6647" s="165">
        <v>43742.875</v>
      </c>
      <c r="B6647" s="167">
        <f>WEEKNUM(A6647)</f>
        <v>40</v>
      </c>
      <c r="C6647" s="164">
        <f>WEEKDAY(A6647)</f>
        <v>6</v>
      </c>
      <c r="D6647" s="164">
        <v>22</v>
      </c>
      <c r="E6647" s="163">
        <v>11.55</v>
      </c>
      <c r="F6647" s="163">
        <v>11.55</v>
      </c>
      <c r="G6647" s="163">
        <v>11.184999999999999</v>
      </c>
      <c r="H6647" s="1">
        <v>963</v>
      </c>
      <c r="I6647" s="161">
        <f>VLOOKUP(B6647,L$2:M$54,2,FALSE)</f>
        <v>1.0603222768711427</v>
      </c>
      <c r="J6647">
        <f>MAX(I6647*F6647,E6647)</f>
        <v>12.246722297861698</v>
      </c>
      <c r="L6647" s="166"/>
      <c r="M6647" s="41"/>
      <c r="N6647" s="41"/>
      <c r="O6647" s="41"/>
    </row>
    <row r="6648" spans="1:15" x14ac:dyDescent="0.25">
      <c r="A6648" s="165">
        <v>43742.916666666664</v>
      </c>
      <c r="B6648" s="167">
        <f>WEEKNUM(A6648)</f>
        <v>40</v>
      </c>
      <c r="C6648" s="164">
        <f>WEEKDAY(A6648)</f>
        <v>6</v>
      </c>
      <c r="D6648" s="164">
        <v>23</v>
      </c>
      <c r="E6648" s="163">
        <v>11.719999999999999</v>
      </c>
      <c r="F6648" s="163">
        <v>11.719999999999999</v>
      </c>
      <c r="G6648" s="163">
        <v>11.002500000000001</v>
      </c>
      <c r="H6648" s="1">
        <v>911</v>
      </c>
      <c r="I6648" s="161">
        <f>VLOOKUP(B6648,L$2:M$54,2,FALSE)</f>
        <v>1.0603222768711427</v>
      </c>
      <c r="J6648">
        <f>MAX(I6648*F6648,E6648)</f>
        <v>12.42697708492979</v>
      </c>
      <c r="L6648" s="166"/>
      <c r="M6648" s="41"/>
      <c r="N6648" s="41"/>
      <c r="O6648" s="41"/>
    </row>
    <row r="6649" spans="1:15" x14ac:dyDescent="0.25">
      <c r="A6649" s="165">
        <v>43742.958333333336</v>
      </c>
      <c r="B6649" s="167">
        <f>WEEKNUM(A6649)</f>
        <v>40</v>
      </c>
      <c r="C6649" s="164">
        <f>WEEKDAY(A6649)</f>
        <v>6</v>
      </c>
      <c r="D6649" s="164">
        <v>24</v>
      </c>
      <c r="E6649" s="163">
        <v>12.379999999999999</v>
      </c>
      <c r="F6649" s="163">
        <v>12.379999999999999</v>
      </c>
      <c r="G6649" s="163">
        <v>11.712499999999999</v>
      </c>
      <c r="H6649" s="1">
        <v>522</v>
      </c>
      <c r="I6649" s="161">
        <f>VLOOKUP(B6649,L$2:M$54,2,FALSE)</f>
        <v>1.0603222768711427</v>
      </c>
      <c r="J6649">
        <f>MAX(I6649*F6649,E6649)</f>
        <v>13.126789787664745</v>
      </c>
      <c r="L6649" s="166"/>
      <c r="M6649" s="41"/>
      <c r="N6649" s="41"/>
      <c r="O6649" s="41"/>
    </row>
    <row r="6650" spans="1:15" x14ac:dyDescent="0.25">
      <c r="A6650" s="165">
        <v>43743</v>
      </c>
      <c r="B6650" s="167">
        <f>WEEKNUM(A6650)</f>
        <v>40</v>
      </c>
      <c r="C6650" s="164">
        <f>WEEKDAY(A6650)</f>
        <v>7</v>
      </c>
      <c r="D6650" s="164">
        <v>1</v>
      </c>
      <c r="E6650" s="163">
        <v>11.855</v>
      </c>
      <c r="F6650" s="163">
        <v>11.855</v>
      </c>
      <c r="G6650" s="163">
        <v>10.175000000000001</v>
      </c>
      <c r="H6650" s="1">
        <v>226</v>
      </c>
      <c r="I6650" s="161">
        <f>VLOOKUP(B6650,L$2:M$54,2,FALSE)</f>
        <v>1.0603222768711427</v>
      </c>
      <c r="J6650">
        <f>MAX(I6650*F6650,E6650)</f>
        <v>12.570120592307397</v>
      </c>
      <c r="L6650" s="166"/>
      <c r="M6650" s="41"/>
      <c r="N6650" s="41"/>
      <c r="O6650" s="41"/>
    </row>
    <row r="6651" spans="1:15" x14ac:dyDescent="0.25">
      <c r="A6651" s="165">
        <v>43743.041666666664</v>
      </c>
      <c r="B6651" s="167">
        <f>WEEKNUM(A6651)</f>
        <v>40</v>
      </c>
      <c r="C6651" s="164">
        <f>WEEKDAY(A6651)</f>
        <v>7</v>
      </c>
      <c r="D6651" s="164">
        <v>2</v>
      </c>
      <c r="E6651" s="163">
        <v>11.925000000000001</v>
      </c>
      <c r="F6651" s="163">
        <v>11.925000000000001</v>
      </c>
      <c r="G6651" s="163">
        <v>11</v>
      </c>
      <c r="H6651" s="1">
        <v>99</v>
      </c>
      <c r="I6651" s="161">
        <f>VLOOKUP(B6651,L$2:M$54,2,FALSE)</f>
        <v>1.0603222768711427</v>
      </c>
      <c r="J6651">
        <f>MAX(I6651*F6651,E6651)</f>
        <v>12.644343151688377</v>
      </c>
      <c r="L6651" s="166"/>
      <c r="M6651" s="41"/>
      <c r="N6651" s="41"/>
      <c r="O6651" s="41"/>
    </row>
    <row r="6652" spans="1:15" x14ac:dyDescent="0.25">
      <c r="A6652" s="165">
        <v>43743.083333333336</v>
      </c>
      <c r="B6652" s="167">
        <f>WEEKNUM(A6652)</f>
        <v>40</v>
      </c>
      <c r="C6652" s="164">
        <f>WEEKDAY(A6652)</f>
        <v>7</v>
      </c>
      <c r="D6652" s="164">
        <v>3</v>
      </c>
      <c r="E6652" s="163">
        <v>11</v>
      </c>
      <c r="F6652" s="163">
        <v>11.125</v>
      </c>
      <c r="G6652" s="163">
        <v>12.37</v>
      </c>
      <c r="H6652" s="1">
        <v>115</v>
      </c>
      <c r="I6652" s="161">
        <f>VLOOKUP(B6652,L$2:M$54,2,FALSE)</f>
        <v>1.0603222768711427</v>
      </c>
      <c r="J6652">
        <f>MAX(I6652*F6652,E6652)</f>
        <v>11.796085330191461</v>
      </c>
      <c r="L6652" s="166"/>
      <c r="M6652" s="41"/>
      <c r="N6652" s="41"/>
      <c r="O6652" s="41"/>
    </row>
    <row r="6653" spans="1:15" x14ac:dyDescent="0.25">
      <c r="A6653" s="165">
        <v>43743.125</v>
      </c>
      <c r="B6653" s="167">
        <f>WEEKNUM(A6653)</f>
        <v>40</v>
      </c>
      <c r="C6653" s="164">
        <f>WEEKDAY(A6653)</f>
        <v>7</v>
      </c>
      <c r="D6653" s="164">
        <v>4</v>
      </c>
      <c r="E6653" s="163">
        <v>12</v>
      </c>
      <c r="F6653" s="163">
        <v>12.02</v>
      </c>
      <c r="G6653" s="163">
        <v>14.387499999999999</v>
      </c>
      <c r="H6653" s="1">
        <v>183</v>
      </c>
      <c r="I6653" s="161">
        <f>VLOOKUP(B6653,L$2:M$54,2,FALSE)</f>
        <v>1.0603222768711427</v>
      </c>
      <c r="J6653">
        <f>MAX(I6653*F6653,E6653)</f>
        <v>12.745073767991135</v>
      </c>
      <c r="L6653" s="166"/>
      <c r="M6653" s="41"/>
      <c r="N6653" s="41"/>
      <c r="O6653" s="41"/>
    </row>
    <row r="6654" spans="1:15" x14ac:dyDescent="0.25">
      <c r="A6654" s="165">
        <v>43743.166666666664</v>
      </c>
      <c r="B6654" s="167">
        <f>WEEKNUM(A6654)</f>
        <v>40</v>
      </c>
      <c r="C6654" s="164">
        <f>WEEKDAY(A6654)</f>
        <v>7</v>
      </c>
      <c r="D6654" s="164">
        <v>5</v>
      </c>
      <c r="E6654" s="163">
        <v>10</v>
      </c>
      <c r="F6654" s="163">
        <v>10.565000000000001</v>
      </c>
      <c r="G6654" s="163">
        <v>13.649999999999999</v>
      </c>
      <c r="H6654" s="1">
        <v>334</v>
      </c>
      <c r="I6654" s="161">
        <f>VLOOKUP(B6654,L$2:M$54,2,FALSE)</f>
        <v>1.0603222768711427</v>
      </c>
      <c r="J6654">
        <f>MAX(I6654*F6654,E6654)</f>
        <v>11.202304855143623</v>
      </c>
      <c r="L6654" s="166"/>
      <c r="M6654" s="41"/>
      <c r="N6654" s="41"/>
      <c r="O6654" s="41"/>
    </row>
    <row r="6655" spans="1:15" x14ac:dyDescent="0.25">
      <c r="A6655" s="165">
        <v>43743.208333333336</v>
      </c>
      <c r="B6655" s="167">
        <f>WEEKNUM(A6655)</f>
        <v>40</v>
      </c>
      <c r="C6655" s="164">
        <f>WEEKDAY(A6655)</f>
        <v>7</v>
      </c>
      <c r="D6655" s="164">
        <v>6</v>
      </c>
      <c r="E6655" s="163">
        <v>10</v>
      </c>
      <c r="F6655" s="163">
        <v>9.99</v>
      </c>
      <c r="G6655" s="163">
        <v>12.5075</v>
      </c>
      <c r="H6655" s="1">
        <v>843</v>
      </c>
      <c r="I6655" s="161">
        <f>VLOOKUP(B6655,L$2:M$54,2,FALSE)</f>
        <v>1.0603222768711427</v>
      </c>
      <c r="J6655">
        <f>MAX(I6655*F6655,E6655)</f>
        <v>10.592619545942716</v>
      </c>
      <c r="L6655" s="166"/>
      <c r="M6655" s="41"/>
      <c r="N6655" s="41"/>
      <c r="O6655" s="41"/>
    </row>
    <row r="6656" spans="1:15" x14ac:dyDescent="0.25">
      <c r="A6656" s="165">
        <v>43743.25</v>
      </c>
      <c r="B6656" s="167">
        <f>WEEKNUM(A6656)</f>
        <v>40</v>
      </c>
      <c r="C6656" s="164">
        <f>WEEKDAY(A6656)</f>
        <v>7</v>
      </c>
      <c r="D6656" s="164">
        <v>7</v>
      </c>
      <c r="E6656" s="163">
        <v>10</v>
      </c>
      <c r="F6656" s="163">
        <v>11.98</v>
      </c>
      <c r="G6656" s="163">
        <v>11.8325</v>
      </c>
      <c r="H6656" s="1">
        <v>3471</v>
      </c>
      <c r="I6656" s="161">
        <f>VLOOKUP(B6656,L$2:M$54,2,FALSE)</f>
        <v>1.0603222768711427</v>
      </c>
      <c r="J6656">
        <f>MAX(I6656*F6656,E6656)</f>
        <v>12.702660876916289</v>
      </c>
      <c r="L6656" s="166"/>
      <c r="M6656" s="41"/>
      <c r="N6656" s="41"/>
      <c r="O6656" s="41"/>
    </row>
    <row r="6657" spans="1:15" x14ac:dyDescent="0.25">
      <c r="A6657" s="165">
        <v>43743.291666666664</v>
      </c>
      <c r="B6657" s="167">
        <f>WEEKNUM(A6657)</f>
        <v>40</v>
      </c>
      <c r="C6657" s="164">
        <f>WEEKDAY(A6657)</f>
        <v>7</v>
      </c>
      <c r="D6657" s="164">
        <v>8</v>
      </c>
      <c r="E6657" s="163">
        <v>10</v>
      </c>
      <c r="F6657" s="163">
        <v>15.010000000000002</v>
      </c>
      <c r="G6657" s="163">
        <v>12.4025</v>
      </c>
      <c r="H6657" s="1">
        <v>4450</v>
      </c>
      <c r="I6657" s="161">
        <f>VLOOKUP(B6657,L$2:M$54,2,FALSE)</f>
        <v>1.0603222768711427</v>
      </c>
      <c r="J6657">
        <f>MAX(I6657*F6657,E6657)</f>
        <v>15.915437375835854</v>
      </c>
      <c r="L6657" s="166"/>
      <c r="M6657" s="41"/>
      <c r="N6657" s="41"/>
      <c r="O6657" s="41"/>
    </row>
    <row r="6658" spans="1:15" x14ac:dyDescent="0.25">
      <c r="A6658" s="165">
        <v>43743.333333333336</v>
      </c>
      <c r="B6658" s="167">
        <f>WEEKNUM(A6658)</f>
        <v>40</v>
      </c>
      <c r="C6658" s="164">
        <f>WEEKDAY(A6658)</f>
        <v>7</v>
      </c>
      <c r="D6658" s="164">
        <v>9</v>
      </c>
      <c r="E6658" s="163">
        <v>10</v>
      </c>
      <c r="F6658" s="163">
        <v>15.76</v>
      </c>
      <c r="G6658" s="163">
        <v>12.215</v>
      </c>
      <c r="H6658" s="1">
        <v>4249</v>
      </c>
      <c r="I6658" s="161">
        <f>VLOOKUP(B6658,L$2:M$54,2,FALSE)</f>
        <v>1.0603222768711427</v>
      </c>
      <c r="J6658">
        <f>MAX(I6658*F6658,E6658)</f>
        <v>16.710679083489207</v>
      </c>
      <c r="L6658" s="166"/>
      <c r="M6658" s="41"/>
      <c r="N6658" s="41"/>
      <c r="O6658" s="41"/>
    </row>
    <row r="6659" spans="1:15" x14ac:dyDescent="0.25">
      <c r="A6659" s="165">
        <v>43743.375</v>
      </c>
      <c r="B6659" s="167">
        <f>WEEKNUM(A6659)</f>
        <v>40</v>
      </c>
      <c r="C6659" s="164">
        <f>WEEKDAY(A6659)</f>
        <v>7</v>
      </c>
      <c r="D6659" s="164">
        <v>10</v>
      </c>
      <c r="E6659" s="163">
        <v>10</v>
      </c>
      <c r="F6659" s="163">
        <v>14.955000000000002</v>
      </c>
      <c r="G6659" s="163">
        <v>12.5725</v>
      </c>
      <c r="H6659" s="1">
        <v>2990</v>
      </c>
      <c r="I6659" s="161">
        <f>VLOOKUP(B6659,L$2:M$54,2,FALSE)</f>
        <v>1.0603222768711427</v>
      </c>
      <c r="J6659">
        <f>MAX(I6659*F6659,E6659)</f>
        <v>15.85711965060794</v>
      </c>
      <c r="L6659" s="166"/>
      <c r="M6659" s="41"/>
      <c r="N6659" s="41"/>
      <c r="O6659" s="41"/>
    </row>
    <row r="6660" spans="1:15" x14ac:dyDescent="0.25">
      <c r="A6660" s="165">
        <v>43743.416666666664</v>
      </c>
      <c r="B6660" s="167">
        <f>WEEKNUM(A6660)</f>
        <v>40</v>
      </c>
      <c r="C6660" s="164">
        <f>WEEKDAY(A6660)</f>
        <v>7</v>
      </c>
      <c r="D6660" s="164">
        <v>11</v>
      </c>
      <c r="E6660" s="163">
        <v>10</v>
      </c>
      <c r="F6660" s="163">
        <v>15.905000000000001</v>
      </c>
      <c r="G6660" s="163">
        <v>11.942500000000001</v>
      </c>
      <c r="H6660" s="1">
        <v>2725</v>
      </c>
      <c r="I6660" s="161">
        <f>VLOOKUP(B6660,L$2:M$54,2,FALSE)</f>
        <v>1.0603222768711427</v>
      </c>
      <c r="J6660">
        <f>MAX(I6660*F6660,E6660)</f>
        <v>16.864425813635524</v>
      </c>
      <c r="L6660" s="166"/>
      <c r="M6660" s="41"/>
      <c r="N6660" s="41"/>
      <c r="O6660" s="41"/>
    </row>
    <row r="6661" spans="1:15" x14ac:dyDescent="0.25">
      <c r="A6661" s="165">
        <v>43743.458333333336</v>
      </c>
      <c r="B6661" s="167">
        <f>WEEKNUM(A6661)</f>
        <v>40</v>
      </c>
      <c r="C6661" s="164">
        <f>WEEKDAY(A6661)</f>
        <v>7</v>
      </c>
      <c r="D6661" s="164">
        <v>12</v>
      </c>
      <c r="E6661" s="163">
        <v>10</v>
      </c>
      <c r="F6661" s="163">
        <v>14.8</v>
      </c>
      <c r="G6661" s="163">
        <v>12.1675</v>
      </c>
      <c r="H6661" s="1">
        <v>2526</v>
      </c>
      <c r="I6661" s="161">
        <f>VLOOKUP(B6661,L$2:M$54,2,FALSE)</f>
        <v>1.0603222768711427</v>
      </c>
      <c r="J6661">
        <f>MAX(I6661*F6661,E6661)</f>
        <v>15.692769697692912</v>
      </c>
      <c r="L6661" s="166"/>
      <c r="M6661" s="41"/>
      <c r="N6661" s="41"/>
      <c r="O6661" s="41"/>
    </row>
    <row r="6662" spans="1:15" x14ac:dyDescent="0.25">
      <c r="A6662" s="165">
        <v>43743.5</v>
      </c>
      <c r="B6662" s="167">
        <f>WEEKNUM(A6662)</f>
        <v>40</v>
      </c>
      <c r="C6662" s="164">
        <f>WEEKDAY(A6662)</f>
        <v>7</v>
      </c>
      <c r="D6662" s="164">
        <v>13</v>
      </c>
      <c r="E6662" s="163">
        <v>10</v>
      </c>
      <c r="F6662" s="163">
        <v>13.914999999999999</v>
      </c>
      <c r="G6662" s="163">
        <v>12.997499999999999</v>
      </c>
      <c r="H6662" s="1">
        <v>2481</v>
      </c>
      <c r="I6662" s="161">
        <f>VLOOKUP(B6662,L$2:M$54,2,FALSE)</f>
        <v>1.0603222768711427</v>
      </c>
      <c r="J6662">
        <f>MAX(I6662*F6662,E6662)</f>
        <v>14.754384482661949</v>
      </c>
      <c r="L6662" s="166"/>
      <c r="M6662" s="41"/>
      <c r="N6662" s="41"/>
      <c r="O6662" s="41"/>
    </row>
    <row r="6663" spans="1:15" x14ac:dyDescent="0.25">
      <c r="A6663" s="165">
        <v>43743.541666666664</v>
      </c>
      <c r="B6663" s="167">
        <f>WEEKNUM(A6663)</f>
        <v>40</v>
      </c>
      <c r="C6663" s="164">
        <f>WEEKDAY(A6663)</f>
        <v>7</v>
      </c>
      <c r="D6663" s="164">
        <v>14</v>
      </c>
      <c r="E6663" s="163">
        <v>10</v>
      </c>
      <c r="F6663" s="163">
        <v>14.510000000000002</v>
      </c>
      <c r="G6663" s="163">
        <v>13.6975</v>
      </c>
      <c r="H6663" s="1">
        <v>2583</v>
      </c>
      <c r="I6663" s="161">
        <f>VLOOKUP(B6663,L$2:M$54,2,FALSE)</f>
        <v>1.0603222768711427</v>
      </c>
      <c r="J6663">
        <f>MAX(I6663*F6663,E6663)</f>
        <v>15.385276237400282</v>
      </c>
      <c r="L6663" s="166"/>
      <c r="M6663" s="41"/>
      <c r="N6663" s="41"/>
      <c r="O6663" s="41"/>
    </row>
    <row r="6664" spans="1:15" x14ac:dyDescent="0.25">
      <c r="A6664" s="165">
        <v>43743.583333333336</v>
      </c>
      <c r="B6664" s="167">
        <f>WEEKNUM(A6664)</f>
        <v>40</v>
      </c>
      <c r="C6664" s="164">
        <f>WEEKDAY(A6664)</f>
        <v>7</v>
      </c>
      <c r="D6664" s="164">
        <v>15</v>
      </c>
      <c r="E6664" s="163">
        <v>10</v>
      </c>
      <c r="F6664" s="163">
        <v>14.995000000000001</v>
      </c>
      <c r="G6664" s="163">
        <v>13.065000000000001</v>
      </c>
      <c r="H6664" s="1">
        <v>2672</v>
      </c>
      <c r="I6664" s="161">
        <f>VLOOKUP(B6664,L$2:M$54,2,FALSE)</f>
        <v>1.0603222768711427</v>
      </c>
      <c r="J6664">
        <f>MAX(I6664*F6664,E6664)</f>
        <v>15.899532541682785</v>
      </c>
      <c r="L6664" s="166"/>
      <c r="M6664" s="41"/>
      <c r="N6664" s="41"/>
      <c r="O6664" s="41"/>
    </row>
    <row r="6665" spans="1:15" x14ac:dyDescent="0.25">
      <c r="A6665" s="165">
        <v>43743.625</v>
      </c>
      <c r="B6665" s="167">
        <f>WEEKNUM(A6665)</f>
        <v>40</v>
      </c>
      <c r="C6665" s="164">
        <f>WEEKDAY(A6665)</f>
        <v>7</v>
      </c>
      <c r="D6665" s="164">
        <v>16</v>
      </c>
      <c r="E6665" s="163">
        <v>10</v>
      </c>
      <c r="F6665" s="163">
        <v>16.05</v>
      </c>
      <c r="G6665" s="163">
        <v>12.12</v>
      </c>
      <c r="H6665" s="1">
        <v>3008</v>
      </c>
      <c r="I6665" s="161">
        <f>VLOOKUP(B6665,L$2:M$54,2,FALSE)</f>
        <v>1.0603222768711427</v>
      </c>
      <c r="J6665">
        <f>MAX(I6665*F6665,E6665)</f>
        <v>17.018172543781841</v>
      </c>
      <c r="L6665" s="166"/>
      <c r="M6665" s="41"/>
      <c r="N6665" s="41"/>
      <c r="O6665" s="41"/>
    </row>
    <row r="6666" spans="1:15" x14ac:dyDescent="0.25">
      <c r="A6666" s="165">
        <v>43743.666666666664</v>
      </c>
      <c r="B6666" s="167">
        <f>WEEKNUM(A6666)</f>
        <v>40</v>
      </c>
      <c r="C6666" s="164">
        <f>WEEKDAY(A6666)</f>
        <v>7</v>
      </c>
      <c r="D6666" s="164">
        <v>17</v>
      </c>
      <c r="E6666" s="163">
        <v>10</v>
      </c>
      <c r="F6666" s="163">
        <v>16.064999999999998</v>
      </c>
      <c r="G6666" s="163">
        <v>11.837499999999999</v>
      </c>
      <c r="H6666" s="1">
        <v>3823</v>
      </c>
      <c r="I6666" s="161">
        <f>VLOOKUP(B6666,L$2:M$54,2,FALSE)</f>
        <v>1.0603222768711427</v>
      </c>
      <c r="J6666">
        <f>MAX(I6666*F6666,E6666)</f>
        <v>17.034077377934903</v>
      </c>
      <c r="L6666" s="166"/>
      <c r="M6666" s="41"/>
      <c r="N6666" s="41"/>
      <c r="O6666" s="41"/>
    </row>
    <row r="6667" spans="1:15" x14ac:dyDescent="0.25">
      <c r="A6667" s="165">
        <v>43743.708333333336</v>
      </c>
      <c r="B6667" s="167">
        <f>WEEKNUM(A6667)</f>
        <v>40</v>
      </c>
      <c r="C6667" s="164">
        <f>WEEKDAY(A6667)</f>
        <v>7</v>
      </c>
      <c r="D6667" s="164">
        <v>18</v>
      </c>
      <c r="E6667" s="163">
        <v>10</v>
      </c>
      <c r="F6667" s="163">
        <v>18.015000000000001</v>
      </c>
      <c r="G6667" s="163">
        <v>11.66</v>
      </c>
      <c r="H6667" s="1">
        <v>4305</v>
      </c>
      <c r="I6667" s="161">
        <f>VLOOKUP(B6667,L$2:M$54,2,FALSE)</f>
        <v>1.0603222768711427</v>
      </c>
      <c r="J6667">
        <f>MAX(I6667*F6667,E6667)</f>
        <v>19.101705817833636</v>
      </c>
      <c r="L6667" s="166"/>
      <c r="M6667" s="41"/>
      <c r="N6667" s="41"/>
      <c r="O6667" s="41"/>
    </row>
    <row r="6668" spans="1:15" x14ac:dyDescent="0.25">
      <c r="A6668" s="165">
        <v>43743.75</v>
      </c>
      <c r="B6668" s="167">
        <f>WEEKNUM(A6668)</f>
        <v>40</v>
      </c>
      <c r="C6668" s="164">
        <f>WEEKDAY(A6668)</f>
        <v>7</v>
      </c>
      <c r="D6668" s="164">
        <v>19</v>
      </c>
      <c r="E6668" s="163">
        <v>10</v>
      </c>
      <c r="F6668" s="163">
        <v>15.719999999999999</v>
      </c>
      <c r="G6668" s="163">
        <v>11.765000000000001</v>
      </c>
      <c r="H6668" s="1">
        <v>3504</v>
      </c>
      <c r="I6668" s="161">
        <f>VLOOKUP(B6668,L$2:M$54,2,FALSE)</f>
        <v>1.0603222768711427</v>
      </c>
      <c r="J6668">
        <f>MAX(I6668*F6668,E6668)</f>
        <v>16.668266192414361</v>
      </c>
      <c r="L6668" s="166"/>
      <c r="M6668" s="41"/>
      <c r="N6668" s="41"/>
      <c r="O6668" s="41"/>
    </row>
    <row r="6669" spans="1:15" x14ac:dyDescent="0.25">
      <c r="A6669" s="165">
        <v>43743.791666666664</v>
      </c>
      <c r="B6669" s="167">
        <f>WEEKNUM(A6669)</f>
        <v>40</v>
      </c>
      <c r="C6669" s="164">
        <f>WEEKDAY(A6669)</f>
        <v>7</v>
      </c>
      <c r="D6669" s="164">
        <v>20</v>
      </c>
      <c r="E6669" s="163">
        <v>10</v>
      </c>
      <c r="F6669" s="163">
        <v>14.530000000000001</v>
      </c>
      <c r="G6669" s="163">
        <v>11.91</v>
      </c>
      <c r="H6669" s="1">
        <v>2396</v>
      </c>
      <c r="I6669" s="161">
        <f>VLOOKUP(B6669,L$2:M$54,2,FALSE)</f>
        <v>1.0603222768711427</v>
      </c>
      <c r="J6669">
        <f>MAX(I6669*F6669,E6669)</f>
        <v>15.406482682937703</v>
      </c>
      <c r="L6669" s="166"/>
      <c r="M6669" s="41"/>
      <c r="N6669" s="41"/>
      <c r="O6669" s="41"/>
    </row>
    <row r="6670" spans="1:15" x14ac:dyDescent="0.25">
      <c r="A6670" s="165">
        <v>43743.833333333336</v>
      </c>
      <c r="B6670" s="167">
        <f>WEEKNUM(A6670)</f>
        <v>40</v>
      </c>
      <c r="C6670" s="164">
        <f>WEEKDAY(A6670)</f>
        <v>7</v>
      </c>
      <c r="D6670" s="164">
        <v>21</v>
      </c>
      <c r="E6670" s="163">
        <v>10</v>
      </c>
      <c r="F6670" s="163">
        <v>12.975</v>
      </c>
      <c r="G6670" s="163">
        <v>12.065</v>
      </c>
      <c r="H6670" s="1">
        <v>1334</v>
      </c>
      <c r="I6670" s="161">
        <f>VLOOKUP(B6670,L$2:M$54,2,FALSE)</f>
        <v>1.0603222768711427</v>
      </c>
      <c r="J6670">
        <f>MAX(I6670*F6670,E6670)</f>
        <v>13.757681542403075</v>
      </c>
      <c r="L6670" s="166"/>
      <c r="M6670" s="41"/>
      <c r="N6670" s="41"/>
      <c r="O6670" s="41"/>
    </row>
    <row r="6671" spans="1:15" x14ac:dyDescent="0.25">
      <c r="A6671" s="165">
        <v>43743.875</v>
      </c>
      <c r="B6671" s="167">
        <f>WEEKNUM(A6671)</f>
        <v>40</v>
      </c>
      <c r="C6671" s="164">
        <f>WEEKDAY(A6671)</f>
        <v>7</v>
      </c>
      <c r="D6671" s="164">
        <v>22</v>
      </c>
      <c r="E6671" s="163">
        <v>12</v>
      </c>
      <c r="F6671" s="163">
        <v>12.2</v>
      </c>
      <c r="G6671" s="163">
        <v>12.125</v>
      </c>
      <c r="H6671" s="1">
        <v>907</v>
      </c>
      <c r="I6671" s="161">
        <f>VLOOKUP(B6671,L$2:M$54,2,FALSE)</f>
        <v>1.0603222768711427</v>
      </c>
      <c r="J6671">
        <f>MAX(I6671*F6671,E6671)</f>
        <v>12.935931777827939</v>
      </c>
      <c r="L6671" s="166"/>
      <c r="M6671" s="41"/>
      <c r="N6671" s="41"/>
      <c r="O6671" s="41"/>
    </row>
    <row r="6672" spans="1:15" x14ac:dyDescent="0.25">
      <c r="A6672" s="165">
        <v>43743.916666666664</v>
      </c>
      <c r="B6672" s="167">
        <f>WEEKNUM(A6672)</f>
        <v>40</v>
      </c>
      <c r="C6672" s="164">
        <f>WEEKDAY(A6672)</f>
        <v>7</v>
      </c>
      <c r="D6672" s="164">
        <v>23</v>
      </c>
      <c r="E6672" s="163">
        <v>12</v>
      </c>
      <c r="F6672" s="163">
        <v>12.885</v>
      </c>
      <c r="G6672" s="163">
        <v>10.209999999999999</v>
      </c>
      <c r="H6672" s="1">
        <v>829</v>
      </c>
      <c r="I6672" s="161">
        <f>VLOOKUP(B6672,L$2:M$54,2,FALSE)</f>
        <v>1.0603222768711427</v>
      </c>
      <c r="J6672">
        <f>MAX(I6672*F6672,E6672)</f>
        <v>13.662252537484672</v>
      </c>
      <c r="L6672" s="166"/>
      <c r="M6672" s="41"/>
      <c r="N6672" s="41"/>
      <c r="O6672" s="41"/>
    </row>
    <row r="6673" spans="1:15" x14ac:dyDescent="0.25">
      <c r="A6673" s="165">
        <v>43743.958333333336</v>
      </c>
      <c r="B6673" s="167">
        <f>WEEKNUM(A6673)</f>
        <v>40</v>
      </c>
      <c r="C6673" s="164">
        <f>WEEKDAY(A6673)</f>
        <v>7</v>
      </c>
      <c r="D6673" s="164">
        <v>24</v>
      </c>
      <c r="E6673" s="163">
        <v>11.645</v>
      </c>
      <c r="F6673" s="163">
        <v>11.645</v>
      </c>
      <c r="G6673" s="163">
        <v>12.005000000000001</v>
      </c>
      <c r="H6673" s="1">
        <v>605</v>
      </c>
      <c r="I6673" s="161">
        <f>VLOOKUP(B6673,L$2:M$54,2,FALSE)</f>
        <v>1.0603222768711427</v>
      </c>
      <c r="J6673">
        <f>MAX(I6673*F6673,E6673)</f>
        <v>12.347452914164457</v>
      </c>
      <c r="L6673" s="166"/>
      <c r="M6673" s="41"/>
      <c r="N6673" s="41"/>
      <c r="O6673" s="41"/>
    </row>
    <row r="6674" spans="1:15" x14ac:dyDescent="0.25">
      <c r="A6674" s="165">
        <v>43744</v>
      </c>
      <c r="B6674" s="167">
        <f>WEEKNUM(A6674)</f>
        <v>41</v>
      </c>
      <c r="C6674" s="164">
        <f>WEEKDAY(A6674)</f>
        <v>1</v>
      </c>
      <c r="D6674" s="164">
        <v>1</v>
      </c>
      <c r="E6674" s="163">
        <v>12.100000000000001</v>
      </c>
      <c r="F6674" s="163">
        <v>12.100000000000001</v>
      </c>
      <c r="G6674" s="163">
        <v>10.045</v>
      </c>
      <c r="H6674" s="1">
        <v>293</v>
      </c>
      <c r="I6674" s="161">
        <f>VLOOKUP(B6674,L$2:M$54,2,FALSE)</f>
        <v>1.0133161855139119</v>
      </c>
      <c r="J6674">
        <f>MAX(I6674*F6674,E6674)</f>
        <v>12.261125844718336</v>
      </c>
      <c r="L6674" s="166"/>
      <c r="M6674" s="41"/>
      <c r="N6674" s="41"/>
      <c r="O6674" s="41"/>
    </row>
    <row r="6675" spans="1:15" x14ac:dyDescent="0.25">
      <c r="A6675" s="165">
        <v>43744.041666666664</v>
      </c>
      <c r="B6675" s="167">
        <f>WEEKNUM(A6675)</f>
        <v>41</v>
      </c>
      <c r="C6675" s="164">
        <f>WEEKDAY(A6675)</f>
        <v>1</v>
      </c>
      <c r="D6675" s="164">
        <v>2</v>
      </c>
      <c r="E6675" s="163">
        <v>11.620000000000001</v>
      </c>
      <c r="F6675" s="163">
        <v>11.620000000000001</v>
      </c>
      <c r="G6675" s="163">
        <v>11.965</v>
      </c>
      <c r="H6675" s="1">
        <v>115</v>
      </c>
      <c r="I6675" s="161">
        <f>VLOOKUP(B6675,L$2:M$54,2,FALSE)</f>
        <v>1.0133161855139119</v>
      </c>
      <c r="J6675">
        <f>MAX(I6675*F6675,E6675)</f>
        <v>11.774734075671658</v>
      </c>
      <c r="L6675" s="166"/>
      <c r="M6675" s="41"/>
      <c r="N6675" s="41"/>
      <c r="O6675" s="41"/>
    </row>
    <row r="6676" spans="1:15" x14ac:dyDescent="0.25">
      <c r="A6676" s="165">
        <v>43744.083333333336</v>
      </c>
      <c r="B6676" s="167">
        <f>WEEKNUM(A6676)</f>
        <v>41</v>
      </c>
      <c r="C6676" s="164">
        <f>WEEKDAY(A6676)</f>
        <v>1</v>
      </c>
      <c r="D6676" s="164">
        <v>3</v>
      </c>
      <c r="E6676" s="163">
        <v>10.18</v>
      </c>
      <c r="F6676" s="163">
        <v>10.18</v>
      </c>
      <c r="G6676" s="163">
        <v>11.940000000000001</v>
      </c>
      <c r="H6676" s="1">
        <v>95</v>
      </c>
      <c r="I6676" s="161">
        <f>VLOOKUP(B6676,L$2:M$54,2,FALSE)</f>
        <v>1.0133161855139119</v>
      </c>
      <c r="J6676">
        <f>MAX(I6676*F6676,E6676)</f>
        <v>10.315558768531623</v>
      </c>
      <c r="L6676" s="166"/>
      <c r="M6676" s="41"/>
      <c r="N6676" s="41"/>
      <c r="O6676" s="41"/>
    </row>
    <row r="6677" spans="1:15" x14ac:dyDescent="0.25">
      <c r="A6677" s="165">
        <v>43744.125</v>
      </c>
      <c r="B6677" s="167">
        <f>WEEKNUM(A6677)</f>
        <v>41</v>
      </c>
      <c r="C6677" s="164">
        <f>WEEKDAY(A6677)</f>
        <v>1</v>
      </c>
      <c r="D6677" s="164">
        <v>4</v>
      </c>
      <c r="E6677" s="163">
        <v>9.7899999999999991</v>
      </c>
      <c r="F6677" s="163">
        <v>9.7899999999999991</v>
      </c>
      <c r="G6677" s="163">
        <v>12.9275</v>
      </c>
      <c r="H6677" s="1">
        <v>169</v>
      </c>
      <c r="I6677" s="161">
        <f>VLOOKUP(B6677,L$2:M$54,2,FALSE)</f>
        <v>1.0133161855139119</v>
      </c>
      <c r="J6677">
        <f>MAX(I6677*F6677,E6677)</f>
        <v>9.9203654561811963</v>
      </c>
      <c r="L6677" s="166"/>
      <c r="M6677" s="41"/>
      <c r="N6677" s="41"/>
      <c r="O6677" s="41"/>
    </row>
    <row r="6678" spans="1:15" x14ac:dyDescent="0.25">
      <c r="A6678" s="165">
        <v>43744.166666666664</v>
      </c>
      <c r="B6678" s="167">
        <f>WEEKNUM(A6678)</f>
        <v>41</v>
      </c>
      <c r="C6678" s="164">
        <f>WEEKDAY(A6678)</f>
        <v>1</v>
      </c>
      <c r="D6678" s="164">
        <v>5</v>
      </c>
      <c r="E6678" s="163">
        <v>10.120000000000001</v>
      </c>
      <c r="F6678" s="163">
        <v>10.120000000000001</v>
      </c>
      <c r="G6678" s="163">
        <v>13.047499999999999</v>
      </c>
      <c r="H6678" s="1">
        <v>339</v>
      </c>
      <c r="I6678" s="161">
        <f>VLOOKUP(B6678,L$2:M$54,2,FALSE)</f>
        <v>1.0133161855139119</v>
      </c>
      <c r="J6678">
        <f>MAX(I6678*F6678,E6678)</f>
        <v>10.254759797400789</v>
      </c>
      <c r="L6678" s="166"/>
      <c r="M6678" s="41"/>
      <c r="N6678" s="41"/>
      <c r="O6678" s="41"/>
    </row>
    <row r="6679" spans="1:15" x14ac:dyDescent="0.25">
      <c r="A6679" s="165">
        <v>43744.208333333336</v>
      </c>
      <c r="B6679" s="167">
        <f>WEEKNUM(A6679)</f>
        <v>41</v>
      </c>
      <c r="C6679" s="164">
        <f>WEEKDAY(A6679)</f>
        <v>1</v>
      </c>
      <c r="D6679" s="164">
        <v>6</v>
      </c>
      <c r="E6679" s="163">
        <v>10.14</v>
      </c>
      <c r="F6679" s="163">
        <v>10.14</v>
      </c>
      <c r="G6679" s="163">
        <v>12.055</v>
      </c>
      <c r="H6679" s="1">
        <v>833</v>
      </c>
      <c r="I6679" s="161">
        <f>VLOOKUP(B6679,L$2:M$54,2,FALSE)</f>
        <v>1.0133161855139119</v>
      </c>
      <c r="J6679">
        <f>MAX(I6679*F6679,E6679)</f>
        <v>10.275026121111067</v>
      </c>
      <c r="L6679" s="166"/>
      <c r="M6679" s="41"/>
      <c r="N6679" s="41"/>
      <c r="O6679" s="41"/>
    </row>
    <row r="6680" spans="1:15" x14ac:dyDescent="0.25">
      <c r="A6680" s="165">
        <v>43744.25</v>
      </c>
      <c r="B6680" s="167">
        <f>WEEKNUM(A6680)</f>
        <v>41</v>
      </c>
      <c r="C6680" s="164">
        <f>WEEKDAY(A6680)</f>
        <v>1</v>
      </c>
      <c r="D6680" s="164">
        <v>7</v>
      </c>
      <c r="E6680" s="163">
        <v>9.8550000000000004</v>
      </c>
      <c r="F6680" s="163">
        <v>9.870000000000001</v>
      </c>
      <c r="G6680" s="163">
        <v>11.975000000000001</v>
      </c>
      <c r="H6680" s="1">
        <v>3180</v>
      </c>
      <c r="I6680" s="161">
        <f>VLOOKUP(B6680,L$2:M$54,2,FALSE)</f>
        <v>1.0133161855139119</v>
      </c>
      <c r="J6680">
        <f>MAX(I6680*F6680,E6680)</f>
        <v>10.001430751022312</v>
      </c>
      <c r="L6680" s="166"/>
      <c r="M6680" s="41"/>
      <c r="N6680" s="41"/>
      <c r="O6680" s="41"/>
    </row>
    <row r="6681" spans="1:15" x14ac:dyDescent="0.25">
      <c r="A6681" s="165">
        <v>43744.291666666664</v>
      </c>
      <c r="B6681" s="167">
        <f>WEEKNUM(A6681)</f>
        <v>41</v>
      </c>
      <c r="C6681" s="164">
        <f>WEEKDAY(A6681)</f>
        <v>1</v>
      </c>
      <c r="D6681" s="164">
        <v>8</v>
      </c>
      <c r="E6681" s="163">
        <v>9.9349999999999987</v>
      </c>
      <c r="F6681" s="163">
        <v>9.7650000000000006</v>
      </c>
      <c r="G6681" s="163">
        <v>12.09</v>
      </c>
      <c r="H6681" s="1">
        <v>4281</v>
      </c>
      <c r="I6681" s="161">
        <f>VLOOKUP(B6681,L$2:M$54,2,FALSE)</f>
        <v>1.0133161855139119</v>
      </c>
      <c r="J6681">
        <f>MAX(I6681*F6681,E6681)</f>
        <v>9.9349999999999987</v>
      </c>
      <c r="L6681" s="166"/>
      <c r="M6681" s="41"/>
      <c r="N6681" s="41"/>
      <c r="O6681" s="41"/>
    </row>
    <row r="6682" spans="1:15" x14ac:dyDescent="0.25">
      <c r="A6682" s="165">
        <v>43744.333333333336</v>
      </c>
      <c r="B6682" s="167">
        <f>WEEKNUM(A6682)</f>
        <v>41</v>
      </c>
      <c r="C6682" s="164">
        <f>WEEKDAY(A6682)</f>
        <v>1</v>
      </c>
      <c r="D6682" s="164">
        <v>9</v>
      </c>
      <c r="E6682" s="163">
        <v>9</v>
      </c>
      <c r="F6682" s="163">
        <v>12.815000000000001</v>
      </c>
      <c r="G6682" s="163">
        <v>12.030000000000001</v>
      </c>
      <c r="H6682" s="1">
        <v>3780</v>
      </c>
      <c r="I6682" s="161">
        <f>VLOOKUP(B6682,L$2:M$54,2,FALSE)</f>
        <v>1.0133161855139119</v>
      </c>
      <c r="J6682">
        <f>MAX(I6682*F6682,E6682)</f>
        <v>12.985646917360782</v>
      </c>
      <c r="L6682" s="166"/>
      <c r="M6682" s="41"/>
      <c r="N6682" s="41"/>
      <c r="O6682" s="41"/>
    </row>
    <row r="6683" spans="1:15" x14ac:dyDescent="0.25">
      <c r="A6683" s="165">
        <v>43744.375</v>
      </c>
      <c r="B6683" s="167">
        <f>WEEKNUM(A6683)</f>
        <v>41</v>
      </c>
      <c r="C6683" s="164">
        <f>WEEKDAY(A6683)</f>
        <v>1</v>
      </c>
      <c r="D6683" s="164">
        <v>10</v>
      </c>
      <c r="E6683" s="163">
        <v>10</v>
      </c>
      <c r="F6683" s="163">
        <v>14.09</v>
      </c>
      <c r="G6683" s="163">
        <v>12.512499999999999</v>
      </c>
      <c r="H6683" s="1">
        <v>2956</v>
      </c>
      <c r="I6683" s="161">
        <f>VLOOKUP(B6683,L$2:M$54,2,FALSE)</f>
        <v>1.0133161855139119</v>
      </c>
      <c r="J6683">
        <f>MAX(I6683*F6683,E6683)</f>
        <v>14.277625053891018</v>
      </c>
      <c r="L6683" s="166"/>
      <c r="M6683" s="41"/>
      <c r="N6683" s="41"/>
      <c r="O6683" s="41"/>
    </row>
    <row r="6684" spans="1:15" x14ac:dyDescent="0.25">
      <c r="A6684" s="165">
        <v>43744.416666666664</v>
      </c>
      <c r="B6684" s="167">
        <f>WEEKNUM(A6684)</f>
        <v>41</v>
      </c>
      <c r="C6684" s="164">
        <f>WEEKDAY(A6684)</f>
        <v>1</v>
      </c>
      <c r="D6684" s="164">
        <v>11</v>
      </c>
      <c r="E6684" s="163">
        <v>10</v>
      </c>
      <c r="F6684" s="163">
        <v>13.98</v>
      </c>
      <c r="G6684" s="163">
        <v>13.035</v>
      </c>
      <c r="H6684" s="1">
        <v>2647</v>
      </c>
      <c r="I6684" s="161">
        <f>VLOOKUP(B6684,L$2:M$54,2,FALSE)</f>
        <v>1.0133161855139119</v>
      </c>
      <c r="J6684">
        <f>MAX(I6684*F6684,E6684)</f>
        <v>14.166160273484488</v>
      </c>
      <c r="L6684" s="166"/>
      <c r="M6684" s="41"/>
      <c r="N6684" s="41"/>
      <c r="O6684" s="41"/>
    </row>
    <row r="6685" spans="1:15" x14ac:dyDescent="0.25">
      <c r="A6685" s="165">
        <v>43744.458333333336</v>
      </c>
      <c r="B6685" s="167">
        <f>WEEKNUM(A6685)</f>
        <v>41</v>
      </c>
      <c r="C6685" s="164">
        <f>WEEKDAY(A6685)</f>
        <v>1</v>
      </c>
      <c r="D6685" s="164">
        <v>12</v>
      </c>
      <c r="E6685" s="163">
        <v>10</v>
      </c>
      <c r="F6685" s="163">
        <v>14.09</v>
      </c>
      <c r="G6685" s="163">
        <v>12.969999999999999</v>
      </c>
      <c r="H6685" s="1">
        <v>2778</v>
      </c>
      <c r="I6685" s="161">
        <f>VLOOKUP(B6685,L$2:M$54,2,FALSE)</f>
        <v>1.0133161855139119</v>
      </c>
      <c r="J6685">
        <f>MAX(I6685*F6685,E6685)</f>
        <v>14.277625053891018</v>
      </c>
      <c r="L6685" s="166"/>
      <c r="M6685" s="41"/>
      <c r="N6685" s="41"/>
      <c r="O6685" s="41"/>
    </row>
    <row r="6686" spans="1:15" x14ac:dyDescent="0.25">
      <c r="A6686" s="165">
        <v>43744.5</v>
      </c>
      <c r="B6686" s="167">
        <f>WEEKNUM(A6686)</f>
        <v>41</v>
      </c>
      <c r="C6686" s="164">
        <f>WEEKDAY(A6686)</f>
        <v>1</v>
      </c>
      <c r="D6686" s="164">
        <v>13</v>
      </c>
      <c r="E6686" s="163">
        <v>10</v>
      </c>
      <c r="F6686" s="163">
        <v>13.98</v>
      </c>
      <c r="G6686" s="163">
        <v>13.9975</v>
      </c>
      <c r="H6686" s="1">
        <v>2756</v>
      </c>
      <c r="I6686" s="161">
        <f>VLOOKUP(B6686,L$2:M$54,2,FALSE)</f>
        <v>1.0133161855139119</v>
      </c>
      <c r="J6686">
        <f>MAX(I6686*F6686,E6686)</f>
        <v>14.166160273484488</v>
      </c>
      <c r="L6686" s="166"/>
      <c r="M6686" s="41"/>
      <c r="N6686" s="41"/>
      <c r="O6686" s="41"/>
    </row>
    <row r="6687" spans="1:15" x14ac:dyDescent="0.25">
      <c r="A6687" s="165">
        <v>43744.541666666664</v>
      </c>
      <c r="B6687" s="167">
        <f>WEEKNUM(A6687)</f>
        <v>41</v>
      </c>
      <c r="C6687" s="164">
        <f>WEEKDAY(A6687)</f>
        <v>1</v>
      </c>
      <c r="D6687" s="164">
        <v>14</v>
      </c>
      <c r="E6687" s="163">
        <v>10</v>
      </c>
      <c r="F6687" s="163">
        <v>14.09</v>
      </c>
      <c r="G6687" s="163">
        <v>13.057500000000001</v>
      </c>
      <c r="H6687" s="1">
        <v>2605</v>
      </c>
      <c r="I6687" s="161">
        <f>VLOOKUP(B6687,L$2:M$54,2,FALSE)</f>
        <v>1.0133161855139119</v>
      </c>
      <c r="J6687">
        <f>MAX(I6687*F6687,E6687)</f>
        <v>14.277625053891018</v>
      </c>
      <c r="L6687" s="166"/>
      <c r="M6687" s="41"/>
      <c r="N6687" s="41"/>
      <c r="O6687" s="41"/>
    </row>
    <row r="6688" spans="1:15" x14ac:dyDescent="0.25">
      <c r="A6688" s="165">
        <v>43744.583333333336</v>
      </c>
      <c r="B6688" s="167">
        <f>WEEKNUM(A6688)</f>
        <v>41</v>
      </c>
      <c r="C6688" s="164">
        <f>WEEKDAY(A6688)</f>
        <v>1</v>
      </c>
      <c r="D6688" s="164">
        <v>15</v>
      </c>
      <c r="E6688" s="163">
        <v>10</v>
      </c>
      <c r="F6688" s="163">
        <v>13.98</v>
      </c>
      <c r="G6688" s="163">
        <v>12.75</v>
      </c>
      <c r="H6688" s="1">
        <v>2999</v>
      </c>
      <c r="I6688" s="161">
        <f>VLOOKUP(B6688,L$2:M$54,2,FALSE)</f>
        <v>1.0133161855139119</v>
      </c>
      <c r="J6688">
        <f>MAX(I6688*F6688,E6688)</f>
        <v>14.166160273484488</v>
      </c>
      <c r="L6688" s="166"/>
      <c r="M6688" s="41"/>
      <c r="N6688" s="41"/>
      <c r="O6688" s="41"/>
    </row>
    <row r="6689" spans="1:15" x14ac:dyDescent="0.25">
      <c r="A6689" s="165">
        <v>43744.625</v>
      </c>
      <c r="B6689" s="167">
        <f>WEEKNUM(A6689)</f>
        <v>41</v>
      </c>
      <c r="C6689" s="164">
        <f>WEEKDAY(A6689)</f>
        <v>1</v>
      </c>
      <c r="D6689" s="164">
        <v>16</v>
      </c>
      <c r="E6689" s="163">
        <v>10</v>
      </c>
      <c r="F6689" s="163">
        <v>13.865</v>
      </c>
      <c r="G6689" s="163">
        <v>11.985000000000001</v>
      </c>
      <c r="H6689" s="1">
        <v>3411</v>
      </c>
      <c r="I6689" s="161">
        <f>VLOOKUP(B6689,L$2:M$54,2,FALSE)</f>
        <v>1.0133161855139119</v>
      </c>
      <c r="J6689">
        <f>MAX(I6689*F6689,E6689)</f>
        <v>14.049628912150389</v>
      </c>
      <c r="L6689" s="166"/>
      <c r="M6689" s="41"/>
      <c r="N6689" s="41"/>
      <c r="O6689" s="41"/>
    </row>
    <row r="6690" spans="1:15" x14ac:dyDescent="0.25">
      <c r="A6690" s="165">
        <v>43744.666666666664</v>
      </c>
      <c r="B6690" s="167">
        <f>WEEKNUM(A6690)</f>
        <v>41</v>
      </c>
      <c r="C6690" s="164">
        <f>WEEKDAY(A6690)</f>
        <v>1</v>
      </c>
      <c r="D6690" s="164">
        <v>17</v>
      </c>
      <c r="E6690" s="163">
        <v>10</v>
      </c>
      <c r="F6690" s="163">
        <v>13.684999999999999</v>
      </c>
      <c r="G6690" s="163">
        <v>11.399999999999999</v>
      </c>
      <c r="H6690" s="1">
        <v>4068</v>
      </c>
      <c r="I6690" s="161">
        <f>VLOOKUP(B6690,L$2:M$54,2,FALSE)</f>
        <v>1.0133161855139119</v>
      </c>
      <c r="J6690">
        <f>MAX(I6690*F6690,E6690)</f>
        <v>13.867231998757884</v>
      </c>
      <c r="L6690" s="166"/>
      <c r="M6690" s="41"/>
      <c r="N6690" s="41"/>
      <c r="O6690" s="41"/>
    </row>
    <row r="6691" spans="1:15" x14ac:dyDescent="0.25">
      <c r="A6691" s="165">
        <v>43744.708333333336</v>
      </c>
      <c r="B6691" s="167">
        <f>WEEKNUM(A6691)</f>
        <v>41</v>
      </c>
      <c r="C6691" s="164">
        <f>WEEKDAY(A6691)</f>
        <v>1</v>
      </c>
      <c r="D6691" s="164">
        <v>18</v>
      </c>
      <c r="E6691" s="163">
        <v>10</v>
      </c>
      <c r="F6691" s="163">
        <v>14.09</v>
      </c>
      <c r="G6691" s="163">
        <v>12.030000000000001</v>
      </c>
      <c r="H6691" s="1">
        <v>4109</v>
      </c>
      <c r="I6691" s="161">
        <f>VLOOKUP(B6691,L$2:M$54,2,FALSE)</f>
        <v>1.0133161855139119</v>
      </c>
      <c r="J6691">
        <f>MAX(I6691*F6691,E6691)</f>
        <v>14.277625053891018</v>
      </c>
      <c r="L6691" s="166"/>
      <c r="M6691" s="41"/>
      <c r="N6691" s="41"/>
      <c r="O6691" s="41"/>
    </row>
    <row r="6692" spans="1:15" x14ac:dyDescent="0.25">
      <c r="A6692" s="165">
        <v>43744.75</v>
      </c>
      <c r="B6692" s="167">
        <f>WEEKNUM(A6692)</f>
        <v>41</v>
      </c>
      <c r="C6692" s="164">
        <f>WEEKDAY(A6692)</f>
        <v>1</v>
      </c>
      <c r="D6692" s="164">
        <v>19</v>
      </c>
      <c r="E6692" s="163">
        <v>10</v>
      </c>
      <c r="F6692" s="163">
        <v>13.99</v>
      </c>
      <c r="G6692" s="163">
        <v>11.932500000000001</v>
      </c>
      <c r="H6692" s="1">
        <v>3245</v>
      </c>
      <c r="I6692" s="161">
        <f>VLOOKUP(B6692,L$2:M$54,2,FALSE)</f>
        <v>1.0133161855139119</v>
      </c>
      <c r="J6692">
        <f>MAX(I6692*F6692,E6692)</f>
        <v>14.176293435339627</v>
      </c>
      <c r="L6692" s="166"/>
      <c r="M6692" s="41"/>
      <c r="N6692" s="41"/>
      <c r="O6692" s="41"/>
    </row>
    <row r="6693" spans="1:15" x14ac:dyDescent="0.25">
      <c r="A6693" s="165">
        <v>43744.791666666664</v>
      </c>
      <c r="B6693" s="167">
        <f>WEEKNUM(A6693)</f>
        <v>41</v>
      </c>
      <c r="C6693" s="164">
        <f>WEEKDAY(A6693)</f>
        <v>1</v>
      </c>
      <c r="D6693" s="164">
        <v>20</v>
      </c>
      <c r="E6693" s="163">
        <v>10</v>
      </c>
      <c r="F6693" s="163">
        <v>13.965</v>
      </c>
      <c r="G6693" s="163">
        <v>12.120000000000001</v>
      </c>
      <c r="H6693" s="1">
        <v>2450</v>
      </c>
      <c r="I6693" s="161">
        <f>VLOOKUP(B6693,L$2:M$54,2,FALSE)</f>
        <v>1.0133161855139119</v>
      </c>
      <c r="J6693">
        <f>MAX(I6693*F6693,E6693)</f>
        <v>14.150960530701779</v>
      </c>
      <c r="L6693" s="166"/>
      <c r="M6693" s="41"/>
      <c r="N6693" s="41"/>
      <c r="O6693" s="41"/>
    </row>
    <row r="6694" spans="1:15" x14ac:dyDescent="0.25">
      <c r="A6694" s="165">
        <v>43744.833333333336</v>
      </c>
      <c r="B6694" s="167">
        <f>WEEKNUM(A6694)</f>
        <v>41</v>
      </c>
      <c r="C6694" s="164">
        <f>WEEKDAY(A6694)</f>
        <v>1</v>
      </c>
      <c r="D6694" s="164">
        <v>21</v>
      </c>
      <c r="E6694" s="163">
        <v>10</v>
      </c>
      <c r="F6694" s="163">
        <v>12.815</v>
      </c>
      <c r="G6694" s="163">
        <v>11.905000000000001</v>
      </c>
      <c r="H6694" s="1">
        <v>1452</v>
      </c>
      <c r="I6694" s="161">
        <f>VLOOKUP(B6694,L$2:M$54,2,FALSE)</f>
        <v>1.0133161855139119</v>
      </c>
      <c r="J6694">
        <f>MAX(I6694*F6694,E6694)</f>
        <v>12.98564691736078</v>
      </c>
      <c r="L6694" s="166"/>
      <c r="M6694" s="41"/>
      <c r="N6694" s="41"/>
      <c r="O6694" s="41"/>
    </row>
    <row r="6695" spans="1:15" x14ac:dyDescent="0.25">
      <c r="A6695" s="165">
        <v>43744.875</v>
      </c>
      <c r="B6695" s="167">
        <f>WEEKNUM(A6695)</f>
        <v>41</v>
      </c>
      <c r="C6695" s="164">
        <f>WEEKDAY(A6695)</f>
        <v>1</v>
      </c>
      <c r="D6695" s="164">
        <v>22</v>
      </c>
      <c r="E6695" s="163">
        <v>12</v>
      </c>
      <c r="F6695" s="163">
        <v>12.045</v>
      </c>
      <c r="G6695" s="163">
        <v>12.065000000000001</v>
      </c>
      <c r="H6695" s="1">
        <v>903</v>
      </c>
      <c r="I6695" s="161">
        <f>VLOOKUP(B6695,L$2:M$54,2,FALSE)</f>
        <v>1.0133161855139119</v>
      </c>
      <c r="J6695">
        <f>MAX(I6695*F6695,E6695)</f>
        <v>12.205393454515068</v>
      </c>
      <c r="L6695" s="166"/>
      <c r="M6695" s="41"/>
      <c r="N6695" s="41"/>
      <c r="O6695" s="41"/>
    </row>
    <row r="6696" spans="1:15" x14ac:dyDescent="0.25">
      <c r="A6696" s="165">
        <v>43744.916666666664</v>
      </c>
      <c r="B6696" s="167">
        <f>WEEKNUM(A6696)</f>
        <v>41</v>
      </c>
      <c r="C6696" s="164">
        <f>WEEKDAY(A6696)</f>
        <v>1</v>
      </c>
      <c r="D6696" s="164">
        <v>23</v>
      </c>
      <c r="E6696" s="163">
        <v>11</v>
      </c>
      <c r="F6696" s="163">
        <v>11.73</v>
      </c>
      <c r="G6696" s="163">
        <v>10.215</v>
      </c>
      <c r="H6696" s="1">
        <v>854</v>
      </c>
      <c r="I6696" s="161">
        <f>VLOOKUP(B6696,L$2:M$54,2,FALSE)</f>
        <v>1.0133161855139119</v>
      </c>
      <c r="J6696">
        <f>MAX(I6696*F6696,E6696)</f>
        <v>11.886198856078186</v>
      </c>
      <c r="L6696" s="166"/>
      <c r="M6696" s="41"/>
      <c r="N6696" s="41"/>
      <c r="O6696" s="41"/>
    </row>
    <row r="6697" spans="1:15" x14ac:dyDescent="0.25">
      <c r="A6697" s="165">
        <v>43744.958333333336</v>
      </c>
      <c r="B6697" s="167">
        <f>WEEKNUM(A6697)</f>
        <v>41</v>
      </c>
      <c r="C6697" s="164">
        <f>WEEKDAY(A6697)</f>
        <v>1</v>
      </c>
      <c r="D6697" s="164">
        <v>24</v>
      </c>
      <c r="E6697" s="163">
        <v>11.815</v>
      </c>
      <c r="F6697" s="163">
        <v>11.815</v>
      </c>
      <c r="G6697" s="163">
        <v>10.055</v>
      </c>
      <c r="H6697" s="1">
        <v>762</v>
      </c>
      <c r="I6697" s="161">
        <f>VLOOKUP(B6697,L$2:M$54,2,FALSE)</f>
        <v>1.0133161855139119</v>
      </c>
      <c r="J6697">
        <f>MAX(I6697*F6697,E6697)</f>
        <v>11.972330731846869</v>
      </c>
      <c r="L6697" s="166"/>
      <c r="M6697" s="41"/>
      <c r="N6697" s="41"/>
      <c r="O6697" s="41"/>
    </row>
    <row r="6698" spans="1:15" x14ac:dyDescent="0.25">
      <c r="A6698" s="165">
        <v>43745</v>
      </c>
      <c r="B6698" s="167">
        <f>WEEKNUM(A6698)</f>
        <v>41</v>
      </c>
      <c r="C6698" s="164">
        <f>WEEKDAY(A6698)</f>
        <v>2</v>
      </c>
      <c r="D6698" s="164">
        <v>1</v>
      </c>
      <c r="E6698" s="163">
        <v>11.86</v>
      </c>
      <c r="F6698" s="163">
        <v>11.86</v>
      </c>
      <c r="G6698" s="163">
        <v>11.02</v>
      </c>
      <c r="H6698" s="1">
        <v>506</v>
      </c>
      <c r="I6698" s="161">
        <f>VLOOKUP(B6698,L$2:M$54,2,FALSE)</f>
        <v>1.0133161855139119</v>
      </c>
      <c r="J6698">
        <f>MAX(I6698*F6698,E6698)</f>
        <v>12.017929960194994</v>
      </c>
      <c r="L6698" s="166"/>
      <c r="M6698" s="41"/>
      <c r="N6698" s="41"/>
      <c r="O6698" s="41"/>
    </row>
    <row r="6699" spans="1:15" x14ac:dyDescent="0.25">
      <c r="A6699" s="165">
        <v>43745.041666666664</v>
      </c>
      <c r="B6699" s="167">
        <f>WEEKNUM(A6699)</f>
        <v>41</v>
      </c>
      <c r="C6699" s="164">
        <f>WEEKDAY(A6699)</f>
        <v>2</v>
      </c>
      <c r="D6699" s="164">
        <v>2</v>
      </c>
      <c r="E6699" s="163">
        <v>12.065</v>
      </c>
      <c r="F6699" s="163">
        <v>12.065</v>
      </c>
      <c r="G6699" s="163">
        <v>9.8999999999999986</v>
      </c>
      <c r="H6699" s="1">
        <v>284</v>
      </c>
      <c r="I6699" s="161">
        <f>VLOOKUP(B6699,L$2:M$54,2,FALSE)</f>
        <v>1.0133161855139119</v>
      </c>
      <c r="J6699">
        <f>MAX(I6699*F6699,E6699)</f>
        <v>12.225659778225346</v>
      </c>
      <c r="L6699" s="166"/>
      <c r="M6699" s="41"/>
      <c r="N6699" s="41"/>
      <c r="O6699" s="41"/>
    </row>
    <row r="6700" spans="1:15" x14ac:dyDescent="0.25">
      <c r="A6700" s="165">
        <v>43745.083333333336</v>
      </c>
      <c r="B6700" s="167">
        <f>WEEKNUM(A6700)</f>
        <v>41</v>
      </c>
      <c r="C6700" s="164">
        <f>WEEKDAY(A6700)</f>
        <v>2</v>
      </c>
      <c r="D6700" s="164">
        <v>3</v>
      </c>
      <c r="E6700" s="163">
        <v>12.030000000000001</v>
      </c>
      <c r="F6700" s="163">
        <v>12.030000000000001</v>
      </c>
      <c r="G6700" s="163">
        <v>10.9475</v>
      </c>
      <c r="H6700" s="1">
        <v>198</v>
      </c>
      <c r="I6700" s="161">
        <f>VLOOKUP(B6700,L$2:M$54,2,FALSE)</f>
        <v>1.0133161855139119</v>
      </c>
      <c r="J6700">
        <f>MAX(I6700*F6700,E6700)</f>
        <v>12.190193711732361</v>
      </c>
      <c r="L6700" s="166"/>
      <c r="M6700" s="41"/>
      <c r="N6700" s="41"/>
      <c r="O6700" s="41"/>
    </row>
    <row r="6701" spans="1:15" x14ac:dyDescent="0.25">
      <c r="A6701" s="165">
        <v>43745.125</v>
      </c>
      <c r="B6701" s="167">
        <f>WEEKNUM(A6701)</f>
        <v>41</v>
      </c>
      <c r="C6701" s="164">
        <f>WEEKDAY(A6701)</f>
        <v>2</v>
      </c>
      <c r="D6701" s="164">
        <v>4</v>
      </c>
      <c r="E6701" s="163">
        <v>9.9499999999999993</v>
      </c>
      <c r="F6701" s="163">
        <v>9.9499999999999993</v>
      </c>
      <c r="G6701" s="163">
        <v>10.465</v>
      </c>
      <c r="H6701" s="1">
        <v>219</v>
      </c>
      <c r="I6701" s="161">
        <f>VLOOKUP(B6701,L$2:M$54,2,FALSE)</f>
        <v>1.0133161855139119</v>
      </c>
      <c r="J6701">
        <f>MAX(I6701*F6701,E6701)</f>
        <v>10.082496045863422</v>
      </c>
      <c r="L6701" s="166"/>
      <c r="M6701" s="41"/>
      <c r="N6701" s="41"/>
      <c r="O6701" s="41"/>
    </row>
    <row r="6702" spans="1:15" x14ac:dyDescent="0.25">
      <c r="A6702" s="165">
        <v>43745.166666666664</v>
      </c>
      <c r="B6702" s="167">
        <f>WEEKNUM(A6702)</f>
        <v>41</v>
      </c>
      <c r="C6702" s="164">
        <f>WEEKDAY(A6702)</f>
        <v>2</v>
      </c>
      <c r="D6702" s="164">
        <v>5</v>
      </c>
      <c r="E6702" s="163">
        <v>10.190000000000001</v>
      </c>
      <c r="F6702" s="163">
        <v>10.190000000000001</v>
      </c>
      <c r="G6702" s="163">
        <v>11.342499999999999</v>
      </c>
      <c r="H6702" s="1">
        <v>382</v>
      </c>
      <c r="I6702" s="161">
        <f>VLOOKUP(B6702,L$2:M$54,2,FALSE)</f>
        <v>1.0133161855139119</v>
      </c>
      <c r="J6702">
        <f>MAX(I6702*F6702,E6702)</f>
        <v>10.325691930386764</v>
      </c>
      <c r="L6702" s="166"/>
      <c r="M6702" s="41"/>
      <c r="N6702" s="41"/>
      <c r="O6702" s="41"/>
    </row>
    <row r="6703" spans="1:15" x14ac:dyDescent="0.25">
      <c r="A6703" s="165">
        <v>43745.208333333336</v>
      </c>
      <c r="B6703" s="167">
        <f>WEEKNUM(A6703)</f>
        <v>41</v>
      </c>
      <c r="C6703" s="164">
        <f>WEEKDAY(A6703)</f>
        <v>2</v>
      </c>
      <c r="D6703" s="164">
        <v>6</v>
      </c>
      <c r="E6703" s="163">
        <v>10.065000000000001</v>
      </c>
      <c r="F6703" s="163">
        <v>10.065000000000001</v>
      </c>
      <c r="G6703" s="163">
        <v>11.899999999999999</v>
      </c>
      <c r="H6703" s="1">
        <v>379</v>
      </c>
      <c r="I6703" s="161">
        <f>VLOOKUP(B6703,L$2:M$54,2,FALSE)</f>
        <v>1.0133161855139119</v>
      </c>
      <c r="J6703">
        <f>MAX(I6703*F6703,E6703)</f>
        <v>10.199027407197525</v>
      </c>
      <c r="L6703" s="166"/>
      <c r="M6703" s="41"/>
      <c r="N6703" s="41"/>
      <c r="O6703" s="41"/>
    </row>
    <row r="6704" spans="1:15" x14ac:dyDescent="0.25">
      <c r="A6704" s="165">
        <v>43745.25</v>
      </c>
      <c r="B6704" s="167">
        <f>WEEKNUM(A6704)</f>
        <v>41</v>
      </c>
      <c r="C6704" s="164">
        <f>WEEKDAY(A6704)</f>
        <v>2</v>
      </c>
      <c r="D6704" s="164">
        <v>7</v>
      </c>
      <c r="E6704" s="163">
        <v>10.09</v>
      </c>
      <c r="F6704" s="163">
        <v>10.09</v>
      </c>
      <c r="G6704" s="163">
        <v>11.842499999999999</v>
      </c>
      <c r="H6704" s="1">
        <v>652</v>
      </c>
      <c r="I6704" s="161">
        <f>VLOOKUP(B6704,L$2:M$54,2,FALSE)</f>
        <v>1.0133161855139119</v>
      </c>
      <c r="J6704">
        <f>MAX(I6704*F6704,E6704)</f>
        <v>10.224360311835371</v>
      </c>
      <c r="L6704" s="166"/>
      <c r="M6704" s="41"/>
      <c r="N6704" s="41"/>
      <c r="O6704" s="41"/>
    </row>
    <row r="6705" spans="1:15" x14ac:dyDescent="0.25">
      <c r="A6705" s="165">
        <v>43745.291666666664</v>
      </c>
      <c r="B6705" s="167">
        <f>WEEKNUM(A6705)</f>
        <v>41</v>
      </c>
      <c r="C6705" s="164">
        <f>WEEKDAY(A6705)</f>
        <v>2</v>
      </c>
      <c r="D6705" s="164">
        <v>8</v>
      </c>
      <c r="E6705" s="163">
        <v>9.9499999999999993</v>
      </c>
      <c r="F6705" s="163">
        <v>9.9499999999999993</v>
      </c>
      <c r="G6705" s="163">
        <v>11.899999999999999</v>
      </c>
      <c r="H6705" s="1">
        <v>1348</v>
      </c>
      <c r="I6705" s="161">
        <f>VLOOKUP(B6705,L$2:M$54,2,FALSE)</f>
        <v>1.0133161855139119</v>
      </c>
      <c r="J6705">
        <f>MAX(I6705*F6705,E6705)</f>
        <v>10.082496045863422</v>
      </c>
      <c r="L6705" s="166"/>
      <c r="M6705" s="41"/>
      <c r="N6705" s="41"/>
      <c r="O6705" s="41"/>
    </row>
    <row r="6706" spans="1:15" x14ac:dyDescent="0.25">
      <c r="A6706" s="165">
        <v>43745.333333333336</v>
      </c>
      <c r="B6706" s="167">
        <f>WEEKNUM(A6706)</f>
        <v>41</v>
      </c>
      <c r="C6706" s="164">
        <f>WEEKDAY(A6706)</f>
        <v>2</v>
      </c>
      <c r="D6706" s="164">
        <v>9</v>
      </c>
      <c r="E6706" s="163">
        <v>11.86</v>
      </c>
      <c r="F6706" s="163">
        <v>11.86</v>
      </c>
      <c r="G6706" s="163">
        <v>11.842499999999999</v>
      </c>
      <c r="H6706" s="1">
        <v>2193</v>
      </c>
      <c r="I6706" s="161">
        <f>VLOOKUP(B6706,L$2:M$54,2,FALSE)</f>
        <v>1.0133161855139119</v>
      </c>
      <c r="J6706">
        <f>MAX(I6706*F6706,E6706)</f>
        <v>12.017929960194994</v>
      </c>
      <c r="L6706" s="166"/>
      <c r="M6706" s="41"/>
      <c r="N6706" s="41"/>
      <c r="O6706" s="41"/>
    </row>
    <row r="6707" spans="1:15" x14ac:dyDescent="0.25">
      <c r="A6707" s="165">
        <v>43745.375</v>
      </c>
      <c r="B6707" s="167">
        <f>WEEKNUM(A6707)</f>
        <v>41</v>
      </c>
      <c r="C6707" s="164">
        <f>WEEKDAY(A6707)</f>
        <v>2</v>
      </c>
      <c r="D6707" s="164">
        <v>10</v>
      </c>
      <c r="E6707" s="163">
        <v>10.5</v>
      </c>
      <c r="F6707" s="163">
        <v>11.885</v>
      </c>
      <c r="G6707" s="163">
        <v>11.899999999999999</v>
      </c>
      <c r="H6707" s="1">
        <v>2749</v>
      </c>
      <c r="I6707" s="161">
        <f>VLOOKUP(B6707,L$2:M$54,2,FALSE)</f>
        <v>1.0133161855139119</v>
      </c>
      <c r="J6707">
        <f>MAX(I6707*F6707,E6707)</f>
        <v>12.043262864832842</v>
      </c>
      <c r="L6707" s="166"/>
      <c r="M6707" s="41"/>
      <c r="N6707" s="41"/>
      <c r="O6707" s="41"/>
    </row>
    <row r="6708" spans="1:15" x14ac:dyDescent="0.25">
      <c r="A6708" s="165">
        <v>43745.416666666664</v>
      </c>
      <c r="B6708" s="167">
        <f>WEEKNUM(A6708)</f>
        <v>41</v>
      </c>
      <c r="C6708" s="164">
        <f>WEEKDAY(A6708)</f>
        <v>2</v>
      </c>
      <c r="D6708" s="164">
        <v>11</v>
      </c>
      <c r="E6708" s="163">
        <v>10.934999999999999</v>
      </c>
      <c r="F6708" s="163">
        <v>11.94</v>
      </c>
      <c r="G6708" s="163">
        <v>11.842499999999999</v>
      </c>
      <c r="H6708" s="1">
        <v>3205</v>
      </c>
      <c r="I6708" s="161">
        <f>VLOOKUP(B6708,L$2:M$54,2,FALSE)</f>
        <v>1.0133161855139119</v>
      </c>
      <c r="J6708">
        <f>MAX(I6708*F6708,E6708)</f>
        <v>12.098995255036108</v>
      </c>
      <c r="L6708" s="166"/>
      <c r="M6708" s="41"/>
      <c r="N6708" s="41"/>
      <c r="O6708" s="41"/>
    </row>
    <row r="6709" spans="1:15" x14ac:dyDescent="0.25">
      <c r="A6709" s="165">
        <v>43745.458333333336</v>
      </c>
      <c r="B6709" s="167">
        <f>WEEKNUM(A6709)</f>
        <v>41</v>
      </c>
      <c r="C6709" s="164">
        <f>WEEKDAY(A6709)</f>
        <v>2</v>
      </c>
      <c r="D6709" s="164">
        <v>12</v>
      </c>
      <c r="E6709" s="163">
        <v>10</v>
      </c>
      <c r="F6709" s="163">
        <v>13.870000000000001</v>
      </c>
      <c r="G6709" s="163">
        <v>11.99</v>
      </c>
      <c r="H6709" s="1">
        <v>3124</v>
      </c>
      <c r="I6709" s="161">
        <f>VLOOKUP(B6709,L$2:M$54,2,FALSE)</f>
        <v>1.0133161855139119</v>
      </c>
      <c r="J6709">
        <f>MAX(I6709*F6709,E6709)</f>
        <v>14.05469549307796</v>
      </c>
      <c r="L6709" s="166"/>
      <c r="M6709" s="41"/>
      <c r="N6709" s="41"/>
      <c r="O6709" s="41"/>
    </row>
    <row r="6710" spans="1:15" x14ac:dyDescent="0.25">
      <c r="A6710" s="165">
        <v>43745.5</v>
      </c>
      <c r="B6710" s="167">
        <f>WEEKNUM(A6710)</f>
        <v>41</v>
      </c>
      <c r="C6710" s="164">
        <f>WEEKDAY(A6710)</f>
        <v>2</v>
      </c>
      <c r="D6710" s="164">
        <v>13</v>
      </c>
      <c r="E6710" s="163">
        <v>10</v>
      </c>
      <c r="F6710" s="163">
        <v>14.15</v>
      </c>
      <c r="G6710" s="163">
        <v>12.045</v>
      </c>
      <c r="H6710" s="1">
        <v>2818</v>
      </c>
      <c r="I6710" s="161">
        <f>VLOOKUP(B6710,L$2:M$54,2,FALSE)</f>
        <v>1.0133161855139119</v>
      </c>
      <c r="J6710">
        <f>MAX(I6710*F6710,E6710)</f>
        <v>14.338424025021853</v>
      </c>
      <c r="L6710" s="166"/>
      <c r="M6710" s="41"/>
      <c r="N6710" s="41"/>
      <c r="O6710" s="41"/>
    </row>
    <row r="6711" spans="1:15" x14ac:dyDescent="0.25">
      <c r="A6711" s="165">
        <v>43745.541666666664</v>
      </c>
      <c r="B6711" s="167">
        <f>WEEKNUM(A6711)</f>
        <v>41</v>
      </c>
      <c r="C6711" s="164">
        <f>WEEKDAY(A6711)</f>
        <v>2</v>
      </c>
      <c r="D6711" s="164">
        <v>14</v>
      </c>
      <c r="E6711" s="163">
        <v>10</v>
      </c>
      <c r="F6711" s="163">
        <v>11.9375</v>
      </c>
      <c r="G6711" s="163">
        <v>12.012499999999999</v>
      </c>
      <c r="H6711" s="1">
        <v>2680</v>
      </c>
      <c r="I6711" s="161">
        <f>VLOOKUP(B6711,L$2:M$54,2,FALSE)</f>
        <v>1.0133161855139119</v>
      </c>
      <c r="J6711">
        <f>MAX(I6711*F6711,E6711)</f>
        <v>12.096461964572324</v>
      </c>
      <c r="L6711" s="166"/>
      <c r="M6711" s="41"/>
      <c r="N6711" s="41"/>
      <c r="O6711" s="41"/>
    </row>
    <row r="6712" spans="1:15" x14ac:dyDescent="0.25">
      <c r="A6712" s="165">
        <v>43745.583333333336</v>
      </c>
      <c r="B6712" s="167">
        <f>WEEKNUM(A6712)</f>
        <v>41</v>
      </c>
      <c r="C6712" s="164">
        <f>WEEKDAY(A6712)</f>
        <v>2</v>
      </c>
      <c r="D6712" s="164">
        <v>15</v>
      </c>
      <c r="E6712" s="163">
        <v>11</v>
      </c>
      <c r="F6712" s="163">
        <v>12.105</v>
      </c>
      <c r="G6712" s="163">
        <v>11.7875</v>
      </c>
      <c r="H6712" s="1">
        <v>2834</v>
      </c>
      <c r="I6712" s="161">
        <f>VLOOKUP(B6712,L$2:M$54,2,FALSE)</f>
        <v>1.0133161855139119</v>
      </c>
      <c r="J6712">
        <f>MAX(I6712*F6712,E6712)</f>
        <v>12.266192425645905</v>
      </c>
      <c r="L6712" s="166"/>
      <c r="M6712" s="41"/>
      <c r="N6712" s="41"/>
      <c r="O6712" s="41"/>
    </row>
    <row r="6713" spans="1:15" x14ac:dyDescent="0.25">
      <c r="A6713" s="165">
        <v>43745.625</v>
      </c>
      <c r="B6713" s="167">
        <f>WEEKNUM(A6713)</f>
        <v>41</v>
      </c>
      <c r="C6713" s="164">
        <f>WEEKDAY(A6713)</f>
        <v>2</v>
      </c>
      <c r="D6713" s="164">
        <v>16</v>
      </c>
      <c r="E6713" s="163">
        <v>10</v>
      </c>
      <c r="F6713" s="163">
        <v>13.850000000000001</v>
      </c>
      <c r="G6713" s="163">
        <v>11.725</v>
      </c>
      <c r="H6713" s="1">
        <v>2867</v>
      </c>
      <c r="I6713" s="161">
        <f>VLOOKUP(B6713,L$2:M$54,2,FALSE)</f>
        <v>1.0133161855139119</v>
      </c>
      <c r="J6713">
        <f>MAX(I6713*F6713,E6713)</f>
        <v>14.034429169367682</v>
      </c>
      <c r="L6713" s="166"/>
      <c r="M6713" s="41"/>
      <c r="N6713" s="41"/>
      <c r="O6713" s="41"/>
    </row>
    <row r="6714" spans="1:15" x14ac:dyDescent="0.25">
      <c r="A6714" s="165">
        <v>43745.666666666664</v>
      </c>
      <c r="B6714" s="167">
        <f>WEEKNUM(A6714)</f>
        <v>41</v>
      </c>
      <c r="C6714" s="164">
        <f>WEEKDAY(A6714)</f>
        <v>2</v>
      </c>
      <c r="D6714" s="164">
        <v>17</v>
      </c>
      <c r="E6714" s="163">
        <v>10</v>
      </c>
      <c r="F6714" s="163">
        <v>14.260000000000002</v>
      </c>
      <c r="G6714" s="163">
        <v>11.907499999999999</v>
      </c>
      <c r="H6714" s="1">
        <v>2977</v>
      </c>
      <c r="I6714" s="161">
        <f>VLOOKUP(B6714,L$2:M$54,2,FALSE)</f>
        <v>1.0133161855139119</v>
      </c>
      <c r="J6714">
        <f>MAX(I6714*F6714,E6714)</f>
        <v>14.449888805428385</v>
      </c>
      <c r="L6714" s="166"/>
      <c r="M6714" s="41"/>
      <c r="N6714" s="41"/>
      <c r="O6714" s="41"/>
    </row>
    <row r="6715" spans="1:15" x14ac:dyDescent="0.25">
      <c r="A6715" s="165">
        <v>43745.708333333336</v>
      </c>
      <c r="B6715" s="167">
        <f>WEEKNUM(A6715)</f>
        <v>41</v>
      </c>
      <c r="C6715" s="164">
        <f>WEEKDAY(A6715)</f>
        <v>2</v>
      </c>
      <c r="D6715" s="164">
        <v>18</v>
      </c>
      <c r="E6715" s="163">
        <v>10</v>
      </c>
      <c r="F6715" s="163">
        <v>14</v>
      </c>
      <c r="G6715" s="163">
        <v>12.022500000000001</v>
      </c>
      <c r="H6715" s="1">
        <v>3383</v>
      </c>
      <c r="I6715" s="161">
        <f>VLOOKUP(B6715,L$2:M$54,2,FALSE)</f>
        <v>1.0133161855139119</v>
      </c>
      <c r="J6715">
        <f>MAX(I6715*F6715,E6715)</f>
        <v>14.186426597194767</v>
      </c>
      <c r="L6715" s="166"/>
      <c r="M6715" s="41"/>
      <c r="N6715" s="41"/>
      <c r="O6715" s="41"/>
    </row>
    <row r="6716" spans="1:15" x14ac:dyDescent="0.25">
      <c r="A6716" s="165">
        <v>43745.75</v>
      </c>
      <c r="B6716" s="167">
        <f>WEEKNUM(A6716)</f>
        <v>41</v>
      </c>
      <c r="C6716" s="164">
        <f>WEEKDAY(A6716)</f>
        <v>2</v>
      </c>
      <c r="D6716" s="164">
        <v>19</v>
      </c>
      <c r="E6716" s="163">
        <v>10</v>
      </c>
      <c r="F6716" s="163">
        <v>13.850000000000001</v>
      </c>
      <c r="G6716" s="163">
        <v>11.3675</v>
      </c>
      <c r="H6716" s="1">
        <v>3236</v>
      </c>
      <c r="I6716" s="161">
        <f>VLOOKUP(B6716,L$2:M$54,2,FALSE)</f>
        <v>1.0133161855139119</v>
      </c>
      <c r="J6716">
        <f>MAX(I6716*F6716,E6716)</f>
        <v>14.034429169367682</v>
      </c>
      <c r="L6716" s="166"/>
      <c r="M6716" s="41"/>
      <c r="N6716" s="41"/>
      <c r="O6716" s="41"/>
    </row>
    <row r="6717" spans="1:15" x14ac:dyDescent="0.25">
      <c r="A6717" s="165">
        <v>43745.791666666664</v>
      </c>
      <c r="B6717" s="167">
        <f>WEEKNUM(A6717)</f>
        <v>41</v>
      </c>
      <c r="C6717" s="164">
        <f>WEEKDAY(A6717)</f>
        <v>2</v>
      </c>
      <c r="D6717" s="164">
        <v>20</v>
      </c>
      <c r="E6717" s="163">
        <v>10</v>
      </c>
      <c r="F6717" s="163">
        <v>14.260000000000002</v>
      </c>
      <c r="G6717" s="163">
        <v>12.045</v>
      </c>
      <c r="H6717" s="1">
        <v>2194</v>
      </c>
      <c r="I6717" s="161">
        <f>VLOOKUP(B6717,L$2:M$54,2,FALSE)</f>
        <v>1.0133161855139119</v>
      </c>
      <c r="J6717">
        <f>MAX(I6717*F6717,E6717)</f>
        <v>14.449888805428385</v>
      </c>
      <c r="L6717" s="166"/>
      <c r="M6717" s="41"/>
      <c r="N6717" s="41"/>
      <c r="O6717" s="41"/>
    </row>
    <row r="6718" spans="1:15" x14ac:dyDescent="0.25">
      <c r="A6718" s="165">
        <v>43745.833333333336</v>
      </c>
      <c r="B6718" s="167">
        <f>WEEKNUM(A6718)</f>
        <v>41</v>
      </c>
      <c r="C6718" s="164">
        <f>WEEKDAY(A6718)</f>
        <v>2</v>
      </c>
      <c r="D6718" s="164">
        <v>21</v>
      </c>
      <c r="E6718" s="163">
        <v>10</v>
      </c>
      <c r="F6718" s="163">
        <v>13</v>
      </c>
      <c r="G6718" s="163">
        <v>11.89</v>
      </c>
      <c r="H6718" s="1">
        <v>1248</v>
      </c>
      <c r="I6718" s="161">
        <f>VLOOKUP(B6718,L$2:M$54,2,FALSE)</f>
        <v>1.0133161855139119</v>
      </c>
      <c r="J6718">
        <f>MAX(I6718*F6718,E6718)</f>
        <v>13.173110411680854</v>
      </c>
      <c r="L6718" s="166"/>
      <c r="M6718" s="41"/>
      <c r="N6718" s="41"/>
      <c r="O6718" s="41"/>
    </row>
    <row r="6719" spans="1:15" x14ac:dyDescent="0.25">
      <c r="A6719" s="165">
        <v>43745.875</v>
      </c>
      <c r="B6719" s="167">
        <f>WEEKNUM(A6719)</f>
        <v>41</v>
      </c>
      <c r="C6719" s="164">
        <f>WEEKDAY(A6719)</f>
        <v>2</v>
      </c>
      <c r="D6719" s="164">
        <v>22</v>
      </c>
      <c r="E6719" s="163">
        <v>12.01</v>
      </c>
      <c r="F6719" s="163">
        <v>12.01</v>
      </c>
      <c r="G6719" s="163">
        <v>11.705</v>
      </c>
      <c r="H6719" s="1">
        <v>1001</v>
      </c>
      <c r="I6719" s="161">
        <f>VLOOKUP(B6719,L$2:M$54,2,FALSE)</f>
        <v>1.0133161855139119</v>
      </c>
      <c r="J6719">
        <f>MAX(I6719*F6719,E6719)</f>
        <v>12.169927388022082</v>
      </c>
      <c r="L6719" s="166"/>
      <c r="M6719" s="41"/>
      <c r="N6719" s="41"/>
      <c r="O6719" s="41"/>
    </row>
    <row r="6720" spans="1:15" x14ac:dyDescent="0.25">
      <c r="A6720" s="165">
        <v>43745.916666666664</v>
      </c>
      <c r="B6720" s="167">
        <f>WEEKNUM(A6720)</f>
        <v>41</v>
      </c>
      <c r="C6720" s="164">
        <f>WEEKDAY(A6720)</f>
        <v>2</v>
      </c>
      <c r="D6720" s="164">
        <v>23</v>
      </c>
      <c r="E6720" s="163">
        <v>11.9375</v>
      </c>
      <c r="F6720" s="163">
        <v>11.9375</v>
      </c>
      <c r="G6720" s="163">
        <v>10.66</v>
      </c>
      <c r="H6720" s="1">
        <v>1031</v>
      </c>
      <c r="I6720" s="161">
        <f>VLOOKUP(B6720,L$2:M$54,2,FALSE)</f>
        <v>1.0133161855139119</v>
      </c>
      <c r="J6720">
        <f>MAX(I6720*F6720,E6720)</f>
        <v>12.096461964572324</v>
      </c>
      <c r="L6720" s="166"/>
      <c r="M6720" s="41"/>
      <c r="N6720" s="41"/>
      <c r="O6720" s="41"/>
    </row>
    <row r="6721" spans="1:15" x14ac:dyDescent="0.25">
      <c r="A6721" s="165">
        <v>43745.958333333336</v>
      </c>
      <c r="B6721" s="167">
        <f>WEEKNUM(A6721)</f>
        <v>41</v>
      </c>
      <c r="C6721" s="164">
        <f>WEEKDAY(A6721)</f>
        <v>2</v>
      </c>
      <c r="D6721" s="164">
        <v>24</v>
      </c>
      <c r="E6721" s="163">
        <v>12.105</v>
      </c>
      <c r="F6721" s="163">
        <v>12.105</v>
      </c>
      <c r="G6721" s="163">
        <v>10.195</v>
      </c>
      <c r="H6721" s="1">
        <v>1220</v>
      </c>
      <c r="I6721" s="161">
        <f>VLOOKUP(B6721,L$2:M$54,2,FALSE)</f>
        <v>1.0133161855139119</v>
      </c>
      <c r="J6721">
        <f>MAX(I6721*F6721,E6721)</f>
        <v>12.266192425645905</v>
      </c>
      <c r="L6721" s="166"/>
      <c r="M6721" s="41"/>
      <c r="N6721" s="41"/>
      <c r="O6721" s="41"/>
    </row>
    <row r="6722" spans="1:15" x14ac:dyDescent="0.25">
      <c r="A6722" s="165">
        <v>43746</v>
      </c>
      <c r="B6722" s="167">
        <f>WEEKNUM(A6722)</f>
        <v>41</v>
      </c>
      <c r="C6722" s="164">
        <f>WEEKDAY(A6722)</f>
        <v>3</v>
      </c>
      <c r="D6722" s="164">
        <v>1</v>
      </c>
      <c r="E6722" s="163">
        <v>10.879999999999999</v>
      </c>
      <c r="F6722" s="163">
        <v>10.879999999999999</v>
      </c>
      <c r="G6722" s="163">
        <v>10.09</v>
      </c>
      <c r="H6722" s="1">
        <v>891</v>
      </c>
      <c r="I6722" s="161">
        <f>VLOOKUP(B6722,L$2:M$54,2,FALSE)</f>
        <v>1.0133161855139119</v>
      </c>
      <c r="J6722">
        <f>MAX(I6722*F6722,E6722)</f>
        <v>11.02488009839136</v>
      </c>
      <c r="L6722" s="166"/>
      <c r="M6722" s="41"/>
      <c r="N6722" s="41"/>
      <c r="O6722" s="41"/>
    </row>
    <row r="6723" spans="1:15" x14ac:dyDescent="0.25">
      <c r="A6723" s="165">
        <v>43746.041666666664</v>
      </c>
      <c r="B6723" s="167">
        <f>WEEKNUM(A6723)</f>
        <v>41</v>
      </c>
      <c r="C6723" s="164">
        <f>WEEKDAY(A6723)</f>
        <v>3</v>
      </c>
      <c r="D6723" s="164">
        <v>2</v>
      </c>
      <c r="E6723" s="163">
        <v>12</v>
      </c>
      <c r="F6723" s="163">
        <v>12</v>
      </c>
      <c r="G6723" s="163">
        <v>10.190000000000001</v>
      </c>
      <c r="H6723" s="1">
        <v>452</v>
      </c>
      <c r="I6723" s="161">
        <f>VLOOKUP(B6723,L$2:M$54,2,FALSE)</f>
        <v>1.0133161855139119</v>
      </c>
      <c r="J6723">
        <f>MAX(I6723*F6723,E6723)</f>
        <v>12.159794226166943</v>
      </c>
      <c r="L6723" s="166"/>
      <c r="M6723" s="41"/>
      <c r="N6723" s="41"/>
      <c r="O6723" s="41"/>
    </row>
    <row r="6724" spans="1:15" x14ac:dyDescent="0.25">
      <c r="A6724" s="165">
        <v>43746.083333333336</v>
      </c>
      <c r="B6724" s="167">
        <f>WEEKNUM(A6724)</f>
        <v>41</v>
      </c>
      <c r="C6724" s="164">
        <f>WEEKDAY(A6724)</f>
        <v>3</v>
      </c>
      <c r="D6724" s="164">
        <v>3</v>
      </c>
      <c r="E6724" s="163">
        <v>10.6</v>
      </c>
      <c r="F6724" s="163">
        <v>11.1</v>
      </c>
      <c r="G6724" s="163">
        <v>9.81</v>
      </c>
      <c r="H6724" s="1">
        <v>339</v>
      </c>
      <c r="I6724" s="161">
        <f>VLOOKUP(B6724,L$2:M$54,2,FALSE)</f>
        <v>1.0133161855139119</v>
      </c>
      <c r="J6724">
        <f>MAX(I6724*F6724,E6724)</f>
        <v>11.247809659204421</v>
      </c>
      <c r="L6724" s="166"/>
      <c r="M6724" s="41"/>
      <c r="N6724" s="41"/>
      <c r="O6724" s="41"/>
    </row>
    <row r="6725" spans="1:15" x14ac:dyDescent="0.25">
      <c r="A6725" s="165">
        <v>43746.125</v>
      </c>
      <c r="B6725" s="167">
        <f>WEEKNUM(A6725)</f>
        <v>41</v>
      </c>
      <c r="C6725" s="164">
        <f>WEEKDAY(A6725)</f>
        <v>3</v>
      </c>
      <c r="D6725" s="164">
        <v>4</v>
      </c>
      <c r="E6725" s="163">
        <v>11.875</v>
      </c>
      <c r="F6725" s="163">
        <v>12</v>
      </c>
      <c r="G6725" s="163">
        <v>10.08</v>
      </c>
      <c r="H6725" s="1">
        <v>248</v>
      </c>
      <c r="I6725" s="161">
        <f>VLOOKUP(B6725,L$2:M$54,2,FALSE)</f>
        <v>1.0133161855139119</v>
      </c>
      <c r="J6725">
        <f>MAX(I6725*F6725,E6725)</f>
        <v>12.159794226166943</v>
      </c>
      <c r="L6725" s="166"/>
      <c r="M6725" s="41"/>
      <c r="N6725" s="41"/>
      <c r="O6725" s="41"/>
    </row>
    <row r="6726" spans="1:15" x14ac:dyDescent="0.25">
      <c r="A6726" s="165">
        <v>43746.166666666664</v>
      </c>
      <c r="B6726" s="167">
        <f>WEEKNUM(A6726)</f>
        <v>41</v>
      </c>
      <c r="C6726" s="164">
        <f>WEEKDAY(A6726)</f>
        <v>3</v>
      </c>
      <c r="D6726" s="164">
        <v>5</v>
      </c>
      <c r="E6726" s="163">
        <v>10.6</v>
      </c>
      <c r="F6726" s="163">
        <v>11.1</v>
      </c>
      <c r="G6726" s="163">
        <v>11.86</v>
      </c>
      <c r="H6726" s="1">
        <v>319</v>
      </c>
      <c r="I6726" s="161">
        <f>VLOOKUP(B6726,L$2:M$54,2,FALSE)</f>
        <v>1.0133161855139119</v>
      </c>
      <c r="J6726">
        <f>MAX(I6726*F6726,E6726)</f>
        <v>11.247809659204421</v>
      </c>
      <c r="L6726" s="166"/>
      <c r="M6726" s="41"/>
      <c r="N6726" s="41"/>
      <c r="O6726" s="41"/>
    </row>
    <row r="6727" spans="1:15" x14ac:dyDescent="0.25">
      <c r="A6727" s="165">
        <v>43746.208333333336</v>
      </c>
      <c r="B6727" s="167">
        <f>WEEKNUM(A6727)</f>
        <v>41</v>
      </c>
      <c r="C6727" s="164">
        <f>WEEKDAY(A6727)</f>
        <v>3</v>
      </c>
      <c r="D6727" s="164">
        <v>6</v>
      </c>
      <c r="E6727" s="163">
        <v>10.5</v>
      </c>
      <c r="F6727" s="163">
        <v>11</v>
      </c>
      <c r="G6727" s="163">
        <v>11.0725</v>
      </c>
      <c r="H6727" s="1">
        <v>274</v>
      </c>
      <c r="I6727" s="161">
        <f>VLOOKUP(B6727,L$2:M$54,2,FALSE)</f>
        <v>1.0133161855139119</v>
      </c>
      <c r="J6727">
        <f>MAX(I6727*F6727,E6727)</f>
        <v>11.146478040653031</v>
      </c>
      <c r="L6727" s="166"/>
      <c r="M6727" s="41"/>
      <c r="N6727" s="41"/>
      <c r="O6727" s="41"/>
    </row>
    <row r="6728" spans="1:15" x14ac:dyDescent="0.25">
      <c r="A6728" s="165">
        <v>43746.25</v>
      </c>
      <c r="B6728" s="167">
        <f>WEEKNUM(A6728)</f>
        <v>41</v>
      </c>
      <c r="C6728" s="164">
        <f>WEEKDAY(A6728)</f>
        <v>3</v>
      </c>
      <c r="D6728" s="164">
        <v>7</v>
      </c>
      <c r="E6728" s="163">
        <v>10.875</v>
      </c>
      <c r="F6728" s="163">
        <v>12</v>
      </c>
      <c r="G6728" s="163">
        <v>11.442500000000001</v>
      </c>
      <c r="H6728" s="1">
        <v>334</v>
      </c>
      <c r="I6728" s="161">
        <f>VLOOKUP(B6728,L$2:M$54,2,FALSE)</f>
        <v>1.0133161855139119</v>
      </c>
      <c r="J6728">
        <f>MAX(I6728*F6728,E6728)</f>
        <v>12.159794226166943</v>
      </c>
      <c r="L6728" s="166"/>
      <c r="M6728" s="41"/>
      <c r="N6728" s="41"/>
      <c r="O6728" s="41"/>
    </row>
    <row r="6729" spans="1:15" x14ac:dyDescent="0.25">
      <c r="A6729" s="165">
        <v>43746.291666666664</v>
      </c>
      <c r="B6729" s="167">
        <f>WEEKNUM(A6729)</f>
        <v>41</v>
      </c>
      <c r="C6729" s="164">
        <f>WEEKDAY(A6729)</f>
        <v>3</v>
      </c>
      <c r="D6729" s="164">
        <v>8</v>
      </c>
      <c r="E6729" s="163">
        <v>10</v>
      </c>
      <c r="F6729" s="163">
        <v>15.75</v>
      </c>
      <c r="G6729" s="163">
        <v>12.105</v>
      </c>
      <c r="H6729" s="1">
        <v>513</v>
      </c>
      <c r="I6729" s="161">
        <f>VLOOKUP(B6729,L$2:M$54,2,FALSE)</f>
        <v>1.0133161855139119</v>
      </c>
      <c r="J6729">
        <f>MAX(I6729*F6729,E6729)</f>
        <v>15.959729921844112</v>
      </c>
      <c r="L6729" s="166"/>
      <c r="M6729" s="41"/>
      <c r="N6729" s="41"/>
      <c r="O6729" s="41"/>
    </row>
    <row r="6730" spans="1:15" x14ac:dyDescent="0.25">
      <c r="A6730" s="165">
        <v>43746.333333333336</v>
      </c>
      <c r="B6730" s="167">
        <f>WEEKNUM(A6730)</f>
        <v>41</v>
      </c>
      <c r="C6730" s="164">
        <f>WEEKDAY(A6730)</f>
        <v>3</v>
      </c>
      <c r="D6730" s="164">
        <v>9</v>
      </c>
      <c r="E6730" s="163">
        <v>10</v>
      </c>
      <c r="F6730" s="163">
        <v>17.625</v>
      </c>
      <c r="G6730" s="163">
        <v>12.0375</v>
      </c>
      <c r="H6730" s="1">
        <v>800</v>
      </c>
      <c r="I6730" s="161">
        <f>VLOOKUP(B6730,L$2:M$54,2,FALSE)</f>
        <v>1.0133161855139119</v>
      </c>
      <c r="J6730">
        <f>MAX(I6730*F6730,E6730)</f>
        <v>17.859697769682697</v>
      </c>
      <c r="L6730" s="166"/>
      <c r="M6730" s="41"/>
      <c r="N6730" s="41"/>
      <c r="O6730" s="41"/>
    </row>
    <row r="6731" spans="1:15" x14ac:dyDescent="0.25">
      <c r="A6731" s="165">
        <v>43746.375</v>
      </c>
      <c r="B6731" s="167">
        <f>WEEKNUM(A6731)</f>
        <v>41</v>
      </c>
      <c r="C6731" s="164">
        <f>WEEKDAY(A6731)</f>
        <v>3</v>
      </c>
      <c r="D6731" s="164">
        <v>10</v>
      </c>
      <c r="E6731" s="163">
        <v>10</v>
      </c>
      <c r="F6731" s="163">
        <v>14.75</v>
      </c>
      <c r="G6731" s="163">
        <v>11.475</v>
      </c>
      <c r="H6731" s="1">
        <v>1221</v>
      </c>
      <c r="I6731" s="161">
        <f>VLOOKUP(B6731,L$2:M$54,2,FALSE)</f>
        <v>1.0133161855139119</v>
      </c>
      <c r="J6731">
        <f>MAX(I6731*F6731,E6731)</f>
        <v>14.9464137363302</v>
      </c>
      <c r="L6731" s="166"/>
      <c r="M6731" s="41"/>
      <c r="N6731" s="41"/>
      <c r="O6731" s="41"/>
    </row>
    <row r="6732" spans="1:15" x14ac:dyDescent="0.25">
      <c r="A6732" s="165">
        <v>43746.416666666664</v>
      </c>
      <c r="B6732" s="167">
        <f>WEEKNUM(A6732)</f>
        <v>41</v>
      </c>
      <c r="C6732" s="164">
        <f>WEEKDAY(A6732)</f>
        <v>3</v>
      </c>
      <c r="D6732" s="164">
        <v>11</v>
      </c>
      <c r="E6732" s="163">
        <v>10</v>
      </c>
      <c r="F6732" s="163">
        <v>14</v>
      </c>
      <c r="G6732" s="163">
        <v>11.516249999999999</v>
      </c>
      <c r="H6732" s="1">
        <v>1743</v>
      </c>
      <c r="I6732" s="161">
        <f>VLOOKUP(B6732,L$2:M$54,2,FALSE)</f>
        <v>1.0133161855139119</v>
      </c>
      <c r="J6732">
        <f>MAX(I6732*F6732,E6732)</f>
        <v>14.186426597194767</v>
      </c>
      <c r="L6732" s="166"/>
      <c r="M6732" s="41"/>
      <c r="N6732" s="41"/>
      <c r="O6732" s="41"/>
    </row>
    <row r="6733" spans="1:15" x14ac:dyDescent="0.25">
      <c r="A6733" s="165">
        <v>43746.458333333336</v>
      </c>
      <c r="B6733" s="167">
        <f>WEEKNUM(A6733)</f>
        <v>41</v>
      </c>
      <c r="C6733" s="164">
        <f>WEEKDAY(A6733)</f>
        <v>3</v>
      </c>
      <c r="D6733" s="164">
        <v>12</v>
      </c>
      <c r="E6733" s="163">
        <v>10</v>
      </c>
      <c r="F6733" s="163">
        <v>13.875</v>
      </c>
      <c r="G6733" s="163">
        <v>12.01</v>
      </c>
      <c r="H6733" s="1">
        <v>2260</v>
      </c>
      <c r="I6733" s="161">
        <f>VLOOKUP(B6733,L$2:M$54,2,FALSE)</f>
        <v>1.0133161855139119</v>
      </c>
      <c r="J6733">
        <f>MAX(I6733*F6733,E6733)</f>
        <v>14.059762074005528</v>
      </c>
      <c r="L6733" s="166"/>
      <c r="M6733" s="41"/>
      <c r="N6733" s="41"/>
      <c r="O6733" s="41"/>
    </row>
    <row r="6734" spans="1:15" x14ac:dyDescent="0.25">
      <c r="A6734" s="165">
        <v>43746.5</v>
      </c>
      <c r="B6734" s="167">
        <f>WEEKNUM(A6734)</f>
        <v>41</v>
      </c>
      <c r="C6734" s="164">
        <f>WEEKDAY(A6734)</f>
        <v>3</v>
      </c>
      <c r="D6734" s="164">
        <v>13</v>
      </c>
      <c r="E6734" s="163">
        <v>10</v>
      </c>
      <c r="F6734" s="163">
        <v>14.125</v>
      </c>
      <c r="G6734" s="163">
        <v>12.0425</v>
      </c>
      <c r="H6734" s="1">
        <v>2075</v>
      </c>
      <c r="I6734" s="161">
        <f>VLOOKUP(B6734,L$2:M$54,2,FALSE)</f>
        <v>1.0133161855139119</v>
      </c>
      <c r="J6734">
        <f>MAX(I6734*F6734,E6734)</f>
        <v>14.313091120384005</v>
      </c>
      <c r="L6734" s="166"/>
      <c r="M6734" s="41"/>
      <c r="N6734" s="41"/>
      <c r="O6734" s="41"/>
    </row>
    <row r="6735" spans="1:15" x14ac:dyDescent="0.25">
      <c r="A6735" s="165">
        <v>43746.541666666664</v>
      </c>
      <c r="B6735" s="167">
        <f>WEEKNUM(A6735)</f>
        <v>41</v>
      </c>
      <c r="C6735" s="164">
        <f>WEEKDAY(A6735)</f>
        <v>3</v>
      </c>
      <c r="D6735" s="164">
        <v>14</v>
      </c>
      <c r="E6735" s="163">
        <v>10</v>
      </c>
      <c r="F6735" s="163">
        <v>14.074999999999999</v>
      </c>
      <c r="G6735" s="163">
        <v>12.525</v>
      </c>
      <c r="H6735" s="1">
        <v>1835</v>
      </c>
      <c r="I6735" s="161">
        <f>VLOOKUP(B6735,L$2:M$54,2,FALSE)</f>
        <v>1.0133161855139119</v>
      </c>
      <c r="J6735">
        <f>MAX(I6735*F6735,E6735)</f>
        <v>14.262425311108309</v>
      </c>
      <c r="L6735" s="166"/>
      <c r="M6735" s="41"/>
      <c r="N6735" s="41"/>
      <c r="O6735" s="41"/>
    </row>
    <row r="6736" spans="1:15" x14ac:dyDescent="0.25">
      <c r="A6736" s="165">
        <v>43746.583333333336</v>
      </c>
      <c r="B6736" s="167">
        <f>WEEKNUM(A6736)</f>
        <v>41</v>
      </c>
      <c r="C6736" s="164">
        <f>WEEKDAY(A6736)</f>
        <v>3</v>
      </c>
      <c r="D6736" s="164">
        <v>15</v>
      </c>
      <c r="E6736" s="163">
        <v>10</v>
      </c>
      <c r="F6736" s="163">
        <v>13.975000000000001</v>
      </c>
      <c r="G6736" s="163">
        <v>12.01</v>
      </c>
      <c r="H6736" s="1">
        <v>2356</v>
      </c>
      <c r="I6736" s="161">
        <f>VLOOKUP(B6736,L$2:M$54,2,FALSE)</f>
        <v>1.0133161855139119</v>
      </c>
      <c r="J6736">
        <f>MAX(I6736*F6736,E6736)</f>
        <v>14.16109369255692</v>
      </c>
      <c r="L6736" s="166"/>
      <c r="M6736" s="41"/>
      <c r="N6736" s="41"/>
      <c r="O6736" s="41"/>
    </row>
    <row r="6737" spans="1:15" x14ac:dyDescent="0.25">
      <c r="A6737" s="165">
        <v>43746.625</v>
      </c>
      <c r="B6737" s="167">
        <f>WEEKNUM(A6737)</f>
        <v>41</v>
      </c>
      <c r="C6737" s="164">
        <f>WEEKDAY(A6737)</f>
        <v>3</v>
      </c>
      <c r="D6737" s="164">
        <v>16</v>
      </c>
      <c r="E6737" s="163">
        <v>10</v>
      </c>
      <c r="F6737" s="163">
        <v>14.175000000000001</v>
      </c>
      <c r="G6737" s="163">
        <v>12.0425</v>
      </c>
      <c r="H6737" s="1">
        <v>2840</v>
      </c>
      <c r="I6737" s="161">
        <f>VLOOKUP(B6737,L$2:M$54,2,FALSE)</f>
        <v>1.0133161855139119</v>
      </c>
      <c r="J6737">
        <f>MAX(I6737*F6737,E6737)</f>
        <v>14.363756929659703</v>
      </c>
      <c r="L6737" s="166"/>
      <c r="M6737" s="41"/>
      <c r="N6737" s="41"/>
      <c r="O6737" s="41"/>
    </row>
    <row r="6738" spans="1:15" x14ac:dyDescent="0.25">
      <c r="A6738" s="165">
        <v>43746.666666666664</v>
      </c>
      <c r="B6738" s="167">
        <f>WEEKNUM(A6738)</f>
        <v>41</v>
      </c>
      <c r="C6738" s="164">
        <f>WEEKDAY(A6738)</f>
        <v>3</v>
      </c>
      <c r="D6738" s="164">
        <v>17</v>
      </c>
      <c r="E6738" s="163">
        <v>10</v>
      </c>
      <c r="F6738" s="163">
        <v>14.45</v>
      </c>
      <c r="G6738" s="163">
        <v>11.925000000000001</v>
      </c>
      <c r="H6738" s="1">
        <v>3405</v>
      </c>
      <c r="I6738" s="161">
        <f>VLOOKUP(B6738,L$2:M$54,2,FALSE)</f>
        <v>1.0133161855139119</v>
      </c>
      <c r="J6738">
        <f>MAX(I6738*F6738,E6738)</f>
        <v>14.642418880676026</v>
      </c>
      <c r="L6738" s="166"/>
      <c r="M6738" s="41"/>
      <c r="N6738" s="41"/>
      <c r="O6738" s="41"/>
    </row>
    <row r="6739" spans="1:15" x14ac:dyDescent="0.25">
      <c r="A6739" s="165">
        <v>43746.708333333336</v>
      </c>
      <c r="B6739" s="167">
        <f>WEEKNUM(A6739)</f>
        <v>41</v>
      </c>
      <c r="C6739" s="164">
        <f>WEEKDAY(A6739)</f>
        <v>3</v>
      </c>
      <c r="D6739" s="164">
        <v>18</v>
      </c>
      <c r="E6739" s="163">
        <v>10</v>
      </c>
      <c r="F6739" s="163">
        <v>17.375</v>
      </c>
      <c r="G6739" s="163">
        <v>12.13</v>
      </c>
      <c r="H6739" s="1">
        <v>3538</v>
      </c>
      <c r="I6739" s="161">
        <f>VLOOKUP(B6739,L$2:M$54,2,FALSE)</f>
        <v>1.0133161855139119</v>
      </c>
      <c r="J6739">
        <f>MAX(I6739*F6739,E6739)</f>
        <v>17.606368723304218</v>
      </c>
      <c r="L6739" s="166"/>
      <c r="M6739" s="41"/>
      <c r="N6739" s="41"/>
      <c r="O6739" s="41"/>
    </row>
    <row r="6740" spans="1:15" x14ac:dyDescent="0.25">
      <c r="A6740" s="165">
        <v>43746.75</v>
      </c>
      <c r="B6740" s="167">
        <f>WEEKNUM(A6740)</f>
        <v>41</v>
      </c>
      <c r="C6740" s="164">
        <f>WEEKDAY(A6740)</f>
        <v>3</v>
      </c>
      <c r="D6740" s="164">
        <v>19</v>
      </c>
      <c r="E6740" s="163">
        <v>10</v>
      </c>
      <c r="F6740" s="163">
        <v>15.925000000000001</v>
      </c>
      <c r="G6740" s="163">
        <v>11.935</v>
      </c>
      <c r="H6740" s="1">
        <v>3164</v>
      </c>
      <c r="I6740" s="161">
        <f>VLOOKUP(B6740,L$2:M$54,2,FALSE)</f>
        <v>1.0133161855139119</v>
      </c>
      <c r="J6740">
        <f>MAX(I6740*F6740,E6740)</f>
        <v>16.137060254309048</v>
      </c>
      <c r="L6740" s="166"/>
      <c r="M6740" s="41"/>
      <c r="N6740" s="41"/>
      <c r="O6740" s="41"/>
    </row>
    <row r="6741" spans="1:15" x14ac:dyDescent="0.25">
      <c r="A6741" s="165">
        <v>43746.791666666664</v>
      </c>
      <c r="B6741" s="167">
        <f>WEEKNUM(A6741)</f>
        <v>41</v>
      </c>
      <c r="C6741" s="164">
        <f>WEEKDAY(A6741)</f>
        <v>3</v>
      </c>
      <c r="D6741" s="164">
        <v>20</v>
      </c>
      <c r="E6741" s="163">
        <v>10</v>
      </c>
      <c r="F6741" s="163">
        <v>13.525</v>
      </c>
      <c r="G6741" s="163">
        <v>12.032500000000001</v>
      </c>
      <c r="H6741" s="1">
        <v>2321</v>
      </c>
      <c r="I6741" s="161">
        <f>VLOOKUP(B6741,L$2:M$54,2,FALSE)</f>
        <v>1.0133161855139119</v>
      </c>
      <c r="J6741">
        <f>MAX(I6741*F6741,E6741)</f>
        <v>13.70510140907566</v>
      </c>
      <c r="L6741" s="166"/>
      <c r="M6741" s="41"/>
      <c r="N6741" s="41"/>
      <c r="O6741" s="41"/>
    </row>
    <row r="6742" spans="1:15" x14ac:dyDescent="0.25">
      <c r="A6742" s="165">
        <v>43746.833333333336</v>
      </c>
      <c r="B6742" s="167">
        <f>WEEKNUM(A6742)</f>
        <v>41</v>
      </c>
      <c r="C6742" s="164">
        <f>WEEKDAY(A6742)</f>
        <v>3</v>
      </c>
      <c r="D6742" s="164">
        <v>21</v>
      </c>
      <c r="E6742" s="163">
        <v>12.45</v>
      </c>
      <c r="F6742" s="163">
        <v>12.45</v>
      </c>
      <c r="G6742" s="163">
        <v>10.879999999999999</v>
      </c>
      <c r="H6742" s="1">
        <v>1734</v>
      </c>
      <c r="I6742" s="161">
        <f>VLOOKUP(B6742,L$2:M$54,2,FALSE)</f>
        <v>1.0133161855139119</v>
      </c>
      <c r="J6742">
        <f>MAX(I6742*F6742,E6742)</f>
        <v>12.615786509648203</v>
      </c>
      <c r="L6742" s="166"/>
      <c r="M6742" s="41"/>
      <c r="N6742" s="41"/>
      <c r="O6742" s="41"/>
    </row>
    <row r="6743" spans="1:15" x14ac:dyDescent="0.25">
      <c r="A6743" s="165">
        <v>43746.875</v>
      </c>
      <c r="B6743" s="167">
        <f>WEEKNUM(A6743)</f>
        <v>41</v>
      </c>
      <c r="C6743" s="164">
        <f>WEEKDAY(A6743)</f>
        <v>3</v>
      </c>
      <c r="D6743" s="164">
        <v>22</v>
      </c>
      <c r="E6743" s="163">
        <v>11.95</v>
      </c>
      <c r="F6743" s="163">
        <v>11.95</v>
      </c>
      <c r="G6743" s="163">
        <v>12</v>
      </c>
      <c r="H6743" s="1">
        <v>1264</v>
      </c>
      <c r="I6743" s="161">
        <f>VLOOKUP(B6743,L$2:M$54,2,FALSE)</f>
        <v>1.0133161855139119</v>
      </c>
      <c r="J6743">
        <f>MAX(I6743*F6743,E6743)</f>
        <v>12.109128416891247</v>
      </c>
      <c r="L6743" s="166"/>
      <c r="M6743" s="41"/>
      <c r="N6743" s="41"/>
      <c r="O6743" s="41"/>
    </row>
    <row r="6744" spans="1:15" x14ac:dyDescent="0.25">
      <c r="A6744" s="165">
        <v>43746.916666666664</v>
      </c>
      <c r="B6744" s="167">
        <f>WEEKNUM(A6744)</f>
        <v>41</v>
      </c>
      <c r="C6744" s="164">
        <f>WEEKDAY(A6744)</f>
        <v>3</v>
      </c>
      <c r="D6744" s="164">
        <v>23</v>
      </c>
      <c r="E6744" s="163">
        <v>11.725000000000001</v>
      </c>
      <c r="F6744" s="163">
        <v>11.725000000000001</v>
      </c>
      <c r="G6744" s="163">
        <v>10.85</v>
      </c>
      <c r="H6744" s="1">
        <v>840</v>
      </c>
      <c r="I6744" s="161">
        <f>VLOOKUP(B6744,L$2:M$54,2,FALSE)</f>
        <v>1.0133161855139119</v>
      </c>
      <c r="J6744">
        <f>MAX(I6744*F6744,E6744)</f>
        <v>11.881132275150618</v>
      </c>
      <c r="L6744" s="166"/>
      <c r="M6744" s="41"/>
      <c r="N6744" s="41"/>
      <c r="O6744" s="41"/>
    </row>
    <row r="6745" spans="1:15" x14ac:dyDescent="0.25">
      <c r="A6745" s="165">
        <v>43746.958333333336</v>
      </c>
      <c r="B6745" s="167">
        <f>WEEKNUM(A6745)</f>
        <v>41</v>
      </c>
      <c r="C6745" s="164">
        <f>WEEKDAY(A6745)</f>
        <v>3</v>
      </c>
      <c r="D6745" s="164">
        <v>24</v>
      </c>
      <c r="E6745" s="163">
        <v>12</v>
      </c>
      <c r="F6745" s="163">
        <v>12</v>
      </c>
      <c r="G6745" s="163">
        <v>11.9375</v>
      </c>
      <c r="H6745" s="1">
        <v>439</v>
      </c>
      <c r="I6745" s="161">
        <f>VLOOKUP(B6745,L$2:M$54,2,FALSE)</f>
        <v>1.0133161855139119</v>
      </c>
      <c r="J6745">
        <f>MAX(I6745*F6745,E6745)</f>
        <v>12.159794226166943</v>
      </c>
      <c r="L6745" s="166"/>
      <c r="M6745" s="41"/>
      <c r="N6745" s="41"/>
      <c r="O6745" s="41"/>
    </row>
    <row r="6746" spans="1:15" x14ac:dyDescent="0.25">
      <c r="A6746" s="165">
        <v>43747</v>
      </c>
      <c r="B6746" s="167">
        <f>WEEKNUM(A6746)</f>
        <v>41</v>
      </c>
      <c r="C6746" s="164">
        <f>WEEKDAY(A6746)</f>
        <v>4</v>
      </c>
      <c r="D6746" s="164">
        <v>1</v>
      </c>
      <c r="E6746" s="163">
        <v>11.07</v>
      </c>
      <c r="F6746" s="163">
        <v>11.07</v>
      </c>
      <c r="G6746" s="163">
        <v>10.85</v>
      </c>
      <c r="H6746" s="1">
        <v>206</v>
      </c>
      <c r="I6746" s="161">
        <f>VLOOKUP(B6746,L$2:M$54,2,FALSE)</f>
        <v>1.0133161855139119</v>
      </c>
      <c r="J6746">
        <f>MAX(I6746*F6746,E6746)</f>
        <v>11.217410173639005</v>
      </c>
      <c r="L6746" s="166"/>
      <c r="M6746" s="41"/>
      <c r="N6746" s="41"/>
      <c r="O6746" s="41"/>
    </row>
    <row r="6747" spans="1:15" x14ac:dyDescent="0.25">
      <c r="A6747" s="165">
        <v>43747.041666666664</v>
      </c>
      <c r="B6747" s="167">
        <f>WEEKNUM(A6747)</f>
        <v>41</v>
      </c>
      <c r="C6747" s="164">
        <f>WEEKDAY(A6747)</f>
        <v>4</v>
      </c>
      <c r="D6747" s="164">
        <v>2</v>
      </c>
      <c r="E6747" s="163">
        <v>11.175000000000001</v>
      </c>
      <c r="F6747" s="163">
        <v>11.175000000000001</v>
      </c>
      <c r="G6747" s="163">
        <v>10.75</v>
      </c>
      <c r="H6747" s="1">
        <v>114</v>
      </c>
      <c r="I6747" s="161">
        <f>VLOOKUP(B6747,L$2:M$54,2,FALSE)</f>
        <v>1.0133161855139119</v>
      </c>
      <c r="J6747">
        <f>MAX(I6747*F6747,E6747)</f>
        <v>11.323808373117966</v>
      </c>
      <c r="L6747" s="166"/>
      <c r="M6747" s="41"/>
      <c r="N6747" s="41"/>
      <c r="O6747" s="41"/>
    </row>
    <row r="6748" spans="1:15" x14ac:dyDescent="0.25">
      <c r="A6748" s="165">
        <v>43747.083333333336</v>
      </c>
      <c r="B6748" s="167">
        <f>WEEKNUM(A6748)</f>
        <v>41</v>
      </c>
      <c r="C6748" s="164">
        <f>WEEKDAY(A6748)</f>
        <v>4</v>
      </c>
      <c r="D6748" s="164">
        <v>3</v>
      </c>
      <c r="E6748" s="163">
        <v>11.745000000000001</v>
      </c>
      <c r="F6748" s="163">
        <v>11.745000000000001</v>
      </c>
      <c r="G6748" s="163">
        <v>11.4375</v>
      </c>
      <c r="H6748" s="1">
        <v>71</v>
      </c>
      <c r="I6748" s="161">
        <f>VLOOKUP(B6748,L$2:M$54,2,FALSE)</f>
        <v>1.0133161855139119</v>
      </c>
      <c r="J6748">
        <f>MAX(I6748*F6748,E6748)</f>
        <v>11.901398598860895</v>
      </c>
      <c r="L6748" s="166"/>
      <c r="M6748" s="41"/>
      <c r="N6748" s="41"/>
      <c r="O6748" s="41"/>
    </row>
    <row r="6749" spans="1:15" x14ac:dyDescent="0.25">
      <c r="A6749" s="165">
        <v>43747.125</v>
      </c>
      <c r="B6749" s="167">
        <f>WEEKNUM(A6749)</f>
        <v>41</v>
      </c>
      <c r="C6749" s="164">
        <f>WEEKDAY(A6749)</f>
        <v>4</v>
      </c>
      <c r="D6749" s="164">
        <v>4</v>
      </c>
      <c r="E6749" s="163">
        <v>12.195</v>
      </c>
      <c r="F6749" s="163">
        <v>12.195</v>
      </c>
      <c r="G6749" s="163">
        <v>12.875</v>
      </c>
      <c r="H6749" s="1">
        <v>155</v>
      </c>
      <c r="I6749" s="161">
        <f>VLOOKUP(B6749,L$2:M$54,2,FALSE)</f>
        <v>1.0133161855139119</v>
      </c>
      <c r="J6749">
        <f>MAX(I6749*F6749,E6749)</f>
        <v>12.357390882342155</v>
      </c>
      <c r="L6749" s="166"/>
      <c r="M6749" s="41"/>
      <c r="N6749" s="41"/>
      <c r="O6749" s="41"/>
    </row>
    <row r="6750" spans="1:15" x14ac:dyDescent="0.25">
      <c r="A6750" s="165">
        <v>43747.166666666664</v>
      </c>
      <c r="B6750" s="167">
        <f>WEEKNUM(A6750)</f>
        <v>41</v>
      </c>
      <c r="C6750" s="164">
        <f>WEEKDAY(A6750)</f>
        <v>4</v>
      </c>
      <c r="D6750" s="164">
        <v>5</v>
      </c>
      <c r="E6750" s="163">
        <v>11.705</v>
      </c>
      <c r="F6750" s="163">
        <v>11.705</v>
      </c>
      <c r="G6750" s="163">
        <v>13.8125</v>
      </c>
      <c r="H6750" s="1">
        <v>429</v>
      </c>
      <c r="I6750" s="161">
        <f>VLOOKUP(B6750,L$2:M$54,2,FALSE)</f>
        <v>1.0133161855139119</v>
      </c>
      <c r="J6750">
        <f>MAX(I6750*F6750,E6750)</f>
        <v>11.860865951440339</v>
      </c>
      <c r="L6750" s="166"/>
      <c r="M6750" s="41"/>
      <c r="N6750" s="41"/>
      <c r="O6750" s="41"/>
    </row>
    <row r="6751" spans="1:15" x14ac:dyDescent="0.25">
      <c r="A6751" s="165">
        <v>43747.208333333336</v>
      </c>
      <c r="B6751" s="167">
        <f>WEEKNUM(A6751)</f>
        <v>41</v>
      </c>
      <c r="C6751" s="164">
        <f>WEEKDAY(A6751)</f>
        <v>4</v>
      </c>
      <c r="D6751" s="164">
        <v>6</v>
      </c>
      <c r="E6751" s="163">
        <v>10.620000000000001</v>
      </c>
      <c r="F6751" s="163">
        <v>10.620000000000001</v>
      </c>
      <c r="G6751" s="163">
        <v>12.375</v>
      </c>
      <c r="H6751" s="1">
        <v>912</v>
      </c>
      <c r="I6751" s="161">
        <f>VLOOKUP(B6751,L$2:M$54,2,FALSE)</f>
        <v>1.0133161855139119</v>
      </c>
      <c r="J6751">
        <f>MAX(I6751*F6751,E6751)</f>
        <v>10.761417890157745</v>
      </c>
      <c r="L6751" s="166"/>
      <c r="M6751" s="41"/>
      <c r="N6751" s="41"/>
      <c r="O6751" s="41"/>
    </row>
    <row r="6752" spans="1:15" x14ac:dyDescent="0.25">
      <c r="A6752" s="165">
        <v>43747.25</v>
      </c>
      <c r="B6752" s="167">
        <f>WEEKNUM(A6752)</f>
        <v>41</v>
      </c>
      <c r="C6752" s="164">
        <f>WEEKDAY(A6752)</f>
        <v>4</v>
      </c>
      <c r="D6752" s="164">
        <v>7</v>
      </c>
      <c r="E6752" s="163">
        <v>11.77</v>
      </c>
      <c r="F6752" s="163">
        <v>11.77</v>
      </c>
      <c r="G6752" s="163">
        <v>12</v>
      </c>
      <c r="H6752" s="1">
        <v>3458</v>
      </c>
      <c r="I6752" s="161">
        <f>VLOOKUP(B6752,L$2:M$54,2,FALSE)</f>
        <v>1.0133161855139119</v>
      </c>
      <c r="J6752">
        <f>MAX(I6752*F6752,E6752)</f>
        <v>11.926731503498743</v>
      </c>
      <c r="L6752" s="166"/>
      <c r="M6752" s="41"/>
      <c r="N6752" s="41"/>
      <c r="O6752" s="41"/>
    </row>
    <row r="6753" spans="1:15" x14ac:dyDescent="0.25">
      <c r="A6753" s="165">
        <v>43747.291666666664</v>
      </c>
      <c r="B6753" s="167">
        <f>WEEKNUM(A6753)</f>
        <v>41</v>
      </c>
      <c r="C6753" s="164">
        <f>WEEKDAY(A6753)</f>
        <v>4</v>
      </c>
      <c r="D6753" s="164">
        <v>8</v>
      </c>
      <c r="E6753" s="163">
        <v>10</v>
      </c>
      <c r="F6753" s="163">
        <v>16.5</v>
      </c>
      <c r="G6753" s="163">
        <v>11.9375</v>
      </c>
      <c r="H6753" s="1">
        <v>4226</v>
      </c>
      <c r="I6753" s="161">
        <f>VLOOKUP(B6753,L$2:M$54,2,FALSE)</f>
        <v>1.0133161855139119</v>
      </c>
      <c r="J6753">
        <f>MAX(I6753*F6753,E6753)</f>
        <v>16.719717060979548</v>
      </c>
      <c r="L6753" s="166"/>
      <c r="M6753" s="41"/>
      <c r="N6753" s="41"/>
      <c r="O6753" s="41"/>
    </row>
    <row r="6754" spans="1:15" x14ac:dyDescent="0.25">
      <c r="A6754" s="165">
        <v>43747.333333333336</v>
      </c>
      <c r="B6754" s="167">
        <f>WEEKNUM(A6754)</f>
        <v>41</v>
      </c>
      <c r="C6754" s="164">
        <f>WEEKDAY(A6754)</f>
        <v>4</v>
      </c>
      <c r="D6754" s="164">
        <v>9</v>
      </c>
      <c r="E6754" s="163">
        <v>10</v>
      </c>
      <c r="F6754" s="163">
        <v>19</v>
      </c>
      <c r="G6754" s="163">
        <v>12.0625</v>
      </c>
      <c r="H6754" s="1">
        <v>3434</v>
      </c>
      <c r="I6754" s="161">
        <f>VLOOKUP(B6754,L$2:M$54,2,FALSE)</f>
        <v>1.0133161855139119</v>
      </c>
      <c r="J6754">
        <f>MAX(I6754*F6754,E6754)</f>
        <v>19.253007524764325</v>
      </c>
      <c r="L6754" s="166"/>
      <c r="M6754" s="41"/>
      <c r="N6754" s="41"/>
      <c r="O6754" s="41"/>
    </row>
    <row r="6755" spans="1:15" x14ac:dyDescent="0.25">
      <c r="A6755" s="165">
        <v>43747.375</v>
      </c>
      <c r="B6755" s="167">
        <f>WEEKNUM(A6755)</f>
        <v>41</v>
      </c>
      <c r="C6755" s="164">
        <f>WEEKDAY(A6755)</f>
        <v>4</v>
      </c>
      <c r="D6755" s="164">
        <v>10</v>
      </c>
      <c r="E6755" s="163">
        <v>10</v>
      </c>
      <c r="F6755" s="163">
        <v>16.75</v>
      </c>
      <c r="G6755" s="163">
        <v>12.037500000000001</v>
      </c>
      <c r="H6755" s="1">
        <v>2781</v>
      </c>
      <c r="I6755" s="161">
        <f>VLOOKUP(B6755,L$2:M$54,2,FALSE)</f>
        <v>1.0133161855139119</v>
      </c>
      <c r="J6755">
        <f>MAX(I6755*F6755,E6755)</f>
        <v>16.973046107358023</v>
      </c>
      <c r="L6755" s="166"/>
      <c r="M6755" s="41"/>
      <c r="N6755" s="41"/>
      <c r="O6755" s="41"/>
    </row>
    <row r="6756" spans="1:15" x14ac:dyDescent="0.25">
      <c r="A6756" s="165">
        <v>43747.416666666664</v>
      </c>
      <c r="B6756" s="167">
        <f>WEEKNUM(A6756)</f>
        <v>41</v>
      </c>
      <c r="C6756" s="164">
        <f>WEEKDAY(A6756)</f>
        <v>4</v>
      </c>
      <c r="D6756" s="164">
        <v>11</v>
      </c>
      <c r="E6756" s="163">
        <v>10</v>
      </c>
      <c r="F6756" s="163">
        <v>15.379999999999999</v>
      </c>
      <c r="G6756" s="163">
        <v>11.987500000000001</v>
      </c>
      <c r="H6756" s="1">
        <v>2601</v>
      </c>
      <c r="I6756" s="161">
        <f>VLOOKUP(B6756,L$2:M$54,2,FALSE)</f>
        <v>1.0133161855139119</v>
      </c>
      <c r="J6756">
        <f>MAX(I6756*F6756,E6756)</f>
        <v>15.584802933203964</v>
      </c>
      <c r="L6756" s="166"/>
      <c r="M6756" s="41"/>
      <c r="N6756" s="41"/>
      <c r="O6756" s="41"/>
    </row>
    <row r="6757" spans="1:15" x14ac:dyDescent="0.25">
      <c r="A6757" s="165">
        <v>43747.458333333336</v>
      </c>
      <c r="B6757" s="167">
        <f>WEEKNUM(A6757)</f>
        <v>41</v>
      </c>
      <c r="C6757" s="164">
        <f>WEEKDAY(A6757)</f>
        <v>4</v>
      </c>
      <c r="D6757" s="164">
        <v>12</v>
      </c>
      <c r="E6757" s="163">
        <v>10</v>
      </c>
      <c r="F6757" s="163">
        <v>14.45</v>
      </c>
      <c r="G6757" s="163">
        <v>12.0875</v>
      </c>
      <c r="H6757" s="1">
        <v>2587</v>
      </c>
      <c r="I6757" s="161">
        <f>VLOOKUP(B6757,L$2:M$54,2,FALSE)</f>
        <v>1.0133161855139119</v>
      </c>
      <c r="J6757">
        <f>MAX(I6757*F6757,E6757)</f>
        <v>14.642418880676026</v>
      </c>
      <c r="L6757" s="166"/>
      <c r="M6757" s="41"/>
      <c r="N6757" s="41"/>
      <c r="O6757" s="41"/>
    </row>
    <row r="6758" spans="1:15" x14ac:dyDescent="0.25">
      <c r="A6758" s="165">
        <v>43747.5</v>
      </c>
      <c r="B6758" s="167">
        <f>WEEKNUM(A6758)</f>
        <v>41</v>
      </c>
      <c r="C6758" s="164">
        <f>WEEKDAY(A6758)</f>
        <v>4</v>
      </c>
      <c r="D6758" s="164">
        <v>13</v>
      </c>
      <c r="E6758" s="163">
        <v>10</v>
      </c>
      <c r="F6758" s="163">
        <v>13.765000000000001</v>
      </c>
      <c r="G6758" s="163">
        <v>12.225</v>
      </c>
      <c r="H6758" s="1">
        <v>2286</v>
      </c>
      <c r="I6758" s="161">
        <f>VLOOKUP(B6758,L$2:M$54,2,FALSE)</f>
        <v>1.0133161855139119</v>
      </c>
      <c r="J6758">
        <f>MAX(I6758*F6758,E6758)</f>
        <v>13.948297293598998</v>
      </c>
      <c r="L6758" s="166"/>
      <c r="M6758" s="41"/>
      <c r="N6758" s="41"/>
      <c r="O6758" s="41"/>
    </row>
    <row r="6759" spans="1:15" x14ac:dyDescent="0.25">
      <c r="A6759" s="165">
        <v>43747.541666666664</v>
      </c>
      <c r="B6759" s="167">
        <f>WEEKNUM(A6759)</f>
        <v>41</v>
      </c>
      <c r="C6759" s="164">
        <f>WEEKDAY(A6759)</f>
        <v>4</v>
      </c>
      <c r="D6759" s="164">
        <v>14</v>
      </c>
      <c r="E6759" s="163">
        <v>10</v>
      </c>
      <c r="F6759" s="163">
        <v>14.185</v>
      </c>
      <c r="G6759" s="163">
        <v>13.6875</v>
      </c>
      <c r="H6759" s="1">
        <v>2482</v>
      </c>
      <c r="I6759" s="161">
        <f>VLOOKUP(B6759,L$2:M$54,2,FALSE)</f>
        <v>1.0133161855139119</v>
      </c>
      <c r="J6759">
        <f>MAX(I6759*F6759,E6759)</f>
        <v>14.373890091514841</v>
      </c>
      <c r="L6759" s="166"/>
      <c r="M6759" s="41"/>
      <c r="N6759" s="41"/>
      <c r="O6759" s="41"/>
    </row>
    <row r="6760" spans="1:15" x14ac:dyDescent="0.25">
      <c r="A6760" s="165">
        <v>43747.583333333336</v>
      </c>
      <c r="B6760" s="167">
        <f>WEEKNUM(A6760)</f>
        <v>41</v>
      </c>
      <c r="C6760" s="164">
        <f>WEEKDAY(A6760)</f>
        <v>4</v>
      </c>
      <c r="D6760" s="164">
        <v>15</v>
      </c>
      <c r="E6760" s="163">
        <v>10</v>
      </c>
      <c r="F6760" s="163">
        <v>15</v>
      </c>
      <c r="G6760" s="163">
        <v>12.9625</v>
      </c>
      <c r="H6760" s="1">
        <v>2603</v>
      </c>
      <c r="I6760" s="161">
        <f>VLOOKUP(B6760,L$2:M$54,2,FALSE)</f>
        <v>1.0133161855139119</v>
      </c>
      <c r="J6760">
        <f>MAX(I6760*F6760,E6760)</f>
        <v>15.199742782708679</v>
      </c>
      <c r="L6760" s="166"/>
      <c r="M6760" s="41"/>
      <c r="N6760" s="41"/>
      <c r="O6760" s="41"/>
    </row>
    <row r="6761" spans="1:15" x14ac:dyDescent="0.25">
      <c r="A6761" s="165">
        <v>43747.625</v>
      </c>
      <c r="B6761" s="167">
        <f>WEEKNUM(A6761)</f>
        <v>41</v>
      </c>
      <c r="C6761" s="164">
        <f>WEEKDAY(A6761)</f>
        <v>4</v>
      </c>
      <c r="D6761" s="164">
        <v>16</v>
      </c>
      <c r="E6761" s="163">
        <v>10</v>
      </c>
      <c r="F6761" s="163">
        <v>14.895</v>
      </c>
      <c r="G6761" s="163">
        <v>11.762499999999999</v>
      </c>
      <c r="H6761" s="1">
        <v>2781</v>
      </c>
      <c r="I6761" s="161">
        <f>VLOOKUP(B6761,L$2:M$54,2,FALSE)</f>
        <v>1.0133161855139119</v>
      </c>
      <c r="J6761">
        <f>MAX(I6761*F6761,E6761)</f>
        <v>15.093344583229717</v>
      </c>
      <c r="L6761" s="166"/>
      <c r="M6761" s="41"/>
      <c r="N6761" s="41"/>
      <c r="O6761" s="41"/>
    </row>
    <row r="6762" spans="1:15" x14ac:dyDescent="0.25">
      <c r="A6762" s="165">
        <v>43747.666666666664</v>
      </c>
      <c r="B6762" s="167">
        <f>WEEKNUM(A6762)</f>
        <v>41</v>
      </c>
      <c r="C6762" s="164">
        <f>WEEKDAY(A6762)</f>
        <v>4</v>
      </c>
      <c r="D6762" s="164">
        <v>17</v>
      </c>
      <c r="E6762" s="163">
        <v>10</v>
      </c>
      <c r="F6762" s="163">
        <v>15.77</v>
      </c>
      <c r="G6762" s="163">
        <v>12.45</v>
      </c>
      <c r="H6762" s="1">
        <v>3481</v>
      </c>
      <c r="I6762" s="161">
        <f>VLOOKUP(B6762,L$2:M$54,2,FALSE)</f>
        <v>1.0133161855139119</v>
      </c>
      <c r="J6762">
        <f>MAX(I6762*F6762,E6762)</f>
        <v>15.979996245554391</v>
      </c>
      <c r="L6762" s="166"/>
      <c r="M6762" s="41"/>
      <c r="N6762" s="41"/>
      <c r="O6762" s="41"/>
    </row>
    <row r="6763" spans="1:15" x14ac:dyDescent="0.25">
      <c r="A6763" s="165">
        <v>43747.708333333336</v>
      </c>
      <c r="B6763" s="167">
        <f>WEEKNUM(A6763)</f>
        <v>41</v>
      </c>
      <c r="C6763" s="164">
        <f>WEEKDAY(A6763)</f>
        <v>4</v>
      </c>
      <c r="D6763" s="164">
        <v>18</v>
      </c>
      <c r="E6763" s="163">
        <v>10</v>
      </c>
      <c r="F6763" s="163">
        <v>17.549999999999997</v>
      </c>
      <c r="G6763" s="163">
        <v>11.95</v>
      </c>
      <c r="H6763" s="1">
        <v>3950</v>
      </c>
      <c r="I6763" s="161">
        <f>VLOOKUP(B6763,L$2:M$54,2,FALSE)</f>
        <v>1.0133161855139119</v>
      </c>
      <c r="J6763">
        <f>MAX(I6763*F6763,E6763)</f>
        <v>17.783699055769151</v>
      </c>
      <c r="L6763" s="166"/>
      <c r="M6763" s="41"/>
      <c r="N6763" s="41"/>
      <c r="O6763" s="41"/>
    </row>
    <row r="6764" spans="1:15" x14ac:dyDescent="0.25">
      <c r="A6764" s="165">
        <v>43747.75</v>
      </c>
      <c r="B6764" s="167">
        <f>WEEKNUM(A6764)</f>
        <v>41</v>
      </c>
      <c r="C6764" s="164">
        <f>WEEKDAY(A6764)</f>
        <v>4</v>
      </c>
      <c r="D6764" s="164">
        <v>19</v>
      </c>
      <c r="E6764" s="163">
        <v>10</v>
      </c>
      <c r="F6764" s="163">
        <v>16.234999999999999</v>
      </c>
      <c r="G6764" s="163">
        <v>11.725000000000001</v>
      </c>
      <c r="H6764" s="1">
        <v>2942</v>
      </c>
      <c r="I6764" s="161">
        <f>VLOOKUP(B6764,L$2:M$54,2,FALSE)</f>
        <v>1.0133161855139119</v>
      </c>
      <c r="J6764">
        <f>MAX(I6764*F6764,E6764)</f>
        <v>16.45118827181836</v>
      </c>
      <c r="L6764" s="166"/>
      <c r="M6764" s="41"/>
      <c r="N6764" s="41"/>
      <c r="O6764" s="41"/>
    </row>
    <row r="6765" spans="1:15" x14ac:dyDescent="0.25">
      <c r="A6765" s="165">
        <v>43747.791666666664</v>
      </c>
      <c r="B6765" s="167">
        <f>WEEKNUM(A6765)</f>
        <v>41</v>
      </c>
      <c r="C6765" s="164">
        <f>WEEKDAY(A6765)</f>
        <v>4</v>
      </c>
      <c r="D6765" s="164">
        <v>20</v>
      </c>
      <c r="E6765" s="163">
        <v>10</v>
      </c>
      <c r="F6765" s="163">
        <v>14</v>
      </c>
      <c r="G6765" s="163">
        <v>12</v>
      </c>
      <c r="H6765" s="1">
        <v>1837</v>
      </c>
      <c r="I6765" s="161">
        <f>VLOOKUP(B6765,L$2:M$54,2,FALSE)</f>
        <v>1.0133161855139119</v>
      </c>
      <c r="J6765">
        <f>MAX(I6765*F6765,E6765)</f>
        <v>14.186426597194767</v>
      </c>
      <c r="L6765" s="166"/>
      <c r="M6765" s="41"/>
      <c r="N6765" s="41"/>
      <c r="O6765" s="41"/>
    </row>
    <row r="6766" spans="1:15" x14ac:dyDescent="0.25">
      <c r="A6766" s="165">
        <v>43747.833333333336</v>
      </c>
      <c r="B6766" s="167">
        <f>WEEKNUM(A6766)</f>
        <v>41</v>
      </c>
      <c r="C6766" s="164">
        <f>WEEKDAY(A6766)</f>
        <v>4</v>
      </c>
      <c r="D6766" s="164">
        <v>21</v>
      </c>
      <c r="E6766" s="163">
        <v>10</v>
      </c>
      <c r="F6766" s="163">
        <v>12.77</v>
      </c>
      <c r="G6766" s="163">
        <v>11.07</v>
      </c>
      <c r="H6766" s="1">
        <v>1047</v>
      </c>
      <c r="I6766" s="161">
        <f>VLOOKUP(B6766,L$2:M$54,2,FALSE)</f>
        <v>1.0133161855139119</v>
      </c>
      <c r="J6766">
        <f>MAX(I6766*F6766,E6766)</f>
        <v>12.940047689012655</v>
      </c>
      <c r="L6766" s="166"/>
      <c r="M6766" s="41"/>
      <c r="N6766" s="41"/>
      <c r="O6766" s="41"/>
    </row>
    <row r="6767" spans="1:15" x14ac:dyDescent="0.25">
      <c r="A6767" s="165">
        <v>43747.875</v>
      </c>
      <c r="B6767" s="167">
        <f>WEEKNUM(A6767)</f>
        <v>41</v>
      </c>
      <c r="C6767" s="164">
        <f>WEEKDAY(A6767)</f>
        <v>4</v>
      </c>
      <c r="D6767" s="164">
        <v>22</v>
      </c>
      <c r="E6767" s="163">
        <v>12.48</v>
      </c>
      <c r="F6767" s="163">
        <v>12.48</v>
      </c>
      <c r="G6767" s="163">
        <v>11.175000000000001</v>
      </c>
      <c r="H6767" s="1">
        <v>725</v>
      </c>
      <c r="I6767" s="161">
        <f>VLOOKUP(B6767,L$2:M$54,2,FALSE)</f>
        <v>1.0133161855139119</v>
      </c>
      <c r="J6767">
        <f>MAX(I6767*F6767,E6767)</f>
        <v>12.646185995213621</v>
      </c>
      <c r="L6767" s="166"/>
      <c r="M6767" s="41"/>
      <c r="N6767" s="41"/>
      <c r="O6767" s="41"/>
    </row>
    <row r="6768" spans="1:15" x14ac:dyDescent="0.25">
      <c r="A6768" s="165">
        <v>43747.916666666664</v>
      </c>
      <c r="B6768" s="167">
        <f>WEEKNUM(A6768)</f>
        <v>41</v>
      </c>
      <c r="C6768" s="164">
        <f>WEEKDAY(A6768)</f>
        <v>4</v>
      </c>
      <c r="D6768" s="164">
        <v>23</v>
      </c>
      <c r="E6768" s="163">
        <v>12.59</v>
      </c>
      <c r="F6768" s="163">
        <v>12.59</v>
      </c>
      <c r="G6768" s="163">
        <v>11.745000000000001</v>
      </c>
      <c r="H6768" s="1">
        <v>607</v>
      </c>
      <c r="I6768" s="161">
        <f>VLOOKUP(B6768,L$2:M$54,2,FALSE)</f>
        <v>1.0133161855139119</v>
      </c>
      <c r="J6768">
        <f>MAX(I6768*F6768,E6768)</f>
        <v>12.757650775620151</v>
      </c>
      <c r="L6768" s="166"/>
      <c r="M6768" s="41"/>
      <c r="N6768" s="41"/>
      <c r="O6768" s="41"/>
    </row>
    <row r="6769" spans="1:15" x14ac:dyDescent="0.25">
      <c r="A6769" s="165">
        <v>43747.958333333336</v>
      </c>
      <c r="B6769" s="167">
        <f>WEEKNUM(A6769)</f>
        <v>41</v>
      </c>
      <c r="C6769" s="164">
        <f>WEEKDAY(A6769)</f>
        <v>4</v>
      </c>
      <c r="D6769" s="164">
        <v>24</v>
      </c>
      <c r="E6769" s="163">
        <v>12.375</v>
      </c>
      <c r="F6769" s="163">
        <v>12.375</v>
      </c>
      <c r="G6769" s="163">
        <v>12.195</v>
      </c>
      <c r="H6769" s="1">
        <v>324</v>
      </c>
      <c r="I6769" s="161">
        <f>VLOOKUP(B6769,L$2:M$54,2,FALSE)</f>
        <v>1.0133161855139119</v>
      </c>
      <c r="J6769">
        <f>MAX(I6769*F6769,E6769)</f>
        <v>12.539787795734659</v>
      </c>
      <c r="L6769" s="166"/>
      <c r="M6769" s="41"/>
      <c r="N6769" s="41"/>
      <c r="O6769" s="41"/>
    </row>
    <row r="6770" spans="1:15" x14ac:dyDescent="0.25">
      <c r="A6770" s="165">
        <v>43748</v>
      </c>
      <c r="B6770" s="167">
        <f>WEEKNUM(A6770)</f>
        <v>41</v>
      </c>
      <c r="C6770" s="164">
        <f>WEEKDAY(A6770)</f>
        <v>5</v>
      </c>
      <c r="D6770" s="164">
        <v>1</v>
      </c>
      <c r="E6770" s="163">
        <v>11.984999999999999</v>
      </c>
      <c r="F6770" s="163">
        <v>11.984999999999999</v>
      </c>
      <c r="G6770" s="163">
        <v>11.705</v>
      </c>
      <c r="H6770" s="1">
        <v>182</v>
      </c>
      <c r="I6770" s="161">
        <f>VLOOKUP(B6770,L$2:M$54,2,FALSE)</f>
        <v>1.0133161855139119</v>
      </c>
      <c r="J6770">
        <f>MAX(I6770*F6770,E6770)</f>
        <v>12.144594483384234</v>
      </c>
      <c r="L6770" s="166"/>
      <c r="M6770" s="41"/>
      <c r="N6770" s="41"/>
      <c r="O6770" s="41"/>
    </row>
    <row r="6771" spans="1:15" x14ac:dyDescent="0.25">
      <c r="A6771" s="165">
        <v>43748.041666666664</v>
      </c>
      <c r="B6771" s="167">
        <f>WEEKNUM(A6771)</f>
        <v>41</v>
      </c>
      <c r="C6771" s="164">
        <f>WEEKDAY(A6771)</f>
        <v>5</v>
      </c>
      <c r="D6771" s="164">
        <v>2</v>
      </c>
      <c r="E6771" s="163">
        <v>11.719999999999999</v>
      </c>
      <c r="F6771" s="163">
        <v>11.719999999999999</v>
      </c>
      <c r="G6771" s="163">
        <v>10.620000000000001</v>
      </c>
      <c r="H6771" s="1">
        <v>128</v>
      </c>
      <c r="I6771" s="161">
        <f>VLOOKUP(B6771,L$2:M$54,2,FALSE)</f>
        <v>1.0133161855139119</v>
      </c>
      <c r="J6771">
        <f>MAX(I6771*F6771,E6771)</f>
        <v>11.876065694223046</v>
      </c>
      <c r="L6771" s="166"/>
      <c r="M6771" s="41"/>
      <c r="N6771" s="41"/>
      <c r="O6771" s="41"/>
    </row>
    <row r="6772" spans="1:15" x14ac:dyDescent="0.25">
      <c r="A6772" s="165">
        <v>43748.083333333336</v>
      </c>
      <c r="B6772" s="167">
        <f>WEEKNUM(A6772)</f>
        <v>41</v>
      </c>
      <c r="C6772" s="164">
        <f>WEEKDAY(A6772)</f>
        <v>5</v>
      </c>
      <c r="D6772" s="164">
        <v>3</v>
      </c>
      <c r="E6772" s="163">
        <v>12.094999999999999</v>
      </c>
      <c r="F6772" s="163">
        <v>12.094999999999999</v>
      </c>
      <c r="G6772" s="163">
        <v>11.77</v>
      </c>
      <c r="H6772" s="1">
        <v>95</v>
      </c>
      <c r="I6772" s="161">
        <f>VLOOKUP(B6772,L$2:M$54,2,FALSE)</f>
        <v>1.0133161855139119</v>
      </c>
      <c r="J6772">
        <f>MAX(I6772*F6772,E6772)</f>
        <v>12.256059263790764</v>
      </c>
      <c r="L6772" s="166"/>
      <c r="M6772" s="41"/>
      <c r="N6772" s="41"/>
      <c r="O6772" s="41"/>
    </row>
    <row r="6773" spans="1:15" x14ac:dyDescent="0.25">
      <c r="A6773" s="165">
        <v>43748.125</v>
      </c>
      <c r="B6773" s="167">
        <f>WEEKNUM(A6773)</f>
        <v>41</v>
      </c>
      <c r="C6773" s="164">
        <f>WEEKDAY(A6773)</f>
        <v>5</v>
      </c>
      <c r="D6773" s="164">
        <v>4</v>
      </c>
      <c r="E6773" s="163">
        <v>11.91</v>
      </c>
      <c r="F6773" s="163">
        <v>11.91</v>
      </c>
      <c r="G6773" s="163">
        <v>13.25</v>
      </c>
      <c r="H6773" s="1">
        <v>157</v>
      </c>
      <c r="I6773" s="161">
        <f>VLOOKUP(B6773,L$2:M$54,2,FALSE)</f>
        <v>1.0133161855139119</v>
      </c>
      <c r="J6773">
        <f>MAX(I6773*F6773,E6773)</f>
        <v>12.06859576947069</v>
      </c>
      <c r="L6773" s="166"/>
      <c r="M6773" s="41"/>
      <c r="N6773" s="41"/>
      <c r="O6773" s="41"/>
    </row>
    <row r="6774" spans="1:15" x14ac:dyDescent="0.25">
      <c r="A6774" s="165">
        <v>43748.166666666664</v>
      </c>
      <c r="B6774" s="167">
        <f>WEEKNUM(A6774)</f>
        <v>41</v>
      </c>
      <c r="C6774" s="164">
        <f>WEEKDAY(A6774)</f>
        <v>5</v>
      </c>
      <c r="D6774" s="164">
        <v>5</v>
      </c>
      <c r="E6774" s="163">
        <v>12.455</v>
      </c>
      <c r="F6774" s="163">
        <v>12.455</v>
      </c>
      <c r="G6774" s="163">
        <v>14.5</v>
      </c>
      <c r="H6774" s="1">
        <v>376</v>
      </c>
      <c r="I6774" s="161">
        <f>VLOOKUP(B6774,L$2:M$54,2,FALSE)</f>
        <v>1.0133161855139119</v>
      </c>
      <c r="J6774">
        <f>MAX(I6774*F6774,E6774)</f>
        <v>12.620853090575773</v>
      </c>
      <c r="L6774" s="166"/>
      <c r="M6774" s="41"/>
      <c r="N6774" s="41"/>
      <c r="O6774" s="41"/>
    </row>
    <row r="6775" spans="1:15" x14ac:dyDescent="0.25">
      <c r="A6775" s="165">
        <v>43748.208333333336</v>
      </c>
      <c r="B6775" s="167">
        <f>WEEKNUM(A6775)</f>
        <v>41</v>
      </c>
      <c r="C6775" s="164">
        <f>WEEKDAY(A6775)</f>
        <v>5</v>
      </c>
      <c r="D6775" s="164">
        <v>6</v>
      </c>
      <c r="E6775" s="163">
        <v>10</v>
      </c>
      <c r="F6775" s="163">
        <v>11.094999999999999</v>
      </c>
      <c r="G6775" s="163">
        <v>13.375</v>
      </c>
      <c r="H6775" s="1">
        <v>845</v>
      </c>
      <c r="I6775" s="161">
        <f>VLOOKUP(B6775,L$2:M$54,2,FALSE)</f>
        <v>1.0133161855139119</v>
      </c>
      <c r="J6775">
        <f>MAX(I6775*F6775,E6775)</f>
        <v>11.242743078276851</v>
      </c>
      <c r="L6775" s="166"/>
      <c r="M6775" s="41"/>
      <c r="N6775" s="41"/>
      <c r="O6775" s="41"/>
    </row>
    <row r="6776" spans="1:15" x14ac:dyDescent="0.25">
      <c r="A6776" s="165">
        <v>43748.25</v>
      </c>
      <c r="B6776" s="167">
        <f>WEEKNUM(A6776)</f>
        <v>41</v>
      </c>
      <c r="C6776" s="164">
        <f>WEEKDAY(A6776)</f>
        <v>5</v>
      </c>
      <c r="D6776" s="164">
        <v>7</v>
      </c>
      <c r="E6776" s="163">
        <v>10</v>
      </c>
      <c r="F6776" s="163">
        <v>11.745000000000001</v>
      </c>
      <c r="G6776" s="163">
        <v>12.690000000000001</v>
      </c>
      <c r="H6776" s="1">
        <v>3262</v>
      </c>
      <c r="I6776" s="161">
        <f>VLOOKUP(B6776,L$2:M$54,2,FALSE)</f>
        <v>1.0133161855139119</v>
      </c>
      <c r="J6776">
        <f>MAX(I6776*F6776,E6776)</f>
        <v>11.901398598860895</v>
      </c>
      <c r="L6776" s="166"/>
      <c r="M6776" s="41"/>
      <c r="N6776" s="41"/>
      <c r="O6776" s="41"/>
    </row>
    <row r="6777" spans="1:15" x14ac:dyDescent="0.25">
      <c r="A6777" s="165">
        <v>43748.291666666664</v>
      </c>
      <c r="B6777" s="167">
        <f>WEEKNUM(A6777)</f>
        <v>41</v>
      </c>
      <c r="C6777" s="164">
        <f>WEEKDAY(A6777)</f>
        <v>5</v>
      </c>
      <c r="D6777" s="164">
        <v>8</v>
      </c>
      <c r="E6777" s="163">
        <v>10</v>
      </c>
      <c r="F6777" s="163">
        <v>17.755000000000003</v>
      </c>
      <c r="G6777" s="163">
        <v>12.225000000000001</v>
      </c>
      <c r="H6777" s="1">
        <v>3964</v>
      </c>
      <c r="I6777" s="161">
        <f>VLOOKUP(B6777,L$2:M$54,2,FALSE)</f>
        <v>1.0133161855139119</v>
      </c>
      <c r="J6777">
        <f>MAX(I6777*F6777,E6777)</f>
        <v>17.991428873799507</v>
      </c>
      <c r="L6777" s="166"/>
      <c r="M6777" s="41"/>
      <c r="N6777" s="41"/>
      <c r="O6777" s="41"/>
    </row>
    <row r="6778" spans="1:15" x14ac:dyDescent="0.25">
      <c r="A6778" s="165">
        <v>43748.333333333336</v>
      </c>
      <c r="B6778" s="167">
        <f>WEEKNUM(A6778)</f>
        <v>41</v>
      </c>
      <c r="C6778" s="164">
        <f>WEEKDAY(A6778)</f>
        <v>5</v>
      </c>
      <c r="D6778" s="164">
        <v>9</v>
      </c>
      <c r="E6778" s="163">
        <v>10</v>
      </c>
      <c r="F6778" s="163">
        <v>16.395</v>
      </c>
      <c r="G6778" s="163">
        <v>11.8825</v>
      </c>
      <c r="H6778" s="1">
        <v>3482</v>
      </c>
      <c r="I6778" s="161">
        <f>VLOOKUP(B6778,L$2:M$54,2,FALSE)</f>
        <v>1.0133161855139119</v>
      </c>
      <c r="J6778">
        <f>MAX(I6778*F6778,E6778)</f>
        <v>16.613318861500584</v>
      </c>
      <c r="L6778" s="166"/>
      <c r="M6778" s="41"/>
      <c r="N6778" s="41"/>
      <c r="O6778" s="41"/>
    </row>
    <row r="6779" spans="1:15" x14ac:dyDescent="0.25">
      <c r="A6779" s="165">
        <v>43748.375</v>
      </c>
      <c r="B6779" s="167">
        <f>WEEKNUM(A6779)</f>
        <v>41</v>
      </c>
      <c r="C6779" s="164">
        <f>WEEKDAY(A6779)</f>
        <v>5</v>
      </c>
      <c r="D6779" s="164">
        <v>10</v>
      </c>
      <c r="E6779" s="163">
        <v>10</v>
      </c>
      <c r="F6779" s="163">
        <v>15.625</v>
      </c>
      <c r="G6779" s="163">
        <v>12.092500000000001</v>
      </c>
      <c r="H6779" s="1">
        <v>2808</v>
      </c>
      <c r="I6779" s="161">
        <f>VLOOKUP(B6779,L$2:M$54,2,FALSE)</f>
        <v>1.0133161855139119</v>
      </c>
      <c r="J6779">
        <f>MAX(I6779*F6779,E6779)</f>
        <v>15.833065398654874</v>
      </c>
      <c r="L6779" s="166"/>
      <c r="M6779" s="41"/>
      <c r="N6779" s="41"/>
      <c r="O6779" s="41"/>
    </row>
    <row r="6780" spans="1:15" x14ac:dyDescent="0.25">
      <c r="A6780" s="165">
        <v>43748.416666666664</v>
      </c>
      <c r="B6780" s="167">
        <f>WEEKNUM(A6780)</f>
        <v>41</v>
      </c>
      <c r="C6780" s="164">
        <f>WEEKDAY(A6780)</f>
        <v>5</v>
      </c>
      <c r="D6780" s="164">
        <v>11</v>
      </c>
      <c r="E6780" s="163">
        <v>10</v>
      </c>
      <c r="F6780" s="163">
        <v>13.745000000000001</v>
      </c>
      <c r="G6780" s="163">
        <v>12.5</v>
      </c>
      <c r="H6780" s="1">
        <v>2599</v>
      </c>
      <c r="I6780" s="161">
        <f>VLOOKUP(B6780,L$2:M$54,2,FALSE)</f>
        <v>1.0133161855139119</v>
      </c>
      <c r="J6780">
        <f>MAX(I6780*F6780,E6780)</f>
        <v>13.92803096988872</v>
      </c>
      <c r="L6780" s="166"/>
      <c r="M6780" s="41"/>
      <c r="N6780" s="41"/>
      <c r="O6780" s="41"/>
    </row>
    <row r="6781" spans="1:15" x14ac:dyDescent="0.25">
      <c r="A6781" s="165">
        <v>43748.458333333336</v>
      </c>
      <c r="B6781" s="167">
        <f>WEEKNUM(A6781)</f>
        <v>41</v>
      </c>
      <c r="C6781" s="164">
        <f>WEEKDAY(A6781)</f>
        <v>5</v>
      </c>
      <c r="D6781" s="164">
        <v>12</v>
      </c>
      <c r="E6781" s="163">
        <v>10</v>
      </c>
      <c r="F6781" s="163">
        <v>15.704999999999998</v>
      </c>
      <c r="G6781" s="163">
        <v>12.4475</v>
      </c>
      <c r="H6781" s="1">
        <v>2519</v>
      </c>
      <c r="I6781" s="161">
        <f>VLOOKUP(B6781,L$2:M$54,2,FALSE)</f>
        <v>1.0133161855139119</v>
      </c>
      <c r="J6781">
        <f>MAX(I6781*F6781,E6781)</f>
        <v>15.914130693495984</v>
      </c>
      <c r="L6781" s="166"/>
      <c r="M6781" s="41"/>
      <c r="N6781" s="41"/>
      <c r="O6781" s="41"/>
    </row>
    <row r="6782" spans="1:15" x14ac:dyDescent="0.25">
      <c r="A6782" s="165">
        <v>43748.5</v>
      </c>
      <c r="B6782" s="167">
        <f>WEEKNUM(A6782)</f>
        <v>41</v>
      </c>
      <c r="C6782" s="164">
        <f>WEEKDAY(A6782)</f>
        <v>5</v>
      </c>
      <c r="D6782" s="164">
        <v>13</v>
      </c>
      <c r="E6782" s="163">
        <v>10</v>
      </c>
      <c r="F6782" s="163">
        <v>14.475</v>
      </c>
      <c r="G6782" s="163">
        <v>12.885000000000002</v>
      </c>
      <c r="H6782" s="1">
        <v>2311</v>
      </c>
      <c r="I6782" s="161">
        <f>VLOOKUP(B6782,L$2:M$54,2,FALSE)</f>
        <v>1.0133161855139119</v>
      </c>
      <c r="J6782">
        <f>MAX(I6782*F6782,E6782)</f>
        <v>14.667751785313873</v>
      </c>
      <c r="L6782" s="166"/>
      <c r="M6782" s="41"/>
      <c r="N6782" s="41"/>
      <c r="O6782" s="41"/>
    </row>
    <row r="6783" spans="1:15" x14ac:dyDescent="0.25">
      <c r="A6783" s="165">
        <v>43748.541666666664</v>
      </c>
      <c r="B6783" s="167">
        <f>WEEKNUM(A6783)</f>
        <v>41</v>
      </c>
      <c r="C6783" s="164">
        <f>WEEKDAY(A6783)</f>
        <v>5</v>
      </c>
      <c r="D6783" s="164">
        <v>14</v>
      </c>
      <c r="E6783" s="163">
        <v>10</v>
      </c>
      <c r="F6783" s="163">
        <v>13.765000000000001</v>
      </c>
      <c r="G6783" s="163">
        <v>13.774999999999999</v>
      </c>
      <c r="H6783" s="1">
        <v>2502</v>
      </c>
      <c r="I6783" s="161">
        <f>VLOOKUP(B6783,L$2:M$54,2,FALSE)</f>
        <v>1.0133161855139119</v>
      </c>
      <c r="J6783">
        <f>MAX(I6783*F6783,E6783)</f>
        <v>13.948297293598998</v>
      </c>
      <c r="L6783" s="166"/>
      <c r="M6783" s="41"/>
      <c r="N6783" s="41"/>
      <c r="O6783" s="41"/>
    </row>
    <row r="6784" spans="1:15" x14ac:dyDescent="0.25">
      <c r="A6784" s="165">
        <v>43748.583333333336</v>
      </c>
      <c r="B6784" s="167">
        <f>WEEKNUM(A6784)</f>
        <v>41</v>
      </c>
      <c r="C6784" s="164">
        <f>WEEKDAY(A6784)</f>
        <v>5</v>
      </c>
      <c r="D6784" s="164">
        <v>15</v>
      </c>
      <c r="E6784" s="163">
        <v>10</v>
      </c>
      <c r="F6784" s="163">
        <v>15.885</v>
      </c>
      <c r="G6784" s="163">
        <v>13.1175</v>
      </c>
      <c r="H6784" s="1">
        <v>2512</v>
      </c>
      <c r="I6784" s="161">
        <f>VLOOKUP(B6784,L$2:M$54,2,FALSE)</f>
        <v>1.0133161855139119</v>
      </c>
      <c r="J6784">
        <f>MAX(I6784*F6784,E6784)</f>
        <v>16.09652760688849</v>
      </c>
      <c r="L6784" s="166"/>
      <c r="M6784" s="41"/>
      <c r="N6784" s="41"/>
      <c r="O6784" s="41"/>
    </row>
    <row r="6785" spans="1:15" x14ac:dyDescent="0.25">
      <c r="A6785" s="165">
        <v>43748.625</v>
      </c>
      <c r="B6785" s="167">
        <f>WEEKNUM(A6785)</f>
        <v>41</v>
      </c>
      <c r="C6785" s="164">
        <f>WEEKDAY(A6785)</f>
        <v>5</v>
      </c>
      <c r="D6785" s="164">
        <v>16</v>
      </c>
      <c r="E6785" s="163">
        <v>10</v>
      </c>
      <c r="F6785" s="163">
        <v>14.73</v>
      </c>
      <c r="G6785" s="163">
        <v>12</v>
      </c>
      <c r="H6785" s="1">
        <v>2909</v>
      </c>
      <c r="I6785" s="161">
        <f>VLOOKUP(B6785,L$2:M$54,2,FALSE)</f>
        <v>1.0133161855139119</v>
      </c>
      <c r="J6785">
        <f>MAX(I6785*F6785,E6785)</f>
        <v>14.926147412619923</v>
      </c>
      <c r="L6785" s="166"/>
      <c r="M6785" s="41"/>
      <c r="N6785" s="41"/>
      <c r="O6785" s="41"/>
    </row>
    <row r="6786" spans="1:15" x14ac:dyDescent="0.25">
      <c r="A6786" s="165">
        <v>43748.666666666664</v>
      </c>
      <c r="B6786" s="167">
        <f>WEEKNUM(A6786)</f>
        <v>41</v>
      </c>
      <c r="C6786" s="164">
        <f>WEEKDAY(A6786)</f>
        <v>5</v>
      </c>
      <c r="D6786" s="164">
        <v>17</v>
      </c>
      <c r="E6786" s="163">
        <v>10</v>
      </c>
      <c r="F6786" s="163">
        <v>15.145</v>
      </c>
      <c r="G6786" s="163">
        <v>11.385</v>
      </c>
      <c r="H6786" s="1">
        <v>3501</v>
      </c>
      <c r="I6786" s="161">
        <f>VLOOKUP(B6786,L$2:M$54,2,FALSE)</f>
        <v>1.0133161855139119</v>
      </c>
      <c r="J6786">
        <f>MAX(I6786*F6786,E6786)</f>
        <v>15.346673629608196</v>
      </c>
      <c r="L6786" s="166"/>
      <c r="M6786" s="41"/>
      <c r="N6786" s="41"/>
      <c r="O6786" s="41"/>
    </row>
    <row r="6787" spans="1:15" x14ac:dyDescent="0.25">
      <c r="A6787" s="165">
        <v>43748.708333333336</v>
      </c>
      <c r="B6787" s="167">
        <f>WEEKNUM(A6787)</f>
        <v>41</v>
      </c>
      <c r="C6787" s="164">
        <f>WEEKDAY(A6787)</f>
        <v>5</v>
      </c>
      <c r="D6787" s="164">
        <v>18</v>
      </c>
      <c r="E6787" s="163">
        <v>10</v>
      </c>
      <c r="F6787" s="163">
        <v>17.98</v>
      </c>
      <c r="G6787" s="163">
        <v>12.48</v>
      </c>
      <c r="H6787" s="1">
        <v>4002</v>
      </c>
      <c r="I6787" s="161">
        <f>VLOOKUP(B6787,L$2:M$54,2,FALSE)</f>
        <v>1.0133161855139119</v>
      </c>
      <c r="J6787">
        <f>MAX(I6787*F6787,E6787)</f>
        <v>18.219425015540136</v>
      </c>
      <c r="L6787" s="166"/>
      <c r="M6787" s="41"/>
      <c r="N6787" s="41"/>
      <c r="O6787" s="41"/>
    </row>
    <row r="6788" spans="1:15" x14ac:dyDescent="0.25">
      <c r="A6788" s="165">
        <v>43748.75</v>
      </c>
      <c r="B6788" s="167">
        <f>WEEKNUM(A6788)</f>
        <v>41</v>
      </c>
      <c r="C6788" s="164">
        <f>WEEKDAY(A6788)</f>
        <v>5</v>
      </c>
      <c r="D6788" s="164">
        <v>19</v>
      </c>
      <c r="E6788" s="163">
        <v>10</v>
      </c>
      <c r="F6788" s="163">
        <v>16.450000000000003</v>
      </c>
      <c r="G6788" s="163">
        <v>12.59</v>
      </c>
      <c r="H6788" s="1">
        <v>3140</v>
      </c>
      <c r="I6788" s="161">
        <f>VLOOKUP(B6788,L$2:M$54,2,FALSE)</f>
        <v>1.0133161855139119</v>
      </c>
      <c r="J6788">
        <f>MAX(I6788*F6788,E6788)</f>
        <v>16.669051251703852</v>
      </c>
      <c r="L6788" s="166"/>
      <c r="M6788" s="41"/>
      <c r="N6788" s="41"/>
      <c r="O6788" s="41"/>
    </row>
    <row r="6789" spans="1:15" x14ac:dyDescent="0.25">
      <c r="A6789" s="165">
        <v>43748.791666666664</v>
      </c>
      <c r="B6789" s="167">
        <f>WEEKNUM(A6789)</f>
        <v>41</v>
      </c>
      <c r="C6789" s="164">
        <f>WEEKDAY(A6789)</f>
        <v>5</v>
      </c>
      <c r="D6789" s="164">
        <v>20</v>
      </c>
      <c r="E6789" s="163">
        <v>10</v>
      </c>
      <c r="F6789" s="163">
        <v>13.945</v>
      </c>
      <c r="G6789" s="163">
        <v>12.375</v>
      </c>
      <c r="H6789" s="1">
        <v>1950</v>
      </c>
      <c r="I6789" s="161">
        <f>VLOOKUP(B6789,L$2:M$54,2,FALSE)</f>
        <v>1.0133161855139119</v>
      </c>
      <c r="J6789">
        <f>MAX(I6789*F6789,E6789)</f>
        <v>14.130694206991501</v>
      </c>
      <c r="L6789" s="166"/>
      <c r="M6789" s="41"/>
      <c r="N6789" s="41"/>
      <c r="O6789" s="41"/>
    </row>
    <row r="6790" spans="1:15" x14ac:dyDescent="0.25">
      <c r="A6790" s="165">
        <v>43748.833333333336</v>
      </c>
      <c r="B6790" s="167">
        <f>WEEKNUM(A6790)</f>
        <v>41</v>
      </c>
      <c r="C6790" s="164">
        <f>WEEKDAY(A6790)</f>
        <v>5</v>
      </c>
      <c r="D6790" s="164">
        <v>21</v>
      </c>
      <c r="E6790" s="163">
        <v>11.754999999999999</v>
      </c>
      <c r="F6790" s="163">
        <v>11.754999999999999</v>
      </c>
      <c r="G6790" s="163">
        <v>11.984999999999999</v>
      </c>
      <c r="H6790" s="1">
        <v>1104</v>
      </c>
      <c r="I6790" s="161">
        <f>VLOOKUP(B6790,L$2:M$54,2,FALSE)</f>
        <v>1.0133161855139119</v>
      </c>
      <c r="J6790">
        <f>MAX(I6790*F6790,E6790)</f>
        <v>11.911531760716032</v>
      </c>
      <c r="L6790" s="166"/>
      <c r="M6790" s="41"/>
      <c r="N6790" s="41"/>
      <c r="O6790" s="41"/>
    </row>
    <row r="6791" spans="1:15" x14ac:dyDescent="0.25">
      <c r="A6791" s="165">
        <v>43748.875</v>
      </c>
      <c r="B6791" s="167">
        <f>WEEKNUM(A6791)</f>
        <v>41</v>
      </c>
      <c r="C6791" s="164">
        <f>WEEKDAY(A6791)</f>
        <v>5</v>
      </c>
      <c r="D6791" s="164">
        <v>22</v>
      </c>
      <c r="E6791" s="163">
        <v>12</v>
      </c>
      <c r="F6791" s="163">
        <v>13.98</v>
      </c>
      <c r="G6791" s="163">
        <v>11.719999999999999</v>
      </c>
      <c r="H6791" s="1">
        <v>825</v>
      </c>
      <c r="I6791" s="161">
        <f>VLOOKUP(B6791,L$2:M$54,2,FALSE)</f>
        <v>1.0133161855139119</v>
      </c>
      <c r="J6791">
        <f>MAX(I6791*F6791,E6791)</f>
        <v>14.166160273484488</v>
      </c>
      <c r="L6791" s="166"/>
      <c r="M6791" s="41"/>
      <c r="N6791" s="41"/>
      <c r="O6791" s="41"/>
    </row>
    <row r="6792" spans="1:15" x14ac:dyDescent="0.25">
      <c r="A6792" s="165">
        <v>43748.916666666664</v>
      </c>
      <c r="B6792" s="167">
        <f>WEEKNUM(A6792)</f>
        <v>41</v>
      </c>
      <c r="C6792" s="164">
        <f>WEEKDAY(A6792)</f>
        <v>5</v>
      </c>
      <c r="D6792" s="164">
        <v>23</v>
      </c>
      <c r="E6792" s="163">
        <v>12</v>
      </c>
      <c r="F6792" s="163">
        <v>13.92</v>
      </c>
      <c r="G6792" s="163">
        <v>12.094999999999999</v>
      </c>
      <c r="H6792" s="1">
        <v>666</v>
      </c>
      <c r="I6792" s="161">
        <f>VLOOKUP(B6792,L$2:M$54,2,FALSE)</f>
        <v>1.0133161855139119</v>
      </c>
      <c r="J6792">
        <f>MAX(I6792*F6792,E6792)</f>
        <v>14.105361302353653</v>
      </c>
      <c r="L6792" s="166"/>
      <c r="M6792" s="41"/>
      <c r="N6792" s="41"/>
      <c r="O6792" s="41"/>
    </row>
    <row r="6793" spans="1:15" x14ac:dyDescent="0.25">
      <c r="A6793" s="165">
        <v>43748.958333333336</v>
      </c>
      <c r="B6793" s="167">
        <f>WEEKNUM(A6793)</f>
        <v>41</v>
      </c>
      <c r="C6793" s="164">
        <f>WEEKDAY(A6793)</f>
        <v>5</v>
      </c>
      <c r="D6793" s="164">
        <v>24</v>
      </c>
      <c r="E6793" s="163">
        <v>12</v>
      </c>
      <c r="F6793" s="163">
        <v>13.934999999999999</v>
      </c>
      <c r="G6793" s="163">
        <v>11.91</v>
      </c>
      <c r="H6793" s="1">
        <v>491</v>
      </c>
      <c r="I6793" s="161">
        <f>VLOOKUP(B6793,L$2:M$54,2,FALSE)</f>
        <v>1.0133161855139119</v>
      </c>
      <c r="J6793">
        <f>MAX(I6793*F6793,E6793)</f>
        <v>14.120561045136361</v>
      </c>
      <c r="L6793" s="166"/>
      <c r="M6793" s="41"/>
      <c r="N6793" s="41"/>
      <c r="O6793" s="41"/>
    </row>
    <row r="6794" spans="1:15" x14ac:dyDescent="0.25">
      <c r="A6794" s="165">
        <v>43749</v>
      </c>
      <c r="B6794" s="167">
        <f>WEEKNUM(A6794)</f>
        <v>41</v>
      </c>
      <c r="C6794" s="164">
        <f>WEEKDAY(A6794)</f>
        <v>6</v>
      </c>
      <c r="D6794" s="164">
        <v>1</v>
      </c>
      <c r="E6794" s="163">
        <v>12</v>
      </c>
      <c r="F6794" s="163">
        <v>13.225</v>
      </c>
      <c r="G6794" s="163">
        <v>12.455</v>
      </c>
      <c r="H6794" s="1">
        <v>203</v>
      </c>
      <c r="I6794" s="161">
        <f>VLOOKUP(B6794,L$2:M$54,2,FALSE)</f>
        <v>1.0133161855139119</v>
      </c>
      <c r="J6794">
        <f>MAX(I6794*F6794,E6794)</f>
        <v>13.401106553421485</v>
      </c>
      <c r="L6794" s="166"/>
      <c r="M6794" s="41"/>
      <c r="N6794" s="41"/>
      <c r="O6794" s="41"/>
    </row>
    <row r="6795" spans="1:15" x14ac:dyDescent="0.25">
      <c r="A6795" s="165">
        <v>43749.041666666664</v>
      </c>
      <c r="B6795" s="167">
        <f>WEEKNUM(A6795)</f>
        <v>41</v>
      </c>
      <c r="C6795" s="164">
        <f>WEEKDAY(A6795)</f>
        <v>6</v>
      </c>
      <c r="D6795" s="164">
        <v>2</v>
      </c>
      <c r="E6795" s="163">
        <v>10</v>
      </c>
      <c r="F6795" s="163">
        <v>10.495000000000001</v>
      </c>
      <c r="G6795" s="163">
        <v>10.547499999999999</v>
      </c>
      <c r="H6795" s="1">
        <v>116</v>
      </c>
      <c r="I6795" s="161">
        <f>VLOOKUP(B6795,L$2:M$54,2,FALSE)</f>
        <v>1.0133161855139119</v>
      </c>
      <c r="J6795">
        <f>MAX(I6795*F6795,E6795)</f>
        <v>10.634753366968507</v>
      </c>
      <c r="L6795" s="166"/>
      <c r="M6795" s="41"/>
      <c r="N6795" s="41"/>
      <c r="O6795" s="41"/>
    </row>
    <row r="6796" spans="1:15" x14ac:dyDescent="0.25">
      <c r="A6796" s="165">
        <v>43749.083333333336</v>
      </c>
      <c r="B6796" s="167">
        <f>WEEKNUM(A6796)</f>
        <v>41</v>
      </c>
      <c r="C6796" s="164">
        <f>WEEKDAY(A6796)</f>
        <v>6</v>
      </c>
      <c r="D6796" s="164">
        <v>3</v>
      </c>
      <c r="E6796" s="163">
        <v>10</v>
      </c>
      <c r="F6796" s="163">
        <v>10.850000000000001</v>
      </c>
      <c r="G6796" s="163">
        <v>10.872499999999999</v>
      </c>
      <c r="H6796" s="1">
        <v>86</v>
      </c>
      <c r="I6796" s="161">
        <f>VLOOKUP(B6796,L$2:M$54,2,FALSE)</f>
        <v>1.0133161855139119</v>
      </c>
      <c r="J6796">
        <f>MAX(I6796*F6796,E6796)</f>
        <v>10.994480612825946</v>
      </c>
      <c r="L6796" s="166"/>
      <c r="M6796" s="41"/>
      <c r="N6796" s="41"/>
      <c r="O6796" s="41"/>
    </row>
    <row r="6797" spans="1:15" x14ac:dyDescent="0.25">
      <c r="A6797" s="165">
        <v>43749.125</v>
      </c>
      <c r="B6797" s="167">
        <f>WEEKNUM(A6797)</f>
        <v>41</v>
      </c>
      <c r="C6797" s="164">
        <f>WEEKDAY(A6797)</f>
        <v>6</v>
      </c>
      <c r="D6797" s="164">
        <v>4</v>
      </c>
      <c r="E6797" s="163">
        <v>10</v>
      </c>
      <c r="F6797" s="163">
        <v>10.475000000000001</v>
      </c>
      <c r="G6797" s="163">
        <v>13.877500000000001</v>
      </c>
      <c r="H6797" s="1">
        <v>156</v>
      </c>
      <c r="I6797" s="161">
        <f>VLOOKUP(B6797,L$2:M$54,2,FALSE)</f>
        <v>1.0133161855139119</v>
      </c>
      <c r="J6797">
        <f>MAX(I6797*F6797,E6797)</f>
        <v>10.614487043258228</v>
      </c>
      <c r="L6797" s="166"/>
      <c r="M6797" s="41"/>
      <c r="N6797" s="41"/>
      <c r="O6797" s="41"/>
    </row>
    <row r="6798" spans="1:15" x14ac:dyDescent="0.25">
      <c r="A6798" s="165">
        <v>43749.166666666664</v>
      </c>
      <c r="B6798" s="167">
        <f>WEEKNUM(A6798)</f>
        <v>41</v>
      </c>
      <c r="C6798" s="164">
        <f>WEEKDAY(A6798)</f>
        <v>6</v>
      </c>
      <c r="D6798" s="164">
        <v>5</v>
      </c>
      <c r="E6798" s="163">
        <v>11.254999999999999</v>
      </c>
      <c r="F6798" s="163">
        <v>11.120000000000001</v>
      </c>
      <c r="G6798" s="163">
        <v>13.197500000000002</v>
      </c>
      <c r="H6798" s="1">
        <v>358</v>
      </c>
      <c r="I6798" s="161">
        <f>VLOOKUP(B6798,L$2:M$54,2,FALSE)</f>
        <v>1.0133161855139119</v>
      </c>
      <c r="J6798">
        <f>MAX(I6798*F6798,E6798)</f>
        <v>11.268075982914702</v>
      </c>
      <c r="L6798" s="166"/>
      <c r="M6798" s="41"/>
      <c r="N6798" s="41"/>
      <c r="O6798" s="41"/>
    </row>
    <row r="6799" spans="1:15" x14ac:dyDescent="0.25">
      <c r="A6799" s="165">
        <v>43749.208333333336</v>
      </c>
      <c r="B6799" s="167">
        <f>WEEKNUM(A6799)</f>
        <v>41</v>
      </c>
      <c r="C6799" s="164">
        <f>WEEKDAY(A6799)</f>
        <v>6</v>
      </c>
      <c r="D6799" s="164">
        <v>6</v>
      </c>
      <c r="E6799" s="163">
        <v>9.5249999999999986</v>
      </c>
      <c r="F6799" s="163">
        <v>9.5249999999999986</v>
      </c>
      <c r="G6799" s="163">
        <v>12.8125</v>
      </c>
      <c r="H6799" s="1">
        <v>861</v>
      </c>
      <c r="I6799" s="161">
        <f>VLOOKUP(B6799,L$2:M$54,2,FALSE)</f>
        <v>1.0133161855139119</v>
      </c>
      <c r="J6799">
        <f>MAX(I6799*F6799,E6799)</f>
        <v>9.6518366670200102</v>
      </c>
      <c r="L6799" s="166"/>
      <c r="M6799" s="41"/>
      <c r="N6799" s="41"/>
      <c r="O6799" s="41"/>
    </row>
    <row r="6800" spans="1:15" x14ac:dyDescent="0.25">
      <c r="A6800" s="165">
        <v>43749.25</v>
      </c>
      <c r="B6800" s="167">
        <f>WEEKNUM(A6800)</f>
        <v>41</v>
      </c>
      <c r="C6800" s="164">
        <f>WEEKDAY(A6800)</f>
        <v>6</v>
      </c>
      <c r="D6800" s="164">
        <v>7</v>
      </c>
      <c r="E6800" s="163">
        <v>10.635</v>
      </c>
      <c r="F6800" s="163">
        <v>12.370000000000001</v>
      </c>
      <c r="G6800" s="163">
        <v>11.8725</v>
      </c>
      <c r="H6800" s="1">
        <v>3187</v>
      </c>
      <c r="I6800" s="161">
        <f>VLOOKUP(B6800,L$2:M$54,2,FALSE)</f>
        <v>1.0133161855139119</v>
      </c>
      <c r="J6800">
        <f>MAX(I6800*F6800,E6800)</f>
        <v>12.534721214807091</v>
      </c>
      <c r="L6800" s="166"/>
      <c r="M6800" s="41"/>
      <c r="N6800" s="41"/>
      <c r="O6800" s="41"/>
    </row>
    <row r="6801" spans="1:15" x14ac:dyDescent="0.25">
      <c r="A6801" s="165">
        <v>43749.291666666664</v>
      </c>
      <c r="B6801" s="167">
        <f>WEEKNUM(A6801)</f>
        <v>41</v>
      </c>
      <c r="C6801" s="164">
        <f>WEEKDAY(A6801)</f>
        <v>6</v>
      </c>
      <c r="D6801" s="164">
        <v>8</v>
      </c>
      <c r="E6801" s="163">
        <v>10</v>
      </c>
      <c r="F6801" s="163">
        <v>16.535</v>
      </c>
      <c r="G6801" s="163">
        <v>12.852499999999999</v>
      </c>
      <c r="H6801" s="1">
        <v>4276</v>
      </c>
      <c r="I6801" s="161">
        <f>VLOOKUP(B6801,L$2:M$54,2,FALSE)</f>
        <v>1.0133161855139119</v>
      </c>
      <c r="J6801">
        <f>MAX(I6801*F6801,E6801)</f>
        <v>16.755183127472534</v>
      </c>
      <c r="L6801" s="166"/>
      <c r="M6801" s="41"/>
      <c r="N6801" s="41"/>
      <c r="O6801" s="41"/>
    </row>
    <row r="6802" spans="1:15" x14ac:dyDescent="0.25">
      <c r="A6802" s="165">
        <v>43749.333333333336</v>
      </c>
      <c r="B6802" s="167">
        <f>WEEKNUM(A6802)</f>
        <v>41</v>
      </c>
      <c r="C6802" s="164">
        <f>WEEKDAY(A6802)</f>
        <v>6</v>
      </c>
      <c r="D6802" s="164">
        <v>9</v>
      </c>
      <c r="E6802" s="163">
        <v>10</v>
      </c>
      <c r="F6802" s="163">
        <v>19.29</v>
      </c>
      <c r="G6802" s="163">
        <v>12.237500000000001</v>
      </c>
      <c r="H6802" s="1">
        <v>3607</v>
      </c>
      <c r="I6802" s="161">
        <f>VLOOKUP(B6802,L$2:M$54,2,FALSE)</f>
        <v>1.0133161855139119</v>
      </c>
      <c r="J6802">
        <f>MAX(I6802*F6802,E6802)</f>
        <v>19.546869218563359</v>
      </c>
      <c r="L6802" s="166"/>
      <c r="M6802" s="41"/>
      <c r="N6802" s="41"/>
      <c r="O6802" s="41"/>
    </row>
    <row r="6803" spans="1:15" x14ac:dyDescent="0.25">
      <c r="A6803" s="165">
        <v>43749.375</v>
      </c>
      <c r="B6803" s="167">
        <f>WEEKNUM(A6803)</f>
        <v>41</v>
      </c>
      <c r="C6803" s="164">
        <f>WEEKDAY(A6803)</f>
        <v>6</v>
      </c>
      <c r="D6803" s="164">
        <v>10</v>
      </c>
      <c r="E6803" s="163">
        <v>10</v>
      </c>
      <c r="F6803" s="163">
        <v>15.025</v>
      </c>
      <c r="G6803" s="163">
        <v>11.8825</v>
      </c>
      <c r="H6803" s="1">
        <v>2829</v>
      </c>
      <c r="I6803" s="161">
        <f>VLOOKUP(B6803,L$2:M$54,2,FALSE)</f>
        <v>1.0133161855139119</v>
      </c>
      <c r="J6803">
        <f>MAX(I6803*F6803,E6803)</f>
        <v>15.225075687346527</v>
      </c>
      <c r="L6803" s="166"/>
      <c r="M6803" s="41"/>
      <c r="N6803" s="41"/>
      <c r="O6803" s="41"/>
    </row>
    <row r="6804" spans="1:15" x14ac:dyDescent="0.25">
      <c r="A6804" s="165">
        <v>43749.416666666664</v>
      </c>
      <c r="B6804" s="167">
        <f>WEEKNUM(A6804)</f>
        <v>41</v>
      </c>
      <c r="C6804" s="164">
        <f>WEEKDAY(A6804)</f>
        <v>6</v>
      </c>
      <c r="D6804" s="164">
        <v>11</v>
      </c>
      <c r="E6804" s="163">
        <v>10</v>
      </c>
      <c r="F6804" s="163">
        <v>13.92</v>
      </c>
      <c r="G6804" s="163">
        <v>12.942499999999999</v>
      </c>
      <c r="H6804" s="1">
        <v>2677</v>
      </c>
      <c r="I6804" s="161">
        <f>VLOOKUP(B6804,L$2:M$54,2,FALSE)</f>
        <v>1.0133161855139119</v>
      </c>
      <c r="J6804">
        <f>MAX(I6804*F6804,E6804)</f>
        <v>14.105361302353653</v>
      </c>
      <c r="L6804" s="166"/>
      <c r="M6804" s="41"/>
      <c r="N6804" s="41"/>
      <c r="O6804" s="41"/>
    </row>
    <row r="6805" spans="1:15" x14ac:dyDescent="0.25">
      <c r="A6805" s="165">
        <v>43749.458333333336</v>
      </c>
      <c r="B6805" s="167">
        <f>WEEKNUM(A6805)</f>
        <v>41</v>
      </c>
      <c r="C6805" s="164">
        <f>WEEKDAY(A6805)</f>
        <v>6</v>
      </c>
      <c r="D6805" s="164">
        <v>12</v>
      </c>
      <c r="E6805" s="163">
        <v>10</v>
      </c>
      <c r="F6805" s="163">
        <v>14.2</v>
      </c>
      <c r="G6805" s="163">
        <v>12.364999999999998</v>
      </c>
      <c r="H6805" s="1">
        <v>2593</v>
      </c>
      <c r="I6805" s="161">
        <f>VLOOKUP(B6805,L$2:M$54,2,FALSE)</f>
        <v>1.0133161855139119</v>
      </c>
      <c r="J6805">
        <f>MAX(I6805*F6805,E6805)</f>
        <v>14.389089834297549</v>
      </c>
      <c r="L6805" s="166"/>
      <c r="M6805" s="41"/>
      <c r="N6805" s="41"/>
      <c r="O6805" s="41"/>
    </row>
    <row r="6806" spans="1:15" x14ac:dyDescent="0.25">
      <c r="A6806" s="165">
        <v>43749.5</v>
      </c>
      <c r="B6806" s="167">
        <f>WEEKNUM(A6806)</f>
        <v>41</v>
      </c>
      <c r="C6806" s="164">
        <f>WEEKDAY(A6806)</f>
        <v>6</v>
      </c>
      <c r="D6806" s="164">
        <v>13</v>
      </c>
      <c r="E6806" s="163">
        <v>10</v>
      </c>
      <c r="F6806" s="163">
        <v>14.445</v>
      </c>
      <c r="G6806" s="163">
        <v>12.572500000000002</v>
      </c>
      <c r="H6806" s="1">
        <v>2325</v>
      </c>
      <c r="I6806" s="161">
        <f>VLOOKUP(B6806,L$2:M$54,2,FALSE)</f>
        <v>1.0133161855139119</v>
      </c>
      <c r="J6806">
        <f>MAX(I6806*F6806,E6806)</f>
        <v>14.637352299748457</v>
      </c>
      <c r="L6806" s="166"/>
      <c r="M6806" s="41"/>
      <c r="N6806" s="41"/>
      <c r="O6806" s="41"/>
    </row>
    <row r="6807" spans="1:15" x14ac:dyDescent="0.25">
      <c r="A6807" s="165">
        <v>43749.541666666664</v>
      </c>
      <c r="B6807" s="167">
        <f>WEEKNUM(A6807)</f>
        <v>41</v>
      </c>
      <c r="C6807" s="164">
        <f>WEEKDAY(A6807)</f>
        <v>6</v>
      </c>
      <c r="D6807" s="164">
        <v>14</v>
      </c>
      <c r="E6807" s="163">
        <v>10</v>
      </c>
      <c r="F6807" s="163">
        <v>13.79</v>
      </c>
      <c r="G6807" s="163">
        <v>13.99</v>
      </c>
      <c r="H6807" s="1">
        <v>2512</v>
      </c>
      <c r="I6807" s="161">
        <f>VLOOKUP(B6807,L$2:M$54,2,FALSE)</f>
        <v>1.0133161855139119</v>
      </c>
      <c r="J6807">
        <f>MAX(I6807*F6807,E6807)</f>
        <v>13.973630198236844</v>
      </c>
      <c r="L6807" s="166"/>
      <c r="M6807" s="41"/>
      <c r="N6807" s="41"/>
      <c r="O6807" s="41"/>
    </row>
    <row r="6808" spans="1:15" x14ac:dyDescent="0.25">
      <c r="A6808" s="165">
        <v>43749.583333333336</v>
      </c>
      <c r="B6808" s="167">
        <f>WEEKNUM(A6808)</f>
        <v>41</v>
      </c>
      <c r="C6808" s="164">
        <f>WEEKDAY(A6808)</f>
        <v>6</v>
      </c>
      <c r="D6808" s="164">
        <v>15</v>
      </c>
      <c r="E6808" s="163">
        <v>10</v>
      </c>
      <c r="F6808" s="163">
        <v>14.295000000000002</v>
      </c>
      <c r="G6808" s="163">
        <v>13.225000000000001</v>
      </c>
      <c r="H6808" s="1">
        <v>2632</v>
      </c>
      <c r="I6808" s="161">
        <f>VLOOKUP(B6808,L$2:M$54,2,FALSE)</f>
        <v>1.0133161855139119</v>
      </c>
      <c r="J6808">
        <f>MAX(I6808*F6808,E6808)</f>
        <v>14.485354871921372</v>
      </c>
      <c r="L6808" s="166"/>
      <c r="M6808" s="41"/>
      <c r="N6808" s="41"/>
      <c r="O6808" s="41"/>
    </row>
    <row r="6809" spans="1:15" x14ac:dyDescent="0.25">
      <c r="A6809" s="165">
        <v>43749.625</v>
      </c>
      <c r="B6809" s="167">
        <f>WEEKNUM(A6809)</f>
        <v>41</v>
      </c>
      <c r="C6809" s="164">
        <f>WEEKDAY(A6809)</f>
        <v>6</v>
      </c>
      <c r="D6809" s="164">
        <v>16</v>
      </c>
      <c r="E6809" s="163">
        <v>10</v>
      </c>
      <c r="F6809" s="163">
        <v>14.035</v>
      </c>
      <c r="G6809" s="163">
        <v>11.9725</v>
      </c>
      <c r="H6809" s="1">
        <v>2838</v>
      </c>
      <c r="I6809" s="161">
        <f>VLOOKUP(B6809,L$2:M$54,2,FALSE)</f>
        <v>1.0133161855139119</v>
      </c>
      <c r="J6809">
        <f>MAX(I6809*F6809,E6809)</f>
        <v>14.221892663687754</v>
      </c>
      <c r="L6809" s="166"/>
      <c r="M6809" s="41"/>
      <c r="N6809" s="41"/>
      <c r="O6809" s="41"/>
    </row>
    <row r="6810" spans="1:15" x14ac:dyDescent="0.25">
      <c r="A6810" s="165">
        <v>43749.666666666664</v>
      </c>
      <c r="B6810" s="167">
        <f>WEEKNUM(A6810)</f>
        <v>41</v>
      </c>
      <c r="C6810" s="164">
        <f>WEEKDAY(A6810)</f>
        <v>6</v>
      </c>
      <c r="D6810" s="164">
        <v>17</v>
      </c>
      <c r="E6810" s="163">
        <v>10</v>
      </c>
      <c r="F6810" s="163">
        <v>15.855</v>
      </c>
      <c r="G6810" s="163">
        <v>11.754999999999999</v>
      </c>
      <c r="H6810" s="1">
        <v>3506</v>
      </c>
      <c r="I6810" s="161">
        <f>VLOOKUP(B6810,L$2:M$54,2,FALSE)</f>
        <v>1.0133161855139119</v>
      </c>
      <c r="J6810">
        <f>MAX(I6810*F6810,E6810)</f>
        <v>16.066128121323075</v>
      </c>
      <c r="L6810" s="166"/>
      <c r="M6810" s="41"/>
      <c r="N6810" s="41"/>
      <c r="O6810" s="41"/>
    </row>
    <row r="6811" spans="1:15" x14ac:dyDescent="0.25">
      <c r="A6811" s="165">
        <v>43749.708333333336</v>
      </c>
      <c r="B6811" s="167">
        <f>WEEKNUM(A6811)</f>
        <v>41</v>
      </c>
      <c r="C6811" s="164">
        <f>WEEKDAY(A6811)</f>
        <v>6</v>
      </c>
      <c r="D6811" s="164">
        <v>18</v>
      </c>
      <c r="E6811" s="163">
        <v>10</v>
      </c>
      <c r="F6811" s="163">
        <v>16.524999999999999</v>
      </c>
      <c r="G6811" s="163">
        <v>12.99</v>
      </c>
      <c r="H6811" s="1">
        <v>3672</v>
      </c>
      <c r="I6811" s="161">
        <f>VLOOKUP(B6811,L$2:M$54,2,FALSE)</f>
        <v>1.0133161855139119</v>
      </c>
      <c r="J6811">
        <f>MAX(I6811*F6811,E6811)</f>
        <v>16.745049965617394</v>
      </c>
      <c r="L6811" s="166"/>
      <c r="M6811" s="41"/>
      <c r="N6811" s="41"/>
      <c r="O6811" s="41"/>
    </row>
    <row r="6812" spans="1:15" x14ac:dyDescent="0.25">
      <c r="A6812" s="165">
        <v>43749.75</v>
      </c>
      <c r="B6812" s="167">
        <f>WEEKNUM(A6812)</f>
        <v>41</v>
      </c>
      <c r="C6812" s="164">
        <f>WEEKDAY(A6812)</f>
        <v>6</v>
      </c>
      <c r="D6812" s="164">
        <v>19</v>
      </c>
      <c r="E6812" s="163">
        <v>10</v>
      </c>
      <c r="F6812" s="163">
        <v>16.23</v>
      </c>
      <c r="G6812" s="163">
        <v>12.959999999999999</v>
      </c>
      <c r="H6812" s="1">
        <v>2286</v>
      </c>
      <c r="I6812" s="161">
        <f>VLOOKUP(B6812,L$2:M$54,2,FALSE)</f>
        <v>1.0133161855139119</v>
      </c>
      <c r="J6812">
        <f>MAX(I6812*F6812,E6812)</f>
        <v>16.446121690890791</v>
      </c>
      <c r="L6812" s="166"/>
      <c r="M6812" s="41"/>
      <c r="N6812" s="41"/>
      <c r="O6812" s="41"/>
    </row>
    <row r="6813" spans="1:15" x14ac:dyDescent="0.25">
      <c r="A6813" s="165">
        <v>43749.791666666664</v>
      </c>
      <c r="B6813" s="167">
        <f>WEEKNUM(A6813)</f>
        <v>41</v>
      </c>
      <c r="C6813" s="164">
        <f>WEEKDAY(A6813)</f>
        <v>6</v>
      </c>
      <c r="D6813" s="164">
        <v>20</v>
      </c>
      <c r="E6813" s="163">
        <v>10</v>
      </c>
      <c r="F6813" s="163">
        <v>14.525</v>
      </c>
      <c r="G6813" s="163">
        <v>12.967500000000001</v>
      </c>
      <c r="H6813" s="1">
        <v>2390</v>
      </c>
      <c r="I6813" s="161">
        <f>VLOOKUP(B6813,L$2:M$54,2,FALSE)</f>
        <v>1.0133161855139119</v>
      </c>
      <c r="J6813">
        <f>MAX(I6813*F6813,E6813)</f>
        <v>14.718417594589571</v>
      </c>
      <c r="L6813" s="166"/>
      <c r="M6813" s="41"/>
      <c r="N6813" s="41"/>
      <c r="O6813" s="41"/>
    </row>
    <row r="6814" spans="1:15" x14ac:dyDescent="0.25">
      <c r="A6814" s="165">
        <v>43749.833333333336</v>
      </c>
      <c r="B6814" s="167">
        <f>WEEKNUM(A6814)</f>
        <v>41</v>
      </c>
      <c r="C6814" s="164">
        <f>WEEKDAY(A6814)</f>
        <v>6</v>
      </c>
      <c r="D6814" s="164">
        <v>21</v>
      </c>
      <c r="E6814" s="163">
        <v>10</v>
      </c>
      <c r="F6814" s="163">
        <v>13.08</v>
      </c>
      <c r="G6814" s="163">
        <v>12.612499999999999</v>
      </c>
      <c r="H6814" s="1">
        <v>1257</v>
      </c>
      <c r="I6814" s="161">
        <f>VLOOKUP(B6814,L$2:M$54,2,FALSE)</f>
        <v>1.0133161855139119</v>
      </c>
      <c r="J6814">
        <f>MAX(I6814*F6814,E6814)</f>
        <v>13.254175706521968</v>
      </c>
      <c r="L6814" s="166"/>
      <c r="M6814" s="41"/>
      <c r="N6814" s="41"/>
      <c r="O6814" s="41"/>
    </row>
    <row r="6815" spans="1:15" x14ac:dyDescent="0.25">
      <c r="A6815" s="165">
        <v>43749.875</v>
      </c>
      <c r="B6815" s="167">
        <f>WEEKNUM(A6815)</f>
        <v>41</v>
      </c>
      <c r="C6815" s="164">
        <f>WEEKDAY(A6815)</f>
        <v>6</v>
      </c>
      <c r="D6815" s="164">
        <v>22</v>
      </c>
      <c r="E6815" s="163">
        <v>11.55</v>
      </c>
      <c r="F6815" s="163">
        <v>11.55</v>
      </c>
      <c r="G6815" s="163">
        <v>10.2475</v>
      </c>
      <c r="H6815" s="1">
        <v>855</v>
      </c>
      <c r="I6815" s="161">
        <f>VLOOKUP(B6815,L$2:M$54,2,FALSE)</f>
        <v>1.0133161855139119</v>
      </c>
      <c r="J6815">
        <f>MAX(I6815*F6815,E6815)</f>
        <v>11.703801942685683</v>
      </c>
      <c r="L6815" s="166"/>
      <c r="M6815" s="41"/>
      <c r="N6815" s="41"/>
      <c r="O6815" s="41"/>
    </row>
    <row r="6816" spans="1:15" x14ac:dyDescent="0.25">
      <c r="A6816" s="165">
        <v>43749.916666666664</v>
      </c>
      <c r="B6816" s="167">
        <f>WEEKNUM(A6816)</f>
        <v>41</v>
      </c>
      <c r="C6816" s="164">
        <f>WEEKDAY(A6816)</f>
        <v>6</v>
      </c>
      <c r="D6816" s="164">
        <v>23</v>
      </c>
      <c r="E6816" s="163">
        <v>11.719999999999999</v>
      </c>
      <c r="F6816" s="163">
        <v>11.719999999999999</v>
      </c>
      <c r="G6816" s="163">
        <v>10.425000000000001</v>
      </c>
      <c r="H6816" s="1">
        <v>851</v>
      </c>
      <c r="I6816" s="161">
        <f>VLOOKUP(B6816,L$2:M$54,2,FALSE)</f>
        <v>1.0133161855139119</v>
      </c>
      <c r="J6816">
        <f>MAX(I6816*F6816,E6816)</f>
        <v>11.876065694223046</v>
      </c>
      <c r="L6816" s="166"/>
      <c r="M6816" s="41"/>
      <c r="N6816" s="41"/>
      <c r="O6816" s="41"/>
    </row>
    <row r="6817" spans="1:15" x14ac:dyDescent="0.25">
      <c r="A6817" s="165">
        <v>43749.958333333336</v>
      </c>
      <c r="B6817" s="167">
        <f>WEEKNUM(A6817)</f>
        <v>41</v>
      </c>
      <c r="C6817" s="164">
        <f>WEEKDAY(A6817)</f>
        <v>6</v>
      </c>
      <c r="D6817" s="164">
        <v>24</v>
      </c>
      <c r="E6817" s="163">
        <v>12.379999999999999</v>
      </c>
      <c r="F6817" s="163">
        <v>12.379999999999999</v>
      </c>
      <c r="G6817" s="163">
        <v>10.237500000000001</v>
      </c>
      <c r="H6817" s="1">
        <v>493</v>
      </c>
      <c r="I6817" s="161">
        <f>VLOOKUP(B6817,L$2:M$54,2,FALSE)</f>
        <v>1.0133161855139119</v>
      </c>
      <c r="J6817">
        <f>MAX(I6817*F6817,E6817)</f>
        <v>12.544854376662228</v>
      </c>
      <c r="L6817" s="166"/>
      <c r="M6817" s="41"/>
      <c r="N6817" s="41"/>
      <c r="O6817" s="41"/>
    </row>
    <row r="6818" spans="1:15" x14ac:dyDescent="0.25">
      <c r="A6818" s="165">
        <v>43750</v>
      </c>
      <c r="B6818" s="167">
        <f>WEEKNUM(A6818)</f>
        <v>41</v>
      </c>
      <c r="C6818" s="164">
        <f>WEEKDAY(A6818)</f>
        <v>7</v>
      </c>
      <c r="D6818" s="164">
        <v>1</v>
      </c>
      <c r="E6818" s="163">
        <v>11.855</v>
      </c>
      <c r="F6818" s="163">
        <v>11.855</v>
      </c>
      <c r="G6818" s="163">
        <v>11.1875</v>
      </c>
      <c r="H6818" s="1">
        <v>202</v>
      </c>
      <c r="I6818" s="161">
        <f>VLOOKUP(B6818,L$2:M$54,2,FALSE)</f>
        <v>1.0133161855139119</v>
      </c>
      <c r="J6818">
        <f>MAX(I6818*F6818,E6818)</f>
        <v>12.012863379267426</v>
      </c>
      <c r="L6818" s="166"/>
      <c r="M6818" s="41"/>
      <c r="N6818" s="41"/>
      <c r="O6818" s="41"/>
    </row>
    <row r="6819" spans="1:15" x14ac:dyDescent="0.25">
      <c r="A6819" s="165">
        <v>43750.041666666664</v>
      </c>
      <c r="B6819" s="167">
        <f>WEEKNUM(A6819)</f>
        <v>41</v>
      </c>
      <c r="C6819" s="164">
        <f>WEEKDAY(A6819)</f>
        <v>7</v>
      </c>
      <c r="D6819" s="164">
        <v>2</v>
      </c>
      <c r="E6819" s="163">
        <v>11.925000000000001</v>
      </c>
      <c r="F6819" s="163">
        <v>11.925000000000001</v>
      </c>
      <c r="G6819" s="163">
        <v>9.5249999999999986</v>
      </c>
      <c r="H6819" s="1">
        <v>115</v>
      </c>
      <c r="I6819" s="161">
        <f>VLOOKUP(B6819,L$2:M$54,2,FALSE)</f>
        <v>1.0133161855139119</v>
      </c>
      <c r="J6819">
        <f>MAX(I6819*F6819,E6819)</f>
        <v>12.083795512253401</v>
      </c>
      <c r="L6819" s="166"/>
      <c r="M6819" s="41"/>
      <c r="N6819" s="41"/>
      <c r="O6819" s="41"/>
    </row>
    <row r="6820" spans="1:15" x14ac:dyDescent="0.25">
      <c r="A6820" s="165">
        <v>43750.083333333336</v>
      </c>
      <c r="B6820" s="167">
        <f>WEEKNUM(A6820)</f>
        <v>41</v>
      </c>
      <c r="C6820" s="164">
        <f>WEEKDAY(A6820)</f>
        <v>7</v>
      </c>
      <c r="D6820" s="164">
        <v>3</v>
      </c>
      <c r="E6820" s="163">
        <v>11</v>
      </c>
      <c r="F6820" s="163">
        <v>11.125</v>
      </c>
      <c r="G6820" s="163">
        <v>11.5025</v>
      </c>
      <c r="H6820" s="1">
        <v>88</v>
      </c>
      <c r="I6820" s="161">
        <f>VLOOKUP(B6820,L$2:M$54,2,FALSE)</f>
        <v>1.0133161855139119</v>
      </c>
      <c r="J6820">
        <f>MAX(I6820*F6820,E6820)</f>
        <v>11.273142563842271</v>
      </c>
      <c r="L6820" s="166"/>
      <c r="M6820" s="41"/>
      <c r="N6820" s="41"/>
      <c r="O6820" s="41"/>
    </row>
    <row r="6821" spans="1:15" x14ac:dyDescent="0.25">
      <c r="A6821" s="165">
        <v>43750.125</v>
      </c>
      <c r="B6821" s="167">
        <f>WEEKNUM(A6821)</f>
        <v>41</v>
      </c>
      <c r="C6821" s="164">
        <f>WEEKDAY(A6821)</f>
        <v>7</v>
      </c>
      <c r="D6821" s="164">
        <v>4</v>
      </c>
      <c r="E6821" s="163">
        <v>12</v>
      </c>
      <c r="F6821" s="163">
        <v>12.02</v>
      </c>
      <c r="G6821" s="163">
        <v>13.2675</v>
      </c>
      <c r="H6821" s="1">
        <v>146</v>
      </c>
      <c r="I6821" s="161">
        <f>VLOOKUP(B6821,L$2:M$54,2,FALSE)</f>
        <v>1.0133161855139119</v>
      </c>
      <c r="J6821">
        <f>MAX(I6821*F6821,E6821)</f>
        <v>12.18006054987722</v>
      </c>
      <c r="L6821" s="166"/>
      <c r="M6821" s="41"/>
      <c r="N6821" s="41"/>
      <c r="O6821" s="41"/>
    </row>
    <row r="6822" spans="1:15" x14ac:dyDescent="0.25">
      <c r="A6822" s="165">
        <v>43750.166666666664</v>
      </c>
      <c r="B6822" s="167">
        <f>WEEKNUM(A6822)</f>
        <v>41</v>
      </c>
      <c r="C6822" s="164">
        <f>WEEKDAY(A6822)</f>
        <v>7</v>
      </c>
      <c r="D6822" s="164">
        <v>5</v>
      </c>
      <c r="E6822" s="163">
        <v>10</v>
      </c>
      <c r="F6822" s="163">
        <v>10.565000000000001</v>
      </c>
      <c r="G6822" s="163">
        <v>14.645</v>
      </c>
      <c r="H6822" s="1">
        <v>402</v>
      </c>
      <c r="I6822" s="161">
        <f>VLOOKUP(B6822,L$2:M$54,2,FALSE)</f>
        <v>1.0133161855139119</v>
      </c>
      <c r="J6822">
        <f>MAX(I6822*F6822,E6822)</f>
        <v>10.70568549995448</v>
      </c>
      <c r="L6822" s="166"/>
      <c r="M6822" s="41"/>
      <c r="N6822" s="41"/>
      <c r="O6822" s="41"/>
    </row>
    <row r="6823" spans="1:15" x14ac:dyDescent="0.25">
      <c r="A6823" s="165">
        <v>43750.208333333336</v>
      </c>
      <c r="B6823" s="167">
        <f>WEEKNUM(A6823)</f>
        <v>41</v>
      </c>
      <c r="C6823" s="164">
        <f>WEEKDAY(A6823)</f>
        <v>7</v>
      </c>
      <c r="D6823" s="164">
        <v>6</v>
      </c>
      <c r="E6823" s="163">
        <v>10</v>
      </c>
      <c r="F6823" s="163">
        <v>9.99</v>
      </c>
      <c r="G6823" s="163">
        <v>12.512499999999999</v>
      </c>
      <c r="H6823" s="1">
        <v>840</v>
      </c>
      <c r="I6823" s="161">
        <f>VLOOKUP(B6823,L$2:M$54,2,FALSE)</f>
        <v>1.0133161855139119</v>
      </c>
      <c r="J6823">
        <f>MAX(I6823*F6823,E6823)</f>
        <v>10.123028693283979</v>
      </c>
      <c r="L6823" s="166"/>
      <c r="M6823" s="41"/>
      <c r="N6823" s="41"/>
      <c r="O6823" s="41"/>
    </row>
    <row r="6824" spans="1:15" x14ac:dyDescent="0.25">
      <c r="A6824" s="165">
        <v>43750.25</v>
      </c>
      <c r="B6824" s="167">
        <f>WEEKNUM(A6824)</f>
        <v>41</v>
      </c>
      <c r="C6824" s="164">
        <f>WEEKDAY(A6824)</f>
        <v>7</v>
      </c>
      <c r="D6824" s="164">
        <v>7</v>
      </c>
      <c r="E6824" s="163">
        <v>10</v>
      </c>
      <c r="F6824" s="163">
        <v>11.98</v>
      </c>
      <c r="G6824" s="163">
        <v>11.959999999999999</v>
      </c>
      <c r="H6824" s="1">
        <v>3168</v>
      </c>
      <c r="I6824" s="161">
        <f>VLOOKUP(B6824,L$2:M$54,2,FALSE)</f>
        <v>1.0133161855139119</v>
      </c>
      <c r="J6824">
        <f>MAX(I6824*F6824,E6824)</f>
        <v>12.139527902456665</v>
      </c>
      <c r="L6824" s="166"/>
      <c r="M6824" s="41"/>
      <c r="N6824" s="41"/>
      <c r="O6824" s="41"/>
    </row>
    <row r="6825" spans="1:15" x14ac:dyDescent="0.25">
      <c r="A6825" s="165">
        <v>43750.291666666664</v>
      </c>
      <c r="B6825" s="167">
        <f>WEEKNUM(A6825)</f>
        <v>41</v>
      </c>
      <c r="C6825" s="164">
        <f>WEEKDAY(A6825)</f>
        <v>7</v>
      </c>
      <c r="D6825" s="164">
        <v>8</v>
      </c>
      <c r="E6825" s="163">
        <v>10</v>
      </c>
      <c r="F6825" s="163">
        <v>15.010000000000002</v>
      </c>
      <c r="G6825" s="163">
        <v>12.1</v>
      </c>
      <c r="H6825" s="1">
        <v>4306</v>
      </c>
      <c r="I6825" s="161">
        <f>VLOOKUP(B6825,L$2:M$54,2,FALSE)</f>
        <v>1.0133161855139119</v>
      </c>
      <c r="J6825">
        <f>MAX(I6825*F6825,E6825)</f>
        <v>15.209875944563819</v>
      </c>
      <c r="L6825" s="166"/>
      <c r="M6825" s="41"/>
      <c r="N6825" s="41"/>
      <c r="O6825" s="41"/>
    </row>
    <row r="6826" spans="1:15" x14ac:dyDescent="0.25">
      <c r="A6826" s="165">
        <v>43750.333333333336</v>
      </c>
      <c r="B6826" s="167">
        <f>WEEKNUM(A6826)</f>
        <v>41</v>
      </c>
      <c r="C6826" s="164">
        <f>WEEKDAY(A6826)</f>
        <v>7</v>
      </c>
      <c r="D6826" s="164">
        <v>9</v>
      </c>
      <c r="E6826" s="163">
        <v>10</v>
      </c>
      <c r="F6826" s="163">
        <v>15.76</v>
      </c>
      <c r="G6826" s="163">
        <v>12.2225</v>
      </c>
      <c r="H6826" s="1">
        <v>3574</v>
      </c>
      <c r="I6826" s="161">
        <f>VLOOKUP(B6826,L$2:M$54,2,FALSE)</f>
        <v>1.0133161855139119</v>
      </c>
      <c r="J6826">
        <f>MAX(I6826*F6826,E6826)</f>
        <v>15.96986308369925</v>
      </c>
      <c r="L6826" s="166"/>
      <c r="M6826" s="41"/>
      <c r="N6826" s="41"/>
      <c r="O6826" s="41"/>
    </row>
    <row r="6827" spans="1:15" x14ac:dyDescent="0.25">
      <c r="A6827" s="165">
        <v>43750.375</v>
      </c>
      <c r="B6827" s="167">
        <f>WEEKNUM(A6827)</f>
        <v>41</v>
      </c>
      <c r="C6827" s="164">
        <f>WEEKDAY(A6827)</f>
        <v>7</v>
      </c>
      <c r="D6827" s="164">
        <v>10</v>
      </c>
      <c r="E6827" s="163">
        <v>10</v>
      </c>
      <c r="F6827" s="163">
        <v>14.955000000000002</v>
      </c>
      <c r="G6827" s="163">
        <v>11.895</v>
      </c>
      <c r="H6827" s="1">
        <v>2672</v>
      </c>
      <c r="I6827" s="161">
        <f>VLOOKUP(B6827,L$2:M$54,2,FALSE)</f>
        <v>1.0133161855139119</v>
      </c>
      <c r="J6827">
        <f>MAX(I6827*F6827,E6827)</f>
        <v>15.154143554360553</v>
      </c>
      <c r="L6827" s="166"/>
      <c r="M6827" s="41"/>
      <c r="N6827" s="41"/>
      <c r="O6827" s="41"/>
    </row>
    <row r="6828" spans="1:15" x14ac:dyDescent="0.25">
      <c r="A6828" s="165">
        <v>43750.416666666664</v>
      </c>
      <c r="B6828" s="167">
        <f>WEEKNUM(A6828)</f>
        <v>41</v>
      </c>
      <c r="C6828" s="164">
        <f>WEEKDAY(A6828)</f>
        <v>7</v>
      </c>
      <c r="D6828" s="164">
        <v>11</v>
      </c>
      <c r="E6828" s="163">
        <v>10</v>
      </c>
      <c r="F6828" s="163">
        <v>15.905000000000001</v>
      </c>
      <c r="G6828" s="163">
        <v>12.147500000000001</v>
      </c>
      <c r="H6828" s="1">
        <v>2638</v>
      </c>
      <c r="I6828" s="161">
        <f>VLOOKUP(B6828,L$2:M$54,2,FALSE)</f>
        <v>1.0133161855139119</v>
      </c>
      <c r="J6828">
        <f>MAX(I6828*F6828,E6828)</f>
        <v>16.116793930598771</v>
      </c>
      <c r="L6828" s="166"/>
      <c r="M6828" s="41"/>
      <c r="N6828" s="41"/>
      <c r="O6828" s="41"/>
    </row>
    <row r="6829" spans="1:15" x14ac:dyDescent="0.25">
      <c r="A6829" s="165">
        <v>43750.458333333336</v>
      </c>
      <c r="B6829" s="167">
        <f>WEEKNUM(A6829)</f>
        <v>41</v>
      </c>
      <c r="C6829" s="164">
        <f>WEEKDAY(A6829)</f>
        <v>7</v>
      </c>
      <c r="D6829" s="164">
        <v>12</v>
      </c>
      <c r="E6829" s="163">
        <v>10</v>
      </c>
      <c r="F6829" s="163">
        <v>14.8</v>
      </c>
      <c r="G6829" s="163">
        <v>12.0175</v>
      </c>
      <c r="H6829" s="1">
        <v>2490</v>
      </c>
      <c r="I6829" s="161">
        <f>VLOOKUP(B6829,L$2:M$54,2,FALSE)</f>
        <v>1.0133161855139119</v>
      </c>
      <c r="J6829">
        <f>MAX(I6829*F6829,E6829)</f>
        <v>14.997079545605898</v>
      </c>
      <c r="L6829" s="166"/>
      <c r="M6829" s="41"/>
      <c r="N6829" s="41"/>
      <c r="O6829" s="41"/>
    </row>
    <row r="6830" spans="1:15" x14ac:dyDescent="0.25">
      <c r="A6830" s="165">
        <v>43750.5</v>
      </c>
      <c r="B6830" s="167">
        <f>WEEKNUM(A6830)</f>
        <v>41</v>
      </c>
      <c r="C6830" s="164">
        <f>WEEKDAY(A6830)</f>
        <v>7</v>
      </c>
      <c r="D6830" s="164">
        <v>13</v>
      </c>
      <c r="E6830" s="163">
        <v>10</v>
      </c>
      <c r="F6830" s="163">
        <v>13.914999999999999</v>
      </c>
      <c r="G6830" s="163">
        <v>12.9275</v>
      </c>
      <c r="H6830" s="1">
        <v>2329</v>
      </c>
      <c r="I6830" s="161">
        <f>VLOOKUP(B6830,L$2:M$54,2,FALSE)</f>
        <v>1.0133161855139119</v>
      </c>
      <c r="J6830">
        <f>MAX(I6830*F6830,E6830)</f>
        <v>14.100294721426083</v>
      </c>
      <c r="L6830" s="166"/>
      <c r="M6830" s="41"/>
      <c r="N6830" s="41"/>
      <c r="O6830" s="41"/>
    </row>
    <row r="6831" spans="1:15" x14ac:dyDescent="0.25">
      <c r="A6831" s="165">
        <v>43750.541666666664</v>
      </c>
      <c r="B6831" s="167">
        <f>WEEKNUM(A6831)</f>
        <v>41</v>
      </c>
      <c r="C6831" s="164">
        <f>WEEKDAY(A6831)</f>
        <v>7</v>
      </c>
      <c r="D6831" s="164">
        <v>14</v>
      </c>
      <c r="E6831" s="163">
        <v>10</v>
      </c>
      <c r="F6831" s="163">
        <v>14.510000000000002</v>
      </c>
      <c r="G6831" s="163">
        <v>13.262499999999999</v>
      </c>
      <c r="H6831" s="1">
        <v>2523</v>
      </c>
      <c r="I6831" s="161">
        <f>VLOOKUP(B6831,L$2:M$54,2,FALSE)</f>
        <v>1.0133161855139119</v>
      </c>
      <c r="J6831">
        <f>MAX(I6831*F6831,E6831)</f>
        <v>14.703217851806864</v>
      </c>
      <c r="L6831" s="166"/>
      <c r="M6831" s="41"/>
      <c r="N6831" s="41"/>
      <c r="O6831" s="41"/>
    </row>
    <row r="6832" spans="1:15" x14ac:dyDescent="0.25">
      <c r="A6832" s="165">
        <v>43750.583333333336</v>
      </c>
      <c r="B6832" s="167">
        <f>WEEKNUM(A6832)</f>
        <v>41</v>
      </c>
      <c r="C6832" s="164">
        <f>WEEKDAY(A6832)</f>
        <v>7</v>
      </c>
      <c r="D6832" s="164">
        <v>15</v>
      </c>
      <c r="E6832" s="163">
        <v>10</v>
      </c>
      <c r="F6832" s="163">
        <v>14.995000000000001</v>
      </c>
      <c r="G6832" s="163">
        <v>13.115</v>
      </c>
      <c r="H6832" s="1">
        <v>2600</v>
      </c>
      <c r="I6832" s="161">
        <f>VLOOKUP(B6832,L$2:M$54,2,FALSE)</f>
        <v>1.0133161855139119</v>
      </c>
      <c r="J6832">
        <f>MAX(I6832*F6832,E6832)</f>
        <v>15.19467620178111</v>
      </c>
      <c r="L6832" s="166"/>
      <c r="M6832" s="41"/>
      <c r="N6832" s="41"/>
      <c r="O6832" s="41"/>
    </row>
    <row r="6833" spans="1:15" x14ac:dyDescent="0.25">
      <c r="A6833" s="165">
        <v>43750.625</v>
      </c>
      <c r="B6833" s="167">
        <f>WEEKNUM(A6833)</f>
        <v>41</v>
      </c>
      <c r="C6833" s="164">
        <f>WEEKDAY(A6833)</f>
        <v>7</v>
      </c>
      <c r="D6833" s="164">
        <v>16</v>
      </c>
      <c r="E6833" s="163">
        <v>10</v>
      </c>
      <c r="F6833" s="163">
        <v>16.05</v>
      </c>
      <c r="G6833" s="163">
        <v>12.262500000000001</v>
      </c>
      <c r="H6833" s="1">
        <v>2868</v>
      </c>
      <c r="I6833" s="161">
        <f>VLOOKUP(B6833,L$2:M$54,2,FALSE)</f>
        <v>1.0133161855139119</v>
      </c>
      <c r="J6833">
        <f>MAX(I6833*F6833,E6833)</f>
        <v>16.263724777498286</v>
      </c>
      <c r="L6833" s="166"/>
      <c r="M6833" s="41"/>
      <c r="N6833" s="41"/>
      <c r="O6833" s="41"/>
    </row>
    <row r="6834" spans="1:15" x14ac:dyDescent="0.25">
      <c r="A6834" s="165">
        <v>43750.666666666664</v>
      </c>
      <c r="B6834" s="167">
        <f>WEEKNUM(A6834)</f>
        <v>41</v>
      </c>
      <c r="C6834" s="164">
        <f>WEEKDAY(A6834)</f>
        <v>7</v>
      </c>
      <c r="D6834" s="164">
        <v>17</v>
      </c>
      <c r="E6834" s="163">
        <v>10</v>
      </c>
      <c r="F6834" s="163">
        <v>16.064999999999998</v>
      </c>
      <c r="G6834" s="163">
        <v>11.54</v>
      </c>
      <c r="H6834" s="1">
        <v>3675</v>
      </c>
      <c r="I6834" s="161">
        <f>VLOOKUP(B6834,L$2:M$54,2,FALSE)</f>
        <v>1.0133161855139119</v>
      </c>
      <c r="J6834">
        <f>MAX(I6834*F6834,E6834)</f>
        <v>16.278924520280992</v>
      </c>
      <c r="L6834" s="166"/>
      <c r="M6834" s="41"/>
      <c r="N6834" s="41"/>
      <c r="O6834" s="41"/>
    </row>
    <row r="6835" spans="1:15" x14ac:dyDescent="0.25">
      <c r="A6835" s="165">
        <v>43750.708333333336</v>
      </c>
      <c r="B6835" s="167">
        <f>WEEKNUM(A6835)</f>
        <v>41</v>
      </c>
      <c r="C6835" s="164">
        <f>WEEKDAY(A6835)</f>
        <v>7</v>
      </c>
      <c r="D6835" s="164">
        <v>18</v>
      </c>
      <c r="E6835" s="163">
        <v>10</v>
      </c>
      <c r="F6835" s="163">
        <v>18.015000000000001</v>
      </c>
      <c r="G6835" s="163">
        <v>11.55</v>
      </c>
      <c r="H6835" s="1">
        <v>3972</v>
      </c>
      <c r="I6835" s="161">
        <f>VLOOKUP(B6835,L$2:M$54,2,FALSE)</f>
        <v>1.0133161855139119</v>
      </c>
      <c r="J6835">
        <f>MAX(I6835*F6835,E6835)</f>
        <v>18.254891082033122</v>
      </c>
      <c r="L6835" s="166"/>
      <c r="M6835" s="41"/>
      <c r="N6835" s="41"/>
      <c r="O6835" s="41"/>
    </row>
    <row r="6836" spans="1:15" x14ac:dyDescent="0.25">
      <c r="A6836" s="165">
        <v>43750.75</v>
      </c>
      <c r="B6836" s="167">
        <f>WEEKNUM(A6836)</f>
        <v>41</v>
      </c>
      <c r="C6836" s="164">
        <f>WEEKDAY(A6836)</f>
        <v>7</v>
      </c>
      <c r="D6836" s="164">
        <v>19</v>
      </c>
      <c r="E6836" s="163">
        <v>10</v>
      </c>
      <c r="F6836" s="163">
        <v>15.719999999999999</v>
      </c>
      <c r="G6836" s="163">
        <v>11.719999999999999</v>
      </c>
      <c r="H6836" s="1">
        <v>3160</v>
      </c>
      <c r="I6836" s="161">
        <f>VLOOKUP(B6836,L$2:M$54,2,FALSE)</f>
        <v>1.0133161855139119</v>
      </c>
      <c r="J6836">
        <f>MAX(I6836*F6836,E6836)</f>
        <v>15.929330436278693</v>
      </c>
      <c r="L6836" s="166"/>
      <c r="M6836" s="41"/>
      <c r="N6836" s="41"/>
      <c r="O6836" s="41"/>
    </row>
    <row r="6837" spans="1:15" x14ac:dyDescent="0.25">
      <c r="A6837" s="165">
        <v>43750.791666666664</v>
      </c>
      <c r="B6837" s="167">
        <f>WEEKNUM(A6837)</f>
        <v>41</v>
      </c>
      <c r="C6837" s="164">
        <f>WEEKDAY(A6837)</f>
        <v>7</v>
      </c>
      <c r="D6837" s="164">
        <v>20</v>
      </c>
      <c r="E6837" s="163">
        <v>10</v>
      </c>
      <c r="F6837" s="163">
        <v>14.530000000000001</v>
      </c>
      <c r="G6837" s="163">
        <v>12.379999999999999</v>
      </c>
      <c r="H6837" s="1">
        <v>2116</v>
      </c>
      <c r="I6837" s="161">
        <f>VLOOKUP(B6837,L$2:M$54,2,FALSE)</f>
        <v>1.0133161855139119</v>
      </c>
      <c r="J6837">
        <f>MAX(I6837*F6837,E6837)</f>
        <v>14.723484175517141</v>
      </c>
      <c r="L6837" s="166"/>
      <c r="M6837" s="41"/>
      <c r="N6837" s="41"/>
      <c r="O6837" s="41"/>
    </row>
    <row r="6838" spans="1:15" x14ac:dyDescent="0.25">
      <c r="A6838" s="165">
        <v>43750.833333333336</v>
      </c>
      <c r="B6838" s="167">
        <f>WEEKNUM(A6838)</f>
        <v>41</v>
      </c>
      <c r="C6838" s="164">
        <f>WEEKDAY(A6838)</f>
        <v>7</v>
      </c>
      <c r="D6838" s="164">
        <v>21</v>
      </c>
      <c r="E6838" s="163">
        <v>10</v>
      </c>
      <c r="F6838" s="163">
        <v>12.975</v>
      </c>
      <c r="G6838" s="163">
        <v>11.855</v>
      </c>
      <c r="H6838" s="1">
        <v>1227</v>
      </c>
      <c r="I6838" s="161">
        <f>VLOOKUP(B6838,L$2:M$54,2,FALSE)</f>
        <v>1.0133161855139119</v>
      </c>
      <c r="J6838">
        <f>MAX(I6838*F6838,E6838)</f>
        <v>13.147777507043006</v>
      </c>
      <c r="L6838" s="166"/>
      <c r="M6838" s="41"/>
      <c r="N6838" s="41"/>
      <c r="O6838" s="41"/>
    </row>
    <row r="6839" spans="1:15" x14ac:dyDescent="0.25">
      <c r="A6839" s="165">
        <v>43750.875</v>
      </c>
      <c r="B6839" s="167">
        <f>WEEKNUM(A6839)</f>
        <v>41</v>
      </c>
      <c r="C6839" s="164">
        <f>WEEKDAY(A6839)</f>
        <v>7</v>
      </c>
      <c r="D6839" s="164">
        <v>22</v>
      </c>
      <c r="E6839" s="163">
        <v>12</v>
      </c>
      <c r="F6839" s="163">
        <v>12.2</v>
      </c>
      <c r="G6839" s="163">
        <v>11.925000000000001</v>
      </c>
      <c r="H6839" s="1">
        <v>885</v>
      </c>
      <c r="I6839" s="161">
        <f>VLOOKUP(B6839,L$2:M$54,2,FALSE)</f>
        <v>1.0133161855139119</v>
      </c>
      <c r="J6839">
        <f>MAX(I6839*F6839,E6839)</f>
        <v>12.362457463269724</v>
      </c>
      <c r="L6839" s="166"/>
      <c r="M6839" s="41"/>
      <c r="N6839" s="41"/>
      <c r="O6839" s="41"/>
    </row>
    <row r="6840" spans="1:15" x14ac:dyDescent="0.25">
      <c r="A6840" s="165">
        <v>43750.916666666664</v>
      </c>
      <c r="B6840" s="167">
        <f>WEEKNUM(A6840)</f>
        <v>41</v>
      </c>
      <c r="C6840" s="164">
        <f>WEEKDAY(A6840)</f>
        <v>7</v>
      </c>
      <c r="D6840" s="164">
        <v>23</v>
      </c>
      <c r="E6840" s="163">
        <v>12</v>
      </c>
      <c r="F6840" s="163">
        <v>12.885</v>
      </c>
      <c r="G6840" s="163">
        <v>11.0625</v>
      </c>
      <c r="H6840" s="1">
        <v>799</v>
      </c>
      <c r="I6840" s="161">
        <f>VLOOKUP(B6840,L$2:M$54,2,FALSE)</f>
        <v>1.0133161855139119</v>
      </c>
      <c r="J6840">
        <f>MAX(I6840*F6840,E6840)</f>
        <v>13.056579050346755</v>
      </c>
      <c r="L6840" s="166"/>
      <c r="M6840" s="41"/>
      <c r="N6840" s="41"/>
      <c r="O6840" s="41"/>
    </row>
    <row r="6841" spans="1:15" x14ac:dyDescent="0.25">
      <c r="A6841" s="165">
        <v>43750.958333333336</v>
      </c>
      <c r="B6841" s="167">
        <f>WEEKNUM(A6841)</f>
        <v>41</v>
      </c>
      <c r="C6841" s="164">
        <f>WEEKDAY(A6841)</f>
        <v>7</v>
      </c>
      <c r="D6841" s="164">
        <v>24</v>
      </c>
      <c r="E6841" s="163">
        <v>11.645</v>
      </c>
      <c r="F6841" s="163">
        <v>11.645</v>
      </c>
      <c r="G6841" s="163">
        <v>12.01</v>
      </c>
      <c r="H6841" s="1">
        <v>540</v>
      </c>
      <c r="I6841" s="161">
        <f>VLOOKUP(B6841,L$2:M$54,2,FALSE)</f>
        <v>1.0133161855139119</v>
      </c>
      <c r="J6841">
        <f>MAX(I6841*F6841,E6841)</f>
        <v>11.800066980309504</v>
      </c>
      <c r="L6841" s="166"/>
      <c r="M6841" s="41"/>
      <c r="N6841" s="41"/>
      <c r="O6841" s="41"/>
    </row>
    <row r="6842" spans="1:15" x14ac:dyDescent="0.25">
      <c r="A6842" s="165">
        <v>43751</v>
      </c>
      <c r="B6842" s="167">
        <f>WEEKNUM(A6842)</f>
        <v>42</v>
      </c>
      <c r="C6842" s="164">
        <f>WEEKDAY(A6842)</f>
        <v>1</v>
      </c>
      <c r="D6842" s="164">
        <v>1</v>
      </c>
      <c r="E6842" s="163">
        <v>12.100000000000001</v>
      </c>
      <c r="F6842" s="163">
        <v>12.100000000000001</v>
      </c>
      <c r="G6842" s="163">
        <v>10.282499999999999</v>
      </c>
      <c r="H6842" s="1">
        <v>265</v>
      </c>
      <c r="I6842" s="161">
        <f>VLOOKUP(B6842,L$2:M$54,2,FALSE)</f>
        <v>1.0166849771989903</v>
      </c>
      <c r="J6842">
        <f>MAX(I6842*F6842,E6842)</f>
        <v>12.301888224107785</v>
      </c>
      <c r="L6842" s="166"/>
      <c r="M6842" s="41"/>
      <c r="N6842" s="41"/>
      <c r="O6842" s="41"/>
    </row>
    <row r="6843" spans="1:15" x14ac:dyDescent="0.25">
      <c r="A6843" s="165">
        <v>43751.041666666664</v>
      </c>
      <c r="B6843" s="167">
        <f>WEEKNUM(A6843)</f>
        <v>42</v>
      </c>
      <c r="C6843" s="164">
        <f>WEEKDAY(A6843)</f>
        <v>1</v>
      </c>
      <c r="D6843" s="164">
        <v>2</v>
      </c>
      <c r="E6843" s="163">
        <v>11.620000000000001</v>
      </c>
      <c r="F6843" s="163">
        <v>11.620000000000001</v>
      </c>
      <c r="G6843" s="163">
        <v>9.995000000000001</v>
      </c>
      <c r="H6843" s="1">
        <v>124</v>
      </c>
      <c r="I6843" s="161">
        <f>VLOOKUP(B6843,L$2:M$54,2,FALSE)</f>
        <v>1.0166849771989903</v>
      </c>
      <c r="J6843">
        <f>MAX(I6843*F6843,E6843)</f>
        <v>11.813879435052268</v>
      </c>
      <c r="L6843" s="166"/>
      <c r="M6843" s="41"/>
      <c r="N6843" s="41"/>
      <c r="O6843" s="41"/>
    </row>
    <row r="6844" spans="1:15" x14ac:dyDescent="0.25">
      <c r="A6844" s="165">
        <v>43751.083333333336</v>
      </c>
      <c r="B6844" s="167">
        <f>WEEKNUM(A6844)</f>
        <v>42</v>
      </c>
      <c r="C6844" s="164">
        <f>WEEKDAY(A6844)</f>
        <v>1</v>
      </c>
      <c r="D6844" s="164">
        <v>3</v>
      </c>
      <c r="E6844" s="163">
        <v>10.18</v>
      </c>
      <c r="F6844" s="163">
        <v>10.18</v>
      </c>
      <c r="G6844" s="163">
        <v>10.989999999999998</v>
      </c>
      <c r="H6844" s="1">
        <v>117</v>
      </c>
      <c r="I6844" s="161">
        <f>VLOOKUP(B6844,L$2:M$54,2,FALSE)</f>
        <v>1.0166849771989903</v>
      </c>
      <c r="J6844">
        <f>MAX(I6844*F6844,E6844)</f>
        <v>10.349853067885721</v>
      </c>
      <c r="L6844" s="166"/>
      <c r="M6844" s="41"/>
      <c r="N6844" s="41"/>
      <c r="O6844" s="41"/>
    </row>
    <row r="6845" spans="1:15" x14ac:dyDescent="0.25">
      <c r="A6845" s="165">
        <v>43751.125</v>
      </c>
      <c r="B6845" s="167">
        <f>WEEKNUM(A6845)</f>
        <v>42</v>
      </c>
      <c r="C6845" s="164">
        <f>WEEKDAY(A6845)</f>
        <v>1</v>
      </c>
      <c r="D6845" s="164">
        <v>4</v>
      </c>
      <c r="E6845" s="163">
        <v>9.7899999999999991</v>
      </c>
      <c r="F6845" s="163">
        <v>9.7899999999999991</v>
      </c>
      <c r="G6845" s="163">
        <v>12.504999999999999</v>
      </c>
      <c r="H6845" s="1">
        <v>162</v>
      </c>
      <c r="I6845" s="161">
        <f>VLOOKUP(B6845,L$2:M$54,2,FALSE)</f>
        <v>1.0166849771989903</v>
      </c>
      <c r="J6845">
        <f>MAX(I6845*F6845,E6845)</f>
        <v>9.9533459267781144</v>
      </c>
      <c r="L6845" s="166"/>
      <c r="M6845" s="41"/>
      <c r="N6845" s="41"/>
      <c r="O6845" s="41"/>
    </row>
    <row r="6846" spans="1:15" x14ac:dyDescent="0.25">
      <c r="A6846" s="165">
        <v>43751.166666666664</v>
      </c>
      <c r="B6846" s="167">
        <f>WEEKNUM(A6846)</f>
        <v>42</v>
      </c>
      <c r="C6846" s="164">
        <f>WEEKDAY(A6846)</f>
        <v>1</v>
      </c>
      <c r="D6846" s="164">
        <v>5</v>
      </c>
      <c r="E6846" s="163">
        <v>10.120000000000001</v>
      </c>
      <c r="F6846" s="163">
        <v>10.120000000000001</v>
      </c>
      <c r="G6846" s="163">
        <v>12.879999999999999</v>
      </c>
      <c r="H6846" s="1">
        <v>391</v>
      </c>
      <c r="I6846" s="161">
        <f>VLOOKUP(B6846,L$2:M$54,2,FALSE)</f>
        <v>1.0166849771989903</v>
      </c>
      <c r="J6846">
        <f>MAX(I6846*F6846,E6846)</f>
        <v>10.288851969253782</v>
      </c>
      <c r="L6846" s="166"/>
      <c r="M6846" s="41"/>
      <c r="N6846" s="41"/>
      <c r="O6846" s="41"/>
    </row>
    <row r="6847" spans="1:15" x14ac:dyDescent="0.25">
      <c r="A6847" s="165">
        <v>43751.208333333336</v>
      </c>
      <c r="B6847" s="167">
        <f>WEEKNUM(A6847)</f>
        <v>42</v>
      </c>
      <c r="C6847" s="164">
        <f>WEEKDAY(A6847)</f>
        <v>1</v>
      </c>
      <c r="D6847" s="164">
        <v>6</v>
      </c>
      <c r="E6847" s="163">
        <v>10.14</v>
      </c>
      <c r="F6847" s="163">
        <v>10.14</v>
      </c>
      <c r="G6847" s="163">
        <v>12.477500000000001</v>
      </c>
      <c r="H6847" s="1">
        <v>832</v>
      </c>
      <c r="I6847" s="161">
        <f>VLOOKUP(B6847,L$2:M$54,2,FALSE)</f>
        <v>1.0166849771989903</v>
      </c>
      <c r="J6847">
        <f>MAX(I6847*F6847,E6847)</f>
        <v>10.309185668797763</v>
      </c>
      <c r="L6847" s="166"/>
      <c r="M6847" s="41"/>
      <c r="N6847" s="41"/>
      <c r="O6847" s="41"/>
    </row>
    <row r="6848" spans="1:15" x14ac:dyDescent="0.25">
      <c r="A6848" s="165">
        <v>43751.25</v>
      </c>
      <c r="B6848" s="167">
        <f>WEEKNUM(A6848)</f>
        <v>42</v>
      </c>
      <c r="C6848" s="164">
        <f>WEEKDAY(A6848)</f>
        <v>1</v>
      </c>
      <c r="D6848" s="164">
        <v>7</v>
      </c>
      <c r="E6848" s="163">
        <v>9.8550000000000004</v>
      </c>
      <c r="F6848" s="163">
        <v>9.870000000000001</v>
      </c>
      <c r="G6848" s="163">
        <v>12.952500000000001</v>
      </c>
      <c r="H6848" s="1">
        <v>2932</v>
      </c>
      <c r="I6848" s="161">
        <f>VLOOKUP(B6848,L$2:M$54,2,FALSE)</f>
        <v>1.0166849771989903</v>
      </c>
      <c r="J6848">
        <f>MAX(I6848*F6848,E6848)</f>
        <v>10.034680724954036</v>
      </c>
      <c r="L6848" s="166"/>
      <c r="M6848" s="41"/>
      <c r="N6848" s="41"/>
      <c r="O6848" s="41"/>
    </row>
    <row r="6849" spans="1:15" x14ac:dyDescent="0.25">
      <c r="A6849" s="165">
        <v>43751.291666666664</v>
      </c>
      <c r="B6849" s="167">
        <f>WEEKNUM(A6849)</f>
        <v>42</v>
      </c>
      <c r="C6849" s="164">
        <f>WEEKDAY(A6849)</f>
        <v>1</v>
      </c>
      <c r="D6849" s="164">
        <v>8</v>
      </c>
      <c r="E6849" s="163">
        <v>9.9349999999999987</v>
      </c>
      <c r="F6849" s="163">
        <v>9.7650000000000006</v>
      </c>
      <c r="G6849" s="163">
        <v>12.399999999999999</v>
      </c>
      <c r="H6849" s="1">
        <v>3731</v>
      </c>
      <c r="I6849" s="161">
        <f>VLOOKUP(B6849,L$2:M$54,2,FALSE)</f>
        <v>1.0166849771989903</v>
      </c>
      <c r="J6849">
        <f>MAX(I6849*F6849,E6849)</f>
        <v>9.9349999999999987</v>
      </c>
      <c r="L6849" s="166"/>
      <c r="M6849" s="41"/>
      <c r="N6849" s="41"/>
      <c r="O6849" s="41"/>
    </row>
    <row r="6850" spans="1:15" x14ac:dyDescent="0.25">
      <c r="A6850" s="165">
        <v>43751.333333333336</v>
      </c>
      <c r="B6850" s="167">
        <f>WEEKNUM(A6850)</f>
        <v>42</v>
      </c>
      <c r="C6850" s="164">
        <f>WEEKDAY(A6850)</f>
        <v>1</v>
      </c>
      <c r="D6850" s="164">
        <v>9</v>
      </c>
      <c r="E6850" s="163">
        <v>9</v>
      </c>
      <c r="F6850" s="163">
        <v>12.815000000000001</v>
      </c>
      <c r="G6850" s="163">
        <v>11.9575</v>
      </c>
      <c r="H6850" s="1">
        <v>3284</v>
      </c>
      <c r="I6850" s="161">
        <f>VLOOKUP(B6850,L$2:M$54,2,FALSE)</f>
        <v>1.0166849771989903</v>
      </c>
      <c r="J6850">
        <f>MAX(I6850*F6850,E6850)</f>
        <v>13.028817982805062</v>
      </c>
      <c r="L6850" s="166"/>
      <c r="M6850" s="41"/>
      <c r="N6850" s="41"/>
      <c r="O6850" s="41"/>
    </row>
    <row r="6851" spans="1:15" x14ac:dyDescent="0.25">
      <c r="A6851" s="165">
        <v>43751.375</v>
      </c>
      <c r="B6851" s="167">
        <f>WEEKNUM(A6851)</f>
        <v>42</v>
      </c>
      <c r="C6851" s="164">
        <f>WEEKDAY(A6851)</f>
        <v>1</v>
      </c>
      <c r="D6851" s="164">
        <v>10</v>
      </c>
      <c r="E6851" s="163">
        <v>10</v>
      </c>
      <c r="F6851" s="163">
        <v>14.09</v>
      </c>
      <c r="G6851" s="163">
        <v>12.254999999999999</v>
      </c>
      <c r="H6851" s="1">
        <v>2731</v>
      </c>
      <c r="I6851" s="161">
        <f>VLOOKUP(B6851,L$2:M$54,2,FALSE)</f>
        <v>1.0166849771989903</v>
      </c>
      <c r="J6851">
        <f>MAX(I6851*F6851,E6851)</f>
        <v>14.325091328733773</v>
      </c>
      <c r="L6851" s="166"/>
      <c r="M6851" s="41"/>
      <c r="N6851" s="41"/>
      <c r="O6851" s="41"/>
    </row>
    <row r="6852" spans="1:15" x14ac:dyDescent="0.25">
      <c r="A6852" s="165">
        <v>43751.416666666664</v>
      </c>
      <c r="B6852" s="167">
        <f>WEEKNUM(A6852)</f>
        <v>42</v>
      </c>
      <c r="C6852" s="164">
        <f>WEEKDAY(A6852)</f>
        <v>1</v>
      </c>
      <c r="D6852" s="164">
        <v>11</v>
      </c>
      <c r="E6852" s="163">
        <v>10</v>
      </c>
      <c r="F6852" s="163">
        <v>13.98</v>
      </c>
      <c r="G6852" s="163">
        <v>12.4975</v>
      </c>
      <c r="H6852" s="1">
        <v>2695</v>
      </c>
      <c r="I6852" s="161">
        <f>VLOOKUP(B6852,L$2:M$54,2,FALSE)</f>
        <v>1.0166849771989903</v>
      </c>
      <c r="J6852">
        <f>MAX(I6852*F6852,E6852)</f>
        <v>14.213255981241884</v>
      </c>
      <c r="L6852" s="166"/>
      <c r="M6852" s="41"/>
      <c r="N6852" s="41"/>
      <c r="O6852" s="41"/>
    </row>
    <row r="6853" spans="1:15" x14ac:dyDescent="0.25">
      <c r="A6853" s="165">
        <v>43751.458333333336</v>
      </c>
      <c r="B6853" s="167">
        <f>WEEKNUM(A6853)</f>
        <v>42</v>
      </c>
      <c r="C6853" s="164">
        <f>WEEKDAY(A6853)</f>
        <v>1</v>
      </c>
      <c r="D6853" s="164">
        <v>12</v>
      </c>
      <c r="E6853" s="163">
        <v>10</v>
      </c>
      <c r="F6853" s="163">
        <v>14.09</v>
      </c>
      <c r="G6853" s="163">
        <v>13.025</v>
      </c>
      <c r="H6853" s="1">
        <v>2615</v>
      </c>
      <c r="I6853" s="161">
        <f>VLOOKUP(B6853,L$2:M$54,2,FALSE)</f>
        <v>1.0166849771989903</v>
      </c>
      <c r="J6853">
        <f>MAX(I6853*F6853,E6853)</f>
        <v>14.325091328733773</v>
      </c>
      <c r="L6853" s="166"/>
      <c r="M6853" s="41"/>
      <c r="N6853" s="41"/>
      <c r="O6853" s="41"/>
    </row>
    <row r="6854" spans="1:15" x14ac:dyDescent="0.25">
      <c r="A6854" s="165">
        <v>43751.5</v>
      </c>
      <c r="B6854" s="167">
        <f>WEEKNUM(A6854)</f>
        <v>42</v>
      </c>
      <c r="C6854" s="164">
        <f>WEEKDAY(A6854)</f>
        <v>1</v>
      </c>
      <c r="D6854" s="164">
        <v>13</v>
      </c>
      <c r="E6854" s="163">
        <v>10</v>
      </c>
      <c r="F6854" s="163">
        <v>13.98</v>
      </c>
      <c r="G6854" s="163">
        <v>13.032499999999999</v>
      </c>
      <c r="H6854" s="1">
        <v>2517</v>
      </c>
      <c r="I6854" s="161">
        <f>VLOOKUP(B6854,L$2:M$54,2,FALSE)</f>
        <v>1.0166849771989903</v>
      </c>
      <c r="J6854">
        <f>MAX(I6854*F6854,E6854)</f>
        <v>14.213255981241884</v>
      </c>
      <c r="L6854" s="166"/>
      <c r="M6854" s="41"/>
      <c r="N6854" s="41"/>
      <c r="O6854" s="41"/>
    </row>
    <row r="6855" spans="1:15" x14ac:dyDescent="0.25">
      <c r="A6855" s="165">
        <v>43751.541666666664</v>
      </c>
      <c r="B6855" s="167">
        <f>WEEKNUM(A6855)</f>
        <v>42</v>
      </c>
      <c r="C6855" s="164">
        <f>WEEKDAY(A6855)</f>
        <v>1</v>
      </c>
      <c r="D6855" s="164">
        <v>14</v>
      </c>
      <c r="E6855" s="163">
        <v>10</v>
      </c>
      <c r="F6855" s="163">
        <v>14.09</v>
      </c>
      <c r="G6855" s="163">
        <v>14.0075</v>
      </c>
      <c r="H6855" s="1">
        <v>2505</v>
      </c>
      <c r="I6855" s="161">
        <f>VLOOKUP(B6855,L$2:M$54,2,FALSE)</f>
        <v>1.0166849771989903</v>
      </c>
      <c r="J6855">
        <f>MAX(I6855*F6855,E6855)</f>
        <v>14.325091328733773</v>
      </c>
      <c r="L6855" s="166"/>
      <c r="M6855" s="41"/>
      <c r="N6855" s="41"/>
      <c r="O6855" s="41"/>
    </row>
    <row r="6856" spans="1:15" x14ac:dyDescent="0.25">
      <c r="A6856" s="165">
        <v>43751.583333333336</v>
      </c>
      <c r="B6856" s="167">
        <f>WEEKNUM(A6856)</f>
        <v>42</v>
      </c>
      <c r="C6856" s="164">
        <f>WEEKDAY(A6856)</f>
        <v>1</v>
      </c>
      <c r="D6856" s="164">
        <v>15</v>
      </c>
      <c r="E6856" s="163">
        <v>10</v>
      </c>
      <c r="F6856" s="163">
        <v>13.98</v>
      </c>
      <c r="G6856" s="163">
        <v>12.86</v>
      </c>
      <c r="H6856" s="1">
        <v>2935</v>
      </c>
      <c r="I6856" s="161">
        <f>VLOOKUP(B6856,L$2:M$54,2,FALSE)</f>
        <v>1.0166849771989903</v>
      </c>
      <c r="J6856">
        <f>MAX(I6856*F6856,E6856)</f>
        <v>14.213255981241884</v>
      </c>
      <c r="L6856" s="166"/>
      <c r="M6856" s="41"/>
      <c r="N6856" s="41"/>
      <c r="O6856" s="41"/>
    </row>
    <row r="6857" spans="1:15" x14ac:dyDescent="0.25">
      <c r="A6857" s="165">
        <v>43751.625</v>
      </c>
      <c r="B6857" s="167">
        <f>WEEKNUM(A6857)</f>
        <v>42</v>
      </c>
      <c r="C6857" s="164">
        <f>WEEKDAY(A6857)</f>
        <v>1</v>
      </c>
      <c r="D6857" s="164">
        <v>16</v>
      </c>
      <c r="E6857" s="163">
        <v>10</v>
      </c>
      <c r="F6857" s="163">
        <v>13.865</v>
      </c>
      <c r="G6857" s="163">
        <v>12.265000000000001</v>
      </c>
      <c r="H6857" s="1">
        <v>3228</v>
      </c>
      <c r="I6857" s="161">
        <f>VLOOKUP(B6857,L$2:M$54,2,FALSE)</f>
        <v>1.0166849771989903</v>
      </c>
      <c r="J6857">
        <f>MAX(I6857*F6857,E6857)</f>
        <v>14.096337208864002</v>
      </c>
      <c r="L6857" s="166"/>
      <c r="M6857" s="41"/>
      <c r="N6857" s="41"/>
      <c r="O6857" s="41"/>
    </row>
    <row r="6858" spans="1:15" x14ac:dyDescent="0.25">
      <c r="A6858" s="165">
        <v>43751.666666666664</v>
      </c>
      <c r="B6858" s="167">
        <f>WEEKNUM(A6858)</f>
        <v>42</v>
      </c>
      <c r="C6858" s="164">
        <f>WEEKDAY(A6858)</f>
        <v>1</v>
      </c>
      <c r="D6858" s="164">
        <v>17</v>
      </c>
      <c r="E6858" s="163">
        <v>10</v>
      </c>
      <c r="F6858" s="163">
        <v>13.684999999999999</v>
      </c>
      <c r="G6858" s="163">
        <v>11.487500000000001</v>
      </c>
      <c r="H6858" s="1">
        <v>3998</v>
      </c>
      <c r="I6858" s="161">
        <f>VLOOKUP(B6858,L$2:M$54,2,FALSE)</f>
        <v>1.0166849771989903</v>
      </c>
      <c r="J6858">
        <f>MAX(I6858*F6858,E6858)</f>
        <v>13.913333912968181</v>
      </c>
      <c r="L6858" s="166"/>
      <c r="M6858" s="41"/>
      <c r="N6858" s="41"/>
      <c r="O6858" s="41"/>
    </row>
    <row r="6859" spans="1:15" x14ac:dyDescent="0.25">
      <c r="A6859" s="165">
        <v>43751.708333333336</v>
      </c>
      <c r="B6859" s="167">
        <f>WEEKNUM(A6859)</f>
        <v>42</v>
      </c>
      <c r="C6859" s="164">
        <f>WEEKDAY(A6859)</f>
        <v>1</v>
      </c>
      <c r="D6859" s="164">
        <v>18</v>
      </c>
      <c r="E6859" s="163">
        <v>10</v>
      </c>
      <c r="F6859" s="163">
        <v>14.09</v>
      </c>
      <c r="G6859" s="163">
        <v>12.1</v>
      </c>
      <c r="H6859" s="1">
        <v>3874</v>
      </c>
      <c r="I6859" s="161">
        <f>VLOOKUP(B6859,L$2:M$54,2,FALSE)</f>
        <v>1.0166849771989903</v>
      </c>
      <c r="J6859">
        <f>MAX(I6859*F6859,E6859)</f>
        <v>14.325091328733773</v>
      </c>
      <c r="L6859" s="166"/>
      <c r="M6859" s="41"/>
      <c r="N6859" s="41"/>
      <c r="O6859" s="41"/>
    </row>
    <row r="6860" spans="1:15" x14ac:dyDescent="0.25">
      <c r="A6860" s="165">
        <v>43751.75</v>
      </c>
      <c r="B6860" s="167">
        <f>WEEKNUM(A6860)</f>
        <v>42</v>
      </c>
      <c r="C6860" s="164">
        <f>WEEKDAY(A6860)</f>
        <v>1</v>
      </c>
      <c r="D6860" s="164">
        <v>19</v>
      </c>
      <c r="E6860" s="163">
        <v>10</v>
      </c>
      <c r="F6860" s="163">
        <v>13.99</v>
      </c>
      <c r="G6860" s="163">
        <v>12.442499999999999</v>
      </c>
      <c r="H6860" s="1">
        <v>3146</v>
      </c>
      <c r="I6860" s="161">
        <f>VLOOKUP(B6860,L$2:M$54,2,FALSE)</f>
        <v>1.0166849771989903</v>
      </c>
      <c r="J6860">
        <f>MAX(I6860*F6860,E6860)</f>
        <v>14.223422831013874</v>
      </c>
      <c r="L6860" s="166"/>
      <c r="M6860" s="41"/>
      <c r="N6860" s="41"/>
      <c r="O6860" s="41"/>
    </row>
    <row r="6861" spans="1:15" x14ac:dyDescent="0.25">
      <c r="A6861" s="165">
        <v>43751.791666666664</v>
      </c>
      <c r="B6861" s="167">
        <f>WEEKNUM(A6861)</f>
        <v>42</v>
      </c>
      <c r="C6861" s="164">
        <f>WEEKDAY(A6861)</f>
        <v>1</v>
      </c>
      <c r="D6861" s="164">
        <v>20</v>
      </c>
      <c r="E6861" s="163">
        <v>10</v>
      </c>
      <c r="F6861" s="163">
        <v>13.965</v>
      </c>
      <c r="G6861" s="163">
        <v>11.645</v>
      </c>
      <c r="H6861" s="1">
        <v>2466</v>
      </c>
      <c r="I6861" s="161">
        <f>VLOOKUP(B6861,L$2:M$54,2,FALSE)</f>
        <v>1.0166849771989903</v>
      </c>
      <c r="J6861">
        <f>MAX(I6861*F6861,E6861)</f>
        <v>14.198005706583899</v>
      </c>
      <c r="L6861" s="166"/>
      <c r="M6861" s="41"/>
      <c r="N6861" s="41"/>
      <c r="O6861" s="41"/>
    </row>
    <row r="6862" spans="1:15" x14ac:dyDescent="0.25">
      <c r="A6862" s="165">
        <v>43751.833333333336</v>
      </c>
      <c r="B6862" s="167">
        <f>WEEKNUM(A6862)</f>
        <v>42</v>
      </c>
      <c r="C6862" s="164">
        <f>WEEKDAY(A6862)</f>
        <v>1</v>
      </c>
      <c r="D6862" s="164">
        <v>21</v>
      </c>
      <c r="E6862" s="163">
        <v>10</v>
      </c>
      <c r="F6862" s="163">
        <v>12.815</v>
      </c>
      <c r="G6862" s="163">
        <v>12.100000000000001</v>
      </c>
      <c r="H6862" s="1">
        <v>1321</v>
      </c>
      <c r="I6862" s="161">
        <f>VLOOKUP(B6862,L$2:M$54,2,FALSE)</f>
        <v>1.0166849771989903</v>
      </c>
      <c r="J6862">
        <f>MAX(I6862*F6862,E6862)</f>
        <v>13.028817982805061</v>
      </c>
      <c r="L6862" s="166"/>
      <c r="M6862" s="41"/>
      <c r="N6862" s="41"/>
      <c r="O6862" s="41"/>
    </row>
    <row r="6863" spans="1:15" x14ac:dyDescent="0.25">
      <c r="A6863" s="165">
        <v>43751.875</v>
      </c>
      <c r="B6863" s="167">
        <f>WEEKNUM(A6863)</f>
        <v>42</v>
      </c>
      <c r="C6863" s="164">
        <f>WEEKDAY(A6863)</f>
        <v>1</v>
      </c>
      <c r="D6863" s="164">
        <v>22</v>
      </c>
      <c r="E6863" s="163">
        <v>12</v>
      </c>
      <c r="F6863" s="163">
        <v>12.045</v>
      </c>
      <c r="G6863" s="163">
        <v>11.620000000000001</v>
      </c>
      <c r="H6863" s="1">
        <v>970</v>
      </c>
      <c r="I6863" s="161">
        <f>VLOOKUP(B6863,L$2:M$54,2,FALSE)</f>
        <v>1.0166849771989903</v>
      </c>
      <c r="J6863">
        <f>MAX(I6863*F6863,E6863)</f>
        <v>12.245970550361838</v>
      </c>
      <c r="L6863" s="166"/>
      <c r="M6863" s="41"/>
      <c r="N6863" s="41"/>
      <c r="O6863" s="41"/>
    </row>
    <row r="6864" spans="1:15" x14ac:dyDescent="0.25">
      <c r="A6864" s="165">
        <v>43751.916666666664</v>
      </c>
      <c r="B6864" s="167">
        <f>WEEKNUM(A6864)</f>
        <v>42</v>
      </c>
      <c r="C6864" s="164">
        <f>WEEKDAY(A6864)</f>
        <v>1</v>
      </c>
      <c r="D6864" s="164">
        <v>23</v>
      </c>
      <c r="E6864" s="163">
        <v>11</v>
      </c>
      <c r="F6864" s="163">
        <v>11.73</v>
      </c>
      <c r="G6864" s="163">
        <v>10.18</v>
      </c>
      <c r="H6864" s="1">
        <v>860</v>
      </c>
      <c r="I6864" s="161">
        <f>VLOOKUP(B6864,L$2:M$54,2,FALSE)</f>
        <v>1.0166849771989903</v>
      </c>
      <c r="J6864">
        <f>MAX(I6864*F6864,E6864)</f>
        <v>11.925714782544157</v>
      </c>
      <c r="L6864" s="166"/>
      <c r="M6864" s="41"/>
      <c r="N6864" s="41"/>
      <c r="O6864" s="41"/>
    </row>
    <row r="6865" spans="1:15" x14ac:dyDescent="0.25">
      <c r="A6865" s="165">
        <v>43751.958333333336</v>
      </c>
      <c r="B6865" s="167">
        <f>WEEKNUM(A6865)</f>
        <v>42</v>
      </c>
      <c r="C6865" s="164">
        <f>WEEKDAY(A6865)</f>
        <v>1</v>
      </c>
      <c r="D6865" s="164">
        <v>24</v>
      </c>
      <c r="E6865" s="163">
        <v>11.815</v>
      </c>
      <c r="F6865" s="163">
        <v>11.815</v>
      </c>
      <c r="G6865" s="163">
        <v>9.7899999999999991</v>
      </c>
      <c r="H6865" s="1">
        <v>757</v>
      </c>
      <c r="I6865" s="161">
        <f>VLOOKUP(B6865,L$2:M$54,2,FALSE)</f>
        <v>1.0166849771989903</v>
      </c>
      <c r="J6865">
        <f>MAX(I6865*F6865,E6865)</f>
        <v>12.012133005606071</v>
      </c>
      <c r="L6865" s="166"/>
      <c r="M6865" s="41"/>
      <c r="N6865" s="41"/>
      <c r="O6865" s="41"/>
    </row>
    <row r="6866" spans="1:15" x14ac:dyDescent="0.25">
      <c r="A6866" s="165">
        <v>43752</v>
      </c>
      <c r="B6866" s="167">
        <f>WEEKNUM(A6866)</f>
        <v>42</v>
      </c>
      <c r="C6866" s="164">
        <f>WEEKDAY(A6866)</f>
        <v>2</v>
      </c>
      <c r="D6866" s="164">
        <v>1</v>
      </c>
      <c r="E6866" s="163">
        <v>11.86</v>
      </c>
      <c r="F6866" s="163">
        <v>11.86</v>
      </c>
      <c r="G6866" s="163">
        <v>10.120000000000001</v>
      </c>
      <c r="H6866" s="1">
        <v>565</v>
      </c>
      <c r="I6866" s="161">
        <f>VLOOKUP(B6866,L$2:M$54,2,FALSE)</f>
        <v>1.0166849771989903</v>
      </c>
      <c r="J6866">
        <f>MAX(I6866*F6866,E6866)</f>
        <v>12.057883829580025</v>
      </c>
      <c r="L6866" s="166"/>
      <c r="M6866" s="41"/>
      <c r="N6866" s="41"/>
      <c r="O6866" s="41"/>
    </row>
    <row r="6867" spans="1:15" x14ac:dyDescent="0.25">
      <c r="A6867" s="165">
        <v>43752.041666666664</v>
      </c>
      <c r="B6867" s="167">
        <f>WEEKNUM(A6867)</f>
        <v>42</v>
      </c>
      <c r="C6867" s="164">
        <f>WEEKDAY(A6867)</f>
        <v>2</v>
      </c>
      <c r="D6867" s="164">
        <v>2</v>
      </c>
      <c r="E6867" s="163">
        <v>12.065</v>
      </c>
      <c r="F6867" s="163">
        <v>12.065</v>
      </c>
      <c r="G6867" s="163">
        <v>10.14</v>
      </c>
      <c r="H6867" s="1">
        <v>335</v>
      </c>
      <c r="I6867" s="161">
        <f>VLOOKUP(B6867,L$2:M$54,2,FALSE)</f>
        <v>1.0166849771989903</v>
      </c>
      <c r="J6867">
        <f>MAX(I6867*F6867,E6867)</f>
        <v>12.266304249905817</v>
      </c>
      <c r="L6867" s="166"/>
      <c r="M6867" s="41"/>
      <c r="N6867" s="41"/>
      <c r="O6867" s="41"/>
    </row>
    <row r="6868" spans="1:15" x14ac:dyDescent="0.25">
      <c r="A6868" s="165">
        <v>43752.083333333336</v>
      </c>
      <c r="B6868" s="167">
        <f>WEEKNUM(A6868)</f>
        <v>42</v>
      </c>
      <c r="C6868" s="164">
        <f>WEEKDAY(A6868)</f>
        <v>2</v>
      </c>
      <c r="D6868" s="164">
        <v>3</v>
      </c>
      <c r="E6868" s="163">
        <v>12.030000000000001</v>
      </c>
      <c r="F6868" s="163">
        <v>12.030000000000001</v>
      </c>
      <c r="G6868" s="163">
        <v>9.8625000000000007</v>
      </c>
      <c r="H6868" s="1">
        <v>221</v>
      </c>
      <c r="I6868" s="161">
        <f>VLOOKUP(B6868,L$2:M$54,2,FALSE)</f>
        <v>1.0166849771989903</v>
      </c>
      <c r="J6868">
        <f>MAX(I6868*F6868,E6868)</f>
        <v>12.230720275703854</v>
      </c>
      <c r="L6868" s="166"/>
      <c r="M6868" s="41"/>
      <c r="N6868" s="41"/>
      <c r="O6868" s="41"/>
    </row>
    <row r="6869" spans="1:15" x14ac:dyDescent="0.25">
      <c r="A6869" s="165">
        <v>43752.125</v>
      </c>
      <c r="B6869" s="167">
        <f>WEEKNUM(A6869)</f>
        <v>42</v>
      </c>
      <c r="C6869" s="164">
        <f>WEEKDAY(A6869)</f>
        <v>2</v>
      </c>
      <c r="D6869" s="164">
        <v>4</v>
      </c>
      <c r="E6869" s="163">
        <v>9.9499999999999993</v>
      </c>
      <c r="F6869" s="163">
        <v>9.9499999999999993</v>
      </c>
      <c r="G6869" s="163">
        <v>9.85</v>
      </c>
      <c r="H6869" s="1">
        <v>280</v>
      </c>
      <c r="I6869" s="161">
        <f>VLOOKUP(B6869,L$2:M$54,2,FALSE)</f>
        <v>1.0166849771989903</v>
      </c>
      <c r="J6869">
        <f>MAX(I6869*F6869,E6869)</f>
        <v>10.116015523129953</v>
      </c>
      <c r="L6869" s="166"/>
      <c r="M6869" s="41"/>
      <c r="N6869" s="41"/>
      <c r="O6869" s="41"/>
    </row>
    <row r="6870" spans="1:15" x14ac:dyDescent="0.25">
      <c r="A6870" s="165">
        <v>43752.166666666664</v>
      </c>
      <c r="B6870" s="167">
        <f>WEEKNUM(A6870)</f>
        <v>42</v>
      </c>
      <c r="C6870" s="164">
        <f>WEEKDAY(A6870)</f>
        <v>2</v>
      </c>
      <c r="D6870" s="164">
        <v>5</v>
      </c>
      <c r="E6870" s="163">
        <v>10.190000000000001</v>
      </c>
      <c r="F6870" s="163">
        <v>10.190000000000001</v>
      </c>
      <c r="G6870" s="163">
        <v>10.907500000000001</v>
      </c>
      <c r="H6870" s="1">
        <v>385</v>
      </c>
      <c r="I6870" s="161">
        <f>VLOOKUP(B6870,L$2:M$54,2,FALSE)</f>
        <v>1.0166849771989903</v>
      </c>
      <c r="J6870">
        <f>MAX(I6870*F6870,E6870)</f>
        <v>10.360019917657713</v>
      </c>
      <c r="L6870" s="166"/>
      <c r="M6870" s="41"/>
      <c r="N6870" s="41"/>
      <c r="O6870" s="41"/>
    </row>
    <row r="6871" spans="1:15" x14ac:dyDescent="0.25">
      <c r="A6871" s="165">
        <v>43752.208333333336</v>
      </c>
      <c r="B6871" s="167">
        <f>WEEKNUM(A6871)</f>
        <v>42</v>
      </c>
      <c r="C6871" s="164">
        <f>WEEKDAY(A6871)</f>
        <v>2</v>
      </c>
      <c r="D6871" s="164">
        <v>6</v>
      </c>
      <c r="E6871" s="163">
        <v>10.065000000000001</v>
      </c>
      <c r="F6871" s="163">
        <v>10.065000000000001</v>
      </c>
      <c r="G6871" s="163">
        <v>12.045</v>
      </c>
      <c r="H6871" s="1">
        <v>393</v>
      </c>
      <c r="I6871" s="161">
        <f>VLOOKUP(B6871,L$2:M$54,2,FALSE)</f>
        <v>1.0166849771989903</v>
      </c>
      <c r="J6871">
        <f>MAX(I6871*F6871,E6871)</f>
        <v>10.232934295507839</v>
      </c>
      <c r="L6871" s="166"/>
      <c r="M6871" s="41"/>
      <c r="N6871" s="41"/>
      <c r="O6871" s="41"/>
    </row>
    <row r="6872" spans="1:15" x14ac:dyDescent="0.25">
      <c r="A6872" s="165">
        <v>43752.25</v>
      </c>
      <c r="B6872" s="167">
        <f>WEEKNUM(A6872)</f>
        <v>42</v>
      </c>
      <c r="C6872" s="164">
        <f>WEEKDAY(A6872)</f>
        <v>2</v>
      </c>
      <c r="D6872" s="164">
        <v>7</v>
      </c>
      <c r="E6872" s="163">
        <v>10.09</v>
      </c>
      <c r="F6872" s="163">
        <v>10.09</v>
      </c>
      <c r="G6872" s="163">
        <v>11.99</v>
      </c>
      <c r="H6872" s="1">
        <v>628</v>
      </c>
      <c r="I6872" s="161">
        <f>VLOOKUP(B6872,L$2:M$54,2,FALSE)</f>
        <v>1.0166849771989903</v>
      </c>
      <c r="J6872">
        <f>MAX(I6872*F6872,E6872)</f>
        <v>10.258351419937812</v>
      </c>
      <c r="L6872" s="166"/>
      <c r="M6872" s="41"/>
      <c r="N6872" s="41"/>
      <c r="O6872" s="41"/>
    </row>
    <row r="6873" spans="1:15" x14ac:dyDescent="0.25">
      <c r="A6873" s="165">
        <v>43752.291666666664</v>
      </c>
      <c r="B6873" s="167">
        <f>WEEKNUM(A6873)</f>
        <v>42</v>
      </c>
      <c r="C6873" s="164">
        <f>WEEKDAY(A6873)</f>
        <v>2</v>
      </c>
      <c r="D6873" s="164">
        <v>8</v>
      </c>
      <c r="E6873" s="163">
        <v>9.9499999999999993</v>
      </c>
      <c r="F6873" s="163">
        <v>9.9499999999999993</v>
      </c>
      <c r="G6873" s="163">
        <v>12.045</v>
      </c>
      <c r="H6873" s="1">
        <v>1143</v>
      </c>
      <c r="I6873" s="161">
        <f>VLOOKUP(B6873,L$2:M$54,2,FALSE)</f>
        <v>1.0166849771989903</v>
      </c>
      <c r="J6873">
        <f>MAX(I6873*F6873,E6873)</f>
        <v>10.116015523129953</v>
      </c>
      <c r="L6873" s="166"/>
      <c r="M6873" s="41"/>
      <c r="N6873" s="41"/>
      <c r="O6873" s="41"/>
    </row>
    <row r="6874" spans="1:15" x14ac:dyDescent="0.25">
      <c r="A6874" s="165">
        <v>43752.333333333336</v>
      </c>
      <c r="B6874" s="167">
        <f>WEEKNUM(A6874)</f>
        <v>42</v>
      </c>
      <c r="C6874" s="164">
        <f>WEEKDAY(A6874)</f>
        <v>2</v>
      </c>
      <c r="D6874" s="164">
        <v>9</v>
      </c>
      <c r="E6874" s="163">
        <v>11.86</v>
      </c>
      <c r="F6874" s="163">
        <v>11.86</v>
      </c>
      <c r="G6874" s="163">
        <v>11.99</v>
      </c>
      <c r="H6874" s="1">
        <v>1831</v>
      </c>
      <c r="I6874" s="161">
        <f>VLOOKUP(B6874,L$2:M$54,2,FALSE)</f>
        <v>1.0166849771989903</v>
      </c>
      <c r="J6874">
        <f>MAX(I6874*F6874,E6874)</f>
        <v>12.057883829580025</v>
      </c>
      <c r="L6874" s="166"/>
      <c r="M6874" s="41"/>
      <c r="N6874" s="41"/>
      <c r="O6874" s="41"/>
    </row>
    <row r="6875" spans="1:15" x14ac:dyDescent="0.25">
      <c r="A6875" s="165">
        <v>43752.375</v>
      </c>
      <c r="B6875" s="167">
        <f>WEEKNUM(A6875)</f>
        <v>42</v>
      </c>
      <c r="C6875" s="164">
        <f>WEEKDAY(A6875)</f>
        <v>2</v>
      </c>
      <c r="D6875" s="164">
        <v>10</v>
      </c>
      <c r="E6875" s="163">
        <v>10.5</v>
      </c>
      <c r="F6875" s="163">
        <v>11.885</v>
      </c>
      <c r="G6875" s="163">
        <v>12.045</v>
      </c>
      <c r="H6875" s="1">
        <v>2305</v>
      </c>
      <c r="I6875" s="161">
        <f>VLOOKUP(B6875,L$2:M$54,2,FALSE)</f>
        <v>1.0166849771989903</v>
      </c>
      <c r="J6875">
        <f>MAX(I6875*F6875,E6875)</f>
        <v>12.083300954009999</v>
      </c>
      <c r="L6875" s="166"/>
      <c r="M6875" s="41"/>
      <c r="N6875" s="41"/>
      <c r="O6875" s="41"/>
    </row>
    <row r="6876" spans="1:15" x14ac:dyDescent="0.25">
      <c r="A6876" s="165">
        <v>43752.416666666664</v>
      </c>
      <c r="B6876" s="167">
        <f>WEEKNUM(A6876)</f>
        <v>42</v>
      </c>
      <c r="C6876" s="164">
        <f>WEEKDAY(A6876)</f>
        <v>2</v>
      </c>
      <c r="D6876" s="164">
        <v>11</v>
      </c>
      <c r="E6876" s="163">
        <v>10.934999999999999</v>
      </c>
      <c r="F6876" s="163">
        <v>11.94</v>
      </c>
      <c r="G6876" s="163">
        <v>11.99</v>
      </c>
      <c r="H6876" s="1">
        <v>2802</v>
      </c>
      <c r="I6876" s="161">
        <f>VLOOKUP(B6876,L$2:M$54,2,FALSE)</f>
        <v>1.0166849771989903</v>
      </c>
      <c r="J6876">
        <f>MAX(I6876*F6876,E6876)</f>
        <v>12.139218627755945</v>
      </c>
      <c r="L6876" s="166"/>
      <c r="M6876" s="41"/>
      <c r="N6876" s="41"/>
      <c r="O6876" s="41"/>
    </row>
    <row r="6877" spans="1:15" x14ac:dyDescent="0.25">
      <c r="A6877" s="165">
        <v>43752.458333333336</v>
      </c>
      <c r="B6877" s="167">
        <f>WEEKNUM(A6877)</f>
        <v>42</v>
      </c>
      <c r="C6877" s="164">
        <f>WEEKDAY(A6877)</f>
        <v>2</v>
      </c>
      <c r="D6877" s="164">
        <v>12</v>
      </c>
      <c r="E6877" s="163">
        <v>10</v>
      </c>
      <c r="F6877" s="163">
        <v>13.870000000000001</v>
      </c>
      <c r="G6877" s="163">
        <v>11.932500000000001</v>
      </c>
      <c r="H6877" s="1">
        <v>2947</v>
      </c>
      <c r="I6877" s="161">
        <f>VLOOKUP(B6877,L$2:M$54,2,FALSE)</f>
        <v>1.0166849771989903</v>
      </c>
      <c r="J6877">
        <f>MAX(I6877*F6877,E6877)</f>
        <v>14.101420633749997</v>
      </c>
      <c r="L6877" s="166"/>
      <c r="M6877" s="41"/>
      <c r="N6877" s="41"/>
      <c r="O6877" s="41"/>
    </row>
    <row r="6878" spans="1:15" x14ac:dyDescent="0.25">
      <c r="A6878" s="165">
        <v>43752.5</v>
      </c>
      <c r="B6878" s="167">
        <f>WEEKNUM(A6878)</f>
        <v>42</v>
      </c>
      <c r="C6878" s="164">
        <f>WEEKDAY(A6878)</f>
        <v>2</v>
      </c>
      <c r="D6878" s="164">
        <v>13</v>
      </c>
      <c r="E6878" s="163">
        <v>10</v>
      </c>
      <c r="F6878" s="163">
        <v>14.15</v>
      </c>
      <c r="G6878" s="163">
        <v>11.842499999999999</v>
      </c>
      <c r="H6878" s="1">
        <v>2385</v>
      </c>
      <c r="I6878" s="161">
        <f>VLOOKUP(B6878,L$2:M$54,2,FALSE)</f>
        <v>1.0166849771989903</v>
      </c>
      <c r="J6878">
        <f>MAX(I6878*F6878,E6878)</f>
        <v>14.386092427365714</v>
      </c>
      <c r="L6878" s="166"/>
      <c r="M6878" s="41"/>
      <c r="N6878" s="41"/>
      <c r="O6878" s="41"/>
    </row>
    <row r="6879" spans="1:15" x14ac:dyDescent="0.25">
      <c r="A6879" s="165">
        <v>43752.541666666664</v>
      </c>
      <c r="B6879" s="167">
        <f>WEEKNUM(A6879)</f>
        <v>42</v>
      </c>
      <c r="C6879" s="164">
        <f>WEEKDAY(A6879)</f>
        <v>2</v>
      </c>
      <c r="D6879" s="164">
        <v>14</v>
      </c>
      <c r="E6879" s="163">
        <v>10</v>
      </c>
      <c r="F6879" s="163">
        <v>11.9375</v>
      </c>
      <c r="G6879" s="163">
        <v>12.045</v>
      </c>
      <c r="H6879" s="1">
        <v>2339</v>
      </c>
      <c r="I6879" s="161">
        <f>VLOOKUP(B6879,L$2:M$54,2,FALSE)</f>
        <v>1.0166849771989903</v>
      </c>
      <c r="J6879">
        <f>MAX(I6879*F6879,E6879)</f>
        <v>12.136676915312947</v>
      </c>
      <c r="L6879" s="166"/>
      <c r="M6879" s="41"/>
      <c r="N6879" s="41"/>
      <c r="O6879" s="41"/>
    </row>
    <row r="6880" spans="1:15" x14ac:dyDescent="0.25">
      <c r="A6880" s="165">
        <v>43752.583333333336</v>
      </c>
      <c r="B6880" s="167">
        <f>WEEKNUM(A6880)</f>
        <v>42</v>
      </c>
      <c r="C6880" s="164">
        <f>WEEKDAY(A6880)</f>
        <v>2</v>
      </c>
      <c r="D6880" s="164">
        <v>15</v>
      </c>
      <c r="E6880" s="163">
        <v>11</v>
      </c>
      <c r="F6880" s="163">
        <v>12.105</v>
      </c>
      <c r="G6880" s="163">
        <v>11.995000000000001</v>
      </c>
      <c r="H6880" s="1">
        <v>2678</v>
      </c>
      <c r="I6880" s="161">
        <f>VLOOKUP(B6880,L$2:M$54,2,FALSE)</f>
        <v>1.0166849771989903</v>
      </c>
      <c r="J6880">
        <f>MAX(I6880*F6880,E6880)</f>
        <v>12.306971648993779</v>
      </c>
      <c r="L6880" s="166"/>
      <c r="M6880" s="41"/>
      <c r="N6880" s="41"/>
      <c r="O6880" s="41"/>
    </row>
    <row r="6881" spans="1:15" x14ac:dyDescent="0.25">
      <c r="A6881" s="165">
        <v>43752.625</v>
      </c>
      <c r="B6881" s="167">
        <f>WEEKNUM(A6881)</f>
        <v>42</v>
      </c>
      <c r="C6881" s="164">
        <f>WEEKDAY(A6881)</f>
        <v>2</v>
      </c>
      <c r="D6881" s="164">
        <v>16</v>
      </c>
      <c r="E6881" s="163">
        <v>10</v>
      </c>
      <c r="F6881" s="163">
        <v>13.850000000000001</v>
      </c>
      <c r="G6881" s="163">
        <v>11.9825</v>
      </c>
      <c r="H6881" s="1">
        <v>2754</v>
      </c>
      <c r="I6881" s="161">
        <f>VLOOKUP(B6881,L$2:M$54,2,FALSE)</f>
        <v>1.0166849771989903</v>
      </c>
      <c r="J6881">
        <f>MAX(I6881*F6881,E6881)</f>
        <v>14.081086934206017</v>
      </c>
      <c r="L6881" s="166"/>
      <c r="M6881" s="41"/>
      <c r="N6881" s="41"/>
      <c r="O6881" s="41"/>
    </row>
    <row r="6882" spans="1:15" x14ac:dyDescent="0.25">
      <c r="A6882" s="165">
        <v>43752.666666666664</v>
      </c>
      <c r="B6882" s="167">
        <f>WEEKNUM(A6882)</f>
        <v>42</v>
      </c>
      <c r="C6882" s="164">
        <f>WEEKDAY(A6882)</f>
        <v>2</v>
      </c>
      <c r="D6882" s="164">
        <v>17</v>
      </c>
      <c r="E6882" s="163">
        <v>10</v>
      </c>
      <c r="F6882" s="163">
        <v>14.260000000000002</v>
      </c>
      <c r="G6882" s="163">
        <v>11.407499999999999</v>
      </c>
      <c r="H6882" s="1">
        <v>2817</v>
      </c>
      <c r="I6882" s="161">
        <f>VLOOKUP(B6882,L$2:M$54,2,FALSE)</f>
        <v>1.0166849771989903</v>
      </c>
      <c r="J6882">
        <f>MAX(I6882*F6882,E6882)</f>
        <v>14.497927774857603</v>
      </c>
      <c r="L6882" s="166"/>
      <c r="M6882" s="41"/>
      <c r="N6882" s="41"/>
      <c r="O6882" s="41"/>
    </row>
    <row r="6883" spans="1:15" x14ac:dyDescent="0.25">
      <c r="A6883" s="165">
        <v>43752.708333333336</v>
      </c>
      <c r="B6883" s="167">
        <f>WEEKNUM(A6883)</f>
        <v>42</v>
      </c>
      <c r="C6883" s="164">
        <f>WEEKDAY(A6883)</f>
        <v>2</v>
      </c>
      <c r="D6883" s="164">
        <v>18</v>
      </c>
      <c r="E6883" s="163">
        <v>10</v>
      </c>
      <c r="F6883" s="163">
        <v>14</v>
      </c>
      <c r="G6883" s="163">
        <v>12.022500000000001</v>
      </c>
      <c r="H6883" s="1">
        <v>3010</v>
      </c>
      <c r="I6883" s="161">
        <f>VLOOKUP(B6883,L$2:M$54,2,FALSE)</f>
        <v>1.0166849771989903</v>
      </c>
      <c r="J6883">
        <f>MAX(I6883*F6883,E6883)</f>
        <v>14.233589680785865</v>
      </c>
      <c r="L6883" s="166"/>
      <c r="M6883" s="41"/>
      <c r="N6883" s="41"/>
      <c r="O6883" s="41"/>
    </row>
    <row r="6884" spans="1:15" x14ac:dyDescent="0.25">
      <c r="A6884" s="165">
        <v>43752.75</v>
      </c>
      <c r="B6884" s="167">
        <f>WEEKNUM(A6884)</f>
        <v>42</v>
      </c>
      <c r="C6884" s="164">
        <f>WEEKDAY(A6884)</f>
        <v>2</v>
      </c>
      <c r="D6884" s="164">
        <v>19</v>
      </c>
      <c r="E6884" s="163">
        <v>10</v>
      </c>
      <c r="F6884" s="163">
        <v>13.850000000000001</v>
      </c>
      <c r="G6884" s="163">
        <v>11.365</v>
      </c>
      <c r="H6884" s="1">
        <v>3182</v>
      </c>
      <c r="I6884" s="161">
        <f>VLOOKUP(B6884,L$2:M$54,2,FALSE)</f>
        <v>1.0166849771989903</v>
      </c>
      <c r="J6884">
        <f>MAX(I6884*F6884,E6884)</f>
        <v>14.081086934206017</v>
      </c>
      <c r="L6884" s="166"/>
      <c r="M6884" s="41"/>
      <c r="N6884" s="41"/>
      <c r="O6884" s="41"/>
    </row>
    <row r="6885" spans="1:15" x14ac:dyDescent="0.25">
      <c r="A6885" s="165">
        <v>43752.791666666664</v>
      </c>
      <c r="B6885" s="167">
        <f>WEEKNUM(A6885)</f>
        <v>42</v>
      </c>
      <c r="C6885" s="164">
        <f>WEEKDAY(A6885)</f>
        <v>2</v>
      </c>
      <c r="D6885" s="164">
        <v>20</v>
      </c>
      <c r="E6885" s="163">
        <v>10</v>
      </c>
      <c r="F6885" s="163">
        <v>14.260000000000002</v>
      </c>
      <c r="G6885" s="163">
        <v>11.815</v>
      </c>
      <c r="H6885" s="1">
        <v>2337</v>
      </c>
      <c r="I6885" s="161">
        <f>VLOOKUP(B6885,L$2:M$54,2,FALSE)</f>
        <v>1.0166849771989903</v>
      </c>
      <c r="J6885">
        <f>MAX(I6885*F6885,E6885)</f>
        <v>14.497927774857603</v>
      </c>
      <c r="L6885" s="166"/>
      <c r="M6885" s="41"/>
      <c r="N6885" s="41"/>
      <c r="O6885" s="41"/>
    </row>
    <row r="6886" spans="1:15" x14ac:dyDescent="0.25">
      <c r="A6886" s="165">
        <v>43752.833333333336</v>
      </c>
      <c r="B6886" s="167">
        <f>WEEKNUM(A6886)</f>
        <v>42</v>
      </c>
      <c r="C6886" s="164">
        <f>WEEKDAY(A6886)</f>
        <v>2</v>
      </c>
      <c r="D6886" s="164">
        <v>21</v>
      </c>
      <c r="E6886" s="163">
        <v>10</v>
      </c>
      <c r="F6886" s="163">
        <v>13</v>
      </c>
      <c r="G6886" s="163">
        <v>11.86</v>
      </c>
      <c r="H6886" s="1">
        <v>1295</v>
      </c>
      <c r="I6886" s="161">
        <f>VLOOKUP(B6886,L$2:M$54,2,FALSE)</f>
        <v>1.0166849771989903</v>
      </c>
      <c r="J6886">
        <f>MAX(I6886*F6886,E6886)</f>
        <v>13.216904703586874</v>
      </c>
      <c r="L6886" s="166"/>
      <c r="M6886" s="41"/>
      <c r="N6886" s="41"/>
      <c r="O6886" s="41"/>
    </row>
    <row r="6887" spans="1:15" x14ac:dyDescent="0.25">
      <c r="A6887" s="165">
        <v>43752.875</v>
      </c>
      <c r="B6887" s="167">
        <f>WEEKNUM(A6887)</f>
        <v>42</v>
      </c>
      <c r="C6887" s="164">
        <f>WEEKDAY(A6887)</f>
        <v>2</v>
      </c>
      <c r="D6887" s="164">
        <v>22</v>
      </c>
      <c r="E6887" s="163">
        <v>12.01</v>
      </c>
      <c r="F6887" s="163">
        <v>12.01</v>
      </c>
      <c r="G6887" s="163">
        <v>12.065</v>
      </c>
      <c r="H6887" s="1">
        <v>1165</v>
      </c>
      <c r="I6887" s="161">
        <f>VLOOKUP(B6887,L$2:M$54,2,FALSE)</f>
        <v>1.0166849771989903</v>
      </c>
      <c r="J6887">
        <f>MAX(I6887*F6887,E6887)</f>
        <v>12.210386576159873</v>
      </c>
      <c r="L6887" s="166"/>
      <c r="M6887" s="41"/>
      <c r="N6887" s="41"/>
      <c r="O6887" s="41"/>
    </row>
    <row r="6888" spans="1:15" x14ac:dyDescent="0.25">
      <c r="A6888" s="165">
        <v>43752.916666666664</v>
      </c>
      <c r="B6888" s="167">
        <f>WEEKNUM(A6888)</f>
        <v>42</v>
      </c>
      <c r="C6888" s="164">
        <f>WEEKDAY(A6888)</f>
        <v>2</v>
      </c>
      <c r="D6888" s="164">
        <v>23</v>
      </c>
      <c r="E6888" s="163">
        <v>11.9375</v>
      </c>
      <c r="F6888" s="163">
        <v>11.9375</v>
      </c>
      <c r="G6888" s="163">
        <v>12.030000000000001</v>
      </c>
      <c r="H6888" s="1">
        <v>1091</v>
      </c>
      <c r="I6888" s="161">
        <f>VLOOKUP(B6888,L$2:M$54,2,FALSE)</f>
        <v>1.0166849771989903</v>
      </c>
      <c r="J6888">
        <f>MAX(I6888*F6888,E6888)</f>
        <v>12.136676915312947</v>
      </c>
      <c r="L6888" s="166"/>
      <c r="M6888" s="41"/>
      <c r="N6888" s="41"/>
      <c r="O6888" s="41"/>
    </row>
    <row r="6889" spans="1:15" x14ac:dyDescent="0.25">
      <c r="A6889" s="165">
        <v>43752.958333333336</v>
      </c>
      <c r="B6889" s="167">
        <f>WEEKNUM(A6889)</f>
        <v>42</v>
      </c>
      <c r="C6889" s="164">
        <f>WEEKDAY(A6889)</f>
        <v>2</v>
      </c>
      <c r="D6889" s="164">
        <v>24</v>
      </c>
      <c r="E6889" s="163">
        <v>12.105</v>
      </c>
      <c r="F6889" s="163">
        <v>12.105</v>
      </c>
      <c r="G6889" s="163">
        <v>9.9499999999999993</v>
      </c>
      <c r="H6889" s="1">
        <v>1000</v>
      </c>
      <c r="I6889" s="161">
        <f>VLOOKUP(B6889,L$2:M$54,2,FALSE)</f>
        <v>1.0166849771989903</v>
      </c>
      <c r="J6889">
        <f>MAX(I6889*F6889,E6889)</f>
        <v>12.306971648993779</v>
      </c>
      <c r="L6889" s="166"/>
      <c r="M6889" s="41"/>
      <c r="N6889" s="41"/>
      <c r="O6889" s="41"/>
    </row>
    <row r="6890" spans="1:15" x14ac:dyDescent="0.25">
      <c r="A6890" s="165">
        <v>43753</v>
      </c>
      <c r="B6890" s="167">
        <f>WEEKNUM(A6890)</f>
        <v>42</v>
      </c>
      <c r="C6890" s="164">
        <f>WEEKDAY(A6890)</f>
        <v>3</v>
      </c>
      <c r="D6890" s="164">
        <v>1</v>
      </c>
      <c r="E6890" s="163">
        <v>12.032500000000001</v>
      </c>
      <c r="F6890" s="163">
        <v>12.032500000000001</v>
      </c>
      <c r="G6890" s="163">
        <v>10.190000000000001</v>
      </c>
      <c r="H6890" s="1">
        <v>728</v>
      </c>
      <c r="I6890" s="161">
        <f>VLOOKUP(B6890,L$2:M$54,2,FALSE)</f>
        <v>1.0166849771989903</v>
      </c>
      <c r="J6890">
        <f>MAX(I6890*F6890,E6890)</f>
        <v>12.233261988146852</v>
      </c>
      <c r="L6890" s="166"/>
      <c r="M6890" s="41"/>
      <c r="N6890" s="41"/>
      <c r="O6890" s="41"/>
    </row>
    <row r="6891" spans="1:15" x14ac:dyDescent="0.25">
      <c r="A6891" s="165">
        <v>43753.041666666664</v>
      </c>
      <c r="B6891" s="167">
        <f>WEEKNUM(A6891)</f>
        <v>42</v>
      </c>
      <c r="C6891" s="164">
        <f>WEEKDAY(A6891)</f>
        <v>3</v>
      </c>
      <c r="D6891" s="164">
        <v>2</v>
      </c>
      <c r="E6891" s="163">
        <v>10.879999999999999</v>
      </c>
      <c r="F6891" s="163">
        <v>10.879999999999999</v>
      </c>
      <c r="G6891" s="163">
        <v>10.065000000000001</v>
      </c>
      <c r="H6891" s="1">
        <v>489</v>
      </c>
      <c r="I6891" s="161">
        <f>VLOOKUP(B6891,L$2:M$54,2,FALSE)</f>
        <v>1.0166849771989903</v>
      </c>
      <c r="J6891">
        <f>MAX(I6891*F6891,E6891)</f>
        <v>11.061532551925014</v>
      </c>
      <c r="L6891" s="166"/>
      <c r="M6891" s="41"/>
      <c r="N6891" s="41"/>
      <c r="O6891" s="41"/>
    </row>
    <row r="6892" spans="1:15" x14ac:dyDescent="0.25">
      <c r="A6892" s="165">
        <v>43753.083333333336</v>
      </c>
      <c r="B6892" s="167">
        <f>WEEKNUM(A6892)</f>
        <v>42</v>
      </c>
      <c r="C6892" s="164">
        <f>WEEKDAY(A6892)</f>
        <v>3</v>
      </c>
      <c r="D6892" s="164">
        <v>3</v>
      </c>
      <c r="E6892" s="163">
        <v>12</v>
      </c>
      <c r="F6892" s="163">
        <v>12</v>
      </c>
      <c r="G6892" s="163">
        <v>10.09</v>
      </c>
      <c r="H6892" s="1">
        <v>326</v>
      </c>
      <c r="I6892" s="161">
        <f>VLOOKUP(B6892,L$2:M$54,2,FALSE)</f>
        <v>1.0166849771989903</v>
      </c>
      <c r="J6892">
        <f>MAX(I6892*F6892,E6892)</f>
        <v>12.200219726387884</v>
      </c>
      <c r="L6892" s="166"/>
      <c r="M6892" s="41"/>
      <c r="N6892" s="41"/>
      <c r="O6892" s="41"/>
    </row>
    <row r="6893" spans="1:15" x14ac:dyDescent="0.25">
      <c r="A6893" s="165">
        <v>43753.125</v>
      </c>
      <c r="B6893" s="167">
        <f>WEEKNUM(A6893)</f>
        <v>42</v>
      </c>
      <c r="C6893" s="164">
        <f>WEEKDAY(A6893)</f>
        <v>3</v>
      </c>
      <c r="D6893" s="164">
        <v>4</v>
      </c>
      <c r="E6893" s="163">
        <v>10.6</v>
      </c>
      <c r="F6893" s="163">
        <v>11.1</v>
      </c>
      <c r="G6893" s="163">
        <v>9.9499999999999993</v>
      </c>
      <c r="H6893" s="1">
        <v>337</v>
      </c>
      <c r="I6893" s="161">
        <f>VLOOKUP(B6893,L$2:M$54,2,FALSE)</f>
        <v>1.0166849771989903</v>
      </c>
      <c r="J6893">
        <f>MAX(I6893*F6893,E6893)</f>
        <v>11.285203246908791</v>
      </c>
      <c r="L6893" s="166"/>
      <c r="M6893" s="41"/>
      <c r="N6893" s="41"/>
      <c r="O6893" s="41"/>
    </row>
    <row r="6894" spans="1:15" x14ac:dyDescent="0.25">
      <c r="A6894" s="165">
        <v>43753.166666666664</v>
      </c>
      <c r="B6894" s="167">
        <f>WEEKNUM(A6894)</f>
        <v>42</v>
      </c>
      <c r="C6894" s="164">
        <f>WEEKDAY(A6894)</f>
        <v>3</v>
      </c>
      <c r="D6894" s="164">
        <v>5</v>
      </c>
      <c r="E6894" s="163">
        <v>11.875</v>
      </c>
      <c r="F6894" s="163">
        <v>12</v>
      </c>
      <c r="G6894" s="163">
        <v>11.86</v>
      </c>
      <c r="H6894" s="1">
        <v>367</v>
      </c>
      <c r="I6894" s="161">
        <f>VLOOKUP(B6894,L$2:M$54,2,FALSE)</f>
        <v>1.0166849771989903</v>
      </c>
      <c r="J6894">
        <f>MAX(I6894*F6894,E6894)</f>
        <v>12.200219726387884</v>
      </c>
      <c r="L6894" s="166"/>
      <c r="M6894" s="41"/>
      <c r="N6894" s="41"/>
      <c r="O6894" s="41"/>
    </row>
    <row r="6895" spans="1:15" x14ac:dyDescent="0.25">
      <c r="A6895" s="165">
        <v>43753.208333333336</v>
      </c>
      <c r="B6895" s="167">
        <f>WEEKNUM(A6895)</f>
        <v>42</v>
      </c>
      <c r="C6895" s="164">
        <f>WEEKDAY(A6895)</f>
        <v>3</v>
      </c>
      <c r="D6895" s="164">
        <v>6</v>
      </c>
      <c r="E6895" s="163">
        <v>10.6</v>
      </c>
      <c r="F6895" s="163">
        <v>11.1</v>
      </c>
      <c r="G6895" s="163">
        <v>11.192499999999999</v>
      </c>
      <c r="H6895" s="1">
        <v>264</v>
      </c>
      <c r="I6895" s="161">
        <f>VLOOKUP(B6895,L$2:M$54,2,FALSE)</f>
        <v>1.0166849771989903</v>
      </c>
      <c r="J6895">
        <f>MAX(I6895*F6895,E6895)</f>
        <v>11.285203246908791</v>
      </c>
      <c r="L6895" s="166"/>
      <c r="M6895" s="41"/>
      <c r="N6895" s="41"/>
      <c r="O6895" s="41"/>
    </row>
    <row r="6896" spans="1:15" x14ac:dyDescent="0.25">
      <c r="A6896" s="165">
        <v>43753.25</v>
      </c>
      <c r="B6896" s="167">
        <f>WEEKNUM(A6896)</f>
        <v>42</v>
      </c>
      <c r="C6896" s="164">
        <f>WEEKDAY(A6896)</f>
        <v>3</v>
      </c>
      <c r="D6896" s="164">
        <v>7</v>
      </c>
      <c r="E6896" s="163">
        <v>10.5</v>
      </c>
      <c r="F6896" s="163">
        <v>11</v>
      </c>
      <c r="G6896" s="163">
        <v>11.4375</v>
      </c>
      <c r="H6896" s="1">
        <v>299</v>
      </c>
      <c r="I6896" s="161">
        <f>VLOOKUP(B6896,L$2:M$54,2,FALSE)</f>
        <v>1.0166849771989903</v>
      </c>
      <c r="J6896">
        <f>MAX(I6896*F6896,E6896)</f>
        <v>11.183534749188894</v>
      </c>
      <c r="L6896" s="166"/>
      <c r="M6896" s="41"/>
      <c r="N6896" s="41"/>
      <c r="O6896" s="41"/>
    </row>
    <row r="6897" spans="1:15" x14ac:dyDescent="0.25">
      <c r="A6897" s="165">
        <v>43753.291666666664</v>
      </c>
      <c r="B6897" s="167">
        <f>WEEKNUM(A6897)</f>
        <v>42</v>
      </c>
      <c r="C6897" s="164">
        <f>WEEKDAY(A6897)</f>
        <v>3</v>
      </c>
      <c r="D6897" s="164">
        <v>8</v>
      </c>
      <c r="E6897" s="163">
        <v>10.875</v>
      </c>
      <c r="F6897" s="163">
        <v>12</v>
      </c>
      <c r="G6897" s="163">
        <v>11.935</v>
      </c>
      <c r="H6897" s="1">
        <v>452</v>
      </c>
      <c r="I6897" s="161">
        <f>VLOOKUP(B6897,L$2:M$54,2,FALSE)</f>
        <v>1.0166849771989903</v>
      </c>
      <c r="J6897">
        <f>MAX(I6897*F6897,E6897)</f>
        <v>12.200219726387884</v>
      </c>
      <c r="L6897" s="166"/>
      <c r="M6897" s="41"/>
      <c r="N6897" s="41"/>
      <c r="O6897" s="41"/>
    </row>
    <row r="6898" spans="1:15" x14ac:dyDescent="0.25">
      <c r="A6898" s="165">
        <v>43753.333333333336</v>
      </c>
      <c r="B6898" s="167">
        <f>WEEKNUM(A6898)</f>
        <v>42</v>
      </c>
      <c r="C6898" s="164">
        <f>WEEKDAY(A6898)</f>
        <v>3</v>
      </c>
      <c r="D6898" s="164">
        <v>9</v>
      </c>
      <c r="E6898" s="163">
        <v>10</v>
      </c>
      <c r="F6898" s="163">
        <v>15.75</v>
      </c>
      <c r="G6898" s="163">
        <v>12.074999999999999</v>
      </c>
      <c r="H6898" s="1">
        <v>875</v>
      </c>
      <c r="I6898" s="161">
        <f>VLOOKUP(B6898,L$2:M$54,2,FALSE)</f>
        <v>1.0166849771989903</v>
      </c>
      <c r="J6898">
        <f>MAX(I6898*F6898,E6898)</f>
        <v>16.012788390884097</v>
      </c>
      <c r="L6898" s="166"/>
      <c r="M6898" s="41"/>
      <c r="N6898" s="41"/>
      <c r="O6898" s="41"/>
    </row>
    <row r="6899" spans="1:15" x14ac:dyDescent="0.25">
      <c r="A6899" s="165">
        <v>43753.375</v>
      </c>
      <c r="B6899" s="167">
        <f>WEEKNUM(A6899)</f>
        <v>42</v>
      </c>
      <c r="C6899" s="164">
        <f>WEEKDAY(A6899)</f>
        <v>3</v>
      </c>
      <c r="D6899" s="164">
        <v>10</v>
      </c>
      <c r="E6899" s="163">
        <v>10</v>
      </c>
      <c r="F6899" s="163">
        <v>17.625</v>
      </c>
      <c r="G6899" s="163">
        <v>10.96875</v>
      </c>
      <c r="H6899" s="1">
        <v>1360</v>
      </c>
      <c r="I6899" s="161">
        <f>VLOOKUP(B6899,L$2:M$54,2,FALSE)</f>
        <v>1.0166849771989903</v>
      </c>
      <c r="J6899">
        <f>MAX(I6899*F6899,E6899)</f>
        <v>17.919072723132203</v>
      </c>
      <c r="L6899" s="166"/>
      <c r="M6899" s="41"/>
      <c r="N6899" s="41"/>
      <c r="O6899" s="41"/>
    </row>
    <row r="6900" spans="1:15" x14ac:dyDescent="0.25">
      <c r="A6900" s="165">
        <v>43753.416666666664</v>
      </c>
      <c r="B6900" s="167">
        <f>WEEKNUM(A6900)</f>
        <v>42</v>
      </c>
      <c r="C6900" s="164">
        <f>WEEKDAY(A6900)</f>
        <v>3</v>
      </c>
      <c r="D6900" s="164">
        <v>11</v>
      </c>
      <c r="E6900" s="163">
        <v>10</v>
      </c>
      <c r="F6900" s="163">
        <v>14.75</v>
      </c>
      <c r="G6900" s="163">
        <v>11.5525</v>
      </c>
      <c r="H6900" s="1">
        <v>1961</v>
      </c>
      <c r="I6900" s="161">
        <f>VLOOKUP(B6900,L$2:M$54,2,FALSE)</f>
        <v>1.0166849771989903</v>
      </c>
      <c r="J6900">
        <f>MAX(I6900*F6900,E6900)</f>
        <v>14.996103413685107</v>
      </c>
      <c r="L6900" s="166"/>
      <c r="M6900" s="41"/>
      <c r="N6900" s="41"/>
      <c r="O6900" s="41"/>
    </row>
    <row r="6901" spans="1:15" x14ac:dyDescent="0.25">
      <c r="A6901" s="165">
        <v>43753.458333333336</v>
      </c>
      <c r="B6901" s="167">
        <f>WEEKNUM(A6901)</f>
        <v>42</v>
      </c>
      <c r="C6901" s="164">
        <f>WEEKDAY(A6901)</f>
        <v>3</v>
      </c>
      <c r="D6901" s="164">
        <v>12</v>
      </c>
      <c r="E6901" s="163">
        <v>10</v>
      </c>
      <c r="F6901" s="163">
        <v>14</v>
      </c>
      <c r="G6901" s="163">
        <v>11.925000000000001</v>
      </c>
      <c r="H6901" s="1">
        <v>2439</v>
      </c>
      <c r="I6901" s="161">
        <f>VLOOKUP(B6901,L$2:M$54,2,FALSE)</f>
        <v>1.0166849771989903</v>
      </c>
      <c r="J6901">
        <f>MAX(I6901*F6901,E6901)</f>
        <v>14.233589680785865</v>
      </c>
      <c r="L6901" s="166"/>
      <c r="M6901" s="41"/>
      <c r="N6901" s="41"/>
      <c r="O6901" s="41"/>
    </row>
    <row r="6902" spans="1:15" x14ac:dyDescent="0.25">
      <c r="A6902" s="165">
        <v>43753.5</v>
      </c>
      <c r="B6902" s="167">
        <f>WEEKNUM(A6902)</f>
        <v>42</v>
      </c>
      <c r="C6902" s="164">
        <f>WEEKDAY(A6902)</f>
        <v>3</v>
      </c>
      <c r="D6902" s="164">
        <v>13</v>
      </c>
      <c r="E6902" s="163">
        <v>10</v>
      </c>
      <c r="F6902" s="163">
        <v>13.875</v>
      </c>
      <c r="G6902" s="163">
        <v>12.13</v>
      </c>
      <c r="H6902" s="1">
        <v>2106</v>
      </c>
      <c r="I6902" s="161">
        <f>VLOOKUP(B6902,L$2:M$54,2,FALSE)</f>
        <v>1.0166849771989903</v>
      </c>
      <c r="J6902">
        <f>MAX(I6902*F6902,E6902)</f>
        <v>14.106504058635991</v>
      </c>
      <c r="L6902" s="166"/>
      <c r="M6902" s="41"/>
      <c r="N6902" s="41"/>
      <c r="O6902" s="41"/>
    </row>
    <row r="6903" spans="1:15" x14ac:dyDescent="0.25">
      <c r="A6903" s="165">
        <v>43753.541666666664</v>
      </c>
      <c r="B6903" s="167">
        <f>WEEKNUM(A6903)</f>
        <v>42</v>
      </c>
      <c r="C6903" s="164">
        <f>WEEKDAY(A6903)</f>
        <v>3</v>
      </c>
      <c r="D6903" s="164">
        <v>14</v>
      </c>
      <c r="E6903" s="163">
        <v>10</v>
      </c>
      <c r="F6903" s="163">
        <v>14.125</v>
      </c>
      <c r="G6903" s="163">
        <v>12</v>
      </c>
      <c r="H6903" s="1">
        <v>1919</v>
      </c>
      <c r="I6903" s="161">
        <f>VLOOKUP(B6903,L$2:M$54,2,FALSE)</f>
        <v>1.0166849771989903</v>
      </c>
      <c r="J6903">
        <f>MAX(I6903*F6903,E6903)</f>
        <v>14.360675302935737</v>
      </c>
      <c r="L6903" s="166"/>
      <c r="M6903" s="41"/>
      <c r="N6903" s="41"/>
      <c r="O6903" s="41"/>
    </row>
    <row r="6904" spans="1:15" x14ac:dyDescent="0.25">
      <c r="A6904" s="165">
        <v>43753.583333333336</v>
      </c>
      <c r="B6904" s="167">
        <f>WEEKNUM(A6904)</f>
        <v>42</v>
      </c>
      <c r="C6904" s="164">
        <f>WEEKDAY(A6904)</f>
        <v>3</v>
      </c>
      <c r="D6904" s="164">
        <v>15</v>
      </c>
      <c r="E6904" s="163">
        <v>10</v>
      </c>
      <c r="F6904" s="163">
        <v>14.074999999999999</v>
      </c>
      <c r="G6904" s="163">
        <v>11.925000000000001</v>
      </c>
      <c r="H6904" s="1">
        <v>2359</v>
      </c>
      <c r="I6904" s="161">
        <f>VLOOKUP(B6904,L$2:M$54,2,FALSE)</f>
        <v>1.0166849771989903</v>
      </c>
      <c r="J6904">
        <f>MAX(I6904*F6904,E6904)</f>
        <v>14.309841054075788</v>
      </c>
      <c r="L6904" s="166"/>
      <c r="M6904" s="41"/>
      <c r="N6904" s="41"/>
      <c r="O6904" s="41"/>
    </row>
    <row r="6905" spans="1:15" x14ac:dyDescent="0.25">
      <c r="A6905" s="165">
        <v>43753.625</v>
      </c>
      <c r="B6905" s="167">
        <f>WEEKNUM(A6905)</f>
        <v>42</v>
      </c>
      <c r="C6905" s="164">
        <f>WEEKDAY(A6905)</f>
        <v>3</v>
      </c>
      <c r="D6905" s="164">
        <v>16</v>
      </c>
      <c r="E6905" s="163">
        <v>10</v>
      </c>
      <c r="F6905" s="163">
        <v>13.975000000000001</v>
      </c>
      <c r="G6905" s="163">
        <v>12.13</v>
      </c>
      <c r="H6905" s="1">
        <v>2851</v>
      </c>
      <c r="I6905" s="161">
        <f>VLOOKUP(B6905,L$2:M$54,2,FALSE)</f>
        <v>1.0166849771989903</v>
      </c>
      <c r="J6905">
        <f>MAX(I6905*F6905,E6905)</f>
        <v>14.20817255635589</v>
      </c>
      <c r="L6905" s="166"/>
      <c r="M6905" s="41"/>
      <c r="N6905" s="41"/>
      <c r="O6905" s="41"/>
    </row>
    <row r="6906" spans="1:15" x14ac:dyDescent="0.25">
      <c r="A6906" s="165">
        <v>43753.666666666664</v>
      </c>
      <c r="B6906" s="167">
        <f>WEEKNUM(A6906)</f>
        <v>42</v>
      </c>
      <c r="C6906" s="164">
        <f>WEEKDAY(A6906)</f>
        <v>3</v>
      </c>
      <c r="D6906" s="164">
        <v>17</v>
      </c>
      <c r="E6906" s="163">
        <v>10</v>
      </c>
      <c r="F6906" s="163">
        <v>14.175000000000001</v>
      </c>
      <c r="G6906" s="163">
        <v>11.5</v>
      </c>
      <c r="H6906" s="1">
        <v>3211</v>
      </c>
      <c r="I6906" s="161">
        <f>VLOOKUP(B6906,L$2:M$54,2,FALSE)</f>
        <v>1.0166849771989903</v>
      </c>
      <c r="J6906">
        <f>MAX(I6906*F6906,E6906)</f>
        <v>14.411509551795689</v>
      </c>
      <c r="L6906" s="166"/>
      <c r="M6906" s="41"/>
      <c r="N6906" s="41"/>
      <c r="O6906" s="41"/>
    </row>
    <row r="6907" spans="1:15" x14ac:dyDescent="0.25">
      <c r="A6907" s="165">
        <v>43753.708333333336</v>
      </c>
      <c r="B6907" s="167">
        <f>WEEKNUM(A6907)</f>
        <v>42</v>
      </c>
      <c r="C6907" s="164">
        <f>WEEKDAY(A6907)</f>
        <v>3</v>
      </c>
      <c r="D6907" s="164">
        <v>18</v>
      </c>
      <c r="E6907" s="163">
        <v>10</v>
      </c>
      <c r="F6907" s="163">
        <v>14.45</v>
      </c>
      <c r="G6907" s="163">
        <v>12.01</v>
      </c>
      <c r="H6907" s="1">
        <v>3309</v>
      </c>
      <c r="I6907" s="161">
        <f>VLOOKUP(B6907,L$2:M$54,2,FALSE)</f>
        <v>1.0166849771989903</v>
      </c>
      <c r="J6907">
        <f>MAX(I6907*F6907,E6907)</f>
        <v>14.69109792052541</v>
      </c>
      <c r="L6907" s="166"/>
      <c r="M6907" s="41"/>
      <c r="N6907" s="41"/>
      <c r="O6907" s="41"/>
    </row>
    <row r="6908" spans="1:15" x14ac:dyDescent="0.25">
      <c r="A6908" s="165">
        <v>43753.75</v>
      </c>
      <c r="B6908" s="167">
        <f>WEEKNUM(A6908)</f>
        <v>42</v>
      </c>
      <c r="C6908" s="164">
        <f>WEEKDAY(A6908)</f>
        <v>3</v>
      </c>
      <c r="D6908" s="164">
        <v>19</v>
      </c>
      <c r="E6908" s="163">
        <v>10</v>
      </c>
      <c r="F6908" s="163">
        <v>17.375</v>
      </c>
      <c r="G6908" s="163">
        <v>11.9375</v>
      </c>
      <c r="H6908" s="1">
        <v>3305</v>
      </c>
      <c r="I6908" s="161">
        <f>VLOOKUP(B6908,L$2:M$54,2,FALSE)</f>
        <v>1.0166849771989903</v>
      </c>
      <c r="J6908">
        <f>MAX(I6908*F6908,E6908)</f>
        <v>17.664901478832455</v>
      </c>
      <c r="L6908" s="166"/>
      <c r="M6908" s="41"/>
      <c r="N6908" s="41"/>
      <c r="O6908" s="41"/>
    </row>
    <row r="6909" spans="1:15" x14ac:dyDescent="0.25">
      <c r="A6909" s="165">
        <v>43753.791666666664</v>
      </c>
      <c r="B6909" s="167">
        <f>WEEKNUM(A6909)</f>
        <v>42</v>
      </c>
      <c r="C6909" s="164">
        <f>WEEKDAY(A6909)</f>
        <v>3</v>
      </c>
      <c r="D6909" s="164">
        <v>20</v>
      </c>
      <c r="E6909" s="163">
        <v>10</v>
      </c>
      <c r="F6909" s="163">
        <v>15.925000000000001</v>
      </c>
      <c r="G6909" s="163">
        <v>12.105</v>
      </c>
      <c r="H6909" s="1">
        <v>2875</v>
      </c>
      <c r="I6909" s="161">
        <f>VLOOKUP(B6909,L$2:M$54,2,FALSE)</f>
        <v>1.0166849771989903</v>
      </c>
      <c r="J6909">
        <f>MAX(I6909*F6909,E6909)</f>
        <v>16.190708261893921</v>
      </c>
      <c r="L6909" s="166"/>
      <c r="M6909" s="41"/>
      <c r="N6909" s="41"/>
      <c r="O6909" s="41"/>
    </row>
    <row r="6910" spans="1:15" x14ac:dyDescent="0.25">
      <c r="A6910" s="165">
        <v>43753.833333333336</v>
      </c>
      <c r="B6910" s="167">
        <f>WEEKNUM(A6910)</f>
        <v>42</v>
      </c>
      <c r="C6910" s="164">
        <f>WEEKDAY(A6910)</f>
        <v>3</v>
      </c>
      <c r="D6910" s="164">
        <v>21</v>
      </c>
      <c r="E6910" s="163">
        <v>10</v>
      </c>
      <c r="F6910" s="163">
        <v>13.525</v>
      </c>
      <c r="G6910" s="163">
        <v>12.155000000000001</v>
      </c>
      <c r="H6910" s="1">
        <v>2195</v>
      </c>
      <c r="I6910" s="161">
        <f>VLOOKUP(B6910,L$2:M$54,2,FALSE)</f>
        <v>1.0166849771989903</v>
      </c>
      <c r="J6910">
        <f>MAX(I6910*F6910,E6910)</f>
        <v>13.750664316616344</v>
      </c>
      <c r="L6910" s="166"/>
      <c r="M6910" s="41"/>
      <c r="N6910" s="41"/>
      <c r="O6910" s="41"/>
    </row>
    <row r="6911" spans="1:15" x14ac:dyDescent="0.25">
      <c r="A6911" s="165">
        <v>43753.875</v>
      </c>
      <c r="B6911" s="167">
        <f>WEEKNUM(A6911)</f>
        <v>42</v>
      </c>
      <c r="C6911" s="164">
        <f>WEEKDAY(A6911)</f>
        <v>3</v>
      </c>
      <c r="D6911" s="164">
        <v>22</v>
      </c>
      <c r="E6911" s="163">
        <v>12.45</v>
      </c>
      <c r="F6911" s="163">
        <v>12.45</v>
      </c>
      <c r="G6911" s="163">
        <v>11.657500000000001</v>
      </c>
      <c r="H6911" s="1">
        <v>1946</v>
      </c>
      <c r="I6911" s="161">
        <f>VLOOKUP(B6911,L$2:M$54,2,FALSE)</f>
        <v>1.0166849771989903</v>
      </c>
      <c r="J6911">
        <f>MAX(I6911*F6911,E6911)</f>
        <v>12.657727966127428</v>
      </c>
      <c r="L6911" s="166"/>
      <c r="M6911" s="41"/>
      <c r="N6911" s="41"/>
      <c r="O6911" s="41"/>
    </row>
    <row r="6912" spans="1:15" x14ac:dyDescent="0.25">
      <c r="A6912" s="165">
        <v>43753.916666666664</v>
      </c>
      <c r="B6912" s="167">
        <f>WEEKNUM(A6912)</f>
        <v>42</v>
      </c>
      <c r="C6912" s="164">
        <f>WEEKDAY(A6912)</f>
        <v>3</v>
      </c>
      <c r="D6912" s="164">
        <v>23</v>
      </c>
      <c r="E6912" s="163">
        <v>11.95</v>
      </c>
      <c r="F6912" s="163">
        <v>11.95</v>
      </c>
      <c r="G6912" s="163">
        <v>11.8125</v>
      </c>
      <c r="H6912" s="1">
        <v>966</v>
      </c>
      <c r="I6912" s="161">
        <f>VLOOKUP(B6912,L$2:M$54,2,FALSE)</f>
        <v>1.0166849771989903</v>
      </c>
      <c r="J6912">
        <f>MAX(I6912*F6912,E6912)</f>
        <v>12.149385477527934</v>
      </c>
      <c r="L6912" s="166"/>
      <c r="M6912" s="41"/>
      <c r="N6912" s="41"/>
      <c r="O6912" s="41"/>
    </row>
    <row r="6913" spans="1:15" x14ac:dyDescent="0.25">
      <c r="A6913" s="165">
        <v>43753.958333333336</v>
      </c>
      <c r="B6913" s="167">
        <f>WEEKNUM(A6913)</f>
        <v>42</v>
      </c>
      <c r="C6913" s="164">
        <f>WEEKDAY(A6913)</f>
        <v>3</v>
      </c>
      <c r="D6913" s="164">
        <v>24</v>
      </c>
      <c r="E6913" s="163">
        <v>11.725000000000001</v>
      </c>
      <c r="F6913" s="163">
        <v>11.725000000000001</v>
      </c>
      <c r="G6913" s="163">
        <v>11.625</v>
      </c>
      <c r="H6913" s="1">
        <v>406</v>
      </c>
      <c r="I6913" s="161">
        <f>VLOOKUP(B6913,L$2:M$54,2,FALSE)</f>
        <v>1.0166849771989903</v>
      </c>
      <c r="J6913">
        <f>MAX(I6913*F6913,E6913)</f>
        <v>11.920631357658163</v>
      </c>
      <c r="L6913" s="166"/>
      <c r="M6913" s="41"/>
      <c r="N6913" s="41"/>
      <c r="O6913" s="41"/>
    </row>
    <row r="6914" spans="1:15" x14ac:dyDescent="0.25">
      <c r="A6914" s="165">
        <v>43754</v>
      </c>
      <c r="B6914" s="167">
        <f>WEEKNUM(A6914)</f>
        <v>42</v>
      </c>
      <c r="C6914" s="164">
        <f>WEEKDAY(A6914)</f>
        <v>4</v>
      </c>
      <c r="D6914" s="164">
        <v>1</v>
      </c>
      <c r="E6914" s="163">
        <v>12</v>
      </c>
      <c r="F6914" s="163">
        <v>12</v>
      </c>
      <c r="G6914" s="163">
        <v>11.8125</v>
      </c>
      <c r="H6914" s="1">
        <v>217</v>
      </c>
      <c r="I6914" s="161">
        <f>VLOOKUP(B6914,L$2:M$54,2,FALSE)</f>
        <v>1.0166849771989903</v>
      </c>
      <c r="J6914">
        <f>MAX(I6914*F6914,E6914)</f>
        <v>12.200219726387884</v>
      </c>
      <c r="L6914" s="166"/>
      <c r="M6914" s="41"/>
      <c r="N6914" s="41"/>
      <c r="O6914" s="41"/>
    </row>
    <row r="6915" spans="1:15" x14ac:dyDescent="0.25">
      <c r="A6915" s="165">
        <v>43754.041666666664</v>
      </c>
      <c r="B6915" s="167">
        <f>WEEKNUM(A6915)</f>
        <v>42</v>
      </c>
      <c r="C6915" s="164">
        <f>WEEKDAY(A6915)</f>
        <v>4</v>
      </c>
      <c r="D6915" s="164">
        <v>2</v>
      </c>
      <c r="E6915" s="163">
        <v>11.07</v>
      </c>
      <c r="F6915" s="163">
        <v>11.07</v>
      </c>
      <c r="G6915" s="163">
        <v>11.125</v>
      </c>
      <c r="H6915" s="1">
        <v>103</v>
      </c>
      <c r="I6915" s="161">
        <f>VLOOKUP(B6915,L$2:M$54,2,FALSE)</f>
        <v>1.0166849771989903</v>
      </c>
      <c r="J6915">
        <f>MAX(I6915*F6915,E6915)</f>
        <v>11.254702697592823</v>
      </c>
      <c r="L6915" s="166"/>
      <c r="M6915" s="41"/>
      <c r="N6915" s="41"/>
      <c r="O6915" s="41"/>
    </row>
    <row r="6916" spans="1:15" x14ac:dyDescent="0.25">
      <c r="A6916" s="165">
        <v>43754.083333333336</v>
      </c>
      <c r="B6916" s="167">
        <f>WEEKNUM(A6916)</f>
        <v>42</v>
      </c>
      <c r="C6916" s="164">
        <f>WEEKDAY(A6916)</f>
        <v>4</v>
      </c>
      <c r="D6916" s="164">
        <v>3</v>
      </c>
      <c r="E6916" s="163">
        <v>11.175000000000001</v>
      </c>
      <c r="F6916" s="163">
        <v>11.175000000000001</v>
      </c>
      <c r="G6916" s="163">
        <v>11.875</v>
      </c>
      <c r="H6916" s="1">
        <v>63</v>
      </c>
      <c r="I6916" s="161">
        <f>VLOOKUP(B6916,L$2:M$54,2,FALSE)</f>
        <v>1.0166849771989903</v>
      </c>
      <c r="J6916">
        <f>MAX(I6916*F6916,E6916)</f>
        <v>11.361454620198717</v>
      </c>
      <c r="L6916" s="166"/>
      <c r="M6916" s="41"/>
      <c r="N6916" s="41"/>
      <c r="O6916" s="41"/>
    </row>
    <row r="6917" spans="1:15" x14ac:dyDescent="0.25">
      <c r="A6917" s="165">
        <v>43754.125</v>
      </c>
      <c r="B6917" s="167">
        <f>WEEKNUM(A6917)</f>
        <v>42</v>
      </c>
      <c r="C6917" s="164">
        <f>WEEKDAY(A6917)</f>
        <v>4</v>
      </c>
      <c r="D6917" s="164">
        <v>4</v>
      </c>
      <c r="E6917" s="163">
        <v>11.745000000000001</v>
      </c>
      <c r="F6917" s="163">
        <v>11.745000000000001</v>
      </c>
      <c r="G6917" s="163">
        <v>12.25</v>
      </c>
      <c r="H6917" s="1">
        <v>156</v>
      </c>
      <c r="I6917" s="161">
        <f>VLOOKUP(B6917,L$2:M$54,2,FALSE)</f>
        <v>1.0166849771989903</v>
      </c>
      <c r="J6917">
        <f>MAX(I6917*F6917,E6917)</f>
        <v>11.940965057202142</v>
      </c>
      <c r="L6917" s="166"/>
      <c r="M6917" s="41"/>
      <c r="N6917" s="41"/>
      <c r="O6917" s="41"/>
    </row>
    <row r="6918" spans="1:15" x14ac:dyDescent="0.25">
      <c r="A6918" s="165">
        <v>43754.166666666664</v>
      </c>
      <c r="B6918" s="167">
        <f>WEEKNUM(A6918)</f>
        <v>42</v>
      </c>
      <c r="C6918" s="164">
        <f>WEEKDAY(A6918)</f>
        <v>4</v>
      </c>
      <c r="D6918" s="164">
        <v>5</v>
      </c>
      <c r="E6918" s="163">
        <v>12.195</v>
      </c>
      <c r="F6918" s="163">
        <v>12.195</v>
      </c>
      <c r="G6918" s="163">
        <v>13.625</v>
      </c>
      <c r="H6918" s="1">
        <v>450</v>
      </c>
      <c r="I6918" s="161">
        <f>VLOOKUP(B6918,L$2:M$54,2,FALSE)</f>
        <v>1.0166849771989903</v>
      </c>
      <c r="J6918">
        <f>MAX(I6918*F6918,E6918)</f>
        <v>12.398473296941686</v>
      </c>
      <c r="L6918" s="166"/>
      <c r="M6918" s="41"/>
      <c r="N6918" s="41"/>
      <c r="O6918" s="41"/>
    </row>
    <row r="6919" spans="1:15" x14ac:dyDescent="0.25">
      <c r="A6919" s="165">
        <v>43754.208333333336</v>
      </c>
      <c r="B6919" s="167">
        <f>WEEKNUM(A6919)</f>
        <v>42</v>
      </c>
      <c r="C6919" s="164">
        <f>WEEKDAY(A6919)</f>
        <v>4</v>
      </c>
      <c r="D6919" s="164">
        <v>6</v>
      </c>
      <c r="E6919" s="163">
        <v>11.705</v>
      </c>
      <c r="F6919" s="163">
        <v>11.705</v>
      </c>
      <c r="G6919" s="163">
        <v>12.875</v>
      </c>
      <c r="H6919" s="1">
        <v>868</v>
      </c>
      <c r="I6919" s="161">
        <f>VLOOKUP(B6919,L$2:M$54,2,FALSE)</f>
        <v>1.0166849771989903</v>
      </c>
      <c r="J6919">
        <f>MAX(I6919*F6919,E6919)</f>
        <v>11.900297658114182</v>
      </c>
      <c r="L6919" s="166"/>
      <c r="M6919" s="41"/>
      <c r="N6919" s="41"/>
      <c r="O6919" s="41"/>
    </row>
    <row r="6920" spans="1:15" x14ac:dyDescent="0.25">
      <c r="A6920" s="165">
        <v>43754.25</v>
      </c>
      <c r="B6920" s="167">
        <f>WEEKNUM(A6920)</f>
        <v>42</v>
      </c>
      <c r="C6920" s="164">
        <f>WEEKDAY(A6920)</f>
        <v>4</v>
      </c>
      <c r="D6920" s="164">
        <v>7</v>
      </c>
      <c r="E6920" s="163">
        <v>10.620000000000001</v>
      </c>
      <c r="F6920" s="163">
        <v>10.620000000000001</v>
      </c>
      <c r="G6920" s="163">
        <v>11.9375</v>
      </c>
      <c r="H6920" s="1">
        <v>3280</v>
      </c>
      <c r="I6920" s="161">
        <f>VLOOKUP(B6920,L$2:M$54,2,FALSE)</f>
        <v>1.0166849771989903</v>
      </c>
      <c r="J6920">
        <f>MAX(I6920*F6920,E6920)</f>
        <v>10.797194457853278</v>
      </c>
      <c r="L6920" s="166"/>
      <c r="M6920" s="41"/>
      <c r="N6920" s="41"/>
      <c r="O6920" s="41"/>
    </row>
    <row r="6921" spans="1:15" x14ac:dyDescent="0.25">
      <c r="A6921" s="165">
        <v>43754.291666666664</v>
      </c>
      <c r="B6921" s="167">
        <f>WEEKNUM(A6921)</f>
        <v>42</v>
      </c>
      <c r="C6921" s="164">
        <f>WEEKDAY(A6921)</f>
        <v>4</v>
      </c>
      <c r="D6921" s="164">
        <v>8</v>
      </c>
      <c r="E6921" s="163">
        <v>11.77</v>
      </c>
      <c r="F6921" s="163">
        <v>11.77</v>
      </c>
      <c r="G6921" s="163">
        <v>12.1875</v>
      </c>
      <c r="H6921" s="1">
        <v>4092</v>
      </c>
      <c r="I6921" s="161">
        <f>VLOOKUP(B6921,L$2:M$54,2,FALSE)</f>
        <v>1.0166849771989903</v>
      </c>
      <c r="J6921">
        <f>MAX(I6921*F6921,E6921)</f>
        <v>11.966382181632115</v>
      </c>
      <c r="L6921" s="166"/>
      <c r="M6921" s="41"/>
      <c r="N6921" s="41"/>
      <c r="O6921" s="41"/>
    </row>
    <row r="6922" spans="1:15" x14ac:dyDescent="0.25">
      <c r="A6922" s="165">
        <v>43754.333333333336</v>
      </c>
      <c r="B6922" s="167">
        <f>WEEKNUM(A6922)</f>
        <v>42</v>
      </c>
      <c r="C6922" s="164">
        <f>WEEKDAY(A6922)</f>
        <v>4</v>
      </c>
      <c r="D6922" s="164">
        <v>9</v>
      </c>
      <c r="E6922" s="163">
        <v>10</v>
      </c>
      <c r="F6922" s="163">
        <v>16.5</v>
      </c>
      <c r="G6922" s="163">
        <v>11.862500000000001</v>
      </c>
      <c r="H6922" s="1">
        <v>3334</v>
      </c>
      <c r="I6922" s="161">
        <f>VLOOKUP(B6922,L$2:M$54,2,FALSE)</f>
        <v>1.0166849771989903</v>
      </c>
      <c r="J6922">
        <f>MAX(I6922*F6922,E6922)</f>
        <v>16.775302123783341</v>
      </c>
      <c r="L6922" s="166"/>
      <c r="M6922" s="41"/>
      <c r="N6922" s="41"/>
      <c r="O6922" s="41"/>
    </row>
    <row r="6923" spans="1:15" x14ac:dyDescent="0.25">
      <c r="A6923" s="165">
        <v>43754.375</v>
      </c>
      <c r="B6923" s="167">
        <f>WEEKNUM(A6923)</f>
        <v>42</v>
      </c>
      <c r="C6923" s="164">
        <f>WEEKDAY(A6923)</f>
        <v>4</v>
      </c>
      <c r="D6923" s="164">
        <v>10</v>
      </c>
      <c r="E6923" s="163">
        <v>10</v>
      </c>
      <c r="F6923" s="163">
        <v>19</v>
      </c>
      <c r="G6923" s="163">
        <v>12.112500000000001</v>
      </c>
      <c r="H6923" s="1">
        <v>2608</v>
      </c>
      <c r="I6923" s="161">
        <f>VLOOKUP(B6923,L$2:M$54,2,FALSE)</f>
        <v>1.0166849771989903</v>
      </c>
      <c r="J6923">
        <f>MAX(I6923*F6923,E6923)</f>
        <v>19.317014566780816</v>
      </c>
      <c r="L6923" s="166"/>
      <c r="M6923" s="41"/>
      <c r="N6923" s="41"/>
      <c r="O6923" s="41"/>
    </row>
    <row r="6924" spans="1:15" x14ac:dyDescent="0.25">
      <c r="A6924" s="165">
        <v>43754.416666666664</v>
      </c>
      <c r="B6924" s="167">
        <f>WEEKNUM(A6924)</f>
        <v>42</v>
      </c>
      <c r="C6924" s="164">
        <f>WEEKDAY(A6924)</f>
        <v>4</v>
      </c>
      <c r="D6924" s="164">
        <v>11</v>
      </c>
      <c r="E6924" s="163">
        <v>10</v>
      </c>
      <c r="F6924" s="163">
        <v>16.75</v>
      </c>
      <c r="G6924" s="163">
        <v>11.9</v>
      </c>
      <c r="H6924" s="1">
        <v>2564</v>
      </c>
      <c r="I6924" s="161">
        <f>VLOOKUP(B6924,L$2:M$54,2,FALSE)</f>
        <v>1.0166849771989903</v>
      </c>
      <c r="J6924">
        <f>MAX(I6924*F6924,E6924)</f>
        <v>17.029473368083089</v>
      </c>
      <c r="L6924" s="166"/>
      <c r="M6924" s="41"/>
      <c r="N6924" s="41"/>
      <c r="O6924" s="41"/>
    </row>
    <row r="6925" spans="1:15" x14ac:dyDescent="0.25">
      <c r="A6925" s="165">
        <v>43754.458333333336</v>
      </c>
      <c r="B6925" s="167">
        <f>WEEKNUM(A6925)</f>
        <v>42</v>
      </c>
      <c r="C6925" s="164">
        <f>WEEKDAY(A6925)</f>
        <v>4</v>
      </c>
      <c r="D6925" s="164">
        <v>12</v>
      </c>
      <c r="E6925" s="163">
        <v>10</v>
      </c>
      <c r="F6925" s="163">
        <v>15.379999999999999</v>
      </c>
      <c r="G6925" s="163">
        <v>12.112500000000001</v>
      </c>
      <c r="H6925" s="1">
        <v>2494</v>
      </c>
      <c r="I6925" s="161">
        <f>VLOOKUP(B6925,L$2:M$54,2,FALSE)</f>
        <v>1.0166849771989903</v>
      </c>
      <c r="J6925">
        <f>MAX(I6925*F6925,E6925)</f>
        <v>15.636614949320469</v>
      </c>
      <c r="L6925" s="166"/>
      <c r="M6925" s="41"/>
      <c r="N6925" s="41"/>
      <c r="O6925" s="41"/>
    </row>
    <row r="6926" spans="1:15" x14ac:dyDescent="0.25">
      <c r="A6926" s="165">
        <v>43754.5</v>
      </c>
      <c r="B6926" s="167">
        <f>WEEKNUM(A6926)</f>
        <v>42</v>
      </c>
      <c r="C6926" s="164">
        <f>WEEKDAY(A6926)</f>
        <v>4</v>
      </c>
      <c r="D6926" s="164">
        <v>13</v>
      </c>
      <c r="E6926" s="163">
        <v>10</v>
      </c>
      <c r="F6926" s="163">
        <v>14.45</v>
      </c>
      <c r="G6926" s="163">
        <v>11.875</v>
      </c>
      <c r="H6926" s="1">
        <v>2273</v>
      </c>
      <c r="I6926" s="161">
        <f>VLOOKUP(B6926,L$2:M$54,2,FALSE)</f>
        <v>1.0166849771989903</v>
      </c>
      <c r="J6926">
        <f>MAX(I6926*F6926,E6926)</f>
        <v>14.69109792052541</v>
      </c>
      <c r="L6926" s="166"/>
      <c r="M6926" s="41"/>
      <c r="N6926" s="41"/>
      <c r="O6926" s="41"/>
    </row>
    <row r="6927" spans="1:15" x14ac:dyDescent="0.25">
      <c r="A6927" s="165">
        <v>43754.541666666664</v>
      </c>
      <c r="B6927" s="167">
        <f>WEEKNUM(A6927)</f>
        <v>42</v>
      </c>
      <c r="C6927" s="164">
        <f>WEEKDAY(A6927)</f>
        <v>4</v>
      </c>
      <c r="D6927" s="164">
        <v>14</v>
      </c>
      <c r="E6927" s="163">
        <v>10</v>
      </c>
      <c r="F6927" s="163">
        <v>13.765000000000001</v>
      </c>
      <c r="G6927" s="163">
        <v>12.8125</v>
      </c>
      <c r="H6927" s="1">
        <v>2443</v>
      </c>
      <c r="I6927" s="161">
        <f>VLOOKUP(B6927,L$2:M$54,2,FALSE)</f>
        <v>1.0166849771989903</v>
      </c>
      <c r="J6927">
        <f>MAX(I6927*F6927,E6927)</f>
        <v>13.994668711144103</v>
      </c>
      <c r="L6927" s="166"/>
      <c r="M6927" s="41"/>
      <c r="N6927" s="41"/>
      <c r="O6927" s="41"/>
    </row>
    <row r="6928" spans="1:15" x14ac:dyDescent="0.25">
      <c r="A6928" s="165">
        <v>43754.583333333336</v>
      </c>
      <c r="B6928" s="167">
        <f>WEEKNUM(A6928)</f>
        <v>42</v>
      </c>
      <c r="C6928" s="164">
        <f>WEEKDAY(A6928)</f>
        <v>4</v>
      </c>
      <c r="D6928" s="164">
        <v>15</v>
      </c>
      <c r="E6928" s="163">
        <v>10</v>
      </c>
      <c r="F6928" s="163">
        <v>14.185</v>
      </c>
      <c r="G6928" s="163">
        <v>13.574999999999999</v>
      </c>
      <c r="H6928" s="1">
        <v>2593</v>
      </c>
      <c r="I6928" s="161">
        <f>VLOOKUP(B6928,L$2:M$54,2,FALSE)</f>
        <v>1.0166849771989903</v>
      </c>
      <c r="J6928">
        <f>MAX(I6928*F6928,E6928)</f>
        <v>14.421676401567678</v>
      </c>
      <c r="L6928" s="166"/>
      <c r="M6928" s="41"/>
      <c r="N6928" s="41"/>
      <c r="O6928" s="41"/>
    </row>
    <row r="6929" spans="1:15" x14ac:dyDescent="0.25">
      <c r="A6929" s="165">
        <v>43754.625</v>
      </c>
      <c r="B6929" s="167">
        <f>WEEKNUM(A6929)</f>
        <v>42</v>
      </c>
      <c r="C6929" s="164">
        <f>WEEKDAY(A6929)</f>
        <v>4</v>
      </c>
      <c r="D6929" s="164">
        <v>16</v>
      </c>
      <c r="E6929" s="163">
        <v>10</v>
      </c>
      <c r="F6929" s="163">
        <v>15</v>
      </c>
      <c r="G6929" s="163">
        <v>12.262499999999999</v>
      </c>
      <c r="H6929" s="1">
        <v>2665</v>
      </c>
      <c r="I6929" s="161">
        <f>VLOOKUP(B6929,L$2:M$54,2,FALSE)</f>
        <v>1.0166849771989903</v>
      </c>
      <c r="J6929">
        <f>MAX(I6929*F6929,E6929)</f>
        <v>15.250274657984855</v>
      </c>
      <c r="L6929" s="166"/>
      <c r="M6929" s="41"/>
      <c r="N6929" s="41"/>
      <c r="O6929" s="41"/>
    </row>
    <row r="6930" spans="1:15" x14ac:dyDescent="0.25">
      <c r="A6930" s="165">
        <v>43754.666666666664</v>
      </c>
      <c r="B6930" s="167">
        <f>WEEKNUM(A6930)</f>
        <v>42</v>
      </c>
      <c r="C6930" s="164">
        <f>WEEKDAY(A6930)</f>
        <v>4</v>
      </c>
      <c r="D6930" s="164">
        <v>17</v>
      </c>
      <c r="E6930" s="163">
        <v>10</v>
      </c>
      <c r="F6930" s="163">
        <v>14.895</v>
      </c>
      <c r="G6930" s="163">
        <v>11.55</v>
      </c>
      <c r="H6930" s="1">
        <v>3502</v>
      </c>
      <c r="I6930" s="161">
        <f>VLOOKUP(B6930,L$2:M$54,2,FALSE)</f>
        <v>1.0166849771989903</v>
      </c>
      <c r="J6930">
        <f>MAX(I6930*F6930,E6930)</f>
        <v>15.14352273537896</v>
      </c>
      <c r="L6930" s="166"/>
      <c r="M6930" s="41"/>
      <c r="N6930" s="41"/>
      <c r="O6930" s="41"/>
    </row>
    <row r="6931" spans="1:15" x14ac:dyDescent="0.25">
      <c r="A6931" s="165">
        <v>43754.708333333336</v>
      </c>
      <c r="B6931" s="167">
        <f>WEEKNUM(A6931)</f>
        <v>42</v>
      </c>
      <c r="C6931" s="164">
        <f>WEEKDAY(A6931)</f>
        <v>4</v>
      </c>
      <c r="D6931" s="164">
        <v>18</v>
      </c>
      <c r="E6931" s="163">
        <v>10</v>
      </c>
      <c r="F6931" s="163">
        <v>15.77</v>
      </c>
      <c r="G6931" s="163">
        <v>11.824999999999999</v>
      </c>
      <c r="H6931" s="1">
        <v>3991</v>
      </c>
      <c r="I6931" s="161">
        <f>VLOOKUP(B6931,L$2:M$54,2,FALSE)</f>
        <v>1.0166849771989903</v>
      </c>
      <c r="J6931">
        <f>MAX(I6931*F6931,E6931)</f>
        <v>16.033122090428076</v>
      </c>
      <c r="L6931" s="166"/>
      <c r="M6931" s="41"/>
      <c r="N6931" s="41"/>
      <c r="O6931" s="41"/>
    </row>
    <row r="6932" spans="1:15" x14ac:dyDescent="0.25">
      <c r="A6932" s="165">
        <v>43754.75</v>
      </c>
      <c r="B6932" s="167">
        <f>WEEKNUM(A6932)</f>
        <v>42</v>
      </c>
      <c r="C6932" s="164">
        <f>WEEKDAY(A6932)</f>
        <v>4</v>
      </c>
      <c r="D6932" s="164">
        <v>19</v>
      </c>
      <c r="E6932" s="163">
        <v>10</v>
      </c>
      <c r="F6932" s="163">
        <v>17.549999999999997</v>
      </c>
      <c r="G6932" s="163">
        <v>12.274999999999999</v>
      </c>
      <c r="H6932" s="1">
        <v>2874</v>
      </c>
      <c r="I6932" s="161">
        <f>VLOOKUP(B6932,L$2:M$54,2,FALSE)</f>
        <v>1.0166849771989903</v>
      </c>
      <c r="J6932">
        <f>MAX(I6932*F6932,E6932)</f>
        <v>17.842821349842279</v>
      </c>
      <c r="L6932" s="166"/>
      <c r="M6932" s="41"/>
      <c r="N6932" s="41"/>
      <c r="O6932" s="41"/>
    </row>
    <row r="6933" spans="1:15" x14ac:dyDescent="0.25">
      <c r="A6933" s="165">
        <v>43754.791666666664</v>
      </c>
      <c r="B6933" s="167">
        <f>WEEKNUM(A6933)</f>
        <v>42</v>
      </c>
      <c r="C6933" s="164">
        <f>WEEKDAY(A6933)</f>
        <v>4</v>
      </c>
      <c r="D6933" s="164">
        <v>20</v>
      </c>
      <c r="E6933" s="163">
        <v>10</v>
      </c>
      <c r="F6933" s="163">
        <v>16.234999999999999</v>
      </c>
      <c r="G6933" s="163">
        <v>12.3</v>
      </c>
      <c r="H6933" s="1">
        <v>1919</v>
      </c>
      <c r="I6933" s="161">
        <f>VLOOKUP(B6933,L$2:M$54,2,FALSE)</f>
        <v>1.0166849771989903</v>
      </c>
      <c r="J6933">
        <f>MAX(I6933*F6933,E6933)</f>
        <v>16.505880604825606</v>
      </c>
      <c r="L6933" s="166"/>
      <c r="M6933" s="41"/>
      <c r="N6933" s="41"/>
      <c r="O6933" s="41"/>
    </row>
    <row r="6934" spans="1:15" x14ac:dyDescent="0.25">
      <c r="A6934" s="165">
        <v>43754.833333333336</v>
      </c>
      <c r="B6934" s="167">
        <f>WEEKNUM(A6934)</f>
        <v>42</v>
      </c>
      <c r="C6934" s="164">
        <f>WEEKDAY(A6934)</f>
        <v>4</v>
      </c>
      <c r="D6934" s="164">
        <v>21</v>
      </c>
      <c r="E6934" s="163">
        <v>10</v>
      </c>
      <c r="F6934" s="163">
        <v>14</v>
      </c>
      <c r="G6934" s="163">
        <v>11.55</v>
      </c>
      <c r="H6934" s="1">
        <v>1051</v>
      </c>
      <c r="I6934" s="161">
        <f>VLOOKUP(B6934,L$2:M$54,2,FALSE)</f>
        <v>1.0166849771989903</v>
      </c>
      <c r="J6934">
        <f>MAX(I6934*F6934,E6934)</f>
        <v>14.233589680785865</v>
      </c>
      <c r="L6934" s="166"/>
      <c r="M6934" s="41"/>
      <c r="N6934" s="41"/>
      <c r="O6934" s="41"/>
    </row>
    <row r="6935" spans="1:15" x14ac:dyDescent="0.25">
      <c r="A6935" s="165">
        <v>43754.875</v>
      </c>
      <c r="B6935" s="167">
        <f>WEEKNUM(A6935)</f>
        <v>42</v>
      </c>
      <c r="C6935" s="164">
        <f>WEEKDAY(A6935)</f>
        <v>4</v>
      </c>
      <c r="D6935" s="164">
        <v>22</v>
      </c>
      <c r="E6935" s="163">
        <v>10</v>
      </c>
      <c r="F6935" s="163">
        <v>12.77</v>
      </c>
      <c r="G6935" s="163">
        <v>10.25</v>
      </c>
      <c r="H6935" s="1">
        <v>764</v>
      </c>
      <c r="I6935" s="161">
        <f>VLOOKUP(B6935,L$2:M$54,2,FALSE)</f>
        <v>1.0166849771989903</v>
      </c>
      <c r="J6935">
        <f>MAX(I6935*F6935,E6935)</f>
        <v>12.983067158831107</v>
      </c>
      <c r="L6935" s="166"/>
      <c r="M6935" s="41"/>
      <c r="N6935" s="41"/>
      <c r="O6935" s="41"/>
    </row>
    <row r="6936" spans="1:15" x14ac:dyDescent="0.25">
      <c r="A6936" s="165">
        <v>43754.916666666664</v>
      </c>
      <c r="B6936" s="167">
        <f>WEEKNUM(A6936)</f>
        <v>42</v>
      </c>
      <c r="C6936" s="164">
        <f>WEEKDAY(A6936)</f>
        <v>4</v>
      </c>
      <c r="D6936" s="164">
        <v>23</v>
      </c>
      <c r="E6936" s="163">
        <v>12.48</v>
      </c>
      <c r="F6936" s="163">
        <v>12.48</v>
      </c>
      <c r="G6936" s="163">
        <v>11.95</v>
      </c>
      <c r="H6936" s="1">
        <v>622</v>
      </c>
      <c r="I6936" s="161">
        <f>VLOOKUP(B6936,L$2:M$54,2,FALSE)</f>
        <v>1.0166849771989903</v>
      </c>
      <c r="J6936">
        <f>MAX(I6936*F6936,E6936)</f>
        <v>12.688228515443399</v>
      </c>
      <c r="L6936" s="166"/>
      <c r="M6936" s="41"/>
      <c r="N6936" s="41"/>
      <c r="O6936" s="41"/>
    </row>
    <row r="6937" spans="1:15" x14ac:dyDescent="0.25">
      <c r="A6937" s="165">
        <v>43754.958333333336</v>
      </c>
      <c r="B6937" s="167">
        <f>WEEKNUM(A6937)</f>
        <v>42</v>
      </c>
      <c r="C6937" s="164">
        <f>WEEKDAY(A6937)</f>
        <v>4</v>
      </c>
      <c r="D6937" s="164">
        <v>24</v>
      </c>
      <c r="E6937" s="163">
        <v>12.59</v>
      </c>
      <c r="F6937" s="163">
        <v>12.59</v>
      </c>
      <c r="G6937" s="163">
        <v>12.3</v>
      </c>
      <c r="H6937" s="1">
        <v>324</v>
      </c>
      <c r="I6937" s="161">
        <f>VLOOKUP(B6937,L$2:M$54,2,FALSE)</f>
        <v>1.0166849771989903</v>
      </c>
      <c r="J6937">
        <f>MAX(I6937*F6937,E6937)</f>
        <v>12.800063862935287</v>
      </c>
      <c r="L6937" s="166"/>
      <c r="M6937" s="41"/>
      <c r="N6937" s="41"/>
      <c r="O6937" s="41"/>
    </row>
    <row r="6938" spans="1:15" x14ac:dyDescent="0.25">
      <c r="A6938" s="165">
        <v>43755</v>
      </c>
      <c r="B6938" s="167">
        <f>WEEKNUM(A6938)</f>
        <v>42</v>
      </c>
      <c r="C6938" s="164">
        <f>WEEKDAY(A6938)</f>
        <v>5</v>
      </c>
      <c r="D6938" s="164">
        <v>1</v>
      </c>
      <c r="E6938" s="163">
        <v>12.375</v>
      </c>
      <c r="F6938" s="163">
        <v>12.375</v>
      </c>
      <c r="G6938" s="163">
        <v>11.91</v>
      </c>
      <c r="H6938" s="1">
        <v>184</v>
      </c>
      <c r="I6938" s="161">
        <f>VLOOKUP(B6938,L$2:M$54,2,FALSE)</f>
        <v>1.0166849771989903</v>
      </c>
      <c r="J6938">
        <f>MAX(I6938*F6938,E6938)</f>
        <v>12.581476592837506</v>
      </c>
      <c r="L6938" s="166"/>
      <c r="M6938" s="41"/>
      <c r="N6938" s="41"/>
      <c r="O6938" s="41"/>
    </row>
    <row r="6939" spans="1:15" x14ac:dyDescent="0.25">
      <c r="A6939" s="165">
        <v>43755.041666666664</v>
      </c>
      <c r="B6939" s="167">
        <f>WEEKNUM(A6939)</f>
        <v>42</v>
      </c>
      <c r="C6939" s="164">
        <f>WEEKDAY(A6939)</f>
        <v>5</v>
      </c>
      <c r="D6939" s="164">
        <v>2</v>
      </c>
      <c r="E6939" s="163">
        <v>11.984999999999999</v>
      </c>
      <c r="F6939" s="163">
        <v>11.984999999999999</v>
      </c>
      <c r="G6939" s="163">
        <v>11.780000000000001</v>
      </c>
      <c r="H6939" s="1">
        <v>107</v>
      </c>
      <c r="I6939" s="161">
        <f>VLOOKUP(B6939,L$2:M$54,2,FALSE)</f>
        <v>1.0166849771989903</v>
      </c>
      <c r="J6939">
        <f>MAX(I6939*F6939,E6939)</f>
        <v>12.184969451729899</v>
      </c>
      <c r="L6939" s="166"/>
      <c r="M6939" s="41"/>
      <c r="N6939" s="41"/>
      <c r="O6939" s="41"/>
    </row>
    <row r="6940" spans="1:15" x14ac:dyDescent="0.25">
      <c r="A6940" s="165">
        <v>43755.083333333336</v>
      </c>
      <c r="B6940" s="167">
        <f>WEEKNUM(A6940)</f>
        <v>42</v>
      </c>
      <c r="C6940" s="164">
        <f>WEEKDAY(A6940)</f>
        <v>5</v>
      </c>
      <c r="D6940" s="164">
        <v>3</v>
      </c>
      <c r="E6940" s="163">
        <v>11.719999999999999</v>
      </c>
      <c r="F6940" s="163">
        <v>11.719999999999999</v>
      </c>
      <c r="G6940" s="163">
        <v>11.404999999999999</v>
      </c>
      <c r="H6940" s="1">
        <v>78</v>
      </c>
      <c r="I6940" s="161">
        <f>VLOOKUP(B6940,L$2:M$54,2,FALSE)</f>
        <v>1.0166849771989903</v>
      </c>
      <c r="J6940">
        <f>MAX(I6940*F6940,E6940)</f>
        <v>11.915547932772165</v>
      </c>
      <c r="L6940" s="166"/>
      <c r="M6940" s="41"/>
      <c r="N6940" s="41"/>
      <c r="O6940" s="41"/>
    </row>
    <row r="6941" spans="1:15" x14ac:dyDescent="0.25">
      <c r="A6941" s="165">
        <v>43755.125</v>
      </c>
      <c r="B6941" s="167">
        <f>WEEKNUM(A6941)</f>
        <v>42</v>
      </c>
      <c r="C6941" s="164">
        <f>WEEKDAY(A6941)</f>
        <v>5</v>
      </c>
      <c r="D6941" s="164">
        <v>4</v>
      </c>
      <c r="E6941" s="163">
        <v>12.094999999999999</v>
      </c>
      <c r="F6941" s="163">
        <v>12.094999999999999</v>
      </c>
      <c r="G6941" s="163">
        <v>12</v>
      </c>
      <c r="H6941" s="1">
        <v>147</v>
      </c>
      <c r="I6941" s="161">
        <f>VLOOKUP(B6941,L$2:M$54,2,FALSE)</f>
        <v>1.0166849771989903</v>
      </c>
      <c r="J6941">
        <f>MAX(I6941*F6941,E6941)</f>
        <v>12.296804799221787</v>
      </c>
      <c r="L6941" s="166"/>
      <c r="M6941" s="41"/>
      <c r="N6941" s="41"/>
      <c r="O6941" s="41"/>
    </row>
    <row r="6942" spans="1:15" x14ac:dyDescent="0.25">
      <c r="A6942" s="165">
        <v>43755.166666666664</v>
      </c>
      <c r="B6942" s="167">
        <f>WEEKNUM(A6942)</f>
        <v>42</v>
      </c>
      <c r="C6942" s="164">
        <f>WEEKDAY(A6942)</f>
        <v>5</v>
      </c>
      <c r="D6942" s="164">
        <v>5</v>
      </c>
      <c r="E6942" s="163">
        <v>11.91</v>
      </c>
      <c r="F6942" s="163">
        <v>11.91</v>
      </c>
      <c r="G6942" s="163">
        <v>14.375</v>
      </c>
      <c r="H6942" s="1">
        <v>350</v>
      </c>
      <c r="I6942" s="161">
        <f>VLOOKUP(B6942,L$2:M$54,2,FALSE)</f>
        <v>1.0166849771989903</v>
      </c>
      <c r="J6942">
        <f>MAX(I6942*F6942,E6942)</f>
        <v>12.108718078439974</v>
      </c>
      <c r="L6942" s="166"/>
      <c r="M6942" s="41"/>
      <c r="N6942" s="41"/>
      <c r="O6942" s="41"/>
    </row>
    <row r="6943" spans="1:15" x14ac:dyDescent="0.25">
      <c r="A6943" s="165">
        <v>43755.208333333336</v>
      </c>
      <c r="B6943" s="167">
        <f>WEEKNUM(A6943)</f>
        <v>42</v>
      </c>
      <c r="C6943" s="164">
        <f>WEEKDAY(A6943)</f>
        <v>5</v>
      </c>
      <c r="D6943" s="164">
        <v>6</v>
      </c>
      <c r="E6943" s="163">
        <v>12.455</v>
      </c>
      <c r="F6943" s="163">
        <v>12.455</v>
      </c>
      <c r="G6943" s="163">
        <v>14.375</v>
      </c>
      <c r="H6943" s="1">
        <v>797</v>
      </c>
      <c r="I6943" s="161">
        <f>VLOOKUP(B6943,L$2:M$54,2,FALSE)</f>
        <v>1.0166849771989903</v>
      </c>
      <c r="J6943">
        <f>MAX(I6943*F6943,E6943)</f>
        <v>12.662811391013424</v>
      </c>
      <c r="L6943" s="166"/>
      <c r="M6943" s="41"/>
      <c r="N6943" s="41"/>
      <c r="O6943" s="41"/>
    </row>
    <row r="6944" spans="1:15" x14ac:dyDescent="0.25">
      <c r="A6944" s="165">
        <v>43755.25</v>
      </c>
      <c r="B6944" s="167">
        <f>WEEKNUM(A6944)</f>
        <v>42</v>
      </c>
      <c r="C6944" s="164">
        <f>WEEKDAY(A6944)</f>
        <v>5</v>
      </c>
      <c r="D6944" s="164">
        <v>7</v>
      </c>
      <c r="E6944" s="163">
        <v>10</v>
      </c>
      <c r="F6944" s="163">
        <v>11.094999999999999</v>
      </c>
      <c r="G6944" s="163">
        <v>12.9375</v>
      </c>
      <c r="H6944" s="1">
        <v>3242</v>
      </c>
      <c r="I6944" s="161">
        <f>VLOOKUP(B6944,L$2:M$54,2,FALSE)</f>
        <v>1.0166849771989903</v>
      </c>
      <c r="J6944">
        <f>MAX(I6944*F6944,E6944)</f>
        <v>11.280119822022796</v>
      </c>
      <c r="L6944" s="166"/>
      <c r="M6944" s="41"/>
      <c r="N6944" s="41"/>
      <c r="O6944" s="41"/>
    </row>
    <row r="6945" spans="1:15" x14ac:dyDescent="0.25">
      <c r="A6945" s="165">
        <v>43755.291666666664</v>
      </c>
      <c r="B6945" s="167">
        <f>WEEKNUM(A6945)</f>
        <v>42</v>
      </c>
      <c r="C6945" s="164">
        <f>WEEKDAY(A6945)</f>
        <v>5</v>
      </c>
      <c r="D6945" s="164">
        <v>8</v>
      </c>
      <c r="E6945" s="163">
        <v>10</v>
      </c>
      <c r="F6945" s="163">
        <v>11.745000000000001</v>
      </c>
      <c r="G6945" s="163">
        <v>12.555</v>
      </c>
      <c r="H6945" s="1">
        <v>4069</v>
      </c>
      <c r="I6945" s="161">
        <f>VLOOKUP(B6945,L$2:M$54,2,FALSE)</f>
        <v>1.0166849771989903</v>
      </c>
      <c r="J6945">
        <f>MAX(I6945*F6945,E6945)</f>
        <v>11.940965057202142</v>
      </c>
      <c r="L6945" s="166"/>
      <c r="M6945" s="41"/>
      <c r="N6945" s="41"/>
      <c r="O6945" s="41"/>
    </row>
    <row r="6946" spans="1:15" x14ac:dyDescent="0.25">
      <c r="A6946" s="165">
        <v>43755.333333333336</v>
      </c>
      <c r="B6946" s="167">
        <f>WEEKNUM(A6946)</f>
        <v>42</v>
      </c>
      <c r="C6946" s="164">
        <f>WEEKDAY(A6946)</f>
        <v>5</v>
      </c>
      <c r="D6946" s="164">
        <v>9</v>
      </c>
      <c r="E6946" s="163">
        <v>10</v>
      </c>
      <c r="F6946" s="163">
        <v>17.755000000000003</v>
      </c>
      <c r="G6946" s="163">
        <v>11.969999999999999</v>
      </c>
      <c r="H6946" s="1">
        <v>3420</v>
      </c>
      <c r="I6946" s="161">
        <f>VLOOKUP(B6946,L$2:M$54,2,FALSE)</f>
        <v>1.0166849771989903</v>
      </c>
      <c r="J6946">
        <f>MAX(I6946*F6946,E6946)</f>
        <v>18.051241770168076</v>
      </c>
      <c r="L6946" s="166"/>
      <c r="M6946" s="41"/>
      <c r="N6946" s="41"/>
      <c r="O6946" s="41"/>
    </row>
    <row r="6947" spans="1:15" x14ac:dyDescent="0.25">
      <c r="A6947" s="165">
        <v>43755.375</v>
      </c>
      <c r="B6947" s="167">
        <f>WEEKNUM(A6947)</f>
        <v>42</v>
      </c>
      <c r="C6947" s="164">
        <f>WEEKDAY(A6947)</f>
        <v>5</v>
      </c>
      <c r="D6947" s="164">
        <v>10</v>
      </c>
      <c r="E6947" s="163">
        <v>10</v>
      </c>
      <c r="F6947" s="163">
        <v>16.395</v>
      </c>
      <c r="G6947" s="163">
        <v>12.2225</v>
      </c>
      <c r="H6947" s="1">
        <v>2683</v>
      </c>
      <c r="I6947" s="161">
        <f>VLOOKUP(B6947,L$2:M$54,2,FALSE)</f>
        <v>1.0166849771989903</v>
      </c>
      <c r="J6947">
        <f>MAX(I6947*F6947,E6947)</f>
        <v>16.668550201177446</v>
      </c>
      <c r="L6947" s="166"/>
      <c r="M6947" s="41"/>
      <c r="N6947" s="41"/>
      <c r="O6947" s="41"/>
    </row>
    <row r="6948" spans="1:15" x14ac:dyDescent="0.25">
      <c r="A6948" s="165">
        <v>43755.416666666664</v>
      </c>
      <c r="B6948" s="167">
        <f>WEEKNUM(A6948)</f>
        <v>42</v>
      </c>
      <c r="C6948" s="164">
        <f>WEEKDAY(A6948)</f>
        <v>5</v>
      </c>
      <c r="D6948" s="164">
        <v>11</v>
      </c>
      <c r="E6948" s="163">
        <v>10</v>
      </c>
      <c r="F6948" s="163">
        <v>15.625</v>
      </c>
      <c r="G6948" s="163">
        <v>11.9625</v>
      </c>
      <c r="H6948" s="1">
        <v>2578</v>
      </c>
      <c r="I6948" s="161">
        <f>VLOOKUP(B6948,L$2:M$54,2,FALSE)</f>
        <v>1.0166849771989903</v>
      </c>
      <c r="J6948">
        <f>MAX(I6948*F6948,E6948)</f>
        <v>15.885702768734223</v>
      </c>
      <c r="L6948" s="166"/>
      <c r="M6948" s="41"/>
      <c r="N6948" s="41"/>
      <c r="O6948" s="41"/>
    </row>
    <row r="6949" spans="1:15" x14ac:dyDescent="0.25">
      <c r="A6949" s="165">
        <v>43755.458333333336</v>
      </c>
      <c r="B6949" s="167">
        <f>WEEKNUM(A6949)</f>
        <v>42</v>
      </c>
      <c r="C6949" s="164">
        <f>WEEKDAY(A6949)</f>
        <v>5</v>
      </c>
      <c r="D6949" s="164">
        <v>12</v>
      </c>
      <c r="E6949" s="163">
        <v>10</v>
      </c>
      <c r="F6949" s="163">
        <v>13.745000000000001</v>
      </c>
      <c r="G6949" s="163">
        <v>12.15</v>
      </c>
      <c r="H6949" s="1">
        <v>2505</v>
      </c>
      <c r="I6949" s="161">
        <f>VLOOKUP(B6949,L$2:M$54,2,FALSE)</f>
        <v>1.0166849771989903</v>
      </c>
      <c r="J6949">
        <f>MAX(I6949*F6949,E6949)</f>
        <v>13.974335011600123</v>
      </c>
      <c r="L6949" s="166"/>
      <c r="M6949" s="41"/>
      <c r="N6949" s="41"/>
      <c r="O6949" s="41"/>
    </row>
    <row r="6950" spans="1:15" x14ac:dyDescent="0.25">
      <c r="A6950" s="165">
        <v>43755.5</v>
      </c>
      <c r="B6950" s="167">
        <f>WEEKNUM(A6950)</f>
        <v>42</v>
      </c>
      <c r="C6950" s="164">
        <f>WEEKDAY(A6950)</f>
        <v>5</v>
      </c>
      <c r="D6950" s="164">
        <v>13</v>
      </c>
      <c r="E6950" s="163">
        <v>10</v>
      </c>
      <c r="F6950" s="163">
        <v>15.704999999999998</v>
      </c>
      <c r="G6950" s="163">
        <v>12.635000000000002</v>
      </c>
      <c r="H6950" s="1">
        <v>2200</v>
      </c>
      <c r="I6950" s="161">
        <f>VLOOKUP(B6950,L$2:M$54,2,FALSE)</f>
        <v>1.0166849771989903</v>
      </c>
      <c r="J6950">
        <f>MAX(I6950*F6950,E6950)</f>
        <v>15.967037566910141</v>
      </c>
      <c r="L6950" s="166"/>
      <c r="M6950" s="41"/>
      <c r="N6950" s="41"/>
      <c r="O6950" s="41"/>
    </row>
    <row r="6951" spans="1:15" x14ac:dyDescent="0.25">
      <c r="A6951" s="165">
        <v>43755.541666666664</v>
      </c>
      <c r="B6951" s="167">
        <f>WEEKNUM(A6951)</f>
        <v>42</v>
      </c>
      <c r="C6951" s="164">
        <f>WEEKDAY(A6951)</f>
        <v>5</v>
      </c>
      <c r="D6951" s="164">
        <v>14</v>
      </c>
      <c r="E6951" s="163">
        <v>10</v>
      </c>
      <c r="F6951" s="163">
        <v>14.475</v>
      </c>
      <c r="G6951" s="163">
        <v>13.0975</v>
      </c>
      <c r="H6951" s="1">
        <v>2399</v>
      </c>
      <c r="I6951" s="161">
        <f>VLOOKUP(B6951,L$2:M$54,2,FALSE)</f>
        <v>1.0166849771989903</v>
      </c>
      <c r="J6951">
        <f>MAX(I6951*F6951,E6951)</f>
        <v>14.716515044955385</v>
      </c>
      <c r="L6951" s="166"/>
      <c r="M6951" s="41"/>
      <c r="N6951" s="41"/>
      <c r="O6951" s="41"/>
    </row>
    <row r="6952" spans="1:15" x14ac:dyDescent="0.25">
      <c r="A6952" s="165">
        <v>43755.583333333336</v>
      </c>
      <c r="B6952" s="167">
        <f>WEEKNUM(A6952)</f>
        <v>42</v>
      </c>
      <c r="C6952" s="164">
        <f>WEEKDAY(A6952)</f>
        <v>5</v>
      </c>
      <c r="D6952" s="164">
        <v>15</v>
      </c>
      <c r="E6952" s="163">
        <v>10</v>
      </c>
      <c r="F6952" s="163">
        <v>13.765000000000001</v>
      </c>
      <c r="G6952" s="163">
        <v>14.045</v>
      </c>
      <c r="H6952" s="1">
        <v>2547</v>
      </c>
      <c r="I6952" s="161">
        <f>VLOOKUP(B6952,L$2:M$54,2,FALSE)</f>
        <v>1.0166849771989903</v>
      </c>
      <c r="J6952">
        <f>MAX(I6952*F6952,E6952)</f>
        <v>13.994668711144103</v>
      </c>
      <c r="L6952" s="166"/>
      <c r="M6952" s="41"/>
      <c r="N6952" s="41"/>
      <c r="O6952" s="41"/>
    </row>
    <row r="6953" spans="1:15" x14ac:dyDescent="0.25">
      <c r="A6953" s="165">
        <v>43755.625</v>
      </c>
      <c r="B6953" s="167">
        <f>WEEKNUM(A6953)</f>
        <v>42</v>
      </c>
      <c r="C6953" s="164">
        <f>WEEKDAY(A6953)</f>
        <v>5</v>
      </c>
      <c r="D6953" s="164">
        <v>16</v>
      </c>
      <c r="E6953" s="163">
        <v>10</v>
      </c>
      <c r="F6953" s="163">
        <v>15.885</v>
      </c>
      <c r="G6953" s="163">
        <v>12.547499999999999</v>
      </c>
      <c r="H6953" s="1">
        <v>2732</v>
      </c>
      <c r="I6953" s="161">
        <f>VLOOKUP(B6953,L$2:M$54,2,FALSE)</f>
        <v>1.0166849771989903</v>
      </c>
      <c r="J6953">
        <f>MAX(I6953*F6953,E6953)</f>
        <v>16.150040862805962</v>
      </c>
      <c r="L6953" s="166"/>
      <c r="M6953" s="41"/>
      <c r="N6953" s="41"/>
      <c r="O6953" s="41"/>
    </row>
    <row r="6954" spans="1:15" x14ac:dyDescent="0.25">
      <c r="A6954" s="165">
        <v>43755.666666666664</v>
      </c>
      <c r="B6954" s="167">
        <f>WEEKNUM(A6954)</f>
        <v>42</v>
      </c>
      <c r="C6954" s="164">
        <f>WEEKDAY(A6954)</f>
        <v>5</v>
      </c>
      <c r="D6954" s="164">
        <v>17</v>
      </c>
      <c r="E6954" s="163">
        <v>10</v>
      </c>
      <c r="F6954" s="163">
        <v>14.73</v>
      </c>
      <c r="G6954" s="163">
        <v>12.127500000000001</v>
      </c>
      <c r="H6954" s="1">
        <v>3748</v>
      </c>
      <c r="I6954" s="161">
        <f>VLOOKUP(B6954,L$2:M$54,2,FALSE)</f>
        <v>1.0166849771989903</v>
      </c>
      <c r="J6954">
        <f>MAX(I6954*F6954,E6954)</f>
        <v>14.975769714141128</v>
      </c>
      <c r="L6954" s="166"/>
      <c r="M6954" s="41"/>
      <c r="N6954" s="41"/>
      <c r="O6954" s="41"/>
    </row>
    <row r="6955" spans="1:15" x14ac:dyDescent="0.25">
      <c r="A6955" s="165">
        <v>43755.708333333336</v>
      </c>
      <c r="B6955" s="167">
        <f>WEEKNUM(A6955)</f>
        <v>42</v>
      </c>
      <c r="C6955" s="164">
        <f>WEEKDAY(A6955)</f>
        <v>5</v>
      </c>
      <c r="D6955" s="164">
        <v>18</v>
      </c>
      <c r="E6955" s="163">
        <v>10</v>
      </c>
      <c r="F6955" s="163">
        <v>15.145</v>
      </c>
      <c r="G6955" s="163">
        <v>12.61</v>
      </c>
      <c r="H6955" s="1">
        <v>4186</v>
      </c>
      <c r="I6955" s="161">
        <f>VLOOKUP(B6955,L$2:M$54,2,FALSE)</f>
        <v>1.0166849771989903</v>
      </c>
      <c r="J6955">
        <f>MAX(I6955*F6955,E6955)</f>
        <v>15.397693979678708</v>
      </c>
      <c r="L6955" s="166"/>
      <c r="M6955" s="41"/>
      <c r="N6955" s="41"/>
      <c r="O6955" s="41"/>
    </row>
    <row r="6956" spans="1:15" x14ac:dyDescent="0.25">
      <c r="A6956" s="165">
        <v>43755.75</v>
      </c>
      <c r="B6956" s="167">
        <f>WEEKNUM(A6956)</f>
        <v>42</v>
      </c>
      <c r="C6956" s="164">
        <f>WEEKDAY(A6956)</f>
        <v>5</v>
      </c>
      <c r="D6956" s="164">
        <v>19</v>
      </c>
      <c r="E6956" s="163">
        <v>10</v>
      </c>
      <c r="F6956" s="163">
        <v>17.98</v>
      </c>
      <c r="G6956" s="163">
        <v>12.64</v>
      </c>
      <c r="H6956" s="1">
        <v>3144</v>
      </c>
      <c r="I6956" s="161">
        <f>VLOOKUP(B6956,L$2:M$54,2,FALSE)</f>
        <v>1.0166849771989903</v>
      </c>
      <c r="J6956">
        <f>MAX(I6956*F6956,E6956)</f>
        <v>18.279995890037846</v>
      </c>
      <c r="L6956" s="166"/>
      <c r="M6956" s="41"/>
      <c r="N6956" s="41"/>
      <c r="O6956" s="41"/>
    </row>
    <row r="6957" spans="1:15" x14ac:dyDescent="0.25">
      <c r="A6957" s="165">
        <v>43755.791666666664</v>
      </c>
      <c r="B6957" s="167">
        <f>WEEKNUM(A6957)</f>
        <v>42</v>
      </c>
      <c r="C6957" s="164">
        <f>WEEKDAY(A6957)</f>
        <v>5</v>
      </c>
      <c r="D6957" s="164">
        <v>20</v>
      </c>
      <c r="E6957" s="163">
        <v>10</v>
      </c>
      <c r="F6957" s="163">
        <v>16.450000000000003</v>
      </c>
      <c r="G6957" s="163">
        <v>12.39</v>
      </c>
      <c r="H6957" s="1">
        <v>2157</v>
      </c>
      <c r="I6957" s="161">
        <f>VLOOKUP(B6957,L$2:M$54,2,FALSE)</f>
        <v>1.0166849771989903</v>
      </c>
      <c r="J6957">
        <f>MAX(I6957*F6957,E6957)</f>
        <v>16.724467874923395</v>
      </c>
      <c r="L6957" s="166"/>
      <c r="M6957" s="41"/>
      <c r="N6957" s="41"/>
      <c r="O6957" s="41"/>
    </row>
    <row r="6958" spans="1:15" x14ac:dyDescent="0.25">
      <c r="A6958" s="165">
        <v>43755.833333333336</v>
      </c>
      <c r="B6958" s="167">
        <f>WEEKNUM(A6958)</f>
        <v>42</v>
      </c>
      <c r="C6958" s="164">
        <f>WEEKDAY(A6958)</f>
        <v>5</v>
      </c>
      <c r="D6958" s="164">
        <v>21</v>
      </c>
      <c r="E6958" s="163">
        <v>10</v>
      </c>
      <c r="F6958" s="163">
        <v>13.945</v>
      </c>
      <c r="G6958" s="163">
        <v>11.870000000000001</v>
      </c>
      <c r="H6958" s="1">
        <v>1125</v>
      </c>
      <c r="I6958" s="161">
        <f>VLOOKUP(B6958,L$2:M$54,2,FALSE)</f>
        <v>1.0166849771989903</v>
      </c>
      <c r="J6958">
        <f>MAX(I6958*F6958,E6958)</f>
        <v>14.17767200703992</v>
      </c>
      <c r="L6958" s="166"/>
      <c r="M6958" s="41"/>
      <c r="N6958" s="41"/>
      <c r="O6958" s="41"/>
    </row>
    <row r="6959" spans="1:15" x14ac:dyDescent="0.25">
      <c r="A6959" s="165">
        <v>43755.875</v>
      </c>
      <c r="B6959" s="167">
        <f>WEEKNUM(A6959)</f>
        <v>42</v>
      </c>
      <c r="C6959" s="164">
        <f>WEEKDAY(A6959)</f>
        <v>5</v>
      </c>
      <c r="D6959" s="164">
        <v>22</v>
      </c>
      <c r="E6959" s="163">
        <v>11.754999999999999</v>
      </c>
      <c r="F6959" s="163">
        <v>11.754999999999999</v>
      </c>
      <c r="G6959" s="163">
        <v>12.16</v>
      </c>
      <c r="H6959" s="1">
        <v>896</v>
      </c>
      <c r="I6959" s="161">
        <f>VLOOKUP(B6959,L$2:M$54,2,FALSE)</f>
        <v>1.0166849771989903</v>
      </c>
      <c r="J6959">
        <f>MAX(I6959*F6959,E6959)</f>
        <v>11.95113190697413</v>
      </c>
      <c r="L6959" s="166"/>
      <c r="M6959" s="41"/>
      <c r="N6959" s="41"/>
      <c r="O6959" s="41"/>
    </row>
    <row r="6960" spans="1:15" x14ac:dyDescent="0.25">
      <c r="A6960" s="165">
        <v>43755.916666666664</v>
      </c>
      <c r="B6960" s="167">
        <f>WEEKNUM(A6960)</f>
        <v>42</v>
      </c>
      <c r="C6960" s="164">
        <f>WEEKDAY(A6960)</f>
        <v>5</v>
      </c>
      <c r="D6960" s="164">
        <v>23</v>
      </c>
      <c r="E6960" s="163">
        <v>12</v>
      </c>
      <c r="F6960" s="163">
        <v>13.98</v>
      </c>
      <c r="G6960" s="163">
        <v>12.04</v>
      </c>
      <c r="H6960" s="1">
        <v>740</v>
      </c>
      <c r="I6960" s="161">
        <f>VLOOKUP(B6960,L$2:M$54,2,FALSE)</f>
        <v>1.0166849771989903</v>
      </c>
      <c r="J6960">
        <f>MAX(I6960*F6960,E6960)</f>
        <v>14.213255981241884</v>
      </c>
      <c r="L6960" s="166"/>
      <c r="M6960" s="41"/>
      <c r="N6960" s="41"/>
      <c r="O6960" s="41"/>
    </row>
    <row r="6961" spans="1:15" x14ac:dyDescent="0.25">
      <c r="A6961" s="165">
        <v>43755.958333333336</v>
      </c>
      <c r="B6961" s="167">
        <f>WEEKNUM(A6961)</f>
        <v>42</v>
      </c>
      <c r="C6961" s="164">
        <f>WEEKDAY(A6961)</f>
        <v>5</v>
      </c>
      <c r="D6961" s="164">
        <v>24</v>
      </c>
      <c r="E6961" s="163">
        <v>12</v>
      </c>
      <c r="F6961" s="163">
        <v>13.92</v>
      </c>
      <c r="G6961" s="163">
        <v>11.515000000000001</v>
      </c>
      <c r="H6961" s="1">
        <v>496</v>
      </c>
      <c r="I6961" s="161">
        <f>VLOOKUP(B6961,L$2:M$54,2,FALSE)</f>
        <v>1.0166849771989903</v>
      </c>
      <c r="J6961">
        <f>MAX(I6961*F6961,E6961)</f>
        <v>14.152254882609945</v>
      </c>
      <c r="L6961" s="166"/>
      <c r="M6961" s="41"/>
      <c r="N6961" s="41"/>
      <c r="O6961" s="41"/>
    </row>
    <row r="6962" spans="1:15" x14ac:dyDescent="0.25">
      <c r="A6962" s="165">
        <v>43756</v>
      </c>
      <c r="B6962" s="167">
        <f>WEEKNUM(A6962)</f>
        <v>42</v>
      </c>
      <c r="C6962" s="164">
        <f>WEEKDAY(A6962)</f>
        <v>6</v>
      </c>
      <c r="D6962" s="164">
        <v>1</v>
      </c>
      <c r="E6962" s="163">
        <v>12</v>
      </c>
      <c r="F6962" s="163">
        <v>13.934999999999999</v>
      </c>
      <c r="G6962" s="163">
        <v>12.275</v>
      </c>
      <c r="H6962" s="1">
        <v>191</v>
      </c>
      <c r="I6962" s="161">
        <f>VLOOKUP(B6962,L$2:M$54,2,FALSE)</f>
        <v>1.0166849771989903</v>
      </c>
      <c r="J6962">
        <f>MAX(I6962*F6962,E6962)</f>
        <v>14.167505157267929</v>
      </c>
      <c r="L6962" s="166"/>
      <c r="M6962" s="41"/>
      <c r="N6962" s="41"/>
      <c r="O6962" s="41"/>
    </row>
    <row r="6963" spans="1:15" x14ac:dyDescent="0.25">
      <c r="A6963" s="165">
        <v>43756.041666666664</v>
      </c>
      <c r="B6963" s="167">
        <f>WEEKNUM(A6963)</f>
        <v>42</v>
      </c>
      <c r="C6963" s="164">
        <f>WEEKDAY(A6963)</f>
        <v>6</v>
      </c>
      <c r="D6963" s="164">
        <v>2</v>
      </c>
      <c r="E6963" s="163">
        <v>12</v>
      </c>
      <c r="F6963" s="163">
        <v>13.225</v>
      </c>
      <c r="G6963" s="163">
        <v>12.059999999999999</v>
      </c>
      <c r="H6963" s="1">
        <v>113</v>
      </c>
      <c r="I6963" s="161">
        <f>VLOOKUP(B6963,L$2:M$54,2,FALSE)</f>
        <v>1.0166849771989903</v>
      </c>
      <c r="J6963">
        <f>MAX(I6963*F6963,E6963)</f>
        <v>13.445658823456647</v>
      </c>
      <c r="L6963" s="166"/>
      <c r="M6963" s="41"/>
      <c r="N6963" s="41"/>
      <c r="O6963" s="41"/>
    </row>
    <row r="6964" spans="1:15" x14ac:dyDescent="0.25">
      <c r="A6964" s="165">
        <v>43756.083333333336</v>
      </c>
      <c r="B6964" s="167">
        <f>WEEKNUM(A6964)</f>
        <v>42</v>
      </c>
      <c r="C6964" s="164">
        <f>WEEKDAY(A6964)</f>
        <v>6</v>
      </c>
      <c r="D6964" s="164">
        <v>3</v>
      </c>
      <c r="E6964" s="163">
        <v>10</v>
      </c>
      <c r="F6964" s="163">
        <v>10.495000000000001</v>
      </c>
      <c r="G6964" s="163">
        <v>10.385</v>
      </c>
      <c r="H6964" s="1">
        <v>86</v>
      </c>
      <c r="I6964" s="161">
        <f>VLOOKUP(B6964,L$2:M$54,2,FALSE)</f>
        <v>1.0166849771989903</v>
      </c>
      <c r="J6964">
        <f>MAX(I6964*F6964,E6964)</f>
        <v>10.670108835703404</v>
      </c>
      <c r="L6964" s="166"/>
      <c r="M6964" s="41"/>
      <c r="N6964" s="41"/>
      <c r="O6964" s="41"/>
    </row>
    <row r="6965" spans="1:15" x14ac:dyDescent="0.25">
      <c r="A6965" s="165">
        <v>43756.125</v>
      </c>
      <c r="B6965" s="167">
        <f>WEEKNUM(A6965)</f>
        <v>42</v>
      </c>
      <c r="C6965" s="164">
        <f>WEEKDAY(A6965)</f>
        <v>6</v>
      </c>
      <c r="D6965" s="164">
        <v>4</v>
      </c>
      <c r="E6965" s="163">
        <v>10</v>
      </c>
      <c r="F6965" s="163">
        <v>10.850000000000001</v>
      </c>
      <c r="G6965" s="163">
        <v>12.4825</v>
      </c>
      <c r="H6965" s="1">
        <v>184</v>
      </c>
      <c r="I6965" s="161">
        <f>VLOOKUP(B6965,L$2:M$54,2,FALSE)</f>
        <v>1.0166849771989903</v>
      </c>
      <c r="J6965">
        <f>MAX(I6965*F6965,E6965)</f>
        <v>11.031032002609047</v>
      </c>
      <c r="L6965" s="166"/>
      <c r="M6965" s="41"/>
      <c r="N6965" s="41"/>
      <c r="O6965" s="41"/>
    </row>
    <row r="6966" spans="1:15" x14ac:dyDescent="0.25">
      <c r="A6966" s="165">
        <v>43756.166666666664</v>
      </c>
      <c r="B6966" s="167">
        <f>WEEKNUM(A6966)</f>
        <v>42</v>
      </c>
      <c r="C6966" s="164">
        <f>WEEKDAY(A6966)</f>
        <v>6</v>
      </c>
      <c r="D6966" s="164">
        <v>5</v>
      </c>
      <c r="E6966" s="163">
        <v>10</v>
      </c>
      <c r="F6966" s="163">
        <v>10.475000000000001</v>
      </c>
      <c r="G6966" s="163">
        <v>13.89</v>
      </c>
      <c r="H6966" s="1">
        <v>357</v>
      </c>
      <c r="I6966" s="161">
        <f>VLOOKUP(B6966,L$2:M$54,2,FALSE)</f>
        <v>1.0166849771989903</v>
      </c>
      <c r="J6966">
        <f>MAX(I6966*F6966,E6966)</f>
        <v>10.649775136159425</v>
      </c>
      <c r="L6966" s="166"/>
      <c r="M6966" s="41"/>
      <c r="N6966" s="41"/>
      <c r="O6966" s="41"/>
    </row>
    <row r="6967" spans="1:15" x14ac:dyDescent="0.25">
      <c r="A6967" s="165">
        <v>43756.208333333336</v>
      </c>
      <c r="B6967" s="167">
        <f>WEEKNUM(A6967)</f>
        <v>42</v>
      </c>
      <c r="C6967" s="164">
        <f>WEEKDAY(A6967)</f>
        <v>6</v>
      </c>
      <c r="D6967" s="164">
        <v>6</v>
      </c>
      <c r="E6967" s="163">
        <v>11.254999999999999</v>
      </c>
      <c r="F6967" s="163">
        <v>11.120000000000001</v>
      </c>
      <c r="G6967" s="163">
        <v>12.8025</v>
      </c>
      <c r="H6967" s="1">
        <v>767</v>
      </c>
      <c r="I6967" s="161">
        <f>VLOOKUP(B6967,L$2:M$54,2,FALSE)</f>
        <v>1.0166849771989903</v>
      </c>
      <c r="J6967">
        <f>MAX(I6967*F6967,E6967)</f>
        <v>11.305536946452774</v>
      </c>
      <c r="L6967" s="166"/>
      <c r="M6967" s="41"/>
      <c r="N6967" s="41"/>
      <c r="O6967" s="41"/>
    </row>
    <row r="6968" spans="1:15" x14ac:dyDescent="0.25">
      <c r="A6968" s="165">
        <v>43756.25</v>
      </c>
      <c r="B6968" s="167">
        <f>WEEKNUM(A6968)</f>
        <v>42</v>
      </c>
      <c r="C6968" s="164">
        <f>WEEKDAY(A6968)</f>
        <v>6</v>
      </c>
      <c r="D6968" s="164">
        <v>7</v>
      </c>
      <c r="E6968" s="163">
        <v>9.5249999999999986</v>
      </c>
      <c r="F6968" s="163">
        <v>9.5249999999999986</v>
      </c>
      <c r="G6968" s="163">
        <v>12.245000000000001</v>
      </c>
      <c r="H6968" s="1">
        <v>3151</v>
      </c>
      <c r="I6968" s="161">
        <f>VLOOKUP(B6968,L$2:M$54,2,FALSE)</f>
        <v>1.0166849771989903</v>
      </c>
      <c r="J6968">
        <f>MAX(I6968*F6968,E6968)</f>
        <v>9.6839244078203812</v>
      </c>
      <c r="L6968" s="166"/>
      <c r="M6968" s="41"/>
      <c r="N6968" s="41"/>
      <c r="O6968" s="41"/>
    </row>
    <row r="6969" spans="1:15" x14ac:dyDescent="0.25">
      <c r="A6969" s="165">
        <v>43756.291666666664</v>
      </c>
      <c r="B6969" s="167">
        <f>WEEKNUM(A6969)</f>
        <v>42</v>
      </c>
      <c r="C6969" s="164">
        <f>WEEKDAY(A6969)</f>
        <v>6</v>
      </c>
      <c r="D6969" s="164">
        <v>8</v>
      </c>
      <c r="E6969" s="163">
        <v>10.635</v>
      </c>
      <c r="F6969" s="163">
        <v>12.370000000000001</v>
      </c>
      <c r="G6969" s="163">
        <v>12.524999999999999</v>
      </c>
      <c r="H6969" s="1">
        <v>3989</v>
      </c>
      <c r="I6969" s="161">
        <f>VLOOKUP(B6969,L$2:M$54,2,FALSE)</f>
        <v>1.0166849771989903</v>
      </c>
      <c r="J6969">
        <f>MAX(I6969*F6969,E6969)</f>
        <v>12.576393167951512</v>
      </c>
      <c r="L6969" s="166"/>
      <c r="M6969" s="41"/>
      <c r="N6969" s="41"/>
      <c r="O6969" s="41"/>
    </row>
    <row r="6970" spans="1:15" x14ac:dyDescent="0.25">
      <c r="A6970" s="165">
        <v>43756.333333333336</v>
      </c>
      <c r="B6970" s="167">
        <f>WEEKNUM(A6970)</f>
        <v>42</v>
      </c>
      <c r="C6970" s="164">
        <f>WEEKDAY(A6970)</f>
        <v>6</v>
      </c>
      <c r="D6970" s="164">
        <v>9</v>
      </c>
      <c r="E6970" s="163">
        <v>10</v>
      </c>
      <c r="F6970" s="163">
        <v>16.535</v>
      </c>
      <c r="G6970" s="163">
        <v>12.41</v>
      </c>
      <c r="H6970" s="1">
        <v>3246</v>
      </c>
      <c r="I6970" s="161">
        <f>VLOOKUP(B6970,L$2:M$54,2,FALSE)</f>
        <v>1.0166849771989903</v>
      </c>
      <c r="J6970">
        <f>MAX(I6970*F6970,E6970)</f>
        <v>16.810886097985303</v>
      </c>
      <c r="L6970" s="166"/>
      <c r="M6970" s="41"/>
      <c r="N6970" s="41"/>
      <c r="O6970" s="41"/>
    </row>
    <row r="6971" spans="1:15" x14ac:dyDescent="0.25">
      <c r="A6971" s="165">
        <v>43756.375</v>
      </c>
      <c r="B6971" s="167">
        <f>WEEKNUM(A6971)</f>
        <v>42</v>
      </c>
      <c r="C6971" s="164">
        <f>WEEKDAY(A6971)</f>
        <v>6</v>
      </c>
      <c r="D6971" s="164">
        <v>10</v>
      </c>
      <c r="E6971" s="163">
        <v>10</v>
      </c>
      <c r="F6971" s="163">
        <v>19.29</v>
      </c>
      <c r="G6971" s="163">
        <v>11.952500000000001</v>
      </c>
      <c r="H6971" s="1">
        <v>2767</v>
      </c>
      <c r="I6971" s="161">
        <f>VLOOKUP(B6971,L$2:M$54,2,FALSE)</f>
        <v>1.0166849771989903</v>
      </c>
      <c r="J6971">
        <f>MAX(I6971*F6971,E6971)</f>
        <v>19.611853210168523</v>
      </c>
      <c r="L6971" s="166"/>
      <c r="M6971" s="41"/>
      <c r="N6971" s="41"/>
      <c r="O6971" s="41"/>
    </row>
    <row r="6972" spans="1:15" x14ac:dyDescent="0.25">
      <c r="A6972" s="165">
        <v>43756.416666666664</v>
      </c>
      <c r="B6972" s="167">
        <f>WEEKNUM(A6972)</f>
        <v>42</v>
      </c>
      <c r="C6972" s="164">
        <f>WEEKDAY(A6972)</f>
        <v>6</v>
      </c>
      <c r="D6972" s="164">
        <v>11</v>
      </c>
      <c r="E6972" s="163">
        <v>10</v>
      </c>
      <c r="F6972" s="163">
        <v>15.025</v>
      </c>
      <c r="G6972" s="163">
        <v>12.835000000000001</v>
      </c>
      <c r="H6972" s="1">
        <v>2664</v>
      </c>
      <c r="I6972" s="161">
        <f>VLOOKUP(B6972,L$2:M$54,2,FALSE)</f>
        <v>1.0166849771989903</v>
      </c>
      <c r="J6972">
        <f>MAX(I6972*F6972,E6972)</f>
        <v>15.27569178241483</v>
      </c>
      <c r="L6972" s="166"/>
      <c r="M6972" s="41"/>
      <c r="N6972" s="41"/>
      <c r="O6972" s="41"/>
    </row>
    <row r="6973" spans="1:15" x14ac:dyDescent="0.25">
      <c r="A6973" s="165">
        <v>43756.458333333336</v>
      </c>
      <c r="B6973" s="167">
        <f>WEEKNUM(A6973)</f>
        <v>42</v>
      </c>
      <c r="C6973" s="164">
        <f>WEEKDAY(A6973)</f>
        <v>6</v>
      </c>
      <c r="D6973" s="164">
        <v>12</v>
      </c>
      <c r="E6973" s="163">
        <v>10</v>
      </c>
      <c r="F6973" s="163">
        <v>13.92</v>
      </c>
      <c r="G6973" s="163">
        <v>12.8825</v>
      </c>
      <c r="H6973" s="1">
        <v>2577</v>
      </c>
      <c r="I6973" s="161">
        <f>VLOOKUP(B6973,L$2:M$54,2,FALSE)</f>
        <v>1.0166849771989903</v>
      </c>
      <c r="J6973">
        <f>MAX(I6973*F6973,E6973)</f>
        <v>14.152254882609945</v>
      </c>
      <c r="L6973" s="166"/>
      <c r="M6973" s="41"/>
      <c r="N6973" s="41"/>
      <c r="O6973" s="41"/>
    </row>
    <row r="6974" spans="1:15" x14ac:dyDescent="0.25">
      <c r="A6974" s="165">
        <v>43756.5</v>
      </c>
      <c r="B6974" s="167">
        <f>WEEKNUM(A6974)</f>
        <v>42</v>
      </c>
      <c r="C6974" s="164">
        <f>WEEKDAY(A6974)</f>
        <v>6</v>
      </c>
      <c r="D6974" s="164">
        <v>13</v>
      </c>
      <c r="E6974" s="163">
        <v>10</v>
      </c>
      <c r="F6974" s="163">
        <v>14.2</v>
      </c>
      <c r="G6974" s="163">
        <v>12.282499999999999</v>
      </c>
      <c r="H6974" s="1">
        <v>2326</v>
      </c>
      <c r="I6974" s="161">
        <f>VLOOKUP(B6974,L$2:M$54,2,FALSE)</f>
        <v>1.0166849771989903</v>
      </c>
      <c r="J6974">
        <f>MAX(I6974*F6974,E6974)</f>
        <v>14.436926676225662</v>
      </c>
      <c r="L6974" s="166"/>
      <c r="M6974" s="41"/>
      <c r="N6974" s="41"/>
      <c r="O6974" s="41"/>
    </row>
    <row r="6975" spans="1:15" x14ac:dyDescent="0.25">
      <c r="A6975" s="165">
        <v>43756.541666666664</v>
      </c>
      <c r="B6975" s="167">
        <f>WEEKNUM(A6975)</f>
        <v>42</v>
      </c>
      <c r="C6975" s="164">
        <f>WEEKDAY(A6975)</f>
        <v>6</v>
      </c>
      <c r="D6975" s="164">
        <v>14</v>
      </c>
      <c r="E6975" s="163">
        <v>10</v>
      </c>
      <c r="F6975" s="163">
        <v>14.445</v>
      </c>
      <c r="G6975" s="163">
        <v>13.487500000000001</v>
      </c>
      <c r="H6975" s="1">
        <v>2562</v>
      </c>
      <c r="I6975" s="161">
        <f>VLOOKUP(B6975,L$2:M$54,2,FALSE)</f>
        <v>1.0166849771989903</v>
      </c>
      <c r="J6975">
        <f>MAX(I6975*F6975,E6975)</f>
        <v>14.686014495639416</v>
      </c>
      <c r="L6975" s="166"/>
      <c r="M6975" s="41"/>
      <c r="N6975" s="41"/>
      <c r="O6975" s="41"/>
    </row>
    <row r="6976" spans="1:15" x14ac:dyDescent="0.25">
      <c r="A6976" s="165">
        <v>43756.583333333336</v>
      </c>
      <c r="B6976" s="167">
        <f>WEEKNUM(A6976)</f>
        <v>42</v>
      </c>
      <c r="C6976" s="164">
        <f>WEEKDAY(A6976)</f>
        <v>6</v>
      </c>
      <c r="D6976" s="164">
        <v>15</v>
      </c>
      <c r="E6976" s="163">
        <v>10</v>
      </c>
      <c r="F6976" s="163">
        <v>13.79</v>
      </c>
      <c r="G6976" s="163">
        <v>14.024999999999999</v>
      </c>
      <c r="H6976" s="1">
        <v>2662</v>
      </c>
      <c r="I6976" s="161">
        <f>VLOOKUP(B6976,L$2:M$54,2,FALSE)</f>
        <v>1.0166849771989903</v>
      </c>
      <c r="J6976">
        <f>MAX(I6976*F6976,E6976)</f>
        <v>14.020085835574076</v>
      </c>
      <c r="L6976" s="166"/>
      <c r="M6976" s="41"/>
      <c r="N6976" s="41"/>
      <c r="O6976" s="41"/>
    </row>
    <row r="6977" spans="1:15" x14ac:dyDescent="0.25">
      <c r="A6977" s="165">
        <v>43756.625</v>
      </c>
      <c r="B6977" s="167">
        <f>WEEKNUM(A6977)</f>
        <v>42</v>
      </c>
      <c r="C6977" s="164">
        <f>WEEKDAY(A6977)</f>
        <v>6</v>
      </c>
      <c r="D6977" s="164">
        <v>16</v>
      </c>
      <c r="E6977" s="163">
        <v>10</v>
      </c>
      <c r="F6977" s="163">
        <v>14.295000000000002</v>
      </c>
      <c r="G6977" s="163">
        <v>12.495000000000001</v>
      </c>
      <c r="H6977" s="1">
        <v>2904</v>
      </c>
      <c r="I6977" s="161">
        <f>VLOOKUP(B6977,L$2:M$54,2,FALSE)</f>
        <v>1.0166849771989903</v>
      </c>
      <c r="J6977">
        <f>MAX(I6977*F6977,E6977)</f>
        <v>14.533511749059569</v>
      </c>
      <c r="L6977" s="166"/>
      <c r="M6977" s="41"/>
      <c r="N6977" s="41"/>
      <c r="O6977" s="41"/>
    </row>
    <row r="6978" spans="1:15" x14ac:dyDescent="0.25">
      <c r="A6978" s="165">
        <v>43756.666666666664</v>
      </c>
      <c r="B6978" s="167">
        <f>WEEKNUM(A6978)</f>
        <v>42</v>
      </c>
      <c r="C6978" s="164">
        <f>WEEKDAY(A6978)</f>
        <v>6</v>
      </c>
      <c r="D6978" s="164">
        <v>17</v>
      </c>
      <c r="E6978" s="163">
        <v>10</v>
      </c>
      <c r="F6978" s="163">
        <v>14.035</v>
      </c>
      <c r="G6978" s="163">
        <v>11.952500000000001</v>
      </c>
      <c r="H6978" s="1">
        <v>3684</v>
      </c>
      <c r="I6978" s="161">
        <f>VLOOKUP(B6978,L$2:M$54,2,FALSE)</f>
        <v>1.0166849771989903</v>
      </c>
      <c r="J6978">
        <f>MAX(I6978*F6978,E6978)</f>
        <v>14.26917365498783</v>
      </c>
      <c r="L6978" s="166"/>
      <c r="M6978" s="41"/>
      <c r="N6978" s="41"/>
      <c r="O6978" s="41"/>
    </row>
    <row r="6979" spans="1:15" x14ac:dyDescent="0.25">
      <c r="A6979" s="165">
        <v>43756.708333333336</v>
      </c>
      <c r="B6979" s="167">
        <f>WEEKNUM(A6979)</f>
        <v>42</v>
      </c>
      <c r="C6979" s="164">
        <f>WEEKDAY(A6979)</f>
        <v>6</v>
      </c>
      <c r="D6979" s="164">
        <v>18</v>
      </c>
      <c r="E6979" s="163">
        <v>10</v>
      </c>
      <c r="F6979" s="163">
        <v>15.855</v>
      </c>
      <c r="G6979" s="163">
        <v>12.977499999999999</v>
      </c>
      <c r="H6979" s="1">
        <v>4099</v>
      </c>
      <c r="I6979" s="161">
        <f>VLOOKUP(B6979,L$2:M$54,2,FALSE)</f>
        <v>1.0166849771989903</v>
      </c>
      <c r="J6979">
        <f>MAX(I6979*F6979,E6979)</f>
        <v>16.119540313489992</v>
      </c>
      <c r="L6979" s="166"/>
      <c r="M6979" s="41"/>
      <c r="N6979" s="41"/>
      <c r="O6979" s="41"/>
    </row>
    <row r="6980" spans="1:15" x14ac:dyDescent="0.25">
      <c r="A6980" s="165">
        <v>43756.75</v>
      </c>
      <c r="B6980" s="167">
        <f>WEEKNUM(A6980)</f>
        <v>42</v>
      </c>
      <c r="C6980" s="164">
        <f>WEEKDAY(A6980)</f>
        <v>6</v>
      </c>
      <c r="D6980" s="164">
        <v>19</v>
      </c>
      <c r="E6980" s="163">
        <v>10</v>
      </c>
      <c r="F6980" s="163">
        <v>16.524999999999999</v>
      </c>
      <c r="G6980" s="163">
        <v>12.872499999999999</v>
      </c>
      <c r="H6980" s="1">
        <v>3024</v>
      </c>
      <c r="I6980" s="161">
        <f>VLOOKUP(B6980,L$2:M$54,2,FALSE)</f>
        <v>1.0166849771989903</v>
      </c>
      <c r="J6980">
        <f>MAX(I6980*F6980,E6980)</f>
        <v>16.800719248213312</v>
      </c>
      <c r="L6980" s="166"/>
      <c r="M6980" s="41"/>
      <c r="N6980" s="41"/>
      <c r="O6980" s="41"/>
    </row>
    <row r="6981" spans="1:15" x14ac:dyDescent="0.25">
      <c r="A6981" s="165">
        <v>43756.791666666664</v>
      </c>
      <c r="B6981" s="167">
        <f>WEEKNUM(A6981)</f>
        <v>42</v>
      </c>
      <c r="C6981" s="164">
        <f>WEEKDAY(A6981)</f>
        <v>6</v>
      </c>
      <c r="D6981" s="164">
        <v>20</v>
      </c>
      <c r="E6981" s="163">
        <v>10</v>
      </c>
      <c r="F6981" s="163">
        <v>16.23</v>
      </c>
      <c r="G6981" s="163">
        <v>13.21</v>
      </c>
      <c r="H6981" s="1">
        <v>2254</v>
      </c>
      <c r="I6981" s="161">
        <f>VLOOKUP(B6981,L$2:M$54,2,FALSE)</f>
        <v>1.0166849771989903</v>
      </c>
      <c r="J6981">
        <f>MAX(I6981*F6981,E6981)</f>
        <v>16.500797179939614</v>
      </c>
      <c r="L6981" s="166"/>
      <c r="M6981" s="41"/>
      <c r="N6981" s="41"/>
      <c r="O6981" s="41"/>
    </row>
    <row r="6982" spans="1:15" x14ac:dyDescent="0.25">
      <c r="A6982" s="165">
        <v>43756.833333333336</v>
      </c>
      <c r="B6982" s="167">
        <f>WEEKNUM(A6982)</f>
        <v>42</v>
      </c>
      <c r="C6982" s="164">
        <f>WEEKDAY(A6982)</f>
        <v>6</v>
      </c>
      <c r="D6982" s="164">
        <v>21</v>
      </c>
      <c r="E6982" s="163">
        <v>10</v>
      </c>
      <c r="F6982" s="163">
        <v>14.525</v>
      </c>
      <c r="G6982" s="163">
        <v>13.045</v>
      </c>
      <c r="H6982" s="1">
        <v>1120</v>
      </c>
      <c r="I6982" s="161">
        <f>VLOOKUP(B6982,L$2:M$54,2,FALSE)</f>
        <v>1.0166849771989903</v>
      </c>
      <c r="J6982">
        <f>MAX(I6982*F6982,E6982)</f>
        <v>14.767349293815334</v>
      </c>
      <c r="L6982" s="166"/>
      <c r="M6982" s="41"/>
      <c r="N6982" s="41"/>
      <c r="O6982" s="41"/>
    </row>
    <row r="6983" spans="1:15" x14ac:dyDescent="0.25">
      <c r="A6983" s="165">
        <v>43756.875</v>
      </c>
      <c r="B6983" s="167">
        <f>WEEKNUM(A6983)</f>
        <v>42</v>
      </c>
      <c r="C6983" s="164">
        <f>WEEKDAY(A6983)</f>
        <v>6</v>
      </c>
      <c r="D6983" s="164">
        <v>22</v>
      </c>
      <c r="E6983" s="163">
        <v>10</v>
      </c>
      <c r="F6983" s="163">
        <v>13.08</v>
      </c>
      <c r="G6983" s="163">
        <v>12.297499999999999</v>
      </c>
      <c r="H6983" s="1">
        <v>833</v>
      </c>
      <c r="I6983" s="161">
        <f>VLOOKUP(B6983,L$2:M$54,2,FALSE)</f>
        <v>1.0166849771989903</v>
      </c>
      <c r="J6983">
        <f>MAX(I6983*F6983,E6983)</f>
        <v>13.298239501762794</v>
      </c>
      <c r="L6983" s="166"/>
      <c r="M6983" s="41"/>
      <c r="N6983" s="41"/>
      <c r="O6983" s="41"/>
    </row>
    <row r="6984" spans="1:15" x14ac:dyDescent="0.25">
      <c r="A6984" s="165">
        <v>43756.916666666664</v>
      </c>
      <c r="B6984" s="167">
        <f>WEEKNUM(A6984)</f>
        <v>42</v>
      </c>
      <c r="C6984" s="164">
        <f>WEEKDAY(A6984)</f>
        <v>6</v>
      </c>
      <c r="D6984" s="164">
        <v>23</v>
      </c>
      <c r="E6984" s="163">
        <v>11.55</v>
      </c>
      <c r="F6984" s="163">
        <v>11.55</v>
      </c>
      <c r="G6984" s="163">
        <v>11.184999999999999</v>
      </c>
      <c r="H6984" s="1">
        <v>726</v>
      </c>
      <c r="I6984" s="161">
        <f>VLOOKUP(B6984,L$2:M$54,2,FALSE)</f>
        <v>1.0166849771989903</v>
      </c>
      <c r="J6984">
        <f>MAX(I6984*F6984,E6984)</f>
        <v>11.742711486648339</v>
      </c>
      <c r="L6984" s="166"/>
      <c r="M6984" s="41"/>
      <c r="N6984" s="41"/>
      <c r="O6984" s="41"/>
    </row>
    <row r="6985" spans="1:15" x14ac:dyDescent="0.25">
      <c r="A6985" s="165">
        <v>43756.958333333336</v>
      </c>
      <c r="B6985" s="167">
        <f>WEEKNUM(A6985)</f>
        <v>42</v>
      </c>
      <c r="C6985" s="164">
        <f>WEEKDAY(A6985)</f>
        <v>6</v>
      </c>
      <c r="D6985" s="164">
        <v>24</v>
      </c>
      <c r="E6985" s="163">
        <v>11.719999999999999</v>
      </c>
      <c r="F6985" s="163">
        <v>11.719999999999999</v>
      </c>
      <c r="G6985" s="163">
        <v>11.002500000000001</v>
      </c>
      <c r="H6985" s="1">
        <v>451</v>
      </c>
      <c r="I6985" s="161">
        <f>VLOOKUP(B6985,L$2:M$54,2,FALSE)</f>
        <v>1.0166849771989903</v>
      </c>
      <c r="J6985">
        <f>MAX(I6985*F6985,E6985)</f>
        <v>11.915547932772165</v>
      </c>
      <c r="L6985" s="166"/>
      <c r="M6985" s="41"/>
      <c r="N6985" s="41"/>
      <c r="O6985" s="41"/>
    </row>
    <row r="6986" spans="1:15" x14ac:dyDescent="0.25">
      <c r="A6986" s="165">
        <v>43757</v>
      </c>
      <c r="B6986" s="167">
        <f>WEEKNUM(A6986)</f>
        <v>42</v>
      </c>
      <c r="C6986" s="164">
        <f>WEEKDAY(A6986)</f>
        <v>7</v>
      </c>
      <c r="D6986" s="164">
        <v>1</v>
      </c>
      <c r="E6986" s="163">
        <v>12.379999999999999</v>
      </c>
      <c r="F6986" s="163">
        <v>12.379999999999999</v>
      </c>
      <c r="G6986" s="163">
        <v>11.712499999999999</v>
      </c>
      <c r="H6986" s="1">
        <v>242</v>
      </c>
      <c r="I6986" s="161">
        <f>VLOOKUP(B6986,L$2:M$54,2,FALSE)</f>
        <v>1.0166849771989903</v>
      </c>
      <c r="J6986">
        <f>MAX(I6986*F6986,E6986)</f>
        <v>12.5865600177235</v>
      </c>
      <c r="L6986" s="166"/>
      <c r="M6986" s="41"/>
      <c r="N6986" s="41"/>
      <c r="O6986" s="41"/>
    </row>
    <row r="6987" spans="1:15" x14ac:dyDescent="0.25">
      <c r="A6987" s="165">
        <v>43757.041666666664</v>
      </c>
      <c r="B6987" s="167">
        <f>WEEKNUM(A6987)</f>
        <v>42</v>
      </c>
      <c r="C6987" s="164">
        <f>WEEKDAY(A6987)</f>
        <v>7</v>
      </c>
      <c r="D6987" s="164">
        <v>2</v>
      </c>
      <c r="E6987" s="163">
        <v>11.855</v>
      </c>
      <c r="F6987" s="163">
        <v>11.855</v>
      </c>
      <c r="G6987" s="163">
        <v>10.175000000000001</v>
      </c>
      <c r="H6987" s="1">
        <v>125</v>
      </c>
      <c r="I6987" s="161">
        <f>VLOOKUP(B6987,L$2:M$54,2,FALSE)</f>
        <v>1.0166849771989903</v>
      </c>
      <c r="J6987">
        <f>MAX(I6987*F6987,E6987)</f>
        <v>12.052800404694031</v>
      </c>
      <c r="L6987" s="166"/>
      <c r="M6987" s="41"/>
      <c r="N6987" s="41"/>
      <c r="O6987" s="41"/>
    </row>
    <row r="6988" spans="1:15" x14ac:dyDescent="0.25">
      <c r="A6988" s="165">
        <v>43757.083333333336</v>
      </c>
      <c r="B6988" s="167">
        <f>WEEKNUM(A6988)</f>
        <v>42</v>
      </c>
      <c r="C6988" s="164">
        <f>WEEKDAY(A6988)</f>
        <v>7</v>
      </c>
      <c r="D6988" s="164">
        <v>3</v>
      </c>
      <c r="E6988" s="163">
        <v>11.925000000000001</v>
      </c>
      <c r="F6988" s="163">
        <v>11.925000000000001</v>
      </c>
      <c r="G6988" s="163">
        <v>11</v>
      </c>
      <c r="H6988" s="1">
        <v>82</v>
      </c>
      <c r="I6988" s="161">
        <f>VLOOKUP(B6988,L$2:M$54,2,FALSE)</f>
        <v>1.0166849771989903</v>
      </c>
      <c r="J6988">
        <f>MAX(I6988*F6988,E6988)</f>
        <v>12.123968353097959</v>
      </c>
      <c r="L6988" s="166"/>
      <c r="M6988" s="41"/>
      <c r="N6988" s="41"/>
      <c r="O6988" s="41"/>
    </row>
    <row r="6989" spans="1:15" x14ac:dyDescent="0.25">
      <c r="A6989" s="165">
        <v>43757.125</v>
      </c>
      <c r="B6989" s="167">
        <f>WEEKNUM(A6989)</f>
        <v>42</v>
      </c>
      <c r="C6989" s="164">
        <f>WEEKDAY(A6989)</f>
        <v>7</v>
      </c>
      <c r="D6989" s="164">
        <v>4</v>
      </c>
      <c r="E6989" s="163">
        <v>11</v>
      </c>
      <c r="F6989" s="163">
        <v>11.125</v>
      </c>
      <c r="G6989" s="163">
        <v>12.37</v>
      </c>
      <c r="H6989" s="1">
        <v>153</v>
      </c>
      <c r="I6989" s="161">
        <f>VLOOKUP(B6989,L$2:M$54,2,FALSE)</f>
        <v>1.0166849771989903</v>
      </c>
      <c r="J6989">
        <f>MAX(I6989*F6989,E6989)</f>
        <v>11.310620371338768</v>
      </c>
      <c r="L6989" s="166"/>
      <c r="M6989" s="41"/>
      <c r="N6989" s="41"/>
      <c r="O6989" s="41"/>
    </row>
    <row r="6990" spans="1:15" x14ac:dyDescent="0.25">
      <c r="A6990" s="165">
        <v>43757.166666666664</v>
      </c>
      <c r="B6990" s="167">
        <f>WEEKNUM(A6990)</f>
        <v>42</v>
      </c>
      <c r="C6990" s="164">
        <f>WEEKDAY(A6990)</f>
        <v>7</v>
      </c>
      <c r="D6990" s="164">
        <v>5</v>
      </c>
      <c r="E6990" s="163">
        <v>12</v>
      </c>
      <c r="F6990" s="163">
        <v>12.02</v>
      </c>
      <c r="G6990" s="163">
        <v>14.387499999999999</v>
      </c>
      <c r="H6990" s="1">
        <v>351</v>
      </c>
      <c r="I6990" s="161">
        <f>VLOOKUP(B6990,L$2:M$54,2,FALSE)</f>
        <v>1.0166849771989903</v>
      </c>
      <c r="J6990">
        <f>MAX(I6990*F6990,E6990)</f>
        <v>12.220553425931863</v>
      </c>
      <c r="L6990" s="166"/>
      <c r="M6990" s="41"/>
      <c r="N6990" s="41"/>
      <c r="O6990" s="41"/>
    </row>
    <row r="6991" spans="1:15" x14ac:dyDescent="0.25">
      <c r="A6991" s="165">
        <v>43757.208333333336</v>
      </c>
      <c r="B6991" s="167">
        <f>WEEKNUM(A6991)</f>
        <v>42</v>
      </c>
      <c r="C6991" s="164">
        <f>WEEKDAY(A6991)</f>
        <v>7</v>
      </c>
      <c r="D6991" s="164">
        <v>6</v>
      </c>
      <c r="E6991" s="163">
        <v>10</v>
      </c>
      <c r="F6991" s="163">
        <v>10.565000000000001</v>
      </c>
      <c r="G6991" s="163">
        <v>13.649999999999999</v>
      </c>
      <c r="H6991" s="1">
        <v>806</v>
      </c>
      <c r="I6991" s="161">
        <f>VLOOKUP(B6991,L$2:M$54,2,FALSE)</f>
        <v>1.0166849771989903</v>
      </c>
      <c r="J6991">
        <f>MAX(I6991*F6991,E6991)</f>
        <v>10.741276784107335</v>
      </c>
      <c r="L6991" s="166"/>
      <c r="M6991" s="41"/>
      <c r="N6991" s="41"/>
      <c r="O6991" s="41"/>
    </row>
    <row r="6992" spans="1:15" x14ac:dyDescent="0.25">
      <c r="A6992" s="165">
        <v>43757.25</v>
      </c>
      <c r="B6992" s="167">
        <f>WEEKNUM(A6992)</f>
        <v>42</v>
      </c>
      <c r="C6992" s="164">
        <f>WEEKDAY(A6992)</f>
        <v>7</v>
      </c>
      <c r="D6992" s="164">
        <v>7</v>
      </c>
      <c r="E6992" s="163">
        <v>10</v>
      </c>
      <c r="F6992" s="163">
        <v>9.99</v>
      </c>
      <c r="G6992" s="163">
        <v>12.5075</v>
      </c>
      <c r="H6992" s="1">
        <v>3159</v>
      </c>
      <c r="I6992" s="161">
        <f>VLOOKUP(B6992,L$2:M$54,2,FALSE)</f>
        <v>1.0166849771989903</v>
      </c>
      <c r="J6992">
        <f>MAX(I6992*F6992,E6992)</f>
        <v>10.156682922217913</v>
      </c>
      <c r="L6992" s="166"/>
      <c r="M6992" s="41"/>
      <c r="N6992" s="41"/>
      <c r="O6992" s="41"/>
    </row>
    <row r="6993" spans="1:15" x14ac:dyDescent="0.25">
      <c r="A6993" s="165">
        <v>43757.291666666664</v>
      </c>
      <c r="B6993" s="167">
        <f>WEEKNUM(A6993)</f>
        <v>42</v>
      </c>
      <c r="C6993" s="164">
        <f>WEEKDAY(A6993)</f>
        <v>7</v>
      </c>
      <c r="D6993" s="164">
        <v>8</v>
      </c>
      <c r="E6993" s="163">
        <v>10</v>
      </c>
      <c r="F6993" s="163">
        <v>11.98</v>
      </c>
      <c r="G6993" s="163">
        <v>11.8325</v>
      </c>
      <c r="H6993" s="1">
        <v>3990</v>
      </c>
      <c r="I6993" s="161">
        <f>VLOOKUP(B6993,L$2:M$54,2,FALSE)</f>
        <v>1.0166849771989903</v>
      </c>
      <c r="J6993">
        <f>MAX(I6993*F6993,E6993)</f>
        <v>12.179886026843905</v>
      </c>
      <c r="L6993" s="166"/>
      <c r="M6993" s="41"/>
      <c r="N6993" s="41"/>
      <c r="O6993" s="41"/>
    </row>
    <row r="6994" spans="1:15" x14ac:dyDescent="0.25">
      <c r="A6994" s="165">
        <v>43757.333333333336</v>
      </c>
      <c r="B6994" s="167">
        <f>WEEKNUM(A6994)</f>
        <v>42</v>
      </c>
      <c r="C6994" s="164">
        <f>WEEKDAY(A6994)</f>
        <v>7</v>
      </c>
      <c r="D6994" s="164">
        <v>9</v>
      </c>
      <c r="E6994" s="163">
        <v>10</v>
      </c>
      <c r="F6994" s="163">
        <v>15.010000000000002</v>
      </c>
      <c r="G6994" s="163">
        <v>12.4025</v>
      </c>
      <c r="H6994" s="1">
        <v>3547</v>
      </c>
      <c r="I6994" s="161">
        <f>VLOOKUP(B6994,L$2:M$54,2,FALSE)</f>
        <v>1.0166849771989903</v>
      </c>
      <c r="J6994">
        <f>MAX(I6994*F6994,E6994)</f>
        <v>15.260441507756846</v>
      </c>
      <c r="L6994" s="166"/>
      <c r="M6994" s="41"/>
      <c r="N6994" s="41"/>
      <c r="O6994" s="41"/>
    </row>
    <row r="6995" spans="1:15" x14ac:dyDescent="0.25">
      <c r="A6995" s="165">
        <v>43757.375</v>
      </c>
      <c r="B6995" s="167">
        <f>WEEKNUM(A6995)</f>
        <v>42</v>
      </c>
      <c r="C6995" s="164">
        <f>WEEKDAY(A6995)</f>
        <v>7</v>
      </c>
      <c r="D6995" s="164">
        <v>10</v>
      </c>
      <c r="E6995" s="163">
        <v>10</v>
      </c>
      <c r="F6995" s="163">
        <v>15.76</v>
      </c>
      <c r="G6995" s="163">
        <v>12.215</v>
      </c>
      <c r="H6995" s="1">
        <v>2708</v>
      </c>
      <c r="I6995" s="161">
        <f>VLOOKUP(B6995,L$2:M$54,2,FALSE)</f>
        <v>1.0166849771989903</v>
      </c>
      <c r="J6995">
        <f>MAX(I6995*F6995,E6995)</f>
        <v>16.022955240656088</v>
      </c>
      <c r="L6995" s="166"/>
      <c r="M6995" s="41"/>
      <c r="N6995" s="41"/>
      <c r="O6995" s="41"/>
    </row>
    <row r="6996" spans="1:15" x14ac:dyDescent="0.25">
      <c r="A6996" s="165">
        <v>43757.416666666664</v>
      </c>
      <c r="B6996" s="167">
        <f>WEEKNUM(A6996)</f>
        <v>42</v>
      </c>
      <c r="C6996" s="164">
        <f>WEEKDAY(A6996)</f>
        <v>7</v>
      </c>
      <c r="D6996" s="164">
        <v>11</v>
      </c>
      <c r="E6996" s="163">
        <v>10</v>
      </c>
      <c r="F6996" s="163">
        <v>14.955000000000002</v>
      </c>
      <c r="G6996" s="163">
        <v>12.5725</v>
      </c>
      <c r="H6996" s="1">
        <v>2749</v>
      </c>
      <c r="I6996" s="161">
        <f>VLOOKUP(B6996,L$2:M$54,2,FALSE)</f>
        <v>1.0166849771989903</v>
      </c>
      <c r="J6996">
        <f>MAX(I6996*F6996,E6996)</f>
        <v>15.204523834010901</v>
      </c>
      <c r="L6996" s="166"/>
      <c r="M6996" s="41"/>
      <c r="N6996" s="41"/>
      <c r="O6996" s="41"/>
    </row>
    <row r="6997" spans="1:15" x14ac:dyDescent="0.25">
      <c r="A6997" s="165">
        <v>43757.458333333336</v>
      </c>
      <c r="B6997" s="167">
        <f>WEEKNUM(A6997)</f>
        <v>42</v>
      </c>
      <c r="C6997" s="164">
        <f>WEEKDAY(A6997)</f>
        <v>7</v>
      </c>
      <c r="D6997" s="164">
        <v>12</v>
      </c>
      <c r="E6997" s="163">
        <v>10</v>
      </c>
      <c r="F6997" s="163">
        <v>15.905000000000001</v>
      </c>
      <c r="G6997" s="163">
        <v>11.942500000000001</v>
      </c>
      <c r="H6997" s="1">
        <v>2640</v>
      </c>
      <c r="I6997" s="161">
        <f>VLOOKUP(B6997,L$2:M$54,2,FALSE)</f>
        <v>1.0166849771989903</v>
      </c>
      <c r="J6997">
        <f>MAX(I6997*F6997,E6997)</f>
        <v>16.170374562349942</v>
      </c>
      <c r="L6997" s="166"/>
      <c r="M6997" s="41"/>
      <c r="N6997" s="41"/>
      <c r="O6997" s="41"/>
    </row>
    <row r="6998" spans="1:15" x14ac:dyDescent="0.25">
      <c r="A6998" s="165">
        <v>43757.5</v>
      </c>
      <c r="B6998" s="167">
        <f>WEEKNUM(A6998)</f>
        <v>42</v>
      </c>
      <c r="C6998" s="164">
        <f>WEEKDAY(A6998)</f>
        <v>7</v>
      </c>
      <c r="D6998" s="164">
        <v>13</v>
      </c>
      <c r="E6998" s="163">
        <v>10</v>
      </c>
      <c r="F6998" s="163">
        <v>14.8</v>
      </c>
      <c r="G6998" s="163">
        <v>12.1675</v>
      </c>
      <c r="H6998" s="1">
        <v>2324</v>
      </c>
      <c r="I6998" s="161">
        <f>VLOOKUP(B6998,L$2:M$54,2,FALSE)</f>
        <v>1.0166849771989903</v>
      </c>
      <c r="J6998">
        <f>MAX(I6998*F6998,E6998)</f>
        <v>15.046937662545057</v>
      </c>
      <c r="L6998" s="166"/>
      <c r="M6998" s="41"/>
      <c r="N6998" s="41"/>
      <c r="O6998" s="41"/>
    </row>
    <row r="6999" spans="1:15" x14ac:dyDescent="0.25">
      <c r="A6999" s="165">
        <v>43757.541666666664</v>
      </c>
      <c r="B6999" s="167">
        <f>WEEKNUM(A6999)</f>
        <v>42</v>
      </c>
      <c r="C6999" s="164">
        <f>WEEKDAY(A6999)</f>
        <v>7</v>
      </c>
      <c r="D6999" s="164">
        <v>14</v>
      </c>
      <c r="E6999" s="163">
        <v>10</v>
      </c>
      <c r="F6999" s="163">
        <v>13.914999999999999</v>
      </c>
      <c r="G6999" s="163">
        <v>12.997499999999999</v>
      </c>
      <c r="H6999" s="1">
        <v>2548</v>
      </c>
      <c r="I6999" s="161">
        <f>VLOOKUP(B6999,L$2:M$54,2,FALSE)</f>
        <v>1.0166849771989903</v>
      </c>
      <c r="J6999">
        <f>MAX(I6999*F6999,E6999)</f>
        <v>14.14717145772395</v>
      </c>
      <c r="L6999" s="166"/>
      <c r="M6999" s="41"/>
      <c r="N6999" s="41"/>
      <c r="O6999" s="41"/>
    </row>
    <row r="7000" spans="1:15" x14ac:dyDescent="0.25">
      <c r="A7000" s="165">
        <v>43757.583333333336</v>
      </c>
      <c r="B7000" s="167">
        <f>WEEKNUM(A7000)</f>
        <v>42</v>
      </c>
      <c r="C7000" s="164">
        <f>WEEKDAY(A7000)</f>
        <v>7</v>
      </c>
      <c r="D7000" s="164">
        <v>15</v>
      </c>
      <c r="E7000" s="163">
        <v>10</v>
      </c>
      <c r="F7000" s="163">
        <v>14.510000000000002</v>
      </c>
      <c r="G7000" s="163">
        <v>13.6975</v>
      </c>
      <c r="H7000" s="1">
        <v>2621</v>
      </c>
      <c r="I7000" s="161">
        <f>VLOOKUP(B7000,L$2:M$54,2,FALSE)</f>
        <v>1.0166849771989903</v>
      </c>
      <c r="J7000">
        <f>MAX(I7000*F7000,E7000)</f>
        <v>14.752099019157351</v>
      </c>
      <c r="L7000" s="166"/>
      <c r="M7000" s="41"/>
      <c r="N7000" s="41"/>
      <c r="O7000" s="41"/>
    </row>
    <row r="7001" spans="1:15" x14ac:dyDescent="0.25">
      <c r="A7001" s="165">
        <v>43757.625</v>
      </c>
      <c r="B7001" s="167">
        <f>WEEKNUM(A7001)</f>
        <v>42</v>
      </c>
      <c r="C7001" s="164">
        <f>WEEKDAY(A7001)</f>
        <v>7</v>
      </c>
      <c r="D7001" s="164">
        <v>16</v>
      </c>
      <c r="E7001" s="163">
        <v>10</v>
      </c>
      <c r="F7001" s="163">
        <v>14.995000000000001</v>
      </c>
      <c r="G7001" s="163">
        <v>13.065000000000001</v>
      </c>
      <c r="H7001" s="1">
        <v>2990</v>
      </c>
      <c r="I7001" s="161">
        <f>VLOOKUP(B7001,L$2:M$54,2,FALSE)</f>
        <v>1.0166849771989903</v>
      </c>
      <c r="J7001">
        <f>MAX(I7001*F7001,E7001)</f>
        <v>15.245191233098861</v>
      </c>
      <c r="L7001" s="166"/>
      <c r="M7001" s="41"/>
      <c r="N7001" s="41"/>
      <c r="O7001" s="41"/>
    </row>
    <row r="7002" spans="1:15" x14ac:dyDescent="0.25">
      <c r="A7002" s="165">
        <v>43757.666666666664</v>
      </c>
      <c r="B7002" s="167">
        <f>WEEKNUM(A7002)</f>
        <v>42</v>
      </c>
      <c r="C7002" s="164">
        <f>WEEKDAY(A7002)</f>
        <v>7</v>
      </c>
      <c r="D7002" s="164">
        <v>17</v>
      </c>
      <c r="E7002" s="163">
        <v>10</v>
      </c>
      <c r="F7002" s="163">
        <v>16.05</v>
      </c>
      <c r="G7002" s="163">
        <v>12.12</v>
      </c>
      <c r="H7002" s="1">
        <v>3754</v>
      </c>
      <c r="I7002" s="161">
        <f>VLOOKUP(B7002,L$2:M$54,2,FALSE)</f>
        <v>1.0166849771989903</v>
      </c>
      <c r="J7002">
        <f>MAX(I7002*F7002,E7002)</f>
        <v>16.317793884043795</v>
      </c>
      <c r="L7002" s="166"/>
      <c r="M7002" s="41"/>
      <c r="N7002" s="41"/>
      <c r="O7002" s="41"/>
    </row>
    <row r="7003" spans="1:15" x14ac:dyDescent="0.25">
      <c r="A7003" s="165">
        <v>43757.708333333336</v>
      </c>
      <c r="B7003" s="167">
        <f>WEEKNUM(A7003)</f>
        <v>42</v>
      </c>
      <c r="C7003" s="164">
        <f>WEEKDAY(A7003)</f>
        <v>7</v>
      </c>
      <c r="D7003" s="164">
        <v>18</v>
      </c>
      <c r="E7003" s="163">
        <v>10</v>
      </c>
      <c r="F7003" s="163">
        <v>16.064999999999998</v>
      </c>
      <c r="G7003" s="163">
        <v>11.837499999999999</v>
      </c>
      <c r="H7003" s="1">
        <v>4212</v>
      </c>
      <c r="I7003" s="161">
        <f>VLOOKUP(B7003,L$2:M$54,2,FALSE)</f>
        <v>1.0166849771989903</v>
      </c>
      <c r="J7003">
        <f>MAX(I7003*F7003,E7003)</f>
        <v>16.333044158701778</v>
      </c>
      <c r="L7003" s="166"/>
      <c r="M7003" s="41"/>
      <c r="N7003" s="41"/>
      <c r="O7003" s="41"/>
    </row>
    <row r="7004" spans="1:15" x14ac:dyDescent="0.25">
      <c r="A7004" s="165">
        <v>43757.75</v>
      </c>
      <c r="B7004" s="167">
        <f>WEEKNUM(A7004)</f>
        <v>42</v>
      </c>
      <c r="C7004" s="164">
        <f>WEEKDAY(A7004)</f>
        <v>7</v>
      </c>
      <c r="D7004" s="164">
        <v>19</v>
      </c>
      <c r="E7004" s="163">
        <v>10</v>
      </c>
      <c r="F7004" s="163">
        <v>18.015000000000001</v>
      </c>
      <c r="G7004" s="163">
        <v>11.66</v>
      </c>
      <c r="H7004" s="1">
        <v>3230</v>
      </c>
      <c r="I7004" s="161">
        <f>VLOOKUP(B7004,L$2:M$54,2,FALSE)</f>
        <v>1.0166849771989903</v>
      </c>
      <c r="J7004">
        <f>MAX(I7004*F7004,E7004)</f>
        <v>18.315579864239812</v>
      </c>
      <c r="L7004" s="166"/>
      <c r="M7004" s="41"/>
      <c r="N7004" s="41"/>
      <c r="O7004" s="41"/>
    </row>
    <row r="7005" spans="1:15" x14ac:dyDescent="0.25">
      <c r="A7005" s="165">
        <v>43757.791666666664</v>
      </c>
      <c r="B7005" s="167">
        <f>WEEKNUM(A7005)</f>
        <v>42</v>
      </c>
      <c r="C7005" s="164">
        <f>WEEKDAY(A7005)</f>
        <v>7</v>
      </c>
      <c r="D7005" s="164">
        <v>20</v>
      </c>
      <c r="E7005" s="163">
        <v>10</v>
      </c>
      <c r="F7005" s="163">
        <v>15.719999999999999</v>
      </c>
      <c r="G7005" s="163">
        <v>11.765000000000001</v>
      </c>
      <c r="H7005" s="1">
        <v>2207</v>
      </c>
      <c r="I7005" s="161">
        <f>VLOOKUP(B7005,L$2:M$54,2,FALSE)</f>
        <v>1.0166849771989903</v>
      </c>
      <c r="J7005">
        <f>MAX(I7005*F7005,E7005)</f>
        <v>15.982287841568127</v>
      </c>
      <c r="L7005" s="166"/>
      <c r="M7005" s="41"/>
      <c r="N7005" s="41"/>
      <c r="O7005" s="41"/>
    </row>
    <row r="7006" spans="1:15" x14ac:dyDescent="0.25">
      <c r="A7006" s="165">
        <v>43757.833333333336</v>
      </c>
      <c r="B7006" s="167">
        <f>WEEKNUM(A7006)</f>
        <v>42</v>
      </c>
      <c r="C7006" s="164">
        <f>WEEKDAY(A7006)</f>
        <v>7</v>
      </c>
      <c r="D7006" s="164">
        <v>21</v>
      </c>
      <c r="E7006" s="163">
        <v>10</v>
      </c>
      <c r="F7006" s="163">
        <v>14.530000000000001</v>
      </c>
      <c r="G7006" s="163">
        <v>11.91</v>
      </c>
      <c r="H7006" s="1">
        <v>1239</v>
      </c>
      <c r="I7006" s="161">
        <f>VLOOKUP(B7006,L$2:M$54,2,FALSE)</f>
        <v>1.0166849771989903</v>
      </c>
      <c r="J7006">
        <f>MAX(I7006*F7006,E7006)</f>
        <v>14.77243271870133</v>
      </c>
      <c r="L7006" s="166"/>
      <c r="M7006" s="41"/>
      <c r="N7006" s="41"/>
      <c r="O7006" s="41"/>
    </row>
    <row r="7007" spans="1:15" x14ac:dyDescent="0.25">
      <c r="A7007" s="165">
        <v>43757.875</v>
      </c>
      <c r="B7007" s="167">
        <f>WEEKNUM(A7007)</f>
        <v>42</v>
      </c>
      <c r="C7007" s="164">
        <f>WEEKDAY(A7007)</f>
        <v>7</v>
      </c>
      <c r="D7007" s="164">
        <v>22</v>
      </c>
      <c r="E7007" s="163">
        <v>10</v>
      </c>
      <c r="F7007" s="163">
        <v>12.975</v>
      </c>
      <c r="G7007" s="163">
        <v>12.065</v>
      </c>
      <c r="H7007" s="1">
        <v>889</v>
      </c>
      <c r="I7007" s="161">
        <f>VLOOKUP(B7007,L$2:M$54,2,FALSE)</f>
        <v>1.0166849771989903</v>
      </c>
      <c r="J7007">
        <f>MAX(I7007*F7007,E7007)</f>
        <v>13.191487579156899</v>
      </c>
      <c r="L7007" s="166"/>
      <c r="M7007" s="41"/>
      <c r="N7007" s="41"/>
      <c r="O7007" s="41"/>
    </row>
    <row r="7008" spans="1:15" x14ac:dyDescent="0.25">
      <c r="A7008" s="165">
        <v>43757.916666666664</v>
      </c>
      <c r="B7008" s="167">
        <f>WEEKNUM(A7008)</f>
        <v>42</v>
      </c>
      <c r="C7008" s="164">
        <f>WEEKDAY(A7008)</f>
        <v>7</v>
      </c>
      <c r="D7008" s="164">
        <v>23</v>
      </c>
      <c r="E7008" s="163">
        <v>12</v>
      </c>
      <c r="F7008" s="163">
        <v>12.2</v>
      </c>
      <c r="G7008" s="163">
        <v>12.125</v>
      </c>
      <c r="H7008" s="1">
        <v>780</v>
      </c>
      <c r="I7008" s="161">
        <f>VLOOKUP(B7008,L$2:M$54,2,FALSE)</f>
        <v>1.0166849771989903</v>
      </c>
      <c r="J7008">
        <f>MAX(I7008*F7008,E7008)</f>
        <v>12.40355672182768</v>
      </c>
      <c r="L7008" s="166"/>
      <c r="M7008" s="41"/>
      <c r="N7008" s="41"/>
      <c r="O7008" s="41"/>
    </row>
    <row r="7009" spans="1:15" x14ac:dyDescent="0.25">
      <c r="A7009" s="165">
        <v>43757.958333333336</v>
      </c>
      <c r="B7009" s="167">
        <f>WEEKNUM(A7009)</f>
        <v>42</v>
      </c>
      <c r="C7009" s="164">
        <f>WEEKDAY(A7009)</f>
        <v>7</v>
      </c>
      <c r="D7009" s="164">
        <v>24</v>
      </c>
      <c r="E7009" s="163">
        <v>12</v>
      </c>
      <c r="F7009" s="163">
        <v>12.885</v>
      </c>
      <c r="G7009" s="163">
        <v>10.209999999999999</v>
      </c>
      <c r="H7009" s="1">
        <v>551</v>
      </c>
      <c r="I7009" s="161">
        <f>VLOOKUP(B7009,L$2:M$54,2,FALSE)</f>
        <v>1.0166849771989903</v>
      </c>
      <c r="J7009">
        <f>MAX(I7009*F7009,E7009)</f>
        <v>13.099985931208989</v>
      </c>
      <c r="L7009" s="166"/>
      <c r="M7009" s="41"/>
      <c r="N7009" s="41"/>
      <c r="O7009" s="41"/>
    </row>
    <row r="7010" spans="1:15" x14ac:dyDescent="0.25">
      <c r="A7010" s="165">
        <v>43758</v>
      </c>
      <c r="B7010" s="167">
        <f>WEEKNUM(A7010)</f>
        <v>43</v>
      </c>
      <c r="C7010" s="164">
        <f>WEEKDAY(A7010)</f>
        <v>1</v>
      </c>
      <c r="D7010" s="164">
        <v>1</v>
      </c>
      <c r="E7010" s="163">
        <v>11.645</v>
      </c>
      <c r="F7010" s="163">
        <v>11.645</v>
      </c>
      <c r="G7010" s="163">
        <v>12.005000000000001</v>
      </c>
      <c r="H7010" s="1">
        <v>242</v>
      </c>
      <c r="I7010" s="161">
        <f>VLOOKUP(B7010,L$2:M$54,2,FALSE)</f>
        <v>1.0634850162492699</v>
      </c>
      <c r="J7010">
        <f>MAX(I7010*F7010,E7010)</f>
        <v>12.384283014222747</v>
      </c>
      <c r="L7010" s="166"/>
      <c r="M7010" s="41"/>
      <c r="N7010" s="41"/>
      <c r="O7010" s="41"/>
    </row>
    <row r="7011" spans="1:15" x14ac:dyDescent="0.25">
      <c r="A7011" s="165">
        <v>43758.041666666664</v>
      </c>
      <c r="B7011" s="167">
        <f>WEEKNUM(A7011)</f>
        <v>43</v>
      </c>
      <c r="C7011" s="164">
        <f>WEEKDAY(A7011)</f>
        <v>1</v>
      </c>
      <c r="D7011" s="164">
        <v>2</v>
      </c>
      <c r="E7011" s="163">
        <v>12.100000000000001</v>
      </c>
      <c r="F7011" s="163">
        <v>12.100000000000001</v>
      </c>
      <c r="G7011" s="163">
        <v>10.045</v>
      </c>
      <c r="H7011" s="1">
        <v>134</v>
      </c>
      <c r="I7011" s="161">
        <f>VLOOKUP(B7011,L$2:M$54,2,FALSE)</f>
        <v>1.0634850162492699</v>
      </c>
      <c r="J7011">
        <f>MAX(I7011*F7011,E7011)</f>
        <v>12.868168696616168</v>
      </c>
      <c r="L7011" s="166"/>
      <c r="M7011" s="41"/>
      <c r="N7011" s="41"/>
      <c r="O7011" s="41"/>
    </row>
    <row r="7012" spans="1:15" x14ac:dyDescent="0.25">
      <c r="A7012" s="165">
        <v>43758.083333333336</v>
      </c>
      <c r="B7012" s="167">
        <f>WEEKNUM(A7012)</f>
        <v>43</v>
      </c>
      <c r="C7012" s="164">
        <f>WEEKDAY(A7012)</f>
        <v>1</v>
      </c>
      <c r="D7012" s="164">
        <v>3</v>
      </c>
      <c r="E7012" s="163">
        <v>11.620000000000001</v>
      </c>
      <c r="F7012" s="163">
        <v>11.620000000000001</v>
      </c>
      <c r="G7012" s="163">
        <v>11.965</v>
      </c>
      <c r="H7012" s="1">
        <v>87</v>
      </c>
      <c r="I7012" s="161">
        <f>VLOOKUP(B7012,L$2:M$54,2,FALSE)</f>
        <v>1.0634850162492699</v>
      </c>
      <c r="J7012">
        <f>MAX(I7012*F7012,E7012)</f>
        <v>12.357695888816517</v>
      </c>
      <c r="L7012" s="166"/>
      <c r="M7012" s="41"/>
      <c r="N7012" s="41"/>
      <c r="O7012" s="41"/>
    </row>
    <row r="7013" spans="1:15" x14ac:dyDescent="0.25">
      <c r="A7013" s="165">
        <v>43758.125</v>
      </c>
      <c r="B7013" s="167">
        <f>WEEKNUM(A7013)</f>
        <v>43</v>
      </c>
      <c r="C7013" s="164">
        <f>WEEKDAY(A7013)</f>
        <v>1</v>
      </c>
      <c r="D7013" s="164">
        <v>4</v>
      </c>
      <c r="E7013" s="163">
        <v>10.18</v>
      </c>
      <c r="F7013" s="163">
        <v>10.18</v>
      </c>
      <c r="G7013" s="163">
        <v>11.940000000000001</v>
      </c>
      <c r="H7013" s="1">
        <v>152</v>
      </c>
      <c r="I7013" s="161">
        <f>VLOOKUP(B7013,L$2:M$54,2,FALSE)</f>
        <v>1.0634850162492699</v>
      </c>
      <c r="J7013">
        <f>MAX(I7013*F7013,E7013)</f>
        <v>10.826277465417567</v>
      </c>
      <c r="L7013" s="166"/>
      <c r="M7013" s="41"/>
      <c r="N7013" s="41"/>
      <c r="O7013" s="41"/>
    </row>
    <row r="7014" spans="1:15" x14ac:dyDescent="0.25">
      <c r="A7014" s="165">
        <v>43758.166666666664</v>
      </c>
      <c r="B7014" s="167">
        <f>WEEKNUM(A7014)</f>
        <v>43</v>
      </c>
      <c r="C7014" s="164">
        <f>WEEKDAY(A7014)</f>
        <v>1</v>
      </c>
      <c r="D7014" s="164">
        <v>5</v>
      </c>
      <c r="E7014" s="163">
        <v>9.7899999999999991</v>
      </c>
      <c r="F7014" s="163">
        <v>9.7899999999999991</v>
      </c>
      <c r="G7014" s="163">
        <v>12.9275</v>
      </c>
      <c r="H7014" s="1">
        <v>340</v>
      </c>
      <c r="I7014" s="161">
        <f>VLOOKUP(B7014,L$2:M$54,2,FALSE)</f>
        <v>1.0634850162492699</v>
      </c>
      <c r="J7014">
        <f>MAX(I7014*F7014,E7014)</f>
        <v>10.411518309080352</v>
      </c>
      <c r="L7014" s="166"/>
      <c r="M7014" s="41"/>
      <c r="N7014" s="41"/>
      <c r="O7014" s="41"/>
    </row>
    <row r="7015" spans="1:15" x14ac:dyDescent="0.25">
      <c r="A7015" s="165">
        <v>43758.208333333336</v>
      </c>
      <c r="B7015" s="167">
        <f>WEEKNUM(A7015)</f>
        <v>43</v>
      </c>
      <c r="C7015" s="164">
        <f>WEEKDAY(A7015)</f>
        <v>1</v>
      </c>
      <c r="D7015" s="164">
        <v>6</v>
      </c>
      <c r="E7015" s="163">
        <v>10.120000000000001</v>
      </c>
      <c r="F7015" s="163">
        <v>10.120000000000001</v>
      </c>
      <c r="G7015" s="163">
        <v>13.047499999999999</v>
      </c>
      <c r="H7015" s="1">
        <v>748</v>
      </c>
      <c r="I7015" s="161">
        <f>VLOOKUP(B7015,L$2:M$54,2,FALSE)</f>
        <v>1.0634850162492699</v>
      </c>
      <c r="J7015">
        <f>MAX(I7015*F7015,E7015)</f>
        <v>10.762468364442613</v>
      </c>
      <c r="L7015" s="166"/>
      <c r="M7015" s="41"/>
      <c r="N7015" s="41"/>
      <c r="O7015" s="41"/>
    </row>
    <row r="7016" spans="1:15" x14ac:dyDescent="0.25">
      <c r="A7016" s="165">
        <v>43758.25</v>
      </c>
      <c r="B7016" s="167">
        <f>WEEKNUM(A7016)</f>
        <v>43</v>
      </c>
      <c r="C7016" s="164">
        <f>WEEKDAY(A7016)</f>
        <v>1</v>
      </c>
      <c r="D7016" s="164">
        <v>7</v>
      </c>
      <c r="E7016" s="163">
        <v>10.14</v>
      </c>
      <c r="F7016" s="163">
        <v>10.14</v>
      </c>
      <c r="G7016" s="163">
        <v>12.055</v>
      </c>
      <c r="H7016" s="1">
        <v>2971</v>
      </c>
      <c r="I7016" s="161">
        <f>VLOOKUP(B7016,L$2:M$54,2,FALSE)</f>
        <v>1.0634850162492699</v>
      </c>
      <c r="J7016">
        <f>MAX(I7016*F7016,E7016)</f>
        <v>10.783738064767597</v>
      </c>
      <c r="L7016" s="166"/>
      <c r="M7016" s="41"/>
      <c r="N7016" s="41"/>
      <c r="O7016" s="41"/>
    </row>
    <row r="7017" spans="1:15" x14ac:dyDescent="0.25">
      <c r="A7017" s="165">
        <v>43758.291666666664</v>
      </c>
      <c r="B7017" s="167">
        <f>WEEKNUM(A7017)</f>
        <v>43</v>
      </c>
      <c r="C7017" s="164">
        <f>WEEKDAY(A7017)</f>
        <v>1</v>
      </c>
      <c r="D7017" s="164">
        <v>8</v>
      </c>
      <c r="E7017" s="163">
        <v>9.8550000000000004</v>
      </c>
      <c r="F7017" s="163">
        <v>9.870000000000001</v>
      </c>
      <c r="G7017" s="163">
        <v>11.975000000000001</v>
      </c>
      <c r="H7017" s="1">
        <v>3647</v>
      </c>
      <c r="I7017" s="161">
        <f>VLOOKUP(B7017,L$2:M$54,2,FALSE)</f>
        <v>1.0634850162492699</v>
      </c>
      <c r="J7017">
        <f>MAX(I7017*F7017,E7017)</f>
        <v>10.496597110380295</v>
      </c>
      <c r="L7017" s="166"/>
      <c r="M7017" s="41"/>
      <c r="N7017" s="41"/>
      <c r="O7017" s="41"/>
    </row>
    <row r="7018" spans="1:15" x14ac:dyDescent="0.25">
      <c r="A7018" s="165">
        <v>43758.333333333336</v>
      </c>
      <c r="B7018" s="167">
        <f>WEEKNUM(A7018)</f>
        <v>43</v>
      </c>
      <c r="C7018" s="164">
        <f>WEEKDAY(A7018)</f>
        <v>1</v>
      </c>
      <c r="D7018" s="164">
        <v>9</v>
      </c>
      <c r="E7018" s="163">
        <v>9.9349999999999987</v>
      </c>
      <c r="F7018" s="163">
        <v>9.7650000000000006</v>
      </c>
      <c r="G7018" s="163">
        <v>12.09</v>
      </c>
      <c r="H7018" s="1">
        <v>3127</v>
      </c>
      <c r="I7018" s="161">
        <f>VLOOKUP(B7018,L$2:M$54,2,FALSE)</f>
        <v>1.0634850162492699</v>
      </c>
      <c r="J7018">
        <f>MAX(I7018*F7018,E7018)</f>
        <v>10.384931183674121</v>
      </c>
      <c r="L7018" s="166"/>
      <c r="M7018" s="41"/>
      <c r="N7018" s="41"/>
      <c r="O7018" s="41"/>
    </row>
    <row r="7019" spans="1:15" x14ac:dyDescent="0.25">
      <c r="A7019" s="165">
        <v>43758.375</v>
      </c>
      <c r="B7019" s="167">
        <f>WEEKNUM(A7019)</f>
        <v>43</v>
      </c>
      <c r="C7019" s="164">
        <f>WEEKDAY(A7019)</f>
        <v>1</v>
      </c>
      <c r="D7019" s="164">
        <v>10</v>
      </c>
      <c r="E7019" s="163">
        <v>9</v>
      </c>
      <c r="F7019" s="163">
        <v>12.815000000000001</v>
      </c>
      <c r="G7019" s="163">
        <v>12.030000000000001</v>
      </c>
      <c r="H7019" s="1">
        <v>2758</v>
      </c>
      <c r="I7019" s="161">
        <f>VLOOKUP(B7019,L$2:M$54,2,FALSE)</f>
        <v>1.0634850162492699</v>
      </c>
      <c r="J7019">
        <f>MAX(I7019*F7019,E7019)</f>
        <v>13.628560483234395</v>
      </c>
      <c r="L7019" s="166"/>
      <c r="M7019" s="41"/>
      <c r="N7019" s="41"/>
      <c r="O7019" s="41"/>
    </row>
    <row r="7020" spans="1:15" x14ac:dyDescent="0.25">
      <c r="A7020" s="165">
        <v>43758.416666666664</v>
      </c>
      <c r="B7020" s="167">
        <f>WEEKNUM(A7020)</f>
        <v>43</v>
      </c>
      <c r="C7020" s="164">
        <f>WEEKDAY(A7020)</f>
        <v>1</v>
      </c>
      <c r="D7020" s="164">
        <v>11</v>
      </c>
      <c r="E7020" s="163">
        <v>10</v>
      </c>
      <c r="F7020" s="163">
        <v>14.09</v>
      </c>
      <c r="G7020" s="163">
        <v>12.512499999999999</v>
      </c>
      <c r="H7020" s="1">
        <v>2762</v>
      </c>
      <c r="I7020" s="161">
        <f>VLOOKUP(B7020,L$2:M$54,2,FALSE)</f>
        <v>1.0634850162492699</v>
      </c>
      <c r="J7020">
        <f>MAX(I7020*F7020,E7020)</f>
        <v>14.984503878952212</v>
      </c>
      <c r="L7020" s="166"/>
      <c r="M7020" s="41"/>
      <c r="N7020" s="41"/>
      <c r="O7020" s="41"/>
    </row>
    <row r="7021" spans="1:15" x14ac:dyDescent="0.25">
      <c r="A7021" s="165">
        <v>43758.458333333336</v>
      </c>
      <c r="B7021" s="167">
        <f>WEEKNUM(A7021)</f>
        <v>43</v>
      </c>
      <c r="C7021" s="164">
        <f>WEEKDAY(A7021)</f>
        <v>1</v>
      </c>
      <c r="D7021" s="164">
        <v>12</v>
      </c>
      <c r="E7021" s="163">
        <v>10</v>
      </c>
      <c r="F7021" s="163">
        <v>13.98</v>
      </c>
      <c r="G7021" s="163">
        <v>13.035</v>
      </c>
      <c r="H7021" s="1">
        <v>2726</v>
      </c>
      <c r="I7021" s="161">
        <f>VLOOKUP(B7021,L$2:M$54,2,FALSE)</f>
        <v>1.0634850162492699</v>
      </c>
      <c r="J7021">
        <f>MAX(I7021*F7021,E7021)</f>
        <v>14.867520527164794</v>
      </c>
      <c r="L7021" s="166"/>
      <c r="M7021" s="41"/>
      <c r="N7021" s="41"/>
      <c r="O7021" s="41"/>
    </row>
    <row r="7022" spans="1:15" x14ac:dyDescent="0.25">
      <c r="A7022" s="165">
        <v>43758.5</v>
      </c>
      <c r="B7022" s="167">
        <f>WEEKNUM(A7022)</f>
        <v>43</v>
      </c>
      <c r="C7022" s="164">
        <f>WEEKDAY(A7022)</f>
        <v>1</v>
      </c>
      <c r="D7022" s="164">
        <v>13</v>
      </c>
      <c r="E7022" s="163">
        <v>10</v>
      </c>
      <c r="F7022" s="163">
        <v>14.09</v>
      </c>
      <c r="G7022" s="163">
        <v>12.969999999999999</v>
      </c>
      <c r="H7022" s="1">
        <v>2563</v>
      </c>
      <c r="I7022" s="161">
        <f>VLOOKUP(B7022,L$2:M$54,2,FALSE)</f>
        <v>1.0634850162492699</v>
      </c>
      <c r="J7022">
        <f>MAX(I7022*F7022,E7022)</f>
        <v>14.984503878952212</v>
      </c>
      <c r="L7022" s="166"/>
      <c r="M7022" s="41"/>
      <c r="N7022" s="41"/>
      <c r="O7022" s="41"/>
    </row>
    <row r="7023" spans="1:15" x14ac:dyDescent="0.25">
      <c r="A7023" s="165">
        <v>43758.541666666664</v>
      </c>
      <c r="B7023" s="167">
        <f>WEEKNUM(A7023)</f>
        <v>43</v>
      </c>
      <c r="C7023" s="164">
        <f>WEEKDAY(A7023)</f>
        <v>1</v>
      </c>
      <c r="D7023" s="164">
        <v>14</v>
      </c>
      <c r="E7023" s="163">
        <v>10</v>
      </c>
      <c r="F7023" s="163">
        <v>13.98</v>
      </c>
      <c r="G7023" s="163">
        <v>13.9975</v>
      </c>
      <c r="H7023" s="1">
        <v>2608</v>
      </c>
      <c r="I7023" s="161">
        <f>VLOOKUP(B7023,L$2:M$54,2,FALSE)</f>
        <v>1.0634850162492699</v>
      </c>
      <c r="J7023">
        <f>MAX(I7023*F7023,E7023)</f>
        <v>14.867520527164794</v>
      </c>
      <c r="L7023" s="166"/>
      <c r="M7023" s="41"/>
      <c r="N7023" s="41"/>
      <c r="O7023" s="41"/>
    </row>
    <row r="7024" spans="1:15" x14ac:dyDescent="0.25">
      <c r="A7024" s="165">
        <v>43758.583333333336</v>
      </c>
      <c r="B7024" s="167">
        <f>WEEKNUM(A7024)</f>
        <v>43</v>
      </c>
      <c r="C7024" s="164">
        <f>WEEKDAY(A7024)</f>
        <v>1</v>
      </c>
      <c r="D7024" s="164">
        <v>15</v>
      </c>
      <c r="E7024" s="163">
        <v>10</v>
      </c>
      <c r="F7024" s="163">
        <v>14.09</v>
      </c>
      <c r="G7024" s="163">
        <v>13.057500000000001</v>
      </c>
      <c r="H7024" s="1">
        <v>2967</v>
      </c>
      <c r="I7024" s="161">
        <f>VLOOKUP(B7024,L$2:M$54,2,FALSE)</f>
        <v>1.0634850162492699</v>
      </c>
      <c r="J7024">
        <f>MAX(I7024*F7024,E7024)</f>
        <v>14.984503878952212</v>
      </c>
      <c r="L7024" s="166"/>
      <c r="M7024" s="41"/>
      <c r="N7024" s="41"/>
      <c r="O7024" s="41"/>
    </row>
    <row r="7025" spans="1:15" x14ac:dyDescent="0.25">
      <c r="A7025" s="165">
        <v>43758.625</v>
      </c>
      <c r="B7025" s="167">
        <f>WEEKNUM(A7025)</f>
        <v>43</v>
      </c>
      <c r="C7025" s="164">
        <f>WEEKDAY(A7025)</f>
        <v>1</v>
      </c>
      <c r="D7025" s="164">
        <v>16</v>
      </c>
      <c r="E7025" s="163">
        <v>10</v>
      </c>
      <c r="F7025" s="163">
        <v>13.98</v>
      </c>
      <c r="G7025" s="163">
        <v>12.75</v>
      </c>
      <c r="H7025" s="1">
        <v>3191</v>
      </c>
      <c r="I7025" s="161">
        <f>VLOOKUP(B7025,L$2:M$54,2,FALSE)</f>
        <v>1.0634850162492699</v>
      </c>
      <c r="J7025">
        <f>MAX(I7025*F7025,E7025)</f>
        <v>14.867520527164794</v>
      </c>
      <c r="L7025" s="166"/>
      <c r="M7025" s="41"/>
      <c r="N7025" s="41"/>
      <c r="O7025" s="41"/>
    </row>
    <row r="7026" spans="1:15" x14ac:dyDescent="0.25">
      <c r="A7026" s="165">
        <v>43758.666666666664</v>
      </c>
      <c r="B7026" s="167">
        <f>WEEKNUM(A7026)</f>
        <v>43</v>
      </c>
      <c r="C7026" s="164">
        <f>WEEKDAY(A7026)</f>
        <v>1</v>
      </c>
      <c r="D7026" s="164">
        <v>17</v>
      </c>
      <c r="E7026" s="163">
        <v>10</v>
      </c>
      <c r="F7026" s="163">
        <v>13.865</v>
      </c>
      <c r="G7026" s="163">
        <v>11.985000000000001</v>
      </c>
      <c r="H7026" s="1">
        <v>3872</v>
      </c>
      <c r="I7026" s="161">
        <f>VLOOKUP(B7026,L$2:M$54,2,FALSE)</f>
        <v>1.0634850162492699</v>
      </c>
      <c r="J7026">
        <f>MAX(I7026*F7026,E7026)</f>
        <v>14.745219750296128</v>
      </c>
      <c r="L7026" s="166"/>
      <c r="M7026" s="41"/>
      <c r="N7026" s="41"/>
      <c r="O7026" s="41"/>
    </row>
    <row r="7027" spans="1:15" x14ac:dyDescent="0.25">
      <c r="A7027" s="165">
        <v>43758.708333333336</v>
      </c>
      <c r="B7027" s="167">
        <f>WEEKNUM(A7027)</f>
        <v>43</v>
      </c>
      <c r="C7027" s="164">
        <f>WEEKDAY(A7027)</f>
        <v>1</v>
      </c>
      <c r="D7027" s="164">
        <v>18</v>
      </c>
      <c r="E7027" s="163">
        <v>10</v>
      </c>
      <c r="F7027" s="163">
        <v>13.684999999999999</v>
      </c>
      <c r="G7027" s="163">
        <v>11.399999999999999</v>
      </c>
      <c r="H7027" s="1">
        <v>4058</v>
      </c>
      <c r="I7027" s="161">
        <f>VLOOKUP(B7027,L$2:M$54,2,FALSE)</f>
        <v>1.0634850162492699</v>
      </c>
      <c r="J7027">
        <f>MAX(I7027*F7027,E7027)</f>
        <v>14.553792447371258</v>
      </c>
      <c r="L7027" s="166"/>
      <c r="M7027" s="41"/>
      <c r="N7027" s="41"/>
      <c r="O7027" s="41"/>
    </row>
    <row r="7028" spans="1:15" x14ac:dyDescent="0.25">
      <c r="A7028" s="165">
        <v>43758.75</v>
      </c>
      <c r="B7028" s="167">
        <f>WEEKNUM(A7028)</f>
        <v>43</v>
      </c>
      <c r="C7028" s="164">
        <f>WEEKDAY(A7028)</f>
        <v>1</v>
      </c>
      <c r="D7028" s="164">
        <v>19</v>
      </c>
      <c r="E7028" s="163">
        <v>10</v>
      </c>
      <c r="F7028" s="163">
        <v>14.09</v>
      </c>
      <c r="G7028" s="163">
        <v>12.030000000000001</v>
      </c>
      <c r="H7028" s="1">
        <v>3038</v>
      </c>
      <c r="I7028" s="161">
        <f>VLOOKUP(B7028,L$2:M$54,2,FALSE)</f>
        <v>1.0634850162492699</v>
      </c>
      <c r="J7028">
        <f>MAX(I7028*F7028,E7028)</f>
        <v>14.984503878952212</v>
      </c>
      <c r="L7028" s="166"/>
      <c r="M7028" s="41"/>
      <c r="N7028" s="41"/>
      <c r="O7028" s="41"/>
    </row>
    <row r="7029" spans="1:15" x14ac:dyDescent="0.25">
      <c r="A7029" s="165">
        <v>43758.791666666664</v>
      </c>
      <c r="B7029" s="167">
        <f>WEEKNUM(A7029)</f>
        <v>43</v>
      </c>
      <c r="C7029" s="164">
        <f>WEEKDAY(A7029)</f>
        <v>1</v>
      </c>
      <c r="D7029" s="164">
        <v>20</v>
      </c>
      <c r="E7029" s="163">
        <v>10</v>
      </c>
      <c r="F7029" s="163">
        <v>13.99</v>
      </c>
      <c r="G7029" s="163">
        <v>11.932500000000001</v>
      </c>
      <c r="H7029" s="1">
        <v>2346</v>
      </c>
      <c r="I7029" s="161">
        <f>VLOOKUP(B7029,L$2:M$54,2,FALSE)</f>
        <v>1.0634850162492699</v>
      </c>
      <c r="J7029">
        <f>MAX(I7029*F7029,E7029)</f>
        <v>14.878155377327287</v>
      </c>
      <c r="L7029" s="166"/>
      <c r="M7029" s="41"/>
      <c r="N7029" s="41"/>
      <c r="O7029" s="41"/>
    </row>
    <row r="7030" spans="1:15" x14ac:dyDescent="0.25">
      <c r="A7030" s="165">
        <v>43758.833333333336</v>
      </c>
      <c r="B7030" s="167">
        <f>WEEKNUM(A7030)</f>
        <v>43</v>
      </c>
      <c r="C7030" s="164">
        <f>WEEKDAY(A7030)</f>
        <v>1</v>
      </c>
      <c r="D7030" s="164">
        <v>21</v>
      </c>
      <c r="E7030" s="163">
        <v>10</v>
      </c>
      <c r="F7030" s="163">
        <v>13.965</v>
      </c>
      <c r="G7030" s="163">
        <v>12.120000000000001</v>
      </c>
      <c r="H7030" s="1">
        <v>1326</v>
      </c>
      <c r="I7030" s="161">
        <f>VLOOKUP(B7030,L$2:M$54,2,FALSE)</f>
        <v>1.0634850162492699</v>
      </c>
      <c r="J7030">
        <f>MAX(I7030*F7030,E7030)</f>
        <v>14.851568251921055</v>
      </c>
      <c r="L7030" s="166"/>
      <c r="M7030" s="41"/>
      <c r="N7030" s="41"/>
      <c r="O7030" s="41"/>
    </row>
    <row r="7031" spans="1:15" x14ac:dyDescent="0.25">
      <c r="A7031" s="165">
        <v>43758.875</v>
      </c>
      <c r="B7031" s="167">
        <f>WEEKNUM(A7031)</f>
        <v>43</v>
      </c>
      <c r="C7031" s="164">
        <f>WEEKDAY(A7031)</f>
        <v>1</v>
      </c>
      <c r="D7031" s="164">
        <v>22</v>
      </c>
      <c r="E7031" s="163">
        <v>10</v>
      </c>
      <c r="F7031" s="163">
        <v>12.815</v>
      </c>
      <c r="G7031" s="163">
        <v>11.905000000000001</v>
      </c>
      <c r="H7031" s="1">
        <v>905</v>
      </c>
      <c r="I7031" s="161">
        <f>VLOOKUP(B7031,L$2:M$54,2,FALSE)</f>
        <v>1.0634850162492699</v>
      </c>
      <c r="J7031">
        <f>MAX(I7031*F7031,E7031)</f>
        <v>13.628560483234393</v>
      </c>
      <c r="L7031" s="166"/>
      <c r="M7031" s="41"/>
      <c r="N7031" s="41"/>
      <c r="O7031" s="41"/>
    </row>
    <row r="7032" spans="1:15" x14ac:dyDescent="0.25">
      <c r="A7032" s="165">
        <v>43758.916666666664</v>
      </c>
      <c r="B7032" s="167">
        <f>WEEKNUM(A7032)</f>
        <v>43</v>
      </c>
      <c r="C7032" s="164">
        <f>WEEKDAY(A7032)</f>
        <v>1</v>
      </c>
      <c r="D7032" s="164">
        <v>23</v>
      </c>
      <c r="E7032" s="163">
        <v>12</v>
      </c>
      <c r="F7032" s="163">
        <v>12.045</v>
      </c>
      <c r="G7032" s="163">
        <v>12.065000000000001</v>
      </c>
      <c r="H7032" s="1">
        <v>850</v>
      </c>
      <c r="I7032" s="161">
        <f>VLOOKUP(B7032,L$2:M$54,2,FALSE)</f>
        <v>1.0634850162492699</v>
      </c>
      <c r="J7032">
        <f>MAX(I7032*F7032,E7032)</f>
        <v>12.809677020722456</v>
      </c>
      <c r="L7032" s="166"/>
      <c r="M7032" s="41"/>
      <c r="N7032" s="41"/>
      <c r="O7032" s="41"/>
    </row>
    <row r="7033" spans="1:15" x14ac:dyDescent="0.25">
      <c r="A7033" s="165">
        <v>43758.958333333336</v>
      </c>
      <c r="B7033" s="167">
        <f>WEEKNUM(A7033)</f>
        <v>43</v>
      </c>
      <c r="C7033" s="164">
        <f>WEEKDAY(A7033)</f>
        <v>1</v>
      </c>
      <c r="D7033" s="164">
        <v>24</v>
      </c>
      <c r="E7033" s="163">
        <v>11</v>
      </c>
      <c r="F7033" s="163">
        <v>11.73</v>
      </c>
      <c r="G7033" s="163">
        <v>10.215</v>
      </c>
      <c r="H7033" s="1">
        <v>730</v>
      </c>
      <c r="I7033" s="161">
        <f>VLOOKUP(B7033,L$2:M$54,2,FALSE)</f>
        <v>1.0634850162492699</v>
      </c>
      <c r="J7033">
        <f>MAX(I7033*F7033,E7033)</f>
        <v>12.474679240603937</v>
      </c>
      <c r="L7033" s="166"/>
      <c r="M7033" s="41"/>
      <c r="N7033" s="41"/>
      <c r="O7033" s="41"/>
    </row>
    <row r="7034" spans="1:15" x14ac:dyDescent="0.25">
      <c r="A7034" s="165">
        <v>43759</v>
      </c>
      <c r="B7034" s="167">
        <f>WEEKNUM(A7034)</f>
        <v>43</v>
      </c>
      <c r="C7034" s="164">
        <f>WEEKDAY(A7034)</f>
        <v>2</v>
      </c>
      <c r="D7034" s="164">
        <v>1</v>
      </c>
      <c r="E7034" s="163">
        <v>11.815</v>
      </c>
      <c r="F7034" s="163">
        <v>11.815</v>
      </c>
      <c r="G7034" s="163">
        <v>10.055</v>
      </c>
      <c r="H7034" s="1">
        <v>473</v>
      </c>
      <c r="I7034" s="161">
        <f>VLOOKUP(B7034,L$2:M$54,2,FALSE)</f>
        <v>1.0634850162492699</v>
      </c>
      <c r="J7034">
        <f>MAX(I7034*F7034,E7034)</f>
        <v>12.565075466985125</v>
      </c>
      <c r="L7034" s="166"/>
      <c r="M7034" s="41"/>
      <c r="N7034" s="41"/>
      <c r="O7034" s="41"/>
    </row>
    <row r="7035" spans="1:15" x14ac:dyDescent="0.25">
      <c r="A7035" s="165">
        <v>43759.041666666664</v>
      </c>
      <c r="B7035" s="167">
        <f>WEEKNUM(A7035)</f>
        <v>43</v>
      </c>
      <c r="C7035" s="164">
        <f>WEEKDAY(A7035)</f>
        <v>2</v>
      </c>
      <c r="D7035" s="164">
        <v>2</v>
      </c>
      <c r="E7035" s="163">
        <v>11.86</v>
      </c>
      <c r="F7035" s="163">
        <v>11.86</v>
      </c>
      <c r="G7035" s="163">
        <v>11.02</v>
      </c>
      <c r="H7035" s="1">
        <v>296</v>
      </c>
      <c r="I7035" s="161">
        <f>VLOOKUP(B7035,L$2:M$54,2,FALSE)</f>
        <v>1.0634850162492699</v>
      </c>
      <c r="J7035">
        <f>MAX(I7035*F7035,E7035)</f>
        <v>12.612932292716341</v>
      </c>
      <c r="L7035" s="166"/>
      <c r="M7035" s="41"/>
      <c r="N7035" s="41"/>
      <c r="O7035" s="41"/>
    </row>
    <row r="7036" spans="1:15" x14ac:dyDescent="0.25">
      <c r="A7036" s="165">
        <v>43759.083333333336</v>
      </c>
      <c r="B7036" s="167">
        <f>WEEKNUM(A7036)</f>
        <v>43</v>
      </c>
      <c r="C7036" s="164">
        <f>WEEKDAY(A7036)</f>
        <v>2</v>
      </c>
      <c r="D7036" s="164">
        <v>3</v>
      </c>
      <c r="E7036" s="163">
        <v>12.065</v>
      </c>
      <c r="F7036" s="163">
        <v>12.065</v>
      </c>
      <c r="G7036" s="163">
        <v>9.8999999999999986</v>
      </c>
      <c r="H7036" s="1">
        <v>181</v>
      </c>
      <c r="I7036" s="161">
        <f>VLOOKUP(B7036,L$2:M$54,2,FALSE)</f>
        <v>1.0634850162492699</v>
      </c>
      <c r="J7036">
        <f>MAX(I7036*F7036,E7036)</f>
        <v>12.830946721047441</v>
      </c>
      <c r="L7036" s="166"/>
      <c r="M7036" s="41"/>
      <c r="N7036" s="41"/>
      <c r="O7036" s="41"/>
    </row>
    <row r="7037" spans="1:15" x14ac:dyDescent="0.25">
      <c r="A7037" s="165">
        <v>43759.125</v>
      </c>
      <c r="B7037" s="167">
        <f>WEEKNUM(A7037)</f>
        <v>43</v>
      </c>
      <c r="C7037" s="164">
        <f>WEEKDAY(A7037)</f>
        <v>2</v>
      </c>
      <c r="D7037" s="164">
        <v>4</v>
      </c>
      <c r="E7037" s="163">
        <v>12.030000000000001</v>
      </c>
      <c r="F7037" s="163">
        <v>12.030000000000001</v>
      </c>
      <c r="G7037" s="163">
        <v>10.9475</v>
      </c>
      <c r="H7037" s="1">
        <v>215</v>
      </c>
      <c r="I7037" s="161">
        <f>VLOOKUP(B7037,L$2:M$54,2,FALSE)</f>
        <v>1.0634850162492699</v>
      </c>
      <c r="J7037">
        <f>MAX(I7037*F7037,E7037)</f>
        <v>12.793724745478718</v>
      </c>
      <c r="L7037" s="166"/>
      <c r="M7037" s="41"/>
      <c r="N7037" s="41"/>
      <c r="O7037" s="41"/>
    </row>
    <row r="7038" spans="1:15" x14ac:dyDescent="0.25">
      <c r="A7038" s="165">
        <v>43759.166666666664</v>
      </c>
      <c r="B7038" s="167">
        <f>WEEKNUM(A7038)</f>
        <v>43</v>
      </c>
      <c r="C7038" s="164">
        <f>WEEKDAY(A7038)</f>
        <v>2</v>
      </c>
      <c r="D7038" s="164">
        <v>5</v>
      </c>
      <c r="E7038" s="163">
        <v>9.9499999999999993</v>
      </c>
      <c r="F7038" s="163">
        <v>9.9499999999999993</v>
      </c>
      <c r="G7038" s="163">
        <v>10.465</v>
      </c>
      <c r="H7038" s="1">
        <v>303</v>
      </c>
      <c r="I7038" s="161">
        <f>VLOOKUP(B7038,L$2:M$54,2,FALSE)</f>
        <v>1.0634850162492699</v>
      </c>
      <c r="J7038">
        <f>MAX(I7038*F7038,E7038)</f>
        <v>10.581675911680236</v>
      </c>
      <c r="L7038" s="166"/>
      <c r="M7038" s="41"/>
      <c r="N7038" s="41"/>
      <c r="O7038" s="41"/>
    </row>
    <row r="7039" spans="1:15" x14ac:dyDescent="0.25">
      <c r="A7039" s="165">
        <v>43759.208333333336</v>
      </c>
      <c r="B7039" s="167">
        <f>WEEKNUM(A7039)</f>
        <v>43</v>
      </c>
      <c r="C7039" s="164">
        <f>WEEKDAY(A7039)</f>
        <v>2</v>
      </c>
      <c r="D7039" s="164">
        <v>6</v>
      </c>
      <c r="E7039" s="163">
        <v>10.190000000000001</v>
      </c>
      <c r="F7039" s="163">
        <v>10.190000000000001</v>
      </c>
      <c r="G7039" s="163">
        <v>11.342499999999999</v>
      </c>
      <c r="H7039" s="1">
        <v>374</v>
      </c>
      <c r="I7039" s="161">
        <f>VLOOKUP(B7039,L$2:M$54,2,FALSE)</f>
        <v>1.0634850162492699</v>
      </c>
      <c r="J7039">
        <f>MAX(I7039*F7039,E7039)</f>
        <v>10.836912315580062</v>
      </c>
      <c r="L7039" s="166"/>
      <c r="M7039" s="41"/>
      <c r="N7039" s="41"/>
      <c r="O7039" s="41"/>
    </row>
    <row r="7040" spans="1:15" x14ac:dyDescent="0.25">
      <c r="A7040" s="165">
        <v>43759.25</v>
      </c>
      <c r="B7040" s="167">
        <f>WEEKNUM(A7040)</f>
        <v>43</v>
      </c>
      <c r="C7040" s="164">
        <f>WEEKDAY(A7040)</f>
        <v>2</v>
      </c>
      <c r="D7040" s="164">
        <v>7</v>
      </c>
      <c r="E7040" s="163">
        <v>10.065000000000001</v>
      </c>
      <c r="F7040" s="163">
        <v>10.065000000000001</v>
      </c>
      <c r="G7040" s="163">
        <v>11.899999999999999</v>
      </c>
      <c r="H7040" s="1">
        <v>569</v>
      </c>
      <c r="I7040" s="161">
        <f>VLOOKUP(B7040,L$2:M$54,2,FALSE)</f>
        <v>1.0634850162492699</v>
      </c>
      <c r="J7040">
        <f>MAX(I7040*F7040,E7040)</f>
        <v>10.703976688548904</v>
      </c>
      <c r="L7040" s="166"/>
      <c r="M7040" s="41"/>
      <c r="N7040" s="41"/>
      <c r="O7040" s="41"/>
    </row>
    <row r="7041" spans="1:15" x14ac:dyDescent="0.25">
      <c r="A7041" s="165">
        <v>43759.291666666664</v>
      </c>
      <c r="B7041" s="167">
        <f>WEEKNUM(A7041)</f>
        <v>43</v>
      </c>
      <c r="C7041" s="164">
        <f>WEEKDAY(A7041)</f>
        <v>2</v>
      </c>
      <c r="D7041" s="164">
        <v>8</v>
      </c>
      <c r="E7041" s="163">
        <v>10.09</v>
      </c>
      <c r="F7041" s="163">
        <v>10.09</v>
      </c>
      <c r="G7041" s="163">
        <v>11.842499999999999</v>
      </c>
      <c r="H7041" s="1">
        <v>1041</v>
      </c>
      <c r="I7041" s="161">
        <f>VLOOKUP(B7041,L$2:M$54,2,FALSE)</f>
        <v>1.0634850162492699</v>
      </c>
      <c r="J7041">
        <f>MAX(I7041*F7041,E7041)</f>
        <v>10.730563813955133</v>
      </c>
      <c r="L7041" s="166"/>
      <c r="M7041" s="41"/>
      <c r="N7041" s="41"/>
      <c r="O7041" s="41"/>
    </row>
    <row r="7042" spans="1:15" x14ac:dyDescent="0.25">
      <c r="A7042" s="165">
        <v>43759.333333333336</v>
      </c>
      <c r="B7042" s="167">
        <f>WEEKNUM(A7042)</f>
        <v>43</v>
      </c>
      <c r="C7042" s="164">
        <f>WEEKDAY(A7042)</f>
        <v>2</v>
      </c>
      <c r="D7042" s="164">
        <v>9</v>
      </c>
      <c r="E7042" s="163">
        <v>9.9499999999999993</v>
      </c>
      <c r="F7042" s="163">
        <v>9.9499999999999993</v>
      </c>
      <c r="G7042" s="163">
        <v>11.899999999999999</v>
      </c>
      <c r="H7042" s="1">
        <v>1700</v>
      </c>
      <c r="I7042" s="161">
        <f>VLOOKUP(B7042,L$2:M$54,2,FALSE)</f>
        <v>1.0634850162492699</v>
      </c>
      <c r="J7042">
        <f>MAX(I7042*F7042,E7042)</f>
        <v>10.581675911680236</v>
      </c>
      <c r="L7042" s="166"/>
      <c r="M7042" s="41"/>
      <c r="N7042" s="41"/>
      <c r="O7042" s="41"/>
    </row>
    <row r="7043" spans="1:15" x14ac:dyDescent="0.25">
      <c r="A7043" s="165">
        <v>43759.375</v>
      </c>
      <c r="B7043" s="167">
        <f>WEEKNUM(A7043)</f>
        <v>43</v>
      </c>
      <c r="C7043" s="164">
        <f>WEEKDAY(A7043)</f>
        <v>2</v>
      </c>
      <c r="D7043" s="164">
        <v>10</v>
      </c>
      <c r="E7043" s="163">
        <v>11.86</v>
      </c>
      <c r="F7043" s="163">
        <v>11.86</v>
      </c>
      <c r="G7043" s="163">
        <v>11.842499999999999</v>
      </c>
      <c r="H7043" s="1">
        <v>2373</v>
      </c>
      <c r="I7043" s="161">
        <f>VLOOKUP(B7043,L$2:M$54,2,FALSE)</f>
        <v>1.0634850162492699</v>
      </c>
      <c r="J7043">
        <f>MAX(I7043*F7043,E7043)</f>
        <v>12.612932292716341</v>
      </c>
      <c r="L7043" s="166"/>
      <c r="M7043" s="41"/>
      <c r="N7043" s="41"/>
      <c r="O7043" s="41"/>
    </row>
    <row r="7044" spans="1:15" x14ac:dyDescent="0.25">
      <c r="A7044" s="165">
        <v>43759.416666666664</v>
      </c>
      <c r="B7044" s="167">
        <f>WEEKNUM(A7044)</f>
        <v>43</v>
      </c>
      <c r="C7044" s="164">
        <f>WEEKDAY(A7044)</f>
        <v>2</v>
      </c>
      <c r="D7044" s="164">
        <v>11</v>
      </c>
      <c r="E7044" s="163">
        <v>10.5</v>
      </c>
      <c r="F7044" s="163">
        <v>11.885</v>
      </c>
      <c r="G7044" s="163">
        <v>11.899999999999999</v>
      </c>
      <c r="H7044" s="1">
        <v>2873</v>
      </c>
      <c r="I7044" s="161">
        <f>VLOOKUP(B7044,L$2:M$54,2,FALSE)</f>
        <v>1.0634850162492699</v>
      </c>
      <c r="J7044">
        <f>MAX(I7044*F7044,E7044)</f>
        <v>12.639519418122573</v>
      </c>
      <c r="L7044" s="166"/>
      <c r="M7044" s="41"/>
      <c r="N7044" s="41"/>
      <c r="O7044" s="41"/>
    </row>
    <row r="7045" spans="1:15" x14ac:dyDescent="0.25">
      <c r="A7045" s="165">
        <v>43759.458333333336</v>
      </c>
      <c r="B7045" s="167">
        <f>WEEKNUM(A7045)</f>
        <v>43</v>
      </c>
      <c r="C7045" s="164">
        <f>WEEKDAY(A7045)</f>
        <v>2</v>
      </c>
      <c r="D7045" s="164">
        <v>12</v>
      </c>
      <c r="E7045" s="163">
        <v>10.934999999999999</v>
      </c>
      <c r="F7045" s="163">
        <v>11.94</v>
      </c>
      <c r="G7045" s="163">
        <v>11.842499999999999</v>
      </c>
      <c r="H7045" s="1">
        <v>2988</v>
      </c>
      <c r="I7045" s="161">
        <f>VLOOKUP(B7045,L$2:M$54,2,FALSE)</f>
        <v>1.0634850162492699</v>
      </c>
      <c r="J7045">
        <f>MAX(I7045*F7045,E7045)</f>
        <v>12.698011094016282</v>
      </c>
      <c r="L7045" s="166"/>
      <c r="M7045" s="41"/>
      <c r="N7045" s="41"/>
      <c r="O7045" s="41"/>
    </row>
    <row r="7046" spans="1:15" x14ac:dyDescent="0.25">
      <c r="A7046" s="165">
        <v>43759.5</v>
      </c>
      <c r="B7046" s="167">
        <f>WEEKNUM(A7046)</f>
        <v>43</v>
      </c>
      <c r="C7046" s="164">
        <f>WEEKDAY(A7046)</f>
        <v>2</v>
      </c>
      <c r="D7046" s="164">
        <v>13</v>
      </c>
      <c r="E7046" s="163">
        <v>10</v>
      </c>
      <c r="F7046" s="163">
        <v>13.870000000000001</v>
      </c>
      <c r="G7046" s="163">
        <v>11.99</v>
      </c>
      <c r="H7046" s="1">
        <v>2481</v>
      </c>
      <c r="I7046" s="161">
        <f>VLOOKUP(B7046,L$2:M$54,2,FALSE)</f>
        <v>1.0634850162492699</v>
      </c>
      <c r="J7046">
        <f>MAX(I7046*F7046,E7046)</f>
        <v>14.750537175377374</v>
      </c>
      <c r="L7046" s="166"/>
      <c r="M7046" s="41"/>
      <c r="N7046" s="41"/>
      <c r="O7046" s="41"/>
    </row>
    <row r="7047" spans="1:15" x14ac:dyDescent="0.25">
      <c r="A7047" s="165">
        <v>43759.541666666664</v>
      </c>
      <c r="B7047" s="167">
        <f>WEEKNUM(A7047)</f>
        <v>43</v>
      </c>
      <c r="C7047" s="164">
        <f>WEEKDAY(A7047)</f>
        <v>2</v>
      </c>
      <c r="D7047" s="164">
        <v>14</v>
      </c>
      <c r="E7047" s="163">
        <v>10</v>
      </c>
      <c r="F7047" s="163">
        <v>14.15</v>
      </c>
      <c r="G7047" s="163">
        <v>12.045</v>
      </c>
      <c r="H7047" s="1">
        <v>2489</v>
      </c>
      <c r="I7047" s="161">
        <f>VLOOKUP(B7047,L$2:M$54,2,FALSE)</f>
        <v>1.0634850162492699</v>
      </c>
      <c r="J7047">
        <f>MAX(I7047*F7047,E7047)</f>
        <v>15.04831297992717</v>
      </c>
      <c r="L7047" s="166"/>
      <c r="M7047" s="41"/>
      <c r="N7047" s="41"/>
      <c r="O7047" s="41"/>
    </row>
    <row r="7048" spans="1:15" x14ac:dyDescent="0.25">
      <c r="A7048" s="165">
        <v>43759.583333333336</v>
      </c>
      <c r="B7048" s="167">
        <f>WEEKNUM(A7048)</f>
        <v>43</v>
      </c>
      <c r="C7048" s="164">
        <f>WEEKDAY(A7048)</f>
        <v>2</v>
      </c>
      <c r="D7048" s="164">
        <v>15</v>
      </c>
      <c r="E7048" s="163">
        <v>10</v>
      </c>
      <c r="F7048" s="163">
        <v>11.9375</v>
      </c>
      <c r="G7048" s="163">
        <v>12.012499999999999</v>
      </c>
      <c r="H7048" s="1">
        <v>2827</v>
      </c>
      <c r="I7048" s="161">
        <f>VLOOKUP(B7048,L$2:M$54,2,FALSE)</f>
        <v>1.0634850162492699</v>
      </c>
      <c r="J7048">
        <f>MAX(I7048*F7048,E7048)</f>
        <v>12.69535238147566</v>
      </c>
      <c r="L7048" s="166"/>
      <c r="M7048" s="41"/>
      <c r="N7048" s="41"/>
      <c r="O7048" s="41"/>
    </row>
    <row r="7049" spans="1:15" x14ac:dyDescent="0.25">
      <c r="A7049" s="165">
        <v>43759.625</v>
      </c>
      <c r="B7049" s="167">
        <f>WEEKNUM(A7049)</f>
        <v>43</v>
      </c>
      <c r="C7049" s="164">
        <f>WEEKDAY(A7049)</f>
        <v>2</v>
      </c>
      <c r="D7049" s="164">
        <v>16</v>
      </c>
      <c r="E7049" s="163">
        <v>11</v>
      </c>
      <c r="F7049" s="163">
        <v>12.105</v>
      </c>
      <c r="G7049" s="163">
        <v>11.7875</v>
      </c>
      <c r="H7049" s="1">
        <v>2774</v>
      </c>
      <c r="I7049" s="161">
        <f>VLOOKUP(B7049,L$2:M$54,2,FALSE)</f>
        <v>1.0634850162492699</v>
      </c>
      <c r="J7049">
        <f>MAX(I7049*F7049,E7049)</f>
        <v>12.873486121697413</v>
      </c>
      <c r="L7049" s="166"/>
      <c r="M7049" s="41"/>
      <c r="N7049" s="41"/>
      <c r="O7049" s="41"/>
    </row>
    <row r="7050" spans="1:15" x14ac:dyDescent="0.25">
      <c r="A7050" s="165">
        <v>43759.666666666664</v>
      </c>
      <c r="B7050" s="167">
        <f>WEEKNUM(A7050)</f>
        <v>43</v>
      </c>
      <c r="C7050" s="164">
        <f>WEEKDAY(A7050)</f>
        <v>2</v>
      </c>
      <c r="D7050" s="164">
        <v>17</v>
      </c>
      <c r="E7050" s="163">
        <v>10</v>
      </c>
      <c r="F7050" s="163">
        <v>13.850000000000001</v>
      </c>
      <c r="G7050" s="163">
        <v>11.725</v>
      </c>
      <c r="H7050" s="1">
        <v>3123</v>
      </c>
      <c r="I7050" s="161">
        <f>VLOOKUP(B7050,L$2:M$54,2,FALSE)</f>
        <v>1.0634850162492699</v>
      </c>
      <c r="J7050">
        <f>MAX(I7050*F7050,E7050)</f>
        <v>14.72926747505239</v>
      </c>
      <c r="L7050" s="166"/>
      <c r="M7050" s="41"/>
      <c r="N7050" s="41"/>
      <c r="O7050" s="41"/>
    </row>
    <row r="7051" spans="1:15" x14ac:dyDescent="0.25">
      <c r="A7051" s="165">
        <v>43759.708333333336</v>
      </c>
      <c r="B7051" s="167">
        <f>WEEKNUM(A7051)</f>
        <v>43</v>
      </c>
      <c r="C7051" s="164">
        <f>WEEKDAY(A7051)</f>
        <v>2</v>
      </c>
      <c r="D7051" s="164">
        <v>18</v>
      </c>
      <c r="E7051" s="163">
        <v>10</v>
      </c>
      <c r="F7051" s="163">
        <v>14.260000000000002</v>
      </c>
      <c r="G7051" s="163">
        <v>11.907499999999999</v>
      </c>
      <c r="H7051" s="1">
        <v>2920</v>
      </c>
      <c r="I7051" s="161">
        <f>VLOOKUP(B7051,L$2:M$54,2,FALSE)</f>
        <v>1.0634850162492699</v>
      </c>
      <c r="J7051">
        <f>MAX(I7051*F7051,E7051)</f>
        <v>15.165296331714591</v>
      </c>
      <c r="L7051" s="166"/>
      <c r="M7051" s="41"/>
      <c r="N7051" s="41"/>
      <c r="O7051" s="41"/>
    </row>
    <row r="7052" spans="1:15" x14ac:dyDescent="0.25">
      <c r="A7052" s="165">
        <v>43759.75</v>
      </c>
      <c r="B7052" s="167">
        <f>WEEKNUM(A7052)</f>
        <v>43</v>
      </c>
      <c r="C7052" s="164">
        <f>WEEKDAY(A7052)</f>
        <v>2</v>
      </c>
      <c r="D7052" s="164">
        <v>19</v>
      </c>
      <c r="E7052" s="163">
        <v>10</v>
      </c>
      <c r="F7052" s="163">
        <v>14</v>
      </c>
      <c r="G7052" s="163">
        <v>12.022500000000001</v>
      </c>
      <c r="H7052" s="1">
        <v>2902</v>
      </c>
      <c r="I7052" s="161">
        <f>VLOOKUP(B7052,L$2:M$54,2,FALSE)</f>
        <v>1.0634850162492699</v>
      </c>
      <c r="J7052">
        <f>MAX(I7052*F7052,E7052)</f>
        <v>14.888790227489778</v>
      </c>
      <c r="L7052" s="166"/>
      <c r="M7052" s="41"/>
      <c r="N7052" s="41"/>
      <c r="O7052" s="41"/>
    </row>
    <row r="7053" spans="1:15" x14ac:dyDescent="0.25">
      <c r="A7053" s="165">
        <v>43759.791666666664</v>
      </c>
      <c r="B7053" s="167">
        <f>WEEKNUM(A7053)</f>
        <v>43</v>
      </c>
      <c r="C7053" s="164">
        <f>WEEKDAY(A7053)</f>
        <v>2</v>
      </c>
      <c r="D7053" s="164">
        <v>20</v>
      </c>
      <c r="E7053" s="163">
        <v>10</v>
      </c>
      <c r="F7053" s="163">
        <v>13.850000000000001</v>
      </c>
      <c r="G7053" s="163">
        <v>11.3675</v>
      </c>
      <c r="H7053" s="1">
        <v>1953</v>
      </c>
      <c r="I7053" s="161">
        <f>VLOOKUP(B7053,L$2:M$54,2,FALSE)</f>
        <v>1.0634850162492699</v>
      </c>
      <c r="J7053">
        <f>MAX(I7053*F7053,E7053)</f>
        <v>14.72926747505239</v>
      </c>
      <c r="L7053" s="166"/>
      <c r="M7053" s="41"/>
      <c r="N7053" s="41"/>
      <c r="O7053" s="41"/>
    </row>
    <row r="7054" spans="1:15" x14ac:dyDescent="0.25">
      <c r="A7054" s="165">
        <v>43759.833333333336</v>
      </c>
      <c r="B7054" s="167">
        <f>WEEKNUM(A7054)</f>
        <v>43</v>
      </c>
      <c r="C7054" s="164">
        <f>WEEKDAY(A7054)</f>
        <v>2</v>
      </c>
      <c r="D7054" s="164">
        <v>21</v>
      </c>
      <c r="E7054" s="163">
        <v>10</v>
      </c>
      <c r="F7054" s="163">
        <v>14.260000000000002</v>
      </c>
      <c r="G7054" s="163">
        <v>12.045</v>
      </c>
      <c r="H7054" s="1">
        <v>1160</v>
      </c>
      <c r="I7054" s="161">
        <f>VLOOKUP(B7054,L$2:M$54,2,FALSE)</f>
        <v>1.0634850162492699</v>
      </c>
      <c r="J7054">
        <f>MAX(I7054*F7054,E7054)</f>
        <v>15.165296331714591</v>
      </c>
      <c r="L7054" s="166"/>
      <c r="M7054" s="41"/>
      <c r="N7054" s="41"/>
      <c r="O7054" s="41"/>
    </row>
    <row r="7055" spans="1:15" x14ac:dyDescent="0.25">
      <c r="A7055" s="165">
        <v>43759.875</v>
      </c>
      <c r="B7055" s="167">
        <f>WEEKNUM(A7055)</f>
        <v>43</v>
      </c>
      <c r="C7055" s="164">
        <f>WEEKDAY(A7055)</f>
        <v>2</v>
      </c>
      <c r="D7055" s="164">
        <v>22</v>
      </c>
      <c r="E7055" s="163">
        <v>10</v>
      </c>
      <c r="F7055" s="163">
        <v>13</v>
      </c>
      <c r="G7055" s="163">
        <v>11.89</v>
      </c>
      <c r="H7055" s="1">
        <v>936</v>
      </c>
      <c r="I7055" s="161">
        <f>VLOOKUP(B7055,L$2:M$54,2,FALSE)</f>
        <v>1.0634850162492699</v>
      </c>
      <c r="J7055">
        <f>MAX(I7055*F7055,E7055)</f>
        <v>13.82530521124051</v>
      </c>
      <c r="L7055" s="166"/>
      <c r="M7055" s="41"/>
      <c r="N7055" s="41"/>
      <c r="O7055" s="41"/>
    </row>
    <row r="7056" spans="1:15" x14ac:dyDescent="0.25">
      <c r="A7056" s="165">
        <v>43759.916666666664</v>
      </c>
      <c r="B7056" s="167">
        <f>WEEKNUM(A7056)</f>
        <v>43</v>
      </c>
      <c r="C7056" s="164">
        <f>WEEKDAY(A7056)</f>
        <v>2</v>
      </c>
      <c r="D7056" s="164">
        <v>23</v>
      </c>
      <c r="E7056" s="163">
        <v>12.01</v>
      </c>
      <c r="F7056" s="163">
        <v>12.01</v>
      </c>
      <c r="G7056" s="163">
        <v>11.705</v>
      </c>
      <c r="H7056" s="1">
        <v>1028</v>
      </c>
      <c r="I7056" s="161">
        <f>VLOOKUP(B7056,L$2:M$54,2,FALSE)</f>
        <v>1.0634850162492699</v>
      </c>
      <c r="J7056">
        <f>MAX(I7056*F7056,E7056)</f>
        <v>12.772455045153732</v>
      </c>
      <c r="L7056" s="166"/>
      <c r="M7056" s="41"/>
      <c r="N7056" s="41"/>
      <c r="O7056" s="41"/>
    </row>
    <row r="7057" spans="1:15" x14ac:dyDescent="0.25">
      <c r="A7057" s="165">
        <v>43759.958333333336</v>
      </c>
      <c r="B7057" s="167">
        <f>WEEKNUM(A7057)</f>
        <v>43</v>
      </c>
      <c r="C7057" s="164">
        <f>WEEKDAY(A7057)</f>
        <v>2</v>
      </c>
      <c r="D7057" s="164">
        <v>24</v>
      </c>
      <c r="E7057" s="163">
        <v>11.9375</v>
      </c>
      <c r="F7057" s="163">
        <v>11.9375</v>
      </c>
      <c r="G7057" s="163">
        <v>10.66</v>
      </c>
      <c r="H7057" s="1">
        <v>963</v>
      </c>
      <c r="I7057" s="161">
        <f>VLOOKUP(B7057,L$2:M$54,2,FALSE)</f>
        <v>1.0634850162492699</v>
      </c>
      <c r="J7057">
        <f>MAX(I7057*F7057,E7057)</f>
        <v>12.69535238147566</v>
      </c>
      <c r="L7057" s="166"/>
      <c r="M7057" s="41"/>
      <c r="N7057" s="41"/>
      <c r="O7057" s="41"/>
    </row>
    <row r="7058" spans="1:15" x14ac:dyDescent="0.25">
      <c r="A7058" s="165">
        <v>43760</v>
      </c>
      <c r="B7058" s="167">
        <f>WEEKNUM(A7058)</f>
        <v>43</v>
      </c>
      <c r="C7058" s="164">
        <f>WEEKDAY(A7058)</f>
        <v>3</v>
      </c>
      <c r="D7058" s="164">
        <v>1</v>
      </c>
      <c r="E7058" s="163">
        <v>10.879999999999999</v>
      </c>
      <c r="F7058" s="163">
        <v>10.879999999999999</v>
      </c>
      <c r="G7058" s="163">
        <v>10.195</v>
      </c>
      <c r="H7058" s="1">
        <v>738</v>
      </c>
      <c r="I7058" s="161">
        <f>VLOOKUP(B7058,L$2:M$54,2,FALSE)</f>
        <v>1.0634850162492699</v>
      </c>
      <c r="J7058">
        <f>MAX(I7058*F7058,E7058)</f>
        <v>11.570716976792056</v>
      </c>
      <c r="L7058" s="166"/>
      <c r="M7058" s="41"/>
      <c r="N7058" s="41"/>
      <c r="O7058" s="41"/>
    </row>
    <row r="7059" spans="1:15" x14ac:dyDescent="0.25">
      <c r="A7059" s="165">
        <v>43760.041666666664</v>
      </c>
      <c r="B7059" s="167">
        <f>WEEKNUM(A7059)</f>
        <v>43</v>
      </c>
      <c r="C7059" s="164">
        <f>WEEKDAY(A7059)</f>
        <v>3</v>
      </c>
      <c r="D7059" s="164">
        <v>2</v>
      </c>
      <c r="E7059" s="163">
        <v>12</v>
      </c>
      <c r="F7059" s="163">
        <v>12</v>
      </c>
      <c r="G7059" s="163">
        <v>10.09</v>
      </c>
      <c r="H7059" s="1">
        <v>469</v>
      </c>
      <c r="I7059" s="161">
        <f>VLOOKUP(B7059,L$2:M$54,2,FALSE)</f>
        <v>1.0634850162492699</v>
      </c>
      <c r="J7059">
        <f>MAX(I7059*F7059,E7059)</f>
        <v>12.761820194991239</v>
      </c>
      <c r="L7059" s="166"/>
      <c r="M7059" s="41"/>
      <c r="N7059" s="41"/>
      <c r="O7059" s="41"/>
    </row>
    <row r="7060" spans="1:15" x14ac:dyDescent="0.25">
      <c r="A7060" s="165">
        <v>43760.083333333336</v>
      </c>
      <c r="B7060" s="167">
        <f>WEEKNUM(A7060)</f>
        <v>43</v>
      </c>
      <c r="C7060" s="164">
        <f>WEEKDAY(A7060)</f>
        <v>3</v>
      </c>
      <c r="D7060" s="164">
        <v>3</v>
      </c>
      <c r="E7060" s="163">
        <v>10.6</v>
      </c>
      <c r="F7060" s="163">
        <v>11.1</v>
      </c>
      <c r="G7060" s="163">
        <v>10.190000000000001</v>
      </c>
      <c r="H7060" s="1">
        <v>296</v>
      </c>
      <c r="I7060" s="161">
        <f>VLOOKUP(B7060,L$2:M$54,2,FALSE)</f>
        <v>1.0634850162492699</v>
      </c>
      <c r="J7060">
        <f>MAX(I7060*F7060,E7060)</f>
        <v>11.804683680366896</v>
      </c>
      <c r="L7060" s="166"/>
      <c r="M7060" s="41"/>
      <c r="N7060" s="41"/>
      <c r="O7060" s="41"/>
    </row>
    <row r="7061" spans="1:15" x14ac:dyDescent="0.25">
      <c r="A7061" s="165">
        <v>43760.125</v>
      </c>
      <c r="B7061" s="167">
        <f>WEEKNUM(A7061)</f>
        <v>43</v>
      </c>
      <c r="C7061" s="164">
        <f>WEEKDAY(A7061)</f>
        <v>3</v>
      </c>
      <c r="D7061" s="164">
        <v>4</v>
      </c>
      <c r="E7061" s="163">
        <v>11.875</v>
      </c>
      <c r="F7061" s="163">
        <v>12</v>
      </c>
      <c r="G7061" s="163">
        <v>9.81</v>
      </c>
      <c r="H7061" s="1">
        <v>198</v>
      </c>
      <c r="I7061" s="161">
        <f>VLOOKUP(B7061,L$2:M$54,2,FALSE)</f>
        <v>1.0634850162492699</v>
      </c>
      <c r="J7061">
        <f>MAX(I7061*F7061,E7061)</f>
        <v>12.761820194991239</v>
      </c>
      <c r="L7061" s="166"/>
      <c r="M7061" s="41"/>
      <c r="N7061" s="41"/>
      <c r="O7061" s="41"/>
    </row>
    <row r="7062" spans="1:15" x14ac:dyDescent="0.25">
      <c r="A7062" s="165">
        <v>43760.166666666664</v>
      </c>
      <c r="B7062" s="167">
        <f>WEEKNUM(A7062)</f>
        <v>43</v>
      </c>
      <c r="C7062" s="164">
        <f>WEEKDAY(A7062)</f>
        <v>3</v>
      </c>
      <c r="D7062" s="164">
        <v>5</v>
      </c>
      <c r="E7062" s="163">
        <v>10.6</v>
      </c>
      <c r="F7062" s="163">
        <v>11.1</v>
      </c>
      <c r="G7062" s="163">
        <v>10.08</v>
      </c>
      <c r="H7062" s="1">
        <v>242</v>
      </c>
      <c r="I7062" s="161">
        <f>VLOOKUP(B7062,L$2:M$54,2,FALSE)</f>
        <v>1.0634850162492699</v>
      </c>
      <c r="J7062">
        <f>MAX(I7062*F7062,E7062)</f>
        <v>11.804683680366896</v>
      </c>
      <c r="L7062" s="166"/>
      <c r="M7062" s="41"/>
      <c r="N7062" s="41"/>
      <c r="O7062" s="41"/>
    </row>
    <row r="7063" spans="1:15" x14ac:dyDescent="0.25">
      <c r="A7063" s="165">
        <v>43760.208333333336</v>
      </c>
      <c r="B7063" s="167">
        <f>WEEKNUM(A7063)</f>
        <v>43</v>
      </c>
      <c r="C7063" s="164">
        <f>WEEKDAY(A7063)</f>
        <v>3</v>
      </c>
      <c r="D7063" s="164">
        <v>6</v>
      </c>
      <c r="E7063" s="163">
        <v>10.5</v>
      </c>
      <c r="F7063" s="163">
        <v>11</v>
      </c>
      <c r="G7063" s="163">
        <v>11.86</v>
      </c>
      <c r="H7063" s="1">
        <v>240</v>
      </c>
      <c r="I7063" s="161">
        <f>VLOOKUP(B7063,L$2:M$54,2,FALSE)</f>
        <v>1.0634850162492699</v>
      </c>
      <c r="J7063">
        <f>MAX(I7063*F7063,E7063)</f>
        <v>11.698335178741969</v>
      </c>
      <c r="L7063" s="166"/>
      <c r="M7063" s="41"/>
      <c r="N7063" s="41"/>
      <c r="O7063" s="41"/>
    </row>
    <row r="7064" spans="1:15" x14ac:dyDescent="0.25">
      <c r="A7064" s="165">
        <v>43760.25</v>
      </c>
      <c r="B7064" s="167">
        <f>WEEKNUM(A7064)</f>
        <v>43</v>
      </c>
      <c r="C7064" s="164">
        <f>WEEKDAY(A7064)</f>
        <v>3</v>
      </c>
      <c r="D7064" s="164">
        <v>7</v>
      </c>
      <c r="E7064" s="163">
        <v>10.875</v>
      </c>
      <c r="F7064" s="163">
        <v>12</v>
      </c>
      <c r="G7064" s="163">
        <v>11.0725</v>
      </c>
      <c r="H7064" s="1">
        <v>295</v>
      </c>
      <c r="I7064" s="161">
        <f>VLOOKUP(B7064,L$2:M$54,2,FALSE)</f>
        <v>1.0634850162492699</v>
      </c>
      <c r="J7064">
        <f>MAX(I7064*F7064,E7064)</f>
        <v>12.761820194991239</v>
      </c>
      <c r="L7064" s="166"/>
      <c r="M7064" s="41"/>
      <c r="N7064" s="41"/>
      <c r="O7064" s="41"/>
    </row>
    <row r="7065" spans="1:15" x14ac:dyDescent="0.25">
      <c r="A7065" s="165">
        <v>43760.291666666664</v>
      </c>
      <c r="B7065" s="167">
        <f>WEEKNUM(A7065)</f>
        <v>43</v>
      </c>
      <c r="C7065" s="164">
        <f>WEEKDAY(A7065)</f>
        <v>3</v>
      </c>
      <c r="D7065" s="164">
        <v>8</v>
      </c>
      <c r="E7065" s="163">
        <v>10</v>
      </c>
      <c r="F7065" s="163">
        <v>15.75</v>
      </c>
      <c r="G7065" s="163">
        <v>11.442500000000001</v>
      </c>
      <c r="H7065" s="1">
        <v>442</v>
      </c>
      <c r="I7065" s="161">
        <f>VLOOKUP(B7065,L$2:M$54,2,FALSE)</f>
        <v>1.0634850162492699</v>
      </c>
      <c r="J7065">
        <f>MAX(I7065*F7065,E7065)</f>
        <v>16.749889005926001</v>
      </c>
      <c r="L7065" s="166"/>
      <c r="M7065" s="41"/>
      <c r="N7065" s="41"/>
      <c r="O7065" s="41"/>
    </row>
    <row r="7066" spans="1:15" x14ac:dyDescent="0.25">
      <c r="A7066" s="165">
        <v>43760.333333333336</v>
      </c>
      <c r="B7066" s="167">
        <f>WEEKNUM(A7066)</f>
        <v>43</v>
      </c>
      <c r="C7066" s="164">
        <f>WEEKDAY(A7066)</f>
        <v>3</v>
      </c>
      <c r="D7066" s="164">
        <v>9</v>
      </c>
      <c r="E7066" s="163">
        <v>10</v>
      </c>
      <c r="F7066" s="163">
        <v>17.625</v>
      </c>
      <c r="G7066" s="163">
        <v>12.105</v>
      </c>
      <c r="H7066" s="1">
        <v>820</v>
      </c>
      <c r="I7066" s="161">
        <f>VLOOKUP(B7066,L$2:M$54,2,FALSE)</f>
        <v>1.0634850162492699</v>
      </c>
      <c r="J7066">
        <f>MAX(I7066*F7066,E7066)</f>
        <v>18.743923411393382</v>
      </c>
      <c r="L7066" s="166"/>
      <c r="M7066" s="41"/>
      <c r="N7066" s="41"/>
      <c r="O7066" s="41"/>
    </row>
    <row r="7067" spans="1:15" x14ac:dyDescent="0.25">
      <c r="A7067" s="165">
        <v>43760.375</v>
      </c>
      <c r="B7067" s="167">
        <f>WEEKNUM(A7067)</f>
        <v>43</v>
      </c>
      <c r="C7067" s="164">
        <f>WEEKDAY(A7067)</f>
        <v>3</v>
      </c>
      <c r="D7067" s="164">
        <v>10</v>
      </c>
      <c r="E7067" s="163">
        <v>10</v>
      </c>
      <c r="F7067" s="163">
        <v>14.75</v>
      </c>
      <c r="G7067" s="163">
        <v>12.0375</v>
      </c>
      <c r="H7067" s="1">
        <v>1331</v>
      </c>
      <c r="I7067" s="161">
        <f>VLOOKUP(B7067,L$2:M$54,2,FALSE)</f>
        <v>1.0634850162492699</v>
      </c>
      <c r="J7067">
        <f>MAX(I7067*F7067,E7067)</f>
        <v>15.686403989676732</v>
      </c>
      <c r="L7067" s="166"/>
      <c r="M7067" s="41"/>
      <c r="N7067" s="41"/>
      <c r="O7067" s="41"/>
    </row>
    <row r="7068" spans="1:15" x14ac:dyDescent="0.25">
      <c r="A7068" s="165">
        <v>43760.416666666664</v>
      </c>
      <c r="B7068" s="167">
        <f>WEEKNUM(A7068)</f>
        <v>43</v>
      </c>
      <c r="C7068" s="164">
        <f>WEEKDAY(A7068)</f>
        <v>3</v>
      </c>
      <c r="D7068" s="164">
        <v>11</v>
      </c>
      <c r="E7068" s="163">
        <v>10</v>
      </c>
      <c r="F7068" s="163">
        <v>14</v>
      </c>
      <c r="G7068" s="163">
        <v>11.475</v>
      </c>
      <c r="H7068" s="1">
        <v>1828</v>
      </c>
      <c r="I7068" s="161">
        <f>VLOOKUP(B7068,L$2:M$54,2,FALSE)</f>
        <v>1.0634850162492699</v>
      </c>
      <c r="J7068">
        <f>MAX(I7068*F7068,E7068)</f>
        <v>14.888790227489778</v>
      </c>
      <c r="L7068" s="166"/>
      <c r="M7068" s="41"/>
      <c r="N7068" s="41"/>
      <c r="O7068" s="41"/>
    </row>
    <row r="7069" spans="1:15" x14ac:dyDescent="0.25">
      <c r="A7069" s="165">
        <v>43760.458333333336</v>
      </c>
      <c r="B7069" s="167">
        <f>WEEKNUM(A7069)</f>
        <v>43</v>
      </c>
      <c r="C7069" s="164">
        <f>WEEKDAY(A7069)</f>
        <v>3</v>
      </c>
      <c r="D7069" s="164">
        <v>12</v>
      </c>
      <c r="E7069" s="163">
        <v>10</v>
      </c>
      <c r="F7069" s="163">
        <v>13.875</v>
      </c>
      <c r="G7069" s="163">
        <v>11.516249999999999</v>
      </c>
      <c r="H7069" s="1">
        <v>2302</v>
      </c>
      <c r="I7069" s="161">
        <f>VLOOKUP(B7069,L$2:M$54,2,FALSE)</f>
        <v>1.0634850162492699</v>
      </c>
      <c r="J7069">
        <f>MAX(I7069*F7069,E7069)</f>
        <v>14.755854600458621</v>
      </c>
      <c r="L7069" s="166"/>
      <c r="M7069" s="41"/>
      <c r="N7069" s="41"/>
      <c r="O7069" s="41"/>
    </row>
    <row r="7070" spans="1:15" x14ac:dyDescent="0.25">
      <c r="A7070" s="165">
        <v>43760.5</v>
      </c>
      <c r="B7070" s="167">
        <f>WEEKNUM(A7070)</f>
        <v>43</v>
      </c>
      <c r="C7070" s="164">
        <f>WEEKDAY(A7070)</f>
        <v>3</v>
      </c>
      <c r="D7070" s="164">
        <v>13</v>
      </c>
      <c r="E7070" s="163">
        <v>10</v>
      </c>
      <c r="F7070" s="163">
        <v>14.125</v>
      </c>
      <c r="G7070" s="163">
        <v>12.01</v>
      </c>
      <c r="H7070" s="1">
        <v>2236</v>
      </c>
      <c r="I7070" s="161">
        <f>VLOOKUP(B7070,L$2:M$54,2,FALSE)</f>
        <v>1.0634850162492699</v>
      </c>
      <c r="J7070">
        <f>MAX(I7070*F7070,E7070)</f>
        <v>15.021725854520938</v>
      </c>
      <c r="L7070" s="166"/>
      <c r="M7070" s="41"/>
      <c r="N7070" s="41"/>
      <c r="O7070" s="41"/>
    </row>
    <row r="7071" spans="1:15" x14ac:dyDescent="0.25">
      <c r="A7071" s="165">
        <v>43760.541666666664</v>
      </c>
      <c r="B7071" s="167">
        <f>WEEKNUM(A7071)</f>
        <v>43</v>
      </c>
      <c r="C7071" s="164">
        <f>WEEKDAY(A7071)</f>
        <v>3</v>
      </c>
      <c r="D7071" s="164">
        <v>14</v>
      </c>
      <c r="E7071" s="163">
        <v>10</v>
      </c>
      <c r="F7071" s="163">
        <v>14.074999999999999</v>
      </c>
      <c r="G7071" s="163">
        <v>12.0425</v>
      </c>
      <c r="H7071" s="1">
        <v>2040</v>
      </c>
      <c r="I7071" s="161">
        <f>VLOOKUP(B7071,L$2:M$54,2,FALSE)</f>
        <v>1.0634850162492699</v>
      </c>
      <c r="J7071">
        <f>MAX(I7071*F7071,E7071)</f>
        <v>14.968551603708473</v>
      </c>
      <c r="L7071" s="166"/>
      <c r="M7071" s="41"/>
      <c r="N7071" s="41"/>
      <c r="O7071" s="41"/>
    </row>
    <row r="7072" spans="1:15" x14ac:dyDescent="0.25">
      <c r="A7072" s="165">
        <v>43760.583333333336</v>
      </c>
      <c r="B7072" s="167">
        <f>WEEKNUM(A7072)</f>
        <v>43</v>
      </c>
      <c r="C7072" s="164">
        <f>WEEKDAY(A7072)</f>
        <v>3</v>
      </c>
      <c r="D7072" s="164">
        <v>15</v>
      </c>
      <c r="E7072" s="163">
        <v>10</v>
      </c>
      <c r="F7072" s="163">
        <v>13.975000000000001</v>
      </c>
      <c r="G7072" s="163">
        <v>12.525</v>
      </c>
      <c r="H7072" s="1">
        <v>2438</v>
      </c>
      <c r="I7072" s="161">
        <f>VLOOKUP(B7072,L$2:M$54,2,FALSE)</f>
        <v>1.0634850162492699</v>
      </c>
      <c r="J7072">
        <f>MAX(I7072*F7072,E7072)</f>
        <v>14.86220310208355</v>
      </c>
      <c r="L7072" s="166"/>
      <c r="M7072" s="41"/>
      <c r="N7072" s="41"/>
      <c r="O7072" s="41"/>
    </row>
    <row r="7073" spans="1:15" x14ac:dyDescent="0.25">
      <c r="A7073" s="165">
        <v>43760.625</v>
      </c>
      <c r="B7073" s="167">
        <f>WEEKNUM(A7073)</f>
        <v>43</v>
      </c>
      <c r="C7073" s="164">
        <f>WEEKDAY(A7073)</f>
        <v>3</v>
      </c>
      <c r="D7073" s="164">
        <v>16</v>
      </c>
      <c r="E7073" s="163">
        <v>10</v>
      </c>
      <c r="F7073" s="163">
        <v>14.175000000000001</v>
      </c>
      <c r="G7073" s="163">
        <v>12.01</v>
      </c>
      <c r="H7073" s="1">
        <v>2892</v>
      </c>
      <c r="I7073" s="161">
        <f>VLOOKUP(B7073,L$2:M$54,2,FALSE)</f>
        <v>1.0634850162492699</v>
      </c>
      <c r="J7073">
        <f>MAX(I7073*F7073,E7073)</f>
        <v>15.074900105333402</v>
      </c>
      <c r="L7073" s="166"/>
      <c r="M7073" s="41"/>
      <c r="N7073" s="41"/>
      <c r="O7073" s="41"/>
    </row>
    <row r="7074" spans="1:15" x14ac:dyDescent="0.25">
      <c r="A7074" s="165">
        <v>43760.666666666664</v>
      </c>
      <c r="B7074" s="167">
        <f>WEEKNUM(A7074)</f>
        <v>43</v>
      </c>
      <c r="C7074" s="164">
        <f>WEEKDAY(A7074)</f>
        <v>3</v>
      </c>
      <c r="D7074" s="164">
        <v>17</v>
      </c>
      <c r="E7074" s="163">
        <v>10</v>
      </c>
      <c r="F7074" s="163">
        <v>14.45</v>
      </c>
      <c r="G7074" s="163">
        <v>12.0425</v>
      </c>
      <c r="H7074" s="1">
        <v>3259</v>
      </c>
      <c r="I7074" s="161">
        <f>VLOOKUP(B7074,L$2:M$54,2,FALSE)</f>
        <v>1.0634850162492699</v>
      </c>
      <c r="J7074">
        <f>MAX(I7074*F7074,E7074)</f>
        <v>15.367358484801949</v>
      </c>
      <c r="L7074" s="166"/>
      <c r="M7074" s="41"/>
      <c r="N7074" s="41"/>
      <c r="O7074" s="41"/>
    </row>
    <row r="7075" spans="1:15" x14ac:dyDescent="0.25">
      <c r="A7075" s="165">
        <v>43760.708333333336</v>
      </c>
      <c r="B7075" s="167">
        <f>WEEKNUM(A7075)</f>
        <v>43</v>
      </c>
      <c r="C7075" s="164">
        <f>WEEKDAY(A7075)</f>
        <v>3</v>
      </c>
      <c r="D7075" s="164">
        <v>18</v>
      </c>
      <c r="E7075" s="163">
        <v>10</v>
      </c>
      <c r="F7075" s="163">
        <v>17.375</v>
      </c>
      <c r="G7075" s="163">
        <v>11.925000000000001</v>
      </c>
      <c r="H7075" s="1">
        <v>3202</v>
      </c>
      <c r="I7075" s="161">
        <f>VLOOKUP(B7075,L$2:M$54,2,FALSE)</f>
        <v>1.0634850162492699</v>
      </c>
      <c r="J7075">
        <f>MAX(I7075*F7075,E7075)</f>
        <v>18.478052157331064</v>
      </c>
      <c r="L7075" s="166"/>
      <c r="M7075" s="41"/>
      <c r="N7075" s="41"/>
      <c r="O7075" s="41"/>
    </row>
    <row r="7076" spans="1:15" x14ac:dyDescent="0.25">
      <c r="A7076" s="165">
        <v>43760.75</v>
      </c>
      <c r="B7076" s="167">
        <f>WEEKNUM(A7076)</f>
        <v>43</v>
      </c>
      <c r="C7076" s="164">
        <f>WEEKDAY(A7076)</f>
        <v>3</v>
      </c>
      <c r="D7076" s="164">
        <v>19</v>
      </c>
      <c r="E7076" s="163">
        <v>10</v>
      </c>
      <c r="F7076" s="163">
        <v>15.925000000000001</v>
      </c>
      <c r="G7076" s="163">
        <v>12.13</v>
      </c>
      <c r="H7076" s="1">
        <v>2694</v>
      </c>
      <c r="I7076" s="161">
        <f>VLOOKUP(B7076,L$2:M$54,2,FALSE)</f>
        <v>1.0634850162492699</v>
      </c>
      <c r="J7076">
        <f>MAX(I7076*F7076,E7076)</f>
        <v>16.935998883769624</v>
      </c>
      <c r="L7076" s="166"/>
      <c r="M7076" s="41"/>
      <c r="N7076" s="41"/>
      <c r="O7076" s="41"/>
    </row>
    <row r="7077" spans="1:15" x14ac:dyDescent="0.25">
      <c r="A7077" s="165">
        <v>43760.791666666664</v>
      </c>
      <c r="B7077" s="167">
        <f>WEEKNUM(A7077)</f>
        <v>43</v>
      </c>
      <c r="C7077" s="164">
        <f>WEEKDAY(A7077)</f>
        <v>3</v>
      </c>
      <c r="D7077" s="164">
        <v>20</v>
      </c>
      <c r="E7077" s="163">
        <v>10</v>
      </c>
      <c r="F7077" s="163">
        <v>13.525</v>
      </c>
      <c r="G7077" s="163">
        <v>11.935</v>
      </c>
      <c r="H7077" s="1">
        <v>1859</v>
      </c>
      <c r="I7077" s="161">
        <f>VLOOKUP(B7077,L$2:M$54,2,FALSE)</f>
        <v>1.0634850162492699</v>
      </c>
      <c r="J7077">
        <f>MAX(I7077*F7077,E7077)</f>
        <v>14.383634844771377</v>
      </c>
      <c r="L7077" s="166"/>
      <c r="M7077" s="41"/>
      <c r="N7077" s="41"/>
      <c r="O7077" s="41"/>
    </row>
    <row r="7078" spans="1:15" x14ac:dyDescent="0.25">
      <c r="A7078" s="165">
        <v>43760.833333333336</v>
      </c>
      <c r="B7078" s="167">
        <f>WEEKNUM(A7078)</f>
        <v>43</v>
      </c>
      <c r="C7078" s="164">
        <f>WEEKDAY(A7078)</f>
        <v>3</v>
      </c>
      <c r="D7078" s="164">
        <v>21</v>
      </c>
      <c r="E7078" s="163">
        <v>12.45</v>
      </c>
      <c r="F7078" s="163">
        <v>12.45</v>
      </c>
      <c r="G7078" s="163">
        <v>12.032500000000001</v>
      </c>
      <c r="H7078" s="1">
        <v>1325</v>
      </c>
      <c r="I7078" s="161">
        <f>VLOOKUP(B7078,L$2:M$54,2,FALSE)</f>
        <v>1.0634850162492699</v>
      </c>
      <c r="J7078">
        <f>MAX(I7078*F7078,E7078)</f>
        <v>13.24038845230341</v>
      </c>
      <c r="L7078" s="166"/>
      <c r="M7078" s="41"/>
      <c r="N7078" s="41"/>
      <c r="O7078" s="41"/>
    </row>
    <row r="7079" spans="1:15" x14ac:dyDescent="0.25">
      <c r="A7079" s="165">
        <v>43760.875</v>
      </c>
      <c r="B7079" s="167">
        <f>WEEKNUM(A7079)</f>
        <v>43</v>
      </c>
      <c r="C7079" s="164">
        <f>WEEKDAY(A7079)</f>
        <v>3</v>
      </c>
      <c r="D7079" s="164">
        <v>22</v>
      </c>
      <c r="E7079" s="163">
        <v>11.95</v>
      </c>
      <c r="F7079" s="163">
        <v>11.95</v>
      </c>
      <c r="G7079" s="163">
        <v>10.879999999999999</v>
      </c>
      <c r="H7079" s="1">
        <v>1003</v>
      </c>
      <c r="I7079" s="161">
        <f>VLOOKUP(B7079,L$2:M$54,2,FALSE)</f>
        <v>1.0634850162492699</v>
      </c>
      <c r="J7079">
        <f>MAX(I7079*F7079,E7079)</f>
        <v>12.708645944178775</v>
      </c>
      <c r="L7079" s="166"/>
      <c r="M7079" s="41"/>
      <c r="N7079" s="41"/>
      <c r="O7079" s="41"/>
    </row>
    <row r="7080" spans="1:15" x14ac:dyDescent="0.25">
      <c r="A7080" s="165">
        <v>43760.916666666664</v>
      </c>
      <c r="B7080" s="167">
        <f>WEEKNUM(A7080)</f>
        <v>43</v>
      </c>
      <c r="C7080" s="164">
        <f>WEEKDAY(A7080)</f>
        <v>3</v>
      </c>
      <c r="D7080" s="164">
        <v>23</v>
      </c>
      <c r="E7080" s="163">
        <v>11.725000000000001</v>
      </c>
      <c r="F7080" s="163">
        <v>11.725000000000001</v>
      </c>
      <c r="G7080" s="163">
        <v>12</v>
      </c>
      <c r="H7080" s="1">
        <v>657</v>
      </c>
      <c r="I7080" s="161">
        <f>VLOOKUP(B7080,L$2:M$54,2,FALSE)</f>
        <v>1.0634850162492699</v>
      </c>
      <c r="J7080">
        <f>MAX(I7080*F7080,E7080)</f>
        <v>12.469361815522692</v>
      </c>
      <c r="L7080" s="166"/>
      <c r="M7080" s="41"/>
      <c r="N7080" s="41"/>
      <c r="O7080" s="41"/>
    </row>
    <row r="7081" spans="1:15" x14ac:dyDescent="0.25">
      <c r="A7081" s="165">
        <v>43760.958333333336</v>
      </c>
      <c r="B7081" s="167">
        <f>WEEKNUM(A7081)</f>
        <v>43</v>
      </c>
      <c r="C7081" s="164">
        <f>WEEKDAY(A7081)</f>
        <v>3</v>
      </c>
      <c r="D7081" s="164">
        <v>24</v>
      </c>
      <c r="E7081" s="163">
        <v>12</v>
      </c>
      <c r="F7081" s="163">
        <v>12</v>
      </c>
      <c r="G7081" s="163">
        <v>10.85</v>
      </c>
      <c r="H7081" s="1">
        <v>351</v>
      </c>
      <c r="I7081" s="161">
        <f>VLOOKUP(B7081,L$2:M$54,2,FALSE)</f>
        <v>1.0634850162492699</v>
      </c>
      <c r="J7081">
        <f>MAX(I7081*F7081,E7081)</f>
        <v>12.761820194991239</v>
      </c>
      <c r="L7081" s="166"/>
      <c r="M7081" s="41"/>
      <c r="N7081" s="41"/>
      <c r="O7081" s="41"/>
    </row>
    <row r="7082" spans="1:15" x14ac:dyDescent="0.25">
      <c r="A7082" s="165">
        <v>43761</v>
      </c>
      <c r="B7082" s="167">
        <f>WEEKNUM(A7082)</f>
        <v>43</v>
      </c>
      <c r="C7082" s="164">
        <f>WEEKDAY(A7082)</f>
        <v>4</v>
      </c>
      <c r="D7082" s="164">
        <v>1</v>
      </c>
      <c r="E7082" s="163">
        <v>11.07</v>
      </c>
      <c r="F7082" s="163">
        <v>11.07</v>
      </c>
      <c r="G7082" s="163">
        <v>11.9375</v>
      </c>
      <c r="H7082" s="1">
        <v>170</v>
      </c>
      <c r="I7082" s="161">
        <f>VLOOKUP(B7082,L$2:M$54,2,FALSE)</f>
        <v>1.0634850162492699</v>
      </c>
      <c r="J7082">
        <f>MAX(I7082*F7082,E7082)</f>
        <v>11.772779129879419</v>
      </c>
      <c r="L7082" s="166"/>
      <c r="M7082" s="41"/>
      <c r="N7082" s="41"/>
      <c r="O7082" s="41"/>
    </row>
    <row r="7083" spans="1:15" x14ac:dyDescent="0.25">
      <c r="A7083" s="165">
        <v>43761.041666666664</v>
      </c>
      <c r="B7083" s="167">
        <f>WEEKNUM(A7083)</f>
        <v>43</v>
      </c>
      <c r="C7083" s="164">
        <f>WEEKDAY(A7083)</f>
        <v>4</v>
      </c>
      <c r="D7083" s="164">
        <v>2</v>
      </c>
      <c r="E7083" s="163">
        <v>11.175000000000001</v>
      </c>
      <c r="F7083" s="163">
        <v>11.175000000000001</v>
      </c>
      <c r="G7083" s="163">
        <v>10.85</v>
      </c>
      <c r="H7083" s="1">
        <v>104</v>
      </c>
      <c r="I7083" s="161">
        <f>VLOOKUP(B7083,L$2:M$54,2,FALSE)</f>
        <v>1.0634850162492699</v>
      </c>
      <c r="J7083">
        <f>MAX(I7083*F7083,E7083)</f>
        <v>11.884445056585593</v>
      </c>
      <c r="L7083" s="166"/>
      <c r="M7083" s="41"/>
      <c r="N7083" s="41"/>
      <c r="O7083" s="41"/>
    </row>
    <row r="7084" spans="1:15" x14ac:dyDescent="0.25">
      <c r="A7084" s="165">
        <v>43761.083333333336</v>
      </c>
      <c r="B7084" s="167">
        <f>WEEKNUM(A7084)</f>
        <v>43</v>
      </c>
      <c r="C7084" s="164">
        <f>WEEKDAY(A7084)</f>
        <v>4</v>
      </c>
      <c r="D7084" s="164">
        <v>3</v>
      </c>
      <c r="E7084" s="163">
        <v>11.745000000000001</v>
      </c>
      <c r="F7084" s="163">
        <v>11.745000000000001</v>
      </c>
      <c r="G7084" s="163">
        <v>10.75</v>
      </c>
      <c r="H7084" s="1">
        <v>66</v>
      </c>
      <c r="I7084" s="161">
        <f>VLOOKUP(B7084,L$2:M$54,2,FALSE)</f>
        <v>1.0634850162492699</v>
      </c>
      <c r="J7084">
        <f>MAX(I7084*F7084,E7084)</f>
        <v>12.490631515847676</v>
      </c>
      <c r="L7084" s="166"/>
      <c r="M7084" s="41"/>
      <c r="N7084" s="41"/>
      <c r="O7084" s="41"/>
    </row>
    <row r="7085" spans="1:15" x14ac:dyDescent="0.25">
      <c r="A7085" s="165">
        <v>43761.125</v>
      </c>
      <c r="B7085" s="167">
        <f>WEEKNUM(A7085)</f>
        <v>43</v>
      </c>
      <c r="C7085" s="164">
        <f>WEEKDAY(A7085)</f>
        <v>4</v>
      </c>
      <c r="D7085" s="164">
        <v>4</v>
      </c>
      <c r="E7085" s="163">
        <v>12.195</v>
      </c>
      <c r="F7085" s="163">
        <v>12.195</v>
      </c>
      <c r="G7085" s="163">
        <v>11.4375</v>
      </c>
      <c r="H7085" s="1">
        <v>119</v>
      </c>
      <c r="I7085" s="161">
        <f>VLOOKUP(B7085,L$2:M$54,2,FALSE)</f>
        <v>1.0634850162492699</v>
      </c>
      <c r="J7085">
        <f>MAX(I7085*F7085,E7085)</f>
        <v>12.969199773159847</v>
      </c>
      <c r="L7085" s="166"/>
      <c r="M7085" s="41"/>
      <c r="N7085" s="41"/>
      <c r="O7085" s="41"/>
    </row>
    <row r="7086" spans="1:15" x14ac:dyDescent="0.25">
      <c r="A7086" s="165">
        <v>43761.166666666664</v>
      </c>
      <c r="B7086" s="167">
        <f>WEEKNUM(A7086)</f>
        <v>43</v>
      </c>
      <c r="C7086" s="164">
        <f>WEEKDAY(A7086)</f>
        <v>4</v>
      </c>
      <c r="D7086" s="164">
        <v>5</v>
      </c>
      <c r="E7086" s="163">
        <v>11.705</v>
      </c>
      <c r="F7086" s="163">
        <v>11.705</v>
      </c>
      <c r="G7086" s="163">
        <v>12.875</v>
      </c>
      <c r="H7086" s="1">
        <v>377</v>
      </c>
      <c r="I7086" s="161">
        <f>VLOOKUP(B7086,L$2:M$54,2,FALSE)</f>
        <v>1.0634850162492699</v>
      </c>
      <c r="J7086">
        <f>MAX(I7086*F7086,E7086)</f>
        <v>12.448092115197705</v>
      </c>
      <c r="L7086" s="166"/>
      <c r="M7086" s="41"/>
      <c r="N7086" s="41"/>
      <c r="O7086" s="41"/>
    </row>
    <row r="7087" spans="1:15" x14ac:dyDescent="0.25">
      <c r="A7087" s="165">
        <v>43761.208333333336</v>
      </c>
      <c r="B7087" s="167">
        <f>WEEKNUM(A7087)</f>
        <v>43</v>
      </c>
      <c r="C7087" s="164">
        <f>WEEKDAY(A7087)</f>
        <v>4</v>
      </c>
      <c r="D7087" s="164">
        <v>6</v>
      </c>
      <c r="E7087" s="163">
        <v>10.620000000000001</v>
      </c>
      <c r="F7087" s="163">
        <v>10.620000000000001</v>
      </c>
      <c r="G7087" s="163">
        <v>13.8125</v>
      </c>
      <c r="H7087" s="1">
        <v>841</v>
      </c>
      <c r="I7087" s="161">
        <f>VLOOKUP(B7087,L$2:M$54,2,FALSE)</f>
        <v>1.0634850162492699</v>
      </c>
      <c r="J7087">
        <f>MAX(I7087*F7087,E7087)</f>
        <v>11.294210872567248</v>
      </c>
      <c r="L7087" s="166"/>
      <c r="M7087" s="41"/>
      <c r="N7087" s="41"/>
      <c r="O7087" s="41"/>
    </row>
    <row r="7088" spans="1:15" x14ac:dyDescent="0.25">
      <c r="A7088" s="165">
        <v>43761.25</v>
      </c>
      <c r="B7088" s="167">
        <f>WEEKNUM(A7088)</f>
        <v>43</v>
      </c>
      <c r="C7088" s="164">
        <f>WEEKDAY(A7088)</f>
        <v>4</v>
      </c>
      <c r="D7088" s="164">
        <v>7</v>
      </c>
      <c r="E7088" s="163">
        <v>11.77</v>
      </c>
      <c r="F7088" s="163">
        <v>11.77</v>
      </c>
      <c r="G7088" s="163">
        <v>12.375</v>
      </c>
      <c r="H7088" s="1">
        <v>3011</v>
      </c>
      <c r="I7088" s="161">
        <f>VLOOKUP(B7088,L$2:M$54,2,FALSE)</f>
        <v>1.0634850162492699</v>
      </c>
      <c r="J7088">
        <f>MAX(I7088*F7088,E7088)</f>
        <v>12.517218641253907</v>
      </c>
      <c r="L7088" s="166"/>
      <c r="M7088" s="41"/>
      <c r="N7088" s="41"/>
      <c r="O7088" s="41"/>
    </row>
    <row r="7089" spans="1:15" x14ac:dyDescent="0.25">
      <c r="A7089" s="165">
        <v>43761.291666666664</v>
      </c>
      <c r="B7089" s="167">
        <f>WEEKNUM(A7089)</f>
        <v>43</v>
      </c>
      <c r="C7089" s="164">
        <f>WEEKDAY(A7089)</f>
        <v>4</v>
      </c>
      <c r="D7089" s="164">
        <v>8</v>
      </c>
      <c r="E7089" s="163">
        <v>10</v>
      </c>
      <c r="F7089" s="163">
        <v>16.5</v>
      </c>
      <c r="G7089" s="163">
        <v>12</v>
      </c>
      <c r="H7089" s="1">
        <v>4191</v>
      </c>
      <c r="I7089" s="161">
        <f>VLOOKUP(B7089,L$2:M$54,2,FALSE)</f>
        <v>1.0634850162492699</v>
      </c>
      <c r="J7089">
        <f>MAX(I7089*F7089,E7089)</f>
        <v>17.547502768112953</v>
      </c>
      <c r="L7089" s="166"/>
      <c r="M7089" s="41"/>
      <c r="N7089" s="41"/>
      <c r="O7089" s="41"/>
    </row>
    <row r="7090" spans="1:15" x14ac:dyDescent="0.25">
      <c r="A7090" s="165">
        <v>43761.333333333336</v>
      </c>
      <c r="B7090" s="167">
        <f>WEEKNUM(A7090)</f>
        <v>43</v>
      </c>
      <c r="C7090" s="164">
        <f>WEEKDAY(A7090)</f>
        <v>4</v>
      </c>
      <c r="D7090" s="164">
        <v>9</v>
      </c>
      <c r="E7090" s="163">
        <v>10</v>
      </c>
      <c r="F7090" s="163">
        <v>19</v>
      </c>
      <c r="G7090" s="163">
        <v>11.9375</v>
      </c>
      <c r="H7090" s="1">
        <v>3886</v>
      </c>
      <c r="I7090" s="161">
        <f>VLOOKUP(B7090,L$2:M$54,2,FALSE)</f>
        <v>1.0634850162492699</v>
      </c>
      <c r="J7090">
        <f>MAX(I7090*F7090,E7090)</f>
        <v>20.20621530873613</v>
      </c>
      <c r="L7090" s="166"/>
      <c r="M7090" s="41"/>
      <c r="N7090" s="41"/>
      <c r="O7090" s="41"/>
    </row>
    <row r="7091" spans="1:15" x14ac:dyDescent="0.25">
      <c r="A7091" s="165">
        <v>43761.375</v>
      </c>
      <c r="B7091" s="167">
        <f>WEEKNUM(A7091)</f>
        <v>43</v>
      </c>
      <c r="C7091" s="164">
        <f>WEEKDAY(A7091)</f>
        <v>4</v>
      </c>
      <c r="D7091" s="164">
        <v>10</v>
      </c>
      <c r="E7091" s="163">
        <v>10</v>
      </c>
      <c r="F7091" s="163">
        <v>16.75</v>
      </c>
      <c r="G7091" s="163">
        <v>12.0625</v>
      </c>
      <c r="H7091" s="1">
        <v>3068</v>
      </c>
      <c r="I7091" s="161">
        <f>VLOOKUP(B7091,L$2:M$54,2,FALSE)</f>
        <v>1.0634850162492699</v>
      </c>
      <c r="J7091">
        <f>MAX(I7091*F7091,E7091)</f>
        <v>17.813374022175271</v>
      </c>
      <c r="L7091" s="166"/>
      <c r="M7091" s="41"/>
      <c r="N7091" s="41"/>
      <c r="O7091" s="41"/>
    </row>
    <row r="7092" spans="1:15" x14ac:dyDescent="0.25">
      <c r="A7092" s="165">
        <v>43761.416666666664</v>
      </c>
      <c r="B7092" s="167">
        <f>WEEKNUM(A7092)</f>
        <v>43</v>
      </c>
      <c r="C7092" s="164">
        <f>WEEKDAY(A7092)</f>
        <v>4</v>
      </c>
      <c r="D7092" s="164">
        <v>11</v>
      </c>
      <c r="E7092" s="163">
        <v>10</v>
      </c>
      <c r="F7092" s="163">
        <v>15.379999999999999</v>
      </c>
      <c r="G7092" s="163">
        <v>12.037500000000001</v>
      </c>
      <c r="H7092" s="1">
        <v>2678</v>
      </c>
      <c r="I7092" s="161">
        <f>VLOOKUP(B7092,L$2:M$54,2,FALSE)</f>
        <v>1.0634850162492699</v>
      </c>
      <c r="J7092">
        <f>MAX(I7092*F7092,E7092)</f>
        <v>16.356399549913771</v>
      </c>
      <c r="L7092" s="166"/>
      <c r="M7092" s="41"/>
      <c r="N7092" s="41"/>
      <c r="O7092" s="41"/>
    </row>
    <row r="7093" spans="1:15" x14ac:dyDescent="0.25">
      <c r="A7093" s="165">
        <v>43761.458333333336</v>
      </c>
      <c r="B7093" s="167">
        <f>WEEKNUM(A7093)</f>
        <v>43</v>
      </c>
      <c r="C7093" s="164">
        <f>WEEKDAY(A7093)</f>
        <v>4</v>
      </c>
      <c r="D7093" s="164">
        <v>12</v>
      </c>
      <c r="E7093" s="163">
        <v>10</v>
      </c>
      <c r="F7093" s="163">
        <v>14.45</v>
      </c>
      <c r="G7093" s="163">
        <v>11.987500000000001</v>
      </c>
      <c r="H7093" s="1">
        <v>2522</v>
      </c>
      <c r="I7093" s="161">
        <f>VLOOKUP(B7093,L$2:M$54,2,FALSE)</f>
        <v>1.0634850162492699</v>
      </c>
      <c r="J7093">
        <f>MAX(I7093*F7093,E7093)</f>
        <v>15.367358484801949</v>
      </c>
      <c r="L7093" s="166"/>
      <c r="M7093" s="41"/>
      <c r="N7093" s="41"/>
      <c r="O7093" s="41"/>
    </row>
    <row r="7094" spans="1:15" x14ac:dyDescent="0.25">
      <c r="A7094" s="165">
        <v>43761.5</v>
      </c>
      <c r="B7094" s="167">
        <f>WEEKNUM(A7094)</f>
        <v>43</v>
      </c>
      <c r="C7094" s="164">
        <f>WEEKDAY(A7094)</f>
        <v>4</v>
      </c>
      <c r="D7094" s="164">
        <v>13</v>
      </c>
      <c r="E7094" s="163">
        <v>10</v>
      </c>
      <c r="F7094" s="163">
        <v>13.765000000000001</v>
      </c>
      <c r="G7094" s="163">
        <v>12.0875</v>
      </c>
      <c r="H7094" s="1">
        <v>2268</v>
      </c>
      <c r="I7094" s="161">
        <f>VLOOKUP(B7094,L$2:M$54,2,FALSE)</f>
        <v>1.0634850162492699</v>
      </c>
      <c r="J7094">
        <f>MAX(I7094*F7094,E7094)</f>
        <v>14.638871248671201</v>
      </c>
      <c r="L7094" s="166"/>
      <c r="M7094" s="41"/>
      <c r="N7094" s="41"/>
      <c r="O7094" s="41"/>
    </row>
    <row r="7095" spans="1:15" x14ac:dyDescent="0.25">
      <c r="A7095" s="165">
        <v>43761.541666666664</v>
      </c>
      <c r="B7095" s="167">
        <f>WEEKNUM(A7095)</f>
        <v>43</v>
      </c>
      <c r="C7095" s="164">
        <f>WEEKDAY(A7095)</f>
        <v>4</v>
      </c>
      <c r="D7095" s="164">
        <v>14</v>
      </c>
      <c r="E7095" s="163">
        <v>10</v>
      </c>
      <c r="F7095" s="163">
        <v>14.185</v>
      </c>
      <c r="G7095" s="163">
        <v>12.225</v>
      </c>
      <c r="H7095" s="1">
        <v>2526</v>
      </c>
      <c r="I7095" s="161">
        <f>VLOOKUP(B7095,L$2:M$54,2,FALSE)</f>
        <v>1.0634850162492699</v>
      </c>
      <c r="J7095">
        <f>MAX(I7095*F7095,E7095)</f>
        <v>15.085534955495895</v>
      </c>
      <c r="L7095" s="166"/>
      <c r="M7095" s="41"/>
      <c r="N7095" s="41"/>
      <c r="O7095" s="41"/>
    </row>
    <row r="7096" spans="1:15" x14ac:dyDescent="0.25">
      <c r="A7096" s="165">
        <v>43761.583333333336</v>
      </c>
      <c r="B7096" s="167">
        <f>WEEKNUM(A7096)</f>
        <v>43</v>
      </c>
      <c r="C7096" s="164">
        <f>WEEKDAY(A7096)</f>
        <v>4</v>
      </c>
      <c r="D7096" s="164">
        <v>15</v>
      </c>
      <c r="E7096" s="163">
        <v>10</v>
      </c>
      <c r="F7096" s="163">
        <v>15</v>
      </c>
      <c r="G7096" s="163">
        <v>13.6875</v>
      </c>
      <c r="H7096" s="1">
        <v>2487</v>
      </c>
      <c r="I7096" s="161">
        <f>VLOOKUP(B7096,L$2:M$54,2,FALSE)</f>
        <v>1.0634850162492699</v>
      </c>
      <c r="J7096">
        <f>MAX(I7096*F7096,E7096)</f>
        <v>15.952275243739049</v>
      </c>
      <c r="L7096" s="166"/>
      <c r="M7096" s="41"/>
      <c r="N7096" s="41"/>
      <c r="O7096" s="41"/>
    </row>
    <row r="7097" spans="1:15" x14ac:dyDescent="0.25">
      <c r="A7097" s="165">
        <v>43761.625</v>
      </c>
      <c r="B7097" s="167">
        <f>WEEKNUM(A7097)</f>
        <v>43</v>
      </c>
      <c r="C7097" s="164">
        <f>WEEKDAY(A7097)</f>
        <v>4</v>
      </c>
      <c r="D7097" s="164">
        <v>16</v>
      </c>
      <c r="E7097" s="163">
        <v>10</v>
      </c>
      <c r="F7097" s="163">
        <v>14.895</v>
      </c>
      <c r="G7097" s="163">
        <v>12.9625</v>
      </c>
      <c r="H7097" s="1">
        <v>2637</v>
      </c>
      <c r="I7097" s="161">
        <f>VLOOKUP(B7097,L$2:M$54,2,FALSE)</f>
        <v>1.0634850162492699</v>
      </c>
      <c r="J7097">
        <f>MAX(I7097*F7097,E7097)</f>
        <v>15.840609317032875</v>
      </c>
      <c r="L7097" s="166"/>
      <c r="M7097" s="41"/>
      <c r="N7097" s="41"/>
      <c r="O7097" s="41"/>
    </row>
    <row r="7098" spans="1:15" x14ac:dyDescent="0.25">
      <c r="A7098" s="165">
        <v>43761.666666666664</v>
      </c>
      <c r="B7098" s="167">
        <f>WEEKNUM(A7098)</f>
        <v>43</v>
      </c>
      <c r="C7098" s="164">
        <f>WEEKDAY(A7098)</f>
        <v>4</v>
      </c>
      <c r="D7098" s="164">
        <v>17</v>
      </c>
      <c r="E7098" s="163">
        <v>10</v>
      </c>
      <c r="F7098" s="163">
        <v>15.77</v>
      </c>
      <c r="G7098" s="163">
        <v>11.762499999999999</v>
      </c>
      <c r="H7098" s="1">
        <v>3369</v>
      </c>
      <c r="I7098" s="161">
        <f>VLOOKUP(B7098,L$2:M$54,2,FALSE)</f>
        <v>1.0634850162492699</v>
      </c>
      <c r="J7098">
        <f>MAX(I7098*F7098,E7098)</f>
        <v>16.771158706250986</v>
      </c>
      <c r="L7098" s="166"/>
      <c r="M7098" s="41"/>
      <c r="N7098" s="41"/>
      <c r="O7098" s="41"/>
    </row>
    <row r="7099" spans="1:15" x14ac:dyDescent="0.25">
      <c r="A7099" s="165">
        <v>43761.708333333336</v>
      </c>
      <c r="B7099" s="167">
        <f>WEEKNUM(A7099)</f>
        <v>43</v>
      </c>
      <c r="C7099" s="164">
        <f>WEEKDAY(A7099)</f>
        <v>4</v>
      </c>
      <c r="D7099" s="164">
        <v>18</v>
      </c>
      <c r="E7099" s="163">
        <v>10</v>
      </c>
      <c r="F7099" s="163">
        <v>17.549999999999997</v>
      </c>
      <c r="G7099" s="163">
        <v>12.45</v>
      </c>
      <c r="H7099" s="1">
        <v>3277</v>
      </c>
      <c r="I7099" s="161">
        <f>VLOOKUP(B7099,L$2:M$54,2,FALSE)</f>
        <v>1.0634850162492699</v>
      </c>
      <c r="J7099">
        <f>MAX(I7099*F7099,E7099)</f>
        <v>18.664162035174684</v>
      </c>
      <c r="L7099" s="166"/>
      <c r="M7099" s="41"/>
      <c r="N7099" s="41"/>
      <c r="O7099" s="41"/>
    </row>
    <row r="7100" spans="1:15" x14ac:dyDescent="0.25">
      <c r="A7100" s="165">
        <v>43761.75</v>
      </c>
      <c r="B7100" s="167">
        <f>WEEKNUM(A7100)</f>
        <v>43</v>
      </c>
      <c r="C7100" s="164">
        <f>WEEKDAY(A7100)</f>
        <v>4</v>
      </c>
      <c r="D7100" s="164">
        <v>19</v>
      </c>
      <c r="E7100" s="163">
        <v>10</v>
      </c>
      <c r="F7100" s="163">
        <v>16.234999999999999</v>
      </c>
      <c r="G7100" s="163">
        <v>11.95</v>
      </c>
      <c r="H7100" s="1">
        <v>2660</v>
      </c>
      <c r="I7100" s="161">
        <f>VLOOKUP(B7100,L$2:M$54,2,FALSE)</f>
        <v>1.0634850162492699</v>
      </c>
      <c r="J7100">
        <f>MAX(I7100*F7100,E7100)</f>
        <v>17.265679238806896</v>
      </c>
      <c r="L7100" s="166"/>
      <c r="M7100" s="41"/>
      <c r="N7100" s="41"/>
      <c r="O7100" s="41"/>
    </row>
    <row r="7101" spans="1:15" x14ac:dyDescent="0.25">
      <c r="A7101" s="165">
        <v>43761.791666666664</v>
      </c>
      <c r="B7101" s="167">
        <f>WEEKNUM(A7101)</f>
        <v>43</v>
      </c>
      <c r="C7101" s="164">
        <f>WEEKDAY(A7101)</f>
        <v>4</v>
      </c>
      <c r="D7101" s="164">
        <v>20</v>
      </c>
      <c r="E7101" s="163">
        <v>10</v>
      </c>
      <c r="F7101" s="163">
        <v>14</v>
      </c>
      <c r="G7101" s="163">
        <v>11.725000000000001</v>
      </c>
      <c r="H7101" s="1">
        <v>1636</v>
      </c>
      <c r="I7101" s="161">
        <f>VLOOKUP(B7101,L$2:M$54,2,FALSE)</f>
        <v>1.0634850162492699</v>
      </c>
      <c r="J7101">
        <f>MAX(I7101*F7101,E7101)</f>
        <v>14.888790227489778</v>
      </c>
      <c r="L7101" s="166"/>
      <c r="M7101" s="41"/>
      <c r="N7101" s="41"/>
      <c r="O7101" s="41"/>
    </row>
    <row r="7102" spans="1:15" x14ac:dyDescent="0.25">
      <c r="A7102" s="165">
        <v>43761.833333333336</v>
      </c>
      <c r="B7102" s="167">
        <f>WEEKNUM(A7102)</f>
        <v>43</v>
      </c>
      <c r="C7102" s="164">
        <f>WEEKDAY(A7102)</f>
        <v>4</v>
      </c>
      <c r="D7102" s="164">
        <v>21</v>
      </c>
      <c r="E7102" s="163">
        <v>10</v>
      </c>
      <c r="F7102" s="163">
        <v>12.77</v>
      </c>
      <c r="G7102" s="163">
        <v>12</v>
      </c>
      <c r="H7102" s="1">
        <v>1031</v>
      </c>
      <c r="I7102" s="161">
        <f>VLOOKUP(B7102,L$2:M$54,2,FALSE)</f>
        <v>1.0634850162492699</v>
      </c>
      <c r="J7102">
        <f>MAX(I7102*F7102,E7102)</f>
        <v>13.580703657503177</v>
      </c>
      <c r="L7102" s="166"/>
      <c r="M7102" s="41"/>
      <c r="N7102" s="41"/>
      <c r="O7102" s="41"/>
    </row>
    <row r="7103" spans="1:15" x14ac:dyDescent="0.25">
      <c r="A7103" s="165">
        <v>43761.875</v>
      </c>
      <c r="B7103" s="167">
        <f>WEEKNUM(A7103)</f>
        <v>43</v>
      </c>
      <c r="C7103" s="164">
        <f>WEEKDAY(A7103)</f>
        <v>4</v>
      </c>
      <c r="D7103" s="164">
        <v>22</v>
      </c>
      <c r="E7103" s="163">
        <v>12.48</v>
      </c>
      <c r="F7103" s="163">
        <v>12.48</v>
      </c>
      <c r="G7103" s="163">
        <v>11.07</v>
      </c>
      <c r="H7103" s="1">
        <v>781</v>
      </c>
      <c r="I7103" s="161">
        <f>VLOOKUP(B7103,L$2:M$54,2,FALSE)</f>
        <v>1.0634850162492699</v>
      </c>
      <c r="J7103">
        <f>MAX(I7103*F7103,E7103)</f>
        <v>13.272293002790889</v>
      </c>
      <c r="L7103" s="166"/>
      <c r="M7103" s="41"/>
      <c r="N7103" s="41"/>
      <c r="O7103" s="41"/>
    </row>
    <row r="7104" spans="1:15" x14ac:dyDescent="0.25">
      <c r="A7104" s="165">
        <v>43761.916666666664</v>
      </c>
      <c r="B7104" s="167">
        <f>WEEKNUM(A7104)</f>
        <v>43</v>
      </c>
      <c r="C7104" s="164">
        <f>WEEKDAY(A7104)</f>
        <v>4</v>
      </c>
      <c r="D7104" s="164">
        <v>23</v>
      </c>
      <c r="E7104" s="163">
        <v>12.59</v>
      </c>
      <c r="F7104" s="163">
        <v>12.59</v>
      </c>
      <c r="G7104" s="163">
        <v>11.175000000000001</v>
      </c>
      <c r="H7104" s="1">
        <v>601</v>
      </c>
      <c r="I7104" s="161">
        <f>VLOOKUP(B7104,L$2:M$54,2,FALSE)</f>
        <v>1.0634850162492699</v>
      </c>
      <c r="J7104">
        <f>MAX(I7104*F7104,E7104)</f>
        <v>13.389276354578309</v>
      </c>
      <c r="L7104" s="166"/>
      <c r="M7104" s="41"/>
      <c r="N7104" s="41"/>
      <c r="O7104" s="41"/>
    </row>
    <row r="7105" spans="1:15" x14ac:dyDescent="0.25">
      <c r="A7105" s="165">
        <v>43761.958333333336</v>
      </c>
      <c r="B7105" s="167">
        <f>WEEKNUM(A7105)</f>
        <v>43</v>
      </c>
      <c r="C7105" s="164">
        <f>WEEKDAY(A7105)</f>
        <v>4</v>
      </c>
      <c r="D7105" s="164">
        <v>24</v>
      </c>
      <c r="E7105" s="163">
        <v>12.375</v>
      </c>
      <c r="F7105" s="163">
        <v>12.375</v>
      </c>
      <c r="G7105" s="163">
        <v>11.745000000000001</v>
      </c>
      <c r="H7105" s="1">
        <v>311</v>
      </c>
      <c r="I7105" s="161">
        <f>VLOOKUP(B7105,L$2:M$54,2,FALSE)</f>
        <v>1.0634850162492699</v>
      </c>
      <c r="J7105">
        <f>MAX(I7105*F7105,E7105)</f>
        <v>13.160627076084715</v>
      </c>
      <c r="L7105" s="166"/>
      <c r="M7105" s="41"/>
      <c r="N7105" s="41"/>
      <c r="O7105" s="41"/>
    </row>
    <row r="7106" spans="1:15" x14ac:dyDescent="0.25">
      <c r="A7106" s="165">
        <v>43762</v>
      </c>
      <c r="B7106" s="167">
        <f>WEEKNUM(A7106)</f>
        <v>43</v>
      </c>
      <c r="C7106" s="164">
        <f>WEEKDAY(A7106)</f>
        <v>5</v>
      </c>
      <c r="D7106" s="164">
        <v>1</v>
      </c>
      <c r="E7106" s="163">
        <v>11.984999999999999</v>
      </c>
      <c r="F7106" s="163">
        <v>11.984999999999999</v>
      </c>
      <c r="G7106" s="163">
        <v>12.195</v>
      </c>
      <c r="H7106" s="1">
        <v>146</v>
      </c>
      <c r="I7106" s="161">
        <f>VLOOKUP(B7106,L$2:M$54,2,FALSE)</f>
        <v>1.0634850162492699</v>
      </c>
      <c r="J7106">
        <f>MAX(I7106*F7106,E7106)</f>
        <v>12.7458679197475</v>
      </c>
      <c r="L7106" s="166"/>
      <c r="M7106" s="41"/>
      <c r="N7106" s="41"/>
      <c r="O7106" s="41"/>
    </row>
    <row r="7107" spans="1:15" x14ac:dyDescent="0.25">
      <c r="A7107" s="165">
        <v>43762.041666666664</v>
      </c>
      <c r="B7107" s="167">
        <f>WEEKNUM(A7107)</f>
        <v>43</v>
      </c>
      <c r="C7107" s="164">
        <f>WEEKDAY(A7107)</f>
        <v>5</v>
      </c>
      <c r="D7107" s="164">
        <v>2</v>
      </c>
      <c r="E7107" s="163">
        <v>11.719999999999999</v>
      </c>
      <c r="F7107" s="163">
        <v>11.719999999999999</v>
      </c>
      <c r="G7107" s="163">
        <v>11.705</v>
      </c>
      <c r="H7107" s="1">
        <v>86</v>
      </c>
      <c r="I7107" s="161">
        <f>VLOOKUP(B7107,L$2:M$54,2,FALSE)</f>
        <v>1.0634850162492699</v>
      </c>
      <c r="J7107">
        <f>MAX(I7107*F7107,E7107)</f>
        <v>12.464044390441442</v>
      </c>
      <c r="L7107" s="166"/>
      <c r="M7107" s="41"/>
      <c r="N7107" s="41"/>
      <c r="O7107" s="41"/>
    </row>
    <row r="7108" spans="1:15" x14ac:dyDescent="0.25">
      <c r="A7108" s="165">
        <v>43762.083333333336</v>
      </c>
      <c r="B7108" s="167">
        <f>WEEKNUM(A7108)</f>
        <v>43</v>
      </c>
      <c r="C7108" s="164">
        <f>WEEKDAY(A7108)</f>
        <v>5</v>
      </c>
      <c r="D7108" s="164">
        <v>3</v>
      </c>
      <c r="E7108" s="163">
        <v>12.094999999999999</v>
      </c>
      <c r="F7108" s="163">
        <v>12.094999999999999</v>
      </c>
      <c r="G7108" s="163">
        <v>10.620000000000001</v>
      </c>
      <c r="H7108" s="1">
        <v>65</v>
      </c>
      <c r="I7108" s="161">
        <f>VLOOKUP(B7108,L$2:M$54,2,FALSE)</f>
        <v>1.0634850162492699</v>
      </c>
      <c r="J7108">
        <f>MAX(I7108*F7108,E7108)</f>
        <v>12.862851271534918</v>
      </c>
      <c r="L7108" s="166"/>
      <c r="M7108" s="41"/>
      <c r="N7108" s="41"/>
      <c r="O7108" s="41"/>
    </row>
    <row r="7109" spans="1:15" x14ac:dyDescent="0.25">
      <c r="A7109" s="165">
        <v>43762.125</v>
      </c>
      <c r="B7109" s="167">
        <f>WEEKNUM(A7109)</f>
        <v>43</v>
      </c>
      <c r="C7109" s="164">
        <f>WEEKDAY(A7109)</f>
        <v>5</v>
      </c>
      <c r="D7109" s="164">
        <v>4</v>
      </c>
      <c r="E7109" s="163">
        <v>11.91</v>
      </c>
      <c r="F7109" s="163">
        <v>11.91</v>
      </c>
      <c r="G7109" s="163">
        <v>11.77</v>
      </c>
      <c r="H7109" s="1">
        <v>148</v>
      </c>
      <c r="I7109" s="161">
        <f>VLOOKUP(B7109,L$2:M$54,2,FALSE)</f>
        <v>1.0634850162492699</v>
      </c>
      <c r="J7109">
        <f>MAX(I7109*F7109,E7109)</f>
        <v>12.666106543528805</v>
      </c>
      <c r="L7109" s="166"/>
      <c r="M7109" s="41"/>
      <c r="N7109" s="41"/>
      <c r="O7109" s="41"/>
    </row>
    <row r="7110" spans="1:15" x14ac:dyDescent="0.25">
      <c r="A7110" s="165">
        <v>43762.166666666664</v>
      </c>
      <c r="B7110" s="167">
        <f>WEEKNUM(A7110)</f>
        <v>43</v>
      </c>
      <c r="C7110" s="164">
        <f>WEEKDAY(A7110)</f>
        <v>5</v>
      </c>
      <c r="D7110" s="164">
        <v>5</v>
      </c>
      <c r="E7110" s="163">
        <v>12.455</v>
      </c>
      <c r="F7110" s="163">
        <v>12.455</v>
      </c>
      <c r="G7110" s="163">
        <v>13.25</v>
      </c>
      <c r="H7110" s="1">
        <v>324</v>
      </c>
      <c r="I7110" s="161">
        <f>VLOOKUP(B7110,L$2:M$54,2,FALSE)</f>
        <v>1.0634850162492699</v>
      </c>
      <c r="J7110">
        <f>MAX(I7110*F7110,E7110)</f>
        <v>13.245705877384657</v>
      </c>
      <c r="L7110" s="166"/>
      <c r="M7110" s="41"/>
      <c r="N7110" s="41"/>
      <c r="O7110" s="41"/>
    </row>
    <row r="7111" spans="1:15" x14ac:dyDescent="0.25">
      <c r="A7111" s="165">
        <v>43762.208333333336</v>
      </c>
      <c r="B7111" s="167">
        <f>WEEKNUM(A7111)</f>
        <v>43</v>
      </c>
      <c r="C7111" s="164">
        <f>WEEKDAY(A7111)</f>
        <v>5</v>
      </c>
      <c r="D7111" s="164">
        <v>6</v>
      </c>
      <c r="E7111" s="163">
        <v>10</v>
      </c>
      <c r="F7111" s="163">
        <v>11.094999999999999</v>
      </c>
      <c r="G7111" s="163">
        <v>14.5</v>
      </c>
      <c r="H7111" s="1">
        <v>810</v>
      </c>
      <c r="I7111" s="161">
        <f>VLOOKUP(B7111,L$2:M$54,2,FALSE)</f>
        <v>1.0634850162492699</v>
      </c>
      <c r="J7111">
        <f>MAX(I7111*F7111,E7111)</f>
        <v>11.79936625528565</v>
      </c>
      <c r="L7111" s="166"/>
      <c r="M7111" s="41"/>
      <c r="N7111" s="41"/>
      <c r="O7111" s="41"/>
    </row>
    <row r="7112" spans="1:15" x14ac:dyDescent="0.25">
      <c r="A7112" s="165">
        <v>43762.25</v>
      </c>
      <c r="B7112" s="167">
        <f>WEEKNUM(A7112)</f>
        <v>43</v>
      </c>
      <c r="C7112" s="164">
        <f>WEEKDAY(A7112)</f>
        <v>5</v>
      </c>
      <c r="D7112" s="164">
        <v>7</v>
      </c>
      <c r="E7112" s="163">
        <v>10</v>
      </c>
      <c r="F7112" s="163">
        <v>11.745000000000001</v>
      </c>
      <c r="G7112" s="163">
        <v>13.375</v>
      </c>
      <c r="H7112" s="1">
        <v>3421</v>
      </c>
      <c r="I7112" s="161">
        <f>VLOOKUP(B7112,L$2:M$54,2,FALSE)</f>
        <v>1.0634850162492699</v>
      </c>
      <c r="J7112">
        <f>MAX(I7112*F7112,E7112)</f>
        <v>12.490631515847676</v>
      </c>
      <c r="L7112" s="166"/>
      <c r="M7112" s="41"/>
      <c r="N7112" s="41"/>
      <c r="O7112" s="41"/>
    </row>
    <row r="7113" spans="1:15" x14ac:dyDescent="0.25">
      <c r="A7113" s="165">
        <v>43762.291666666664</v>
      </c>
      <c r="B7113" s="167">
        <f>WEEKNUM(A7113)</f>
        <v>43</v>
      </c>
      <c r="C7113" s="164">
        <f>WEEKDAY(A7113)</f>
        <v>5</v>
      </c>
      <c r="D7113" s="164">
        <v>8</v>
      </c>
      <c r="E7113" s="163">
        <v>10</v>
      </c>
      <c r="F7113" s="163">
        <v>17.755000000000003</v>
      </c>
      <c r="G7113" s="163">
        <v>12.690000000000001</v>
      </c>
      <c r="H7113" s="1">
        <v>4541</v>
      </c>
      <c r="I7113" s="161">
        <f>VLOOKUP(B7113,L$2:M$54,2,FALSE)</f>
        <v>1.0634850162492699</v>
      </c>
      <c r="J7113">
        <f>MAX(I7113*F7113,E7113)</f>
        <v>18.88217646350579</v>
      </c>
      <c r="L7113" s="166"/>
      <c r="M7113" s="41"/>
      <c r="N7113" s="41"/>
      <c r="O7113" s="41"/>
    </row>
    <row r="7114" spans="1:15" x14ac:dyDescent="0.25">
      <c r="A7114" s="165">
        <v>43762.333333333336</v>
      </c>
      <c r="B7114" s="167">
        <f>WEEKNUM(A7114)</f>
        <v>43</v>
      </c>
      <c r="C7114" s="164">
        <f>WEEKDAY(A7114)</f>
        <v>5</v>
      </c>
      <c r="D7114" s="164">
        <v>9</v>
      </c>
      <c r="E7114" s="163">
        <v>10</v>
      </c>
      <c r="F7114" s="163">
        <v>16.395</v>
      </c>
      <c r="G7114" s="163">
        <v>12.225000000000001</v>
      </c>
      <c r="H7114" s="1">
        <v>4027</v>
      </c>
      <c r="I7114" s="161">
        <f>VLOOKUP(B7114,L$2:M$54,2,FALSE)</f>
        <v>1.0634850162492699</v>
      </c>
      <c r="J7114">
        <f>MAX(I7114*F7114,E7114)</f>
        <v>17.435836841406779</v>
      </c>
      <c r="L7114" s="166"/>
      <c r="M7114" s="41"/>
      <c r="N7114" s="41"/>
      <c r="O7114" s="41"/>
    </row>
    <row r="7115" spans="1:15" x14ac:dyDescent="0.25">
      <c r="A7115" s="165">
        <v>43762.375</v>
      </c>
      <c r="B7115" s="167">
        <f>WEEKNUM(A7115)</f>
        <v>43</v>
      </c>
      <c r="C7115" s="164">
        <f>WEEKDAY(A7115)</f>
        <v>5</v>
      </c>
      <c r="D7115" s="164">
        <v>10</v>
      </c>
      <c r="E7115" s="163">
        <v>10</v>
      </c>
      <c r="F7115" s="163">
        <v>15.625</v>
      </c>
      <c r="G7115" s="163">
        <v>11.8825</v>
      </c>
      <c r="H7115" s="1">
        <v>2947</v>
      </c>
      <c r="I7115" s="161">
        <f>VLOOKUP(B7115,L$2:M$54,2,FALSE)</f>
        <v>1.0634850162492699</v>
      </c>
      <c r="J7115">
        <f>MAX(I7115*F7115,E7115)</f>
        <v>16.616953378894841</v>
      </c>
      <c r="L7115" s="166"/>
      <c r="M7115" s="41"/>
      <c r="N7115" s="41"/>
      <c r="O7115" s="41"/>
    </row>
    <row r="7116" spans="1:15" x14ac:dyDescent="0.25">
      <c r="A7116" s="165">
        <v>43762.416666666664</v>
      </c>
      <c r="B7116" s="167">
        <f>WEEKNUM(A7116)</f>
        <v>43</v>
      </c>
      <c r="C7116" s="164">
        <f>WEEKDAY(A7116)</f>
        <v>5</v>
      </c>
      <c r="D7116" s="164">
        <v>11</v>
      </c>
      <c r="E7116" s="163">
        <v>10</v>
      </c>
      <c r="F7116" s="163">
        <v>13.745000000000001</v>
      </c>
      <c r="G7116" s="163">
        <v>12.092500000000001</v>
      </c>
      <c r="H7116" s="1">
        <v>2581</v>
      </c>
      <c r="I7116" s="161">
        <f>VLOOKUP(B7116,L$2:M$54,2,FALSE)</f>
        <v>1.0634850162492699</v>
      </c>
      <c r="J7116">
        <f>MAX(I7116*F7116,E7116)</f>
        <v>14.617601548346217</v>
      </c>
      <c r="L7116" s="166"/>
      <c r="M7116" s="41"/>
      <c r="N7116" s="41"/>
      <c r="O7116" s="41"/>
    </row>
    <row r="7117" spans="1:15" x14ac:dyDescent="0.25">
      <c r="A7117" s="165">
        <v>43762.458333333336</v>
      </c>
      <c r="B7117" s="167">
        <f>WEEKNUM(A7117)</f>
        <v>43</v>
      </c>
      <c r="C7117" s="164">
        <f>WEEKDAY(A7117)</f>
        <v>5</v>
      </c>
      <c r="D7117" s="164">
        <v>12</v>
      </c>
      <c r="E7117" s="163">
        <v>10</v>
      </c>
      <c r="F7117" s="163">
        <v>15.704999999999998</v>
      </c>
      <c r="G7117" s="163">
        <v>12.5</v>
      </c>
      <c r="H7117" s="1">
        <v>2489</v>
      </c>
      <c r="I7117" s="161">
        <f>VLOOKUP(B7117,L$2:M$54,2,FALSE)</f>
        <v>1.0634850162492699</v>
      </c>
      <c r="J7117">
        <f>MAX(I7117*F7117,E7117)</f>
        <v>16.702032180194784</v>
      </c>
      <c r="L7117" s="166"/>
      <c r="M7117" s="41"/>
      <c r="N7117" s="41"/>
      <c r="O7117" s="41"/>
    </row>
    <row r="7118" spans="1:15" x14ac:dyDescent="0.25">
      <c r="A7118" s="165">
        <v>43762.5</v>
      </c>
      <c r="B7118" s="167">
        <f>WEEKNUM(A7118)</f>
        <v>43</v>
      </c>
      <c r="C7118" s="164">
        <f>WEEKDAY(A7118)</f>
        <v>5</v>
      </c>
      <c r="D7118" s="164">
        <v>13</v>
      </c>
      <c r="E7118" s="163">
        <v>10</v>
      </c>
      <c r="F7118" s="163">
        <v>14.475</v>
      </c>
      <c r="G7118" s="163">
        <v>12.4475</v>
      </c>
      <c r="H7118" s="1">
        <v>2378</v>
      </c>
      <c r="I7118" s="161">
        <f>VLOOKUP(B7118,L$2:M$54,2,FALSE)</f>
        <v>1.0634850162492699</v>
      </c>
      <c r="J7118">
        <f>MAX(I7118*F7118,E7118)</f>
        <v>15.393945610208181</v>
      </c>
      <c r="L7118" s="166"/>
      <c r="M7118" s="41"/>
      <c r="N7118" s="41"/>
      <c r="O7118" s="41"/>
    </row>
    <row r="7119" spans="1:15" x14ac:dyDescent="0.25">
      <c r="A7119" s="165">
        <v>43762.541666666664</v>
      </c>
      <c r="B7119" s="167">
        <f>WEEKNUM(A7119)</f>
        <v>43</v>
      </c>
      <c r="C7119" s="164">
        <f>WEEKDAY(A7119)</f>
        <v>5</v>
      </c>
      <c r="D7119" s="164">
        <v>14</v>
      </c>
      <c r="E7119" s="163">
        <v>10</v>
      </c>
      <c r="F7119" s="163">
        <v>13.765000000000001</v>
      </c>
      <c r="G7119" s="163">
        <v>12.885000000000002</v>
      </c>
      <c r="H7119" s="1">
        <v>2466</v>
      </c>
      <c r="I7119" s="161">
        <f>VLOOKUP(B7119,L$2:M$54,2,FALSE)</f>
        <v>1.0634850162492699</v>
      </c>
      <c r="J7119">
        <f>MAX(I7119*F7119,E7119)</f>
        <v>14.638871248671201</v>
      </c>
      <c r="L7119" s="166"/>
      <c r="M7119" s="41"/>
      <c r="N7119" s="41"/>
      <c r="O7119" s="41"/>
    </row>
    <row r="7120" spans="1:15" x14ac:dyDescent="0.25">
      <c r="A7120" s="165">
        <v>43762.583333333336</v>
      </c>
      <c r="B7120" s="167">
        <f>WEEKNUM(A7120)</f>
        <v>43</v>
      </c>
      <c r="C7120" s="164">
        <f>WEEKDAY(A7120)</f>
        <v>5</v>
      </c>
      <c r="D7120" s="164">
        <v>15</v>
      </c>
      <c r="E7120" s="163">
        <v>10</v>
      </c>
      <c r="F7120" s="163">
        <v>15.885</v>
      </c>
      <c r="G7120" s="163">
        <v>13.774999999999999</v>
      </c>
      <c r="H7120" s="1">
        <v>2667</v>
      </c>
      <c r="I7120" s="161">
        <f>VLOOKUP(B7120,L$2:M$54,2,FALSE)</f>
        <v>1.0634850162492699</v>
      </c>
      <c r="J7120">
        <f>MAX(I7120*F7120,E7120)</f>
        <v>16.893459483119653</v>
      </c>
      <c r="L7120" s="166"/>
      <c r="M7120" s="41"/>
      <c r="N7120" s="41"/>
      <c r="O7120" s="41"/>
    </row>
    <row r="7121" spans="1:15" x14ac:dyDescent="0.25">
      <c r="A7121" s="165">
        <v>43762.625</v>
      </c>
      <c r="B7121" s="167">
        <f>WEEKNUM(A7121)</f>
        <v>43</v>
      </c>
      <c r="C7121" s="164">
        <f>WEEKDAY(A7121)</f>
        <v>5</v>
      </c>
      <c r="D7121" s="164">
        <v>16</v>
      </c>
      <c r="E7121" s="163">
        <v>10</v>
      </c>
      <c r="F7121" s="163">
        <v>14.73</v>
      </c>
      <c r="G7121" s="163">
        <v>13.1175</v>
      </c>
      <c r="H7121" s="1">
        <v>2932</v>
      </c>
      <c r="I7121" s="161">
        <f>VLOOKUP(B7121,L$2:M$54,2,FALSE)</f>
        <v>1.0634850162492699</v>
      </c>
      <c r="J7121">
        <f>MAX(I7121*F7121,E7121)</f>
        <v>15.665134289351746</v>
      </c>
      <c r="L7121" s="166"/>
      <c r="M7121" s="41"/>
      <c r="N7121" s="41"/>
      <c r="O7121" s="41"/>
    </row>
    <row r="7122" spans="1:15" x14ac:dyDescent="0.25">
      <c r="A7122" s="165">
        <v>43762.666666666664</v>
      </c>
      <c r="B7122" s="167">
        <f>WEEKNUM(A7122)</f>
        <v>43</v>
      </c>
      <c r="C7122" s="164">
        <f>WEEKDAY(A7122)</f>
        <v>5</v>
      </c>
      <c r="D7122" s="164">
        <v>17</v>
      </c>
      <c r="E7122" s="163">
        <v>10</v>
      </c>
      <c r="F7122" s="163">
        <v>15.145</v>
      </c>
      <c r="G7122" s="163">
        <v>12</v>
      </c>
      <c r="H7122" s="1">
        <v>3843</v>
      </c>
      <c r="I7122" s="161">
        <f>VLOOKUP(B7122,L$2:M$54,2,FALSE)</f>
        <v>1.0634850162492699</v>
      </c>
      <c r="J7122">
        <f>MAX(I7122*F7122,E7122)</f>
        <v>16.106480571095194</v>
      </c>
      <c r="L7122" s="166"/>
      <c r="M7122" s="41"/>
      <c r="N7122" s="41"/>
      <c r="O7122" s="41"/>
    </row>
    <row r="7123" spans="1:15" x14ac:dyDescent="0.25">
      <c r="A7123" s="165">
        <v>43762.708333333336</v>
      </c>
      <c r="B7123" s="167">
        <f>WEEKNUM(A7123)</f>
        <v>43</v>
      </c>
      <c r="C7123" s="164">
        <f>WEEKDAY(A7123)</f>
        <v>5</v>
      </c>
      <c r="D7123" s="164">
        <v>18</v>
      </c>
      <c r="E7123" s="163">
        <v>10</v>
      </c>
      <c r="F7123" s="163">
        <v>17.98</v>
      </c>
      <c r="G7123" s="163">
        <v>11.385</v>
      </c>
      <c r="H7123" s="1">
        <v>4205</v>
      </c>
      <c r="I7123" s="161">
        <f>VLOOKUP(B7123,L$2:M$54,2,FALSE)</f>
        <v>1.0634850162492699</v>
      </c>
      <c r="J7123">
        <f>MAX(I7123*F7123,E7123)</f>
        <v>19.121460592161874</v>
      </c>
      <c r="L7123" s="166"/>
      <c r="M7123" s="41"/>
      <c r="N7123" s="41"/>
      <c r="O7123" s="41"/>
    </row>
    <row r="7124" spans="1:15" x14ac:dyDescent="0.25">
      <c r="A7124" s="165">
        <v>43762.75</v>
      </c>
      <c r="B7124" s="167">
        <f>WEEKNUM(A7124)</f>
        <v>43</v>
      </c>
      <c r="C7124" s="164">
        <f>WEEKDAY(A7124)</f>
        <v>5</v>
      </c>
      <c r="D7124" s="164">
        <v>19</v>
      </c>
      <c r="E7124" s="163">
        <v>10</v>
      </c>
      <c r="F7124" s="163">
        <v>16.450000000000003</v>
      </c>
      <c r="G7124" s="163">
        <v>12.48</v>
      </c>
      <c r="H7124" s="1">
        <v>3156</v>
      </c>
      <c r="I7124" s="161">
        <f>VLOOKUP(B7124,L$2:M$54,2,FALSE)</f>
        <v>1.0634850162492699</v>
      </c>
      <c r="J7124">
        <f>MAX(I7124*F7124,E7124)</f>
        <v>17.494328517300495</v>
      </c>
      <c r="L7124" s="166"/>
      <c r="M7124" s="41"/>
      <c r="N7124" s="41"/>
      <c r="O7124" s="41"/>
    </row>
    <row r="7125" spans="1:15" x14ac:dyDescent="0.25">
      <c r="A7125" s="165">
        <v>43762.791666666664</v>
      </c>
      <c r="B7125" s="167">
        <f>WEEKNUM(A7125)</f>
        <v>43</v>
      </c>
      <c r="C7125" s="164">
        <f>WEEKDAY(A7125)</f>
        <v>5</v>
      </c>
      <c r="D7125" s="164">
        <v>20</v>
      </c>
      <c r="E7125" s="163">
        <v>10</v>
      </c>
      <c r="F7125" s="163">
        <v>13.945</v>
      </c>
      <c r="G7125" s="163">
        <v>12.59</v>
      </c>
      <c r="H7125" s="1">
        <v>2294</v>
      </c>
      <c r="I7125" s="161">
        <f>VLOOKUP(B7125,L$2:M$54,2,FALSE)</f>
        <v>1.0634850162492699</v>
      </c>
      <c r="J7125">
        <f>MAX(I7125*F7125,E7125)</f>
        <v>14.830298551596069</v>
      </c>
      <c r="L7125" s="166"/>
      <c r="M7125" s="41"/>
      <c r="N7125" s="41"/>
      <c r="O7125" s="41"/>
    </row>
    <row r="7126" spans="1:15" x14ac:dyDescent="0.25">
      <c r="A7126" s="165">
        <v>43762.833333333336</v>
      </c>
      <c r="B7126" s="167">
        <f>WEEKNUM(A7126)</f>
        <v>43</v>
      </c>
      <c r="C7126" s="164">
        <f>WEEKDAY(A7126)</f>
        <v>5</v>
      </c>
      <c r="D7126" s="164">
        <v>21</v>
      </c>
      <c r="E7126" s="163">
        <v>11.754999999999999</v>
      </c>
      <c r="F7126" s="163">
        <v>11.754999999999999</v>
      </c>
      <c r="G7126" s="163">
        <v>12.375</v>
      </c>
      <c r="H7126" s="1">
        <v>1074</v>
      </c>
      <c r="I7126" s="161">
        <f>VLOOKUP(B7126,L$2:M$54,2,FALSE)</f>
        <v>1.0634850162492699</v>
      </c>
      <c r="J7126">
        <f>MAX(I7126*F7126,E7126)</f>
        <v>12.501266366010167</v>
      </c>
      <c r="L7126" s="166"/>
      <c r="M7126" s="41"/>
      <c r="N7126" s="41"/>
      <c r="O7126" s="41"/>
    </row>
    <row r="7127" spans="1:15" x14ac:dyDescent="0.25">
      <c r="A7127" s="165">
        <v>43762.875</v>
      </c>
      <c r="B7127" s="167">
        <f>WEEKNUM(A7127)</f>
        <v>43</v>
      </c>
      <c r="C7127" s="164">
        <f>WEEKDAY(A7127)</f>
        <v>5</v>
      </c>
      <c r="D7127" s="164">
        <v>22</v>
      </c>
      <c r="E7127" s="163">
        <v>12</v>
      </c>
      <c r="F7127" s="163">
        <v>13.98</v>
      </c>
      <c r="G7127" s="163">
        <v>11.984999999999999</v>
      </c>
      <c r="H7127" s="1">
        <v>881</v>
      </c>
      <c r="I7127" s="161">
        <f>VLOOKUP(B7127,L$2:M$54,2,FALSE)</f>
        <v>1.0634850162492699</v>
      </c>
      <c r="J7127">
        <f>MAX(I7127*F7127,E7127)</f>
        <v>14.867520527164794</v>
      </c>
      <c r="L7127" s="166"/>
      <c r="M7127" s="41"/>
      <c r="N7127" s="41"/>
      <c r="O7127" s="41"/>
    </row>
    <row r="7128" spans="1:15" x14ac:dyDescent="0.25">
      <c r="A7128" s="165">
        <v>43762.916666666664</v>
      </c>
      <c r="B7128" s="167">
        <f>WEEKNUM(A7128)</f>
        <v>43</v>
      </c>
      <c r="C7128" s="164">
        <f>WEEKDAY(A7128)</f>
        <v>5</v>
      </c>
      <c r="D7128" s="164">
        <v>23</v>
      </c>
      <c r="E7128" s="163">
        <v>12</v>
      </c>
      <c r="F7128" s="163">
        <v>13.92</v>
      </c>
      <c r="G7128" s="163">
        <v>11.719999999999999</v>
      </c>
      <c r="H7128" s="1">
        <v>754</v>
      </c>
      <c r="I7128" s="161">
        <f>VLOOKUP(B7128,L$2:M$54,2,FALSE)</f>
        <v>1.0634850162492699</v>
      </c>
      <c r="J7128">
        <f>MAX(I7128*F7128,E7128)</f>
        <v>14.803711426189837</v>
      </c>
      <c r="L7128" s="166"/>
      <c r="M7128" s="41"/>
      <c r="N7128" s="41"/>
      <c r="O7128" s="41"/>
    </row>
    <row r="7129" spans="1:15" x14ac:dyDescent="0.25">
      <c r="A7129" s="165">
        <v>43762.958333333336</v>
      </c>
      <c r="B7129" s="167">
        <f>WEEKNUM(A7129)</f>
        <v>43</v>
      </c>
      <c r="C7129" s="164">
        <f>WEEKDAY(A7129)</f>
        <v>5</v>
      </c>
      <c r="D7129" s="164">
        <v>24</v>
      </c>
      <c r="E7129" s="163">
        <v>12</v>
      </c>
      <c r="F7129" s="163">
        <v>13.934999999999999</v>
      </c>
      <c r="G7129" s="163">
        <v>12.094999999999999</v>
      </c>
      <c r="H7129" s="1">
        <v>459</v>
      </c>
      <c r="I7129" s="161">
        <f>VLOOKUP(B7129,L$2:M$54,2,FALSE)</f>
        <v>1.0634850162492699</v>
      </c>
      <c r="J7129">
        <f>MAX(I7129*F7129,E7129)</f>
        <v>14.819663701433575</v>
      </c>
      <c r="L7129" s="166"/>
      <c r="M7129" s="41"/>
      <c r="N7129" s="41"/>
      <c r="O7129" s="41"/>
    </row>
    <row r="7130" spans="1:15" x14ac:dyDescent="0.25">
      <c r="A7130" s="165">
        <v>43763</v>
      </c>
      <c r="B7130" s="167">
        <f>WEEKNUM(A7130)</f>
        <v>43</v>
      </c>
      <c r="C7130" s="164">
        <f>WEEKDAY(A7130)</f>
        <v>6</v>
      </c>
      <c r="D7130" s="164">
        <v>1</v>
      </c>
      <c r="E7130" s="163">
        <v>12</v>
      </c>
      <c r="F7130" s="163">
        <v>13.225</v>
      </c>
      <c r="G7130" s="163">
        <v>11.91</v>
      </c>
      <c r="H7130" s="1">
        <v>232</v>
      </c>
      <c r="I7130" s="161">
        <f>VLOOKUP(B7130,L$2:M$54,2,FALSE)</f>
        <v>1.0634850162492699</v>
      </c>
      <c r="J7130">
        <f>MAX(I7130*F7130,E7130)</f>
        <v>14.064589339896594</v>
      </c>
      <c r="L7130" s="166"/>
      <c r="M7130" s="41"/>
      <c r="N7130" s="41"/>
      <c r="O7130" s="41"/>
    </row>
    <row r="7131" spans="1:15" x14ac:dyDescent="0.25">
      <c r="A7131" s="165">
        <v>43763.041666666664</v>
      </c>
      <c r="B7131" s="167">
        <f>WEEKNUM(A7131)</f>
        <v>43</v>
      </c>
      <c r="C7131" s="164">
        <f>WEEKDAY(A7131)</f>
        <v>6</v>
      </c>
      <c r="D7131" s="164">
        <v>2</v>
      </c>
      <c r="E7131" s="163">
        <v>10</v>
      </c>
      <c r="F7131" s="163">
        <v>10.495000000000001</v>
      </c>
      <c r="G7131" s="163">
        <v>12.455</v>
      </c>
      <c r="H7131" s="1">
        <v>97</v>
      </c>
      <c r="I7131" s="161">
        <f>VLOOKUP(B7131,L$2:M$54,2,FALSE)</f>
        <v>1.0634850162492699</v>
      </c>
      <c r="J7131">
        <f>MAX(I7131*F7131,E7131)</f>
        <v>11.161275245536089</v>
      </c>
      <c r="L7131" s="166"/>
      <c r="M7131" s="41"/>
      <c r="N7131" s="41"/>
      <c r="O7131" s="41"/>
    </row>
    <row r="7132" spans="1:15" x14ac:dyDescent="0.25">
      <c r="A7132" s="165">
        <v>43763.083333333336</v>
      </c>
      <c r="B7132" s="167">
        <f>WEEKNUM(A7132)</f>
        <v>43</v>
      </c>
      <c r="C7132" s="164">
        <f>WEEKDAY(A7132)</f>
        <v>6</v>
      </c>
      <c r="D7132" s="164">
        <v>3</v>
      </c>
      <c r="E7132" s="163">
        <v>10</v>
      </c>
      <c r="F7132" s="163">
        <v>10.850000000000001</v>
      </c>
      <c r="G7132" s="163">
        <v>10.547499999999999</v>
      </c>
      <c r="H7132" s="1">
        <v>66</v>
      </c>
      <c r="I7132" s="161">
        <f>VLOOKUP(B7132,L$2:M$54,2,FALSE)</f>
        <v>1.0634850162492699</v>
      </c>
      <c r="J7132">
        <f>MAX(I7132*F7132,E7132)</f>
        <v>11.538812426304581</v>
      </c>
      <c r="L7132" s="166"/>
      <c r="M7132" s="41"/>
      <c r="N7132" s="41"/>
      <c r="O7132" s="41"/>
    </row>
    <row r="7133" spans="1:15" x14ac:dyDescent="0.25">
      <c r="A7133" s="165">
        <v>43763.125</v>
      </c>
      <c r="B7133" s="167">
        <f>WEEKNUM(A7133)</f>
        <v>43</v>
      </c>
      <c r="C7133" s="164">
        <f>WEEKDAY(A7133)</f>
        <v>6</v>
      </c>
      <c r="D7133" s="164">
        <v>4</v>
      </c>
      <c r="E7133" s="163">
        <v>10</v>
      </c>
      <c r="F7133" s="163">
        <v>10.475000000000001</v>
      </c>
      <c r="G7133" s="163">
        <v>10.872499999999999</v>
      </c>
      <c r="H7133" s="1">
        <v>141</v>
      </c>
      <c r="I7133" s="161">
        <f>VLOOKUP(B7133,L$2:M$54,2,FALSE)</f>
        <v>1.0634850162492699</v>
      </c>
      <c r="J7133">
        <f>MAX(I7133*F7133,E7133)</f>
        <v>11.140005545211103</v>
      </c>
      <c r="L7133" s="166"/>
      <c r="M7133" s="41"/>
      <c r="N7133" s="41"/>
      <c r="O7133" s="41"/>
    </row>
    <row r="7134" spans="1:15" x14ac:dyDescent="0.25">
      <c r="A7134" s="165">
        <v>43763.166666666664</v>
      </c>
      <c r="B7134" s="167">
        <f>WEEKNUM(A7134)</f>
        <v>43</v>
      </c>
      <c r="C7134" s="164">
        <f>WEEKDAY(A7134)</f>
        <v>6</v>
      </c>
      <c r="D7134" s="164">
        <v>5</v>
      </c>
      <c r="E7134" s="163">
        <v>11.254999999999999</v>
      </c>
      <c r="F7134" s="163">
        <v>11.120000000000001</v>
      </c>
      <c r="G7134" s="163">
        <v>13.877500000000001</v>
      </c>
      <c r="H7134" s="1">
        <v>319</v>
      </c>
      <c r="I7134" s="161">
        <f>VLOOKUP(B7134,L$2:M$54,2,FALSE)</f>
        <v>1.0634850162492699</v>
      </c>
      <c r="J7134">
        <f>MAX(I7134*F7134,E7134)</f>
        <v>11.825953380691884</v>
      </c>
      <c r="L7134" s="166"/>
      <c r="M7134" s="41"/>
      <c r="N7134" s="41"/>
      <c r="O7134" s="41"/>
    </row>
    <row r="7135" spans="1:15" x14ac:dyDescent="0.25">
      <c r="A7135" s="165">
        <v>43763.208333333336</v>
      </c>
      <c r="B7135" s="167">
        <f>WEEKNUM(A7135)</f>
        <v>43</v>
      </c>
      <c r="C7135" s="164">
        <f>WEEKDAY(A7135)</f>
        <v>6</v>
      </c>
      <c r="D7135" s="164">
        <v>6</v>
      </c>
      <c r="E7135" s="163">
        <v>9.5249999999999986</v>
      </c>
      <c r="F7135" s="163">
        <v>9.5249999999999986</v>
      </c>
      <c r="G7135" s="163">
        <v>13.197500000000002</v>
      </c>
      <c r="H7135" s="1">
        <v>780</v>
      </c>
      <c r="I7135" s="161">
        <f>VLOOKUP(B7135,L$2:M$54,2,FALSE)</f>
        <v>1.0634850162492699</v>
      </c>
      <c r="J7135">
        <f>MAX(I7135*F7135,E7135)</f>
        <v>10.129694779774296</v>
      </c>
      <c r="L7135" s="166"/>
      <c r="M7135" s="41"/>
      <c r="N7135" s="41"/>
      <c r="O7135" s="41"/>
    </row>
    <row r="7136" spans="1:15" x14ac:dyDescent="0.25">
      <c r="A7136" s="165">
        <v>43763.25</v>
      </c>
      <c r="B7136" s="167">
        <f>WEEKNUM(A7136)</f>
        <v>43</v>
      </c>
      <c r="C7136" s="164">
        <f>WEEKDAY(A7136)</f>
        <v>6</v>
      </c>
      <c r="D7136" s="164">
        <v>7</v>
      </c>
      <c r="E7136" s="163">
        <v>10.635</v>
      </c>
      <c r="F7136" s="163">
        <v>12.370000000000001</v>
      </c>
      <c r="G7136" s="163">
        <v>12.8125</v>
      </c>
      <c r="H7136" s="1">
        <v>3174</v>
      </c>
      <c r="I7136" s="161">
        <f>VLOOKUP(B7136,L$2:M$54,2,FALSE)</f>
        <v>1.0634850162492699</v>
      </c>
      <c r="J7136">
        <f>MAX(I7136*F7136,E7136)</f>
        <v>13.155309651003471</v>
      </c>
      <c r="L7136" s="166"/>
      <c r="M7136" s="41"/>
      <c r="N7136" s="41"/>
      <c r="O7136" s="41"/>
    </row>
    <row r="7137" spans="1:15" x14ac:dyDescent="0.25">
      <c r="A7137" s="165">
        <v>43763.291666666664</v>
      </c>
      <c r="B7137" s="167">
        <f>WEEKNUM(A7137)</f>
        <v>43</v>
      </c>
      <c r="C7137" s="164">
        <f>WEEKDAY(A7137)</f>
        <v>6</v>
      </c>
      <c r="D7137" s="164">
        <v>8</v>
      </c>
      <c r="E7137" s="163">
        <v>10</v>
      </c>
      <c r="F7137" s="163">
        <v>16.535</v>
      </c>
      <c r="G7137" s="163">
        <v>11.8725</v>
      </c>
      <c r="H7137" s="1">
        <v>4447</v>
      </c>
      <c r="I7137" s="161">
        <f>VLOOKUP(B7137,L$2:M$54,2,FALSE)</f>
        <v>1.0634850162492699</v>
      </c>
      <c r="J7137">
        <f>MAX(I7137*F7137,E7137)</f>
        <v>17.584724743681679</v>
      </c>
      <c r="L7137" s="166"/>
      <c r="M7137" s="41"/>
      <c r="N7137" s="41"/>
      <c r="O7137" s="41"/>
    </row>
    <row r="7138" spans="1:15" x14ac:dyDescent="0.25">
      <c r="A7138" s="165">
        <v>43763.333333333336</v>
      </c>
      <c r="B7138" s="167">
        <f>WEEKNUM(A7138)</f>
        <v>43</v>
      </c>
      <c r="C7138" s="164">
        <f>WEEKDAY(A7138)</f>
        <v>6</v>
      </c>
      <c r="D7138" s="164">
        <v>9</v>
      </c>
      <c r="E7138" s="163">
        <v>10</v>
      </c>
      <c r="F7138" s="163">
        <v>19.29</v>
      </c>
      <c r="G7138" s="163">
        <v>12.852499999999999</v>
      </c>
      <c r="H7138" s="1">
        <v>3918</v>
      </c>
      <c r="I7138" s="161">
        <f>VLOOKUP(B7138,L$2:M$54,2,FALSE)</f>
        <v>1.0634850162492699</v>
      </c>
      <c r="J7138">
        <f>MAX(I7138*F7138,E7138)</f>
        <v>20.514625963448417</v>
      </c>
      <c r="L7138" s="166"/>
      <c r="M7138" s="41"/>
      <c r="N7138" s="41"/>
      <c r="O7138" s="41"/>
    </row>
    <row r="7139" spans="1:15" x14ac:dyDescent="0.25">
      <c r="A7139" s="165">
        <v>43763.375</v>
      </c>
      <c r="B7139" s="167">
        <f>WEEKNUM(A7139)</f>
        <v>43</v>
      </c>
      <c r="C7139" s="164">
        <f>WEEKDAY(A7139)</f>
        <v>6</v>
      </c>
      <c r="D7139" s="164">
        <v>10</v>
      </c>
      <c r="E7139" s="163">
        <v>10</v>
      </c>
      <c r="F7139" s="163">
        <v>15.025</v>
      </c>
      <c r="G7139" s="163">
        <v>12.237500000000001</v>
      </c>
      <c r="H7139" s="1">
        <v>2926</v>
      </c>
      <c r="I7139" s="161">
        <f>VLOOKUP(B7139,L$2:M$54,2,FALSE)</f>
        <v>1.0634850162492699</v>
      </c>
      <c r="J7139">
        <f>MAX(I7139*F7139,E7139)</f>
        <v>15.978862369145281</v>
      </c>
      <c r="L7139" s="166"/>
      <c r="M7139" s="41"/>
      <c r="N7139" s="41"/>
      <c r="O7139" s="41"/>
    </row>
    <row r="7140" spans="1:15" x14ac:dyDescent="0.25">
      <c r="A7140" s="165">
        <v>43763.416666666664</v>
      </c>
      <c r="B7140" s="167">
        <f>WEEKNUM(A7140)</f>
        <v>43</v>
      </c>
      <c r="C7140" s="164">
        <f>WEEKDAY(A7140)</f>
        <v>6</v>
      </c>
      <c r="D7140" s="164">
        <v>11</v>
      </c>
      <c r="E7140" s="163">
        <v>10</v>
      </c>
      <c r="F7140" s="163">
        <v>13.92</v>
      </c>
      <c r="G7140" s="163">
        <v>11.8825</v>
      </c>
      <c r="H7140" s="1">
        <v>2708</v>
      </c>
      <c r="I7140" s="161">
        <f>VLOOKUP(B7140,L$2:M$54,2,FALSE)</f>
        <v>1.0634850162492699</v>
      </c>
      <c r="J7140">
        <f>MAX(I7140*F7140,E7140)</f>
        <v>14.803711426189837</v>
      </c>
      <c r="L7140" s="166"/>
      <c r="M7140" s="41"/>
      <c r="N7140" s="41"/>
      <c r="O7140" s="41"/>
    </row>
    <row r="7141" spans="1:15" x14ac:dyDescent="0.25">
      <c r="A7141" s="165">
        <v>43763.458333333336</v>
      </c>
      <c r="B7141" s="167">
        <f>WEEKNUM(A7141)</f>
        <v>43</v>
      </c>
      <c r="C7141" s="164">
        <f>WEEKDAY(A7141)</f>
        <v>6</v>
      </c>
      <c r="D7141" s="164">
        <v>12</v>
      </c>
      <c r="E7141" s="163">
        <v>10</v>
      </c>
      <c r="F7141" s="163">
        <v>14.2</v>
      </c>
      <c r="G7141" s="163">
        <v>12.942499999999999</v>
      </c>
      <c r="H7141" s="1">
        <v>2693</v>
      </c>
      <c r="I7141" s="161">
        <f>VLOOKUP(B7141,L$2:M$54,2,FALSE)</f>
        <v>1.0634850162492699</v>
      </c>
      <c r="J7141">
        <f>MAX(I7141*F7141,E7141)</f>
        <v>15.101487230739632</v>
      </c>
      <c r="L7141" s="166"/>
      <c r="M7141" s="41"/>
      <c r="N7141" s="41"/>
      <c r="O7141" s="41"/>
    </row>
    <row r="7142" spans="1:15" x14ac:dyDescent="0.25">
      <c r="A7142" s="165">
        <v>43763.5</v>
      </c>
      <c r="B7142" s="167">
        <f>WEEKNUM(A7142)</f>
        <v>43</v>
      </c>
      <c r="C7142" s="164">
        <f>WEEKDAY(A7142)</f>
        <v>6</v>
      </c>
      <c r="D7142" s="164">
        <v>13</v>
      </c>
      <c r="E7142" s="163">
        <v>10</v>
      </c>
      <c r="F7142" s="163">
        <v>14.445</v>
      </c>
      <c r="G7142" s="163">
        <v>12.364999999999998</v>
      </c>
      <c r="H7142" s="1">
        <v>2657</v>
      </c>
      <c r="I7142" s="161">
        <f>VLOOKUP(B7142,L$2:M$54,2,FALSE)</f>
        <v>1.0634850162492699</v>
      </c>
      <c r="J7142">
        <f>MAX(I7142*F7142,E7142)</f>
        <v>15.362041059720704</v>
      </c>
      <c r="L7142" s="166"/>
      <c r="M7142" s="41"/>
      <c r="N7142" s="41"/>
      <c r="O7142" s="41"/>
    </row>
    <row r="7143" spans="1:15" x14ac:dyDescent="0.25">
      <c r="A7143" s="165">
        <v>43763.541666666664</v>
      </c>
      <c r="B7143" s="167">
        <f>WEEKNUM(A7143)</f>
        <v>43</v>
      </c>
      <c r="C7143" s="164">
        <f>WEEKDAY(A7143)</f>
        <v>6</v>
      </c>
      <c r="D7143" s="164">
        <v>14</v>
      </c>
      <c r="E7143" s="163">
        <v>10</v>
      </c>
      <c r="F7143" s="163">
        <v>13.79</v>
      </c>
      <c r="G7143" s="163">
        <v>12.572500000000002</v>
      </c>
      <c r="H7143" s="1">
        <v>2805</v>
      </c>
      <c r="I7143" s="161">
        <f>VLOOKUP(B7143,L$2:M$54,2,FALSE)</f>
        <v>1.0634850162492699</v>
      </c>
      <c r="J7143">
        <f>MAX(I7143*F7143,E7143)</f>
        <v>14.665458374077431</v>
      </c>
      <c r="L7143" s="166"/>
      <c r="M7143" s="41"/>
      <c r="N7143" s="41"/>
      <c r="O7143" s="41"/>
    </row>
    <row r="7144" spans="1:15" x14ac:dyDescent="0.25">
      <c r="A7144" s="165">
        <v>43763.583333333336</v>
      </c>
      <c r="B7144" s="167">
        <f>WEEKNUM(A7144)</f>
        <v>43</v>
      </c>
      <c r="C7144" s="164">
        <f>WEEKDAY(A7144)</f>
        <v>6</v>
      </c>
      <c r="D7144" s="164">
        <v>15</v>
      </c>
      <c r="E7144" s="163">
        <v>10</v>
      </c>
      <c r="F7144" s="163">
        <v>14.295000000000002</v>
      </c>
      <c r="G7144" s="163">
        <v>13.99</v>
      </c>
      <c r="H7144" s="1">
        <v>2901</v>
      </c>
      <c r="I7144" s="161">
        <f>VLOOKUP(B7144,L$2:M$54,2,FALSE)</f>
        <v>1.0634850162492699</v>
      </c>
      <c r="J7144">
        <f>MAX(I7144*F7144,E7144)</f>
        <v>15.202518307283315</v>
      </c>
      <c r="L7144" s="166"/>
      <c r="M7144" s="41"/>
      <c r="N7144" s="41"/>
      <c r="O7144" s="41"/>
    </row>
    <row r="7145" spans="1:15" x14ac:dyDescent="0.25">
      <c r="A7145" s="165">
        <v>43763.625</v>
      </c>
      <c r="B7145" s="167">
        <f>WEEKNUM(A7145)</f>
        <v>43</v>
      </c>
      <c r="C7145" s="164">
        <f>WEEKDAY(A7145)</f>
        <v>6</v>
      </c>
      <c r="D7145" s="164">
        <v>16</v>
      </c>
      <c r="E7145" s="163">
        <v>10</v>
      </c>
      <c r="F7145" s="163">
        <v>14.035</v>
      </c>
      <c r="G7145" s="163">
        <v>13.225000000000001</v>
      </c>
      <c r="H7145" s="1">
        <v>3008</v>
      </c>
      <c r="I7145" s="161">
        <f>VLOOKUP(B7145,L$2:M$54,2,FALSE)</f>
        <v>1.0634850162492699</v>
      </c>
      <c r="J7145">
        <f>MAX(I7145*F7145,E7145)</f>
        <v>14.926012203058503</v>
      </c>
      <c r="L7145" s="166"/>
      <c r="M7145" s="41"/>
      <c r="N7145" s="41"/>
      <c r="O7145" s="41"/>
    </row>
    <row r="7146" spans="1:15" x14ac:dyDescent="0.25">
      <c r="A7146" s="165">
        <v>43763.666666666664</v>
      </c>
      <c r="B7146" s="167">
        <f>WEEKNUM(A7146)</f>
        <v>43</v>
      </c>
      <c r="C7146" s="164">
        <f>WEEKDAY(A7146)</f>
        <v>6</v>
      </c>
      <c r="D7146" s="164">
        <v>17</v>
      </c>
      <c r="E7146" s="163">
        <v>10</v>
      </c>
      <c r="F7146" s="163">
        <v>15.855</v>
      </c>
      <c r="G7146" s="163">
        <v>11.9725</v>
      </c>
      <c r="H7146" s="1">
        <v>3889</v>
      </c>
      <c r="I7146" s="161">
        <f>VLOOKUP(B7146,L$2:M$54,2,FALSE)</f>
        <v>1.0634850162492699</v>
      </c>
      <c r="J7146">
        <f>MAX(I7146*F7146,E7146)</f>
        <v>16.861554932632174</v>
      </c>
      <c r="L7146" s="166"/>
      <c r="M7146" s="41"/>
      <c r="N7146" s="41"/>
      <c r="O7146" s="41"/>
    </row>
    <row r="7147" spans="1:15" x14ac:dyDescent="0.25">
      <c r="A7147" s="165">
        <v>43763.708333333336</v>
      </c>
      <c r="B7147" s="167">
        <f>WEEKNUM(A7147)</f>
        <v>43</v>
      </c>
      <c r="C7147" s="164">
        <f>WEEKDAY(A7147)</f>
        <v>6</v>
      </c>
      <c r="D7147" s="164">
        <v>18</v>
      </c>
      <c r="E7147" s="163">
        <v>10</v>
      </c>
      <c r="F7147" s="163">
        <v>16.524999999999999</v>
      </c>
      <c r="G7147" s="163">
        <v>11.754999999999999</v>
      </c>
      <c r="H7147" s="1">
        <v>4325</v>
      </c>
      <c r="I7147" s="161">
        <f>VLOOKUP(B7147,L$2:M$54,2,FALSE)</f>
        <v>1.0634850162492699</v>
      </c>
      <c r="J7147">
        <f>MAX(I7147*F7147,E7147)</f>
        <v>17.574089893519183</v>
      </c>
      <c r="L7147" s="166"/>
      <c r="M7147" s="41"/>
      <c r="N7147" s="41"/>
      <c r="O7147" s="41"/>
    </row>
    <row r="7148" spans="1:15" x14ac:dyDescent="0.25">
      <c r="A7148" s="165">
        <v>43763.75</v>
      </c>
      <c r="B7148" s="167">
        <f>WEEKNUM(A7148)</f>
        <v>43</v>
      </c>
      <c r="C7148" s="164">
        <f>WEEKDAY(A7148)</f>
        <v>6</v>
      </c>
      <c r="D7148" s="164">
        <v>19</v>
      </c>
      <c r="E7148" s="163">
        <v>10</v>
      </c>
      <c r="F7148" s="163">
        <v>16.23</v>
      </c>
      <c r="G7148" s="163">
        <v>12.99</v>
      </c>
      <c r="H7148" s="1">
        <v>3171</v>
      </c>
      <c r="I7148" s="161">
        <f>VLOOKUP(B7148,L$2:M$54,2,FALSE)</f>
        <v>1.0634850162492699</v>
      </c>
      <c r="J7148">
        <f>MAX(I7148*F7148,E7148)</f>
        <v>17.260361813725652</v>
      </c>
      <c r="L7148" s="166"/>
      <c r="M7148" s="41"/>
      <c r="N7148" s="41"/>
      <c r="O7148" s="41"/>
    </row>
    <row r="7149" spans="1:15" x14ac:dyDescent="0.25">
      <c r="A7149" s="165">
        <v>43763.791666666664</v>
      </c>
      <c r="B7149" s="167">
        <f>WEEKNUM(A7149)</f>
        <v>43</v>
      </c>
      <c r="C7149" s="164">
        <f>WEEKDAY(A7149)</f>
        <v>6</v>
      </c>
      <c r="D7149" s="164">
        <v>20</v>
      </c>
      <c r="E7149" s="163">
        <v>10</v>
      </c>
      <c r="F7149" s="163">
        <v>14.525</v>
      </c>
      <c r="G7149" s="163">
        <v>12.959999999999999</v>
      </c>
      <c r="H7149" s="1">
        <v>2487</v>
      </c>
      <c r="I7149" s="161">
        <f>VLOOKUP(B7149,L$2:M$54,2,FALSE)</f>
        <v>1.0634850162492699</v>
      </c>
      <c r="J7149">
        <f>MAX(I7149*F7149,E7149)</f>
        <v>15.447119861020646</v>
      </c>
      <c r="L7149" s="166"/>
      <c r="M7149" s="41"/>
      <c r="N7149" s="41"/>
      <c r="O7149" s="41"/>
    </row>
    <row r="7150" spans="1:15" x14ac:dyDescent="0.25">
      <c r="A7150" s="165">
        <v>43763.833333333336</v>
      </c>
      <c r="B7150" s="167">
        <f>WEEKNUM(A7150)</f>
        <v>43</v>
      </c>
      <c r="C7150" s="164">
        <f>WEEKDAY(A7150)</f>
        <v>6</v>
      </c>
      <c r="D7150" s="164">
        <v>21</v>
      </c>
      <c r="E7150" s="163">
        <v>10</v>
      </c>
      <c r="F7150" s="163">
        <v>13.08</v>
      </c>
      <c r="G7150" s="163">
        <v>12.967500000000001</v>
      </c>
      <c r="H7150" s="1">
        <v>1201</v>
      </c>
      <c r="I7150" s="161">
        <f>VLOOKUP(B7150,L$2:M$54,2,FALSE)</f>
        <v>1.0634850162492699</v>
      </c>
      <c r="J7150">
        <f>MAX(I7150*F7150,E7150)</f>
        <v>13.910384012540451</v>
      </c>
      <c r="L7150" s="166"/>
      <c r="M7150" s="41"/>
      <c r="N7150" s="41"/>
      <c r="O7150" s="41"/>
    </row>
    <row r="7151" spans="1:15" x14ac:dyDescent="0.25">
      <c r="A7151" s="165">
        <v>43763.875</v>
      </c>
      <c r="B7151" s="167">
        <f>WEEKNUM(A7151)</f>
        <v>43</v>
      </c>
      <c r="C7151" s="164">
        <f>WEEKDAY(A7151)</f>
        <v>6</v>
      </c>
      <c r="D7151" s="164">
        <v>22</v>
      </c>
      <c r="E7151" s="163">
        <v>11.55</v>
      </c>
      <c r="F7151" s="163">
        <v>11.55</v>
      </c>
      <c r="G7151" s="163">
        <v>12.612499999999999</v>
      </c>
      <c r="H7151" s="1">
        <v>963</v>
      </c>
      <c r="I7151" s="161">
        <f>VLOOKUP(B7151,L$2:M$54,2,FALSE)</f>
        <v>1.0634850162492699</v>
      </c>
      <c r="J7151">
        <f>MAX(I7151*F7151,E7151)</f>
        <v>12.283251937679069</v>
      </c>
      <c r="L7151" s="166"/>
      <c r="M7151" s="41"/>
      <c r="N7151" s="41"/>
      <c r="O7151" s="41"/>
    </row>
    <row r="7152" spans="1:15" x14ac:dyDescent="0.25">
      <c r="A7152" s="165">
        <v>43763.916666666664</v>
      </c>
      <c r="B7152" s="167">
        <f>WEEKNUM(A7152)</f>
        <v>43</v>
      </c>
      <c r="C7152" s="164">
        <f>WEEKDAY(A7152)</f>
        <v>6</v>
      </c>
      <c r="D7152" s="164">
        <v>23</v>
      </c>
      <c r="E7152" s="163">
        <v>11.719999999999999</v>
      </c>
      <c r="F7152" s="163">
        <v>11.719999999999999</v>
      </c>
      <c r="G7152" s="163">
        <v>10.2475</v>
      </c>
      <c r="H7152" s="1">
        <v>1045</v>
      </c>
      <c r="I7152" s="161">
        <f>VLOOKUP(B7152,L$2:M$54,2,FALSE)</f>
        <v>1.0634850162492699</v>
      </c>
      <c r="J7152">
        <f>MAX(I7152*F7152,E7152)</f>
        <v>12.464044390441442</v>
      </c>
      <c r="L7152" s="166"/>
      <c r="M7152" s="41"/>
      <c r="N7152" s="41"/>
      <c r="O7152" s="41"/>
    </row>
    <row r="7153" spans="1:15" x14ac:dyDescent="0.25">
      <c r="A7153" s="165">
        <v>43763.958333333336</v>
      </c>
      <c r="B7153" s="167">
        <f>WEEKNUM(A7153)</f>
        <v>43</v>
      </c>
      <c r="C7153" s="164">
        <f>WEEKDAY(A7153)</f>
        <v>6</v>
      </c>
      <c r="D7153" s="164">
        <v>24</v>
      </c>
      <c r="E7153" s="163">
        <v>12.379999999999999</v>
      </c>
      <c r="F7153" s="163">
        <v>12.379999999999999</v>
      </c>
      <c r="G7153" s="163">
        <v>10.425000000000001</v>
      </c>
      <c r="H7153" s="1">
        <v>552</v>
      </c>
      <c r="I7153" s="161">
        <f>VLOOKUP(B7153,L$2:M$54,2,FALSE)</f>
        <v>1.0634850162492699</v>
      </c>
      <c r="J7153">
        <f>MAX(I7153*F7153,E7153)</f>
        <v>13.165944501165962</v>
      </c>
      <c r="L7153" s="166"/>
      <c r="M7153" s="41"/>
      <c r="N7153" s="41"/>
      <c r="O7153" s="41"/>
    </row>
    <row r="7154" spans="1:15" x14ac:dyDescent="0.25">
      <c r="A7154" s="165">
        <v>43764</v>
      </c>
      <c r="B7154" s="167">
        <f>WEEKNUM(A7154)</f>
        <v>43</v>
      </c>
      <c r="C7154" s="164">
        <f>WEEKDAY(A7154)</f>
        <v>7</v>
      </c>
      <c r="D7154" s="164">
        <v>1</v>
      </c>
      <c r="E7154" s="163">
        <v>11.855</v>
      </c>
      <c r="F7154" s="163">
        <v>11.855</v>
      </c>
      <c r="G7154" s="163">
        <v>10.237500000000001</v>
      </c>
      <c r="H7154" s="1">
        <v>249</v>
      </c>
      <c r="I7154" s="161">
        <f>VLOOKUP(B7154,L$2:M$54,2,FALSE)</f>
        <v>1.0634850162492699</v>
      </c>
      <c r="J7154">
        <f>MAX(I7154*F7154,E7154)</f>
        <v>12.607614867635096</v>
      </c>
      <c r="L7154" s="166"/>
      <c r="M7154" s="41"/>
      <c r="N7154" s="41"/>
      <c r="O7154" s="41"/>
    </row>
    <row r="7155" spans="1:15" x14ac:dyDescent="0.25">
      <c r="A7155" s="165">
        <v>43764.041666666664</v>
      </c>
      <c r="B7155" s="167">
        <f>WEEKNUM(A7155)</f>
        <v>43</v>
      </c>
      <c r="C7155" s="164">
        <f>WEEKDAY(A7155)</f>
        <v>7</v>
      </c>
      <c r="D7155" s="164">
        <v>2</v>
      </c>
      <c r="E7155" s="163">
        <v>11.925000000000001</v>
      </c>
      <c r="F7155" s="163">
        <v>11.925000000000001</v>
      </c>
      <c r="G7155" s="163">
        <v>11.1875</v>
      </c>
      <c r="H7155" s="1">
        <v>132</v>
      </c>
      <c r="I7155" s="161">
        <f>VLOOKUP(B7155,L$2:M$54,2,FALSE)</f>
        <v>1.0634850162492699</v>
      </c>
      <c r="J7155">
        <f>MAX(I7155*F7155,E7155)</f>
        <v>12.682058818772544</v>
      </c>
      <c r="L7155" s="166"/>
      <c r="M7155" s="41"/>
      <c r="N7155" s="41"/>
      <c r="O7155" s="41"/>
    </row>
    <row r="7156" spans="1:15" x14ac:dyDescent="0.25">
      <c r="A7156" s="165">
        <v>43764.083333333336</v>
      </c>
      <c r="B7156" s="167">
        <f>WEEKNUM(A7156)</f>
        <v>43</v>
      </c>
      <c r="C7156" s="164">
        <f>WEEKDAY(A7156)</f>
        <v>7</v>
      </c>
      <c r="D7156" s="164">
        <v>3</v>
      </c>
      <c r="E7156" s="163">
        <v>11</v>
      </c>
      <c r="F7156" s="163">
        <v>11.125</v>
      </c>
      <c r="G7156" s="163">
        <v>9.5249999999999986</v>
      </c>
      <c r="H7156" s="1">
        <v>84</v>
      </c>
      <c r="I7156" s="161">
        <f>VLOOKUP(B7156,L$2:M$54,2,FALSE)</f>
        <v>1.0634850162492699</v>
      </c>
      <c r="J7156">
        <f>MAX(I7156*F7156,E7156)</f>
        <v>11.831270805773128</v>
      </c>
      <c r="L7156" s="166"/>
      <c r="M7156" s="41"/>
      <c r="N7156" s="41"/>
      <c r="O7156" s="41"/>
    </row>
    <row r="7157" spans="1:15" x14ac:dyDescent="0.25">
      <c r="A7157" s="165">
        <v>43764.125</v>
      </c>
      <c r="B7157" s="167">
        <f>WEEKNUM(A7157)</f>
        <v>43</v>
      </c>
      <c r="C7157" s="164">
        <f>WEEKDAY(A7157)</f>
        <v>7</v>
      </c>
      <c r="D7157" s="164">
        <v>4</v>
      </c>
      <c r="E7157" s="163">
        <v>12</v>
      </c>
      <c r="F7157" s="163">
        <v>12.02</v>
      </c>
      <c r="G7157" s="163">
        <v>11.5025</v>
      </c>
      <c r="H7157" s="1">
        <v>173</v>
      </c>
      <c r="I7157" s="161">
        <f>VLOOKUP(B7157,L$2:M$54,2,FALSE)</f>
        <v>1.0634850162492699</v>
      </c>
      <c r="J7157">
        <f>MAX(I7157*F7157,E7157)</f>
        <v>12.783089895316225</v>
      </c>
      <c r="L7157" s="166"/>
      <c r="M7157" s="41"/>
      <c r="N7157" s="41"/>
      <c r="O7157" s="41"/>
    </row>
    <row r="7158" spans="1:15" x14ac:dyDescent="0.25">
      <c r="A7158" s="165">
        <v>43764.166666666664</v>
      </c>
      <c r="B7158" s="167">
        <f>WEEKNUM(A7158)</f>
        <v>43</v>
      </c>
      <c r="C7158" s="164">
        <f>WEEKDAY(A7158)</f>
        <v>7</v>
      </c>
      <c r="D7158" s="164">
        <v>5</v>
      </c>
      <c r="E7158" s="163">
        <v>10</v>
      </c>
      <c r="F7158" s="163">
        <v>10.565000000000001</v>
      </c>
      <c r="G7158" s="163">
        <v>13.2675</v>
      </c>
      <c r="H7158" s="1">
        <v>349</v>
      </c>
      <c r="I7158" s="161">
        <f>VLOOKUP(B7158,L$2:M$54,2,FALSE)</f>
        <v>1.0634850162492699</v>
      </c>
      <c r="J7158">
        <f>MAX(I7158*F7158,E7158)</f>
        <v>11.235719196673537</v>
      </c>
      <c r="L7158" s="166"/>
      <c r="M7158" s="41"/>
      <c r="N7158" s="41"/>
      <c r="O7158" s="41"/>
    </row>
    <row r="7159" spans="1:15" x14ac:dyDescent="0.25">
      <c r="A7159" s="165">
        <v>43764.208333333336</v>
      </c>
      <c r="B7159" s="167">
        <f>WEEKNUM(A7159)</f>
        <v>43</v>
      </c>
      <c r="C7159" s="164">
        <f>WEEKDAY(A7159)</f>
        <v>7</v>
      </c>
      <c r="D7159" s="164">
        <v>6</v>
      </c>
      <c r="E7159" s="163">
        <v>10</v>
      </c>
      <c r="F7159" s="163">
        <v>9.99</v>
      </c>
      <c r="G7159" s="163">
        <v>14.645</v>
      </c>
      <c r="H7159" s="1">
        <v>753</v>
      </c>
      <c r="I7159" s="161">
        <f>VLOOKUP(B7159,L$2:M$54,2,FALSE)</f>
        <v>1.0634850162492699</v>
      </c>
      <c r="J7159">
        <f>MAX(I7159*F7159,E7159)</f>
        <v>10.624215312330207</v>
      </c>
      <c r="L7159" s="166"/>
      <c r="M7159" s="41"/>
      <c r="N7159" s="41"/>
      <c r="O7159" s="41"/>
    </row>
    <row r="7160" spans="1:15" x14ac:dyDescent="0.25">
      <c r="A7160" s="165">
        <v>43764.25</v>
      </c>
      <c r="B7160" s="167">
        <f>WEEKNUM(A7160)</f>
        <v>43</v>
      </c>
      <c r="C7160" s="164">
        <f>WEEKDAY(A7160)</f>
        <v>7</v>
      </c>
      <c r="D7160" s="164">
        <v>7</v>
      </c>
      <c r="E7160" s="163">
        <v>10</v>
      </c>
      <c r="F7160" s="163">
        <v>11.98</v>
      </c>
      <c r="G7160" s="163">
        <v>12.512499999999999</v>
      </c>
      <c r="H7160" s="1">
        <v>3307</v>
      </c>
      <c r="I7160" s="161">
        <f>VLOOKUP(B7160,L$2:M$54,2,FALSE)</f>
        <v>1.0634850162492699</v>
      </c>
      <c r="J7160">
        <f>MAX(I7160*F7160,E7160)</f>
        <v>12.740550494666254</v>
      </c>
      <c r="L7160" s="166"/>
      <c r="M7160" s="41"/>
      <c r="N7160" s="41"/>
      <c r="O7160" s="41"/>
    </row>
    <row r="7161" spans="1:15" x14ac:dyDescent="0.25">
      <c r="A7161" s="165">
        <v>43764.291666666664</v>
      </c>
      <c r="B7161" s="167">
        <f>WEEKNUM(A7161)</f>
        <v>43</v>
      </c>
      <c r="C7161" s="164">
        <f>WEEKDAY(A7161)</f>
        <v>7</v>
      </c>
      <c r="D7161" s="164">
        <v>8</v>
      </c>
      <c r="E7161" s="163">
        <v>10</v>
      </c>
      <c r="F7161" s="163">
        <v>15.010000000000002</v>
      </c>
      <c r="G7161" s="163">
        <v>11.959999999999999</v>
      </c>
      <c r="H7161" s="1">
        <v>4399</v>
      </c>
      <c r="I7161" s="161">
        <f>VLOOKUP(B7161,L$2:M$54,2,FALSE)</f>
        <v>1.0634850162492699</v>
      </c>
      <c r="J7161">
        <f>MAX(I7161*F7161,E7161)</f>
        <v>15.962910093901543</v>
      </c>
      <c r="L7161" s="166"/>
      <c r="M7161" s="41"/>
      <c r="N7161" s="41"/>
      <c r="O7161" s="41"/>
    </row>
    <row r="7162" spans="1:15" x14ac:dyDescent="0.25">
      <c r="A7162" s="165">
        <v>43764.333333333336</v>
      </c>
      <c r="B7162" s="167">
        <f>WEEKNUM(A7162)</f>
        <v>43</v>
      </c>
      <c r="C7162" s="164">
        <f>WEEKDAY(A7162)</f>
        <v>7</v>
      </c>
      <c r="D7162" s="164">
        <v>9</v>
      </c>
      <c r="E7162" s="163">
        <v>10</v>
      </c>
      <c r="F7162" s="163">
        <v>15.76</v>
      </c>
      <c r="G7162" s="163">
        <v>12.1</v>
      </c>
      <c r="H7162" s="1">
        <v>4112</v>
      </c>
      <c r="I7162" s="161">
        <f>VLOOKUP(B7162,L$2:M$54,2,FALSE)</f>
        <v>1.0634850162492699</v>
      </c>
      <c r="J7162">
        <f>MAX(I7162*F7162,E7162)</f>
        <v>16.760523856088493</v>
      </c>
      <c r="L7162" s="166"/>
      <c r="M7162" s="41"/>
      <c r="N7162" s="41"/>
      <c r="O7162" s="41"/>
    </row>
    <row r="7163" spans="1:15" x14ac:dyDescent="0.25">
      <c r="A7163" s="165">
        <v>43764.375</v>
      </c>
      <c r="B7163" s="167">
        <f>WEEKNUM(A7163)</f>
        <v>43</v>
      </c>
      <c r="C7163" s="164">
        <f>WEEKDAY(A7163)</f>
        <v>7</v>
      </c>
      <c r="D7163" s="164">
        <v>10</v>
      </c>
      <c r="E7163" s="163">
        <v>10</v>
      </c>
      <c r="F7163" s="163">
        <v>14.955000000000002</v>
      </c>
      <c r="G7163" s="163">
        <v>12.2225</v>
      </c>
      <c r="H7163" s="1">
        <v>2993</v>
      </c>
      <c r="I7163" s="161">
        <f>VLOOKUP(B7163,L$2:M$54,2,FALSE)</f>
        <v>1.0634850162492699</v>
      </c>
      <c r="J7163">
        <f>MAX(I7163*F7163,E7163)</f>
        <v>15.904418418007834</v>
      </c>
      <c r="L7163" s="166"/>
      <c r="M7163" s="41"/>
      <c r="N7163" s="41"/>
      <c r="O7163" s="41"/>
    </row>
    <row r="7164" spans="1:15" x14ac:dyDescent="0.25">
      <c r="A7164" s="165">
        <v>43764.416666666664</v>
      </c>
      <c r="B7164" s="167">
        <f>WEEKNUM(A7164)</f>
        <v>43</v>
      </c>
      <c r="C7164" s="164">
        <f>WEEKDAY(A7164)</f>
        <v>7</v>
      </c>
      <c r="D7164" s="164">
        <v>11</v>
      </c>
      <c r="E7164" s="163">
        <v>10</v>
      </c>
      <c r="F7164" s="163">
        <v>15.905000000000001</v>
      </c>
      <c r="G7164" s="163">
        <v>11.895</v>
      </c>
      <c r="H7164" s="1">
        <v>2742</v>
      </c>
      <c r="I7164" s="161">
        <f>VLOOKUP(B7164,L$2:M$54,2,FALSE)</f>
        <v>1.0634850162492699</v>
      </c>
      <c r="J7164">
        <f>MAX(I7164*F7164,E7164)</f>
        <v>16.914729183444638</v>
      </c>
      <c r="L7164" s="166"/>
      <c r="M7164" s="41"/>
      <c r="N7164" s="41"/>
      <c r="O7164" s="41"/>
    </row>
    <row r="7165" spans="1:15" x14ac:dyDescent="0.25">
      <c r="A7165" s="165">
        <v>43764.458333333336</v>
      </c>
      <c r="B7165" s="167">
        <f>WEEKNUM(A7165)</f>
        <v>43</v>
      </c>
      <c r="C7165" s="164">
        <f>WEEKDAY(A7165)</f>
        <v>7</v>
      </c>
      <c r="D7165" s="164">
        <v>12</v>
      </c>
      <c r="E7165" s="163">
        <v>10</v>
      </c>
      <c r="F7165" s="163">
        <v>14.8</v>
      </c>
      <c r="G7165" s="163">
        <v>12.147500000000001</v>
      </c>
      <c r="H7165" s="1">
        <v>2745</v>
      </c>
      <c r="I7165" s="161">
        <f>VLOOKUP(B7165,L$2:M$54,2,FALSE)</f>
        <v>1.0634850162492699</v>
      </c>
      <c r="J7165">
        <f>MAX(I7165*F7165,E7165)</f>
        <v>15.739578240489196</v>
      </c>
      <c r="L7165" s="166"/>
      <c r="M7165" s="41"/>
      <c r="N7165" s="41"/>
      <c r="O7165" s="41"/>
    </row>
    <row r="7166" spans="1:15" x14ac:dyDescent="0.25">
      <c r="A7166" s="165">
        <v>43764.5</v>
      </c>
      <c r="B7166" s="167">
        <f>WEEKNUM(A7166)</f>
        <v>43</v>
      </c>
      <c r="C7166" s="164">
        <f>WEEKDAY(A7166)</f>
        <v>7</v>
      </c>
      <c r="D7166" s="164">
        <v>13</v>
      </c>
      <c r="E7166" s="163">
        <v>10</v>
      </c>
      <c r="F7166" s="163">
        <v>13.914999999999999</v>
      </c>
      <c r="G7166" s="163">
        <v>12.0175</v>
      </c>
      <c r="H7166" s="1">
        <v>2609</v>
      </c>
      <c r="I7166" s="161">
        <f>VLOOKUP(B7166,L$2:M$54,2,FALSE)</f>
        <v>1.0634850162492699</v>
      </c>
      <c r="J7166">
        <f>MAX(I7166*F7166,E7166)</f>
        <v>14.798394001108591</v>
      </c>
      <c r="L7166" s="166"/>
      <c r="M7166" s="41"/>
      <c r="N7166" s="41"/>
      <c r="O7166" s="41"/>
    </row>
    <row r="7167" spans="1:15" x14ac:dyDescent="0.25">
      <c r="A7167" s="165">
        <v>43764.541666666664</v>
      </c>
      <c r="B7167" s="167">
        <f>WEEKNUM(A7167)</f>
        <v>43</v>
      </c>
      <c r="C7167" s="164">
        <f>WEEKDAY(A7167)</f>
        <v>7</v>
      </c>
      <c r="D7167" s="164">
        <v>14</v>
      </c>
      <c r="E7167" s="163">
        <v>10</v>
      </c>
      <c r="F7167" s="163">
        <v>14.510000000000002</v>
      </c>
      <c r="G7167" s="163">
        <v>12.9275</v>
      </c>
      <c r="H7167" s="1">
        <v>2719</v>
      </c>
      <c r="I7167" s="161">
        <f>VLOOKUP(B7167,L$2:M$54,2,FALSE)</f>
        <v>1.0634850162492699</v>
      </c>
      <c r="J7167">
        <f>MAX(I7167*F7167,E7167)</f>
        <v>15.431167585776908</v>
      </c>
      <c r="L7167" s="166"/>
      <c r="M7167" s="41"/>
      <c r="N7167" s="41"/>
      <c r="O7167" s="41"/>
    </row>
    <row r="7168" spans="1:15" x14ac:dyDescent="0.25">
      <c r="A7168" s="165">
        <v>43764.583333333336</v>
      </c>
      <c r="B7168" s="167">
        <f>WEEKNUM(A7168)</f>
        <v>43</v>
      </c>
      <c r="C7168" s="164">
        <f>WEEKDAY(A7168)</f>
        <v>7</v>
      </c>
      <c r="D7168" s="164">
        <v>15</v>
      </c>
      <c r="E7168" s="163">
        <v>10</v>
      </c>
      <c r="F7168" s="163">
        <v>14.995000000000001</v>
      </c>
      <c r="G7168" s="163">
        <v>13.262499999999999</v>
      </c>
      <c r="H7168" s="1">
        <v>2718</v>
      </c>
      <c r="I7168" s="161">
        <f>VLOOKUP(B7168,L$2:M$54,2,FALSE)</f>
        <v>1.0634850162492699</v>
      </c>
      <c r="J7168">
        <f>MAX(I7168*F7168,E7168)</f>
        <v>15.946957818657804</v>
      </c>
      <c r="L7168" s="166"/>
      <c r="M7168" s="41"/>
      <c r="N7168" s="41"/>
      <c r="O7168" s="41"/>
    </row>
    <row r="7169" spans="1:15" x14ac:dyDescent="0.25">
      <c r="A7169" s="165">
        <v>43764.625</v>
      </c>
      <c r="B7169" s="167">
        <f>WEEKNUM(A7169)</f>
        <v>43</v>
      </c>
      <c r="C7169" s="164">
        <f>WEEKDAY(A7169)</f>
        <v>7</v>
      </c>
      <c r="D7169" s="164">
        <v>16</v>
      </c>
      <c r="E7169" s="163">
        <v>10</v>
      </c>
      <c r="F7169" s="163">
        <v>16.05</v>
      </c>
      <c r="G7169" s="163">
        <v>13.115</v>
      </c>
      <c r="H7169" s="1">
        <v>3049</v>
      </c>
      <c r="I7169" s="161">
        <f>VLOOKUP(B7169,L$2:M$54,2,FALSE)</f>
        <v>1.0634850162492699</v>
      </c>
      <c r="J7169">
        <f>MAX(I7169*F7169,E7169)</f>
        <v>17.068934510800783</v>
      </c>
      <c r="L7169" s="166"/>
      <c r="M7169" s="41"/>
      <c r="N7169" s="41"/>
      <c r="O7169" s="41"/>
    </row>
    <row r="7170" spans="1:15" x14ac:dyDescent="0.25">
      <c r="A7170" s="165">
        <v>43764.666666666664</v>
      </c>
      <c r="B7170" s="167">
        <f>WEEKNUM(A7170)</f>
        <v>43</v>
      </c>
      <c r="C7170" s="164">
        <f>WEEKDAY(A7170)</f>
        <v>7</v>
      </c>
      <c r="D7170" s="164">
        <v>17</v>
      </c>
      <c r="E7170" s="163">
        <v>10</v>
      </c>
      <c r="F7170" s="163">
        <v>16.064999999999998</v>
      </c>
      <c r="G7170" s="163">
        <v>12.262500000000001</v>
      </c>
      <c r="H7170" s="1">
        <v>4054</v>
      </c>
      <c r="I7170" s="161">
        <f>VLOOKUP(B7170,L$2:M$54,2,FALSE)</f>
        <v>1.0634850162492699</v>
      </c>
      <c r="J7170">
        <f>MAX(I7170*F7170,E7170)</f>
        <v>17.084886786044517</v>
      </c>
      <c r="L7170" s="166"/>
      <c r="M7170" s="41"/>
      <c r="N7170" s="41"/>
      <c r="O7170" s="41"/>
    </row>
    <row r="7171" spans="1:15" x14ac:dyDescent="0.25">
      <c r="A7171" s="165">
        <v>43764.708333333336</v>
      </c>
      <c r="B7171" s="167">
        <f>WEEKNUM(A7171)</f>
        <v>43</v>
      </c>
      <c r="C7171" s="164">
        <f>WEEKDAY(A7171)</f>
        <v>7</v>
      </c>
      <c r="D7171" s="164">
        <v>18</v>
      </c>
      <c r="E7171" s="163">
        <v>10</v>
      </c>
      <c r="F7171" s="163">
        <v>18.015000000000001</v>
      </c>
      <c r="G7171" s="163">
        <v>11.54</v>
      </c>
      <c r="H7171" s="1">
        <v>4232</v>
      </c>
      <c r="I7171" s="161">
        <f>VLOOKUP(B7171,L$2:M$54,2,FALSE)</f>
        <v>1.0634850162492699</v>
      </c>
      <c r="J7171">
        <f>MAX(I7171*F7171,E7171)</f>
        <v>19.158682567730597</v>
      </c>
      <c r="L7171" s="166"/>
      <c r="M7171" s="41"/>
      <c r="N7171" s="41"/>
      <c r="O7171" s="41"/>
    </row>
    <row r="7172" spans="1:15" x14ac:dyDescent="0.25">
      <c r="A7172" s="165">
        <v>43764.75</v>
      </c>
      <c r="B7172" s="167">
        <f>WEEKNUM(A7172)</f>
        <v>43</v>
      </c>
      <c r="C7172" s="164">
        <f>WEEKDAY(A7172)</f>
        <v>7</v>
      </c>
      <c r="D7172" s="164">
        <v>19</v>
      </c>
      <c r="E7172" s="163">
        <v>10</v>
      </c>
      <c r="F7172" s="163">
        <v>15.719999999999999</v>
      </c>
      <c r="G7172" s="163">
        <v>11.55</v>
      </c>
      <c r="H7172" s="1">
        <v>3614</v>
      </c>
      <c r="I7172" s="161">
        <f>VLOOKUP(B7172,L$2:M$54,2,FALSE)</f>
        <v>1.0634850162492699</v>
      </c>
      <c r="J7172">
        <f>MAX(I7172*F7172,E7172)</f>
        <v>16.717984455438522</v>
      </c>
      <c r="L7172" s="166"/>
      <c r="M7172" s="41"/>
      <c r="N7172" s="41"/>
      <c r="O7172" s="41"/>
    </row>
    <row r="7173" spans="1:15" x14ac:dyDescent="0.25">
      <c r="A7173" s="165">
        <v>43764.791666666664</v>
      </c>
      <c r="B7173" s="167">
        <f>WEEKNUM(A7173)</f>
        <v>43</v>
      </c>
      <c r="C7173" s="164">
        <f>WEEKDAY(A7173)</f>
        <v>7</v>
      </c>
      <c r="D7173" s="164">
        <v>20</v>
      </c>
      <c r="E7173" s="163">
        <v>10</v>
      </c>
      <c r="F7173" s="163">
        <v>14.530000000000001</v>
      </c>
      <c r="G7173" s="163">
        <v>11.719999999999999</v>
      </c>
      <c r="H7173" s="1">
        <v>2433</v>
      </c>
      <c r="I7173" s="161">
        <f>VLOOKUP(B7173,L$2:M$54,2,FALSE)</f>
        <v>1.0634850162492699</v>
      </c>
      <c r="J7173">
        <f>MAX(I7173*F7173,E7173)</f>
        <v>15.452437286101894</v>
      </c>
      <c r="L7173" s="166"/>
      <c r="M7173" s="41"/>
      <c r="N7173" s="41"/>
      <c r="O7173" s="41"/>
    </row>
    <row r="7174" spans="1:15" x14ac:dyDescent="0.25">
      <c r="A7174" s="165">
        <v>43764.833333333336</v>
      </c>
      <c r="B7174" s="167">
        <f>WEEKNUM(A7174)</f>
        <v>43</v>
      </c>
      <c r="C7174" s="164">
        <f>WEEKDAY(A7174)</f>
        <v>7</v>
      </c>
      <c r="D7174" s="164">
        <v>21</v>
      </c>
      <c r="E7174" s="163">
        <v>10</v>
      </c>
      <c r="F7174" s="163">
        <v>12.975</v>
      </c>
      <c r="G7174" s="163">
        <v>12.379999999999999</v>
      </c>
      <c r="H7174" s="1">
        <v>1304</v>
      </c>
      <c r="I7174" s="161">
        <f>VLOOKUP(B7174,L$2:M$54,2,FALSE)</f>
        <v>1.0634850162492699</v>
      </c>
      <c r="J7174">
        <f>MAX(I7174*F7174,E7174)</f>
        <v>13.798718085834278</v>
      </c>
      <c r="L7174" s="166"/>
      <c r="M7174" s="41"/>
      <c r="N7174" s="41"/>
      <c r="O7174" s="41"/>
    </row>
    <row r="7175" spans="1:15" x14ac:dyDescent="0.25">
      <c r="A7175" s="165">
        <v>43764.875</v>
      </c>
      <c r="B7175" s="167">
        <f>WEEKNUM(A7175)</f>
        <v>43</v>
      </c>
      <c r="C7175" s="164">
        <f>WEEKDAY(A7175)</f>
        <v>7</v>
      </c>
      <c r="D7175" s="164">
        <v>22</v>
      </c>
      <c r="E7175" s="163">
        <v>12</v>
      </c>
      <c r="F7175" s="163">
        <v>12.2</v>
      </c>
      <c r="G7175" s="163">
        <v>11.855</v>
      </c>
      <c r="H7175" s="1">
        <v>1070</v>
      </c>
      <c r="I7175" s="161">
        <f>VLOOKUP(B7175,L$2:M$54,2,FALSE)</f>
        <v>1.0634850162492699</v>
      </c>
      <c r="J7175">
        <f>MAX(I7175*F7175,E7175)</f>
        <v>12.974517198241093</v>
      </c>
      <c r="L7175" s="166"/>
      <c r="M7175" s="41"/>
      <c r="N7175" s="41"/>
      <c r="O7175" s="41"/>
    </row>
    <row r="7176" spans="1:15" x14ac:dyDescent="0.25">
      <c r="A7176" s="165">
        <v>43764.916666666664</v>
      </c>
      <c r="B7176" s="167">
        <f>WEEKNUM(A7176)</f>
        <v>43</v>
      </c>
      <c r="C7176" s="164">
        <f>WEEKDAY(A7176)</f>
        <v>7</v>
      </c>
      <c r="D7176" s="164">
        <v>23</v>
      </c>
      <c r="E7176" s="163">
        <v>12</v>
      </c>
      <c r="F7176" s="163">
        <v>12.885</v>
      </c>
      <c r="G7176" s="163">
        <v>11.925000000000001</v>
      </c>
      <c r="H7176" s="1">
        <v>1003</v>
      </c>
      <c r="I7176" s="161">
        <f>VLOOKUP(B7176,L$2:M$54,2,FALSE)</f>
        <v>1.0634850162492699</v>
      </c>
      <c r="J7176">
        <f>MAX(I7176*F7176,E7176)</f>
        <v>13.703004434371843</v>
      </c>
      <c r="L7176" s="166"/>
      <c r="M7176" s="41"/>
      <c r="N7176" s="41"/>
      <c r="O7176" s="41"/>
    </row>
    <row r="7177" spans="1:15" x14ac:dyDescent="0.25">
      <c r="A7177" s="165">
        <v>43764.958333333336</v>
      </c>
      <c r="B7177" s="167">
        <f>WEEKNUM(A7177)</f>
        <v>43</v>
      </c>
      <c r="C7177" s="164">
        <f>WEEKDAY(A7177)</f>
        <v>7</v>
      </c>
      <c r="D7177" s="164">
        <v>24</v>
      </c>
      <c r="E7177" s="163">
        <v>11.645</v>
      </c>
      <c r="F7177" s="163">
        <v>11.645</v>
      </c>
      <c r="G7177" s="163">
        <v>11.0625</v>
      </c>
      <c r="H7177" s="1">
        <v>739</v>
      </c>
      <c r="I7177" s="161">
        <f>VLOOKUP(B7177,L$2:M$54,2,FALSE)</f>
        <v>1.0634850162492699</v>
      </c>
      <c r="J7177">
        <f>MAX(I7177*F7177,E7177)</f>
        <v>12.384283014222747</v>
      </c>
      <c r="L7177" s="166"/>
      <c r="M7177" s="41"/>
      <c r="N7177" s="41"/>
      <c r="O7177" s="41"/>
    </row>
    <row r="7178" spans="1:15" x14ac:dyDescent="0.25">
      <c r="A7178" s="165">
        <v>43765</v>
      </c>
      <c r="B7178" s="167">
        <f>WEEKNUM(A7178)</f>
        <v>44</v>
      </c>
      <c r="C7178" s="164">
        <f>WEEKDAY(A7178)</f>
        <v>1</v>
      </c>
      <c r="D7178" s="164">
        <v>1</v>
      </c>
      <c r="E7178" s="163">
        <v>12.100000000000001</v>
      </c>
      <c r="F7178" s="163">
        <v>12.100000000000001</v>
      </c>
      <c r="G7178" s="163">
        <v>12.01</v>
      </c>
      <c r="H7178" s="1">
        <v>256</v>
      </c>
      <c r="I7178" s="161">
        <f>VLOOKUP(B7178,L$2:M$54,2,FALSE)</f>
        <v>1.0632789639423186</v>
      </c>
      <c r="J7178">
        <f>MAX(I7178*F7178,E7178)</f>
        <v>12.865675463702056</v>
      </c>
      <c r="L7178" s="166"/>
      <c r="M7178" s="41"/>
      <c r="N7178" s="41"/>
      <c r="O7178" s="41"/>
    </row>
    <row r="7179" spans="1:15" x14ac:dyDescent="0.25">
      <c r="A7179" s="165">
        <v>43765.041666666664</v>
      </c>
      <c r="B7179" s="167">
        <f>WEEKNUM(A7179)</f>
        <v>44</v>
      </c>
      <c r="C7179" s="164">
        <f>WEEKDAY(A7179)</f>
        <v>1</v>
      </c>
      <c r="D7179" s="164">
        <v>2</v>
      </c>
      <c r="E7179" s="163">
        <v>11.620000000000001</v>
      </c>
      <c r="F7179" s="163">
        <v>11.620000000000001</v>
      </c>
      <c r="G7179" s="163">
        <v>10.282499999999999</v>
      </c>
      <c r="H7179" s="1">
        <v>164</v>
      </c>
      <c r="I7179" s="161">
        <f>VLOOKUP(B7179,L$2:M$54,2,FALSE)</f>
        <v>1.0632789639423186</v>
      </c>
      <c r="J7179">
        <f>MAX(I7179*F7179,E7179)</f>
        <v>12.355301561009743</v>
      </c>
      <c r="L7179" s="166"/>
      <c r="M7179" s="41"/>
      <c r="N7179" s="41"/>
      <c r="O7179" s="41"/>
    </row>
    <row r="7180" spans="1:15" x14ac:dyDescent="0.25">
      <c r="A7180" s="165">
        <v>43765.083333333336</v>
      </c>
      <c r="B7180" s="167">
        <f>WEEKNUM(A7180)</f>
        <v>44</v>
      </c>
      <c r="C7180" s="164">
        <f>WEEKDAY(A7180)</f>
        <v>1</v>
      </c>
      <c r="D7180" s="164">
        <v>3</v>
      </c>
      <c r="E7180" s="163">
        <v>10.18</v>
      </c>
      <c r="F7180" s="163">
        <v>10.18</v>
      </c>
      <c r="G7180" s="163">
        <v>9.995000000000001</v>
      </c>
      <c r="H7180" s="1">
        <v>110</v>
      </c>
      <c r="I7180" s="161">
        <f>VLOOKUP(B7180,L$2:M$54,2,FALSE)</f>
        <v>1.0632789639423186</v>
      </c>
      <c r="J7180">
        <f>MAX(I7180*F7180,E7180)</f>
        <v>10.824179852932803</v>
      </c>
      <c r="L7180" s="166"/>
      <c r="M7180" s="41"/>
      <c r="N7180" s="41"/>
      <c r="O7180" s="41"/>
    </row>
    <row r="7181" spans="1:15" x14ac:dyDescent="0.25">
      <c r="A7181" s="165">
        <v>43765.125</v>
      </c>
      <c r="B7181" s="167">
        <f>WEEKNUM(A7181)</f>
        <v>44</v>
      </c>
      <c r="C7181" s="164">
        <f>WEEKDAY(A7181)</f>
        <v>1</v>
      </c>
      <c r="D7181" s="164">
        <v>4</v>
      </c>
      <c r="E7181" s="163">
        <v>9.7899999999999991</v>
      </c>
      <c r="F7181" s="163">
        <v>9.7899999999999991</v>
      </c>
      <c r="G7181" s="163">
        <v>10.989999999999998</v>
      </c>
      <c r="H7181" s="1">
        <v>158</v>
      </c>
      <c r="I7181" s="161">
        <f>VLOOKUP(B7181,L$2:M$54,2,FALSE)</f>
        <v>1.0632789639423186</v>
      </c>
      <c r="J7181">
        <f>MAX(I7181*F7181,E7181)</f>
        <v>10.409501056995298</v>
      </c>
      <c r="L7181" s="166"/>
      <c r="M7181" s="41"/>
      <c r="N7181" s="41"/>
      <c r="O7181" s="41"/>
    </row>
    <row r="7182" spans="1:15" x14ac:dyDescent="0.25">
      <c r="A7182" s="165">
        <v>43765.166666666664</v>
      </c>
      <c r="B7182" s="167">
        <f>WEEKNUM(A7182)</f>
        <v>44</v>
      </c>
      <c r="C7182" s="164">
        <f>WEEKDAY(A7182)</f>
        <v>1</v>
      </c>
      <c r="D7182" s="164">
        <v>5</v>
      </c>
      <c r="E7182" s="163">
        <v>10.120000000000001</v>
      </c>
      <c r="F7182" s="163">
        <v>10.120000000000001</v>
      </c>
      <c r="G7182" s="163">
        <v>12.504999999999999</v>
      </c>
      <c r="H7182" s="1">
        <v>362</v>
      </c>
      <c r="I7182" s="161">
        <f>VLOOKUP(B7182,L$2:M$54,2,FALSE)</f>
        <v>1.0632789639423186</v>
      </c>
      <c r="J7182">
        <f>MAX(I7182*F7182,E7182)</f>
        <v>10.760383115096266</v>
      </c>
      <c r="L7182" s="166"/>
      <c r="M7182" s="41"/>
      <c r="N7182" s="41"/>
      <c r="O7182" s="41"/>
    </row>
    <row r="7183" spans="1:15" x14ac:dyDescent="0.25">
      <c r="A7183" s="165">
        <v>43765.208333333336</v>
      </c>
      <c r="B7183" s="167">
        <f>WEEKNUM(A7183)</f>
        <v>44</v>
      </c>
      <c r="C7183" s="164">
        <f>WEEKDAY(A7183)</f>
        <v>1</v>
      </c>
      <c r="D7183" s="164">
        <v>6</v>
      </c>
      <c r="E7183" s="163">
        <v>10.14</v>
      </c>
      <c r="F7183" s="163">
        <v>10.14</v>
      </c>
      <c r="G7183" s="163">
        <v>12.879999999999999</v>
      </c>
      <c r="H7183" s="1">
        <v>777</v>
      </c>
      <c r="I7183" s="161">
        <f>VLOOKUP(B7183,L$2:M$54,2,FALSE)</f>
        <v>1.0632789639423186</v>
      </c>
      <c r="J7183">
        <f>MAX(I7183*F7183,E7183)</f>
        <v>10.781648694375111</v>
      </c>
      <c r="L7183" s="166"/>
      <c r="M7183" s="41"/>
      <c r="N7183" s="41"/>
      <c r="O7183" s="41"/>
    </row>
    <row r="7184" spans="1:15" x14ac:dyDescent="0.25">
      <c r="A7184" s="165">
        <v>43765.25</v>
      </c>
      <c r="B7184" s="167">
        <f>WEEKNUM(A7184)</f>
        <v>44</v>
      </c>
      <c r="C7184" s="164">
        <f>WEEKDAY(A7184)</f>
        <v>1</v>
      </c>
      <c r="D7184" s="164">
        <v>7</v>
      </c>
      <c r="E7184" s="163">
        <v>9.8550000000000004</v>
      </c>
      <c r="F7184" s="163">
        <v>9.870000000000001</v>
      </c>
      <c r="G7184" s="163">
        <v>12.477500000000001</v>
      </c>
      <c r="H7184" s="1">
        <v>3148</v>
      </c>
      <c r="I7184" s="161">
        <f>VLOOKUP(B7184,L$2:M$54,2,FALSE)</f>
        <v>1.0632789639423186</v>
      </c>
      <c r="J7184">
        <f>MAX(I7184*F7184,E7184)</f>
        <v>10.494563374110685</v>
      </c>
      <c r="L7184" s="166"/>
      <c r="M7184" s="41"/>
      <c r="N7184" s="41"/>
      <c r="O7184" s="41"/>
    </row>
    <row r="7185" spans="1:15" x14ac:dyDescent="0.25">
      <c r="A7185" s="165">
        <v>43765.291666666664</v>
      </c>
      <c r="B7185" s="167">
        <f>WEEKNUM(A7185)</f>
        <v>44</v>
      </c>
      <c r="C7185" s="164">
        <f>WEEKDAY(A7185)</f>
        <v>1</v>
      </c>
      <c r="D7185" s="164">
        <v>8</v>
      </c>
      <c r="E7185" s="163">
        <v>9.9349999999999987</v>
      </c>
      <c r="F7185" s="163">
        <v>9.7650000000000006</v>
      </c>
      <c r="G7185" s="163">
        <v>12.952500000000001</v>
      </c>
      <c r="H7185" s="1">
        <v>4216</v>
      </c>
      <c r="I7185" s="161">
        <f>VLOOKUP(B7185,L$2:M$54,2,FALSE)</f>
        <v>1.0632789639423186</v>
      </c>
      <c r="J7185">
        <f>MAX(I7185*F7185,E7185)</f>
        <v>10.382919082896741</v>
      </c>
      <c r="L7185" s="166"/>
      <c r="M7185" s="41"/>
      <c r="N7185" s="41"/>
      <c r="O7185" s="41"/>
    </row>
    <row r="7186" spans="1:15" x14ac:dyDescent="0.25">
      <c r="A7186" s="165">
        <v>43765.333333333336</v>
      </c>
      <c r="B7186" s="167">
        <f>WEEKNUM(A7186)</f>
        <v>44</v>
      </c>
      <c r="C7186" s="164">
        <f>WEEKDAY(A7186)</f>
        <v>1</v>
      </c>
      <c r="D7186" s="164">
        <v>9</v>
      </c>
      <c r="E7186" s="163">
        <v>9</v>
      </c>
      <c r="F7186" s="163">
        <v>12.815000000000001</v>
      </c>
      <c r="G7186" s="163">
        <v>12.399999999999999</v>
      </c>
      <c r="H7186" s="1">
        <v>3720</v>
      </c>
      <c r="I7186" s="161">
        <f>VLOOKUP(B7186,L$2:M$54,2,FALSE)</f>
        <v>1.0632789639423186</v>
      </c>
      <c r="J7186">
        <f>MAX(I7186*F7186,E7186)</f>
        <v>13.625919922920813</v>
      </c>
      <c r="L7186" s="166"/>
      <c r="M7186" s="41"/>
      <c r="N7186" s="41"/>
      <c r="O7186" s="41"/>
    </row>
    <row r="7187" spans="1:15" x14ac:dyDescent="0.25">
      <c r="A7187" s="165">
        <v>43765.375</v>
      </c>
      <c r="B7187" s="167">
        <f>WEEKNUM(A7187)</f>
        <v>44</v>
      </c>
      <c r="C7187" s="164">
        <f>WEEKDAY(A7187)</f>
        <v>1</v>
      </c>
      <c r="D7187" s="164">
        <v>10</v>
      </c>
      <c r="E7187" s="163">
        <v>10</v>
      </c>
      <c r="F7187" s="163">
        <v>14.09</v>
      </c>
      <c r="G7187" s="163">
        <v>11.9575</v>
      </c>
      <c r="H7187" s="1">
        <v>2799</v>
      </c>
      <c r="I7187" s="161">
        <f>VLOOKUP(B7187,L$2:M$54,2,FALSE)</f>
        <v>1.0632789639423186</v>
      </c>
      <c r="J7187">
        <f>MAX(I7187*F7187,E7187)</f>
        <v>14.981600601947269</v>
      </c>
      <c r="L7187" s="166"/>
      <c r="M7187" s="41"/>
      <c r="N7187" s="41"/>
      <c r="O7187" s="41"/>
    </row>
    <row r="7188" spans="1:15" x14ac:dyDescent="0.25">
      <c r="A7188" s="165">
        <v>43765.416666666664</v>
      </c>
      <c r="B7188" s="167">
        <f>WEEKNUM(A7188)</f>
        <v>44</v>
      </c>
      <c r="C7188" s="164">
        <f>WEEKDAY(A7188)</f>
        <v>1</v>
      </c>
      <c r="D7188" s="164">
        <v>11</v>
      </c>
      <c r="E7188" s="163">
        <v>10</v>
      </c>
      <c r="F7188" s="163">
        <v>13.98</v>
      </c>
      <c r="G7188" s="163">
        <v>12.254999999999999</v>
      </c>
      <c r="H7188" s="1">
        <v>2745</v>
      </c>
      <c r="I7188" s="161">
        <f>VLOOKUP(B7188,L$2:M$54,2,FALSE)</f>
        <v>1.0632789639423186</v>
      </c>
      <c r="J7188">
        <f>MAX(I7188*F7188,E7188)</f>
        <v>14.864639915913614</v>
      </c>
      <c r="L7188" s="166"/>
      <c r="M7188" s="41"/>
      <c r="N7188" s="41"/>
      <c r="O7188" s="41"/>
    </row>
    <row r="7189" spans="1:15" x14ac:dyDescent="0.25">
      <c r="A7189" s="165">
        <v>43765.458333333336</v>
      </c>
      <c r="B7189" s="167">
        <f>WEEKNUM(A7189)</f>
        <v>44</v>
      </c>
      <c r="C7189" s="164">
        <f>WEEKDAY(A7189)</f>
        <v>1</v>
      </c>
      <c r="D7189" s="164">
        <v>12</v>
      </c>
      <c r="E7189" s="163">
        <v>10</v>
      </c>
      <c r="F7189" s="163">
        <v>14.09</v>
      </c>
      <c r="G7189" s="163">
        <v>12.4975</v>
      </c>
      <c r="H7189" s="1">
        <v>2890</v>
      </c>
      <c r="I7189" s="161">
        <f>VLOOKUP(B7189,L$2:M$54,2,FALSE)</f>
        <v>1.0632789639423186</v>
      </c>
      <c r="J7189">
        <f>MAX(I7189*F7189,E7189)</f>
        <v>14.981600601947269</v>
      </c>
      <c r="L7189" s="166"/>
      <c r="M7189" s="41"/>
      <c r="N7189" s="41"/>
      <c r="O7189" s="41"/>
    </row>
    <row r="7190" spans="1:15" x14ac:dyDescent="0.25">
      <c r="A7190" s="165">
        <v>43765.5</v>
      </c>
      <c r="B7190" s="167">
        <f>WEEKNUM(A7190)</f>
        <v>44</v>
      </c>
      <c r="C7190" s="164">
        <f>WEEKDAY(A7190)</f>
        <v>1</v>
      </c>
      <c r="D7190" s="164">
        <v>13</v>
      </c>
      <c r="E7190" s="163">
        <v>10</v>
      </c>
      <c r="F7190" s="163">
        <v>13.98</v>
      </c>
      <c r="G7190" s="163">
        <v>13.025</v>
      </c>
      <c r="H7190" s="1">
        <v>2797</v>
      </c>
      <c r="I7190" s="161">
        <f>VLOOKUP(B7190,L$2:M$54,2,FALSE)</f>
        <v>1.0632789639423186</v>
      </c>
      <c r="J7190">
        <f>MAX(I7190*F7190,E7190)</f>
        <v>14.864639915913614</v>
      </c>
      <c r="L7190" s="166"/>
      <c r="M7190" s="41"/>
      <c r="N7190" s="41"/>
      <c r="O7190" s="41"/>
    </row>
    <row r="7191" spans="1:15" x14ac:dyDescent="0.25">
      <c r="A7191" s="165">
        <v>43765.541666666664</v>
      </c>
      <c r="B7191" s="167">
        <f>WEEKNUM(A7191)</f>
        <v>44</v>
      </c>
      <c r="C7191" s="164">
        <f>WEEKDAY(A7191)</f>
        <v>1</v>
      </c>
      <c r="D7191" s="164">
        <v>14</v>
      </c>
      <c r="E7191" s="163">
        <v>10</v>
      </c>
      <c r="F7191" s="163">
        <v>14.09</v>
      </c>
      <c r="G7191" s="163">
        <v>13.032499999999999</v>
      </c>
      <c r="H7191" s="1">
        <v>2829</v>
      </c>
      <c r="I7191" s="161">
        <f>VLOOKUP(B7191,L$2:M$54,2,FALSE)</f>
        <v>1.0632789639423186</v>
      </c>
      <c r="J7191">
        <f>MAX(I7191*F7191,E7191)</f>
        <v>14.981600601947269</v>
      </c>
      <c r="L7191" s="166"/>
      <c r="M7191" s="41"/>
      <c r="N7191" s="41"/>
      <c r="O7191" s="41"/>
    </row>
    <row r="7192" spans="1:15" x14ac:dyDescent="0.25">
      <c r="A7192" s="165">
        <v>43765.583333333336</v>
      </c>
      <c r="B7192" s="167">
        <f>WEEKNUM(A7192)</f>
        <v>44</v>
      </c>
      <c r="C7192" s="164">
        <f>WEEKDAY(A7192)</f>
        <v>1</v>
      </c>
      <c r="D7192" s="164">
        <v>15</v>
      </c>
      <c r="E7192" s="163">
        <v>10</v>
      </c>
      <c r="F7192" s="163">
        <v>13.98</v>
      </c>
      <c r="G7192" s="163">
        <v>14.0075</v>
      </c>
      <c r="H7192" s="1">
        <v>3190</v>
      </c>
      <c r="I7192" s="161">
        <f>VLOOKUP(B7192,L$2:M$54,2,FALSE)</f>
        <v>1.0632789639423186</v>
      </c>
      <c r="J7192">
        <f>MAX(I7192*F7192,E7192)</f>
        <v>14.864639915913614</v>
      </c>
      <c r="L7192" s="166"/>
      <c r="M7192" s="41"/>
      <c r="N7192" s="41"/>
      <c r="O7192" s="41"/>
    </row>
    <row r="7193" spans="1:15" x14ac:dyDescent="0.25">
      <c r="A7193" s="165">
        <v>43765.625</v>
      </c>
      <c r="B7193" s="167">
        <f>WEEKNUM(A7193)</f>
        <v>44</v>
      </c>
      <c r="C7193" s="164">
        <f>WEEKDAY(A7193)</f>
        <v>1</v>
      </c>
      <c r="D7193" s="164">
        <v>16</v>
      </c>
      <c r="E7193" s="163">
        <v>10</v>
      </c>
      <c r="F7193" s="163">
        <v>13.865</v>
      </c>
      <c r="G7193" s="163">
        <v>12.86</v>
      </c>
      <c r="H7193" s="1">
        <v>3548</v>
      </c>
      <c r="I7193" s="161">
        <f>VLOOKUP(B7193,L$2:M$54,2,FALSE)</f>
        <v>1.0632789639423186</v>
      </c>
      <c r="J7193">
        <f>MAX(I7193*F7193,E7193)</f>
        <v>14.742362835060247</v>
      </c>
      <c r="L7193" s="166"/>
      <c r="M7193" s="41"/>
      <c r="N7193" s="41"/>
      <c r="O7193" s="41"/>
    </row>
    <row r="7194" spans="1:15" x14ac:dyDescent="0.25">
      <c r="A7194" s="165">
        <v>43765.666666666664</v>
      </c>
      <c r="B7194" s="167">
        <f>WEEKNUM(A7194)</f>
        <v>44</v>
      </c>
      <c r="C7194" s="164">
        <f>WEEKDAY(A7194)</f>
        <v>1</v>
      </c>
      <c r="D7194" s="164">
        <v>17</v>
      </c>
      <c r="E7194" s="163">
        <v>10</v>
      </c>
      <c r="F7194" s="163">
        <v>13.684999999999999</v>
      </c>
      <c r="G7194" s="163">
        <v>12.265000000000001</v>
      </c>
      <c r="H7194" s="1">
        <v>4250</v>
      </c>
      <c r="I7194" s="161">
        <f>VLOOKUP(B7194,L$2:M$54,2,FALSE)</f>
        <v>1.0632789639423186</v>
      </c>
      <c r="J7194">
        <f>MAX(I7194*F7194,E7194)</f>
        <v>14.550972621550628</v>
      </c>
      <c r="L7194" s="166"/>
      <c r="M7194" s="41"/>
      <c r="N7194" s="41"/>
      <c r="O7194" s="41"/>
    </row>
    <row r="7195" spans="1:15" x14ac:dyDescent="0.25">
      <c r="A7195" s="165">
        <v>43765.708333333336</v>
      </c>
      <c r="B7195" s="167">
        <f>WEEKNUM(A7195)</f>
        <v>44</v>
      </c>
      <c r="C7195" s="164">
        <f>WEEKDAY(A7195)</f>
        <v>1</v>
      </c>
      <c r="D7195" s="164">
        <v>18</v>
      </c>
      <c r="E7195" s="163">
        <v>10</v>
      </c>
      <c r="F7195" s="163">
        <v>14.09</v>
      </c>
      <c r="G7195" s="163">
        <v>11.487500000000001</v>
      </c>
      <c r="H7195" s="1">
        <v>4113</v>
      </c>
      <c r="I7195" s="161">
        <f>VLOOKUP(B7195,L$2:M$54,2,FALSE)</f>
        <v>1.0632789639423186</v>
      </c>
      <c r="J7195">
        <f>MAX(I7195*F7195,E7195)</f>
        <v>14.981600601947269</v>
      </c>
      <c r="L7195" s="166"/>
      <c r="M7195" s="41"/>
      <c r="N7195" s="41"/>
      <c r="O7195" s="41"/>
    </row>
    <row r="7196" spans="1:15" x14ac:dyDescent="0.25">
      <c r="A7196" s="165">
        <v>43765.75</v>
      </c>
      <c r="B7196" s="167">
        <f>WEEKNUM(A7196)</f>
        <v>44</v>
      </c>
      <c r="C7196" s="164">
        <f>WEEKDAY(A7196)</f>
        <v>1</v>
      </c>
      <c r="D7196" s="164">
        <v>19</v>
      </c>
      <c r="E7196" s="163">
        <v>10</v>
      </c>
      <c r="F7196" s="163">
        <v>13.99</v>
      </c>
      <c r="G7196" s="163">
        <v>12.1</v>
      </c>
      <c r="H7196" s="1">
        <v>3204</v>
      </c>
      <c r="I7196" s="161">
        <f>VLOOKUP(B7196,L$2:M$54,2,FALSE)</f>
        <v>1.0632789639423186</v>
      </c>
      <c r="J7196">
        <f>MAX(I7196*F7196,E7196)</f>
        <v>14.875272705553037</v>
      </c>
      <c r="L7196" s="166"/>
      <c r="M7196" s="41"/>
      <c r="N7196" s="41"/>
      <c r="O7196" s="41"/>
    </row>
    <row r="7197" spans="1:15" x14ac:dyDescent="0.25">
      <c r="A7197" s="165">
        <v>43765.791666666664</v>
      </c>
      <c r="B7197" s="167">
        <f>WEEKNUM(A7197)</f>
        <v>44</v>
      </c>
      <c r="C7197" s="164">
        <f>WEEKDAY(A7197)</f>
        <v>1</v>
      </c>
      <c r="D7197" s="164">
        <v>20</v>
      </c>
      <c r="E7197" s="163">
        <v>10</v>
      </c>
      <c r="F7197" s="163">
        <v>13.965</v>
      </c>
      <c r="G7197" s="163">
        <v>12.442499999999999</v>
      </c>
      <c r="H7197" s="1">
        <v>2550</v>
      </c>
      <c r="I7197" s="161">
        <f>VLOOKUP(B7197,L$2:M$54,2,FALSE)</f>
        <v>1.0632789639423186</v>
      </c>
      <c r="J7197">
        <f>MAX(I7197*F7197,E7197)</f>
        <v>14.848690731454479</v>
      </c>
      <c r="L7197" s="166"/>
      <c r="M7197" s="41"/>
      <c r="N7197" s="41"/>
      <c r="O7197" s="41"/>
    </row>
    <row r="7198" spans="1:15" x14ac:dyDescent="0.25">
      <c r="A7198" s="165">
        <v>43765.833333333336</v>
      </c>
      <c r="B7198" s="167">
        <f>WEEKNUM(A7198)</f>
        <v>44</v>
      </c>
      <c r="C7198" s="164">
        <f>WEEKDAY(A7198)</f>
        <v>1</v>
      </c>
      <c r="D7198" s="164">
        <v>21</v>
      </c>
      <c r="E7198" s="163">
        <v>10</v>
      </c>
      <c r="F7198" s="163">
        <v>12.815</v>
      </c>
      <c r="G7198" s="163">
        <v>11.645</v>
      </c>
      <c r="H7198" s="1">
        <v>1370</v>
      </c>
      <c r="I7198" s="161">
        <f>VLOOKUP(B7198,L$2:M$54,2,FALSE)</f>
        <v>1.0632789639423186</v>
      </c>
      <c r="J7198">
        <f>MAX(I7198*F7198,E7198)</f>
        <v>13.625919922920811</v>
      </c>
      <c r="L7198" s="166"/>
      <c r="M7198" s="41"/>
      <c r="N7198" s="41"/>
      <c r="O7198" s="41"/>
    </row>
    <row r="7199" spans="1:15" x14ac:dyDescent="0.25">
      <c r="A7199" s="165">
        <v>43765.875</v>
      </c>
      <c r="B7199" s="167">
        <f>WEEKNUM(A7199)</f>
        <v>44</v>
      </c>
      <c r="C7199" s="164">
        <f>WEEKDAY(A7199)</f>
        <v>1</v>
      </c>
      <c r="D7199" s="164">
        <v>22</v>
      </c>
      <c r="E7199" s="163">
        <v>12</v>
      </c>
      <c r="F7199" s="163">
        <v>12.045</v>
      </c>
      <c r="G7199" s="163">
        <v>12.100000000000001</v>
      </c>
      <c r="H7199" s="1">
        <v>1027</v>
      </c>
      <c r="I7199" s="161">
        <f>VLOOKUP(B7199,L$2:M$54,2,FALSE)</f>
        <v>1.0632789639423186</v>
      </c>
      <c r="J7199">
        <f>MAX(I7199*F7199,E7199)</f>
        <v>12.807195120685227</v>
      </c>
      <c r="L7199" s="166"/>
      <c r="M7199" s="41"/>
      <c r="N7199" s="41"/>
      <c r="O7199" s="41"/>
    </row>
    <row r="7200" spans="1:15" x14ac:dyDescent="0.25">
      <c r="A7200" s="165">
        <v>43765.916666666664</v>
      </c>
      <c r="B7200" s="167">
        <f>WEEKNUM(A7200)</f>
        <v>44</v>
      </c>
      <c r="C7200" s="164">
        <f>WEEKDAY(A7200)</f>
        <v>1</v>
      </c>
      <c r="D7200" s="164">
        <v>23</v>
      </c>
      <c r="E7200" s="163">
        <v>11</v>
      </c>
      <c r="F7200" s="163">
        <v>11.73</v>
      </c>
      <c r="G7200" s="163">
        <v>11.620000000000001</v>
      </c>
      <c r="H7200" s="1">
        <v>913</v>
      </c>
      <c r="I7200" s="161">
        <f>VLOOKUP(B7200,L$2:M$54,2,FALSE)</f>
        <v>1.0632789639423186</v>
      </c>
      <c r="J7200">
        <f>MAX(I7200*F7200,E7200)</f>
        <v>12.472262247043398</v>
      </c>
      <c r="L7200" s="166"/>
      <c r="M7200" s="41"/>
      <c r="N7200" s="41"/>
      <c r="O7200" s="41"/>
    </row>
    <row r="7201" spans="1:15" x14ac:dyDescent="0.25">
      <c r="A7201" s="165">
        <v>43765.958333333336</v>
      </c>
      <c r="B7201" s="167">
        <f>WEEKNUM(A7201)</f>
        <v>44</v>
      </c>
      <c r="C7201" s="164">
        <f>WEEKDAY(A7201)</f>
        <v>1</v>
      </c>
      <c r="D7201" s="164">
        <v>24</v>
      </c>
      <c r="E7201" s="163">
        <v>11.815</v>
      </c>
      <c r="F7201" s="163">
        <v>11.815</v>
      </c>
      <c r="G7201" s="163">
        <v>10.18</v>
      </c>
      <c r="H7201" s="1">
        <v>844</v>
      </c>
      <c r="I7201" s="161">
        <f>VLOOKUP(B7201,L$2:M$54,2,FALSE)</f>
        <v>1.0632789639423186</v>
      </c>
      <c r="J7201">
        <f>MAX(I7201*F7201,E7201)</f>
        <v>12.562640958978493</v>
      </c>
      <c r="L7201" s="166"/>
      <c r="M7201" s="41"/>
      <c r="N7201" s="41"/>
      <c r="O7201" s="41"/>
    </row>
    <row r="7202" spans="1:15" x14ac:dyDescent="0.25">
      <c r="A7202" s="165">
        <v>43766</v>
      </c>
      <c r="B7202" s="167">
        <f>WEEKNUM(A7202)</f>
        <v>44</v>
      </c>
      <c r="C7202" s="164">
        <f>WEEKDAY(A7202)</f>
        <v>2</v>
      </c>
      <c r="D7202" s="164">
        <v>1</v>
      </c>
      <c r="E7202" s="163">
        <v>11.86</v>
      </c>
      <c r="F7202" s="163">
        <v>11.86</v>
      </c>
      <c r="G7202" s="163">
        <v>9.7899999999999991</v>
      </c>
      <c r="H7202" s="1">
        <v>644</v>
      </c>
      <c r="I7202" s="161">
        <f>VLOOKUP(B7202,L$2:M$54,2,FALSE)</f>
        <v>1.0632789639423186</v>
      </c>
      <c r="J7202">
        <f>MAX(I7202*F7202,E7202)</f>
        <v>12.610488512355898</v>
      </c>
      <c r="L7202" s="166"/>
      <c r="M7202" s="41"/>
      <c r="N7202" s="41"/>
      <c r="O7202" s="41"/>
    </row>
    <row r="7203" spans="1:15" x14ac:dyDescent="0.25">
      <c r="A7203" s="165">
        <v>43766.041666666664</v>
      </c>
      <c r="B7203" s="167">
        <f>WEEKNUM(A7203)</f>
        <v>44</v>
      </c>
      <c r="C7203" s="164">
        <f>WEEKDAY(A7203)</f>
        <v>2</v>
      </c>
      <c r="D7203" s="164">
        <v>2</v>
      </c>
      <c r="E7203" s="163">
        <v>12.065</v>
      </c>
      <c r="F7203" s="163">
        <v>12.065</v>
      </c>
      <c r="G7203" s="163">
        <v>10.120000000000001</v>
      </c>
      <c r="H7203" s="1">
        <v>402</v>
      </c>
      <c r="I7203" s="161">
        <f>VLOOKUP(B7203,L$2:M$54,2,FALSE)</f>
        <v>1.0632789639423186</v>
      </c>
      <c r="J7203">
        <f>MAX(I7203*F7203,E7203)</f>
        <v>12.828460699964072</v>
      </c>
      <c r="L7203" s="166"/>
      <c r="M7203" s="41"/>
      <c r="N7203" s="41"/>
      <c r="O7203" s="41"/>
    </row>
    <row r="7204" spans="1:15" x14ac:dyDescent="0.25">
      <c r="A7204" s="165">
        <v>43766.083333333336</v>
      </c>
      <c r="B7204" s="167">
        <f>WEEKNUM(A7204)</f>
        <v>44</v>
      </c>
      <c r="C7204" s="164">
        <f>WEEKDAY(A7204)</f>
        <v>2</v>
      </c>
      <c r="D7204" s="164">
        <v>3</v>
      </c>
      <c r="E7204" s="163">
        <v>12.030000000000001</v>
      </c>
      <c r="F7204" s="163">
        <v>12.030000000000001</v>
      </c>
      <c r="G7204" s="163">
        <v>10.14</v>
      </c>
      <c r="H7204" s="1">
        <v>221</v>
      </c>
      <c r="I7204" s="161">
        <f>VLOOKUP(B7204,L$2:M$54,2,FALSE)</f>
        <v>1.0632789639423186</v>
      </c>
      <c r="J7204">
        <f>MAX(I7204*F7204,E7204)</f>
        <v>12.791245936226094</v>
      </c>
      <c r="L7204" s="166"/>
      <c r="M7204" s="41"/>
      <c r="N7204" s="41"/>
      <c r="O7204" s="41"/>
    </row>
    <row r="7205" spans="1:15" x14ac:dyDescent="0.25">
      <c r="A7205" s="165">
        <v>43766.125</v>
      </c>
      <c r="B7205" s="167">
        <f>WEEKNUM(A7205)</f>
        <v>44</v>
      </c>
      <c r="C7205" s="164">
        <f>WEEKDAY(A7205)</f>
        <v>2</v>
      </c>
      <c r="D7205" s="164">
        <v>4</v>
      </c>
      <c r="E7205" s="163">
        <v>9.9499999999999993</v>
      </c>
      <c r="F7205" s="163">
        <v>9.9499999999999993</v>
      </c>
      <c r="G7205" s="163">
        <v>9.8625000000000007</v>
      </c>
      <c r="H7205" s="1">
        <v>226</v>
      </c>
      <c r="I7205" s="161">
        <f>VLOOKUP(B7205,L$2:M$54,2,FALSE)</f>
        <v>1.0632789639423186</v>
      </c>
      <c r="J7205">
        <f>MAX(I7205*F7205,E7205)</f>
        <v>10.579625691226068</v>
      </c>
      <c r="L7205" s="166"/>
      <c r="M7205" s="41"/>
      <c r="N7205" s="41"/>
      <c r="O7205" s="41"/>
    </row>
    <row r="7206" spans="1:15" x14ac:dyDescent="0.25">
      <c r="A7206" s="165">
        <v>43766.166666666664</v>
      </c>
      <c r="B7206" s="167">
        <f>WEEKNUM(A7206)</f>
        <v>44</v>
      </c>
      <c r="C7206" s="164">
        <f>WEEKDAY(A7206)</f>
        <v>2</v>
      </c>
      <c r="D7206" s="164">
        <v>5</v>
      </c>
      <c r="E7206" s="163">
        <v>10.190000000000001</v>
      </c>
      <c r="F7206" s="163">
        <v>10.190000000000001</v>
      </c>
      <c r="G7206" s="163">
        <v>9.85</v>
      </c>
      <c r="H7206" s="1">
        <v>338</v>
      </c>
      <c r="I7206" s="161">
        <f>VLOOKUP(B7206,L$2:M$54,2,FALSE)</f>
        <v>1.0632789639423186</v>
      </c>
      <c r="J7206">
        <f>MAX(I7206*F7206,E7206)</f>
        <v>10.834812642572228</v>
      </c>
      <c r="L7206" s="166"/>
      <c r="M7206" s="41"/>
      <c r="N7206" s="41"/>
      <c r="O7206" s="41"/>
    </row>
    <row r="7207" spans="1:15" x14ac:dyDescent="0.25">
      <c r="A7207" s="165">
        <v>43766.208333333336</v>
      </c>
      <c r="B7207" s="167">
        <f>WEEKNUM(A7207)</f>
        <v>44</v>
      </c>
      <c r="C7207" s="164">
        <f>WEEKDAY(A7207)</f>
        <v>2</v>
      </c>
      <c r="D7207" s="164">
        <v>6</v>
      </c>
      <c r="E7207" s="163">
        <v>10.065000000000001</v>
      </c>
      <c r="F7207" s="163">
        <v>10.065000000000001</v>
      </c>
      <c r="G7207" s="163">
        <v>10.907500000000001</v>
      </c>
      <c r="H7207" s="1">
        <v>376</v>
      </c>
      <c r="I7207" s="161">
        <f>VLOOKUP(B7207,L$2:M$54,2,FALSE)</f>
        <v>1.0632789639423186</v>
      </c>
      <c r="J7207">
        <f>MAX(I7207*F7207,E7207)</f>
        <v>10.701902772079437</v>
      </c>
      <c r="L7207" s="166"/>
      <c r="M7207" s="41"/>
      <c r="N7207" s="41"/>
      <c r="O7207" s="41"/>
    </row>
    <row r="7208" spans="1:15" x14ac:dyDescent="0.25">
      <c r="A7208" s="165">
        <v>43766.25</v>
      </c>
      <c r="B7208" s="167">
        <f>WEEKNUM(A7208)</f>
        <v>44</v>
      </c>
      <c r="C7208" s="164">
        <f>WEEKDAY(A7208)</f>
        <v>2</v>
      </c>
      <c r="D7208" s="164">
        <v>7</v>
      </c>
      <c r="E7208" s="163">
        <v>10.09</v>
      </c>
      <c r="F7208" s="163">
        <v>10.09</v>
      </c>
      <c r="G7208" s="163">
        <v>12.045</v>
      </c>
      <c r="H7208" s="1">
        <v>630</v>
      </c>
      <c r="I7208" s="161">
        <f>VLOOKUP(B7208,L$2:M$54,2,FALSE)</f>
        <v>1.0632789639423186</v>
      </c>
      <c r="J7208">
        <f>MAX(I7208*F7208,E7208)</f>
        <v>10.728484746177994</v>
      </c>
      <c r="L7208" s="166"/>
      <c r="M7208" s="41"/>
      <c r="N7208" s="41"/>
      <c r="O7208" s="41"/>
    </row>
    <row r="7209" spans="1:15" x14ac:dyDescent="0.25">
      <c r="A7209" s="165">
        <v>43766.291666666664</v>
      </c>
      <c r="B7209" s="167">
        <f>WEEKNUM(A7209)</f>
        <v>44</v>
      </c>
      <c r="C7209" s="164">
        <f>WEEKDAY(A7209)</f>
        <v>2</v>
      </c>
      <c r="D7209" s="164">
        <v>8</v>
      </c>
      <c r="E7209" s="163">
        <v>9.9499999999999993</v>
      </c>
      <c r="F7209" s="163">
        <v>9.9499999999999993</v>
      </c>
      <c r="G7209" s="163">
        <v>11.99</v>
      </c>
      <c r="H7209" s="1">
        <v>1314</v>
      </c>
      <c r="I7209" s="161">
        <f>VLOOKUP(B7209,L$2:M$54,2,FALSE)</f>
        <v>1.0632789639423186</v>
      </c>
      <c r="J7209">
        <f>MAX(I7209*F7209,E7209)</f>
        <v>10.579625691226068</v>
      </c>
      <c r="L7209" s="166"/>
      <c r="M7209" s="41"/>
      <c r="N7209" s="41"/>
      <c r="O7209" s="41"/>
    </row>
    <row r="7210" spans="1:15" x14ac:dyDescent="0.25">
      <c r="A7210" s="165">
        <v>43766.333333333336</v>
      </c>
      <c r="B7210" s="167">
        <f>WEEKNUM(A7210)</f>
        <v>44</v>
      </c>
      <c r="C7210" s="164">
        <f>WEEKDAY(A7210)</f>
        <v>2</v>
      </c>
      <c r="D7210" s="164">
        <v>9</v>
      </c>
      <c r="E7210" s="163">
        <v>11.86</v>
      </c>
      <c r="F7210" s="163">
        <v>11.86</v>
      </c>
      <c r="G7210" s="163">
        <v>12.045</v>
      </c>
      <c r="H7210" s="1">
        <v>2104</v>
      </c>
      <c r="I7210" s="161">
        <f>VLOOKUP(B7210,L$2:M$54,2,FALSE)</f>
        <v>1.0632789639423186</v>
      </c>
      <c r="J7210">
        <f>MAX(I7210*F7210,E7210)</f>
        <v>12.610488512355898</v>
      </c>
      <c r="L7210" s="166"/>
      <c r="M7210" s="41"/>
      <c r="N7210" s="41"/>
      <c r="O7210" s="41"/>
    </row>
    <row r="7211" spans="1:15" x14ac:dyDescent="0.25">
      <c r="A7211" s="165">
        <v>43766.375</v>
      </c>
      <c r="B7211" s="167">
        <f>WEEKNUM(A7211)</f>
        <v>44</v>
      </c>
      <c r="C7211" s="164">
        <f>WEEKDAY(A7211)</f>
        <v>2</v>
      </c>
      <c r="D7211" s="164">
        <v>10</v>
      </c>
      <c r="E7211" s="163">
        <v>10.5</v>
      </c>
      <c r="F7211" s="163">
        <v>11.885</v>
      </c>
      <c r="G7211" s="163">
        <v>11.99</v>
      </c>
      <c r="H7211" s="1">
        <v>2680</v>
      </c>
      <c r="I7211" s="161">
        <f>VLOOKUP(B7211,L$2:M$54,2,FALSE)</f>
        <v>1.0632789639423186</v>
      </c>
      <c r="J7211">
        <f>MAX(I7211*F7211,E7211)</f>
        <v>12.637070486454457</v>
      </c>
      <c r="L7211" s="166"/>
      <c r="M7211" s="41"/>
      <c r="N7211" s="41"/>
      <c r="O7211" s="41"/>
    </row>
    <row r="7212" spans="1:15" x14ac:dyDescent="0.25">
      <c r="A7212" s="165">
        <v>43766.416666666664</v>
      </c>
      <c r="B7212" s="167">
        <f>WEEKNUM(A7212)</f>
        <v>44</v>
      </c>
      <c r="C7212" s="164">
        <f>WEEKDAY(A7212)</f>
        <v>2</v>
      </c>
      <c r="D7212" s="164">
        <v>11</v>
      </c>
      <c r="E7212" s="163">
        <v>10.934999999999999</v>
      </c>
      <c r="F7212" s="163">
        <v>11.94</v>
      </c>
      <c r="G7212" s="163">
        <v>12.045</v>
      </c>
      <c r="H7212" s="1">
        <v>3012</v>
      </c>
      <c r="I7212" s="161">
        <f>VLOOKUP(B7212,L$2:M$54,2,FALSE)</f>
        <v>1.0632789639423186</v>
      </c>
      <c r="J7212">
        <f>MAX(I7212*F7212,E7212)</f>
        <v>12.695550829471284</v>
      </c>
      <c r="L7212" s="166"/>
      <c r="M7212" s="41"/>
      <c r="N7212" s="41"/>
      <c r="O7212" s="41"/>
    </row>
    <row r="7213" spans="1:15" x14ac:dyDescent="0.25">
      <c r="A7213" s="165">
        <v>43766.458333333336</v>
      </c>
      <c r="B7213" s="167">
        <f>WEEKNUM(A7213)</f>
        <v>44</v>
      </c>
      <c r="C7213" s="164">
        <f>WEEKDAY(A7213)</f>
        <v>2</v>
      </c>
      <c r="D7213" s="164">
        <v>12</v>
      </c>
      <c r="E7213" s="163">
        <v>10</v>
      </c>
      <c r="F7213" s="163">
        <v>13.870000000000001</v>
      </c>
      <c r="G7213" s="163">
        <v>11.99</v>
      </c>
      <c r="H7213" s="1">
        <v>3272</v>
      </c>
      <c r="I7213" s="161">
        <f>VLOOKUP(B7213,L$2:M$54,2,FALSE)</f>
        <v>1.0632789639423186</v>
      </c>
      <c r="J7213">
        <f>MAX(I7213*F7213,E7213)</f>
        <v>14.74767922987996</v>
      </c>
      <c r="L7213" s="166"/>
      <c r="M7213" s="41"/>
      <c r="N7213" s="41"/>
      <c r="O7213" s="41"/>
    </row>
    <row r="7214" spans="1:15" x14ac:dyDescent="0.25">
      <c r="A7214" s="165">
        <v>43766.5</v>
      </c>
      <c r="B7214" s="167">
        <f>WEEKNUM(A7214)</f>
        <v>44</v>
      </c>
      <c r="C7214" s="164">
        <f>WEEKDAY(A7214)</f>
        <v>2</v>
      </c>
      <c r="D7214" s="164">
        <v>13</v>
      </c>
      <c r="E7214" s="163">
        <v>10</v>
      </c>
      <c r="F7214" s="163">
        <v>14.15</v>
      </c>
      <c r="G7214" s="163">
        <v>11.932500000000001</v>
      </c>
      <c r="H7214" s="1">
        <v>2869</v>
      </c>
      <c r="I7214" s="161">
        <f>VLOOKUP(B7214,L$2:M$54,2,FALSE)</f>
        <v>1.0632789639423186</v>
      </c>
      <c r="J7214">
        <f>MAX(I7214*F7214,E7214)</f>
        <v>15.045397339783808</v>
      </c>
      <c r="L7214" s="166"/>
      <c r="M7214" s="41"/>
      <c r="N7214" s="41"/>
      <c r="O7214" s="41"/>
    </row>
    <row r="7215" spans="1:15" x14ac:dyDescent="0.25">
      <c r="A7215" s="165">
        <v>43766.541666666664</v>
      </c>
      <c r="B7215" s="167">
        <f>WEEKNUM(A7215)</f>
        <v>44</v>
      </c>
      <c r="C7215" s="164">
        <f>WEEKDAY(A7215)</f>
        <v>2</v>
      </c>
      <c r="D7215" s="164">
        <v>14</v>
      </c>
      <c r="E7215" s="163">
        <v>10</v>
      </c>
      <c r="F7215" s="163">
        <v>11.9375</v>
      </c>
      <c r="G7215" s="163">
        <v>11.842499999999999</v>
      </c>
      <c r="H7215" s="1">
        <v>2890</v>
      </c>
      <c r="I7215" s="161">
        <f>VLOOKUP(B7215,L$2:M$54,2,FALSE)</f>
        <v>1.0632789639423186</v>
      </c>
      <c r="J7215">
        <f>MAX(I7215*F7215,E7215)</f>
        <v>12.692892632061428</v>
      </c>
      <c r="L7215" s="166"/>
      <c r="M7215" s="41"/>
      <c r="N7215" s="41"/>
      <c r="O7215" s="41"/>
    </row>
    <row r="7216" spans="1:15" x14ac:dyDescent="0.25">
      <c r="A7216" s="165">
        <v>43766.583333333336</v>
      </c>
      <c r="B7216" s="167">
        <f>WEEKNUM(A7216)</f>
        <v>44</v>
      </c>
      <c r="C7216" s="164">
        <f>WEEKDAY(A7216)</f>
        <v>2</v>
      </c>
      <c r="D7216" s="164">
        <v>15</v>
      </c>
      <c r="E7216" s="163">
        <v>11</v>
      </c>
      <c r="F7216" s="163">
        <v>12.105</v>
      </c>
      <c r="G7216" s="163">
        <v>12.045</v>
      </c>
      <c r="H7216" s="1">
        <v>3123</v>
      </c>
      <c r="I7216" s="161">
        <f>VLOOKUP(B7216,L$2:M$54,2,FALSE)</f>
        <v>1.0632789639423186</v>
      </c>
      <c r="J7216">
        <f>MAX(I7216*F7216,E7216)</f>
        <v>12.870991858521768</v>
      </c>
      <c r="L7216" s="166"/>
      <c r="M7216" s="41"/>
      <c r="N7216" s="41"/>
      <c r="O7216" s="41"/>
    </row>
    <row r="7217" spans="1:15" x14ac:dyDescent="0.25">
      <c r="A7217" s="165">
        <v>43766.625</v>
      </c>
      <c r="B7217" s="167">
        <f>WEEKNUM(A7217)</f>
        <v>44</v>
      </c>
      <c r="C7217" s="164">
        <f>WEEKDAY(A7217)</f>
        <v>2</v>
      </c>
      <c r="D7217" s="164">
        <v>16</v>
      </c>
      <c r="E7217" s="163">
        <v>10</v>
      </c>
      <c r="F7217" s="163">
        <v>13.850000000000001</v>
      </c>
      <c r="G7217" s="163">
        <v>11.995000000000001</v>
      </c>
      <c r="H7217" s="1">
        <v>3136</v>
      </c>
      <c r="I7217" s="161">
        <f>VLOOKUP(B7217,L$2:M$54,2,FALSE)</f>
        <v>1.0632789639423186</v>
      </c>
      <c r="J7217">
        <f>MAX(I7217*F7217,E7217)</f>
        <v>14.726413650601113</v>
      </c>
      <c r="L7217" s="166"/>
      <c r="M7217" s="41"/>
      <c r="N7217" s="41"/>
      <c r="O7217" s="41"/>
    </row>
    <row r="7218" spans="1:15" x14ac:dyDescent="0.25">
      <c r="A7218" s="165">
        <v>43766.666666666664</v>
      </c>
      <c r="B7218" s="167">
        <f>WEEKNUM(A7218)</f>
        <v>44</v>
      </c>
      <c r="C7218" s="164">
        <f>WEEKDAY(A7218)</f>
        <v>2</v>
      </c>
      <c r="D7218" s="164">
        <v>17</v>
      </c>
      <c r="E7218" s="163">
        <v>10</v>
      </c>
      <c r="F7218" s="163">
        <v>14.260000000000002</v>
      </c>
      <c r="G7218" s="163">
        <v>11.9825</v>
      </c>
      <c r="H7218" s="1">
        <v>3338</v>
      </c>
      <c r="I7218" s="161">
        <f>VLOOKUP(B7218,L$2:M$54,2,FALSE)</f>
        <v>1.0632789639423186</v>
      </c>
      <c r="J7218">
        <f>MAX(I7218*F7218,E7218)</f>
        <v>15.162358025817465</v>
      </c>
      <c r="L7218" s="166"/>
      <c r="M7218" s="41"/>
      <c r="N7218" s="41"/>
      <c r="O7218" s="41"/>
    </row>
    <row r="7219" spans="1:15" x14ac:dyDescent="0.25">
      <c r="A7219" s="165">
        <v>43766.708333333336</v>
      </c>
      <c r="B7219" s="167">
        <f>WEEKNUM(A7219)</f>
        <v>44</v>
      </c>
      <c r="C7219" s="164">
        <f>WEEKDAY(A7219)</f>
        <v>2</v>
      </c>
      <c r="D7219" s="164">
        <v>18</v>
      </c>
      <c r="E7219" s="163">
        <v>10</v>
      </c>
      <c r="F7219" s="163">
        <v>14</v>
      </c>
      <c r="G7219" s="163">
        <v>11.407499999999999</v>
      </c>
      <c r="H7219" s="1">
        <v>3627</v>
      </c>
      <c r="I7219" s="161">
        <f>VLOOKUP(B7219,L$2:M$54,2,FALSE)</f>
        <v>1.0632789639423186</v>
      </c>
      <c r="J7219">
        <f>MAX(I7219*F7219,E7219)</f>
        <v>14.885905495192461</v>
      </c>
      <c r="L7219" s="166"/>
      <c r="M7219" s="41"/>
      <c r="N7219" s="41"/>
      <c r="O7219" s="41"/>
    </row>
    <row r="7220" spans="1:15" x14ac:dyDescent="0.25">
      <c r="A7220" s="165">
        <v>43766.75</v>
      </c>
      <c r="B7220" s="167">
        <f>WEEKNUM(A7220)</f>
        <v>44</v>
      </c>
      <c r="C7220" s="164">
        <f>WEEKDAY(A7220)</f>
        <v>2</v>
      </c>
      <c r="D7220" s="164">
        <v>19</v>
      </c>
      <c r="E7220" s="163">
        <v>10</v>
      </c>
      <c r="F7220" s="163">
        <v>13.850000000000001</v>
      </c>
      <c r="G7220" s="163">
        <v>12.022500000000001</v>
      </c>
      <c r="H7220" s="1">
        <v>3375</v>
      </c>
      <c r="I7220" s="161">
        <f>VLOOKUP(B7220,L$2:M$54,2,FALSE)</f>
        <v>1.0632789639423186</v>
      </c>
      <c r="J7220">
        <f>MAX(I7220*F7220,E7220)</f>
        <v>14.726413650601113</v>
      </c>
      <c r="L7220" s="166"/>
      <c r="M7220" s="41"/>
      <c r="N7220" s="41"/>
      <c r="O7220" s="41"/>
    </row>
    <row r="7221" spans="1:15" x14ac:dyDescent="0.25">
      <c r="A7221" s="165">
        <v>43766.791666666664</v>
      </c>
      <c r="B7221" s="167">
        <f>WEEKNUM(A7221)</f>
        <v>44</v>
      </c>
      <c r="C7221" s="164">
        <f>WEEKDAY(A7221)</f>
        <v>2</v>
      </c>
      <c r="D7221" s="164">
        <v>20</v>
      </c>
      <c r="E7221" s="163">
        <v>10</v>
      </c>
      <c r="F7221" s="163">
        <v>14.260000000000002</v>
      </c>
      <c r="G7221" s="163">
        <v>11.365</v>
      </c>
      <c r="H7221" s="1">
        <v>2351</v>
      </c>
      <c r="I7221" s="161">
        <f>VLOOKUP(B7221,L$2:M$54,2,FALSE)</f>
        <v>1.0632789639423186</v>
      </c>
      <c r="J7221">
        <f>MAX(I7221*F7221,E7221)</f>
        <v>15.162358025817465</v>
      </c>
      <c r="L7221" s="166"/>
      <c r="M7221" s="41"/>
      <c r="N7221" s="41"/>
      <c r="O7221" s="41"/>
    </row>
    <row r="7222" spans="1:15" x14ac:dyDescent="0.25">
      <c r="A7222" s="165">
        <v>43766.833333333336</v>
      </c>
      <c r="B7222" s="167">
        <f>WEEKNUM(A7222)</f>
        <v>44</v>
      </c>
      <c r="C7222" s="164">
        <f>WEEKDAY(A7222)</f>
        <v>2</v>
      </c>
      <c r="D7222" s="164">
        <v>21</v>
      </c>
      <c r="E7222" s="163">
        <v>10</v>
      </c>
      <c r="F7222" s="163">
        <v>13</v>
      </c>
      <c r="G7222" s="163">
        <v>11.815</v>
      </c>
      <c r="H7222" s="1">
        <v>1357</v>
      </c>
      <c r="I7222" s="161">
        <f>VLOOKUP(B7222,L$2:M$54,2,FALSE)</f>
        <v>1.0632789639423186</v>
      </c>
      <c r="J7222">
        <f>MAX(I7222*F7222,E7222)</f>
        <v>13.822626531250142</v>
      </c>
      <c r="L7222" s="166"/>
      <c r="M7222" s="41"/>
      <c r="N7222" s="41"/>
      <c r="O7222" s="41"/>
    </row>
    <row r="7223" spans="1:15" x14ac:dyDescent="0.25">
      <c r="A7223" s="165">
        <v>43766.875</v>
      </c>
      <c r="B7223" s="167">
        <f>WEEKNUM(A7223)</f>
        <v>44</v>
      </c>
      <c r="C7223" s="164">
        <f>WEEKDAY(A7223)</f>
        <v>2</v>
      </c>
      <c r="D7223" s="164">
        <v>22</v>
      </c>
      <c r="E7223" s="163">
        <v>12.01</v>
      </c>
      <c r="F7223" s="163">
        <v>12.01</v>
      </c>
      <c r="G7223" s="163">
        <v>11.86</v>
      </c>
      <c r="H7223" s="1">
        <v>1138</v>
      </c>
      <c r="I7223" s="161">
        <f>VLOOKUP(B7223,L$2:M$54,2,FALSE)</f>
        <v>1.0632789639423186</v>
      </c>
      <c r="J7223">
        <f>MAX(I7223*F7223,E7223)</f>
        <v>12.769980356947245</v>
      </c>
      <c r="L7223" s="166"/>
      <c r="M7223" s="41"/>
      <c r="N7223" s="41"/>
      <c r="O7223" s="41"/>
    </row>
    <row r="7224" spans="1:15" x14ac:dyDescent="0.25">
      <c r="A7224" s="165">
        <v>43766.916666666664</v>
      </c>
      <c r="B7224" s="167">
        <f>WEEKNUM(A7224)</f>
        <v>44</v>
      </c>
      <c r="C7224" s="164">
        <f>WEEKDAY(A7224)</f>
        <v>2</v>
      </c>
      <c r="D7224" s="164">
        <v>23</v>
      </c>
      <c r="E7224" s="163">
        <v>11.9375</v>
      </c>
      <c r="F7224" s="163">
        <v>11.9375</v>
      </c>
      <c r="G7224" s="163">
        <v>12.065</v>
      </c>
      <c r="H7224" s="1">
        <v>1070</v>
      </c>
      <c r="I7224" s="161">
        <f>VLOOKUP(B7224,L$2:M$54,2,FALSE)</f>
        <v>1.0632789639423186</v>
      </c>
      <c r="J7224">
        <f>MAX(I7224*F7224,E7224)</f>
        <v>12.692892632061428</v>
      </c>
      <c r="L7224" s="166"/>
      <c r="M7224" s="41"/>
      <c r="N7224" s="41"/>
      <c r="O7224" s="41"/>
    </row>
    <row r="7225" spans="1:15" x14ac:dyDescent="0.25">
      <c r="A7225" s="165">
        <v>43766.958333333336</v>
      </c>
      <c r="B7225" s="167">
        <f>WEEKNUM(A7225)</f>
        <v>44</v>
      </c>
      <c r="C7225" s="164">
        <f>WEEKDAY(A7225)</f>
        <v>2</v>
      </c>
      <c r="D7225" s="164">
        <v>24</v>
      </c>
      <c r="E7225" s="163">
        <v>12.105</v>
      </c>
      <c r="F7225" s="163">
        <v>12.105</v>
      </c>
      <c r="G7225" s="163">
        <v>12.030000000000001</v>
      </c>
      <c r="H7225" s="1">
        <v>1130</v>
      </c>
      <c r="I7225" s="161">
        <f>VLOOKUP(B7225,L$2:M$54,2,FALSE)</f>
        <v>1.0632789639423186</v>
      </c>
      <c r="J7225">
        <f>MAX(I7225*F7225,E7225)</f>
        <v>12.870991858521768</v>
      </c>
      <c r="L7225" s="166"/>
      <c r="M7225" s="41"/>
      <c r="N7225" s="41"/>
      <c r="O7225" s="41"/>
    </row>
    <row r="7226" spans="1:15" x14ac:dyDescent="0.25">
      <c r="A7226" s="165">
        <v>43767</v>
      </c>
      <c r="B7226" s="167">
        <f>WEEKNUM(A7226)</f>
        <v>44</v>
      </c>
      <c r="C7226" s="164">
        <f>WEEKDAY(A7226)</f>
        <v>3</v>
      </c>
      <c r="D7226" s="164">
        <v>1</v>
      </c>
      <c r="E7226" s="163">
        <v>10.879999999999999</v>
      </c>
      <c r="F7226" s="163">
        <v>10.879999999999999</v>
      </c>
      <c r="G7226" s="163">
        <v>9.9499999999999993</v>
      </c>
      <c r="H7226" s="1">
        <v>1007</v>
      </c>
      <c r="I7226" s="161">
        <f>VLOOKUP(B7226,L$2:M$54,2,FALSE)</f>
        <v>1.0632789639423186</v>
      </c>
      <c r="J7226">
        <f>MAX(I7226*F7226,E7226)</f>
        <v>11.568475127692425</v>
      </c>
      <c r="L7226" s="166"/>
      <c r="M7226" s="41"/>
      <c r="N7226" s="41"/>
      <c r="O7226" s="41"/>
    </row>
    <row r="7227" spans="1:15" x14ac:dyDescent="0.25">
      <c r="A7227" s="165">
        <v>43767.041666666664</v>
      </c>
      <c r="B7227" s="167">
        <f>WEEKNUM(A7227)</f>
        <v>44</v>
      </c>
      <c r="C7227" s="164">
        <f>WEEKDAY(A7227)</f>
        <v>3</v>
      </c>
      <c r="D7227" s="164">
        <v>2</v>
      </c>
      <c r="E7227" s="163">
        <v>12</v>
      </c>
      <c r="F7227" s="163">
        <v>12</v>
      </c>
      <c r="G7227" s="163">
        <v>10.190000000000001</v>
      </c>
      <c r="H7227" s="1">
        <v>559</v>
      </c>
      <c r="I7227" s="161">
        <f>VLOOKUP(B7227,L$2:M$54,2,FALSE)</f>
        <v>1.0632789639423186</v>
      </c>
      <c r="J7227">
        <f>MAX(I7227*F7227,E7227)</f>
        <v>12.759347567307824</v>
      </c>
      <c r="L7227" s="166"/>
      <c r="M7227" s="41"/>
      <c r="N7227" s="41"/>
      <c r="O7227" s="41"/>
    </row>
    <row r="7228" spans="1:15" x14ac:dyDescent="0.25">
      <c r="A7228" s="165">
        <v>43767.083333333336</v>
      </c>
      <c r="B7228" s="167">
        <f>WEEKNUM(A7228)</f>
        <v>44</v>
      </c>
      <c r="C7228" s="164">
        <f>WEEKDAY(A7228)</f>
        <v>3</v>
      </c>
      <c r="D7228" s="164">
        <v>3</v>
      </c>
      <c r="E7228" s="163">
        <v>10.6</v>
      </c>
      <c r="F7228" s="163">
        <v>11.1</v>
      </c>
      <c r="G7228" s="163">
        <v>10.065000000000001</v>
      </c>
      <c r="H7228" s="1">
        <v>589</v>
      </c>
      <c r="I7228" s="161">
        <f>VLOOKUP(B7228,L$2:M$54,2,FALSE)</f>
        <v>1.0632789639423186</v>
      </c>
      <c r="J7228">
        <f>MAX(I7228*F7228,E7228)</f>
        <v>11.802396499759736</v>
      </c>
      <c r="L7228" s="166"/>
      <c r="M7228" s="41"/>
      <c r="N7228" s="41"/>
      <c r="O7228" s="41"/>
    </row>
    <row r="7229" spans="1:15" x14ac:dyDescent="0.25">
      <c r="A7229" s="165">
        <v>43767.125</v>
      </c>
      <c r="B7229" s="167">
        <f>WEEKNUM(A7229)</f>
        <v>44</v>
      </c>
      <c r="C7229" s="164">
        <f>WEEKDAY(A7229)</f>
        <v>3</v>
      </c>
      <c r="D7229" s="164">
        <v>4</v>
      </c>
      <c r="E7229" s="163">
        <v>11.875</v>
      </c>
      <c r="F7229" s="163">
        <v>12</v>
      </c>
      <c r="G7229" s="163">
        <v>10.09</v>
      </c>
      <c r="H7229" s="1">
        <v>165</v>
      </c>
      <c r="I7229" s="161">
        <f>VLOOKUP(B7229,L$2:M$54,2,FALSE)</f>
        <v>1.0632789639423186</v>
      </c>
      <c r="J7229">
        <f>MAX(I7229*F7229,E7229)</f>
        <v>12.759347567307824</v>
      </c>
      <c r="L7229" s="166"/>
      <c r="M7229" s="41"/>
      <c r="N7229" s="41"/>
      <c r="O7229" s="41"/>
    </row>
    <row r="7230" spans="1:15" x14ac:dyDescent="0.25">
      <c r="A7230" s="165">
        <v>43767.166666666664</v>
      </c>
      <c r="B7230" s="167">
        <f>WEEKNUM(A7230)</f>
        <v>44</v>
      </c>
      <c r="C7230" s="164">
        <f>WEEKDAY(A7230)</f>
        <v>3</v>
      </c>
      <c r="D7230" s="164">
        <v>5</v>
      </c>
      <c r="E7230" s="163">
        <v>10.6</v>
      </c>
      <c r="F7230" s="163">
        <v>11.1</v>
      </c>
      <c r="G7230" s="163">
        <v>9.9499999999999993</v>
      </c>
      <c r="H7230" s="1">
        <v>256</v>
      </c>
      <c r="I7230" s="161">
        <f>VLOOKUP(B7230,L$2:M$54,2,FALSE)</f>
        <v>1.0632789639423186</v>
      </c>
      <c r="J7230">
        <f>MAX(I7230*F7230,E7230)</f>
        <v>11.802396499759736</v>
      </c>
      <c r="L7230" s="166"/>
      <c r="M7230" s="41"/>
      <c r="N7230" s="41"/>
      <c r="O7230" s="41"/>
    </row>
    <row r="7231" spans="1:15" x14ac:dyDescent="0.25">
      <c r="A7231" s="165">
        <v>43767.208333333336</v>
      </c>
      <c r="B7231" s="167">
        <f>WEEKNUM(A7231)</f>
        <v>44</v>
      </c>
      <c r="C7231" s="164">
        <f>WEEKDAY(A7231)</f>
        <v>3</v>
      </c>
      <c r="D7231" s="164">
        <v>6</v>
      </c>
      <c r="E7231" s="163">
        <v>10.5</v>
      </c>
      <c r="F7231" s="163">
        <v>11</v>
      </c>
      <c r="G7231" s="163">
        <v>11.86</v>
      </c>
      <c r="H7231" s="1">
        <v>240</v>
      </c>
      <c r="I7231" s="161">
        <f>VLOOKUP(B7231,L$2:M$54,2,FALSE)</f>
        <v>1.0632789639423186</v>
      </c>
      <c r="J7231">
        <f>MAX(I7231*F7231,E7231)</f>
        <v>11.696068603365504</v>
      </c>
      <c r="L7231" s="166"/>
      <c r="M7231" s="41"/>
      <c r="N7231" s="41"/>
      <c r="O7231" s="41"/>
    </row>
    <row r="7232" spans="1:15" x14ac:dyDescent="0.25">
      <c r="A7232" s="165">
        <v>43767.25</v>
      </c>
      <c r="B7232" s="167">
        <f>WEEKNUM(A7232)</f>
        <v>44</v>
      </c>
      <c r="C7232" s="164">
        <f>WEEKDAY(A7232)</f>
        <v>3</v>
      </c>
      <c r="D7232" s="164">
        <v>7</v>
      </c>
      <c r="E7232" s="163">
        <v>10.875</v>
      </c>
      <c r="F7232" s="163">
        <v>12</v>
      </c>
      <c r="G7232" s="163">
        <v>11.192499999999999</v>
      </c>
      <c r="H7232" s="1">
        <v>309</v>
      </c>
      <c r="I7232" s="161">
        <f>VLOOKUP(B7232,L$2:M$54,2,FALSE)</f>
        <v>1.0632789639423186</v>
      </c>
      <c r="J7232">
        <f>MAX(I7232*F7232,E7232)</f>
        <v>12.759347567307824</v>
      </c>
      <c r="L7232" s="166"/>
      <c r="M7232" s="41"/>
      <c r="N7232" s="41"/>
      <c r="O7232" s="41"/>
    </row>
    <row r="7233" spans="1:15" x14ac:dyDescent="0.25">
      <c r="A7233" s="165">
        <v>43767.291666666664</v>
      </c>
      <c r="B7233" s="167">
        <f>WEEKNUM(A7233)</f>
        <v>44</v>
      </c>
      <c r="C7233" s="164">
        <f>WEEKDAY(A7233)</f>
        <v>3</v>
      </c>
      <c r="D7233" s="164">
        <v>8</v>
      </c>
      <c r="E7233" s="163">
        <v>10</v>
      </c>
      <c r="F7233" s="163">
        <v>15.75</v>
      </c>
      <c r="G7233" s="163">
        <v>11.4375</v>
      </c>
      <c r="H7233" s="1">
        <v>483</v>
      </c>
      <c r="I7233" s="161">
        <f>VLOOKUP(B7233,L$2:M$54,2,FALSE)</f>
        <v>1.0632789639423186</v>
      </c>
      <c r="J7233">
        <f>MAX(I7233*F7233,E7233)</f>
        <v>16.746643682091516</v>
      </c>
      <c r="L7233" s="166"/>
      <c r="M7233" s="41"/>
      <c r="N7233" s="41"/>
      <c r="O7233" s="41"/>
    </row>
    <row r="7234" spans="1:15" x14ac:dyDescent="0.25">
      <c r="A7234" s="165">
        <v>43767.333333333336</v>
      </c>
      <c r="B7234" s="167">
        <f>WEEKNUM(A7234)</f>
        <v>44</v>
      </c>
      <c r="C7234" s="164">
        <f>WEEKDAY(A7234)</f>
        <v>3</v>
      </c>
      <c r="D7234" s="164">
        <v>9</v>
      </c>
      <c r="E7234" s="163">
        <v>10</v>
      </c>
      <c r="F7234" s="163">
        <v>17.625</v>
      </c>
      <c r="G7234" s="163">
        <v>11.935</v>
      </c>
      <c r="H7234" s="1">
        <v>887</v>
      </c>
      <c r="I7234" s="161">
        <f>VLOOKUP(B7234,L$2:M$54,2,FALSE)</f>
        <v>1.0632789639423186</v>
      </c>
      <c r="J7234">
        <f>MAX(I7234*F7234,E7234)</f>
        <v>18.740291739483364</v>
      </c>
      <c r="L7234" s="166"/>
      <c r="M7234" s="41"/>
      <c r="N7234" s="41"/>
      <c r="O7234" s="41"/>
    </row>
    <row r="7235" spans="1:15" x14ac:dyDescent="0.25">
      <c r="A7235" s="165">
        <v>43767.375</v>
      </c>
      <c r="B7235" s="167">
        <f>WEEKNUM(A7235)</f>
        <v>44</v>
      </c>
      <c r="C7235" s="164">
        <f>WEEKDAY(A7235)</f>
        <v>3</v>
      </c>
      <c r="D7235" s="164">
        <v>10</v>
      </c>
      <c r="E7235" s="163">
        <v>10</v>
      </c>
      <c r="F7235" s="163">
        <v>14.75</v>
      </c>
      <c r="G7235" s="163">
        <v>12.074999999999999</v>
      </c>
      <c r="H7235" s="1">
        <v>1394</v>
      </c>
      <c r="I7235" s="161">
        <f>VLOOKUP(B7235,L$2:M$54,2,FALSE)</f>
        <v>1.0632789639423186</v>
      </c>
      <c r="J7235">
        <f>MAX(I7235*F7235,E7235)</f>
        <v>15.6833647181492</v>
      </c>
      <c r="L7235" s="166"/>
      <c r="M7235" s="41"/>
      <c r="N7235" s="41"/>
      <c r="O7235" s="41"/>
    </row>
    <row r="7236" spans="1:15" x14ac:dyDescent="0.25">
      <c r="A7236" s="165">
        <v>43767.416666666664</v>
      </c>
      <c r="B7236" s="167">
        <f>WEEKNUM(A7236)</f>
        <v>44</v>
      </c>
      <c r="C7236" s="164">
        <f>WEEKDAY(A7236)</f>
        <v>3</v>
      </c>
      <c r="D7236" s="164">
        <v>11</v>
      </c>
      <c r="E7236" s="163">
        <v>10</v>
      </c>
      <c r="F7236" s="163">
        <v>14</v>
      </c>
      <c r="G7236" s="163">
        <v>10.96875</v>
      </c>
      <c r="H7236" s="1">
        <v>1959</v>
      </c>
      <c r="I7236" s="161">
        <f>VLOOKUP(B7236,L$2:M$54,2,FALSE)</f>
        <v>1.0632789639423186</v>
      </c>
      <c r="J7236">
        <f>MAX(I7236*F7236,E7236)</f>
        <v>14.885905495192461</v>
      </c>
      <c r="L7236" s="166"/>
      <c r="M7236" s="41"/>
      <c r="N7236" s="41"/>
      <c r="O7236" s="41"/>
    </row>
    <row r="7237" spans="1:15" x14ac:dyDescent="0.25">
      <c r="A7237" s="165">
        <v>43767.458333333336</v>
      </c>
      <c r="B7237" s="167">
        <f>WEEKNUM(A7237)</f>
        <v>44</v>
      </c>
      <c r="C7237" s="164">
        <f>WEEKDAY(A7237)</f>
        <v>3</v>
      </c>
      <c r="D7237" s="164">
        <v>12</v>
      </c>
      <c r="E7237" s="163">
        <v>10</v>
      </c>
      <c r="F7237" s="163">
        <v>13.875</v>
      </c>
      <c r="G7237" s="163">
        <v>11.5525</v>
      </c>
      <c r="H7237" s="1">
        <v>2650</v>
      </c>
      <c r="I7237" s="161">
        <f>VLOOKUP(B7237,L$2:M$54,2,FALSE)</f>
        <v>1.0632789639423186</v>
      </c>
      <c r="J7237">
        <f>MAX(I7237*F7237,E7237)</f>
        <v>14.75299562469967</v>
      </c>
      <c r="L7237" s="166"/>
      <c r="M7237" s="41"/>
      <c r="N7237" s="41"/>
      <c r="O7237" s="41"/>
    </row>
    <row r="7238" spans="1:15" x14ac:dyDescent="0.25">
      <c r="A7238" s="165">
        <v>43767.5</v>
      </c>
      <c r="B7238" s="167">
        <f>WEEKNUM(A7238)</f>
        <v>44</v>
      </c>
      <c r="C7238" s="164">
        <f>WEEKDAY(A7238)</f>
        <v>3</v>
      </c>
      <c r="D7238" s="164">
        <v>13</v>
      </c>
      <c r="E7238" s="163">
        <v>10</v>
      </c>
      <c r="F7238" s="163">
        <v>14.125</v>
      </c>
      <c r="G7238" s="163">
        <v>11.925000000000001</v>
      </c>
      <c r="H7238" s="1">
        <v>2469</v>
      </c>
      <c r="I7238" s="161">
        <f>VLOOKUP(B7238,L$2:M$54,2,FALSE)</f>
        <v>1.0632789639423186</v>
      </c>
      <c r="J7238">
        <f>MAX(I7238*F7238,E7238)</f>
        <v>15.018815365685249</v>
      </c>
      <c r="L7238" s="166"/>
      <c r="M7238" s="41"/>
      <c r="N7238" s="41"/>
      <c r="O7238" s="41"/>
    </row>
    <row r="7239" spans="1:15" x14ac:dyDescent="0.25">
      <c r="A7239" s="165">
        <v>43767.541666666664</v>
      </c>
      <c r="B7239" s="167">
        <f>WEEKNUM(A7239)</f>
        <v>44</v>
      </c>
      <c r="C7239" s="164">
        <f>WEEKDAY(A7239)</f>
        <v>3</v>
      </c>
      <c r="D7239" s="164">
        <v>14</v>
      </c>
      <c r="E7239" s="163">
        <v>10</v>
      </c>
      <c r="F7239" s="163">
        <v>14.074999999999999</v>
      </c>
      <c r="G7239" s="163">
        <v>12.13</v>
      </c>
      <c r="H7239" s="1">
        <v>2158</v>
      </c>
      <c r="I7239" s="161">
        <f>VLOOKUP(B7239,L$2:M$54,2,FALSE)</f>
        <v>1.0632789639423186</v>
      </c>
      <c r="J7239">
        <f>MAX(I7239*F7239,E7239)</f>
        <v>14.965651417488134</v>
      </c>
      <c r="L7239" s="166"/>
      <c r="M7239" s="41"/>
      <c r="N7239" s="41"/>
      <c r="O7239" s="41"/>
    </row>
    <row r="7240" spans="1:15" x14ac:dyDescent="0.25">
      <c r="A7240" s="165">
        <v>43767.583333333336</v>
      </c>
      <c r="B7240" s="167">
        <f>WEEKNUM(A7240)</f>
        <v>44</v>
      </c>
      <c r="C7240" s="164">
        <f>WEEKDAY(A7240)</f>
        <v>3</v>
      </c>
      <c r="D7240" s="164">
        <v>15</v>
      </c>
      <c r="E7240" s="163">
        <v>10</v>
      </c>
      <c r="F7240" s="163">
        <v>13.975000000000001</v>
      </c>
      <c r="G7240" s="163">
        <v>12</v>
      </c>
      <c r="H7240" s="1">
        <v>2578</v>
      </c>
      <c r="I7240" s="161">
        <f>VLOOKUP(B7240,L$2:M$54,2,FALSE)</f>
        <v>1.0632789639423186</v>
      </c>
      <c r="J7240">
        <f>MAX(I7240*F7240,E7240)</f>
        <v>14.859323521093904</v>
      </c>
      <c r="L7240" s="166"/>
      <c r="M7240" s="41"/>
      <c r="N7240" s="41"/>
      <c r="O7240" s="41"/>
    </row>
    <row r="7241" spans="1:15" x14ac:dyDescent="0.25">
      <c r="A7241" s="165">
        <v>43767.625</v>
      </c>
      <c r="B7241" s="167">
        <f>WEEKNUM(A7241)</f>
        <v>44</v>
      </c>
      <c r="C7241" s="164">
        <f>WEEKDAY(A7241)</f>
        <v>3</v>
      </c>
      <c r="D7241" s="164">
        <v>16</v>
      </c>
      <c r="E7241" s="163">
        <v>10</v>
      </c>
      <c r="F7241" s="163">
        <v>14.175000000000001</v>
      </c>
      <c r="G7241" s="163">
        <v>11.925000000000001</v>
      </c>
      <c r="H7241" s="1">
        <v>2899</v>
      </c>
      <c r="I7241" s="161">
        <f>VLOOKUP(B7241,L$2:M$54,2,FALSE)</f>
        <v>1.0632789639423186</v>
      </c>
      <c r="J7241">
        <f>MAX(I7241*F7241,E7241)</f>
        <v>15.071979313882366</v>
      </c>
      <c r="L7241" s="166"/>
      <c r="M7241" s="41"/>
      <c r="N7241" s="41"/>
      <c r="O7241" s="41"/>
    </row>
    <row r="7242" spans="1:15" x14ac:dyDescent="0.25">
      <c r="A7242" s="165">
        <v>43767.666666666664</v>
      </c>
      <c r="B7242" s="167">
        <f>WEEKNUM(A7242)</f>
        <v>44</v>
      </c>
      <c r="C7242" s="164">
        <f>WEEKDAY(A7242)</f>
        <v>3</v>
      </c>
      <c r="D7242" s="164">
        <v>17</v>
      </c>
      <c r="E7242" s="163">
        <v>10</v>
      </c>
      <c r="F7242" s="163">
        <v>14.45</v>
      </c>
      <c r="G7242" s="163">
        <v>12.13</v>
      </c>
      <c r="H7242" s="1">
        <v>3346</v>
      </c>
      <c r="I7242" s="161">
        <f>VLOOKUP(B7242,L$2:M$54,2,FALSE)</f>
        <v>1.0632789639423186</v>
      </c>
      <c r="J7242">
        <f>MAX(I7242*F7242,E7242)</f>
        <v>15.364381028966502</v>
      </c>
      <c r="L7242" s="166"/>
      <c r="M7242" s="41"/>
      <c r="N7242" s="41"/>
      <c r="O7242" s="41"/>
    </row>
    <row r="7243" spans="1:15" x14ac:dyDescent="0.25">
      <c r="A7243" s="165">
        <v>43767.708333333336</v>
      </c>
      <c r="B7243" s="167">
        <f>WEEKNUM(A7243)</f>
        <v>44</v>
      </c>
      <c r="C7243" s="164">
        <f>WEEKDAY(A7243)</f>
        <v>3</v>
      </c>
      <c r="D7243" s="164">
        <v>18</v>
      </c>
      <c r="E7243" s="163">
        <v>10</v>
      </c>
      <c r="F7243" s="163">
        <v>17.375</v>
      </c>
      <c r="G7243" s="163">
        <v>11.5</v>
      </c>
      <c r="H7243" s="1">
        <v>3490</v>
      </c>
      <c r="I7243" s="161">
        <f>VLOOKUP(B7243,L$2:M$54,2,FALSE)</f>
        <v>1.0632789639423186</v>
      </c>
      <c r="J7243">
        <f>MAX(I7243*F7243,E7243)</f>
        <v>18.474471998497787</v>
      </c>
      <c r="L7243" s="166"/>
      <c r="M7243" s="41"/>
      <c r="N7243" s="41"/>
      <c r="O7243" s="41"/>
    </row>
    <row r="7244" spans="1:15" x14ac:dyDescent="0.25">
      <c r="A7244" s="165">
        <v>43767.75</v>
      </c>
      <c r="B7244" s="167">
        <f>WEEKNUM(A7244)</f>
        <v>44</v>
      </c>
      <c r="C7244" s="164">
        <f>WEEKDAY(A7244)</f>
        <v>3</v>
      </c>
      <c r="D7244" s="164">
        <v>19</v>
      </c>
      <c r="E7244" s="163">
        <v>10</v>
      </c>
      <c r="F7244" s="163">
        <v>15.925000000000001</v>
      </c>
      <c r="G7244" s="163">
        <v>12.01</v>
      </c>
      <c r="H7244" s="1">
        <v>2700</v>
      </c>
      <c r="I7244" s="161">
        <f>VLOOKUP(B7244,L$2:M$54,2,FALSE)</f>
        <v>1.0632789639423186</v>
      </c>
      <c r="J7244">
        <f>MAX(I7244*F7244,E7244)</f>
        <v>16.932717500781425</v>
      </c>
      <c r="L7244" s="166"/>
      <c r="M7244" s="41"/>
      <c r="N7244" s="41"/>
      <c r="O7244" s="41"/>
    </row>
    <row r="7245" spans="1:15" x14ac:dyDescent="0.25">
      <c r="A7245" s="165">
        <v>43767.791666666664</v>
      </c>
      <c r="B7245" s="167">
        <f>WEEKNUM(A7245)</f>
        <v>44</v>
      </c>
      <c r="C7245" s="164">
        <f>WEEKDAY(A7245)</f>
        <v>3</v>
      </c>
      <c r="D7245" s="164">
        <v>20</v>
      </c>
      <c r="E7245" s="163">
        <v>10</v>
      </c>
      <c r="F7245" s="163">
        <v>13.525</v>
      </c>
      <c r="G7245" s="163">
        <v>11.9375</v>
      </c>
      <c r="H7245" s="1">
        <v>1797</v>
      </c>
      <c r="I7245" s="161">
        <f>VLOOKUP(B7245,L$2:M$54,2,FALSE)</f>
        <v>1.0632789639423186</v>
      </c>
      <c r="J7245">
        <f>MAX(I7245*F7245,E7245)</f>
        <v>14.380847987319859</v>
      </c>
      <c r="L7245" s="166"/>
      <c r="M7245" s="41"/>
      <c r="N7245" s="41"/>
      <c r="O7245" s="41"/>
    </row>
    <row r="7246" spans="1:15" x14ac:dyDescent="0.25">
      <c r="A7246" s="165">
        <v>43767.833333333336</v>
      </c>
      <c r="B7246" s="167">
        <f>WEEKNUM(A7246)</f>
        <v>44</v>
      </c>
      <c r="C7246" s="164">
        <f>WEEKDAY(A7246)</f>
        <v>3</v>
      </c>
      <c r="D7246" s="164">
        <v>21</v>
      </c>
      <c r="E7246" s="163">
        <v>12.45</v>
      </c>
      <c r="F7246" s="163">
        <v>12.45</v>
      </c>
      <c r="G7246" s="163">
        <v>12.105</v>
      </c>
      <c r="H7246" s="1">
        <v>1350</v>
      </c>
      <c r="I7246" s="161">
        <f>VLOOKUP(B7246,L$2:M$54,2,FALSE)</f>
        <v>1.0632789639423186</v>
      </c>
      <c r="J7246">
        <f>MAX(I7246*F7246,E7246)</f>
        <v>13.237823101081865</v>
      </c>
      <c r="L7246" s="166"/>
      <c r="M7246" s="41"/>
      <c r="N7246" s="41"/>
      <c r="O7246" s="41"/>
    </row>
    <row r="7247" spans="1:15" x14ac:dyDescent="0.25">
      <c r="A7247" s="165">
        <v>43767.875</v>
      </c>
      <c r="B7247" s="167">
        <f>WEEKNUM(A7247)</f>
        <v>44</v>
      </c>
      <c r="C7247" s="164">
        <f>WEEKDAY(A7247)</f>
        <v>3</v>
      </c>
      <c r="D7247" s="164">
        <v>22</v>
      </c>
      <c r="E7247" s="163">
        <v>11.95</v>
      </c>
      <c r="F7247" s="163">
        <v>11.95</v>
      </c>
      <c r="G7247" s="163">
        <v>12.155000000000001</v>
      </c>
      <c r="H7247" s="1">
        <v>1055</v>
      </c>
      <c r="I7247" s="161">
        <f>VLOOKUP(B7247,L$2:M$54,2,FALSE)</f>
        <v>1.0632789639423186</v>
      </c>
      <c r="J7247">
        <f>MAX(I7247*F7247,E7247)</f>
        <v>12.706183619110707</v>
      </c>
      <c r="L7247" s="166"/>
      <c r="M7247" s="41"/>
      <c r="N7247" s="41"/>
      <c r="O7247" s="41"/>
    </row>
    <row r="7248" spans="1:15" x14ac:dyDescent="0.25">
      <c r="A7248" s="165">
        <v>43767.916666666664</v>
      </c>
      <c r="B7248" s="167">
        <f>WEEKNUM(A7248)</f>
        <v>44</v>
      </c>
      <c r="C7248" s="164">
        <f>WEEKDAY(A7248)</f>
        <v>3</v>
      </c>
      <c r="D7248" s="164">
        <v>23</v>
      </c>
      <c r="E7248" s="163">
        <v>11.725000000000001</v>
      </c>
      <c r="F7248" s="163">
        <v>11.725000000000001</v>
      </c>
      <c r="G7248" s="163">
        <v>11.657500000000001</v>
      </c>
      <c r="H7248" s="1">
        <v>740</v>
      </c>
      <c r="I7248" s="161">
        <f>VLOOKUP(B7248,L$2:M$54,2,FALSE)</f>
        <v>1.0632789639423186</v>
      </c>
      <c r="J7248">
        <f>MAX(I7248*F7248,E7248)</f>
        <v>12.466945852223686</v>
      </c>
      <c r="L7248" s="166"/>
      <c r="M7248" s="41"/>
      <c r="N7248" s="41"/>
      <c r="O7248" s="41"/>
    </row>
    <row r="7249" spans="1:15" x14ac:dyDescent="0.25">
      <c r="A7249" s="165">
        <v>43767.958333333336</v>
      </c>
      <c r="B7249" s="167">
        <f>WEEKNUM(A7249)</f>
        <v>44</v>
      </c>
      <c r="C7249" s="164">
        <f>WEEKDAY(A7249)</f>
        <v>3</v>
      </c>
      <c r="D7249" s="164">
        <v>24</v>
      </c>
      <c r="E7249" s="163">
        <v>12</v>
      </c>
      <c r="F7249" s="163">
        <v>12</v>
      </c>
      <c r="G7249" s="163">
        <v>11.8125</v>
      </c>
      <c r="H7249" s="1">
        <v>306</v>
      </c>
      <c r="I7249" s="161">
        <f>VLOOKUP(B7249,L$2:M$54,2,FALSE)</f>
        <v>1.0632789639423186</v>
      </c>
      <c r="J7249">
        <f>MAX(I7249*F7249,E7249)</f>
        <v>12.759347567307824</v>
      </c>
      <c r="L7249" s="166"/>
      <c r="M7249" s="41"/>
      <c r="N7249" s="41"/>
      <c r="O7249" s="41"/>
    </row>
    <row r="7250" spans="1:15" x14ac:dyDescent="0.25">
      <c r="A7250" s="165">
        <v>43768</v>
      </c>
      <c r="B7250" s="167">
        <f>WEEKNUM(A7250)</f>
        <v>44</v>
      </c>
      <c r="C7250" s="164">
        <f>WEEKDAY(A7250)</f>
        <v>4</v>
      </c>
      <c r="D7250" s="164">
        <v>1</v>
      </c>
      <c r="E7250" s="163">
        <v>11.07</v>
      </c>
      <c r="F7250" s="163">
        <v>11.07</v>
      </c>
      <c r="G7250" s="163">
        <v>11.625</v>
      </c>
      <c r="H7250" s="1">
        <v>160</v>
      </c>
      <c r="I7250" s="161">
        <f>VLOOKUP(B7250,L$2:M$54,2,FALSE)</f>
        <v>1.0632789639423186</v>
      </c>
      <c r="J7250">
        <f>MAX(I7250*F7250,E7250)</f>
        <v>11.770498130841467</v>
      </c>
      <c r="L7250" s="166"/>
      <c r="M7250" s="41"/>
      <c r="N7250" s="41"/>
      <c r="O7250" s="41"/>
    </row>
    <row r="7251" spans="1:15" x14ac:dyDescent="0.25">
      <c r="A7251" s="165">
        <v>43768.041666666664</v>
      </c>
      <c r="B7251" s="167">
        <f>WEEKNUM(A7251)</f>
        <v>44</v>
      </c>
      <c r="C7251" s="164">
        <f>WEEKDAY(A7251)</f>
        <v>4</v>
      </c>
      <c r="D7251" s="164">
        <v>2</v>
      </c>
      <c r="E7251" s="163">
        <v>11.175000000000001</v>
      </c>
      <c r="F7251" s="163">
        <v>11.175000000000001</v>
      </c>
      <c r="G7251" s="163">
        <v>11.8125</v>
      </c>
      <c r="H7251" s="1">
        <v>91</v>
      </c>
      <c r="I7251" s="161">
        <f>VLOOKUP(B7251,L$2:M$54,2,FALSE)</f>
        <v>1.0632789639423186</v>
      </c>
      <c r="J7251">
        <f>MAX(I7251*F7251,E7251)</f>
        <v>11.882142422055411</v>
      </c>
      <c r="L7251" s="166"/>
      <c r="M7251" s="41"/>
      <c r="N7251" s="41"/>
      <c r="O7251" s="41"/>
    </row>
    <row r="7252" spans="1:15" x14ac:dyDescent="0.25">
      <c r="A7252" s="165">
        <v>43768.083333333336</v>
      </c>
      <c r="B7252" s="167">
        <f>WEEKNUM(A7252)</f>
        <v>44</v>
      </c>
      <c r="C7252" s="164">
        <f>WEEKDAY(A7252)</f>
        <v>4</v>
      </c>
      <c r="D7252" s="164">
        <v>3</v>
      </c>
      <c r="E7252" s="163">
        <v>11.745000000000001</v>
      </c>
      <c r="F7252" s="163">
        <v>11.745000000000001</v>
      </c>
      <c r="G7252" s="163">
        <v>11.125</v>
      </c>
      <c r="H7252" s="1">
        <v>64</v>
      </c>
      <c r="I7252" s="161">
        <f>VLOOKUP(B7252,L$2:M$54,2,FALSE)</f>
        <v>1.0632789639423186</v>
      </c>
      <c r="J7252">
        <f>MAX(I7252*F7252,E7252)</f>
        <v>12.488211431502533</v>
      </c>
      <c r="L7252" s="166"/>
      <c r="M7252" s="41"/>
      <c r="N7252" s="41"/>
      <c r="O7252" s="41"/>
    </row>
    <row r="7253" spans="1:15" x14ac:dyDescent="0.25">
      <c r="A7253" s="165">
        <v>43768.125</v>
      </c>
      <c r="B7253" s="167">
        <f>WEEKNUM(A7253)</f>
        <v>44</v>
      </c>
      <c r="C7253" s="164">
        <f>WEEKDAY(A7253)</f>
        <v>4</v>
      </c>
      <c r="D7253" s="164">
        <v>4</v>
      </c>
      <c r="E7253" s="163">
        <v>12.195</v>
      </c>
      <c r="F7253" s="163">
        <v>12.195</v>
      </c>
      <c r="G7253" s="163">
        <v>11.875</v>
      </c>
      <c r="H7253" s="1">
        <v>132</v>
      </c>
      <c r="I7253" s="161">
        <f>VLOOKUP(B7253,L$2:M$54,2,FALSE)</f>
        <v>1.0632789639423186</v>
      </c>
      <c r="J7253">
        <f>MAX(I7253*F7253,E7253)</f>
        <v>12.966686965276576</v>
      </c>
      <c r="L7253" s="166"/>
      <c r="M7253" s="41"/>
      <c r="N7253" s="41"/>
      <c r="O7253" s="41"/>
    </row>
    <row r="7254" spans="1:15" x14ac:dyDescent="0.25">
      <c r="A7254" s="165">
        <v>43768.166666666664</v>
      </c>
      <c r="B7254" s="167">
        <f>WEEKNUM(A7254)</f>
        <v>44</v>
      </c>
      <c r="C7254" s="164">
        <f>WEEKDAY(A7254)</f>
        <v>4</v>
      </c>
      <c r="D7254" s="164">
        <v>5</v>
      </c>
      <c r="E7254" s="163">
        <v>11.705</v>
      </c>
      <c r="F7254" s="163">
        <v>11.705</v>
      </c>
      <c r="G7254" s="163">
        <v>12.25</v>
      </c>
      <c r="H7254" s="1">
        <v>323</v>
      </c>
      <c r="I7254" s="161">
        <f>VLOOKUP(B7254,L$2:M$54,2,FALSE)</f>
        <v>1.0632789639423186</v>
      </c>
      <c r="J7254">
        <f>MAX(I7254*F7254,E7254)</f>
        <v>12.445680272944839</v>
      </c>
      <c r="L7254" s="166"/>
      <c r="M7254" s="41"/>
      <c r="N7254" s="41"/>
      <c r="O7254" s="41"/>
    </row>
    <row r="7255" spans="1:15" x14ac:dyDescent="0.25">
      <c r="A7255" s="165">
        <v>43768.208333333336</v>
      </c>
      <c r="B7255" s="167">
        <f>WEEKNUM(A7255)</f>
        <v>44</v>
      </c>
      <c r="C7255" s="164">
        <f>WEEKDAY(A7255)</f>
        <v>4</v>
      </c>
      <c r="D7255" s="164">
        <v>6</v>
      </c>
      <c r="E7255" s="163">
        <v>10.620000000000001</v>
      </c>
      <c r="F7255" s="163">
        <v>10.620000000000001</v>
      </c>
      <c r="G7255" s="163">
        <v>13.625</v>
      </c>
      <c r="H7255" s="1">
        <v>869</v>
      </c>
      <c r="I7255" s="161">
        <f>VLOOKUP(B7255,L$2:M$54,2,FALSE)</f>
        <v>1.0632789639423186</v>
      </c>
      <c r="J7255">
        <f>MAX(I7255*F7255,E7255)</f>
        <v>11.292022597067424</v>
      </c>
      <c r="L7255" s="166"/>
      <c r="M7255" s="41"/>
      <c r="N7255" s="41"/>
      <c r="O7255" s="41"/>
    </row>
    <row r="7256" spans="1:15" x14ac:dyDescent="0.25">
      <c r="A7256" s="165">
        <v>43768.25</v>
      </c>
      <c r="B7256" s="167">
        <f>WEEKNUM(A7256)</f>
        <v>44</v>
      </c>
      <c r="C7256" s="164">
        <f>WEEKDAY(A7256)</f>
        <v>4</v>
      </c>
      <c r="D7256" s="164">
        <v>7</v>
      </c>
      <c r="E7256" s="163">
        <v>11.77</v>
      </c>
      <c r="F7256" s="163">
        <v>11.77</v>
      </c>
      <c r="G7256" s="163">
        <v>12.875</v>
      </c>
      <c r="H7256" s="1">
        <v>3539</v>
      </c>
      <c r="I7256" s="161">
        <f>VLOOKUP(B7256,L$2:M$54,2,FALSE)</f>
        <v>1.0632789639423186</v>
      </c>
      <c r="J7256">
        <f>MAX(I7256*F7256,E7256)</f>
        <v>12.51479340560109</v>
      </c>
      <c r="L7256" s="166"/>
      <c r="M7256" s="41"/>
      <c r="N7256" s="41"/>
      <c r="O7256" s="41"/>
    </row>
    <row r="7257" spans="1:15" x14ac:dyDescent="0.25">
      <c r="A7257" s="165">
        <v>43768.291666666664</v>
      </c>
      <c r="B7257" s="167">
        <f>WEEKNUM(A7257)</f>
        <v>44</v>
      </c>
      <c r="C7257" s="164">
        <f>WEEKDAY(A7257)</f>
        <v>4</v>
      </c>
      <c r="D7257" s="164">
        <v>8</v>
      </c>
      <c r="E7257" s="163">
        <v>10</v>
      </c>
      <c r="F7257" s="163">
        <v>16.5</v>
      </c>
      <c r="G7257" s="163">
        <v>11.9375</v>
      </c>
      <c r="H7257" s="1">
        <v>4439</v>
      </c>
      <c r="I7257" s="161">
        <f>VLOOKUP(B7257,L$2:M$54,2,FALSE)</f>
        <v>1.0632789639423186</v>
      </c>
      <c r="J7257">
        <f>MAX(I7257*F7257,E7257)</f>
        <v>17.544102905048256</v>
      </c>
      <c r="L7257" s="166"/>
      <c r="M7257" s="41"/>
      <c r="N7257" s="41"/>
      <c r="O7257" s="41"/>
    </row>
    <row r="7258" spans="1:15" x14ac:dyDescent="0.25">
      <c r="A7258" s="165">
        <v>43768.333333333336</v>
      </c>
      <c r="B7258" s="167">
        <f>WEEKNUM(A7258)</f>
        <v>44</v>
      </c>
      <c r="C7258" s="164">
        <f>WEEKDAY(A7258)</f>
        <v>4</v>
      </c>
      <c r="D7258" s="164">
        <v>9</v>
      </c>
      <c r="E7258" s="163">
        <v>10</v>
      </c>
      <c r="F7258" s="163">
        <v>19</v>
      </c>
      <c r="G7258" s="163">
        <v>12.1875</v>
      </c>
      <c r="H7258" s="1">
        <v>3978</v>
      </c>
      <c r="I7258" s="161">
        <f>VLOOKUP(B7258,L$2:M$54,2,FALSE)</f>
        <v>1.0632789639423186</v>
      </c>
      <c r="J7258">
        <f>MAX(I7258*F7258,E7258)</f>
        <v>20.202300314904054</v>
      </c>
      <c r="L7258" s="166"/>
      <c r="M7258" s="41"/>
      <c r="N7258" s="41"/>
      <c r="O7258" s="41"/>
    </row>
    <row r="7259" spans="1:15" x14ac:dyDescent="0.25">
      <c r="A7259" s="165">
        <v>43768.375</v>
      </c>
      <c r="B7259" s="167">
        <f>WEEKNUM(A7259)</f>
        <v>44</v>
      </c>
      <c r="C7259" s="164">
        <f>WEEKDAY(A7259)</f>
        <v>4</v>
      </c>
      <c r="D7259" s="164">
        <v>10</v>
      </c>
      <c r="E7259" s="163">
        <v>10</v>
      </c>
      <c r="F7259" s="163">
        <v>16.75</v>
      </c>
      <c r="G7259" s="163">
        <v>11.862500000000001</v>
      </c>
      <c r="H7259" s="1">
        <v>2902</v>
      </c>
      <c r="I7259" s="161">
        <f>VLOOKUP(B7259,L$2:M$54,2,FALSE)</f>
        <v>1.0632789639423186</v>
      </c>
      <c r="J7259">
        <f>MAX(I7259*F7259,E7259)</f>
        <v>17.809922646033836</v>
      </c>
      <c r="L7259" s="166"/>
      <c r="M7259" s="41"/>
      <c r="N7259" s="41"/>
      <c r="O7259" s="41"/>
    </row>
    <row r="7260" spans="1:15" x14ac:dyDescent="0.25">
      <c r="A7260" s="165">
        <v>43768.416666666664</v>
      </c>
      <c r="B7260" s="167">
        <f>WEEKNUM(A7260)</f>
        <v>44</v>
      </c>
      <c r="C7260" s="164">
        <f>WEEKDAY(A7260)</f>
        <v>4</v>
      </c>
      <c r="D7260" s="164">
        <v>11</v>
      </c>
      <c r="E7260" s="163">
        <v>10</v>
      </c>
      <c r="F7260" s="163">
        <v>15.379999999999999</v>
      </c>
      <c r="G7260" s="163">
        <v>12.112500000000001</v>
      </c>
      <c r="H7260" s="1">
        <v>2536</v>
      </c>
      <c r="I7260" s="161">
        <f>VLOOKUP(B7260,L$2:M$54,2,FALSE)</f>
        <v>1.0632789639423186</v>
      </c>
      <c r="J7260">
        <f>MAX(I7260*F7260,E7260)</f>
        <v>16.353230465432858</v>
      </c>
      <c r="L7260" s="166"/>
      <c r="M7260" s="41"/>
      <c r="N7260" s="41"/>
      <c r="O7260" s="41"/>
    </row>
    <row r="7261" spans="1:15" x14ac:dyDescent="0.25">
      <c r="A7261" s="165">
        <v>43768.458333333336</v>
      </c>
      <c r="B7261" s="167">
        <f>WEEKNUM(A7261)</f>
        <v>44</v>
      </c>
      <c r="C7261" s="164">
        <f>WEEKDAY(A7261)</f>
        <v>4</v>
      </c>
      <c r="D7261" s="164">
        <v>12</v>
      </c>
      <c r="E7261" s="163">
        <v>10</v>
      </c>
      <c r="F7261" s="163">
        <v>14.45</v>
      </c>
      <c r="G7261" s="163">
        <v>11.9</v>
      </c>
      <c r="H7261" s="1">
        <v>2509</v>
      </c>
      <c r="I7261" s="161">
        <f>VLOOKUP(B7261,L$2:M$54,2,FALSE)</f>
        <v>1.0632789639423186</v>
      </c>
      <c r="J7261">
        <f>MAX(I7261*F7261,E7261)</f>
        <v>15.364381028966502</v>
      </c>
      <c r="L7261" s="166"/>
      <c r="M7261" s="41"/>
      <c r="N7261" s="41"/>
      <c r="O7261" s="41"/>
    </row>
    <row r="7262" spans="1:15" x14ac:dyDescent="0.25">
      <c r="A7262" s="165">
        <v>43768.5</v>
      </c>
      <c r="B7262" s="167">
        <f>WEEKNUM(A7262)</f>
        <v>44</v>
      </c>
      <c r="C7262" s="164">
        <f>WEEKDAY(A7262)</f>
        <v>4</v>
      </c>
      <c r="D7262" s="164">
        <v>13</v>
      </c>
      <c r="E7262" s="163">
        <v>10</v>
      </c>
      <c r="F7262" s="163">
        <v>13.765000000000001</v>
      </c>
      <c r="G7262" s="163">
        <v>12.112500000000001</v>
      </c>
      <c r="H7262" s="1">
        <v>2329</v>
      </c>
      <c r="I7262" s="161">
        <f>VLOOKUP(B7262,L$2:M$54,2,FALSE)</f>
        <v>1.0632789639423186</v>
      </c>
      <c r="J7262">
        <f>MAX(I7262*F7262,E7262)</f>
        <v>14.636034938666016</v>
      </c>
      <c r="L7262" s="166"/>
      <c r="M7262" s="41"/>
      <c r="N7262" s="41"/>
      <c r="O7262" s="41"/>
    </row>
    <row r="7263" spans="1:15" x14ac:dyDescent="0.25">
      <c r="A7263" s="165">
        <v>43768.541666666664</v>
      </c>
      <c r="B7263" s="167">
        <f>WEEKNUM(A7263)</f>
        <v>44</v>
      </c>
      <c r="C7263" s="164">
        <f>WEEKDAY(A7263)</f>
        <v>4</v>
      </c>
      <c r="D7263" s="164">
        <v>14</v>
      </c>
      <c r="E7263" s="163">
        <v>10</v>
      </c>
      <c r="F7263" s="163">
        <v>14.185</v>
      </c>
      <c r="G7263" s="163">
        <v>11.875</v>
      </c>
      <c r="H7263" s="1">
        <v>2522</v>
      </c>
      <c r="I7263" s="161">
        <f>VLOOKUP(B7263,L$2:M$54,2,FALSE)</f>
        <v>1.0632789639423186</v>
      </c>
      <c r="J7263">
        <f>MAX(I7263*F7263,E7263)</f>
        <v>15.082612103521789</v>
      </c>
      <c r="L7263" s="166"/>
      <c r="M7263" s="41"/>
      <c r="N7263" s="41"/>
      <c r="O7263" s="41"/>
    </row>
    <row r="7264" spans="1:15" x14ac:dyDescent="0.25">
      <c r="A7264" s="165">
        <v>43768.583333333336</v>
      </c>
      <c r="B7264" s="167">
        <f>WEEKNUM(A7264)</f>
        <v>44</v>
      </c>
      <c r="C7264" s="164">
        <f>WEEKDAY(A7264)</f>
        <v>4</v>
      </c>
      <c r="D7264" s="164">
        <v>15</v>
      </c>
      <c r="E7264" s="163">
        <v>10</v>
      </c>
      <c r="F7264" s="163">
        <v>15</v>
      </c>
      <c r="G7264" s="163">
        <v>12.8125</v>
      </c>
      <c r="H7264" s="1">
        <v>2560</v>
      </c>
      <c r="I7264" s="161">
        <f>VLOOKUP(B7264,L$2:M$54,2,FALSE)</f>
        <v>1.0632789639423186</v>
      </c>
      <c r="J7264">
        <f>MAX(I7264*F7264,E7264)</f>
        <v>15.949184459134779</v>
      </c>
      <c r="L7264" s="166"/>
      <c r="M7264" s="41"/>
      <c r="N7264" s="41"/>
      <c r="O7264" s="41"/>
    </row>
    <row r="7265" spans="1:15" x14ac:dyDescent="0.25">
      <c r="A7265" s="165">
        <v>43768.625</v>
      </c>
      <c r="B7265" s="167">
        <f>WEEKNUM(A7265)</f>
        <v>44</v>
      </c>
      <c r="C7265" s="164">
        <f>WEEKDAY(A7265)</f>
        <v>4</v>
      </c>
      <c r="D7265" s="164">
        <v>16</v>
      </c>
      <c r="E7265" s="163">
        <v>10</v>
      </c>
      <c r="F7265" s="163">
        <v>14.895</v>
      </c>
      <c r="G7265" s="163">
        <v>13.574999999999999</v>
      </c>
      <c r="H7265" s="1">
        <v>2914</v>
      </c>
      <c r="I7265" s="161">
        <f>VLOOKUP(B7265,L$2:M$54,2,FALSE)</f>
        <v>1.0632789639423186</v>
      </c>
      <c r="J7265">
        <f>MAX(I7265*F7265,E7265)</f>
        <v>15.837540167920835</v>
      </c>
      <c r="L7265" s="166"/>
      <c r="M7265" s="41"/>
      <c r="N7265" s="41"/>
      <c r="O7265" s="41"/>
    </row>
    <row r="7266" spans="1:15" x14ac:dyDescent="0.25">
      <c r="A7266" s="165">
        <v>43768.666666666664</v>
      </c>
      <c r="B7266" s="167">
        <f>WEEKNUM(A7266)</f>
        <v>44</v>
      </c>
      <c r="C7266" s="164">
        <f>WEEKDAY(A7266)</f>
        <v>4</v>
      </c>
      <c r="D7266" s="164">
        <v>17</v>
      </c>
      <c r="E7266" s="163">
        <v>10</v>
      </c>
      <c r="F7266" s="163">
        <v>15.77</v>
      </c>
      <c r="G7266" s="163">
        <v>12.262499999999999</v>
      </c>
      <c r="H7266" s="1">
        <v>3717</v>
      </c>
      <c r="I7266" s="161">
        <f>VLOOKUP(B7266,L$2:M$54,2,FALSE)</f>
        <v>1.0632789639423186</v>
      </c>
      <c r="J7266">
        <f>MAX(I7266*F7266,E7266)</f>
        <v>16.767909261370363</v>
      </c>
      <c r="L7266" s="166"/>
      <c r="M7266" s="41"/>
      <c r="N7266" s="41"/>
      <c r="O7266" s="41"/>
    </row>
    <row r="7267" spans="1:15" x14ac:dyDescent="0.25">
      <c r="A7267" s="165">
        <v>43768.708333333336</v>
      </c>
      <c r="B7267" s="167">
        <f>WEEKNUM(A7267)</f>
        <v>44</v>
      </c>
      <c r="C7267" s="164">
        <f>WEEKDAY(A7267)</f>
        <v>4</v>
      </c>
      <c r="D7267" s="164">
        <v>18</v>
      </c>
      <c r="E7267" s="163">
        <v>10</v>
      </c>
      <c r="F7267" s="163">
        <v>17.549999999999997</v>
      </c>
      <c r="G7267" s="163">
        <v>11.55</v>
      </c>
      <c r="H7267" s="1">
        <v>4003</v>
      </c>
      <c r="I7267" s="161">
        <f>VLOOKUP(B7267,L$2:M$54,2,FALSE)</f>
        <v>1.0632789639423186</v>
      </c>
      <c r="J7267">
        <f>MAX(I7267*F7267,E7267)</f>
        <v>18.660545817187689</v>
      </c>
      <c r="L7267" s="166"/>
      <c r="M7267" s="41"/>
      <c r="N7267" s="41"/>
      <c r="O7267" s="41"/>
    </row>
    <row r="7268" spans="1:15" x14ac:dyDescent="0.25">
      <c r="A7268" s="165">
        <v>43768.75</v>
      </c>
      <c r="B7268" s="167">
        <f>WEEKNUM(A7268)</f>
        <v>44</v>
      </c>
      <c r="C7268" s="164">
        <f>WEEKDAY(A7268)</f>
        <v>4</v>
      </c>
      <c r="D7268" s="164">
        <v>19</v>
      </c>
      <c r="E7268" s="163">
        <v>10</v>
      </c>
      <c r="F7268" s="163">
        <v>16.234999999999999</v>
      </c>
      <c r="G7268" s="163">
        <v>11.824999999999999</v>
      </c>
      <c r="H7268" s="1">
        <v>3194</v>
      </c>
      <c r="I7268" s="161">
        <f>VLOOKUP(B7268,L$2:M$54,2,FALSE)</f>
        <v>1.0632789639423186</v>
      </c>
      <c r="J7268">
        <f>MAX(I7268*F7268,E7268)</f>
        <v>17.262333979603543</v>
      </c>
      <c r="L7268" s="166"/>
      <c r="M7268" s="41"/>
      <c r="N7268" s="41"/>
      <c r="O7268" s="41"/>
    </row>
    <row r="7269" spans="1:15" x14ac:dyDescent="0.25">
      <c r="A7269" s="165">
        <v>43768.791666666664</v>
      </c>
      <c r="B7269" s="167">
        <f>WEEKNUM(A7269)</f>
        <v>44</v>
      </c>
      <c r="C7269" s="164">
        <f>WEEKDAY(A7269)</f>
        <v>4</v>
      </c>
      <c r="D7269" s="164">
        <v>20</v>
      </c>
      <c r="E7269" s="163">
        <v>10</v>
      </c>
      <c r="F7269" s="163">
        <v>14</v>
      </c>
      <c r="G7269" s="163">
        <v>12.274999999999999</v>
      </c>
      <c r="H7269" s="1">
        <v>1839</v>
      </c>
      <c r="I7269" s="161">
        <f>VLOOKUP(B7269,L$2:M$54,2,FALSE)</f>
        <v>1.0632789639423186</v>
      </c>
      <c r="J7269">
        <f>MAX(I7269*F7269,E7269)</f>
        <v>14.885905495192461</v>
      </c>
      <c r="L7269" s="166"/>
      <c r="M7269" s="41"/>
      <c r="N7269" s="41"/>
      <c r="O7269" s="41"/>
    </row>
    <row r="7270" spans="1:15" x14ac:dyDescent="0.25">
      <c r="A7270" s="165">
        <v>43768.833333333336</v>
      </c>
      <c r="B7270" s="167">
        <f>WEEKNUM(A7270)</f>
        <v>44</v>
      </c>
      <c r="C7270" s="164">
        <f>WEEKDAY(A7270)</f>
        <v>4</v>
      </c>
      <c r="D7270" s="164">
        <v>21</v>
      </c>
      <c r="E7270" s="163">
        <v>10</v>
      </c>
      <c r="F7270" s="163">
        <v>12.77</v>
      </c>
      <c r="G7270" s="163">
        <v>12.3</v>
      </c>
      <c r="H7270" s="1">
        <v>1009</v>
      </c>
      <c r="I7270" s="161">
        <f>VLOOKUP(B7270,L$2:M$54,2,FALSE)</f>
        <v>1.0632789639423186</v>
      </c>
      <c r="J7270">
        <f>MAX(I7270*F7270,E7270)</f>
        <v>13.578072369543408</v>
      </c>
      <c r="L7270" s="166"/>
      <c r="M7270" s="41"/>
      <c r="N7270" s="41"/>
      <c r="O7270" s="41"/>
    </row>
    <row r="7271" spans="1:15" x14ac:dyDescent="0.25">
      <c r="A7271" s="165">
        <v>43768.875</v>
      </c>
      <c r="B7271" s="167">
        <f>WEEKNUM(A7271)</f>
        <v>44</v>
      </c>
      <c r="C7271" s="164">
        <f>WEEKDAY(A7271)</f>
        <v>4</v>
      </c>
      <c r="D7271" s="164">
        <v>22</v>
      </c>
      <c r="E7271" s="163">
        <v>12.48</v>
      </c>
      <c r="F7271" s="163">
        <v>12.48</v>
      </c>
      <c r="G7271" s="163">
        <v>11.55</v>
      </c>
      <c r="H7271" s="1">
        <v>815</v>
      </c>
      <c r="I7271" s="161">
        <f>VLOOKUP(B7271,L$2:M$54,2,FALSE)</f>
        <v>1.0632789639423186</v>
      </c>
      <c r="J7271">
        <f>MAX(I7271*F7271,E7271)</f>
        <v>13.269721470000137</v>
      </c>
      <c r="L7271" s="166"/>
      <c r="M7271" s="41"/>
      <c r="N7271" s="41"/>
      <c r="O7271" s="41"/>
    </row>
    <row r="7272" spans="1:15" x14ac:dyDescent="0.25">
      <c r="A7272" s="165">
        <v>43768.916666666664</v>
      </c>
      <c r="B7272" s="167">
        <f>WEEKNUM(A7272)</f>
        <v>44</v>
      </c>
      <c r="C7272" s="164">
        <f>WEEKDAY(A7272)</f>
        <v>4</v>
      </c>
      <c r="D7272" s="164">
        <v>23</v>
      </c>
      <c r="E7272" s="163">
        <v>12.59</v>
      </c>
      <c r="F7272" s="163">
        <v>12.59</v>
      </c>
      <c r="G7272" s="163">
        <v>10.25</v>
      </c>
      <c r="H7272" s="1">
        <v>676</v>
      </c>
      <c r="I7272" s="161">
        <f>VLOOKUP(B7272,L$2:M$54,2,FALSE)</f>
        <v>1.0632789639423186</v>
      </c>
      <c r="J7272">
        <f>MAX(I7272*F7272,E7272)</f>
        <v>13.386682156033791</v>
      </c>
      <c r="L7272" s="166"/>
      <c r="M7272" s="41"/>
      <c r="N7272" s="41"/>
      <c r="O7272" s="41"/>
    </row>
    <row r="7273" spans="1:15" x14ac:dyDescent="0.25">
      <c r="A7273" s="165">
        <v>43768.958333333336</v>
      </c>
      <c r="B7273" s="167">
        <f>WEEKNUM(A7273)</f>
        <v>44</v>
      </c>
      <c r="C7273" s="164">
        <f>WEEKDAY(A7273)</f>
        <v>4</v>
      </c>
      <c r="D7273" s="164">
        <v>24</v>
      </c>
      <c r="E7273" s="163">
        <v>12.375</v>
      </c>
      <c r="F7273" s="163">
        <v>12.375</v>
      </c>
      <c r="G7273" s="163">
        <v>11.95</v>
      </c>
      <c r="H7273" s="1">
        <v>330</v>
      </c>
      <c r="I7273" s="161">
        <f>VLOOKUP(B7273,L$2:M$54,2,FALSE)</f>
        <v>1.0632789639423186</v>
      </c>
      <c r="J7273">
        <f>MAX(I7273*F7273,E7273)</f>
        <v>13.158077178786192</v>
      </c>
      <c r="L7273" s="166"/>
      <c r="M7273" s="41"/>
      <c r="N7273" s="41"/>
      <c r="O7273" s="41"/>
    </row>
    <row r="7274" spans="1:15" x14ac:dyDescent="0.25">
      <c r="A7274" s="165">
        <v>43769</v>
      </c>
      <c r="B7274" s="167">
        <f>WEEKNUM(A7274)</f>
        <v>44</v>
      </c>
      <c r="C7274" s="164">
        <f>WEEKDAY(A7274)</f>
        <v>5</v>
      </c>
      <c r="D7274" s="164">
        <v>1</v>
      </c>
      <c r="E7274" s="163">
        <v>11.984999999999999</v>
      </c>
      <c r="F7274" s="163">
        <v>11.984999999999999</v>
      </c>
      <c r="G7274" s="163">
        <v>12.3</v>
      </c>
      <c r="H7274" s="1">
        <v>136</v>
      </c>
      <c r="I7274" s="161">
        <f>VLOOKUP(B7274,L$2:M$54,2,FALSE)</f>
        <v>1.0632789639423186</v>
      </c>
      <c r="J7274">
        <f>MAX(I7274*F7274,E7274)</f>
        <v>12.743398382848687</v>
      </c>
      <c r="L7274" s="166"/>
      <c r="M7274" s="41"/>
      <c r="N7274" s="41"/>
      <c r="O7274" s="41"/>
    </row>
    <row r="7275" spans="1:15" x14ac:dyDescent="0.25">
      <c r="A7275" s="165">
        <v>43769.041666666664</v>
      </c>
      <c r="B7275" s="167">
        <f>WEEKNUM(A7275)</f>
        <v>44</v>
      </c>
      <c r="C7275" s="164">
        <f>WEEKDAY(A7275)</f>
        <v>5</v>
      </c>
      <c r="D7275" s="164">
        <v>2</v>
      </c>
      <c r="E7275" s="163">
        <v>11.719999999999999</v>
      </c>
      <c r="F7275" s="163">
        <v>11.719999999999999</v>
      </c>
      <c r="G7275" s="163">
        <v>11.91</v>
      </c>
      <c r="H7275" s="1">
        <v>107</v>
      </c>
      <c r="I7275" s="161">
        <f>VLOOKUP(B7275,L$2:M$54,2,FALSE)</f>
        <v>1.0632789639423186</v>
      </c>
      <c r="J7275">
        <f>MAX(I7275*F7275,E7275)</f>
        <v>12.461629457403973</v>
      </c>
      <c r="L7275" s="166"/>
      <c r="M7275" s="41"/>
      <c r="N7275" s="41"/>
      <c r="O7275" s="41"/>
    </row>
    <row r="7276" spans="1:15" x14ac:dyDescent="0.25">
      <c r="A7276" s="165">
        <v>43769.083333333336</v>
      </c>
      <c r="B7276" s="167">
        <f>WEEKNUM(A7276)</f>
        <v>44</v>
      </c>
      <c r="C7276" s="164">
        <f>WEEKDAY(A7276)</f>
        <v>5</v>
      </c>
      <c r="D7276" s="164">
        <v>3</v>
      </c>
      <c r="E7276" s="163">
        <v>12.094999999999999</v>
      </c>
      <c r="F7276" s="163">
        <v>12.094999999999999</v>
      </c>
      <c r="G7276" s="163">
        <v>11.780000000000001</v>
      </c>
      <c r="H7276" s="1">
        <v>87</v>
      </c>
      <c r="I7276" s="161">
        <f>VLOOKUP(B7276,L$2:M$54,2,FALSE)</f>
        <v>1.0632789639423186</v>
      </c>
      <c r="J7276">
        <f>MAX(I7276*F7276,E7276)</f>
        <v>12.860359068882342</v>
      </c>
      <c r="L7276" s="166"/>
      <c r="M7276" s="41"/>
      <c r="N7276" s="41"/>
      <c r="O7276" s="41"/>
    </row>
    <row r="7277" spans="1:15" x14ac:dyDescent="0.25">
      <c r="A7277" s="165">
        <v>43769.125</v>
      </c>
      <c r="B7277" s="167">
        <f>WEEKNUM(A7277)</f>
        <v>44</v>
      </c>
      <c r="C7277" s="164">
        <f>WEEKDAY(A7277)</f>
        <v>5</v>
      </c>
      <c r="D7277" s="164">
        <v>4</v>
      </c>
      <c r="E7277" s="163">
        <v>11.91</v>
      </c>
      <c r="F7277" s="163">
        <v>11.91</v>
      </c>
      <c r="G7277" s="163">
        <v>11.404999999999999</v>
      </c>
      <c r="H7277" s="1">
        <v>94</v>
      </c>
      <c r="I7277" s="161">
        <f>VLOOKUP(B7277,L$2:M$54,2,FALSE)</f>
        <v>1.0632789639423186</v>
      </c>
      <c r="J7277">
        <f>MAX(I7277*F7277,E7277)</f>
        <v>12.663652460553015</v>
      </c>
      <c r="L7277" s="166"/>
      <c r="M7277" s="41"/>
      <c r="N7277" s="41"/>
      <c r="O7277" s="41"/>
    </row>
    <row r="7278" spans="1:15" x14ac:dyDescent="0.25">
      <c r="A7278" s="165">
        <v>43769.166666666664</v>
      </c>
      <c r="B7278" s="167">
        <f>WEEKNUM(A7278)</f>
        <v>44</v>
      </c>
      <c r="C7278" s="164">
        <f>WEEKDAY(A7278)</f>
        <v>5</v>
      </c>
      <c r="D7278" s="164">
        <v>5</v>
      </c>
      <c r="E7278" s="163">
        <v>12.455</v>
      </c>
      <c r="F7278" s="163">
        <v>12.455</v>
      </c>
      <c r="G7278" s="163">
        <v>12</v>
      </c>
      <c r="H7278" s="1">
        <v>319</v>
      </c>
      <c r="I7278" s="161">
        <f>VLOOKUP(B7278,L$2:M$54,2,FALSE)</f>
        <v>1.0632789639423186</v>
      </c>
      <c r="J7278">
        <f>MAX(I7278*F7278,E7278)</f>
        <v>13.243139495901579</v>
      </c>
      <c r="L7278" s="166"/>
      <c r="M7278" s="41"/>
      <c r="N7278" s="41"/>
      <c r="O7278" s="41"/>
    </row>
    <row r="7279" spans="1:15" x14ac:dyDescent="0.25">
      <c r="A7279" s="165">
        <v>43769.208333333336</v>
      </c>
      <c r="B7279" s="167">
        <f>WEEKNUM(A7279)</f>
        <v>44</v>
      </c>
      <c r="C7279" s="164">
        <f>WEEKDAY(A7279)</f>
        <v>5</v>
      </c>
      <c r="D7279" s="164">
        <v>6</v>
      </c>
      <c r="E7279" s="163">
        <v>10</v>
      </c>
      <c r="F7279" s="163">
        <v>11.094999999999999</v>
      </c>
      <c r="G7279" s="163">
        <v>14.375</v>
      </c>
      <c r="H7279" s="1">
        <v>894</v>
      </c>
      <c r="I7279" s="161">
        <f>VLOOKUP(B7279,L$2:M$54,2,FALSE)</f>
        <v>1.0632789639423186</v>
      </c>
      <c r="J7279">
        <f>MAX(I7279*F7279,E7279)</f>
        <v>11.797080104940024</v>
      </c>
      <c r="L7279" s="166"/>
      <c r="M7279" s="41"/>
      <c r="N7279" s="41"/>
      <c r="O7279" s="41"/>
    </row>
    <row r="7280" spans="1:15" x14ac:dyDescent="0.25">
      <c r="A7280" s="165">
        <v>43769.25</v>
      </c>
      <c r="B7280" s="167">
        <f>WEEKNUM(A7280)</f>
        <v>44</v>
      </c>
      <c r="C7280" s="164">
        <f>WEEKDAY(A7280)</f>
        <v>5</v>
      </c>
      <c r="D7280" s="164">
        <v>7</v>
      </c>
      <c r="E7280" s="163">
        <v>10</v>
      </c>
      <c r="F7280" s="163">
        <v>11.745000000000001</v>
      </c>
      <c r="G7280" s="163">
        <v>14.375</v>
      </c>
      <c r="H7280" s="1">
        <v>3415</v>
      </c>
      <c r="I7280" s="161">
        <f>VLOOKUP(B7280,L$2:M$54,2,FALSE)</f>
        <v>1.0632789639423186</v>
      </c>
      <c r="J7280">
        <f>MAX(I7280*F7280,E7280)</f>
        <v>12.488211431502533</v>
      </c>
      <c r="L7280" s="166"/>
      <c r="M7280" s="41"/>
      <c r="N7280" s="41"/>
      <c r="O7280" s="41"/>
    </row>
    <row r="7281" spans="1:15" x14ac:dyDescent="0.25">
      <c r="A7281" s="165">
        <v>43769.291666666664</v>
      </c>
      <c r="B7281" s="167">
        <f>WEEKNUM(A7281)</f>
        <v>44</v>
      </c>
      <c r="C7281" s="164">
        <f>WEEKDAY(A7281)</f>
        <v>5</v>
      </c>
      <c r="D7281" s="164">
        <v>8</v>
      </c>
      <c r="E7281" s="163">
        <v>10</v>
      </c>
      <c r="F7281" s="163">
        <v>17.755000000000003</v>
      </c>
      <c r="G7281" s="163">
        <v>12.9375</v>
      </c>
      <c r="H7281" s="1">
        <v>4359</v>
      </c>
      <c r="I7281" s="161">
        <f>VLOOKUP(B7281,L$2:M$54,2,FALSE)</f>
        <v>1.0632789639423186</v>
      </c>
      <c r="J7281">
        <f>MAX(I7281*F7281,E7281)</f>
        <v>18.878518004795868</v>
      </c>
      <c r="L7281" s="166"/>
      <c r="M7281" s="41"/>
      <c r="N7281" s="41"/>
      <c r="O7281" s="41"/>
    </row>
    <row r="7282" spans="1:15" x14ac:dyDescent="0.25">
      <c r="A7282" s="165">
        <v>43769.333333333336</v>
      </c>
      <c r="B7282" s="167">
        <f>WEEKNUM(A7282)</f>
        <v>44</v>
      </c>
      <c r="C7282" s="164">
        <f>WEEKDAY(A7282)</f>
        <v>5</v>
      </c>
      <c r="D7282" s="164">
        <v>9</v>
      </c>
      <c r="E7282" s="163">
        <v>10</v>
      </c>
      <c r="F7282" s="163">
        <v>16.395</v>
      </c>
      <c r="G7282" s="163">
        <v>12.555</v>
      </c>
      <c r="H7282" s="1">
        <v>3923</v>
      </c>
      <c r="I7282" s="161">
        <f>VLOOKUP(B7282,L$2:M$54,2,FALSE)</f>
        <v>1.0632789639423186</v>
      </c>
      <c r="J7282">
        <f>MAX(I7282*F7282,E7282)</f>
        <v>17.432458613834314</v>
      </c>
      <c r="L7282" s="166"/>
      <c r="M7282" s="41"/>
      <c r="N7282" s="41"/>
      <c r="O7282" s="41"/>
    </row>
    <row r="7283" spans="1:15" x14ac:dyDescent="0.25">
      <c r="A7283" s="165">
        <v>43769.375</v>
      </c>
      <c r="B7283" s="167">
        <f>WEEKNUM(A7283)</f>
        <v>44</v>
      </c>
      <c r="C7283" s="164">
        <f>WEEKDAY(A7283)</f>
        <v>5</v>
      </c>
      <c r="D7283" s="164">
        <v>10</v>
      </c>
      <c r="E7283" s="163">
        <v>10</v>
      </c>
      <c r="F7283" s="163">
        <v>15.625</v>
      </c>
      <c r="G7283" s="163">
        <v>11.969999999999999</v>
      </c>
      <c r="H7283" s="1">
        <v>2923</v>
      </c>
      <c r="I7283" s="161">
        <f>VLOOKUP(B7283,L$2:M$54,2,FALSE)</f>
        <v>1.0632789639423186</v>
      </c>
      <c r="J7283">
        <f>MAX(I7283*F7283,E7283)</f>
        <v>16.613733811598728</v>
      </c>
      <c r="L7283" s="166"/>
      <c r="M7283" s="41"/>
      <c r="N7283" s="41"/>
      <c r="O7283" s="41"/>
    </row>
    <row r="7284" spans="1:15" x14ac:dyDescent="0.25">
      <c r="A7284" s="165">
        <v>43769.416666666664</v>
      </c>
      <c r="B7284" s="167">
        <f>WEEKNUM(A7284)</f>
        <v>44</v>
      </c>
      <c r="C7284" s="164">
        <f>WEEKDAY(A7284)</f>
        <v>5</v>
      </c>
      <c r="D7284" s="164">
        <v>11</v>
      </c>
      <c r="E7284" s="163">
        <v>10</v>
      </c>
      <c r="F7284" s="163">
        <v>13.745000000000001</v>
      </c>
      <c r="G7284" s="163">
        <v>12.2225</v>
      </c>
      <c r="H7284" s="1">
        <v>2549</v>
      </c>
      <c r="I7284" s="161">
        <f>VLOOKUP(B7284,L$2:M$54,2,FALSE)</f>
        <v>1.0632789639423186</v>
      </c>
      <c r="J7284">
        <f>MAX(I7284*F7284,E7284)</f>
        <v>14.61476935938717</v>
      </c>
      <c r="L7284" s="166"/>
      <c r="M7284" s="41"/>
      <c r="N7284" s="41"/>
      <c r="O7284" s="41"/>
    </row>
    <row r="7285" spans="1:15" x14ac:dyDescent="0.25">
      <c r="A7285" s="165">
        <v>43769.458333333336</v>
      </c>
      <c r="B7285" s="167">
        <f>WEEKNUM(A7285)</f>
        <v>44</v>
      </c>
      <c r="C7285" s="164">
        <f>WEEKDAY(A7285)</f>
        <v>5</v>
      </c>
      <c r="D7285" s="164">
        <v>12</v>
      </c>
      <c r="E7285" s="163">
        <v>10</v>
      </c>
      <c r="F7285" s="163">
        <v>15.704999999999998</v>
      </c>
      <c r="G7285" s="163">
        <v>11.9625</v>
      </c>
      <c r="H7285" s="1">
        <v>2612</v>
      </c>
      <c r="I7285" s="161">
        <f>VLOOKUP(B7285,L$2:M$54,2,FALSE)</f>
        <v>1.0632789639423186</v>
      </c>
      <c r="J7285">
        <f>MAX(I7285*F7285,E7285)</f>
        <v>16.698796128714111</v>
      </c>
      <c r="L7285" s="166"/>
      <c r="M7285" s="41"/>
      <c r="N7285" s="41"/>
      <c r="O7285" s="41"/>
    </row>
    <row r="7286" spans="1:15" x14ac:dyDescent="0.25">
      <c r="A7286" s="165">
        <v>43769.5</v>
      </c>
      <c r="B7286" s="167">
        <f>WEEKNUM(A7286)</f>
        <v>44</v>
      </c>
      <c r="C7286" s="164">
        <f>WEEKDAY(A7286)</f>
        <v>5</v>
      </c>
      <c r="D7286" s="164">
        <v>13</v>
      </c>
      <c r="E7286" s="163">
        <v>10</v>
      </c>
      <c r="F7286" s="163">
        <v>14.475</v>
      </c>
      <c r="G7286" s="163">
        <v>12.15</v>
      </c>
      <c r="H7286" s="1">
        <v>2380</v>
      </c>
      <c r="I7286" s="161">
        <f>VLOOKUP(B7286,L$2:M$54,2,FALSE)</f>
        <v>1.0632789639423186</v>
      </c>
      <c r="J7286">
        <f>MAX(I7286*F7286,E7286)</f>
        <v>15.39096300306506</v>
      </c>
      <c r="L7286" s="166"/>
      <c r="M7286" s="41"/>
      <c r="N7286" s="41"/>
      <c r="O7286" s="41"/>
    </row>
    <row r="7287" spans="1:15" x14ac:dyDescent="0.25">
      <c r="A7287" s="165">
        <v>43769.541666666664</v>
      </c>
      <c r="B7287" s="167">
        <f>WEEKNUM(A7287)</f>
        <v>44</v>
      </c>
      <c r="C7287" s="164">
        <f>WEEKDAY(A7287)</f>
        <v>5</v>
      </c>
      <c r="D7287" s="164">
        <v>14</v>
      </c>
      <c r="E7287" s="163">
        <v>10</v>
      </c>
      <c r="F7287" s="163">
        <v>13.765000000000001</v>
      </c>
      <c r="G7287" s="163">
        <v>12.635000000000002</v>
      </c>
      <c r="H7287" s="1">
        <v>2736</v>
      </c>
      <c r="I7287" s="161">
        <f>VLOOKUP(B7287,L$2:M$54,2,FALSE)</f>
        <v>1.0632789639423186</v>
      </c>
      <c r="J7287">
        <f>MAX(I7287*F7287,E7287)</f>
        <v>14.636034938666016</v>
      </c>
      <c r="L7287" s="166"/>
      <c r="M7287" s="41"/>
      <c r="N7287" s="41"/>
      <c r="O7287" s="41"/>
    </row>
    <row r="7288" spans="1:15" x14ac:dyDescent="0.25">
      <c r="A7288" s="165">
        <v>43769.583333333336</v>
      </c>
      <c r="B7288" s="167">
        <f>WEEKNUM(A7288)</f>
        <v>44</v>
      </c>
      <c r="C7288" s="164">
        <f>WEEKDAY(A7288)</f>
        <v>5</v>
      </c>
      <c r="D7288" s="164">
        <v>15</v>
      </c>
      <c r="E7288" s="163">
        <v>10</v>
      </c>
      <c r="F7288" s="163">
        <v>15.885</v>
      </c>
      <c r="G7288" s="163">
        <v>13.0975</v>
      </c>
      <c r="H7288" s="1">
        <v>2735</v>
      </c>
      <c r="I7288" s="161">
        <f>VLOOKUP(B7288,L$2:M$54,2,FALSE)</f>
        <v>1.0632789639423186</v>
      </c>
      <c r="J7288">
        <f>MAX(I7288*F7288,E7288)</f>
        <v>16.890186342223732</v>
      </c>
      <c r="L7288" s="166"/>
      <c r="M7288" s="41"/>
      <c r="N7288" s="41"/>
      <c r="O7288" s="41"/>
    </row>
    <row r="7289" spans="1:15" x14ac:dyDescent="0.25">
      <c r="A7289" s="165">
        <v>43769.625</v>
      </c>
      <c r="B7289" s="167">
        <f>WEEKNUM(A7289)</f>
        <v>44</v>
      </c>
      <c r="C7289" s="164">
        <f>WEEKDAY(A7289)</f>
        <v>5</v>
      </c>
      <c r="D7289" s="164">
        <v>16</v>
      </c>
      <c r="E7289" s="163">
        <v>10</v>
      </c>
      <c r="F7289" s="163">
        <v>14.73</v>
      </c>
      <c r="G7289" s="163">
        <v>14.045</v>
      </c>
      <c r="H7289" s="1">
        <v>2940</v>
      </c>
      <c r="I7289" s="161">
        <f>VLOOKUP(B7289,L$2:M$54,2,FALSE)</f>
        <v>1.0632789639423186</v>
      </c>
      <c r="J7289">
        <f>MAX(I7289*F7289,E7289)</f>
        <v>15.662099138870353</v>
      </c>
      <c r="L7289" s="166"/>
      <c r="M7289" s="41"/>
      <c r="N7289" s="41"/>
      <c r="O7289" s="41"/>
    </row>
    <row r="7290" spans="1:15" x14ac:dyDescent="0.25">
      <c r="A7290" s="165">
        <v>43769.666666666664</v>
      </c>
      <c r="B7290" s="167">
        <f>WEEKNUM(A7290)</f>
        <v>44</v>
      </c>
      <c r="C7290" s="164">
        <f>WEEKDAY(A7290)</f>
        <v>5</v>
      </c>
      <c r="D7290" s="164">
        <v>17</v>
      </c>
      <c r="E7290" s="163">
        <v>10</v>
      </c>
      <c r="F7290" s="163">
        <v>15.145</v>
      </c>
      <c r="G7290" s="163">
        <v>12.547499999999999</v>
      </c>
      <c r="H7290" s="1">
        <v>3985</v>
      </c>
      <c r="I7290" s="161">
        <f>VLOOKUP(B7290,L$2:M$54,2,FALSE)</f>
        <v>1.0632789639423186</v>
      </c>
      <c r="J7290">
        <f>MAX(I7290*F7290,E7290)</f>
        <v>16.103359908906416</v>
      </c>
      <c r="L7290" s="166"/>
      <c r="M7290" s="41"/>
      <c r="N7290" s="41"/>
      <c r="O7290" s="41"/>
    </row>
    <row r="7291" spans="1:15" x14ac:dyDescent="0.25">
      <c r="A7291" s="165">
        <v>43769.708333333336</v>
      </c>
      <c r="B7291" s="167">
        <f>WEEKNUM(A7291)</f>
        <v>44</v>
      </c>
      <c r="C7291" s="164">
        <f>WEEKDAY(A7291)</f>
        <v>5</v>
      </c>
      <c r="D7291" s="164">
        <v>18</v>
      </c>
      <c r="E7291" s="163">
        <v>10</v>
      </c>
      <c r="F7291" s="163">
        <v>17.98</v>
      </c>
      <c r="G7291" s="163">
        <v>12.127500000000001</v>
      </c>
      <c r="H7291" s="1">
        <v>4113</v>
      </c>
      <c r="I7291" s="161">
        <f>VLOOKUP(B7291,L$2:M$54,2,FALSE)</f>
        <v>1.0632789639423186</v>
      </c>
      <c r="J7291">
        <f>MAX(I7291*F7291,E7291)</f>
        <v>19.117755771682887</v>
      </c>
      <c r="L7291" s="166"/>
      <c r="M7291" s="41"/>
      <c r="N7291" s="41"/>
      <c r="O7291" s="41"/>
    </row>
    <row r="7292" spans="1:15" x14ac:dyDescent="0.25">
      <c r="A7292" s="165">
        <v>43769.75</v>
      </c>
      <c r="B7292" s="167">
        <f>WEEKNUM(A7292)</f>
        <v>44</v>
      </c>
      <c r="C7292" s="164">
        <f>WEEKDAY(A7292)</f>
        <v>5</v>
      </c>
      <c r="D7292" s="164">
        <v>19</v>
      </c>
      <c r="E7292" s="163">
        <v>10</v>
      </c>
      <c r="F7292" s="163">
        <v>16.450000000000003</v>
      </c>
      <c r="G7292" s="163">
        <v>12.61</v>
      </c>
      <c r="H7292" s="1">
        <v>3061</v>
      </c>
      <c r="I7292" s="161">
        <f>VLOOKUP(B7292,L$2:M$54,2,FALSE)</f>
        <v>1.0632789639423186</v>
      </c>
      <c r="J7292">
        <f>MAX(I7292*F7292,E7292)</f>
        <v>17.490938956851142</v>
      </c>
      <c r="L7292" s="166"/>
      <c r="M7292" s="41"/>
      <c r="N7292" s="41"/>
      <c r="O7292" s="41"/>
    </row>
    <row r="7293" spans="1:15" x14ac:dyDescent="0.25">
      <c r="A7293" s="165">
        <v>43769.791666666664</v>
      </c>
      <c r="B7293" s="167">
        <f>WEEKNUM(A7293)</f>
        <v>44</v>
      </c>
      <c r="C7293" s="164">
        <f>WEEKDAY(A7293)</f>
        <v>5</v>
      </c>
      <c r="D7293" s="164">
        <v>20</v>
      </c>
      <c r="E7293" s="163">
        <v>10</v>
      </c>
      <c r="F7293" s="163">
        <v>13.945</v>
      </c>
      <c r="G7293" s="163">
        <v>12.64</v>
      </c>
      <c r="H7293" s="1">
        <v>1964</v>
      </c>
      <c r="I7293" s="161">
        <f>VLOOKUP(B7293,L$2:M$54,2,FALSE)</f>
        <v>1.0632789639423186</v>
      </c>
      <c r="J7293">
        <f>MAX(I7293*F7293,E7293)</f>
        <v>14.827425152175634</v>
      </c>
      <c r="L7293" s="166"/>
      <c r="M7293" s="41"/>
      <c r="N7293" s="41"/>
      <c r="O7293" s="41"/>
    </row>
    <row r="7294" spans="1:15" x14ac:dyDescent="0.25">
      <c r="A7294" s="165">
        <v>43769.833333333336</v>
      </c>
      <c r="B7294" s="167">
        <f>WEEKNUM(A7294)</f>
        <v>44</v>
      </c>
      <c r="C7294" s="164">
        <f>WEEKDAY(A7294)</f>
        <v>5</v>
      </c>
      <c r="D7294" s="164">
        <v>21</v>
      </c>
      <c r="E7294" s="163">
        <v>11.754999999999999</v>
      </c>
      <c r="F7294" s="163">
        <v>11.754999999999999</v>
      </c>
      <c r="G7294" s="163">
        <v>12.39</v>
      </c>
      <c r="H7294" s="1">
        <v>1162</v>
      </c>
      <c r="I7294" s="161">
        <f>VLOOKUP(B7294,L$2:M$54,2,FALSE)</f>
        <v>1.0632789639423186</v>
      </c>
      <c r="J7294">
        <f>MAX(I7294*F7294,E7294)</f>
        <v>12.498844221141955</v>
      </c>
      <c r="L7294" s="166"/>
      <c r="M7294" s="41"/>
      <c r="N7294" s="41"/>
      <c r="O7294" s="41"/>
    </row>
    <row r="7295" spans="1:15" x14ac:dyDescent="0.25">
      <c r="A7295" s="165">
        <v>43769.875</v>
      </c>
      <c r="B7295" s="167">
        <f>WEEKNUM(A7295)</f>
        <v>44</v>
      </c>
      <c r="C7295" s="164">
        <f>WEEKDAY(A7295)</f>
        <v>5</v>
      </c>
      <c r="D7295" s="164">
        <v>22</v>
      </c>
      <c r="E7295" s="163">
        <v>12</v>
      </c>
      <c r="F7295" s="163">
        <v>13.98</v>
      </c>
      <c r="G7295" s="163">
        <v>11.870000000000001</v>
      </c>
      <c r="H7295" s="1">
        <v>962</v>
      </c>
      <c r="I7295" s="161">
        <f>VLOOKUP(B7295,L$2:M$54,2,FALSE)</f>
        <v>1.0632789639423186</v>
      </c>
      <c r="J7295">
        <f>MAX(I7295*F7295,E7295)</f>
        <v>14.864639915913614</v>
      </c>
      <c r="L7295" s="166"/>
      <c r="M7295" s="41"/>
      <c r="N7295" s="41"/>
      <c r="O7295" s="41"/>
    </row>
    <row r="7296" spans="1:15" x14ac:dyDescent="0.25">
      <c r="A7296" s="165">
        <v>43769.916666666664</v>
      </c>
      <c r="B7296" s="167">
        <f>WEEKNUM(A7296)</f>
        <v>44</v>
      </c>
      <c r="C7296" s="164">
        <f>WEEKDAY(A7296)</f>
        <v>5</v>
      </c>
      <c r="D7296" s="164">
        <v>23</v>
      </c>
      <c r="E7296" s="163">
        <v>12</v>
      </c>
      <c r="F7296" s="163">
        <v>13.92</v>
      </c>
      <c r="G7296" s="163">
        <v>12.16</v>
      </c>
      <c r="H7296" s="1">
        <v>784</v>
      </c>
      <c r="I7296" s="161">
        <f>VLOOKUP(B7296,L$2:M$54,2,FALSE)</f>
        <v>1.0632789639423186</v>
      </c>
      <c r="J7296">
        <f>MAX(I7296*F7296,E7296)</f>
        <v>14.800843178077075</v>
      </c>
      <c r="L7296" s="166"/>
      <c r="M7296" s="41"/>
      <c r="N7296" s="41"/>
      <c r="O7296" s="41"/>
    </row>
    <row r="7297" spans="1:15" x14ac:dyDescent="0.25">
      <c r="A7297" s="165">
        <v>43769.958333333336</v>
      </c>
      <c r="B7297" s="167">
        <f>WEEKNUM(A7297)</f>
        <v>44</v>
      </c>
      <c r="C7297" s="164">
        <f>WEEKDAY(A7297)</f>
        <v>5</v>
      </c>
      <c r="D7297" s="164">
        <v>24</v>
      </c>
      <c r="E7297" s="163">
        <v>12</v>
      </c>
      <c r="F7297" s="163">
        <v>13.934999999999999</v>
      </c>
      <c r="G7297" s="163">
        <v>12.04</v>
      </c>
      <c r="H7297" s="1">
        <v>436</v>
      </c>
      <c r="I7297" s="161">
        <f>VLOOKUP(B7297,L$2:M$54,2,FALSE)</f>
        <v>1.0632789639423186</v>
      </c>
      <c r="J7297">
        <f>MAX(I7297*F7297,E7297)</f>
        <v>14.816792362536209</v>
      </c>
      <c r="L7297" s="166"/>
      <c r="M7297" s="41"/>
      <c r="N7297" s="41"/>
      <c r="O7297" s="41"/>
    </row>
    <row r="7298" spans="1:15" x14ac:dyDescent="0.25">
      <c r="A7298" s="165">
        <v>43770</v>
      </c>
      <c r="B7298" s="167">
        <f>WEEKNUM(A7298)</f>
        <v>44</v>
      </c>
      <c r="C7298" s="164">
        <f>WEEKDAY(A7298)</f>
        <v>6</v>
      </c>
      <c r="D7298" s="164">
        <v>1</v>
      </c>
      <c r="E7298" s="163">
        <v>12</v>
      </c>
      <c r="F7298" s="163">
        <v>13.225</v>
      </c>
      <c r="G7298" s="163">
        <v>11.515000000000001</v>
      </c>
      <c r="H7298" s="1">
        <v>187</v>
      </c>
      <c r="I7298" s="161">
        <f>VLOOKUP(B7298,L$2:M$54,2,FALSE)</f>
        <v>1.0632789639423186</v>
      </c>
      <c r="J7298">
        <f>MAX(I7298*F7298,E7298)</f>
        <v>14.061864298137163</v>
      </c>
      <c r="L7298" s="166"/>
      <c r="M7298" s="41"/>
      <c r="N7298" s="41"/>
      <c r="O7298" s="41"/>
    </row>
    <row r="7299" spans="1:15" x14ac:dyDescent="0.25">
      <c r="A7299" s="165">
        <v>43770.041666666664</v>
      </c>
      <c r="B7299" s="167">
        <f>WEEKNUM(A7299)</f>
        <v>44</v>
      </c>
      <c r="C7299" s="164">
        <f>WEEKDAY(A7299)</f>
        <v>6</v>
      </c>
      <c r="D7299" s="164">
        <v>2</v>
      </c>
      <c r="E7299" s="163">
        <v>10</v>
      </c>
      <c r="F7299" s="163">
        <v>10.495000000000001</v>
      </c>
      <c r="G7299" s="163">
        <v>12.275</v>
      </c>
      <c r="H7299" s="1">
        <v>125</v>
      </c>
      <c r="I7299" s="161">
        <f>VLOOKUP(B7299,L$2:M$54,2,FALSE)</f>
        <v>1.0632789639423186</v>
      </c>
      <c r="J7299">
        <f>MAX(I7299*F7299,E7299)</f>
        <v>11.159112726574634</v>
      </c>
      <c r="L7299" s="166"/>
      <c r="M7299" s="41"/>
      <c r="N7299" s="41"/>
      <c r="O7299" s="41"/>
    </row>
    <row r="7300" spans="1:15" x14ac:dyDescent="0.25">
      <c r="A7300" s="165">
        <v>43770.083333333336</v>
      </c>
      <c r="B7300" s="167">
        <f>WEEKNUM(A7300)</f>
        <v>44</v>
      </c>
      <c r="C7300" s="164">
        <f>WEEKDAY(A7300)</f>
        <v>6</v>
      </c>
      <c r="D7300" s="164">
        <v>3</v>
      </c>
      <c r="E7300" s="163">
        <v>10</v>
      </c>
      <c r="F7300" s="163">
        <v>10.850000000000001</v>
      </c>
      <c r="G7300" s="163">
        <v>12.059999999999999</v>
      </c>
      <c r="H7300" s="1">
        <v>80</v>
      </c>
      <c r="I7300" s="161">
        <f>VLOOKUP(B7300,L$2:M$54,2,FALSE)</f>
        <v>1.0632789639423186</v>
      </c>
      <c r="J7300">
        <f>MAX(I7300*F7300,E7300)</f>
        <v>11.536576758774158</v>
      </c>
      <c r="L7300" s="166"/>
      <c r="M7300" s="41"/>
      <c r="N7300" s="41"/>
      <c r="O7300" s="41"/>
    </row>
    <row r="7301" spans="1:15" x14ac:dyDescent="0.25">
      <c r="A7301" s="165">
        <v>43770.125</v>
      </c>
      <c r="B7301" s="167">
        <f>WEEKNUM(A7301)</f>
        <v>44</v>
      </c>
      <c r="C7301" s="164">
        <f>WEEKDAY(A7301)</f>
        <v>6</v>
      </c>
      <c r="D7301" s="164">
        <v>4</v>
      </c>
      <c r="E7301" s="163">
        <v>10</v>
      </c>
      <c r="F7301" s="163">
        <v>10.475000000000001</v>
      </c>
      <c r="G7301" s="163">
        <v>10.385</v>
      </c>
      <c r="H7301" s="1">
        <v>161</v>
      </c>
      <c r="I7301" s="161">
        <f>VLOOKUP(B7301,L$2:M$54,2,FALSE)</f>
        <v>1.0632789639423186</v>
      </c>
      <c r="J7301">
        <f>MAX(I7301*F7301,E7301)</f>
        <v>11.137847147295789</v>
      </c>
      <c r="L7301" s="166"/>
      <c r="M7301" s="41"/>
      <c r="N7301" s="41"/>
      <c r="O7301" s="41"/>
    </row>
    <row r="7302" spans="1:15" x14ac:dyDescent="0.25">
      <c r="A7302" s="165">
        <v>43770.166666666664</v>
      </c>
      <c r="B7302" s="167">
        <f>WEEKNUM(A7302)</f>
        <v>44</v>
      </c>
      <c r="C7302" s="164">
        <f>WEEKDAY(A7302)</f>
        <v>6</v>
      </c>
      <c r="D7302" s="164">
        <v>5</v>
      </c>
      <c r="E7302" s="163">
        <v>11.254999999999999</v>
      </c>
      <c r="F7302" s="163">
        <v>11.120000000000001</v>
      </c>
      <c r="G7302" s="163">
        <v>12.4825</v>
      </c>
      <c r="H7302" s="1">
        <v>323</v>
      </c>
      <c r="I7302" s="161">
        <f>VLOOKUP(B7302,L$2:M$54,2,FALSE)</f>
        <v>1.0632789639423186</v>
      </c>
      <c r="J7302">
        <f>MAX(I7302*F7302,E7302)</f>
        <v>11.823662079038584</v>
      </c>
      <c r="L7302" s="166"/>
      <c r="M7302" s="41"/>
      <c r="N7302" s="41"/>
      <c r="O7302" s="41"/>
    </row>
    <row r="7303" spans="1:15" x14ac:dyDescent="0.25">
      <c r="A7303" s="165">
        <v>43770.208333333336</v>
      </c>
      <c r="B7303" s="167">
        <f>WEEKNUM(A7303)</f>
        <v>44</v>
      </c>
      <c r="C7303" s="164">
        <f>WEEKDAY(A7303)</f>
        <v>6</v>
      </c>
      <c r="D7303" s="164">
        <v>6</v>
      </c>
      <c r="E7303" s="163">
        <v>9.5249999999999986</v>
      </c>
      <c r="F7303" s="163">
        <v>9.5249999999999986</v>
      </c>
      <c r="G7303" s="163">
        <v>13.89</v>
      </c>
      <c r="H7303" s="1">
        <v>870</v>
      </c>
      <c r="I7303" s="161">
        <f>VLOOKUP(B7303,L$2:M$54,2,FALSE)</f>
        <v>1.0632789639423186</v>
      </c>
      <c r="J7303">
        <f>MAX(I7303*F7303,E7303)</f>
        <v>10.127732131550584</v>
      </c>
      <c r="L7303" s="166"/>
      <c r="M7303" s="41"/>
      <c r="N7303" s="41"/>
      <c r="O7303" s="41"/>
    </row>
    <row r="7304" spans="1:15" x14ac:dyDescent="0.25">
      <c r="A7304" s="165">
        <v>43770.25</v>
      </c>
      <c r="B7304" s="167">
        <f>WEEKNUM(A7304)</f>
        <v>44</v>
      </c>
      <c r="C7304" s="164">
        <f>WEEKDAY(A7304)</f>
        <v>6</v>
      </c>
      <c r="D7304" s="164">
        <v>7</v>
      </c>
      <c r="E7304" s="163">
        <v>10.635</v>
      </c>
      <c r="F7304" s="163">
        <v>12.370000000000001</v>
      </c>
      <c r="G7304" s="163">
        <v>12.8025</v>
      </c>
      <c r="H7304" s="1">
        <v>3625</v>
      </c>
      <c r="I7304" s="161">
        <f>VLOOKUP(B7304,L$2:M$54,2,FALSE)</f>
        <v>1.0632789639423186</v>
      </c>
      <c r="J7304">
        <f>MAX(I7304*F7304,E7304)</f>
        <v>13.152760783966482</v>
      </c>
      <c r="L7304" s="166"/>
      <c r="M7304" s="41"/>
      <c r="N7304" s="41"/>
      <c r="O7304" s="41"/>
    </row>
    <row r="7305" spans="1:15" x14ac:dyDescent="0.25">
      <c r="A7305" s="165">
        <v>43770.291666666664</v>
      </c>
      <c r="B7305" s="167">
        <f>WEEKNUM(A7305)</f>
        <v>44</v>
      </c>
      <c r="C7305" s="164">
        <f>WEEKDAY(A7305)</f>
        <v>6</v>
      </c>
      <c r="D7305" s="164">
        <v>8</v>
      </c>
      <c r="E7305" s="163">
        <v>10</v>
      </c>
      <c r="F7305" s="163">
        <v>16.535</v>
      </c>
      <c r="G7305" s="163">
        <v>12.245000000000001</v>
      </c>
      <c r="H7305" s="1">
        <v>4488</v>
      </c>
      <c r="I7305" s="161">
        <f>VLOOKUP(B7305,L$2:M$54,2,FALSE)</f>
        <v>1.0632789639423186</v>
      </c>
      <c r="J7305">
        <f>MAX(I7305*F7305,E7305)</f>
        <v>17.581317668786237</v>
      </c>
      <c r="L7305" s="166"/>
      <c r="M7305" s="41"/>
      <c r="N7305" s="41"/>
      <c r="O7305" s="41"/>
    </row>
    <row r="7306" spans="1:15" x14ac:dyDescent="0.25">
      <c r="A7306" s="165">
        <v>43770.333333333336</v>
      </c>
      <c r="B7306" s="167">
        <f>WEEKNUM(A7306)</f>
        <v>44</v>
      </c>
      <c r="C7306" s="164">
        <f>WEEKDAY(A7306)</f>
        <v>6</v>
      </c>
      <c r="D7306" s="164">
        <v>9</v>
      </c>
      <c r="E7306" s="163">
        <v>10</v>
      </c>
      <c r="F7306" s="163">
        <v>19.29</v>
      </c>
      <c r="G7306" s="163">
        <v>12.524999999999999</v>
      </c>
      <c r="H7306" s="1">
        <v>3804</v>
      </c>
      <c r="I7306" s="161">
        <f>VLOOKUP(B7306,L$2:M$54,2,FALSE)</f>
        <v>1.0632789639423186</v>
      </c>
      <c r="J7306">
        <f>MAX(I7306*F7306,E7306)</f>
        <v>20.510651214447325</v>
      </c>
      <c r="L7306" s="166"/>
      <c r="M7306" s="41"/>
      <c r="N7306" s="41"/>
      <c r="O7306" s="41"/>
    </row>
    <row r="7307" spans="1:15" x14ac:dyDescent="0.25">
      <c r="A7307" s="165">
        <v>43770.375</v>
      </c>
      <c r="B7307" s="167">
        <f>WEEKNUM(A7307)</f>
        <v>44</v>
      </c>
      <c r="C7307" s="164">
        <f>WEEKDAY(A7307)</f>
        <v>6</v>
      </c>
      <c r="D7307" s="164">
        <v>10</v>
      </c>
      <c r="E7307" s="163">
        <v>10</v>
      </c>
      <c r="F7307" s="163">
        <v>15.025</v>
      </c>
      <c r="G7307" s="163">
        <v>12.41</v>
      </c>
      <c r="H7307" s="1">
        <v>3117</v>
      </c>
      <c r="I7307" s="161">
        <f>VLOOKUP(B7307,L$2:M$54,2,FALSE)</f>
        <v>1.0632789639423186</v>
      </c>
      <c r="J7307">
        <f>MAX(I7307*F7307,E7307)</f>
        <v>15.975766433233337</v>
      </c>
      <c r="L7307" s="166"/>
      <c r="M7307" s="41"/>
      <c r="N7307" s="41"/>
      <c r="O7307" s="41"/>
    </row>
    <row r="7308" spans="1:15" x14ac:dyDescent="0.25">
      <c r="A7308" s="165">
        <v>43770.416666666664</v>
      </c>
      <c r="B7308" s="167">
        <f>WEEKNUM(A7308)</f>
        <v>44</v>
      </c>
      <c r="C7308" s="164">
        <f>WEEKDAY(A7308)</f>
        <v>6</v>
      </c>
      <c r="D7308" s="164">
        <v>11</v>
      </c>
      <c r="E7308" s="163">
        <v>10</v>
      </c>
      <c r="F7308" s="163">
        <v>13.92</v>
      </c>
      <c r="G7308" s="163">
        <v>11.952500000000001</v>
      </c>
      <c r="H7308" s="1">
        <v>3004</v>
      </c>
      <c r="I7308" s="161">
        <f>VLOOKUP(B7308,L$2:M$54,2,FALSE)</f>
        <v>1.0632789639423186</v>
      </c>
      <c r="J7308">
        <f>MAX(I7308*F7308,E7308)</f>
        <v>14.800843178077075</v>
      </c>
      <c r="L7308" s="166"/>
      <c r="M7308" s="41"/>
      <c r="N7308" s="41"/>
      <c r="O7308" s="41"/>
    </row>
    <row r="7309" spans="1:15" x14ac:dyDescent="0.25">
      <c r="A7309" s="165">
        <v>43770.458333333336</v>
      </c>
      <c r="B7309" s="167">
        <f>WEEKNUM(A7309)</f>
        <v>44</v>
      </c>
      <c r="C7309" s="164">
        <f>WEEKDAY(A7309)</f>
        <v>6</v>
      </c>
      <c r="D7309" s="164">
        <v>12</v>
      </c>
      <c r="E7309" s="163">
        <v>10</v>
      </c>
      <c r="F7309" s="163">
        <v>14.2</v>
      </c>
      <c r="G7309" s="163">
        <v>12.835000000000001</v>
      </c>
      <c r="H7309" s="1">
        <v>2812</v>
      </c>
      <c r="I7309" s="161">
        <f>VLOOKUP(B7309,L$2:M$54,2,FALSE)</f>
        <v>1.0632789639423186</v>
      </c>
      <c r="J7309">
        <f>MAX(I7309*F7309,E7309)</f>
        <v>15.098561287980923</v>
      </c>
      <c r="L7309" s="166"/>
      <c r="M7309" s="41"/>
      <c r="N7309" s="41"/>
      <c r="O7309" s="41"/>
    </row>
    <row r="7310" spans="1:15" x14ac:dyDescent="0.25">
      <c r="A7310" s="165">
        <v>43770.5</v>
      </c>
      <c r="B7310" s="167">
        <f>WEEKNUM(A7310)</f>
        <v>44</v>
      </c>
      <c r="C7310" s="164">
        <f>WEEKDAY(A7310)</f>
        <v>6</v>
      </c>
      <c r="D7310" s="164">
        <v>13</v>
      </c>
      <c r="E7310" s="163">
        <v>10</v>
      </c>
      <c r="F7310" s="163">
        <v>14.445</v>
      </c>
      <c r="G7310" s="163">
        <v>12.8825</v>
      </c>
      <c r="H7310" s="1">
        <v>2769</v>
      </c>
      <c r="I7310" s="161">
        <f>VLOOKUP(B7310,L$2:M$54,2,FALSE)</f>
        <v>1.0632789639423186</v>
      </c>
      <c r="J7310">
        <f>MAX(I7310*F7310,E7310)</f>
        <v>15.359064634146792</v>
      </c>
      <c r="L7310" s="166"/>
      <c r="M7310" s="41"/>
      <c r="N7310" s="41"/>
      <c r="O7310" s="41"/>
    </row>
    <row r="7311" spans="1:15" x14ac:dyDescent="0.25">
      <c r="A7311" s="165">
        <v>43770.541666666664</v>
      </c>
      <c r="B7311" s="167">
        <f>WEEKNUM(A7311)</f>
        <v>44</v>
      </c>
      <c r="C7311" s="164">
        <f>WEEKDAY(A7311)</f>
        <v>6</v>
      </c>
      <c r="D7311" s="164">
        <v>14</v>
      </c>
      <c r="E7311" s="163">
        <v>10</v>
      </c>
      <c r="F7311" s="163">
        <v>13.79</v>
      </c>
      <c r="G7311" s="163">
        <v>12.282499999999999</v>
      </c>
      <c r="H7311" s="1">
        <v>2879</v>
      </c>
      <c r="I7311" s="161">
        <f>VLOOKUP(B7311,L$2:M$54,2,FALSE)</f>
        <v>1.0632789639423186</v>
      </c>
      <c r="J7311">
        <f>MAX(I7311*F7311,E7311)</f>
        <v>14.662616912764573</v>
      </c>
      <c r="L7311" s="166"/>
      <c r="M7311" s="41"/>
      <c r="N7311" s="41"/>
      <c r="O7311" s="41"/>
    </row>
    <row r="7312" spans="1:15" x14ac:dyDescent="0.25">
      <c r="A7312" s="165">
        <v>43770.583333333336</v>
      </c>
      <c r="B7312" s="167">
        <f>WEEKNUM(A7312)</f>
        <v>44</v>
      </c>
      <c r="C7312" s="164">
        <f>WEEKDAY(A7312)</f>
        <v>6</v>
      </c>
      <c r="D7312" s="164">
        <v>15</v>
      </c>
      <c r="E7312" s="163">
        <v>10</v>
      </c>
      <c r="F7312" s="163">
        <v>14.295000000000002</v>
      </c>
      <c r="G7312" s="163">
        <v>13.487500000000001</v>
      </c>
      <c r="H7312" s="1">
        <v>3044</v>
      </c>
      <c r="I7312" s="161">
        <f>VLOOKUP(B7312,L$2:M$54,2,FALSE)</f>
        <v>1.0632789639423186</v>
      </c>
      <c r="J7312">
        <f>MAX(I7312*F7312,E7312)</f>
        <v>15.199572789555447</v>
      </c>
      <c r="L7312" s="166"/>
      <c r="M7312" s="41"/>
      <c r="N7312" s="41"/>
      <c r="O7312" s="41"/>
    </row>
    <row r="7313" spans="1:15" x14ac:dyDescent="0.25">
      <c r="A7313" s="165">
        <v>43770.625</v>
      </c>
      <c r="B7313" s="167">
        <f>WEEKNUM(A7313)</f>
        <v>44</v>
      </c>
      <c r="C7313" s="164">
        <f>WEEKDAY(A7313)</f>
        <v>6</v>
      </c>
      <c r="D7313" s="164">
        <v>16</v>
      </c>
      <c r="E7313" s="163">
        <v>10</v>
      </c>
      <c r="F7313" s="163">
        <v>14.035</v>
      </c>
      <c r="G7313" s="163">
        <v>14.024999999999999</v>
      </c>
      <c r="H7313" s="1">
        <v>3134</v>
      </c>
      <c r="I7313" s="161">
        <f>VLOOKUP(B7313,L$2:M$54,2,FALSE)</f>
        <v>1.0632789639423186</v>
      </c>
      <c r="J7313">
        <f>MAX(I7313*F7313,E7313)</f>
        <v>14.923120258930441</v>
      </c>
      <c r="L7313" s="166"/>
      <c r="M7313" s="41"/>
      <c r="N7313" s="41"/>
      <c r="O7313" s="41"/>
    </row>
    <row r="7314" spans="1:15" x14ac:dyDescent="0.25">
      <c r="A7314" s="165">
        <v>43770.666666666664</v>
      </c>
      <c r="B7314" s="167">
        <f>WEEKNUM(A7314)</f>
        <v>44</v>
      </c>
      <c r="C7314" s="164">
        <f>WEEKDAY(A7314)</f>
        <v>6</v>
      </c>
      <c r="D7314" s="164">
        <v>17</v>
      </c>
      <c r="E7314" s="163">
        <v>10</v>
      </c>
      <c r="F7314" s="163">
        <v>15.855</v>
      </c>
      <c r="G7314" s="163">
        <v>12.495000000000001</v>
      </c>
      <c r="H7314" s="1">
        <v>3905</v>
      </c>
      <c r="I7314" s="161">
        <f>VLOOKUP(B7314,L$2:M$54,2,FALSE)</f>
        <v>1.0632789639423186</v>
      </c>
      <c r="J7314">
        <f>MAX(I7314*F7314,E7314)</f>
        <v>16.858287973305462</v>
      </c>
      <c r="L7314" s="166"/>
      <c r="M7314" s="41"/>
      <c r="N7314" s="41"/>
      <c r="O7314" s="41"/>
    </row>
    <row r="7315" spans="1:15" x14ac:dyDescent="0.25">
      <c r="A7315" s="165">
        <v>43770.708333333336</v>
      </c>
      <c r="B7315" s="167">
        <f>WEEKNUM(A7315)</f>
        <v>44</v>
      </c>
      <c r="C7315" s="164">
        <f>WEEKDAY(A7315)</f>
        <v>6</v>
      </c>
      <c r="D7315" s="164">
        <v>18</v>
      </c>
      <c r="E7315" s="163">
        <v>10</v>
      </c>
      <c r="F7315" s="163">
        <v>16.524999999999999</v>
      </c>
      <c r="G7315" s="163">
        <v>11.952500000000001</v>
      </c>
      <c r="H7315" s="1">
        <v>3884</v>
      </c>
      <c r="I7315" s="161">
        <f>VLOOKUP(B7315,L$2:M$54,2,FALSE)</f>
        <v>1.0632789639423186</v>
      </c>
      <c r="J7315">
        <f>MAX(I7315*F7315,E7315)</f>
        <v>17.570684879146814</v>
      </c>
      <c r="L7315" s="166"/>
      <c r="M7315" s="41"/>
      <c r="N7315" s="41"/>
      <c r="O7315" s="41"/>
    </row>
    <row r="7316" spans="1:15" x14ac:dyDescent="0.25">
      <c r="A7316" s="165">
        <v>43770.75</v>
      </c>
      <c r="B7316" s="167">
        <f>WEEKNUM(A7316)</f>
        <v>44</v>
      </c>
      <c r="C7316" s="164">
        <f>WEEKDAY(A7316)</f>
        <v>6</v>
      </c>
      <c r="D7316" s="164">
        <v>19</v>
      </c>
      <c r="E7316" s="163">
        <v>10</v>
      </c>
      <c r="F7316" s="163">
        <v>16.23</v>
      </c>
      <c r="G7316" s="163">
        <v>12.977499999999999</v>
      </c>
      <c r="H7316" s="1">
        <v>3025</v>
      </c>
      <c r="I7316" s="161">
        <f>VLOOKUP(B7316,L$2:M$54,2,FALSE)</f>
        <v>1.0632789639423186</v>
      </c>
      <c r="J7316">
        <f>MAX(I7316*F7316,E7316)</f>
        <v>17.257017584783831</v>
      </c>
      <c r="L7316" s="166"/>
      <c r="M7316" s="41"/>
      <c r="N7316" s="41"/>
      <c r="O7316" s="41"/>
    </row>
    <row r="7317" spans="1:15" x14ac:dyDescent="0.25">
      <c r="A7317" s="165">
        <v>43770.791666666664</v>
      </c>
      <c r="B7317" s="167">
        <f>WEEKNUM(A7317)</f>
        <v>44</v>
      </c>
      <c r="C7317" s="164">
        <f>WEEKDAY(A7317)</f>
        <v>6</v>
      </c>
      <c r="D7317" s="164">
        <v>20</v>
      </c>
      <c r="E7317" s="163">
        <v>10</v>
      </c>
      <c r="F7317" s="163">
        <v>14.525</v>
      </c>
      <c r="G7317" s="163">
        <v>12.872499999999999</v>
      </c>
      <c r="H7317" s="1">
        <v>1889</v>
      </c>
      <c r="I7317" s="161">
        <f>VLOOKUP(B7317,L$2:M$54,2,FALSE)</f>
        <v>1.0632789639423186</v>
      </c>
      <c r="J7317">
        <f>MAX(I7317*F7317,E7317)</f>
        <v>15.444126951262177</v>
      </c>
      <c r="L7317" s="166"/>
      <c r="M7317" s="41"/>
      <c r="N7317" s="41"/>
      <c r="O7317" s="41"/>
    </row>
    <row r="7318" spans="1:15" x14ac:dyDescent="0.25">
      <c r="A7318" s="165">
        <v>43770.833333333336</v>
      </c>
      <c r="B7318" s="167">
        <f>WEEKNUM(A7318)</f>
        <v>44</v>
      </c>
      <c r="C7318" s="164">
        <f>WEEKDAY(A7318)</f>
        <v>6</v>
      </c>
      <c r="D7318" s="164">
        <v>21</v>
      </c>
      <c r="E7318" s="163">
        <v>10</v>
      </c>
      <c r="F7318" s="163">
        <v>13.08</v>
      </c>
      <c r="G7318" s="163">
        <v>13.21</v>
      </c>
      <c r="H7318" s="1">
        <v>1087</v>
      </c>
      <c r="I7318" s="161">
        <f>VLOOKUP(B7318,L$2:M$54,2,FALSE)</f>
        <v>1.0632789639423186</v>
      </c>
      <c r="J7318">
        <f>MAX(I7318*F7318,E7318)</f>
        <v>13.907688848365527</v>
      </c>
      <c r="L7318" s="166"/>
      <c r="M7318" s="41"/>
      <c r="N7318" s="41"/>
      <c r="O7318" s="41"/>
    </row>
    <row r="7319" spans="1:15" x14ac:dyDescent="0.25">
      <c r="A7319" s="165">
        <v>43770.875</v>
      </c>
      <c r="B7319" s="167">
        <f>WEEKNUM(A7319)</f>
        <v>44</v>
      </c>
      <c r="C7319" s="164">
        <f>WEEKDAY(A7319)</f>
        <v>6</v>
      </c>
      <c r="D7319" s="164">
        <v>22</v>
      </c>
      <c r="E7319" s="163">
        <v>11.55</v>
      </c>
      <c r="F7319" s="163">
        <v>11.55</v>
      </c>
      <c r="G7319" s="163">
        <v>13.045</v>
      </c>
      <c r="H7319" s="1">
        <v>869</v>
      </c>
      <c r="I7319" s="161">
        <f>VLOOKUP(B7319,L$2:M$54,2,FALSE)</f>
        <v>1.0632789639423186</v>
      </c>
      <c r="J7319">
        <f>MAX(I7319*F7319,E7319)</f>
        <v>12.280872033533781</v>
      </c>
      <c r="L7319" s="166"/>
      <c r="M7319" s="41"/>
      <c r="N7319" s="41"/>
      <c r="O7319" s="41"/>
    </row>
    <row r="7320" spans="1:15" x14ac:dyDescent="0.25">
      <c r="A7320" s="165">
        <v>43770.916666666664</v>
      </c>
      <c r="B7320" s="167">
        <f>WEEKNUM(A7320)</f>
        <v>44</v>
      </c>
      <c r="C7320" s="164">
        <f>WEEKDAY(A7320)</f>
        <v>6</v>
      </c>
      <c r="D7320" s="164">
        <v>23</v>
      </c>
      <c r="E7320" s="163">
        <v>11.719999999999999</v>
      </c>
      <c r="F7320" s="163">
        <v>11.719999999999999</v>
      </c>
      <c r="G7320" s="163">
        <v>12.297499999999999</v>
      </c>
      <c r="H7320" s="1">
        <v>788</v>
      </c>
      <c r="I7320" s="161">
        <f>VLOOKUP(B7320,L$2:M$54,2,FALSE)</f>
        <v>1.0632789639423186</v>
      </c>
      <c r="J7320">
        <f>MAX(I7320*F7320,E7320)</f>
        <v>12.461629457403973</v>
      </c>
      <c r="L7320" s="166"/>
      <c r="M7320" s="41"/>
      <c r="N7320" s="41"/>
      <c r="O7320" s="41"/>
    </row>
    <row r="7321" spans="1:15" x14ac:dyDescent="0.25">
      <c r="A7321" s="165">
        <v>43770.958333333336</v>
      </c>
      <c r="B7321" s="167">
        <f>WEEKNUM(A7321)</f>
        <v>44</v>
      </c>
      <c r="C7321" s="164">
        <f>WEEKDAY(A7321)</f>
        <v>6</v>
      </c>
      <c r="D7321" s="164">
        <v>24</v>
      </c>
      <c r="E7321" s="163">
        <v>12.379999999999999</v>
      </c>
      <c r="F7321" s="163">
        <v>12.379999999999999</v>
      </c>
      <c r="G7321" s="163">
        <v>11.184999999999999</v>
      </c>
      <c r="H7321" s="1">
        <v>441</v>
      </c>
      <c r="I7321" s="161">
        <f>VLOOKUP(B7321,L$2:M$54,2,FALSE)</f>
        <v>1.0632789639423186</v>
      </c>
      <c r="J7321">
        <f>MAX(I7321*F7321,E7321)</f>
        <v>13.163393573605903</v>
      </c>
      <c r="L7321" s="166"/>
      <c r="M7321" s="41"/>
      <c r="N7321" s="41"/>
      <c r="O7321" s="41"/>
    </row>
    <row r="7322" spans="1:15" x14ac:dyDescent="0.25">
      <c r="A7322" s="165">
        <v>43771</v>
      </c>
      <c r="B7322" s="167">
        <f>WEEKNUM(A7322)</f>
        <v>44</v>
      </c>
      <c r="C7322" s="164">
        <f>WEEKDAY(A7322)</f>
        <v>7</v>
      </c>
      <c r="D7322" s="164">
        <v>1</v>
      </c>
      <c r="E7322" s="163">
        <v>11.855</v>
      </c>
      <c r="F7322" s="163">
        <v>11.855</v>
      </c>
      <c r="G7322" s="163">
        <v>11.002500000000001</v>
      </c>
      <c r="H7322" s="1">
        <v>175</v>
      </c>
      <c r="I7322" s="161">
        <f>VLOOKUP(B7322,L$2:M$54,2,FALSE)</f>
        <v>1.0632789639423186</v>
      </c>
      <c r="J7322">
        <f>MAX(I7322*F7322,E7322)</f>
        <v>12.605172117536187</v>
      </c>
      <c r="L7322" s="166"/>
      <c r="M7322" s="41"/>
      <c r="N7322" s="41"/>
      <c r="O7322" s="41"/>
    </row>
    <row r="7323" spans="1:15" x14ac:dyDescent="0.25">
      <c r="A7323" s="165">
        <v>43771.041666666664</v>
      </c>
      <c r="B7323" s="167">
        <f>WEEKNUM(A7323)</f>
        <v>44</v>
      </c>
      <c r="C7323" s="164">
        <f>WEEKDAY(A7323)</f>
        <v>7</v>
      </c>
      <c r="D7323" s="164">
        <v>2</v>
      </c>
      <c r="E7323" s="163">
        <v>11.925000000000001</v>
      </c>
      <c r="F7323" s="163">
        <v>11.925000000000001</v>
      </c>
      <c r="G7323" s="163">
        <v>11.712499999999999</v>
      </c>
      <c r="H7323" s="1">
        <v>98</v>
      </c>
      <c r="I7323" s="161">
        <f>VLOOKUP(B7323,L$2:M$54,2,FALSE)</f>
        <v>1.0632789639423186</v>
      </c>
      <c r="J7323">
        <f>MAX(I7323*F7323,E7323)</f>
        <v>12.67960164501215</v>
      </c>
      <c r="L7323" s="166"/>
      <c r="M7323" s="41"/>
      <c r="N7323" s="41"/>
      <c r="O7323" s="41"/>
    </row>
    <row r="7324" spans="1:15" x14ac:dyDescent="0.25">
      <c r="A7324" s="165">
        <v>43771.083333333336</v>
      </c>
      <c r="B7324" s="167">
        <f>WEEKNUM(A7324)</f>
        <v>44</v>
      </c>
      <c r="C7324" s="164">
        <f>WEEKDAY(A7324)</f>
        <v>7</v>
      </c>
      <c r="D7324" s="164">
        <v>3</v>
      </c>
      <c r="E7324" s="163">
        <v>11</v>
      </c>
      <c r="F7324" s="163">
        <v>11.125</v>
      </c>
      <c r="G7324" s="163">
        <v>10.175000000000001</v>
      </c>
      <c r="H7324" s="1">
        <v>78</v>
      </c>
      <c r="I7324" s="161">
        <f>VLOOKUP(B7324,L$2:M$54,2,FALSE)</f>
        <v>1.0632789639423186</v>
      </c>
      <c r="J7324">
        <f>MAX(I7324*F7324,E7324)</f>
        <v>11.828978473858294</v>
      </c>
      <c r="L7324" s="166"/>
      <c r="M7324" s="41"/>
      <c r="N7324" s="41"/>
      <c r="O7324" s="41"/>
    </row>
    <row r="7325" spans="1:15" x14ac:dyDescent="0.25">
      <c r="A7325" s="165">
        <v>43771.125</v>
      </c>
      <c r="B7325" s="167">
        <f>WEEKNUM(A7325)</f>
        <v>44</v>
      </c>
      <c r="C7325" s="164">
        <f>WEEKDAY(A7325)</f>
        <v>7</v>
      </c>
      <c r="D7325" s="164">
        <v>4</v>
      </c>
      <c r="E7325" s="163">
        <v>12</v>
      </c>
      <c r="F7325" s="163">
        <v>12.02</v>
      </c>
      <c r="G7325" s="163">
        <v>11</v>
      </c>
      <c r="H7325" s="1">
        <v>115</v>
      </c>
      <c r="I7325" s="161">
        <f>VLOOKUP(B7325,L$2:M$54,2,FALSE)</f>
        <v>1.0632789639423186</v>
      </c>
      <c r="J7325">
        <f>MAX(I7325*F7325,E7325)</f>
        <v>12.780613146586669</v>
      </c>
      <c r="L7325" s="166"/>
      <c r="M7325" s="41"/>
      <c r="N7325" s="41"/>
      <c r="O7325" s="41"/>
    </row>
    <row r="7326" spans="1:15" x14ac:dyDescent="0.25">
      <c r="A7326" s="165">
        <v>43771.166666666664</v>
      </c>
      <c r="B7326" s="167">
        <f>WEEKNUM(A7326)</f>
        <v>44</v>
      </c>
      <c r="C7326" s="164">
        <f>WEEKDAY(A7326)</f>
        <v>7</v>
      </c>
      <c r="D7326" s="164">
        <v>5</v>
      </c>
      <c r="E7326" s="163">
        <v>10</v>
      </c>
      <c r="F7326" s="163">
        <v>10.565000000000001</v>
      </c>
      <c r="G7326" s="163">
        <v>12.37</v>
      </c>
      <c r="H7326" s="1">
        <v>329</v>
      </c>
      <c r="I7326" s="161">
        <f>VLOOKUP(B7326,L$2:M$54,2,FALSE)</f>
        <v>1.0632789639423186</v>
      </c>
      <c r="J7326">
        <f>MAX(I7326*F7326,E7326)</f>
        <v>11.233542254050597</v>
      </c>
      <c r="L7326" s="166"/>
      <c r="M7326" s="41"/>
      <c r="N7326" s="41"/>
      <c r="O7326" s="41"/>
    </row>
    <row r="7327" spans="1:15" x14ac:dyDescent="0.25">
      <c r="A7327" s="165">
        <v>43771.208333333336</v>
      </c>
      <c r="B7327" s="167">
        <f>WEEKNUM(A7327)</f>
        <v>44</v>
      </c>
      <c r="C7327" s="164">
        <f>WEEKDAY(A7327)</f>
        <v>7</v>
      </c>
      <c r="D7327" s="164">
        <v>6</v>
      </c>
      <c r="E7327" s="163">
        <v>10</v>
      </c>
      <c r="F7327" s="163">
        <v>9.99</v>
      </c>
      <c r="G7327" s="163">
        <v>14.387499999999999</v>
      </c>
      <c r="H7327" s="1">
        <v>870</v>
      </c>
      <c r="I7327" s="161">
        <f>VLOOKUP(B7327,L$2:M$54,2,FALSE)</f>
        <v>1.0632789639423186</v>
      </c>
      <c r="J7327">
        <f>MAX(I7327*F7327,E7327)</f>
        <v>10.622156849783762</v>
      </c>
      <c r="L7327" s="166"/>
      <c r="M7327" s="41"/>
      <c r="N7327" s="41"/>
      <c r="O7327" s="41"/>
    </row>
    <row r="7328" spans="1:15" x14ac:dyDescent="0.25">
      <c r="A7328" s="165">
        <v>43771.25</v>
      </c>
      <c r="B7328" s="167">
        <f>WEEKNUM(A7328)</f>
        <v>44</v>
      </c>
      <c r="C7328" s="164">
        <f>WEEKDAY(A7328)</f>
        <v>7</v>
      </c>
      <c r="D7328" s="164">
        <v>7</v>
      </c>
      <c r="E7328" s="163">
        <v>10</v>
      </c>
      <c r="F7328" s="163">
        <v>11.98</v>
      </c>
      <c r="G7328" s="163">
        <v>13.649999999999999</v>
      </c>
      <c r="H7328" s="1">
        <v>3691</v>
      </c>
      <c r="I7328" s="161">
        <f>VLOOKUP(B7328,L$2:M$54,2,FALSE)</f>
        <v>1.0632789639423186</v>
      </c>
      <c r="J7328">
        <f>MAX(I7328*F7328,E7328)</f>
        <v>12.738081988028977</v>
      </c>
      <c r="L7328" s="166"/>
      <c r="M7328" s="41"/>
      <c r="N7328" s="41"/>
      <c r="O7328" s="41"/>
    </row>
    <row r="7329" spans="1:15" x14ac:dyDescent="0.25">
      <c r="A7329" s="165">
        <v>43771.291666666664</v>
      </c>
      <c r="B7329" s="167">
        <f>WEEKNUM(A7329)</f>
        <v>44</v>
      </c>
      <c r="C7329" s="164">
        <f>WEEKDAY(A7329)</f>
        <v>7</v>
      </c>
      <c r="D7329" s="164">
        <v>8</v>
      </c>
      <c r="E7329" s="163">
        <v>10</v>
      </c>
      <c r="F7329" s="163">
        <v>15.010000000000002</v>
      </c>
      <c r="G7329" s="163">
        <v>12.5075</v>
      </c>
      <c r="H7329" s="1">
        <v>4585</v>
      </c>
      <c r="I7329" s="161">
        <f>VLOOKUP(B7329,L$2:M$54,2,FALSE)</f>
        <v>1.0632789639423186</v>
      </c>
      <c r="J7329">
        <f>MAX(I7329*F7329,E7329)</f>
        <v>15.959817248774204</v>
      </c>
      <c r="L7329" s="166"/>
      <c r="M7329" s="41"/>
      <c r="N7329" s="41"/>
      <c r="O7329" s="41"/>
    </row>
    <row r="7330" spans="1:15" x14ac:dyDescent="0.25">
      <c r="A7330" s="165">
        <v>43771.333333333336</v>
      </c>
      <c r="B7330" s="167">
        <f>WEEKNUM(A7330)</f>
        <v>44</v>
      </c>
      <c r="C7330" s="164">
        <f>WEEKDAY(A7330)</f>
        <v>7</v>
      </c>
      <c r="D7330" s="164">
        <v>9</v>
      </c>
      <c r="E7330" s="163">
        <v>10</v>
      </c>
      <c r="F7330" s="163">
        <v>15.76</v>
      </c>
      <c r="G7330" s="163">
        <v>11.8325</v>
      </c>
      <c r="H7330" s="1">
        <v>3951</v>
      </c>
      <c r="I7330" s="161">
        <f>VLOOKUP(B7330,L$2:M$54,2,FALSE)</f>
        <v>1.0632789639423186</v>
      </c>
      <c r="J7330">
        <f>MAX(I7330*F7330,E7330)</f>
        <v>16.75727647173094</v>
      </c>
      <c r="L7330" s="166"/>
      <c r="M7330" s="41"/>
      <c r="N7330" s="41"/>
      <c r="O7330" s="41"/>
    </row>
    <row r="7331" spans="1:15" x14ac:dyDescent="0.25">
      <c r="A7331" s="165">
        <v>43771.375</v>
      </c>
      <c r="B7331" s="167">
        <f>WEEKNUM(A7331)</f>
        <v>44</v>
      </c>
      <c r="C7331" s="164">
        <f>WEEKDAY(A7331)</f>
        <v>7</v>
      </c>
      <c r="D7331" s="164">
        <v>10</v>
      </c>
      <c r="E7331" s="163">
        <v>10</v>
      </c>
      <c r="F7331" s="163">
        <v>14.955000000000002</v>
      </c>
      <c r="G7331" s="163">
        <v>12.4025</v>
      </c>
      <c r="H7331" s="1">
        <v>2883</v>
      </c>
      <c r="I7331" s="161">
        <f>VLOOKUP(B7331,L$2:M$54,2,FALSE)</f>
        <v>1.0632789639423186</v>
      </c>
      <c r="J7331">
        <f>MAX(I7331*F7331,E7331)</f>
        <v>15.901336905757375</v>
      </c>
      <c r="L7331" s="166"/>
      <c r="M7331" s="41"/>
      <c r="N7331" s="41"/>
      <c r="O7331" s="41"/>
    </row>
    <row r="7332" spans="1:15" x14ac:dyDescent="0.25">
      <c r="A7332" s="165">
        <v>43771.416666666664</v>
      </c>
      <c r="B7332" s="167">
        <f>WEEKNUM(A7332)</f>
        <v>44</v>
      </c>
      <c r="C7332" s="164">
        <f>WEEKDAY(A7332)</f>
        <v>7</v>
      </c>
      <c r="D7332" s="164">
        <v>11</v>
      </c>
      <c r="E7332" s="163">
        <v>10</v>
      </c>
      <c r="F7332" s="163">
        <v>15.905000000000001</v>
      </c>
      <c r="G7332" s="163">
        <v>12.215</v>
      </c>
      <c r="H7332" s="1">
        <v>2567</v>
      </c>
      <c r="I7332" s="161">
        <f>VLOOKUP(B7332,L$2:M$54,2,FALSE)</f>
        <v>1.0632789639423186</v>
      </c>
      <c r="J7332">
        <f>MAX(I7332*F7332,E7332)</f>
        <v>16.911451921502579</v>
      </c>
      <c r="L7332" s="166"/>
      <c r="M7332" s="41"/>
      <c r="N7332" s="41"/>
      <c r="O7332" s="41"/>
    </row>
    <row r="7333" spans="1:15" x14ac:dyDescent="0.25">
      <c r="A7333" s="165">
        <v>43771.458333333336</v>
      </c>
      <c r="B7333" s="167">
        <f>WEEKNUM(A7333)</f>
        <v>44</v>
      </c>
      <c r="C7333" s="164">
        <f>WEEKDAY(A7333)</f>
        <v>7</v>
      </c>
      <c r="D7333" s="164">
        <v>12</v>
      </c>
      <c r="E7333" s="163">
        <v>10</v>
      </c>
      <c r="F7333" s="163">
        <v>14.8</v>
      </c>
      <c r="G7333" s="163">
        <v>12.5725</v>
      </c>
      <c r="H7333" s="1">
        <v>2662</v>
      </c>
      <c r="I7333" s="161">
        <f>VLOOKUP(B7333,L$2:M$54,2,FALSE)</f>
        <v>1.0632789639423186</v>
      </c>
      <c r="J7333">
        <f>MAX(I7333*F7333,E7333)</f>
        <v>15.736528666346315</v>
      </c>
      <c r="L7333" s="166"/>
      <c r="M7333" s="41"/>
      <c r="N7333" s="41"/>
      <c r="O7333" s="41"/>
    </row>
    <row r="7334" spans="1:15" x14ac:dyDescent="0.25">
      <c r="A7334" s="165">
        <v>43771.5</v>
      </c>
      <c r="B7334" s="167">
        <f>WEEKNUM(A7334)</f>
        <v>44</v>
      </c>
      <c r="C7334" s="164">
        <f>WEEKDAY(A7334)</f>
        <v>7</v>
      </c>
      <c r="D7334" s="164">
        <v>13</v>
      </c>
      <c r="E7334" s="163">
        <v>10</v>
      </c>
      <c r="F7334" s="163">
        <v>13.914999999999999</v>
      </c>
      <c r="G7334" s="163">
        <v>11.942500000000001</v>
      </c>
      <c r="H7334" s="1">
        <v>2362</v>
      </c>
      <c r="I7334" s="161">
        <f>VLOOKUP(B7334,L$2:M$54,2,FALSE)</f>
        <v>1.0632789639423186</v>
      </c>
      <c r="J7334">
        <f>MAX(I7334*F7334,E7334)</f>
        <v>14.795526783257362</v>
      </c>
      <c r="L7334" s="166"/>
      <c r="M7334" s="41"/>
      <c r="N7334" s="41"/>
      <c r="O7334" s="41"/>
    </row>
    <row r="7335" spans="1:15" x14ac:dyDescent="0.25">
      <c r="A7335" s="165">
        <v>43771.541666666664</v>
      </c>
      <c r="B7335" s="167">
        <f>WEEKNUM(A7335)</f>
        <v>44</v>
      </c>
      <c r="C7335" s="164">
        <f>WEEKDAY(A7335)</f>
        <v>7</v>
      </c>
      <c r="D7335" s="164">
        <v>14</v>
      </c>
      <c r="E7335" s="163">
        <v>10</v>
      </c>
      <c r="F7335" s="163">
        <v>14.510000000000002</v>
      </c>
      <c r="G7335" s="163">
        <v>12.1675</v>
      </c>
      <c r="H7335" s="1">
        <v>2576</v>
      </c>
      <c r="I7335" s="161">
        <f>VLOOKUP(B7335,L$2:M$54,2,FALSE)</f>
        <v>1.0632789639423186</v>
      </c>
      <c r="J7335">
        <f>MAX(I7335*F7335,E7335)</f>
        <v>15.428177766803044</v>
      </c>
      <c r="L7335" s="166"/>
      <c r="M7335" s="41"/>
      <c r="N7335" s="41"/>
      <c r="O7335" s="41"/>
    </row>
    <row r="7336" spans="1:15" x14ac:dyDescent="0.25">
      <c r="A7336" s="165">
        <v>43771.583333333336</v>
      </c>
      <c r="B7336" s="167">
        <f>WEEKNUM(A7336)</f>
        <v>44</v>
      </c>
      <c r="C7336" s="164">
        <f>WEEKDAY(A7336)</f>
        <v>7</v>
      </c>
      <c r="D7336" s="164">
        <v>15</v>
      </c>
      <c r="E7336" s="163">
        <v>10</v>
      </c>
      <c r="F7336" s="163">
        <v>14.995000000000001</v>
      </c>
      <c r="G7336" s="163">
        <v>12.997499999999999</v>
      </c>
      <c r="H7336" s="1">
        <v>2637</v>
      </c>
      <c r="I7336" s="161">
        <f>VLOOKUP(B7336,L$2:M$54,2,FALSE)</f>
        <v>1.0632789639423186</v>
      </c>
      <c r="J7336">
        <f>MAX(I7336*F7336,E7336)</f>
        <v>15.943868064315069</v>
      </c>
      <c r="L7336" s="166"/>
      <c r="M7336" s="41"/>
      <c r="N7336" s="41"/>
      <c r="O7336" s="41"/>
    </row>
    <row r="7337" spans="1:15" x14ac:dyDescent="0.25">
      <c r="A7337" s="165">
        <v>43771.625</v>
      </c>
      <c r="B7337" s="167">
        <f>WEEKNUM(A7337)</f>
        <v>44</v>
      </c>
      <c r="C7337" s="164">
        <f>WEEKDAY(A7337)</f>
        <v>7</v>
      </c>
      <c r="D7337" s="164">
        <v>16</v>
      </c>
      <c r="E7337" s="163">
        <v>10</v>
      </c>
      <c r="F7337" s="163">
        <v>16.05</v>
      </c>
      <c r="G7337" s="163">
        <v>13.6975</v>
      </c>
      <c r="H7337" s="1">
        <v>3118</v>
      </c>
      <c r="I7337" s="161">
        <f>VLOOKUP(B7337,L$2:M$54,2,FALSE)</f>
        <v>1.0632789639423186</v>
      </c>
      <c r="J7337">
        <f>MAX(I7337*F7337,E7337)</f>
        <v>17.065627371274214</v>
      </c>
      <c r="L7337" s="166"/>
      <c r="M7337" s="41"/>
      <c r="N7337" s="41"/>
      <c r="O7337" s="41"/>
    </row>
    <row r="7338" spans="1:15" x14ac:dyDescent="0.25">
      <c r="A7338" s="165">
        <v>43771.666666666664</v>
      </c>
      <c r="B7338" s="167">
        <f>WEEKNUM(A7338)</f>
        <v>44</v>
      </c>
      <c r="C7338" s="164">
        <f>WEEKDAY(A7338)</f>
        <v>7</v>
      </c>
      <c r="D7338" s="164">
        <v>17</v>
      </c>
      <c r="E7338" s="163">
        <v>10</v>
      </c>
      <c r="F7338" s="163">
        <v>16.064999999999998</v>
      </c>
      <c r="G7338" s="163">
        <v>13.065000000000001</v>
      </c>
      <c r="H7338" s="1">
        <v>4161</v>
      </c>
      <c r="I7338" s="161">
        <f>VLOOKUP(B7338,L$2:M$54,2,FALSE)</f>
        <v>1.0632789639423186</v>
      </c>
      <c r="J7338">
        <f>MAX(I7338*F7338,E7338)</f>
        <v>17.081576555733346</v>
      </c>
      <c r="L7338" s="166"/>
      <c r="M7338" s="41"/>
      <c r="N7338" s="41"/>
      <c r="O7338" s="41"/>
    </row>
    <row r="7339" spans="1:15" x14ac:dyDescent="0.25">
      <c r="A7339" s="165">
        <v>43771.708333333336</v>
      </c>
      <c r="B7339" s="167">
        <f>WEEKNUM(A7339)</f>
        <v>44</v>
      </c>
      <c r="C7339" s="164">
        <f>WEEKDAY(A7339)</f>
        <v>7</v>
      </c>
      <c r="D7339" s="164">
        <v>18</v>
      </c>
      <c r="E7339" s="163">
        <v>10</v>
      </c>
      <c r="F7339" s="163">
        <v>18.015000000000001</v>
      </c>
      <c r="G7339" s="163">
        <v>12.12</v>
      </c>
      <c r="H7339" s="1">
        <v>4316</v>
      </c>
      <c r="I7339" s="161">
        <f>VLOOKUP(B7339,L$2:M$54,2,FALSE)</f>
        <v>1.0632789639423186</v>
      </c>
      <c r="J7339">
        <f>MAX(I7339*F7339,E7339)</f>
        <v>19.154970535420869</v>
      </c>
      <c r="L7339" s="166"/>
      <c r="M7339" s="41"/>
      <c r="N7339" s="41"/>
      <c r="O7339" s="41"/>
    </row>
    <row r="7340" spans="1:15" x14ac:dyDescent="0.25">
      <c r="A7340" s="165">
        <v>43771.75</v>
      </c>
      <c r="B7340" s="167">
        <f>WEEKNUM(A7340)</f>
        <v>44</v>
      </c>
      <c r="C7340" s="164">
        <f>WEEKDAY(A7340)</f>
        <v>7</v>
      </c>
      <c r="D7340" s="164">
        <v>19</v>
      </c>
      <c r="E7340" s="163">
        <v>10</v>
      </c>
      <c r="F7340" s="163">
        <v>15.719999999999999</v>
      </c>
      <c r="G7340" s="163">
        <v>11.837499999999999</v>
      </c>
      <c r="H7340" s="1">
        <v>3156</v>
      </c>
      <c r="I7340" s="161">
        <f>VLOOKUP(B7340,L$2:M$54,2,FALSE)</f>
        <v>1.0632789639423186</v>
      </c>
      <c r="J7340">
        <f>MAX(I7340*F7340,E7340)</f>
        <v>16.714745313173246</v>
      </c>
      <c r="L7340" s="166"/>
      <c r="M7340" s="41"/>
      <c r="N7340" s="41"/>
      <c r="O7340" s="41"/>
    </row>
    <row r="7341" spans="1:15" x14ac:dyDescent="0.25">
      <c r="A7341" s="165">
        <v>43771.791666666664</v>
      </c>
      <c r="B7341" s="167">
        <f>WEEKNUM(A7341)</f>
        <v>44</v>
      </c>
      <c r="C7341" s="164">
        <f>WEEKDAY(A7341)</f>
        <v>7</v>
      </c>
      <c r="D7341" s="164">
        <v>20</v>
      </c>
      <c r="E7341" s="163">
        <v>10</v>
      </c>
      <c r="F7341" s="163">
        <v>14.530000000000001</v>
      </c>
      <c r="G7341" s="163">
        <v>11.66</v>
      </c>
      <c r="H7341" s="1">
        <v>1919</v>
      </c>
      <c r="I7341" s="161">
        <f>VLOOKUP(B7341,L$2:M$54,2,FALSE)</f>
        <v>1.0632789639423186</v>
      </c>
      <c r="J7341">
        <f>MAX(I7341*F7341,E7341)</f>
        <v>15.449443346081891</v>
      </c>
      <c r="L7341" s="166"/>
      <c r="M7341" s="41"/>
      <c r="N7341" s="41"/>
      <c r="O7341" s="41"/>
    </row>
    <row r="7342" spans="1:15" x14ac:dyDescent="0.25">
      <c r="A7342" s="165">
        <v>43771.833333333336</v>
      </c>
      <c r="B7342" s="167">
        <f>WEEKNUM(A7342)</f>
        <v>44</v>
      </c>
      <c r="C7342" s="164">
        <f>WEEKDAY(A7342)</f>
        <v>7</v>
      </c>
      <c r="D7342" s="164">
        <v>21</v>
      </c>
      <c r="E7342" s="163">
        <v>10</v>
      </c>
      <c r="F7342" s="163">
        <v>12.975</v>
      </c>
      <c r="G7342" s="163">
        <v>11.765000000000001</v>
      </c>
      <c r="H7342" s="1">
        <v>1074</v>
      </c>
      <c r="I7342" s="161">
        <f>VLOOKUP(B7342,L$2:M$54,2,FALSE)</f>
        <v>1.0632789639423186</v>
      </c>
      <c r="J7342">
        <f>MAX(I7342*F7342,E7342)</f>
        <v>13.796044557151584</v>
      </c>
      <c r="L7342" s="166"/>
      <c r="M7342" s="41"/>
      <c r="N7342" s="41"/>
      <c r="O7342" s="41"/>
    </row>
    <row r="7343" spans="1:15" x14ac:dyDescent="0.25">
      <c r="A7343" s="165">
        <v>43771.875</v>
      </c>
      <c r="B7343" s="167">
        <f>WEEKNUM(A7343)</f>
        <v>44</v>
      </c>
      <c r="C7343" s="164">
        <f>WEEKDAY(A7343)</f>
        <v>7</v>
      </c>
      <c r="D7343" s="164">
        <v>22</v>
      </c>
      <c r="E7343" s="163">
        <v>12</v>
      </c>
      <c r="F7343" s="163">
        <v>12.2</v>
      </c>
      <c r="G7343" s="163">
        <v>11.91</v>
      </c>
      <c r="H7343" s="1">
        <v>947</v>
      </c>
      <c r="I7343" s="161">
        <f>VLOOKUP(B7343,L$2:M$54,2,FALSE)</f>
        <v>1.0632789639423186</v>
      </c>
      <c r="J7343">
        <f>MAX(I7343*F7343,E7343)</f>
        <v>12.972003360096286</v>
      </c>
      <c r="L7343" s="166"/>
      <c r="M7343" s="41"/>
      <c r="N7343" s="41"/>
      <c r="O7343" s="41"/>
    </row>
    <row r="7344" spans="1:15" x14ac:dyDescent="0.25">
      <c r="A7344" s="165">
        <v>43771.916666666664</v>
      </c>
      <c r="B7344" s="167">
        <f>WEEKNUM(A7344)</f>
        <v>44</v>
      </c>
      <c r="C7344" s="164">
        <f>WEEKDAY(A7344)</f>
        <v>7</v>
      </c>
      <c r="D7344" s="164">
        <v>23</v>
      </c>
      <c r="E7344" s="163">
        <v>12</v>
      </c>
      <c r="F7344" s="163">
        <v>12.885</v>
      </c>
      <c r="G7344" s="163">
        <v>12.065</v>
      </c>
      <c r="H7344" s="1">
        <v>926</v>
      </c>
      <c r="I7344" s="161">
        <f>VLOOKUP(B7344,L$2:M$54,2,FALSE)</f>
        <v>1.0632789639423186</v>
      </c>
      <c r="J7344">
        <f>MAX(I7344*F7344,E7344)</f>
        <v>13.700349450396775</v>
      </c>
      <c r="L7344" s="166"/>
      <c r="M7344" s="41"/>
      <c r="N7344" s="41"/>
      <c r="O7344" s="41"/>
    </row>
    <row r="7345" spans="1:15" x14ac:dyDescent="0.25">
      <c r="A7345" s="165">
        <v>43771.958333333336</v>
      </c>
      <c r="B7345" s="167">
        <f>WEEKNUM(A7345)</f>
        <v>44</v>
      </c>
      <c r="C7345" s="164">
        <f>WEEKDAY(A7345)</f>
        <v>7</v>
      </c>
      <c r="D7345" s="164">
        <v>24</v>
      </c>
      <c r="E7345" s="163">
        <v>11.645</v>
      </c>
      <c r="F7345" s="163">
        <v>11.645</v>
      </c>
      <c r="G7345" s="163">
        <v>12.125</v>
      </c>
      <c r="H7345" s="1">
        <v>541</v>
      </c>
      <c r="I7345" s="161">
        <f>VLOOKUP(B7345,L$2:M$54,2,FALSE)</f>
        <v>1.0632789639423186</v>
      </c>
      <c r="J7345">
        <f>MAX(I7345*F7345,E7345)</f>
        <v>12.381883535108299</v>
      </c>
      <c r="L7345" s="166"/>
      <c r="M7345" s="41"/>
      <c r="N7345" s="41"/>
      <c r="O7345" s="41"/>
    </row>
    <row r="7346" spans="1:15" x14ac:dyDescent="0.25">
      <c r="A7346" s="165">
        <v>43772</v>
      </c>
      <c r="B7346" s="167">
        <f>WEEKNUM(A7346)</f>
        <v>45</v>
      </c>
      <c r="C7346" s="164">
        <f>WEEKDAY(A7346)</f>
        <v>1</v>
      </c>
      <c r="D7346" s="164">
        <v>1</v>
      </c>
      <c r="E7346" s="163">
        <v>12.100000000000001</v>
      </c>
      <c r="F7346" s="163">
        <v>12.100000000000001</v>
      </c>
      <c r="G7346" s="163">
        <v>10.209999999999999</v>
      </c>
      <c r="H7346" s="1">
        <v>282</v>
      </c>
      <c r="I7346" s="161">
        <f>VLOOKUP(B7346,L$2:M$54,2,FALSE)</f>
        <v>1.0227422608890537</v>
      </c>
      <c r="J7346">
        <f>MAX(I7346*F7346,E7346)</f>
        <v>12.375181356757551</v>
      </c>
      <c r="L7346" s="166"/>
      <c r="M7346" s="41"/>
      <c r="N7346" s="41"/>
      <c r="O7346" s="41"/>
    </row>
    <row r="7347" spans="1:15" x14ac:dyDescent="0.25">
      <c r="A7347" s="165">
        <v>43772.041666666664</v>
      </c>
      <c r="B7347" s="167">
        <f>WEEKNUM(A7347)</f>
        <v>45</v>
      </c>
      <c r="C7347" s="164">
        <f>WEEKDAY(A7347)</f>
        <v>1</v>
      </c>
      <c r="D7347" s="164">
        <v>2</v>
      </c>
      <c r="E7347" s="163">
        <v>11.620000000000001</v>
      </c>
      <c r="F7347" s="163">
        <v>11.620000000000001</v>
      </c>
      <c r="G7347" s="163">
        <v>12.005000000000001</v>
      </c>
      <c r="H7347" s="1">
        <v>129</v>
      </c>
      <c r="I7347" s="161">
        <f>VLOOKUP(B7347,L$2:M$54,2,FALSE)</f>
        <v>1.0227422608890537</v>
      </c>
      <c r="J7347">
        <f>MAX(I7347*F7347,E7347)</f>
        <v>11.884265071530805</v>
      </c>
      <c r="L7347" s="166"/>
      <c r="M7347" s="41"/>
      <c r="N7347" s="41"/>
      <c r="O7347" s="41"/>
    </row>
    <row r="7348" spans="1:15" x14ac:dyDescent="0.25">
      <c r="A7348" s="165">
        <v>43772.083333333336</v>
      </c>
      <c r="B7348" s="167">
        <f>WEEKNUM(A7348)</f>
        <v>45</v>
      </c>
      <c r="C7348" s="164">
        <f>WEEKDAY(A7348)</f>
        <v>1</v>
      </c>
      <c r="D7348" s="164">
        <v>3</v>
      </c>
      <c r="E7348" s="163">
        <v>10.18</v>
      </c>
      <c r="F7348" s="163">
        <v>10.18</v>
      </c>
      <c r="G7348" s="163">
        <v>10.045</v>
      </c>
      <c r="H7348" s="1">
        <v>93</v>
      </c>
      <c r="I7348" s="161">
        <f>VLOOKUP(B7348,L$2:M$54,2,FALSE)</f>
        <v>1.0227422608890537</v>
      </c>
      <c r="J7348">
        <f>MAX(I7348*F7348,E7348)</f>
        <v>10.411516215850567</v>
      </c>
      <c r="L7348" s="166"/>
      <c r="M7348" s="41"/>
      <c r="N7348" s="41"/>
      <c r="O7348" s="41"/>
    </row>
    <row r="7349" spans="1:15" x14ac:dyDescent="0.25">
      <c r="A7349" s="165">
        <v>43772.125</v>
      </c>
      <c r="B7349" s="167">
        <f>WEEKNUM(A7349)</f>
        <v>45</v>
      </c>
      <c r="C7349" s="164">
        <f>WEEKDAY(A7349)</f>
        <v>1</v>
      </c>
      <c r="D7349" s="164">
        <v>4</v>
      </c>
      <c r="E7349" s="163">
        <v>9.7899999999999991</v>
      </c>
      <c r="F7349" s="163">
        <v>9.7899999999999991</v>
      </c>
      <c r="G7349" s="163">
        <v>11.965</v>
      </c>
      <c r="H7349" s="1">
        <v>145</v>
      </c>
      <c r="I7349" s="161">
        <f>VLOOKUP(B7349,L$2:M$54,2,FALSE)</f>
        <v>1.0227422608890537</v>
      </c>
      <c r="J7349">
        <f>MAX(I7349*F7349,E7349)</f>
        <v>10.012646734103836</v>
      </c>
      <c r="L7349" s="166"/>
      <c r="M7349" s="41"/>
      <c r="N7349" s="41"/>
      <c r="O7349" s="41"/>
    </row>
    <row r="7350" spans="1:15" x14ac:dyDescent="0.25">
      <c r="A7350" s="165">
        <v>43772.166666666664</v>
      </c>
      <c r="B7350" s="167">
        <f>WEEKNUM(A7350)</f>
        <v>45</v>
      </c>
      <c r="C7350" s="164">
        <f>WEEKDAY(A7350)</f>
        <v>1</v>
      </c>
      <c r="D7350" s="164">
        <v>5</v>
      </c>
      <c r="E7350" s="163">
        <v>10.120000000000001</v>
      </c>
      <c r="F7350" s="163">
        <v>10.120000000000001</v>
      </c>
      <c r="G7350" s="163">
        <v>11.940000000000001</v>
      </c>
      <c r="H7350" s="1">
        <v>366</v>
      </c>
      <c r="I7350" s="161">
        <f>VLOOKUP(B7350,L$2:M$54,2,FALSE)</f>
        <v>1.0227422608890537</v>
      </c>
      <c r="J7350">
        <f>MAX(I7350*F7350,E7350)</f>
        <v>10.350151680197225</v>
      </c>
      <c r="L7350" s="166"/>
      <c r="M7350" s="41"/>
      <c r="N7350" s="41"/>
      <c r="O7350" s="41"/>
    </row>
    <row r="7351" spans="1:15" x14ac:dyDescent="0.25">
      <c r="A7351" s="165">
        <v>43772.208333333336</v>
      </c>
      <c r="B7351" s="167">
        <f>WEEKNUM(A7351)</f>
        <v>45</v>
      </c>
      <c r="C7351" s="164">
        <f>WEEKDAY(A7351)</f>
        <v>1</v>
      </c>
      <c r="D7351" s="164">
        <v>6</v>
      </c>
      <c r="E7351" s="163">
        <v>10.14</v>
      </c>
      <c r="F7351" s="163">
        <v>10.14</v>
      </c>
      <c r="G7351" s="163">
        <v>12.9275</v>
      </c>
      <c r="H7351" s="1">
        <v>879</v>
      </c>
      <c r="I7351" s="161">
        <f>VLOOKUP(B7351,L$2:M$54,2,FALSE)</f>
        <v>1.0227422608890537</v>
      </c>
      <c r="J7351">
        <f>MAX(I7351*F7351,E7351)</f>
        <v>10.370606525415006</v>
      </c>
      <c r="L7351" s="166"/>
      <c r="M7351" s="41"/>
      <c r="N7351" s="41"/>
      <c r="O7351" s="41"/>
    </row>
    <row r="7352" spans="1:15" x14ac:dyDescent="0.25">
      <c r="A7352" s="165">
        <v>43772.25</v>
      </c>
      <c r="B7352" s="167">
        <f>WEEKNUM(A7352)</f>
        <v>45</v>
      </c>
      <c r="C7352" s="164">
        <f>WEEKDAY(A7352)</f>
        <v>1</v>
      </c>
      <c r="D7352" s="164">
        <v>7</v>
      </c>
      <c r="E7352" s="163">
        <v>9.8550000000000004</v>
      </c>
      <c r="F7352" s="163">
        <v>9.870000000000001</v>
      </c>
      <c r="G7352" s="163">
        <v>13.047499999999999</v>
      </c>
      <c r="H7352" s="1">
        <v>3441</v>
      </c>
      <c r="I7352" s="161">
        <f>VLOOKUP(B7352,L$2:M$54,2,FALSE)</f>
        <v>1.0227422608890537</v>
      </c>
      <c r="J7352">
        <f>MAX(I7352*F7352,E7352)</f>
        <v>10.094466114974962</v>
      </c>
      <c r="L7352" s="166"/>
      <c r="M7352" s="41"/>
      <c r="N7352" s="41"/>
      <c r="O7352" s="41"/>
    </row>
    <row r="7353" spans="1:15" x14ac:dyDescent="0.25">
      <c r="A7353" s="165">
        <v>43772.291666666664</v>
      </c>
      <c r="B7353" s="167">
        <f>WEEKNUM(A7353)</f>
        <v>45</v>
      </c>
      <c r="C7353" s="164">
        <f>WEEKDAY(A7353)</f>
        <v>1</v>
      </c>
      <c r="D7353" s="164">
        <v>8</v>
      </c>
      <c r="E7353" s="163">
        <v>9.9349999999999987</v>
      </c>
      <c r="F7353" s="163">
        <v>9.7650000000000006</v>
      </c>
      <c r="G7353" s="163">
        <v>12.055</v>
      </c>
      <c r="H7353" s="1">
        <v>4479</v>
      </c>
      <c r="I7353" s="161">
        <f>VLOOKUP(B7353,L$2:M$54,2,FALSE)</f>
        <v>1.0227422608890537</v>
      </c>
      <c r="J7353">
        <f>MAX(I7353*F7353,E7353)</f>
        <v>9.9870781775816102</v>
      </c>
      <c r="L7353" s="166"/>
      <c r="M7353" s="41"/>
      <c r="N7353" s="41"/>
      <c r="O7353" s="41"/>
    </row>
    <row r="7354" spans="1:15" x14ac:dyDescent="0.25">
      <c r="A7354" s="165">
        <v>43772.333333333336</v>
      </c>
      <c r="B7354" s="167">
        <f>WEEKNUM(A7354)</f>
        <v>45</v>
      </c>
      <c r="C7354" s="164">
        <f>WEEKDAY(A7354)</f>
        <v>1</v>
      </c>
      <c r="D7354" s="164">
        <v>9</v>
      </c>
      <c r="E7354" s="163">
        <v>9</v>
      </c>
      <c r="F7354" s="163">
        <v>12.815000000000001</v>
      </c>
      <c r="G7354" s="163">
        <v>11.975000000000001</v>
      </c>
      <c r="H7354" s="1">
        <v>3597</v>
      </c>
      <c r="I7354" s="161">
        <f>VLOOKUP(B7354,L$2:M$54,2,FALSE)</f>
        <v>1.0227422608890537</v>
      </c>
      <c r="J7354">
        <f>MAX(I7354*F7354,E7354)</f>
        <v>13.106442073293225</v>
      </c>
      <c r="L7354" s="166"/>
      <c r="M7354" s="41"/>
      <c r="N7354" s="41"/>
      <c r="O7354" s="41"/>
    </row>
    <row r="7355" spans="1:15" x14ac:dyDescent="0.25">
      <c r="A7355" s="165">
        <v>43772.375</v>
      </c>
      <c r="B7355" s="167">
        <f>WEEKNUM(A7355)</f>
        <v>45</v>
      </c>
      <c r="C7355" s="164">
        <f>WEEKDAY(A7355)</f>
        <v>1</v>
      </c>
      <c r="D7355" s="164">
        <v>10</v>
      </c>
      <c r="E7355" s="163">
        <v>10</v>
      </c>
      <c r="F7355" s="163">
        <v>14.09</v>
      </c>
      <c r="G7355" s="163">
        <v>12.09</v>
      </c>
      <c r="H7355" s="1">
        <v>2868</v>
      </c>
      <c r="I7355" s="161">
        <f>VLOOKUP(B7355,L$2:M$54,2,FALSE)</f>
        <v>1.0227422608890537</v>
      </c>
      <c r="J7355">
        <f>MAX(I7355*F7355,E7355)</f>
        <v>14.410438455926768</v>
      </c>
      <c r="L7355" s="166"/>
      <c r="M7355" s="41"/>
      <c r="N7355" s="41"/>
      <c r="O7355" s="41"/>
    </row>
    <row r="7356" spans="1:15" x14ac:dyDescent="0.25">
      <c r="A7356" s="165">
        <v>43772.416666666664</v>
      </c>
      <c r="B7356" s="167">
        <f>WEEKNUM(A7356)</f>
        <v>45</v>
      </c>
      <c r="C7356" s="164">
        <f>WEEKDAY(A7356)</f>
        <v>1</v>
      </c>
      <c r="D7356" s="164">
        <v>11</v>
      </c>
      <c r="E7356" s="163">
        <v>10</v>
      </c>
      <c r="F7356" s="163">
        <v>13.98</v>
      </c>
      <c r="G7356" s="163">
        <v>12.030000000000001</v>
      </c>
      <c r="H7356" s="1">
        <v>2678</v>
      </c>
      <c r="I7356" s="161">
        <f>VLOOKUP(B7356,L$2:M$54,2,FALSE)</f>
        <v>1.0227422608890537</v>
      </c>
      <c r="J7356">
        <f>MAX(I7356*F7356,E7356)</f>
        <v>14.297936807228972</v>
      </c>
      <c r="L7356" s="166"/>
      <c r="M7356" s="41"/>
      <c r="N7356" s="41"/>
      <c r="O7356" s="41"/>
    </row>
    <row r="7357" spans="1:15" x14ac:dyDescent="0.25">
      <c r="A7357" s="165">
        <v>43772.458333333336</v>
      </c>
      <c r="B7357" s="167">
        <f>WEEKNUM(A7357)</f>
        <v>45</v>
      </c>
      <c r="C7357" s="164">
        <f>WEEKDAY(A7357)</f>
        <v>1</v>
      </c>
      <c r="D7357" s="164">
        <v>12</v>
      </c>
      <c r="E7357" s="163">
        <v>10</v>
      </c>
      <c r="F7357" s="163">
        <v>14.09</v>
      </c>
      <c r="G7357" s="163">
        <v>12.512499999999999</v>
      </c>
      <c r="H7357" s="1">
        <v>2723</v>
      </c>
      <c r="I7357" s="161">
        <f>VLOOKUP(B7357,L$2:M$54,2,FALSE)</f>
        <v>1.0227422608890537</v>
      </c>
      <c r="J7357">
        <f>MAX(I7357*F7357,E7357)</f>
        <v>14.410438455926768</v>
      </c>
      <c r="L7357" s="166"/>
      <c r="M7357" s="41"/>
      <c r="N7357" s="41"/>
      <c r="O7357" s="41"/>
    </row>
    <row r="7358" spans="1:15" x14ac:dyDescent="0.25">
      <c r="A7358" s="165">
        <v>43772.5</v>
      </c>
      <c r="B7358" s="167">
        <f>WEEKNUM(A7358)</f>
        <v>45</v>
      </c>
      <c r="C7358" s="164">
        <f>WEEKDAY(A7358)</f>
        <v>1</v>
      </c>
      <c r="D7358" s="164">
        <v>13</v>
      </c>
      <c r="E7358" s="163">
        <v>10</v>
      </c>
      <c r="F7358" s="163">
        <v>13.98</v>
      </c>
      <c r="G7358" s="163">
        <v>13.035</v>
      </c>
      <c r="H7358" s="1">
        <v>2541</v>
      </c>
      <c r="I7358" s="161">
        <f>VLOOKUP(B7358,L$2:M$54,2,FALSE)</f>
        <v>1.0227422608890537</v>
      </c>
      <c r="J7358">
        <f>MAX(I7358*F7358,E7358)</f>
        <v>14.297936807228972</v>
      </c>
      <c r="L7358" s="166"/>
      <c r="M7358" s="41"/>
      <c r="N7358" s="41"/>
      <c r="O7358" s="41"/>
    </row>
    <row r="7359" spans="1:15" x14ac:dyDescent="0.25">
      <c r="A7359" s="165">
        <v>43772.541666666664</v>
      </c>
      <c r="B7359" s="167">
        <f>WEEKNUM(A7359)</f>
        <v>45</v>
      </c>
      <c r="C7359" s="164">
        <f>WEEKDAY(A7359)</f>
        <v>1</v>
      </c>
      <c r="D7359" s="164">
        <v>14</v>
      </c>
      <c r="E7359" s="163">
        <v>10</v>
      </c>
      <c r="F7359" s="163">
        <v>14.09</v>
      </c>
      <c r="G7359" s="163">
        <v>12.969999999999999</v>
      </c>
      <c r="H7359" s="1">
        <v>2763</v>
      </c>
      <c r="I7359" s="161">
        <f>VLOOKUP(B7359,L$2:M$54,2,FALSE)</f>
        <v>1.0227422608890537</v>
      </c>
      <c r="J7359">
        <f>MAX(I7359*F7359,E7359)</f>
        <v>14.410438455926768</v>
      </c>
      <c r="L7359" s="166"/>
      <c r="M7359" s="41"/>
      <c r="N7359" s="41"/>
      <c r="O7359" s="41"/>
    </row>
    <row r="7360" spans="1:15" x14ac:dyDescent="0.25">
      <c r="A7360" s="165">
        <v>43772.583333333336</v>
      </c>
      <c r="B7360" s="167">
        <f>WEEKNUM(A7360)</f>
        <v>45</v>
      </c>
      <c r="C7360" s="164">
        <f>WEEKDAY(A7360)</f>
        <v>1</v>
      </c>
      <c r="D7360" s="164">
        <v>15</v>
      </c>
      <c r="E7360" s="163">
        <v>10</v>
      </c>
      <c r="F7360" s="163">
        <v>13.98</v>
      </c>
      <c r="G7360" s="163">
        <v>13.9975</v>
      </c>
      <c r="H7360" s="1">
        <v>3024</v>
      </c>
      <c r="I7360" s="161">
        <f>VLOOKUP(B7360,L$2:M$54,2,FALSE)</f>
        <v>1.0227422608890537</v>
      </c>
      <c r="J7360">
        <f>MAX(I7360*F7360,E7360)</f>
        <v>14.297936807228972</v>
      </c>
      <c r="L7360" s="166"/>
      <c r="M7360" s="41"/>
      <c r="N7360" s="41"/>
      <c r="O7360" s="41"/>
    </row>
    <row r="7361" spans="1:15" x14ac:dyDescent="0.25">
      <c r="A7361" s="165">
        <v>43772.625</v>
      </c>
      <c r="B7361" s="167">
        <f>WEEKNUM(A7361)</f>
        <v>45</v>
      </c>
      <c r="C7361" s="164">
        <f>WEEKDAY(A7361)</f>
        <v>1</v>
      </c>
      <c r="D7361" s="164">
        <v>16</v>
      </c>
      <c r="E7361" s="163">
        <v>10</v>
      </c>
      <c r="F7361" s="163">
        <v>13.865</v>
      </c>
      <c r="G7361" s="163">
        <v>13.057500000000001</v>
      </c>
      <c r="H7361" s="1">
        <v>3507</v>
      </c>
      <c r="I7361" s="161">
        <f>VLOOKUP(B7361,L$2:M$54,2,FALSE)</f>
        <v>1.0227422608890537</v>
      </c>
      <c r="J7361">
        <f>MAX(I7361*F7361,E7361)</f>
        <v>14.18032144722673</v>
      </c>
      <c r="L7361" s="166"/>
      <c r="M7361" s="41"/>
      <c r="N7361" s="41"/>
      <c r="O7361" s="41"/>
    </row>
    <row r="7362" spans="1:15" x14ac:dyDescent="0.25">
      <c r="A7362" s="165">
        <v>43772.666666666664</v>
      </c>
      <c r="B7362" s="167">
        <f>WEEKNUM(A7362)</f>
        <v>45</v>
      </c>
      <c r="C7362" s="164">
        <f>WEEKDAY(A7362)</f>
        <v>1</v>
      </c>
      <c r="D7362" s="164">
        <v>17</v>
      </c>
      <c r="E7362" s="163">
        <v>10</v>
      </c>
      <c r="F7362" s="163">
        <v>13.684999999999999</v>
      </c>
      <c r="G7362" s="163">
        <v>12.75</v>
      </c>
      <c r="H7362" s="1">
        <v>4310</v>
      </c>
      <c r="I7362" s="161">
        <f>VLOOKUP(B7362,L$2:M$54,2,FALSE)</f>
        <v>1.0227422608890537</v>
      </c>
      <c r="J7362">
        <f>MAX(I7362*F7362,E7362)</f>
        <v>13.996227840266698</v>
      </c>
      <c r="L7362" s="166"/>
      <c r="M7362" s="41"/>
      <c r="N7362" s="41"/>
      <c r="O7362" s="41"/>
    </row>
    <row r="7363" spans="1:15" x14ac:dyDescent="0.25">
      <c r="A7363" s="165">
        <v>43772.708333333336</v>
      </c>
      <c r="B7363" s="167">
        <f>WEEKNUM(A7363)</f>
        <v>45</v>
      </c>
      <c r="C7363" s="164">
        <f>WEEKDAY(A7363)</f>
        <v>1</v>
      </c>
      <c r="D7363" s="164">
        <v>18</v>
      </c>
      <c r="E7363" s="163">
        <v>10</v>
      </c>
      <c r="F7363" s="163">
        <v>14.09</v>
      </c>
      <c r="G7363" s="163">
        <v>11.985000000000001</v>
      </c>
      <c r="H7363" s="1">
        <v>3750</v>
      </c>
      <c r="I7363" s="161">
        <f>VLOOKUP(B7363,L$2:M$54,2,FALSE)</f>
        <v>1.0227422608890537</v>
      </c>
      <c r="J7363">
        <f>MAX(I7363*F7363,E7363)</f>
        <v>14.410438455926768</v>
      </c>
      <c r="L7363" s="166"/>
      <c r="M7363" s="41"/>
      <c r="N7363" s="41"/>
      <c r="O7363" s="41"/>
    </row>
    <row r="7364" spans="1:15" x14ac:dyDescent="0.25">
      <c r="A7364" s="165">
        <v>43772.75</v>
      </c>
      <c r="B7364" s="167">
        <f>WEEKNUM(A7364)</f>
        <v>45</v>
      </c>
      <c r="C7364" s="164">
        <f>WEEKDAY(A7364)</f>
        <v>1</v>
      </c>
      <c r="D7364" s="164">
        <v>19</v>
      </c>
      <c r="E7364" s="163">
        <v>10</v>
      </c>
      <c r="F7364" s="163">
        <v>13.99</v>
      </c>
      <c r="G7364" s="163">
        <v>11.399999999999999</v>
      </c>
      <c r="H7364" s="1">
        <v>3385</v>
      </c>
      <c r="I7364" s="161">
        <f>VLOOKUP(B7364,L$2:M$54,2,FALSE)</f>
        <v>1.0227422608890537</v>
      </c>
      <c r="J7364">
        <f>MAX(I7364*F7364,E7364)</f>
        <v>14.308164229837862</v>
      </c>
      <c r="L7364" s="166"/>
      <c r="M7364" s="41"/>
      <c r="N7364" s="41"/>
      <c r="O7364" s="41"/>
    </row>
    <row r="7365" spans="1:15" x14ac:dyDescent="0.25">
      <c r="A7365" s="165">
        <v>43772.791666666664</v>
      </c>
      <c r="B7365" s="167">
        <f>WEEKNUM(A7365)</f>
        <v>45</v>
      </c>
      <c r="C7365" s="164">
        <f>WEEKDAY(A7365)</f>
        <v>1</v>
      </c>
      <c r="D7365" s="164">
        <v>20</v>
      </c>
      <c r="E7365" s="163">
        <v>10</v>
      </c>
      <c r="F7365" s="163">
        <v>13.965</v>
      </c>
      <c r="G7365" s="163">
        <v>12.030000000000001</v>
      </c>
      <c r="H7365" s="1">
        <v>2287</v>
      </c>
      <c r="I7365" s="161">
        <f>VLOOKUP(B7365,L$2:M$54,2,FALSE)</f>
        <v>1.0227422608890537</v>
      </c>
      <c r="J7365">
        <f>MAX(I7365*F7365,E7365)</f>
        <v>14.282595673315635</v>
      </c>
      <c r="L7365" s="166"/>
      <c r="M7365" s="41"/>
      <c r="N7365" s="41"/>
      <c r="O7365" s="41"/>
    </row>
    <row r="7366" spans="1:15" x14ac:dyDescent="0.25">
      <c r="A7366" s="165">
        <v>43772.833333333336</v>
      </c>
      <c r="B7366" s="167">
        <f>WEEKNUM(A7366)</f>
        <v>45</v>
      </c>
      <c r="C7366" s="164">
        <f>WEEKDAY(A7366)</f>
        <v>1</v>
      </c>
      <c r="D7366" s="164">
        <v>21</v>
      </c>
      <c r="E7366" s="163">
        <v>10</v>
      </c>
      <c r="F7366" s="163">
        <v>12.815</v>
      </c>
      <c r="G7366" s="163">
        <v>11.932500000000001</v>
      </c>
      <c r="H7366" s="1">
        <v>1254</v>
      </c>
      <c r="I7366" s="161">
        <f>VLOOKUP(B7366,L$2:M$54,2,FALSE)</f>
        <v>1.0227422608890537</v>
      </c>
      <c r="J7366">
        <f>MAX(I7366*F7366,E7366)</f>
        <v>13.106442073293223</v>
      </c>
      <c r="L7366" s="166"/>
      <c r="M7366" s="41"/>
      <c r="N7366" s="41"/>
      <c r="O7366" s="41"/>
    </row>
    <row r="7367" spans="1:15" x14ac:dyDescent="0.25">
      <c r="A7367" s="165">
        <v>43772.875</v>
      </c>
      <c r="B7367" s="167">
        <f>WEEKNUM(A7367)</f>
        <v>45</v>
      </c>
      <c r="C7367" s="164">
        <f>WEEKDAY(A7367)</f>
        <v>1</v>
      </c>
      <c r="D7367" s="164">
        <v>22</v>
      </c>
      <c r="E7367" s="163">
        <v>12</v>
      </c>
      <c r="F7367" s="163">
        <v>12.045</v>
      </c>
      <c r="G7367" s="163">
        <v>12.120000000000001</v>
      </c>
      <c r="H7367" s="1">
        <v>891</v>
      </c>
      <c r="I7367" s="161">
        <f>VLOOKUP(B7367,L$2:M$54,2,FALSE)</f>
        <v>1.0227422608890537</v>
      </c>
      <c r="J7367">
        <f>MAX(I7367*F7367,E7367)</f>
        <v>12.318930532408652</v>
      </c>
      <c r="L7367" s="166"/>
      <c r="M7367" s="41"/>
      <c r="N7367" s="41"/>
      <c r="O7367" s="41"/>
    </row>
    <row r="7368" spans="1:15" x14ac:dyDescent="0.25">
      <c r="A7368" s="165">
        <v>43772.916666666664</v>
      </c>
      <c r="B7368" s="167">
        <f>WEEKNUM(A7368)</f>
        <v>45</v>
      </c>
      <c r="C7368" s="164">
        <f>WEEKDAY(A7368)</f>
        <v>1</v>
      </c>
      <c r="D7368" s="164">
        <v>23</v>
      </c>
      <c r="E7368" s="163">
        <v>11</v>
      </c>
      <c r="F7368" s="163">
        <v>11.73</v>
      </c>
      <c r="G7368" s="163">
        <v>11.905000000000001</v>
      </c>
      <c r="H7368" s="1">
        <v>996</v>
      </c>
      <c r="I7368" s="161">
        <f>VLOOKUP(B7368,L$2:M$54,2,FALSE)</f>
        <v>1.0227422608890537</v>
      </c>
      <c r="J7368">
        <f>MAX(I7368*F7368,E7368)</f>
        <v>11.996766720228601</v>
      </c>
      <c r="L7368" s="166"/>
      <c r="M7368" s="41"/>
      <c r="N7368" s="41"/>
      <c r="O7368" s="41"/>
    </row>
    <row r="7369" spans="1:15" x14ac:dyDescent="0.25">
      <c r="A7369" s="165">
        <v>43772.958333333336</v>
      </c>
      <c r="B7369" s="167">
        <f>WEEKNUM(A7369)</f>
        <v>45</v>
      </c>
      <c r="C7369" s="164">
        <f>WEEKDAY(A7369)</f>
        <v>1</v>
      </c>
      <c r="D7369" s="164">
        <v>24</v>
      </c>
      <c r="E7369" s="163">
        <v>11.815</v>
      </c>
      <c r="F7369" s="163">
        <v>11.815</v>
      </c>
      <c r="G7369" s="163">
        <v>12.065000000000001</v>
      </c>
      <c r="H7369" s="1">
        <v>948</v>
      </c>
      <c r="I7369" s="161">
        <f>VLOOKUP(B7369,L$2:M$54,2,FALSE)</f>
        <v>1.0227422608890537</v>
      </c>
      <c r="J7369">
        <f>MAX(I7369*F7369,E7369)</f>
        <v>12.08369981240417</v>
      </c>
      <c r="L7369" s="166"/>
      <c r="M7369" s="41"/>
      <c r="N7369" s="41"/>
      <c r="O7369" s="41"/>
    </row>
    <row r="7370" spans="1:15" x14ac:dyDescent="0.25">
      <c r="A7370" s="165">
        <v>43773</v>
      </c>
      <c r="B7370" s="167">
        <f>WEEKNUM(A7370)</f>
        <v>45</v>
      </c>
      <c r="C7370" s="164">
        <f>WEEKDAY(A7370)</f>
        <v>2</v>
      </c>
      <c r="D7370" s="164">
        <v>1</v>
      </c>
      <c r="E7370" s="163">
        <v>11.86</v>
      </c>
      <c r="F7370" s="163">
        <v>11.86</v>
      </c>
      <c r="G7370" s="163">
        <v>10.215</v>
      </c>
      <c r="H7370" s="1">
        <v>655</v>
      </c>
      <c r="I7370" s="161">
        <f>VLOOKUP(B7370,L$2:M$54,2,FALSE)</f>
        <v>1.0227422608890537</v>
      </c>
      <c r="J7370">
        <f>MAX(I7370*F7370,E7370)</f>
        <v>12.129723214144176</v>
      </c>
      <c r="L7370" s="166"/>
      <c r="M7370" s="41"/>
      <c r="N7370" s="41"/>
      <c r="O7370" s="41"/>
    </row>
    <row r="7371" spans="1:15" x14ac:dyDescent="0.25">
      <c r="A7371" s="165">
        <v>43773.041666666664</v>
      </c>
      <c r="B7371" s="167">
        <f>WEEKNUM(A7371)</f>
        <v>45</v>
      </c>
      <c r="C7371" s="164">
        <f>WEEKDAY(A7371)</f>
        <v>2</v>
      </c>
      <c r="D7371" s="164">
        <v>2</v>
      </c>
      <c r="E7371" s="163">
        <v>12.065</v>
      </c>
      <c r="F7371" s="163">
        <v>12.065</v>
      </c>
      <c r="G7371" s="163">
        <v>10.055</v>
      </c>
      <c r="H7371" s="1">
        <v>320</v>
      </c>
      <c r="I7371" s="161">
        <f>VLOOKUP(B7371,L$2:M$54,2,FALSE)</f>
        <v>1.0227422608890537</v>
      </c>
      <c r="J7371">
        <f>MAX(I7371*F7371,E7371)</f>
        <v>12.339385377626433</v>
      </c>
      <c r="L7371" s="166"/>
      <c r="M7371" s="41"/>
      <c r="N7371" s="41"/>
      <c r="O7371" s="41"/>
    </row>
    <row r="7372" spans="1:15" x14ac:dyDescent="0.25">
      <c r="A7372" s="165">
        <v>43773.083333333336</v>
      </c>
      <c r="B7372" s="167">
        <f>WEEKNUM(A7372)</f>
        <v>45</v>
      </c>
      <c r="C7372" s="164">
        <f>WEEKDAY(A7372)</f>
        <v>2</v>
      </c>
      <c r="D7372" s="164">
        <v>3</v>
      </c>
      <c r="E7372" s="163">
        <v>12.030000000000001</v>
      </c>
      <c r="F7372" s="163">
        <v>12.030000000000001</v>
      </c>
      <c r="G7372" s="163">
        <v>11.02</v>
      </c>
      <c r="H7372" s="1">
        <v>182</v>
      </c>
      <c r="I7372" s="161">
        <f>VLOOKUP(B7372,L$2:M$54,2,FALSE)</f>
        <v>1.0227422608890537</v>
      </c>
      <c r="J7372">
        <f>MAX(I7372*F7372,E7372)</f>
        <v>12.303589398495317</v>
      </c>
      <c r="L7372" s="166"/>
      <c r="M7372" s="41"/>
      <c r="N7372" s="41"/>
      <c r="O7372" s="41"/>
    </row>
    <row r="7373" spans="1:15" x14ac:dyDescent="0.25">
      <c r="A7373" s="165">
        <v>43773.125</v>
      </c>
      <c r="B7373" s="167">
        <f>WEEKNUM(A7373)</f>
        <v>45</v>
      </c>
      <c r="C7373" s="164">
        <f>WEEKDAY(A7373)</f>
        <v>2</v>
      </c>
      <c r="D7373" s="164">
        <v>4</v>
      </c>
      <c r="E7373" s="163">
        <v>9.9499999999999993</v>
      </c>
      <c r="F7373" s="163">
        <v>9.9499999999999993</v>
      </c>
      <c r="G7373" s="163">
        <v>9.8999999999999986</v>
      </c>
      <c r="H7373" s="1">
        <v>210</v>
      </c>
      <c r="I7373" s="161">
        <f>VLOOKUP(B7373,L$2:M$54,2,FALSE)</f>
        <v>1.0227422608890537</v>
      </c>
      <c r="J7373">
        <f>MAX(I7373*F7373,E7373)</f>
        <v>10.176285495846084</v>
      </c>
      <c r="L7373" s="166"/>
      <c r="M7373" s="41"/>
      <c r="N7373" s="41"/>
      <c r="O7373" s="41"/>
    </row>
    <row r="7374" spans="1:15" x14ac:dyDescent="0.25">
      <c r="A7374" s="165">
        <v>43773.166666666664</v>
      </c>
      <c r="B7374" s="167">
        <f>WEEKNUM(A7374)</f>
        <v>45</v>
      </c>
      <c r="C7374" s="164">
        <f>WEEKDAY(A7374)</f>
        <v>2</v>
      </c>
      <c r="D7374" s="164">
        <v>5</v>
      </c>
      <c r="E7374" s="163">
        <v>10.190000000000001</v>
      </c>
      <c r="F7374" s="163">
        <v>10.190000000000001</v>
      </c>
      <c r="G7374" s="163">
        <v>10.9475</v>
      </c>
      <c r="H7374" s="1">
        <v>305</v>
      </c>
      <c r="I7374" s="161">
        <f>VLOOKUP(B7374,L$2:M$54,2,FALSE)</f>
        <v>1.0227422608890537</v>
      </c>
      <c r="J7374">
        <f>MAX(I7374*F7374,E7374)</f>
        <v>10.421743638459459</v>
      </c>
      <c r="L7374" s="166"/>
      <c r="M7374" s="41"/>
      <c r="N7374" s="41"/>
      <c r="O7374" s="41"/>
    </row>
    <row r="7375" spans="1:15" x14ac:dyDescent="0.25">
      <c r="A7375" s="165">
        <v>43773.208333333336</v>
      </c>
      <c r="B7375" s="167">
        <f>WEEKNUM(A7375)</f>
        <v>45</v>
      </c>
      <c r="C7375" s="164">
        <f>WEEKDAY(A7375)</f>
        <v>2</v>
      </c>
      <c r="D7375" s="164">
        <v>6</v>
      </c>
      <c r="E7375" s="163">
        <v>10.065000000000001</v>
      </c>
      <c r="F7375" s="163">
        <v>10.065000000000001</v>
      </c>
      <c r="G7375" s="163">
        <v>10.465</v>
      </c>
      <c r="H7375" s="1">
        <v>376</v>
      </c>
      <c r="I7375" s="161">
        <f>VLOOKUP(B7375,L$2:M$54,2,FALSE)</f>
        <v>1.0227422608890537</v>
      </c>
      <c r="J7375">
        <f>MAX(I7375*F7375,E7375)</f>
        <v>10.293900855848326</v>
      </c>
      <c r="L7375" s="166"/>
      <c r="M7375" s="41"/>
      <c r="N7375" s="41"/>
      <c r="O7375" s="41"/>
    </row>
    <row r="7376" spans="1:15" x14ac:dyDescent="0.25">
      <c r="A7376" s="165">
        <v>43773.25</v>
      </c>
      <c r="B7376" s="167">
        <f>WEEKNUM(A7376)</f>
        <v>45</v>
      </c>
      <c r="C7376" s="164">
        <f>WEEKDAY(A7376)</f>
        <v>2</v>
      </c>
      <c r="D7376" s="164">
        <v>7</v>
      </c>
      <c r="E7376" s="163">
        <v>10.09</v>
      </c>
      <c r="F7376" s="163">
        <v>10.09</v>
      </c>
      <c r="G7376" s="163">
        <v>11.342499999999999</v>
      </c>
      <c r="H7376" s="1">
        <v>678</v>
      </c>
      <c r="I7376" s="161">
        <f>VLOOKUP(B7376,L$2:M$54,2,FALSE)</f>
        <v>1.0227422608890537</v>
      </c>
      <c r="J7376">
        <f>MAX(I7376*F7376,E7376)</f>
        <v>10.319469412370552</v>
      </c>
      <c r="L7376" s="166"/>
      <c r="M7376" s="41"/>
      <c r="N7376" s="41"/>
      <c r="O7376" s="41"/>
    </row>
    <row r="7377" spans="1:15" x14ac:dyDescent="0.25">
      <c r="A7377" s="165">
        <v>43773.291666666664</v>
      </c>
      <c r="B7377" s="167">
        <f>WEEKNUM(A7377)</f>
        <v>45</v>
      </c>
      <c r="C7377" s="164">
        <f>WEEKDAY(A7377)</f>
        <v>2</v>
      </c>
      <c r="D7377" s="164">
        <v>8</v>
      </c>
      <c r="E7377" s="163">
        <v>9.9499999999999993</v>
      </c>
      <c r="F7377" s="163">
        <v>9.9499999999999993</v>
      </c>
      <c r="G7377" s="163">
        <v>11.899999999999999</v>
      </c>
      <c r="H7377" s="1">
        <v>1589</v>
      </c>
      <c r="I7377" s="161">
        <f>VLOOKUP(B7377,L$2:M$54,2,FALSE)</f>
        <v>1.0227422608890537</v>
      </c>
      <c r="J7377">
        <f>MAX(I7377*F7377,E7377)</f>
        <v>10.176285495846084</v>
      </c>
      <c r="L7377" s="166"/>
      <c r="M7377" s="41"/>
      <c r="N7377" s="41"/>
      <c r="O7377" s="41"/>
    </row>
    <row r="7378" spans="1:15" x14ac:dyDescent="0.25">
      <c r="A7378" s="165">
        <v>43773.333333333336</v>
      </c>
      <c r="B7378" s="167">
        <f>WEEKNUM(A7378)</f>
        <v>45</v>
      </c>
      <c r="C7378" s="164">
        <f>WEEKDAY(A7378)</f>
        <v>2</v>
      </c>
      <c r="D7378" s="164">
        <v>9</v>
      </c>
      <c r="E7378" s="163">
        <v>11.86</v>
      </c>
      <c r="F7378" s="163">
        <v>11.86</v>
      </c>
      <c r="G7378" s="163">
        <v>11.842499999999999</v>
      </c>
      <c r="H7378" s="1">
        <v>2255</v>
      </c>
      <c r="I7378" s="161">
        <f>VLOOKUP(B7378,L$2:M$54,2,FALSE)</f>
        <v>1.0227422608890537</v>
      </c>
      <c r="J7378">
        <f>MAX(I7378*F7378,E7378)</f>
        <v>12.129723214144176</v>
      </c>
      <c r="L7378" s="166"/>
      <c r="M7378" s="41"/>
      <c r="N7378" s="41"/>
      <c r="O7378" s="41"/>
    </row>
    <row r="7379" spans="1:15" x14ac:dyDescent="0.25">
      <c r="A7379" s="165">
        <v>43773.375</v>
      </c>
      <c r="B7379" s="167">
        <f>WEEKNUM(A7379)</f>
        <v>45</v>
      </c>
      <c r="C7379" s="164">
        <f>WEEKDAY(A7379)</f>
        <v>2</v>
      </c>
      <c r="D7379" s="164">
        <v>10</v>
      </c>
      <c r="E7379" s="163">
        <v>10.5</v>
      </c>
      <c r="F7379" s="163">
        <v>11.885</v>
      </c>
      <c r="G7379" s="163">
        <v>11.899999999999999</v>
      </c>
      <c r="H7379" s="1">
        <v>2726</v>
      </c>
      <c r="I7379" s="161">
        <f>VLOOKUP(B7379,L$2:M$54,2,FALSE)</f>
        <v>1.0227422608890537</v>
      </c>
      <c r="J7379">
        <f>MAX(I7379*F7379,E7379)</f>
        <v>12.155291770666404</v>
      </c>
      <c r="L7379" s="166"/>
      <c r="M7379" s="41"/>
      <c r="N7379" s="41"/>
      <c r="O7379" s="41"/>
    </row>
    <row r="7380" spans="1:15" x14ac:dyDescent="0.25">
      <c r="A7380" s="165">
        <v>43773.416666666664</v>
      </c>
      <c r="B7380" s="167">
        <f>WEEKNUM(A7380)</f>
        <v>45</v>
      </c>
      <c r="C7380" s="164">
        <f>WEEKDAY(A7380)</f>
        <v>2</v>
      </c>
      <c r="D7380" s="164">
        <v>11</v>
      </c>
      <c r="E7380" s="163">
        <v>10.934999999999999</v>
      </c>
      <c r="F7380" s="163">
        <v>11.94</v>
      </c>
      <c r="G7380" s="163">
        <v>11.842499999999999</v>
      </c>
      <c r="H7380" s="1">
        <v>3141</v>
      </c>
      <c r="I7380" s="161">
        <f>VLOOKUP(B7380,L$2:M$54,2,FALSE)</f>
        <v>1.0227422608890537</v>
      </c>
      <c r="J7380">
        <f>MAX(I7380*F7380,E7380)</f>
        <v>12.211542595015301</v>
      </c>
      <c r="L7380" s="166"/>
      <c r="M7380" s="41"/>
      <c r="N7380" s="41"/>
      <c r="O7380" s="41"/>
    </row>
    <row r="7381" spans="1:15" x14ac:dyDescent="0.25">
      <c r="A7381" s="165">
        <v>43773.458333333336</v>
      </c>
      <c r="B7381" s="167">
        <f>WEEKNUM(A7381)</f>
        <v>45</v>
      </c>
      <c r="C7381" s="164">
        <f>WEEKDAY(A7381)</f>
        <v>2</v>
      </c>
      <c r="D7381" s="164">
        <v>12</v>
      </c>
      <c r="E7381" s="163">
        <v>10</v>
      </c>
      <c r="F7381" s="163">
        <v>13.870000000000001</v>
      </c>
      <c r="G7381" s="163">
        <v>11.899999999999999</v>
      </c>
      <c r="H7381" s="1">
        <v>3207</v>
      </c>
      <c r="I7381" s="161">
        <f>VLOOKUP(B7381,L$2:M$54,2,FALSE)</f>
        <v>1.0227422608890537</v>
      </c>
      <c r="J7381">
        <f>MAX(I7381*F7381,E7381)</f>
        <v>14.185435158531176</v>
      </c>
      <c r="L7381" s="166"/>
      <c r="M7381" s="41"/>
      <c r="N7381" s="41"/>
      <c r="O7381" s="41"/>
    </row>
    <row r="7382" spans="1:15" x14ac:dyDescent="0.25">
      <c r="A7382" s="165">
        <v>43773.5</v>
      </c>
      <c r="B7382" s="167">
        <f>WEEKNUM(A7382)</f>
        <v>45</v>
      </c>
      <c r="C7382" s="164">
        <f>WEEKDAY(A7382)</f>
        <v>2</v>
      </c>
      <c r="D7382" s="164">
        <v>13</v>
      </c>
      <c r="E7382" s="163">
        <v>10</v>
      </c>
      <c r="F7382" s="163">
        <v>14.15</v>
      </c>
      <c r="G7382" s="163">
        <v>11.842499999999999</v>
      </c>
      <c r="H7382" s="1">
        <v>2753</v>
      </c>
      <c r="I7382" s="161">
        <f>VLOOKUP(B7382,L$2:M$54,2,FALSE)</f>
        <v>1.0227422608890537</v>
      </c>
      <c r="J7382">
        <f>MAX(I7382*F7382,E7382)</f>
        <v>14.471802991580111</v>
      </c>
      <c r="L7382" s="166"/>
      <c r="M7382" s="41"/>
      <c r="N7382" s="41"/>
      <c r="O7382" s="41"/>
    </row>
    <row r="7383" spans="1:15" x14ac:dyDescent="0.25">
      <c r="A7383" s="165">
        <v>43773.541666666664</v>
      </c>
      <c r="B7383" s="167">
        <f>WEEKNUM(A7383)</f>
        <v>45</v>
      </c>
      <c r="C7383" s="164">
        <f>WEEKDAY(A7383)</f>
        <v>2</v>
      </c>
      <c r="D7383" s="164">
        <v>14</v>
      </c>
      <c r="E7383" s="163">
        <v>10</v>
      </c>
      <c r="F7383" s="163">
        <v>11.9375</v>
      </c>
      <c r="G7383" s="163">
        <v>11.99</v>
      </c>
      <c r="H7383" s="1">
        <v>2735</v>
      </c>
      <c r="I7383" s="161">
        <f>VLOOKUP(B7383,L$2:M$54,2,FALSE)</f>
        <v>1.0227422608890537</v>
      </c>
      <c r="J7383">
        <f>MAX(I7383*F7383,E7383)</f>
        <v>12.208985739363079</v>
      </c>
      <c r="L7383" s="166"/>
      <c r="M7383" s="41"/>
      <c r="N7383" s="41"/>
      <c r="O7383" s="41"/>
    </row>
    <row r="7384" spans="1:15" x14ac:dyDescent="0.25">
      <c r="A7384" s="165">
        <v>43773.583333333336</v>
      </c>
      <c r="B7384" s="167">
        <f>WEEKNUM(A7384)</f>
        <v>45</v>
      </c>
      <c r="C7384" s="164">
        <f>WEEKDAY(A7384)</f>
        <v>2</v>
      </c>
      <c r="D7384" s="164">
        <v>15</v>
      </c>
      <c r="E7384" s="163">
        <v>11</v>
      </c>
      <c r="F7384" s="163">
        <v>12.105</v>
      </c>
      <c r="G7384" s="163">
        <v>12.045</v>
      </c>
      <c r="H7384" s="1">
        <v>2918</v>
      </c>
      <c r="I7384" s="161">
        <f>VLOOKUP(B7384,L$2:M$54,2,FALSE)</f>
        <v>1.0227422608890537</v>
      </c>
      <c r="J7384">
        <f>MAX(I7384*F7384,E7384)</f>
        <v>12.380295068061995</v>
      </c>
      <c r="L7384" s="166"/>
      <c r="M7384" s="41"/>
      <c r="N7384" s="41"/>
      <c r="O7384" s="41"/>
    </row>
    <row r="7385" spans="1:15" x14ac:dyDescent="0.25">
      <c r="A7385" s="165">
        <v>43773.625</v>
      </c>
      <c r="B7385" s="167">
        <f>WEEKNUM(A7385)</f>
        <v>45</v>
      </c>
      <c r="C7385" s="164">
        <f>WEEKDAY(A7385)</f>
        <v>2</v>
      </c>
      <c r="D7385" s="164">
        <v>16</v>
      </c>
      <c r="E7385" s="163">
        <v>10</v>
      </c>
      <c r="F7385" s="163">
        <v>13.850000000000001</v>
      </c>
      <c r="G7385" s="163">
        <v>12.012499999999999</v>
      </c>
      <c r="H7385" s="1">
        <v>3032</v>
      </c>
      <c r="I7385" s="161">
        <f>VLOOKUP(B7385,L$2:M$54,2,FALSE)</f>
        <v>1.0227422608890537</v>
      </c>
      <c r="J7385">
        <f>MAX(I7385*F7385,E7385)</f>
        <v>14.164980313313396</v>
      </c>
      <c r="L7385" s="166"/>
      <c r="M7385" s="41"/>
      <c r="N7385" s="41"/>
      <c r="O7385" s="41"/>
    </row>
    <row r="7386" spans="1:15" x14ac:dyDescent="0.25">
      <c r="A7386" s="165">
        <v>43773.666666666664</v>
      </c>
      <c r="B7386" s="167">
        <f>WEEKNUM(A7386)</f>
        <v>45</v>
      </c>
      <c r="C7386" s="164">
        <f>WEEKDAY(A7386)</f>
        <v>2</v>
      </c>
      <c r="D7386" s="164">
        <v>17</v>
      </c>
      <c r="E7386" s="163">
        <v>10</v>
      </c>
      <c r="F7386" s="163">
        <v>14.260000000000002</v>
      </c>
      <c r="G7386" s="163">
        <v>11.7875</v>
      </c>
      <c r="H7386" s="1">
        <v>3175</v>
      </c>
      <c r="I7386" s="161">
        <f>VLOOKUP(B7386,L$2:M$54,2,FALSE)</f>
        <v>1.0227422608890537</v>
      </c>
      <c r="J7386">
        <f>MAX(I7386*F7386,E7386)</f>
        <v>14.584304640277908</v>
      </c>
      <c r="L7386" s="166"/>
      <c r="M7386" s="41"/>
      <c r="N7386" s="41"/>
      <c r="O7386" s="41"/>
    </row>
    <row r="7387" spans="1:15" x14ac:dyDescent="0.25">
      <c r="A7387" s="165">
        <v>43773.708333333336</v>
      </c>
      <c r="B7387" s="167">
        <f>WEEKNUM(A7387)</f>
        <v>45</v>
      </c>
      <c r="C7387" s="164">
        <f>WEEKDAY(A7387)</f>
        <v>2</v>
      </c>
      <c r="D7387" s="164">
        <v>18</v>
      </c>
      <c r="E7387" s="163">
        <v>10</v>
      </c>
      <c r="F7387" s="163">
        <v>14</v>
      </c>
      <c r="G7387" s="163">
        <v>11.725</v>
      </c>
      <c r="H7387" s="1">
        <v>3288</v>
      </c>
      <c r="I7387" s="161">
        <f>VLOOKUP(B7387,L$2:M$54,2,FALSE)</f>
        <v>1.0227422608890537</v>
      </c>
      <c r="J7387">
        <f>MAX(I7387*F7387,E7387)</f>
        <v>14.318391652446753</v>
      </c>
      <c r="L7387" s="166"/>
      <c r="M7387" s="41"/>
      <c r="N7387" s="41"/>
      <c r="O7387" s="41"/>
    </row>
    <row r="7388" spans="1:15" x14ac:dyDescent="0.25">
      <c r="A7388" s="165">
        <v>43773.75</v>
      </c>
      <c r="B7388" s="167">
        <f>WEEKNUM(A7388)</f>
        <v>45</v>
      </c>
      <c r="C7388" s="164">
        <f>WEEKDAY(A7388)</f>
        <v>2</v>
      </c>
      <c r="D7388" s="164">
        <v>19</v>
      </c>
      <c r="E7388" s="163">
        <v>10</v>
      </c>
      <c r="F7388" s="163">
        <v>13.850000000000001</v>
      </c>
      <c r="G7388" s="163">
        <v>11.907499999999999</v>
      </c>
      <c r="H7388" s="1">
        <v>2852</v>
      </c>
      <c r="I7388" s="161">
        <f>VLOOKUP(B7388,L$2:M$54,2,FALSE)</f>
        <v>1.0227422608890537</v>
      </c>
      <c r="J7388">
        <f>MAX(I7388*F7388,E7388)</f>
        <v>14.164980313313396</v>
      </c>
      <c r="L7388" s="166"/>
      <c r="M7388" s="41"/>
      <c r="N7388" s="41"/>
      <c r="O7388" s="41"/>
    </row>
    <row r="7389" spans="1:15" x14ac:dyDescent="0.25">
      <c r="A7389" s="165">
        <v>43773.791666666664</v>
      </c>
      <c r="B7389" s="167">
        <f>WEEKNUM(A7389)</f>
        <v>45</v>
      </c>
      <c r="C7389" s="164">
        <f>WEEKDAY(A7389)</f>
        <v>2</v>
      </c>
      <c r="D7389" s="164">
        <v>20</v>
      </c>
      <c r="E7389" s="163">
        <v>10</v>
      </c>
      <c r="F7389" s="163">
        <v>14.260000000000002</v>
      </c>
      <c r="G7389" s="163">
        <v>12.022500000000001</v>
      </c>
      <c r="H7389" s="1">
        <v>1777</v>
      </c>
      <c r="I7389" s="161">
        <f>VLOOKUP(B7389,L$2:M$54,2,FALSE)</f>
        <v>1.0227422608890537</v>
      </c>
      <c r="J7389">
        <f>MAX(I7389*F7389,E7389)</f>
        <v>14.584304640277908</v>
      </c>
      <c r="L7389" s="166"/>
      <c r="M7389" s="41"/>
      <c r="N7389" s="41"/>
      <c r="O7389" s="41"/>
    </row>
    <row r="7390" spans="1:15" x14ac:dyDescent="0.25">
      <c r="A7390" s="165">
        <v>43773.833333333336</v>
      </c>
      <c r="B7390" s="167">
        <f>WEEKNUM(A7390)</f>
        <v>45</v>
      </c>
      <c r="C7390" s="164">
        <f>WEEKDAY(A7390)</f>
        <v>2</v>
      </c>
      <c r="D7390" s="164">
        <v>21</v>
      </c>
      <c r="E7390" s="163">
        <v>10</v>
      </c>
      <c r="F7390" s="163">
        <v>13</v>
      </c>
      <c r="G7390" s="163">
        <v>11.3675</v>
      </c>
      <c r="H7390" s="1">
        <v>995</v>
      </c>
      <c r="I7390" s="161">
        <f>VLOOKUP(B7390,L$2:M$54,2,FALSE)</f>
        <v>1.0227422608890537</v>
      </c>
      <c r="J7390">
        <f>MAX(I7390*F7390,E7390)</f>
        <v>13.295649391557699</v>
      </c>
      <c r="L7390" s="166"/>
      <c r="M7390" s="41"/>
      <c r="N7390" s="41"/>
      <c r="O7390" s="41"/>
    </row>
    <row r="7391" spans="1:15" x14ac:dyDescent="0.25">
      <c r="A7391" s="165">
        <v>43773.875</v>
      </c>
      <c r="B7391" s="167">
        <f>WEEKNUM(A7391)</f>
        <v>45</v>
      </c>
      <c r="C7391" s="164">
        <f>WEEKDAY(A7391)</f>
        <v>2</v>
      </c>
      <c r="D7391" s="164">
        <v>22</v>
      </c>
      <c r="E7391" s="163">
        <v>12.01</v>
      </c>
      <c r="F7391" s="163">
        <v>12.01</v>
      </c>
      <c r="G7391" s="163">
        <v>12.045</v>
      </c>
      <c r="H7391" s="1">
        <v>906</v>
      </c>
      <c r="I7391" s="161">
        <f>VLOOKUP(B7391,L$2:M$54,2,FALSE)</f>
        <v>1.0227422608890537</v>
      </c>
      <c r="J7391">
        <f>MAX(I7391*F7391,E7391)</f>
        <v>12.283134553277534</v>
      </c>
      <c r="L7391" s="166"/>
      <c r="M7391" s="41"/>
      <c r="N7391" s="41"/>
      <c r="O7391" s="41"/>
    </row>
    <row r="7392" spans="1:15" x14ac:dyDescent="0.25">
      <c r="A7392" s="165">
        <v>43773.916666666664</v>
      </c>
      <c r="B7392" s="167">
        <f>WEEKNUM(A7392)</f>
        <v>45</v>
      </c>
      <c r="C7392" s="164">
        <f>WEEKDAY(A7392)</f>
        <v>2</v>
      </c>
      <c r="D7392" s="164">
        <v>23</v>
      </c>
      <c r="E7392" s="163">
        <v>11.9375</v>
      </c>
      <c r="F7392" s="163">
        <v>11.9375</v>
      </c>
      <c r="G7392" s="163">
        <v>11.89</v>
      </c>
      <c r="H7392" s="1">
        <v>1010</v>
      </c>
      <c r="I7392" s="161">
        <f>VLOOKUP(B7392,L$2:M$54,2,FALSE)</f>
        <v>1.0227422608890537</v>
      </c>
      <c r="J7392">
        <f>MAX(I7392*F7392,E7392)</f>
        <v>12.208985739363079</v>
      </c>
      <c r="L7392" s="166"/>
      <c r="M7392" s="41"/>
      <c r="N7392" s="41"/>
      <c r="O7392" s="41"/>
    </row>
    <row r="7393" spans="1:15" x14ac:dyDescent="0.25">
      <c r="A7393" s="165">
        <v>43773.958333333336</v>
      </c>
      <c r="B7393" s="167">
        <f>WEEKNUM(A7393)</f>
        <v>45</v>
      </c>
      <c r="C7393" s="164">
        <f>WEEKDAY(A7393)</f>
        <v>2</v>
      </c>
      <c r="D7393" s="164">
        <v>24</v>
      </c>
      <c r="E7393" s="163">
        <v>12.105</v>
      </c>
      <c r="F7393" s="163">
        <v>12.105</v>
      </c>
      <c r="G7393" s="163">
        <v>11.705</v>
      </c>
      <c r="H7393" s="1">
        <v>1115</v>
      </c>
      <c r="I7393" s="161">
        <f>VLOOKUP(B7393,L$2:M$54,2,FALSE)</f>
        <v>1.0227422608890537</v>
      </c>
      <c r="J7393">
        <f>MAX(I7393*F7393,E7393)</f>
        <v>12.380295068061995</v>
      </c>
      <c r="L7393" s="166"/>
      <c r="M7393" s="41"/>
      <c r="N7393" s="41"/>
      <c r="O7393" s="41"/>
    </row>
    <row r="7394" spans="1:15" x14ac:dyDescent="0.25">
      <c r="A7394" s="165">
        <v>43774</v>
      </c>
      <c r="B7394" s="167">
        <f>WEEKNUM(A7394)</f>
        <v>45</v>
      </c>
      <c r="C7394" s="164">
        <f>WEEKDAY(A7394)</f>
        <v>3</v>
      </c>
      <c r="D7394" s="164">
        <v>1</v>
      </c>
      <c r="E7394" s="163">
        <v>12.032500000000001</v>
      </c>
      <c r="F7394" s="163">
        <v>12.032500000000001</v>
      </c>
      <c r="G7394" s="163">
        <v>10.66</v>
      </c>
      <c r="H7394" s="1">
        <v>909</v>
      </c>
      <c r="I7394" s="161">
        <f>VLOOKUP(B7394,L$2:M$54,2,FALSE)</f>
        <v>1.0227422608890537</v>
      </c>
      <c r="J7394">
        <f>MAX(I7394*F7394,E7394)</f>
        <v>12.30614625414754</v>
      </c>
      <c r="L7394" s="166"/>
      <c r="M7394" s="41"/>
      <c r="N7394" s="41"/>
      <c r="O7394" s="41"/>
    </row>
    <row r="7395" spans="1:15" x14ac:dyDescent="0.25">
      <c r="A7395" s="165">
        <v>43774.041666666664</v>
      </c>
      <c r="B7395" s="167">
        <f>WEEKNUM(A7395)</f>
        <v>45</v>
      </c>
      <c r="C7395" s="164">
        <f>WEEKDAY(A7395)</f>
        <v>3</v>
      </c>
      <c r="D7395" s="164">
        <v>2</v>
      </c>
      <c r="E7395" s="163">
        <v>10.879999999999999</v>
      </c>
      <c r="F7395" s="163">
        <v>10.879999999999999</v>
      </c>
      <c r="G7395" s="163">
        <v>10.195</v>
      </c>
      <c r="H7395" s="1">
        <v>488</v>
      </c>
      <c r="I7395" s="161">
        <f>VLOOKUP(B7395,L$2:M$54,2,FALSE)</f>
        <v>1.0227422608890537</v>
      </c>
      <c r="J7395">
        <f>MAX(I7395*F7395,E7395)</f>
        <v>11.127435798472904</v>
      </c>
      <c r="L7395" s="166"/>
      <c r="M7395" s="41"/>
      <c r="N7395" s="41"/>
      <c r="O7395" s="41"/>
    </row>
    <row r="7396" spans="1:15" x14ac:dyDescent="0.25">
      <c r="A7396" s="165">
        <v>43774.083333333336</v>
      </c>
      <c r="B7396" s="167">
        <f>WEEKNUM(A7396)</f>
        <v>45</v>
      </c>
      <c r="C7396" s="164">
        <f>WEEKDAY(A7396)</f>
        <v>3</v>
      </c>
      <c r="D7396" s="164">
        <v>3</v>
      </c>
      <c r="E7396" s="163">
        <v>12</v>
      </c>
      <c r="F7396" s="163">
        <v>12</v>
      </c>
      <c r="G7396" s="163">
        <v>10.09</v>
      </c>
      <c r="H7396" s="1">
        <v>283</v>
      </c>
      <c r="I7396" s="161">
        <f>VLOOKUP(B7396,L$2:M$54,2,FALSE)</f>
        <v>1.0227422608890537</v>
      </c>
      <c r="J7396">
        <f>MAX(I7396*F7396,E7396)</f>
        <v>12.272907130668646</v>
      </c>
      <c r="L7396" s="166"/>
      <c r="M7396" s="41"/>
      <c r="N7396" s="41"/>
      <c r="O7396" s="41"/>
    </row>
    <row r="7397" spans="1:15" x14ac:dyDescent="0.25">
      <c r="A7397" s="165">
        <v>43774.125</v>
      </c>
      <c r="B7397" s="167">
        <f>WEEKNUM(A7397)</f>
        <v>45</v>
      </c>
      <c r="C7397" s="164">
        <f>WEEKDAY(A7397)</f>
        <v>3</v>
      </c>
      <c r="D7397" s="164">
        <v>4</v>
      </c>
      <c r="E7397" s="163">
        <v>10.6</v>
      </c>
      <c r="F7397" s="163">
        <v>11.1</v>
      </c>
      <c r="G7397" s="163">
        <v>10.190000000000001</v>
      </c>
      <c r="H7397" s="1">
        <v>200</v>
      </c>
      <c r="I7397" s="161">
        <f>VLOOKUP(B7397,L$2:M$54,2,FALSE)</f>
        <v>1.0227422608890537</v>
      </c>
      <c r="J7397">
        <f>MAX(I7397*F7397,E7397)</f>
        <v>11.352439095868496</v>
      </c>
      <c r="L7397" s="166"/>
      <c r="M7397" s="41"/>
      <c r="N7397" s="41"/>
      <c r="O7397" s="41"/>
    </row>
    <row r="7398" spans="1:15" x14ac:dyDescent="0.25">
      <c r="A7398" s="165">
        <v>43774.166666666664</v>
      </c>
      <c r="B7398" s="167">
        <f>WEEKNUM(A7398)</f>
        <v>45</v>
      </c>
      <c r="C7398" s="164">
        <f>WEEKDAY(A7398)</f>
        <v>3</v>
      </c>
      <c r="D7398" s="164">
        <v>5</v>
      </c>
      <c r="E7398" s="163">
        <v>11.875</v>
      </c>
      <c r="F7398" s="163">
        <v>12</v>
      </c>
      <c r="G7398" s="163">
        <v>9.81</v>
      </c>
      <c r="H7398" s="1">
        <v>235</v>
      </c>
      <c r="I7398" s="161">
        <f>VLOOKUP(B7398,L$2:M$54,2,FALSE)</f>
        <v>1.0227422608890537</v>
      </c>
      <c r="J7398">
        <f>MAX(I7398*F7398,E7398)</f>
        <v>12.272907130668646</v>
      </c>
      <c r="L7398" s="166"/>
      <c r="M7398" s="41"/>
      <c r="N7398" s="41"/>
      <c r="O7398" s="41"/>
    </row>
    <row r="7399" spans="1:15" x14ac:dyDescent="0.25">
      <c r="A7399" s="165">
        <v>43774.208333333336</v>
      </c>
      <c r="B7399" s="167">
        <f>WEEKNUM(A7399)</f>
        <v>45</v>
      </c>
      <c r="C7399" s="164">
        <f>WEEKDAY(A7399)</f>
        <v>3</v>
      </c>
      <c r="D7399" s="164">
        <v>6</v>
      </c>
      <c r="E7399" s="163">
        <v>10.6</v>
      </c>
      <c r="F7399" s="163">
        <v>11.1</v>
      </c>
      <c r="G7399" s="163">
        <v>10.08</v>
      </c>
      <c r="H7399" s="1">
        <v>233</v>
      </c>
      <c r="I7399" s="161">
        <f>VLOOKUP(B7399,L$2:M$54,2,FALSE)</f>
        <v>1.0227422608890537</v>
      </c>
      <c r="J7399">
        <f>MAX(I7399*F7399,E7399)</f>
        <v>11.352439095868496</v>
      </c>
      <c r="L7399" s="166"/>
      <c r="M7399" s="41"/>
      <c r="N7399" s="41"/>
      <c r="O7399" s="41"/>
    </row>
    <row r="7400" spans="1:15" x14ac:dyDescent="0.25">
      <c r="A7400" s="165">
        <v>43774.25</v>
      </c>
      <c r="B7400" s="167">
        <f>WEEKNUM(A7400)</f>
        <v>45</v>
      </c>
      <c r="C7400" s="164">
        <f>WEEKDAY(A7400)</f>
        <v>3</v>
      </c>
      <c r="D7400" s="164">
        <v>7</v>
      </c>
      <c r="E7400" s="163">
        <v>10.5</v>
      </c>
      <c r="F7400" s="163">
        <v>11</v>
      </c>
      <c r="G7400" s="163">
        <v>11.86</v>
      </c>
      <c r="H7400" s="1">
        <v>283</v>
      </c>
      <c r="I7400" s="161">
        <f>VLOOKUP(B7400,L$2:M$54,2,FALSE)</f>
        <v>1.0227422608890537</v>
      </c>
      <c r="J7400">
        <f>MAX(I7400*F7400,E7400)</f>
        <v>11.25016486977959</v>
      </c>
      <c r="L7400" s="166"/>
      <c r="M7400" s="41"/>
      <c r="N7400" s="41"/>
      <c r="O7400" s="41"/>
    </row>
    <row r="7401" spans="1:15" x14ac:dyDescent="0.25">
      <c r="A7401" s="165">
        <v>43774.291666666664</v>
      </c>
      <c r="B7401" s="167">
        <f>WEEKNUM(A7401)</f>
        <v>45</v>
      </c>
      <c r="C7401" s="164">
        <f>WEEKDAY(A7401)</f>
        <v>3</v>
      </c>
      <c r="D7401" s="164">
        <v>8</v>
      </c>
      <c r="E7401" s="163">
        <v>10.875</v>
      </c>
      <c r="F7401" s="163">
        <v>12</v>
      </c>
      <c r="G7401" s="163">
        <v>11.0725</v>
      </c>
      <c r="H7401" s="1">
        <v>503</v>
      </c>
      <c r="I7401" s="161">
        <f>VLOOKUP(B7401,L$2:M$54,2,FALSE)</f>
        <v>1.0227422608890537</v>
      </c>
      <c r="J7401">
        <f>MAX(I7401*F7401,E7401)</f>
        <v>12.272907130668646</v>
      </c>
      <c r="L7401" s="166"/>
      <c r="M7401" s="41"/>
      <c r="N7401" s="41"/>
      <c r="O7401" s="41"/>
    </row>
    <row r="7402" spans="1:15" x14ac:dyDescent="0.25">
      <c r="A7402" s="165">
        <v>43774.333333333336</v>
      </c>
      <c r="B7402" s="167">
        <f>WEEKNUM(A7402)</f>
        <v>45</v>
      </c>
      <c r="C7402" s="164">
        <f>WEEKDAY(A7402)</f>
        <v>3</v>
      </c>
      <c r="D7402" s="164">
        <v>9</v>
      </c>
      <c r="E7402" s="163">
        <v>10</v>
      </c>
      <c r="F7402" s="163">
        <v>15.75</v>
      </c>
      <c r="G7402" s="163">
        <v>11.442500000000001</v>
      </c>
      <c r="H7402" s="1">
        <v>773</v>
      </c>
      <c r="I7402" s="161">
        <f>VLOOKUP(B7402,L$2:M$54,2,FALSE)</f>
        <v>1.0227422608890537</v>
      </c>
      <c r="J7402">
        <f>MAX(I7402*F7402,E7402)</f>
        <v>16.108190609002595</v>
      </c>
      <c r="L7402" s="166"/>
      <c r="M7402" s="41"/>
      <c r="N7402" s="41"/>
      <c r="O7402" s="41"/>
    </row>
    <row r="7403" spans="1:15" x14ac:dyDescent="0.25">
      <c r="A7403" s="165">
        <v>43774.375</v>
      </c>
      <c r="B7403" s="167">
        <f>WEEKNUM(A7403)</f>
        <v>45</v>
      </c>
      <c r="C7403" s="164">
        <f>WEEKDAY(A7403)</f>
        <v>3</v>
      </c>
      <c r="D7403" s="164">
        <v>10</v>
      </c>
      <c r="E7403" s="163">
        <v>10</v>
      </c>
      <c r="F7403" s="163">
        <v>17.625</v>
      </c>
      <c r="G7403" s="163">
        <v>12.105</v>
      </c>
      <c r="H7403" s="1">
        <v>1244</v>
      </c>
      <c r="I7403" s="161">
        <f>VLOOKUP(B7403,L$2:M$54,2,FALSE)</f>
        <v>1.0227422608890537</v>
      </c>
      <c r="J7403">
        <f>MAX(I7403*F7403,E7403)</f>
        <v>18.025832348169573</v>
      </c>
      <c r="L7403" s="166"/>
      <c r="M7403" s="41"/>
      <c r="N7403" s="41"/>
      <c r="O7403" s="41"/>
    </row>
    <row r="7404" spans="1:15" x14ac:dyDescent="0.25">
      <c r="A7404" s="165">
        <v>43774.416666666664</v>
      </c>
      <c r="B7404" s="167">
        <f>WEEKNUM(A7404)</f>
        <v>45</v>
      </c>
      <c r="C7404" s="164">
        <f>WEEKDAY(A7404)</f>
        <v>3</v>
      </c>
      <c r="D7404" s="164">
        <v>11</v>
      </c>
      <c r="E7404" s="163">
        <v>10</v>
      </c>
      <c r="F7404" s="163">
        <v>14.75</v>
      </c>
      <c r="G7404" s="163">
        <v>12.0375</v>
      </c>
      <c r="H7404" s="1">
        <v>1771</v>
      </c>
      <c r="I7404" s="161">
        <f>VLOOKUP(B7404,L$2:M$54,2,FALSE)</f>
        <v>1.0227422608890537</v>
      </c>
      <c r="J7404">
        <f>MAX(I7404*F7404,E7404)</f>
        <v>15.085448348113543</v>
      </c>
      <c r="L7404" s="166"/>
      <c r="M7404" s="41"/>
      <c r="N7404" s="41"/>
      <c r="O7404" s="41"/>
    </row>
    <row r="7405" spans="1:15" x14ac:dyDescent="0.25">
      <c r="A7405" s="165">
        <v>43774.458333333336</v>
      </c>
      <c r="B7405" s="167">
        <f>WEEKNUM(A7405)</f>
        <v>45</v>
      </c>
      <c r="C7405" s="164">
        <f>WEEKDAY(A7405)</f>
        <v>3</v>
      </c>
      <c r="D7405" s="164">
        <v>12</v>
      </c>
      <c r="E7405" s="163">
        <v>10</v>
      </c>
      <c r="F7405" s="163">
        <v>14</v>
      </c>
      <c r="G7405" s="163">
        <v>11.475</v>
      </c>
      <c r="H7405" s="1">
        <v>2472</v>
      </c>
      <c r="I7405" s="161">
        <f>VLOOKUP(B7405,L$2:M$54,2,FALSE)</f>
        <v>1.0227422608890537</v>
      </c>
      <c r="J7405">
        <f>MAX(I7405*F7405,E7405)</f>
        <v>14.318391652446753</v>
      </c>
      <c r="L7405" s="166"/>
      <c r="M7405" s="41"/>
      <c r="N7405" s="41"/>
      <c r="O7405" s="41"/>
    </row>
    <row r="7406" spans="1:15" x14ac:dyDescent="0.25">
      <c r="A7406" s="165">
        <v>43774.5</v>
      </c>
      <c r="B7406" s="167">
        <f>WEEKNUM(A7406)</f>
        <v>45</v>
      </c>
      <c r="C7406" s="164">
        <f>WEEKDAY(A7406)</f>
        <v>3</v>
      </c>
      <c r="D7406" s="164">
        <v>13</v>
      </c>
      <c r="E7406" s="163">
        <v>10</v>
      </c>
      <c r="F7406" s="163">
        <v>13.875</v>
      </c>
      <c r="G7406" s="163">
        <v>11.516249999999999</v>
      </c>
      <c r="H7406" s="1">
        <v>2188</v>
      </c>
      <c r="I7406" s="161">
        <f>VLOOKUP(B7406,L$2:M$54,2,FALSE)</f>
        <v>1.0227422608890537</v>
      </c>
      <c r="J7406">
        <f>MAX(I7406*F7406,E7406)</f>
        <v>14.19054886983562</v>
      </c>
      <c r="L7406" s="166"/>
      <c r="M7406" s="41"/>
      <c r="N7406" s="41"/>
      <c r="O7406" s="41"/>
    </row>
    <row r="7407" spans="1:15" x14ac:dyDescent="0.25">
      <c r="A7407" s="165">
        <v>43774.541666666664</v>
      </c>
      <c r="B7407" s="167">
        <f>WEEKNUM(A7407)</f>
        <v>45</v>
      </c>
      <c r="C7407" s="164">
        <f>WEEKDAY(A7407)</f>
        <v>3</v>
      </c>
      <c r="D7407" s="164">
        <v>14</v>
      </c>
      <c r="E7407" s="163">
        <v>10</v>
      </c>
      <c r="F7407" s="163">
        <v>14.125</v>
      </c>
      <c r="G7407" s="163">
        <v>12.01</v>
      </c>
      <c r="H7407" s="1">
        <v>1941</v>
      </c>
      <c r="I7407" s="161">
        <f>VLOOKUP(B7407,L$2:M$54,2,FALSE)</f>
        <v>1.0227422608890537</v>
      </c>
      <c r="J7407">
        <f>MAX(I7407*F7407,E7407)</f>
        <v>14.446234435057884</v>
      </c>
      <c r="L7407" s="166"/>
      <c r="M7407" s="41"/>
      <c r="N7407" s="41"/>
      <c r="O7407" s="41"/>
    </row>
    <row r="7408" spans="1:15" x14ac:dyDescent="0.25">
      <c r="A7408" s="165">
        <v>43774.583333333336</v>
      </c>
      <c r="B7408" s="167">
        <f>WEEKNUM(A7408)</f>
        <v>45</v>
      </c>
      <c r="C7408" s="164">
        <f>WEEKDAY(A7408)</f>
        <v>3</v>
      </c>
      <c r="D7408" s="164">
        <v>15</v>
      </c>
      <c r="E7408" s="163">
        <v>10</v>
      </c>
      <c r="F7408" s="163">
        <v>14.074999999999999</v>
      </c>
      <c r="G7408" s="163">
        <v>12.0425</v>
      </c>
      <c r="H7408" s="1">
        <v>2343</v>
      </c>
      <c r="I7408" s="161">
        <f>VLOOKUP(B7408,L$2:M$54,2,FALSE)</f>
        <v>1.0227422608890537</v>
      </c>
      <c r="J7408">
        <f>MAX(I7408*F7408,E7408)</f>
        <v>14.395097322013431</v>
      </c>
      <c r="L7408" s="166"/>
      <c r="M7408" s="41"/>
      <c r="N7408" s="41"/>
      <c r="O7408" s="41"/>
    </row>
    <row r="7409" spans="1:15" x14ac:dyDescent="0.25">
      <c r="A7409" s="165">
        <v>43774.625</v>
      </c>
      <c r="B7409" s="167">
        <f>WEEKNUM(A7409)</f>
        <v>45</v>
      </c>
      <c r="C7409" s="164">
        <f>WEEKDAY(A7409)</f>
        <v>3</v>
      </c>
      <c r="D7409" s="164">
        <v>16</v>
      </c>
      <c r="E7409" s="163">
        <v>10</v>
      </c>
      <c r="F7409" s="163">
        <v>13.975000000000001</v>
      </c>
      <c r="G7409" s="163">
        <v>12.525</v>
      </c>
      <c r="H7409" s="1">
        <v>2696</v>
      </c>
      <c r="I7409" s="161">
        <f>VLOOKUP(B7409,L$2:M$54,2,FALSE)</f>
        <v>1.0227422608890537</v>
      </c>
      <c r="J7409">
        <f>MAX(I7409*F7409,E7409)</f>
        <v>14.292823095924527</v>
      </c>
      <c r="L7409" s="166"/>
      <c r="M7409" s="41"/>
      <c r="N7409" s="41"/>
      <c r="O7409" s="41"/>
    </row>
    <row r="7410" spans="1:15" x14ac:dyDescent="0.25">
      <c r="A7410" s="165">
        <v>43774.666666666664</v>
      </c>
      <c r="B7410" s="167">
        <f>WEEKNUM(A7410)</f>
        <v>45</v>
      </c>
      <c r="C7410" s="164">
        <f>WEEKDAY(A7410)</f>
        <v>3</v>
      </c>
      <c r="D7410" s="164">
        <v>17</v>
      </c>
      <c r="E7410" s="163">
        <v>10</v>
      </c>
      <c r="F7410" s="163">
        <v>14.175000000000001</v>
      </c>
      <c r="G7410" s="163">
        <v>12.01</v>
      </c>
      <c r="H7410" s="1">
        <v>3065</v>
      </c>
      <c r="I7410" s="161">
        <f>VLOOKUP(B7410,L$2:M$54,2,FALSE)</f>
        <v>1.0227422608890537</v>
      </c>
      <c r="J7410">
        <f>MAX(I7410*F7410,E7410)</f>
        <v>14.497371548102338</v>
      </c>
      <c r="L7410" s="166"/>
      <c r="M7410" s="41"/>
      <c r="N7410" s="41"/>
      <c r="O7410" s="41"/>
    </row>
    <row r="7411" spans="1:15" x14ac:dyDescent="0.25">
      <c r="A7411" s="165">
        <v>43774.708333333336</v>
      </c>
      <c r="B7411" s="167">
        <f>WEEKNUM(A7411)</f>
        <v>45</v>
      </c>
      <c r="C7411" s="164">
        <f>WEEKDAY(A7411)</f>
        <v>3</v>
      </c>
      <c r="D7411" s="164">
        <v>18</v>
      </c>
      <c r="E7411" s="163">
        <v>10</v>
      </c>
      <c r="F7411" s="163">
        <v>14.45</v>
      </c>
      <c r="G7411" s="163">
        <v>12.0425</v>
      </c>
      <c r="H7411" s="1">
        <v>3180</v>
      </c>
      <c r="I7411" s="161">
        <f>VLOOKUP(B7411,L$2:M$54,2,FALSE)</f>
        <v>1.0227422608890537</v>
      </c>
      <c r="J7411">
        <f>MAX(I7411*F7411,E7411)</f>
        <v>14.778625669846825</v>
      </c>
      <c r="L7411" s="166"/>
      <c r="M7411" s="41"/>
      <c r="N7411" s="41"/>
      <c r="O7411" s="41"/>
    </row>
    <row r="7412" spans="1:15" x14ac:dyDescent="0.25">
      <c r="A7412" s="165">
        <v>43774.75</v>
      </c>
      <c r="B7412" s="167">
        <f>WEEKNUM(A7412)</f>
        <v>45</v>
      </c>
      <c r="C7412" s="164">
        <f>WEEKDAY(A7412)</f>
        <v>3</v>
      </c>
      <c r="D7412" s="164">
        <v>19</v>
      </c>
      <c r="E7412" s="163">
        <v>10</v>
      </c>
      <c r="F7412" s="163">
        <v>17.375</v>
      </c>
      <c r="G7412" s="163">
        <v>11.925000000000001</v>
      </c>
      <c r="H7412" s="1">
        <v>2371</v>
      </c>
      <c r="I7412" s="161">
        <f>VLOOKUP(B7412,L$2:M$54,2,FALSE)</f>
        <v>1.0227422608890537</v>
      </c>
      <c r="J7412">
        <f>MAX(I7412*F7412,E7412)</f>
        <v>17.770146782947307</v>
      </c>
      <c r="L7412" s="166"/>
      <c r="M7412" s="41"/>
      <c r="N7412" s="41"/>
      <c r="O7412" s="41"/>
    </row>
    <row r="7413" spans="1:15" x14ac:dyDescent="0.25">
      <c r="A7413" s="165">
        <v>43774.791666666664</v>
      </c>
      <c r="B7413" s="167">
        <f>WEEKNUM(A7413)</f>
        <v>45</v>
      </c>
      <c r="C7413" s="164">
        <f>WEEKDAY(A7413)</f>
        <v>3</v>
      </c>
      <c r="D7413" s="164">
        <v>20</v>
      </c>
      <c r="E7413" s="163">
        <v>10</v>
      </c>
      <c r="F7413" s="163">
        <v>15.925000000000001</v>
      </c>
      <c r="G7413" s="163">
        <v>12.13</v>
      </c>
      <c r="H7413" s="1">
        <v>1604</v>
      </c>
      <c r="I7413" s="161">
        <f>VLOOKUP(B7413,L$2:M$54,2,FALSE)</f>
        <v>1.0227422608890537</v>
      </c>
      <c r="J7413">
        <f>MAX(I7413*F7413,E7413)</f>
        <v>16.287170504658182</v>
      </c>
      <c r="L7413" s="166"/>
      <c r="M7413" s="41"/>
      <c r="N7413" s="41"/>
      <c r="O7413" s="41"/>
    </row>
    <row r="7414" spans="1:15" x14ac:dyDescent="0.25">
      <c r="A7414" s="165">
        <v>43774.833333333336</v>
      </c>
      <c r="B7414" s="167">
        <f>WEEKNUM(A7414)</f>
        <v>45</v>
      </c>
      <c r="C7414" s="164">
        <f>WEEKDAY(A7414)</f>
        <v>3</v>
      </c>
      <c r="D7414" s="164">
        <v>21</v>
      </c>
      <c r="E7414" s="163">
        <v>10</v>
      </c>
      <c r="F7414" s="163">
        <v>13.525</v>
      </c>
      <c r="G7414" s="163">
        <v>11.935</v>
      </c>
      <c r="H7414" s="1">
        <v>1304</v>
      </c>
      <c r="I7414" s="161">
        <f>VLOOKUP(B7414,L$2:M$54,2,FALSE)</f>
        <v>1.0227422608890537</v>
      </c>
      <c r="J7414">
        <f>MAX(I7414*F7414,E7414)</f>
        <v>13.832589078524451</v>
      </c>
      <c r="L7414" s="166"/>
      <c r="M7414" s="41"/>
      <c r="N7414" s="41"/>
      <c r="O7414" s="41"/>
    </row>
    <row r="7415" spans="1:15" x14ac:dyDescent="0.25">
      <c r="A7415" s="165">
        <v>43774.875</v>
      </c>
      <c r="B7415" s="167">
        <f>WEEKNUM(A7415)</f>
        <v>45</v>
      </c>
      <c r="C7415" s="164">
        <f>WEEKDAY(A7415)</f>
        <v>3</v>
      </c>
      <c r="D7415" s="164">
        <v>22</v>
      </c>
      <c r="E7415" s="163">
        <v>12.45</v>
      </c>
      <c r="F7415" s="163">
        <v>12.45</v>
      </c>
      <c r="G7415" s="163">
        <v>12.032500000000001</v>
      </c>
      <c r="H7415" s="1">
        <v>957</v>
      </c>
      <c r="I7415" s="161">
        <f>VLOOKUP(B7415,L$2:M$54,2,FALSE)</f>
        <v>1.0227422608890537</v>
      </c>
      <c r="J7415">
        <f>MAX(I7415*F7415,E7415)</f>
        <v>12.733141148068718</v>
      </c>
      <c r="L7415" s="166"/>
      <c r="M7415" s="41"/>
      <c r="N7415" s="41"/>
      <c r="O7415" s="41"/>
    </row>
    <row r="7416" spans="1:15" x14ac:dyDescent="0.25">
      <c r="A7416" s="165">
        <v>43774.916666666664</v>
      </c>
      <c r="B7416" s="167">
        <f>WEEKNUM(A7416)</f>
        <v>45</v>
      </c>
      <c r="C7416" s="164">
        <f>WEEKDAY(A7416)</f>
        <v>3</v>
      </c>
      <c r="D7416" s="164">
        <v>23</v>
      </c>
      <c r="E7416" s="163">
        <v>11.95</v>
      </c>
      <c r="F7416" s="163">
        <v>11.95</v>
      </c>
      <c r="G7416" s="163">
        <v>10.879999999999999</v>
      </c>
      <c r="H7416" s="1">
        <v>696</v>
      </c>
      <c r="I7416" s="161">
        <f>VLOOKUP(B7416,L$2:M$54,2,FALSE)</f>
        <v>1.0227422608890537</v>
      </c>
      <c r="J7416">
        <f>MAX(I7416*F7416,E7416)</f>
        <v>12.221770017624191</v>
      </c>
      <c r="L7416" s="166"/>
      <c r="M7416" s="41"/>
      <c r="N7416" s="41"/>
      <c r="O7416" s="41"/>
    </row>
    <row r="7417" spans="1:15" x14ac:dyDescent="0.25">
      <c r="A7417" s="165">
        <v>43774.958333333336</v>
      </c>
      <c r="B7417" s="167">
        <f>WEEKNUM(A7417)</f>
        <v>45</v>
      </c>
      <c r="C7417" s="164">
        <f>WEEKDAY(A7417)</f>
        <v>3</v>
      </c>
      <c r="D7417" s="164">
        <v>24</v>
      </c>
      <c r="E7417" s="163">
        <v>11.725000000000001</v>
      </c>
      <c r="F7417" s="163">
        <v>11.725000000000001</v>
      </c>
      <c r="G7417" s="163">
        <v>12</v>
      </c>
      <c r="H7417" s="1">
        <v>312</v>
      </c>
      <c r="I7417" s="161">
        <f>VLOOKUP(B7417,L$2:M$54,2,FALSE)</f>
        <v>1.0227422608890537</v>
      </c>
      <c r="J7417">
        <f>MAX(I7417*F7417,E7417)</f>
        <v>11.991653008924157</v>
      </c>
      <c r="L7417" s="166"/>
      <c r="M7417" s="41"/>
      <c r="N7417" s="41"/>
      <c r="O7417" s="41"/>
    </row>
    <row r="7418" spans="1:15" x14ac:dyDescent="0.25">
      <c r="A7418" s="165">
        <v>43775</v>
      </c>
      <c r="B7418" s="167">
        <f>WEEKNUM(A7418)</f>
        <v>45</v>
      </c>
      <c r="C7418" s="164">
        <f>WEEKDAY(A7418)</f>
        <v>4</v>
      </c>
      <c r="D7418" s="164">
        <v>1</v>
      </c>
      <c r="E7418" s="163">
        <v>12</v>
      </c>
      <c r="F7418" s="163">
        <v>12</v>
      </c>
      <c r="G7418" s="163">
        <v>10.85</v>
      </c>
      <c r="H7418" s="1">
        <v>169</v>
      </c>
      <c r="I7418" s="161">
        <f>VLOOKUP(B7418,L$2:M$54,2,FALSE)</f>
        <v>1.0227422608890537</v>
      </c>
      <c r="J7418">
        <f>MAX(I7418*F7418,E7418)</f>
        <v>12.272907130668646</v>
      </c>
      <c r="L7418" s="166"/>
      <c r="M7418" s="41"/>
      <c r="N7418" s="41"/>
      <c r="O7418" s="41"/>
    </row>
    <row r="7419" spans="1:15" x14ac:dyDescent="0.25">
      <c r="A7419" s="165">
        <v>43775.041666666664</v>
      </c>
      <c r="B7419" s="167">
        <f>WEEKNUM(A7419)</f>
        <v>45</v>
      </c>
      <c r="C7419" s="164">
        <f>WEEKDAY(A7419)</f>
        <v>4</v>
      </c>
      <c r="D7419" s="164">
        <v>2</v>
      </c>
      <c r="E7419" s="163">
        <v>11.07</v>
      </c>
      <c r="F7419" s="163">
        <v>11.07</v>
      </c>
      <c r="G7419" s="163">
        <v>11.9375</v>
      </c>
      <c r="H7419" s="1">
        <v>99</v>
      </c>
      <c r="I7419" s="161">
        <f>VLOOKUP(B7419,L$2:M$54,2,FALSE)</f>
        <v>1.0227422608890537</v>
      </c>
      <c r="J7419">
        <f>MAX(I7419*F7419,E7419)</f>
        <v>11.321756828041826</v>
      </c>
      <c r="L7419" s="166"/>
      <c r="M7419" s="41"/>
      <c r="N7419" s="41"/>
      <c r="O7419" s="41"/>
    </row>
    <row r="7420" spans="1:15" x14ac:dyDescent="0.25">
      <c r="A7420" s="165">
        <v>43775.083333333336</v>
      </c>
      <c r="B7420" s="167">
        <f>WEEKNUM(A7420)</f>
        <v>45</v>
      </c>
      <c r="C7420" s="164">
        <f>WEEKDAY(A7420)</f>
        <v>4</v>
      </c>
      <c r="D7420" s="164">
        <v>3</v>
      </c>
      <c r="E7420" s="163">
        <v>11.175000000000001</v>
      </c>
      <c r="F7420" s="163">
        <v>11.175000000000001</v>
      </c>
      <c r="G7420" s="163">
        <v>10.85</v>
      </c>
      <c r="H7420" s="1">
        <v>62</v>
      </c>
      <c r="I7420" s="161">
        <f>VLOOKUP(B7420,L$2:M$54,2,FALSE)</f>
        <v>1.0227422608890537</v>
      </c>
      <c r="J7420">
        <f>MAX(I7420*F7420,E7420)</f>
        <v>11.429144765435176</v>
      </c>
      <c r="L7420" s="166"/>
      <c r="M7420" s="41"/>
      <c r="N7420" s="41"/>
      <c r="O7420" s="41"/>
    </row>
    <row r="7421" spans="1:15" x14ac:dyDescent="0.25">
      <c r="A7421" s="165">
        <v>43775.125</v>
      </c>
      <c r="B7421" s="167">
        <f>WEEKNUM(A7421)</f>
        <v>45</v>
      </c>
      <c r="C7421" s="164">
        <f>WEEKDAY(A7421)</f>
        <v>4</v>
      </c>
      <c r="D7421" s="164">
        <v>4</v>
      </c>
      <c r="E7421" s="163">
        <v>11.745000000000001</v>
      </c>
      <c r="F7421" s="163">
        <v>11.745000000000001</v>
      </c>
      <c r="G7421" s="163">
        <v>10.75</v>
      </c>
      <c r="H7421" s="1">
        <v>144</v>
      </c>
      <c r="I7421" s="161">
        <f>VLOOKUP(B7421,L$2:M$54,2,FALSE)</f>
        <v>1.0227422608890537</v>
      </c>
      <c r="J7421">
        <f>MAX(I7421*F7421,E7421)</f>
        <v>12.012107854141938</v>
      </c>
      <c r="L7421" s="166"/>
      <c r="M7421" s="41"/>
      <c r="N7421" s="41"/>
      <c r="O7421" s="41"/>
    </row>
    <row r="7422" spans="1:15" x14ac:dyDescent="0.25">
      <c r="A7422" s="165">
        <v>43775.166666666664</v>
      </c>
      <c r="B7422" s="167">
        <f>WEEKNUM(A7422)</f>
        <v>45</v>
      </c>
      <c r="C7422" s="164">
        <f>WEEKDAY(A7422)</f>
        <v>4</v>
      </c>
      <c r="D7422" s="164">
        <v>5</v>
      </c>
      <c r="E7422" s="163">
        <v>12.195</v>
      </c>
      <c r="F7422" s="163">
        <v>12.195</v>
      </c>
      <c r="G7422" s="163">
        <v>11.4375</v>
      </c>
      <c r="H7422" s="1">
        <v>322</v>
      </c>
      <c r="I7422" s="161">
        <f>VLOOKUP(B7422,L$2:M$54,2,FALSE)</f>
        <v>1.0227422608890537</v>
      </c>
      <c r="J7422">
        <f>MAX(I7422*F7422,E7422)</f>
        <v>12.47234187154201</v>
      </c>
      <c r="L7422" s="166"/>
      <c r="M7422" s="41"/>
      <c r="N7422" s="41"/>
      <c r="O7422" s="41"/>
    </row>
    <row r="7423" spans="1:15" x14ac:dyDescent="0.25">
      <c r="A7423" s="165">
        <v>43775.208333333336</v>
      </c>
      <c r="B7423" s="167">
        <f>WEEKNUM(A7423)</f>
        <v>45</v>
      </c>
      <c r="C7423" s="164">
        <f>WEEKDAY(A7423)</f>
        <v>4</v>
      </c>
      <c r="D7423" s="164">
        <v>6</v>
      </c>
      <c r="E7423" s="163">
        <v>11.705</v>
      </c>
      <c r="F7423" s="163">
        <v>11.705</v>
      </c>
      <c r="G7423" s="163">
        <v>12.875</v>
      </c>
      <c r="H7423" s="1">
        <v>946</v>
      </c>
      <c r="I7423" s="161">
        <f>VLOOKUP(B7423,L$2:M$54,2,FALSE)</f>
        <v>1.0227422608890537</v>
      </c>
      <c r="J7423">
        <f>MAX(I7423*F7423,E7423)</f>
        <v>11.971198163706374</v>
      </c>
      <c r="L7423" s="166"/>
      <c r="M7423" s="41"/>
      <c r="N7423" s="41"/>
      <c r="O7423" s="41"/>
    </row>
    <row r="7424" spans="1:15" x14ac:dyDescent="0.25">
      <c r="A7424" s="165">
        <v>43775.25</v>
      </c>
      <c r="B7424" s="167">
        <f>WEEKNUM(A7424)</f>
        <v>45</v>
      </c>
      <c r="C7424" s="164">
        <f>WEEKDAY(A7424)</f>
        <v>4</v>
      </c>
      <c r="D7424" s="164">
        <v>7</v>
      </c>
      <c r="E7424" s="163">
        <v>10.620000000000001</v>
      </c>
      <c r="F7424" s="163">
        <v>10.620000000000001</v>
      </c>
      <c r="G7424" s="163">
        <v>13.8125</v>
      </c>
      <c r="H7424" s="1">
        <v>3558</v>
      </c>
      <c r="I7424" s="161">
        <f>VLOOKUP(B7424,L$2:M$54,2,FALSE)</f>
        <v>1.0227422608890537</v>
      </c>
      <c r="J7424">
        <f>MAX(I7424*F7424,E7424)</f>
        <v>10.861522810641752</v>
      </c>
      <c r="L7424" s="166"/>
      <c r="M7424" s="41"/>
      <c r="N7424" s="41"/>
      <c r="O7424" s="41"/>
    </row>
    <row r="7425" spans="1:15" x14ac:dyDescent="0.25">
      <c r="A7425" s="165">
        <v>43775.291666666664</v>
      </c>
      <c r="B7425" s="167">
        <f>WEEKNUM(A7425)</f>
        <v>45</v>
      </c>
      <c r="C7425" s="164">
        <f>WEEKDAY(A7425)</f>
        <v>4</v>
      </c>
      <c r="D7425" s="164">
        <v>8</v>
      </c>
      <c r="E7425" s="163">
        <v>11.77</v>
      </c>
      <c r="F7425" s="163">
        <v>11.77</v>
      </c>
      <c r="G7425" s="163">
        <v>12.375</v>
      </c>
      <c r="H7425" s="1">
        <v>4031</v>
      </c>
      <c r="I7425" s="161">
        <f>VLOOKUP(B7425,L$2:M$54,2,FALSE)</f>
        <v>1.0227422608890537</v>
      </c>
      <c r="J7425">
        <f>MAX(I7425*F7425,E7425)</f>
        <v>12.037676410664162</v>
      </c>
      <c r="L7425" s="166"/>
      <c r="M7425" s="41"/>
      <c r="N7425" s="41"/>
      <c r="O7425" s="41"/>
    </row>
    <row r="7426" spans="1:15" x14ac:dyDescent="0.25">
      <c r="A7426" s="165">
        <v>43775.333333333336</v>
      </c>
      <c r="B7426" s="167">
        <f>WEEKNUM(A7426)</f>
        <v>45</v>
      </c>
      <c r="C7426" s="164">
        <f>WEEKDAY(A7426)</f>
        <v>4</v>
      </c>
      <c r="D7426" s="164">
        <v>9</v>
      </c>
      <c r="E7426" s="163">
        <v>10</v>
      </c>
      <c r="F7426" s="163">
        <v>16.5</v>
      </c>
      <c r="G7426" s="163">
        <v>12</v>
      </c>
      <c r="H7426" s="1">
        <v>4099</v>
      </c>
      <c r="I7426" s="161">
        <f>VLOOKUP(B7426,L$2:M$54,2,FALSE)</f>
        <v>1.0227422608890537</v>
      </c>
      <c r="J7426">
        <f>MAX(I7426*F7426,E7426)</f>
        <v>16.875247304669386</v>
      </c>
      <c r="L7426" s="166"/>
      <c r="M7426" s="41"/>
      <c r="N7426" s="41"/>
      <c r="O7426" s="41"/>
    </row>
    <row r="7427" spans="1:15" x14ac:dyDescent="0.25">
      <c r="A7427" s="165">
        <v>43775.375</v>
      </c>
      <c r="B7427" s="167">
        <f>WEEKNUM(A7427)</f>
        <v>45</v>
      </c>
      <c r="C7427" s="164">
        <f>WEEKDAY(A7427)</f>
        <v>4</v>
      </c>
      <c r="D7427" s="164">
        <v>10</v>
      </c>
      <c r="E7427" s="163">
        <v>10</v>
      </c>
      <c r="F7427" s="163">
        <v>19</v>
      </c>
      <c r="G7427" s="163">
        <v>11.9375</v>
      </c>
      <c r="H7427" s="1">
        <v>2806</v>
      </c>
      <c r="I7427" s="161">
        <f>VLOOKUP(B7427,L$2:M$54,2,FALSE)</f>
        <v>1.0227422608890537</v>
      </c>
      <c r="J7427">
        <f>MAX(I7427*F7427,E7427)</f>
        <v>19.43210295689202</v>
      </c>
      <c r="L7427" s="166"/>
      <c r="M7427" s="41"/>
      <c r="N7427" s="41"/>
      <c r="O7427" s="41"/>
    </row>
    <row r="7428" spans="1:15" x14ac:dyDescent="0.25">
      <c r="A7428" s="165">
        <v>43775.416666666664</v>
      </c>
      <c r="B7428" s="167">
        <f>WEEKNUM(A7428)</f>
        <v>45</v>
      </c>
      <c r="C7428" s="164">
        <f>WEEKDAY(A7428)</f>
        <v>4</v>
      </c>
      <c r="D7428" s="164">
        <v>11</v>
      </c>
      <c r="E7428" s="163">
        <v>10</v>
      </c>
      <c r="F7428" s="163">
        <v>16.75</v>
      </c>
      <c r="G7428" s="163">
        <v>12.0625</v>
      </c>
      <c r="H7428" s="1">
        <v>2362</v>
      </c>
      <c r="I7428" s="161">
        <f>VLOOKUP(B7428,L$2:M$54,2,FALSE)</f>
        <v>1.0227422608890537</v>
      </c>
      <c r="J7428">
        <f>MAX(I7428*F7428,E7428)</f>
        <v>17.130932869891652</v>
      </c>
      <c r="L7428" s="166"/>
      <c r="M7428" s="41"/>
      <c r="N7428" s="41"/>
      <c r="O7428" s="41"/>
    </row>
    <row r="7429" spans="1:15" x14ac:dyDescent="0.25">
      <c r="A7429" s="165">
        <v>43775.458333333336</v>
      </c>
      <c r="B7429" s="167">
        <f>WEEKNUM(A7429)</f>
        <v>45</v>
      </c>
      <c r="C7429" s="164">
        <f>WEEKDAY(A7429)</f>
        <v>4</v>
      </c>
      <c r="D7429" s="164">
        <v>12</v>
      </c>
      <c r="E7429" s="163">
        <v>10</v>
      </c>
      <c r="F7429" s="163">
        <v>15.379999999999999</v>
      </c>
      <c r="G7429" s="163">
        <v>12.037500000000001</v>
      </c>
      <c r="H7429" s="1">
        <v>2320</v>
      </c>
      <c r="I7429" s="161">
        <f>VLOOKUP(B7429,L$2:M$54,2,FALSE)</f>
        <v>1.0227422608890537</v>
      </c>
      <c r="J7429">
        <f>MAX(I7429*F7429,E7429)</f>
        <v>15.729775972473645</v>
      </c>
      <c r="L7429" s="166"/>
      <c r="M7429" s="41"/>
      <c r="N7429" s="41"/>
      <c r="O7429" s="41"/>
    </row>
    <row r="7430" spans="1:15" x14ac:dyDescent="0.25">
      <c r="A7430" s="165">
        <v>43775.5</v>
      </c>
      <c r="B7430" s="167">
        <f>WEEKNUM(A7430)</f>
        <v>45</v>
      </c>
      <c r="C7430" s="164">
        <f>WEEKDAY(A7430)</f>
        <v>4</v>
      </c>
      <c r="D7430" s="164">
        <v>13</v>
      </c>
      <c r="E7430" s="163">
        <v>10</v>
      </c>
      <c r="F7430" s="163">
        <v>14.45</v>
      </c>
      <c r="G7430" s="163">
        <v>11.987500000000001</v>
      </c>
      <c r="H7430" s="1">
        <v>2275</v>
      </c>
      <c r="I7430" s="161">
        <f>VLOOKUP(B7430,L$2:M$54,2,FALSE)</f>
        <v>1.0227422608890537</v>
      </c>
      <c r="J7430">
        <f>MAX(I7430*F7430,E7430)</f>
        <v>14.778625669846825</v>
      </c>
      <c r="L7430" s="166"/>
      <c r="M7430" s="41"/>
      <c r="N7430" s="41"/>
      <c r="O7430" s="41"/>
    </row>
    <row r="7431" spans="1:15" x14ac:dyDescent="0.25">
      <c r="A7431" s="165">
        <v>43775.541666666664</v>
      </c>
      <c r="B7431" s="167">
        <f>WEEKNUM(A7431)</f>
        <v>45</v>
      </c>
      <c r="C7431" s="164">
        <f>WEEKDAY(A7431)</f>
        <v>4</v>
      </c>
      <c r="D7431" s="164">
        <v>14</v>
      </c>
      <c r="E7431" s="163">
        <v>10</v>
      </c>
      <c r="F7431" s="163">
        <v>13.765000000000001</v>
      </c>
      <c r="G7431" s="163">
        <v>12.0875</v>
      </c>
      <c r="H7431" s="1">
        <v>2415</v>
      </c>
      <c r="I7431" s="161">
        <f>VLOOKUP(B7431,L$2:M$54,2,FALSE)</f>
        <v>1.0227422608890537</v>
      </c>
      <c r="J7431">
        <f>MAX(I7431*F7431,E7431)</f>
        <v>14.078047221137826</v>
      </c>
      <c r="L7431" s="166"/>
      <c r="M7431" s="41"/>
      <c r="N7431" s="41"/>
      <c r="O7431" s="41"/>
    </row>
    <row r="7432" spans="1:15" x14ac:dyDescent="0.25">
      <c r="A7432" s="165">
        <v>43775.583333333336</v>
      </c>
      <c r="B7432" s="167">
        <f>WEEKNUM(A7432)</f>
        <v>45</v>
      </c>
      <c r="C7432" s="164">
        <f>WEEKDAY(A7432)</f>
        <v>4</v>
      </c>
      <c r="D7432" s="164">
        <v>15</v>
      </c>
      <c r="E7432" s="163">
        <v>10</v>
      </c>
      <c r="F7432" s="163">
        <v>14.185</v>
      </c>
      <c r="G7432" s="163">
        <v>12.225</v>
      </c>
      <c r="H7432" s="1">
        <v>2483</v>
      </c>
      <c r="I7432" s="161">
        <f>VLOOKUP(B7432,L$2:M$54,2,FALSE)</f>
        <v>1.0227422608890537</v>
      </c>
      <c r="J7432">
        <f>MAX(I7432*F7432,E7432)</f>
        <v>14.507598970711229</v>
      </c>
      <c r="L7432" s="166"/>
      <c r="M7432" s="41"/>
      <c r="N7432" s="41"/>
      <c r="O7432" s="41"/>
    </row>
    <row r="7433" spans="1:15" x14ac:dyDescent="0.25">
      <c r="A7433" s="165">
        <v>43775.625</v>
      </c>
      <c r="B7433" s="167">
        <f>WEEKNUM(A7433)</f>
        <v>45</v>
      </c>
      <c r="C7433" s="164">
        <f>WEEKDAY(A7433)</f>
        <v>4</v>
      </c>
      <c r="D7433" s="164">
        <v>16</v>
      </c>
      <c r="E7433" s="163">
        <v>10</v>
      </c>
      <c r="F7433" s="163">
        <v>15</v>
      </c>
      <c r="G7433" s="163">
        <v>13.6875</v>
      </c>
      <c r="H7433" s="1">
        <v>2740</v>
      </c>
      <c r="I7433" s="161">
        <f>VLOOKUP(B7433,L$2:M$54,2,FALSE)</f>
        <v>1.0227422608890537</v>
      </c>
      <c r="J7433">
        <f>MAX(I7433*F7433,E7433)</f>
        <v>15.341133913335806</v>
      </c>
      <c r="L7433" s="166"/>
      <c r="M7433" s="41"/>
      <c r="N7433" s="41"/>
      <c r="O7433" s="41"/>
    </row>
    <row r="7434" spans="1:15" x14ac:dyDescent="0.25">
      <c r="A7434" s="165">
        <v>43775.666666666664</v>
      </c>
      <c r="B7434" s="167">
        <f>WEEKNUM(A7434)</f>
        <v>45</v>
      </c>
      <c r="C7434" s="164">
        <f>WEEKDAY(A7434)</f>
        <v>4</v>
      </c>
      <c r="D7434" s="164">
        <v>17</v>
      </c>
      <c r="E7434" s="163">
        <v>10</v>
      </c>
      <c r="F7434" s="163">
        <v>14.895</v>
      </c>
      <c r="G7434" s="163">
        <v>12.9625</v>
      </c>
      <c r="H7434" s="1">
        <v>3707</v>
      </c>
      <c r="I7434" s="161">
        <f>VLOOKUP(B7434,L$2:M$54,2,FALSE)</f>
        <v>1.0227422608890537</v>
      </c>
      <c r="J7434">
        <f>MAX(I7434*F7434,E7434)</f>
        <v>15.233745975942455</v>
      </c>
      <c r="L7434" s="166"/>
      <c r="M7434" s="41"/>
      <c r="N7434" s="41"/>
      <c r="O7434" s="41"/>
    </row>
    <row r="7435" spans="1:15" x14ac:dyDescent="0.25">
      <c r="A7435" s="165">
        <v>43775.708333333336</v>
      </c>
      <c r="B7435" s="167">
        <f>WEEKNUM(A7435)</f>
        <v>45</v>
      </c>
      <c r="C7435" s="164">
        <f>WEEKDAY(A7435)</f>
        <v>4</v>
      </c>
      <c r="D7435" s="164">
        <v>18</v>
      </c>
      <c r="E7435" s="163">
        <v>10</v>
      </c>
      <c r="F7435" s="163">
        <v>15.77</v>
      </c>
      <c r="G7435" s="163">
        <v>11.762499999999999</v>
      </c>
      <c r="H7435" s="1">
        <v>3974</v>
      </c>
      <c r="I7435" s="161">
        <f>VLOOKUP(B7435,L$2:M$54,2,FALSE)</f>
        <v>1.0227422608890537</v>
      </c>
      <c r="J7435">
        <f>MAX(I7435*F7435,E7435)</f>
        <v>16.128645454220376</v>
      </c>
      <c r="L7435" s="166"/>
      <c r="M7435" s="41"/>
      <c r="N7435" s="41"/>
      <c r="O7435" s="41"/>
    </row>
    <row r="7436" spans="1:15" x14ac:dyDescent="0.25">
      <c r="A7436" s="165">
        <v>43775.75</v>
      </c>
      <c r="B7436" s="167">
        <f>WEEKNUM(A7436)</f>
        <v>45</v>
      </c>
      <c r="C7436" s="164">
        <f>WEEKDAY(A7436)</f>
        <v>4</v>
      </c>
      <c r="D7436" s="164">
        <v>19</v>
      </c>
      <c r="E7436" s="163">
        <v>10</v>
      </c>
      <c r="F7436" s="163">
        <v>17.549999999999997</v>
      </c>
      <c r="G7436" s="163">
        <v>12.45</v>
      </c>
      <c r="H7436" s="1">
        <v>2769</v>
      </c>
      <c r="I7436" s="161">
        <f>VLOOKUP(B7436,L$2:M$54,2,FALSE)</f>
        <v>1.0227422608890537</v>
      </c>
      <c r="J7436">
        <f>MAX(I7436*F7436,E7436)</f>
        <v>17.949126678602891</v>
      </c>
      <c r="L7436" s="166"/>
      <c r="M7436" s="41"/>
      <c r="N7436" s="41"/>
      <c r="O7436" s="41"/>
    </row>
    <row r="7437" spans="1:15" x14ac:dyDescent="0.25">
      <c r="A7437" s="165">
        <v>43775.791666666664</v>
      </c>
      <c r="B7437" s="167">
        <f>WEEKNUM(A7437)</f>
        <v>45</v>
      </c>
      <c r="C7437" s="164">
        <f>WEEKDAY(A7437)</f>
        <v>4</v>
      </c>
      <c r="D7437" s="164">
        <v>20</v>
      </c>
      <c r="E7437" s="163">
        <v>10</v>
      </c>
      <c r="F7437" s="163">
        <v>16.234999999999999</v>
      </c>
      <c r="G7437" s="163">
        <v>11.95</v>
      </c>
      <c r="H7437" s="1">
        <v>1615</v>
      </c>
      <c r="I7437" s="161">
        <f>VLOOKUP(B7437,L$2:M$54,2,FALSE)</f>
        <v>1.0227422608890537</v>
      </c>
      <c r="J7437">
        <f>MAX(I7437*F7437,E7437)</f>
        <v>16.604220605533786</v>
      </c>
      <c r="L7437" s="166"/>
      <c r="M7437" s="41"/>
      <c r="N7437" s="41"/>
      <c r="O7437" s="41"/>
    </row>
    <row r="7438" spans="1:15" x14ac:dyDescent="0.25">
      <c r="A7438" s="165">
        <v>43775.833333333336</v>
      </c>
      <c r="B7438" s="167">
        <f>WEEKNUM(A7438)</f>
        <v>45</v>
      </c>
      <c r="C7438" s="164">
        <f>WEEKDAY(A7438)</f>
        <v>4</v>
      </c>
      <c r="D7438" s="164">
        <v>21</v>
      </c>
      <c r="E7438" s="163">
        <v>10</v>
      </c>
      <c r="F7438" s="163">
        <v>14</v>
      </c>
      <c r="G7438" s="163">
        <v>11.725000000000001</v>
      </c>
      <c r="H7438" s="1">
        <v>900</v>
      </c>
      <c r="I7438" s="161">
        <f>VLOOKUP(B7438,L$2:M$54,2,FALSE)</f>
        <v>1.0227422608890537</v>
      </c>
      <c r="J7438">
        <f>MAX(I7438*F7438,E7438)</f>
        <v>14.318391652446753</v>
      </c>
      <c r="L7438" s="166"/>
      <c r="M7438" s="41"/>
      <c r="N7438" s="41"/>
      <c r="O7438" s="41"/>
    </row>
    <row r="7439" spans="1:15" x14ac:dyDescent="0.25">
      <c r="A7439" s="165">
        <v>43775.875</v>
      </c>
      <c r="B7439" s="167">
        <f>WEEKNUM(A7439)</f>
        <v>45</v>
      </c>
      <c r="C7439" s="164">
        <f>WEEKDAY(A7439)</f>
        <v>4</v>
      </c>
      <c r="D7439" s="164">
        <v>22</v>
      </c>
      <c r="E7439" s="163">
        <v>10</v>
      </c>
      <c r="F7439" s="163">
        <v>12.77</v>
      </c>
      <c r="G7439" s="163">
        <v>12</v>
      </c>
      <c r="H7439" s="1">
        <v>737</v>
      </c>
      <c r="I7439" s="161">
        <f>VLOOKUP(B7439,L$2:M$54,2,FALSE)</f>
        <v>1.0227422608890537</v>
      </c>
      <c r="J7439">
        <f>MAX(I7439*F7439,E7439)</f>
        <v>13.060418671553215</v>
      </c>
      <c r="L7439" s="166"/>
      <c r="M7439" s="41"/>
      <c r="N7439" s="41"/>
      <c r="O7439" s="41"/>
    </row>
    <row r="7440" spans="1:15" x14ac:dyDescent="0.25">
      <c r="A7440" s="165">
        <v>43775.916666666664</v>
      </c>
      <c r="B7440" s="167">
        <f>WEEKNUM(A7440)</f>
        <v>45</v>
      </c>
      <c r="C7440" s="164">
        <f>WEEKDAY(A7440)</f>
        <v>4</v>
      </c>
      <c r="D7440" s="164">
        <v>23</v>
      </c>
      <c r="E7440" s="163">
        <v>12.48</v>
      </c>
      <c r="F7440" s="163">
        <v>12.48</v>
      </c>
      <c r="G7440" s="163">
        <v>11.07</v>
      </c>
      <c r="H7440" s="1">
        <v>685</v>
      </c>
      <c r="I7440" s="161">
        <f>VLOOKUP(B7440,L$2:M$54,2,FALSE)</f>
        <v>1.0227422608890537</v>
      </c>
      <c r="J7440">
        <f>MAX(I7440*F7440,E7440)</f>
        <v>12.763823415895391</v>
      </c>
      <c r="L7440" s="166"/>
      <c r="M7440" s="41"/>
      <c r="N7440" s="41"/>
      <c r="O7440" s="41"/>
    </row>
    <row r="7441" spans="1:15" x14ac:dyDescent="0.25">
      <c r="A7441" s="165">
        <v>43775.958333333336</v>
      </c>
      <c r="B7441" s="167">
        <f>WEEKNUM(A7441)</f>
        <v>45</v>
      </c>
      <c r="C7441" s="164">
        <f>WEEKDAY(A7441)</f>
        <v>4</v>
      </c>
      <c r="D7441" s="164">
        <v>24</v>
      </c>
      <c r="E7441" s="163">
        <v>12.59</v>
      </c>
      <c r="F7441" s="163">
        <v>12.59</v>
      </c>
      <c r="G7441" s="163">
        <v>11.175000000000001</v>
      </c>
      <c r="H7441" s="1">
        <v>284</v>
      </c>
      <c r="I7441" s="161">
        <f>VLOOKUP(B7441,L$2:M$54,2,FALSE)</f>
        <v>1.0227422608890537</v>
      </c>
      <c r="J7441">
        <f>MAX(I7441*F7441,E7441)</f>
        <v>12.876325064593185</v>
      </c>
      <c r="L7441" s="166"/>
      <c r="M7441" s="41"/>
      <c r="N7441" s="41"/>
      <c r="O7441" s="41"/>
    </row>
    <row r="7442" spans="1:15" x14ac:dyDescent="0.25">
      <c r="A7442" s="165">
        <v>43776</v>
      </c>
      <c r="B7442" s="167">
        <f>WEEKNUM(A7442)</f>
        <v>45</v>
      </c>
      <c r="C7442" s="164">
        <f>WEEKDAY(A7442)</f>
        <v>5</v>
      </c>
      <c r="D7442" s="164">
        <v>1</v>
      </c>
      <c r="E7442" s="163">
        <v>12.375</v>
      </c>
      <c r="F7442" s="163">
        <v>12.375</v>
      </c>
      <c r="G7442" s="163">
        <v>11.745000000000001</v>
      </c>
      <c r="H7442" s="1">
        <v>140</v>
      </c>
      <c r="I7442" s="161">
        <f>VLOOKUP(B7442,L$2:M$54,2,FALSE)</f>
        <v>1.0227422608890537</v>
      </c>
      <c r="J7442">
        <f>MAX(I7442*F7442,E7442)</f>
        <v>12.65643547850204</v>
      </c>
      <c r="L7442" s="166"/>
      <c r="M7442" s="41"/>
      <c r="N7442" s="41"/>
      <c r="O7442" s="41"/>
    </row>
    <row r="7443" spans="1:15" x14ac:dyDescent="0.25">
      <c r="A7443" s="165">
        <v>43776.041666666664</v>
      </c>
      <c r="B7443" s="167">
        <f>WEEKNUM(A7443)</f>
        <v>45</v>
      </c>
      <c r="C7443" s="164">
        <f>WEEKDAY(A7443)</f>
        <v>5</v>
      </c>
      <c r="D7443" s="164">
        <v>2</v>
      </c>
      <c r="E7443" s="163">
        <v>11.984999999999999</v>
      </c>
      <c r="F7443" s="163">
        <v>11.984999999999999</v>
      </c>
      <c r="G7443" s="163">
        <v>12.195</v>
      </c>
      <c r="H7443" s="1">
        <v>104</v>
      </c>
      <c r="I7443" s="161">
        <f>VLOOKUP(B7443,L$2:M$54,2,FALSE)</f>
        <v>1.0227422608890537</v>
      </c>
      <c r="J7443">
        <f>MAX(I7443*F7443,E7443)</f>
        <v>12.257565996755309</v>
      </c>
      <c r="L7443" s="166"/>
      <c r="M7443" s="41"/>
      <c r="N7443" s="41"/>
      <c r="O7443" s="41"/>
    </row>
    <row r="7444" spans="1:15" x14ac:dyDescent="0.25">
      <c r="A7444" s="165">
        <v>43776.083333333336</v>
      </c>
      <c r="B7444" s="167">
        <f>WEEKNUM(A7444)</f>
        <v>45</v>
      </c>
      <c r="C7444" s="164">
        <f>WEEKDAY(A7444)</f>
        <v>5</v>
      </c>
      <c r="D7444" s="164">
        <v>3</v>
      </c>
      <c r="E7444" s="163">
        <v>11.719999999999999</v>
      </c>
      <c r="F7444" s="163">
        <v>11.719999999999999</v>
      </c>
      <c r="G7444" s="163">
        <v>11.705</v>
      </c>
      <c r="H7444" s="1">
        <v>71</v>
      </c>
      <c r="I7444" s="161">
        <f>VLOOKUP(B7444,L$2:M$54,2,FALSE)</f>
        <v>1.0227422608890537</v>
      </c>
      <c r="J7444">
        <f>MAX(I7444*F7444,E7444)</f>
        <v>11.986539297619709</v>
      </c>
      <c r="L7444" s="166"/>
      <c r="M7444" s="41"/>
      <c r="N7444" s="41"/>
      <c r="O7444" s="41"/>
    </row>
    <row r="7445" spans="1:15" x14ac:dyDescent="0.25">
      <c r="A7445" s="165">
        <v>43776.125</v>
      </c>
      <c r="B7445" s="167">
        <f>WEEKNUM(A7445)</f>
        <v>45</v>
      </c>
      <c r="C7445" s="164">
        <f>WEEKDAY(A7445)</f>
        <v>5</v>
      </c>
      <c r="D7445" s="164">
        <v>4</v>
      </c>
      <c r="E7445" s="163">
        <v>12.094999999999999</v>
      </c>
      <c r="F7445" s="163">
        <v>12.094999999999999</v>
      </c>
      <c r="G7445" s="163">
        <v>10.620000000000001</v>
      </c>
      <c r="H7445" s="1">
        <v>108</v>
      </c>
      <c r="I7445" s="161">
        <f>VLOOKUP(B7445,L$2:M$54,2,FALSE)</f>
        <v>1.0227422608890537</v>
      </c>
      <c r="J7445">
        <f>MAX(I7445*F7445,E7445)</f>
        <v>12.370067645453103</v>
      </c>
      <c r="L7445" s="166"/>
      <c r="M7445" s="41"/>
      <c r="N7445" s="41"/>
      <c r="O7445" s="41"/>
    </row>
    <row r="7446" spans="1:15" x14ac:dyDescent="0.25">
      <c r="A7446" s="165">
        <v>43776.166666666664</v>
      </c>
      <c r="B7446" s="167">
        <f>WEEKNUM(A7446)</f>
        <v>45</v>
      </c>
      <c r="C7446" s="164">
        <f>WEEKDAY(A7446)</f>
        <v>5</v>
      </c>
      <c r="D7446" s="164">
        <v>5</v>
      </c>
      <c r="E7446" s="163">
        <v>11.91</v>
      </c>
      <c r="F7446" s="163">
        <v>11.91</v>
      </c>
      <c r="G7446" s="163">
        <v>11.77</v>
      </c>
      <c r="H7446" s="1">
        <v>298</v>
      </c>
      <c r="I7446" s="161">
        <f>VLOOKUP(B7446,L$2:M$54,2,FALSE)</f>
        <v>1.0227422608890537</v>
      </c>
      <c r="J7446">
        <f>MAX(I7446*F7446,E7446)</f>
        <v>12.180860327188631</v>
      </c>
      <c r="L7446" s="166"/>
      <c r="M7446" s="41"/>
      <c r="N7446" s="41"/>
      <c r="O7446" s="41"/>
    </row>
    <row r="7447" spans="1:15" x14ac:dyDescent="0.25">
      <c r="A7447" s="165">
        <v>43776.208333333336</v>
      </c>
      <c r="B7447" s="167">
        <f>WEEKNUM(A7447)</f>
        <v>45</v>
      </c>
      <c r="C7447" s="164">
        <f>WEEKDAY(A7447)</f>
        <v>5</v>
      </c>
      <c r="D7447" s="164">
        <v>6</v>
      </c>
      <c r="E7447" s="163">
        <v>12.455</v>
      </c>
      <c r="F7447" s="163">
        <v>12.455</v>
      </c>
      <c r="G7447" s="163">
        <v>13.25</v>
      </c>
      <c r="H7447" s="1">
        <v>923</v>
      </c>
      <c r="I7447" s="161">
        <f>VLOOKUP(B7447,L$2:M$54,2,FALSE)</f>
        <v>1.0227422608890537</v>
      </c>
      <c r="J7447">
        <f>MAX(I7447*F7447,E7447)</f>
        <v>12.738254859373164</v>
      </c>
      <c r="L7447" s="166"/>
      <c r="M7447" s="41"/>
      <c r="N7447" s="41"/>
      <c r="O7447" s="41"/>
    </row>
    <row r="7448" spans="1:15" x14ac:dyDescent="0.25">
      <c r="A7448" s="165">
        <v>43776.25</v>
      </c>
      <c r="B7448" s="167">
        <f>WEEKNUM(A7448)</f>
        <v>45</v>
      </c>
      <c r="C7448" s="164">
        <f>WEEKDAY(A7448)</f>
        <v>5</v>
      </c>
      <c r="D7448" s="164">
        <v>7</v>
      </c>
      <c r="E7448" s="163">
        <v>10</v>
      </c>
      <c r="F7448" s="163">
        <v>11.094999999999999</v>
      </c>
      <c r="G7448" s="163">
        <v>14.5</v>
      </c>
      <c r="H7448" s="1">
        <v>3473</v>
      </c>
      <c r="I7448" s="161">
        <f>VLOOKUP(B7448,L$2:M$54,2,FALSE)</f>
        <v>1.0227422608890537</v>
      </c>
      <c r="J7448">
        <f>MAX(I7448*F7448,E7448)</f>
        <v>11.34732538456405</v>
      </c>
      <c r="L7448" s="166"/>
      <c r="M7448" s="41"/>
      <c r="N7448" s="41"/>
      <c r="O7448" s="41"/>
    </row>
    <row r="7449" spans="1:15" x14ac:dyDescent="0.25">
      <c r="A7449" s="165">
        <v>43776.291666666664</v>
      </c>
      <c r="B7449" s="167">
        <f>WEEKNUM(A7449)</f>
        <v>45</v>
      </c>
      <c r="C7449" s="164">
        <f>WEEKDAY(A7449)</f>
        <v>5</v>
      </c>
      <c r="D7449" s="164">
        <v>8</v>
      </c>
      <c r="E7449" s="163">
        <v>10</v>
      </c>
      <c r="F7449" s="163">
        <v>11.745000000000001</v>
      </c>
      <c r="G7449" s="163">
        <v>13.375</v>
      </c>
      <c r="H7449" s="1">
        <v>4018</v>
      </c>
      <c r="I7449" s="161">
        <f>VLOOKUP(B7449,L$2:M$54,2,FALSE)</f>
        <v>1.0227422608890537</v>
      </c>
      <c r="J7449">
        <f>MAX(I7449*F7449,E7449)</f>
        <v>12.012107854141938</v>
      </c>
      <c r="L7449" s="166"/>
      <c r="M7449" s="41"/>
      <c r="N7449" s="41"/>
      <c r="O7449" s="41"/>
    </row>
    <row r="7450" spans="1:15" x14ac:dyDescent="0.25">
      <c r="A7450" s="165">
        <v>43776.333333333336</v>
      </c>
      <c r="B7450" s="167">
        <f>WEEKNUM(A7450)</f>
        <v>45</v>
      </c>
      <c r="C7450" s="164">
        <f>WEEKDAY(A7450)</f>
        <v>5</v>
      </c>
      <c r="D7450" s="164">
        <v>9</v>
      </c>
      <c r="E7450" s="163">
        <v>10</v>
      </c>
      <c r="F7450" s="163">
        <v>17.755000000000003</v>
      </c>
      <c r="G7450" s="163">
        <v>12.690000000000001</v>
      </c>
      <c r="H7450" s="1">
        <v>4108</v>
      </c>
      <c r="I7450" s="161">
        <f>VLOOKUP(B7450,L$2:M$54,2,FALSE)</f>
        <v>1.0227422608890537</v>
      </c>
      <c r="J7450">
        <f>MAX(I7450*F7450,E7450)</f>
        <v>18.158788842085151</v>
      </c>
      <c r="L7450" s="166"/>
      <c r="M7450" s="41"/>
      <c r="N7450" s="41"/>
      <c r="O7450" s="41"/>
    </row>
    <row r="7451" spans="1:15" x14ac:dyDescent="0.25">
      <c r="A7451" s="165">
        <v>43776.375</v>
      </c>
      <c r="B7451" s="167">
        <f>WEEKNUM(A7451)</f>
        <v>45</v>
      </c>
      <c r="C7451" s="164">
        <f>WEEKDAY(A7451)</f>
        <v>5</v>
      </c>
      <c r="D7451" s="164">
        <v>10</v>
      </c>
      <c r="E7451" s="163">
        <v>10</v>
      </c>
      <c r="F7451" s="163">
        <v>16.395</v>
      </c>
      <c r="G7451" s="163">
        <v>12.225000000000001</v>
      </c>
      <c r="H7451" s="1">
        <v>2849</v>
      </c>
      <c r="I7451" s="161">
        <f>VLOOKUP(B7451,L$2:M$54,2,FALSE)</f>
        <v>1.0227422608890537</v>
      </c>
      <c r="J7451">
        <f>MAX(I7451*F7451,E7451)</f>
        <v>16.767859367276035</v>
      </c>
      <c r="L7451" s="166"/>
      <c r="M7451" s="41"/>
      <c r="N7451" s="41"/>
      <c r="O7451" s="41"/>
    </row>
    <row r="7452" spans="1:15" x14ac:dyDescent="0.25">
      <c r="A7452" s="165">
        <v>43776.416666666664</v>
      </c>
      <c r="B7452" s="167">
        <f>WEEKNUM(A7452)</f>
        <v>45</v>
      </c>
      <c r="C7452" s="164">
        <f>WEEKDAY(A7452)</f>
        <v>5</v>
      </c>
      <c r="D7452" s="164">
        <v>11</v>
      </c>
      <c r="E7452" s="163">
        <v>10</v>
      </c>
      <c r="F7452" s="163">
        <v>15.625</v>
      </c>
      <c r="G7452" s="163">
        <v>11.8825</v>
      </c>
      <c r="H7452" s="1">
        <v>2380</v>
      </c>
      <c r="I7452" s="161">
        <f>VLOOKUP(B7452,L$2:M$54,2,FALSE)</f>
        <v>1.0227422608890537</v>
      </c>
      <c r="J7452">
        <f>MAX(I7452*F7452,E7452)</f>
        <v>15.980347826391464</v>
      </c>
      <c r="L7452" s="166"/>
      <c r="M7452" s="41"/>
      <c r="N7452" s="41"/>
      <c r="O7452" s="41"/>
    </row>
    <row r="7453" spans="1:15" x14ac:dyDescent="0.25">
      <c r="A7453" s="165">
        <v>43776.458333333336</v>
      </c>
      <c r="B7453" s="167">
        <f>WEEKNUM(A7453)</f>
        <v>45</v>
      </c>
      <c r="C7453" s="164">
        <f>WEEKDAY(A7453)</f>
        <v>5</v>
      </c>
      <c r="D7453" s="164">
        <v>12</v>
      </c>
      <c r="E7453" s="163">
        <v>10</v>
      </c>
      <c r="F7453" s="163">
        <v>13.745000000000001</v>
      </c>
      <c r="G7453" s="163">
        <v>12.092500000000001</v>
      </c>
      <c r="H7453" s="1">
        <v>2428</v>
      </c>
      <c r="I7453" s="161">
        <f>VLOOKUP(B7453,L$2:M$54,2,FALSE)</f>
        <v>1.0227422608890537</v>
      </c>
      <c r="J7453">
        <f>MAX(I7453*F7453,E7453)</f>
        <v>14.057592375920045</v>
      </c>
      <c r="L7453" s="166"/>
      <c r="M7453" s="41"/>
      <c r="N7453" s="41"/>
      <c r="O7453" s="41"/>
    </row>
    <row r="7454" spans="1:15" x14ac:dyDescent="0.25">
      <c r="A7454" s="165">
        <v>43776.5</v>
      </c>
      <c r="B7454" s="167">
        <f>WEEKNUM(A7454)</f>
        <v>45</v>
      </c>
      <c r="C7454" s="164">
        <f>WEEKDAY(A7454)</f>
        <v>5</v>
      </c>
      <c r="D7454" s="164">
        <v>13</v>
      </c>
      <c r="E7454" s="163">
        <v>10</v>
      </c>
      <c r="F7454" s="163">
        <v>15.704999999999998</v>
      </c>
      <c r="G7454" s="163">
        <v>12.5</v>
      </c>
      <c r="H7454" s="1">
        <v>2335</v>
      </c>
      <c r="I7454" s="161">
        <f>VLOOKUP(B7454,L$2:M$54,2,FALSE)</f>
        <v>1.0227422608890537</v>
      </c>
      <c r="J7454">
        <f>MAX(I7454*F7454,E7454)</f>
        <v>16.062167207262586</v>
      </c>
      <c r="L7454" s="166"/>
      <c r="M7454" s="41"/>
      <c r="N7454" s="41"/>
      <c r="O7454" s="41"/>
    </row>
    <row r="7455" spans="1:15" x14ac:dyDescent="0.25">
      <c r="A7455" s="165">
        <v>43776.541666666664</v>
      </c>
      <c r="B7455" s="167">
        <f>WEEKNUM(A7455)</f>
        <v>45</v>
      </c>
      <c r="C7455" s="164">
        <f>WEEKDAY(A7455)</f>
        <v>5</v>
      </c>
      <c r="D7455" s="164">
        <v>14</v>
      </c>
      <c r="E7455" s="163">
        <v>10</v>
      </c>
      <c r="F7455" s="163">
        <v>14.475</v>
      </c>
      <c r="G7455" s="163">
        <v>12.4475</v>
      </c>
      <c r="H7455" s="1">
        <v>2638</v>
      </c>
      <c r="I7455" s="161">
        <f>VLOOKUP(B7455,L$2:M$54,2,FALSE)</f>
        <v>1.0227422608890537</v>
      </c>
      <c r="J7455">
        <f>MAX(I7455*F7455,E7455)</f>
        <v>14.804194226369052</v>
      </c>
      <c r="L7455" s="166"/>
      <c r="M7455" s="41"/>
      <c r="N7455" s="41"/>
      <c r="O7455" s="41"/>
    </row>
    <row r="7456" spans="1:15" x14ac:dyDescent="0.25">
      <c r="A7456" s="165">
        <v>43776.583333333336</v>
      </c>
      <c r="B7456" s="167">
        <f>WEEKNUM(A7456)</f>
        <v>45</v>
      </c>
      <c r="C7456" s="164">
        <f>WEEKDAY(A7456)</f>
        <v>5</v>
      </c>
      <c r="D7456" s="164">
        <v>15</v>
      </c>
      <c r="E7456" s="163">
        <v>10</v>
      </c>
      <c r="F7456" s="163">
        <v>13.765000000000001</v>
      </c>
      <c r="G7456" s="163">
        <v>12.885000000000002</v>
      </c>
      <c r="H7456" s="1">
        <v>2548</v>
      </c>
      <c r="I7456" s="161">
        <f>VLOOKUP(B7456,L$2:M$54,2,FALSE)</f>
        <v>1.0227422608890537</v>
      </c>
      <c r="J7456">
        <f>MAX(I7456*F7456,E7456)</f>
        <v>14.078047221137826</v>
      </c>
      <c r="L7456" s="166"/>
      <c r="M7456" s="41"/>
      <c r="N7456" s="41"/>
      <c r="O7456" s="41"/>
    </row>
    <row r="7457" spans="1:15" x14ac:dyDescent="0.25">
      <c r="A7457" s="165">
        <v>43776.625</v>
      </c>
      <c r="B7457" s="167">
        <f>WEEKNUM(A7457)</f>
        <v>45</v>
      </c>
      <c r="C7457" s="164">
        <f>WEEKDAY(A7457)</f>
        <v>5</v>
      </c>
      <c r="D7457" s="164">
        <v>16</v>
      </c>
      <c r="E7457" s="163">
        <v>10</v>
      </c>
      <c r="F7457" s="163">
        <v>15.885</v>
      </c>
      <c r="G7457" s="163">
        <v>13.774999999999999</v>
      </c>
      <c r="H7457" s="1">
        <v>2849</v>
      </c>
      <c r="I7457" s="161">
        <f>VLOOKUP(B7457,L$2:M$54,2,FALSE)</f>
        <v>1.0227422608890537</v>
      </c>
      <c r="J7457">
        <f>MAX(I7457*F7457,E7457)</f>
        <v>16.246260814222619</v>
      </c>
      <c r="L7457" s="166"/>
      <c r="M7457" s="41"/>
      <c r="N7457" s="41"/>
      <c r="O7457" s="41"/>
    </row>
    <row r="7458" spans="1:15" x14ac:dyDescent="0.25">
      <c r="A7458" s="165">
        <v>43776.666666666664</v>
      </c>
      <c r="B7458" s="167">
        <f>WEEKNUM(A7458)</f>
        <v>45</v>
      </c>
      <c r="C7458" s="164">
        <f>WEEKDAY(A7458)</f>
        <v>5</v>
      </c>
      <c r="D7458" s="164">
        <v>17</v>
      </c>
      <c r="E7458" s="163">
        <v>10</v>
      </c>
      <c r="F7458" s="163">
        <v>14.73</v>
      </c>
      <c r="G7458" s="163">
        <v>13.1175</v>
      </c>
      <c r="H7458" s="1">
        <v>3915</v>
      </c>
      <c r="I7458" s="161">
        <f>VLOOKUP(B7458,L$2:M$54,2,FALSE)</f>
        <v>1.0227422608890537</v>
      </c>
      <c r="J7458">
        <f>MAX(I7458*F7458,E7458)</f>
        <v>15.064993502895762</v>
      </c>
      <c r="L7458" s="166"/>
      <c r="M7458" s="41"/>
      <c r="N7458" s="41"/>
      <c r="O7458" s="41"/>
    </row>
    <row r="7459" spans="1:15" x14ac:dyDescent="0.25">
      <c r="A7459" s="165">
        <v>43776.708333333336</v>
      </c>
      <c r="B7459" s="167">
        <f>WEEKNUM(A7459)</f>
        <v>45</v>
      </c>
      <c r="C7459" s="164">
        <f>WEEKDAY(A7459)</f>
        <v>5</v>
      </c>
      <c r="D7459" s="164">
        <v>18</v>
      </c>
      <c r="E7459" s="163">
        <v>10</v>
      </c>
      <c r="F7459" s="163">
        <v>15.145</v>
      </c>
      <c r="G7459" s="163">
        <v>12</v>
      </c>
      <c r="H7459" s="1">
        <v>4172</v>
      </c>
      <c r="I7459" s="161">
        <f>VLOOKUP(B7459,L$2:M$54,2,FALSE)</f>
        <v>1.0227422608890537</v>
      </c>
      <c r="J7459">
        <f>MAX(I7459*F7459,E7459)</f>
        <v>15.489431541164718</v>
      </c>
      <c r="L7459" s="166"/>
      <c r="M7459" s="41"/>
      <c r="N7459" s="41"/>
      <c r="O7459" s="41"/>
    </row>
    <row r="7460" spans="1:15" x14ac:dyDescent="0.25">
      <c r="A7460" s="165">
        <v>43776.75</v>
      </c>
      <c r="B7460" s="167">
        <f>WEEKNUM(A7460)</f>
        <v>45</v>
      </c>
      <c r="C7460" s="164">
        <f>WEEKDAY(A7460)</f>
        <v>5</v>
      </c>
      <c r="D7460" s="164">
        <v>19</v>
      </c>
      <c r="E7460" s="163">
        <v>10</v>
      </c>
      <c r="F7460" s="163">
        <v>17.98</v>
      </c>
      <c r="G7460" s="163">
        <v>11.385</v>
      </c>
      <c r="H7460" s="1">
        <v>2906</v>
      </c>
      <c r="I7460" s="161">
        <f>VLOOKUP(B7460,L$2:M$54,2,FALSE)</f>
        <v>1.0227422608890537</v>
      </c>
      <c r="J7460">
        <f>MAX(I7460*F7460,E7460)</f>
        <v>18.388905850785186</v>
      </c>
      <c r="L7460" s="166"/>
      <c r="M7460" s="41"/>
      <c r="N7460" s="41"/>
      <c r="O7460" s="41"/>
    </row>
    <row r="7461" spans="1:15" x14ac:dyDescent="0.25">
      <c r="A7461" s="165">
        <v>43776.791666666664</v>
      </c>
      <c r="B7461" s="167">
        <f>WEEKNUM(A7461)</f>
        <v>45</v>
      </c>
      <c r="C7461" s="164">
        <f>WEEKDAY(A7461)</f>
        <v>5</v>
      </c>
      <c r="D7461" s="164">
        <v>20</v>
      </c>
      <c r="E7461" s="163">
        <v>10</v>
      </c>
      <c r="F7461" s="163">
        <v>16.450000000000003</v>
      </c>
      <c r="G7461" s="163">
        <v>12.48</v>
      </c>
      <c r="H7461" s="1">
        <v>1994</v>
      </c>
      <c r="I7461" s="161">
        <f>VLOOKUP(B7461,L$2:M$54,2,FALSE)</f>
        <v>1.0227422608890537</v>
      </c>
      <c r="J7461">
        <f>MAX(I7461*F7461,E7461)</f>
        <v>16.824110191624936</v>
      </c>
      <c r="L7461" s="166"/>
      <c r="M7461" s="41"/>
      <c r="N7461" s="41"/>
      <c r="O7461" s="41"/>
    </row>
    <row r="7462" spans="1:15" x14ac:dyDescent="0.25">
      <c r="A7462" s="165">
        <v>43776.833333333336</v>
      </c>
      <c r="B7462" s="167">
        <f>WEEKNUM(A7462)</f>
        <v>45</v>
      </c>
      <c r="C7462" s="164">
        <f>WEEKDAY(A7462)</f>
        <v>5</v>
      </c>
      <c r="D7462" s="164">
        <v>21</v>
      </c>
      <c r="E7462" s="163">
        <v>10</v>
      </c>
      <c r="F7462" s="163">
        <v>13.945</v>
      </c>
      <c r="G7462" s="163">
        <v>12.59</v>
      </c>
      <c r="H7462" s="1">
        <v>937</v>
      </c>
      <c r="I7462" s="161">
        <f>VLOOKUP(B7462,L$2:M$54,2,FALSE)</f>
        <v>1.0227422608890537</v>
      </c>
      <c r="J7462">
        <f>MAX(I7462*F7462,E7462)</f>
        <v>14.262140828097854</v>
      </c>
      <c r="L7462" s="166"/>
      <c r="M7462" s="41"/>
      <c r="N7462" s="41"/>
      <c r="O7462" s="41"/>
    </row>
    <row r="7463" spans="1:15" x14ac:dyDescent="0.25">
      <c r="A7463" s="165">
        <v>43776.875</v>
      </c>
      <c r="B7463" s="167">
        <f>WEEKNUM(A7463)</f>
        <v>45</v>
      </c>
      <c r="C7463" s="164">
        <f>WEEKDAY(A7463)</f>
        <v>5</v>
      </c>
      <c r="D7463" s="164">
        <v>22</v>
      </c>
      <c r="E7463" s="163">
        <v>11.754999999999999</v>
      </c>
      <c r="F7463" s="163">
        <v>11.754999999999999</v>
      </c>
      <c r="G7463" s="163">
        <v>12.375</v>
      </c>
      <c r="H7463" s="1">
        <v>817</v>
      </c>
      <c r="I7463" s="161">
        <f>VLOOKUP(B7463,L$2:M$54,2,FALSE)</f>
        <v>1.0227422608890537</v>
      </c>
      <c r="J7463">
        <f>MAX(I7463*F7463,E7463)</f>
        <v>12.022335276750825</v>
      </c>
      <c r="L7463" s="166"/>
      <c r="M7463" s="41"/>
      <c r="N7463" s="41"/>
      <c r="O7463" s="41"/>
    </row>
    <row r="7464" spans="1:15" x14ac:dyDescent="0.25">
      <c r="A7464" s="165">
        <v>43776.916666666664</v>
      </c>
      <c r="B7464" s="167">
        <f>WEEKNUM(A7464)</f>
        <v>45</v>
      </c>
      <c r="C7464" s="164">
        <f>WEEKDAY(A7464)</f>
        <v>5</v>
      </c>
      <c r="D7464" s="164">
        <v>23</v>
      </c>
      <c r="E7464" s="163">
        <v>12</v>
      </c>
      <c r="F7464" s="163">
        <v>13.98</v>
      </c>
      <c r="G7464" s="163">
        <v>11.984999999999999</v>
      </c>
      <c r="H7464" s="1">
        <v>840</v>
      </c>
      <c r="I7464" s="161">
        <f>VLOOKUP(B7464,L$2:M$54,2,FALSE)</f>
        <v>1.0227422608890537</v>
      </c>
      <c r="J7464">
        <f>MAX(I7464*F7464,E7464)</f>
        <v>14.297936807228972</v>
      </c>
      <c r="L7464" s="166"/>
      <c r="M7464" s="41"/>
      <c r="N7464" s="41"/>
      <c r="O7464" s="41"/>
    </row>
    <row r="7465" spans="1:15" x14ac:dyDescent="0.25">
      <c r="A7465" s="165">
        <v>43776.958333333336</v>
      </c>
      <c r="B7465" s="167">
        <f>WEEKNUM(A7465)</f>
        <v>45</v>
      </c>
      <c r="C7465" s="164">
        <f>WEEKDAY(A7465)</f>
        <v>5</v>
      </c>
      <c r="D7465" s="164">
        <v>24</v>
      </c>
      <c r="E7465" s="163">
        <v>12</v>
      </c>
      <c r="F7465" s="163">
        <v>13.92</v>
      </c>
      <c r="G7465" s="163">
        <v>11.719999999999999</v>
      </c>
      <c r="H7465" s="1">
        <v>470</v>
      </c>
      <c r="I7465" s="161">
        <f>VLOOKUP(B7465,L$2:M$54,2,FALSE)</f>
        <v>1.0227422608890537</v>
      </c>
      <c r="J7465">
        <f>MAX(I7465*F7465,E7465)</f>
        <v>14.236572271575628</v>
      </c>
      <c r="L7465" s="166"/>
      <c r="M7465" s="41"/>
      <c r="N7465" s="41"/>
      <c r="O7465" s="41"/>
    </row>
    <row r="7466" spans="1:15" x14ac:dyDescent="0.25">
      <c r="A7466" s="165">
        <v>43777</v>
      </c>
      <c r="B7466" s="167">
        <f>WEEKNUM(A7466)</f>
        <v>45</v>
      </c>
      <c r="C7466" s="164">
        <f>WEEKDAY(A7466)</f>
        <v>6</v>
      </c>
      <c r="D7466" s="164">
        <v>1</v>
      </c>
      <c r="E7466" s="163">
        <v>12</v>
      </c>
      <c r="F7466" s="163">
        <v>13.934999999999999</v>
      </c>
      <c r="G7466" s="163">
        <v>12.094999999999999</v>
      </c>
      <c r="H7466" s="1">
        <v>189</v>
      </c>
      <c r="I7466" s="161">
        <f>VLOOKUP(B7466,L$2:M$54,2,FALSE)</f>
        <v>1.0227422608890537</v>
      </c>
      <c r="J7466">
        <f>MAX(I7466*F7466,E7466)</f>
        <v>14.251913405488963</v>
      </c>
      <c r="L7466" s="166"/>
      <c r="M7466" s="41"/>
      <c r="N7466" s="41"/>
      <c r="O7466" s="41"/>
    </row>
    <row r="7467" spans="1:15" x14ac:dyDescent="0.25">
      <c r="A7467" s="165">
        <v>43777.041666666664</v>
      </c>
      <c r="B7467" s="167">
        <f>WEEKNUM(A7467)</f>
        <v>45</v>
      </c>
      <c r="C7467" s="164">
        <f>WEEKDAY(A7467)</f>
        <v>6</v>
      </c>
      <c r="D7467" s="164">
        <v>2</v>
      </c>
      <c r="E7467" s="163">
        <v>12</v>
      </c>
      <c r="F7467" s="163">
        <v>13.225</v>
      </c>
      <c r="G7467" s="163">
        <v>11.91</v>
      </c>
      <c r="H7467" s="1">
        <v>112</v>
      </c>
      <c r="I7467" s="161">
        <f>VLOOKUP(B7467,L$2:M$54,2,FALSE)</f>
        <v>1.0227422608890537</v>
      </c>
      <c r="J7467">
        <f>MAX(I7467*F7467,E7467)</f>
        <v>13.525766400257735</v>
      </c>
      <c r="L7467" s="166"/>
      <c r="M7467" s="41"/>
      <c r="N7467" s="41"/>
      <c r="O7467" s="41"/>
    </row>
    <row r="7468" spans="1:15" x14ac:dyDescent="0.25">
      <c r="A7468" s="165">
        <v>43777.083333333336</v>
      </c>
      <c r="B7468" s="167">
        <f>WEEKNUM(A7468)</f>
        <v>45</v>
      </c>
      <c r="C7468" s="164">
        <f>WEEKDAY(A7468)</f>
        <v>6</v>
      </c>
      <c r="D7468" s="164">
        <v>3</v>
      </c>
      <c r="E7468" s="163">
        <v>10</v>
      </c>
      <c r="F7468" s="163">
        <v>10.495000000000001</v>
      </c>
      <c r="G7468" s="163">
        <v>12.455</v>
      </c>
      <c r="H7468" s="1">
        <v>71</v>
      </c>
      <c r="I7468" s="161">
        <f>VLOOKUP(B7468,L$2:M$54,2,FALSE)</f>
        <v>1.0227422608890537</v>
      </c>
      <c r="J7468">
        <f>MAX(I7468*F7468,E7468)</f>
        <v>10.733680028030619</v>
      </c>
      <c r="L7468" s="166"/>
      <c r="M7468" s="41"/>
      <c r="N7468" s="41"/>
      <c r="O7468" s="41"/>
    </row>
    <row r="7469" spans="1:15" x14ac:dyDescent="0.25">
      <c r="A7469" s="165">
        <v>43777.125</v>
      </c>
      <c r="B7469" s="167">
        <f>WEEKNUM(A7469)</f>
        <v>45</v>
      </c>
      <c r="C7469" s="164">
        <f>WEEKDAY(A7469)</f>
        <v>6</v>
      </c>
      <c r="D7469" s="164">
        <v>4</v>
      </c>
      <c r="E7469" s="163">
        <v>10</v>
      </c>
      <c r="F7469" s="163">
        <v>10.850000000000001</v>
      </c>
      <c r="G7469" s="163">
        <v>10.547499999999999</v>
      </c>
      <c r="H7469" s="1">
        <v>122</v>
      </c>
      <c r="I7469" s="161">
        <f>VLOOKUP(B7469,L$2:M$54,2,FALSE)</f>
        <v>1.0227422608890537</v>
      </c>
      <c r="J7469">
        <f>MAX(I7469*F7469,E7469)</f>
        <v>11.096753530646234</v>
      </c>
      <c r="L7469" s="166"/>
      <c r="M7469" s="41"/>
      <c r="N7469" s="41"/>
      <c r="O7469" s="41"/>
    </row>
    <row r="7470" spans="1:15" x14ac:dyDescent="0.25">
      <c r="A7470" s="165">
        <v>43777.166666666664</v>
      </c>
      <c r="B7470" s="167">
        <f>WEEKNUM(A7470)</f>
        <v>45</v>
      </c>
      <c r="C7470" s="164">
        <f>WEEKDAY(A7470)</f>
        <v>6</v>
      </c>
      <c r="D7470" s="164">
        <v>5</v>
      </c>
      <c r="E7470" s="163">
        <v>10</v>
      </c>
      <c r="F7470" s="163">
        <v>10.475000000000001</v>
      </c>
      <c r="G7470" s="163">
        <v>10.872499999999999</v>
      </c>
      <c r="H7470" s="1">
        <v>314</v>
      </c>
      <c r="I7470" s="161">
        <f>VLOOKUP(B7470,L$2:M$54,2,FALSE)</f>
        <v>1.0227422608890537</v>
      </c>
      <c r="J7470">
        <f>MAX(I7470*F7470,E7470)</f>
        <v>10.71322518281284</v>
      </c>
      <c r="L7470" s="166"/>
      <c r="M7470" s="41"/>
      <c r="N7470" s="41"/>
      <c r="O7470" s="41"/>
    </row>
    <row r="7471" spans="1:15" x14ac:dyDescent="0.25">
      <c r="A7471" s="165">
        <v>43777.208333333336</v>
      </c>
      <c r="B7471" s="167">
        <f>WEEKNUM(A7471)</f>
        <v>45</v>
      </c>
      <c r="C7471" s="164">
        <f>WEEKDAY(A7471)</f>
        <v>6</v>
      </c>
      <c r="D7471" s="164">
        <v>6</v>
      </c>
      <c r="E7471" s="163">
        <v>11.254999999999999</v>
      </c>
      <c r="F7471" s="163">
        <v>11.120000000000001</v>
      </c>
      <c r="G7471" s="163">
        <v>13.877500000000001</v>
      </c>
      <c r="H7471" s="1">
        <v>899</v>
      </c>
      <c r="I7471" s="161">
        <f>VLOOKUP(B7471,L$2:M$54,2,FALSE)</f>
        <v>1.0227422608890537</v>
      </c>
      <c r="J7471">
        <f>MAX(I7471*F7471,E7471)</f>
        <v>11.372893941086279</v>
      </c>
      <c r="L7471" s="166"/>
      <c r="M7471" s="41"/>
      <c r="N7471" s="41"/>
      <c r="O7471" s="41"/>
    </row>
    <row r="7472" spans="1:15" x14ac:dyDescent="0.25">
      <c r="A7472" s="165">
        <v>43777.25</v>
      </c>
      <c r="B7472" s="167">
        <f>WEEKNUM(A7472)</f>
        <v>45</v>
      </c>
      <c r="C7472" s="164">
        <f>WEEKDAY(A7472)</f>
        <v>6</v>
      </c>
      <c r="D7472" s="164">
        <v>7</v>
      </c>
      <c r="E7472" s="163">
        <v>9.5249999999999986</v>
      </c>
      <c r="F7472" s="163">
        <v>9.5249999999999986</v>
      </c>
      <c r="G7472" s="163">
        <v>13.197500000000002</v>
      </c>
      <c r="H7472" s="1">
        <v>3419</v>
      </c>
      <c r="I7472" s="161">
        <f>VLOOKUP(B7472,L$2:M$54,2,FALSE)</f>
        <v>1.0227422608890537</v>
      </c>
      <c r="J7472">
        <f>MAX(I7472*F7472,E7472)</f>
        <v>9.7416200349682356</v>
      </c>
      <c r="L7472" s="166"/>
      <c r="M7472" s="41"/>
      <c r="N7472" s="41"/>
      <c r="O7472" s="41"/>
    </row>
    <row r="7473" spans="1:15" x14ac:dyDescent="0.25">
      <c r="A7473" s="165">
        <v>43777.291666666664</v>
      </c>
      <c r="B7473" s="167">
        <f>WEEKNUM(A7473)</f>
        <v>45</v>
      </c>
      <c r="C7473" s="164">
        <f>WEEKDAY(A7473)</f>
        <v>6</v>
      </c>
      <c r="D7473" s="164">
        <v>8</v>
      </c>
      <c r="E7473" s="163">
        <v>10.635</v>
      </c>
      <c r="F7473" s="163">
        <v>12.370000000000001</v>
      </c>
      <c r="G7473" s="163">
        <v>12.8125</v>
      </c>
      <c r="H7473" s="1">
        <v>4619</v>
      </c>
      <c r="I7473" s="161">
        <f>VLOOKUP(B7473,L$2:M$54,2,FALSE)</f>
        <v>1.0227422608890537</v>
      </c>
      <c r="J7473">
        <f>MAX(I7473*F7473,E7473)</f>
        <v>12.651321767197595</v>
      </c>
      <c r="L7473" s="166"/>
      <c r="M7473" s="41"/>
      <c r="N7473" s="41"/>
      <c r="O7473" s="41"/>
    </row>
    <row r="7474" spans="1:15" x14ac:dyDescent="0.25">
      <c r="A7474" s="165">
        <v>43777.333333333336</v>
      </c>
      <c r="B7474" s="167">
        <f>WEEKNUM(A7474)</f>
        <v>45</v>
      </c>
      <c r="C7474" s="164">
        <f>WEEKDAY(A7474)</f>
        <v>6</v>
      </c>
      <c r="D7474" s="164">
        <v>9</v>
      </c>
      <c r="E7474" s="163">
        <v>10</v>
      </c>
      <c r="F7474" s="163">
        <v>16.535</v>
      </c>
      <c r="G7474" s="163">
        <v>11.8725</v>
      </c>
      <c r="H7474" s="1">
        <v>3828</v>
      </c>
      <c r="I7474" s="161">
        <f>VLOOKUP(B7474,L$2:M$54,2,FALSE)</f>
        <v>1.0227422608890537</v>
      </c>
      <c r="J7474">
        <f>MAX(I7474*F7474,E7474)</f>
        <v>16.911043283800502</v>
      </c>
      <c r="L7474" s="166"/>
      <c r="M7474" s="41"/>
      <c r="N7474" s="41"/>
      <c r="O7474" s="41"/>
    </row>
    <row r="7475" spans="1:15" x14ac:dyDescent="0.25">
      <c r="A7475" s="165">
        <v>43777.375</v>
      </c>
      <c r="B7475" s="167">
        <f>WEEKNUM(A7475)</f>
        <v>45</v>
      </c>
      <c r="C7475" s="164">
        <f>WEEKDAY(A7475)</f>
        <v>6</v>
      </c>
      <c r="D7475" s="164">
        <v>10</v>
      </c>
      <c r="E7475" s="163">
        <v>10</v>
      </c>
      <c r="F7475" s="163">
        <v>19.29</v>
      </c>
      <c r="G7475" s="163">
        <v>12.852499999999999</v>
      </c>
      <c r="H7475" s="1">
        <v>2746</v>
      </c>
      <c r="I7475" s="161">
        <f>VLOOKUP(B7475,L$2:M$54,2,FALSE)</f>
        <v>1.0227422608890537</v>
      </c>
      <c r="J7475">
        <f>MAX(I7475*F7475,E7475)</f>
        <v>19.728698212549844</v>
      </c>
      <c r="L7475" s="166"/>
      <c r="M7475" s="41"/>
      <c r="N7475" s="41"/>
      <c r="O7475" s="41"/>
    </row>
    <row r="7476" spans="1:15" x14ac:dyDescent="0.25">
      <c r="A7476" s="165">
        <v>43777.416666666664</v>
      </c>
      <c r="B7476" s="167">
        <f>WEEKNUM(A7476)</f>
        <v>45</v>
      </c>
      <c r="C7476" s="164">
        <f>WEEKDAY(A7476)</f>
        <v>6</v>
      </c>
      <c r="D7476" s="164">
        <v>11</v>
      </c>
      <c r="E7476" s="163">
        <v>10</v>
      </c>
      <c r="F7476" s="163">
        <v>15.025</v>
      </c>
      <c r="G7476" s="163">
        <v>12.237500000000001</v>
      </c>
      <c r="H7476" s="1">
        <v>2552</v>
      </c>
      <c r="I7476" s="161">
        <f>VLOOKUP(B7476,L$2:M$54,2,FALSE)</f>
        <v>1.0227422608890537</v>
      </c>
      <c r="J7476">
        <f>MAX(I7476*F7476,E7476)</f>
        <v>15.366702469858033</v>
      </c>
      <c r="L7476" s="166"/>
      <c r="M7476" s="41"/>
      <c r="N7476" s="41"/>
      <c r="O7476" s="41"/>
    </row>
    <row r="7477" spans="1:15" x14ac:dyDescent="0.25">
      <c r="A7477" s="165">
        <v>43777.458333333336</v>
      </c>
      <c r="B7477" s="167">
        <f>WEEKNUM(A7477)</f>
        <v>45</v>
      </c>
      <c r="C7477" s="164">
        <f>WEEKDAY(A7477)</f>
        <v>6</v>
      </c>
      <c r="D7477" s="164">
        <v>12</v>
      </c>
      <c r="E7477" s="163">
        <v>10</v>
      </c>
      <c r="F7477" s="163">
        <v>13.92</v>
      </c>
      <c r="G7477" s="163">
        <v>11.8825</v>
      </c>
      <c r="H7477" s="1">
        <v>2579</v>
      </c>
      <c r="I7477" s="161">
        <f>VLOOKUP(B7477,L$2:M$54,2,FALSE)</f>
        <v>1.0227422608890537</v>
      </c>
      <c r="J7477">
        <f>MAX(I7477*F7477,E7477)</f>
        <v>14.236572271575628</v>
      </c>
      <c r="L7477" s="166"/>
      <c r="M7477" s="41"/>
      <c r="N7477" s="41"/>
      <c r="O7477" s="41"/>
    </row>
    <row r="7478" spans="1:15" x14ac:dyDescent="0.25">
      <c r="A7478" s="165">
        <v>43777.5</v>
      </c>
      <c r="B7478" s="167">
        <f>WEEKNUM(A7478)</f>
        <v>45</v>
      </c>
      <c r="C7478" s="164">
        <f>WEEKDAY(A7478)</f>
        <v>6</v>
      </c>
      <c r="D7478" s="164">
        <v>13</v>
      </c>
      <c r="E7478" s="163">
        <v>10</v>
      </c>
      <c r="F7478" s="163">
        <v>14.2</v>
      </c>
      <c r="G7478" s="163">
        <v>12.942499999999999</v>
      </c>
      <c r="H7478" s="1">
        <v>2525</v>
      </c>
      <c r="I7478" s="161">
        <f>VLOOKUP(B7478,L$2:M$54,2,FALSE)</f>
        <v>1.0227422608890537</v>
      </c>
      <c r="J7478">
        <f>MAX(I7478*F7478,E7478)</f>
        <v>14.522940104624562</v>
      </c>
      <c r="L7478" s="166"/>
      <c r="M7478" s="41"/>
      <c r="N7478" s="41"/>
      <c r="O7478" s="41"/>
    </row>
    <row r="7479" spans="1:15" x14ac:dyDescent="0.25">
      <c r="A7479" s="165">
        <v>43777.541666666664</v>
      </c>
      <c r="B7479" s="167">
        <f>WEEKNUM(A7479)</f>
        <v>45</v>
      </c>
      <c r="C7479" s="164">
        <f>WEEKDAY(A7479)</f>
        <v>6</v>
      </c>
      <c r="D7479" s="164">
        <v>14</v>
      </c>
      <c r="E7479" s="163">
        <v>10</v>
      </c>
      <c r="F7479" s="163">
        <v>14.445</v>
      </c>
      <c r="G7479" s="163">
        <v>12.364999999999998</v>
      </c>
      <c r="H7479" s="1">
        <v>2710</v>
      </c>
      <c r="I7479" s="161">
        <f>VLOOKUP(B7479,L$2:M$54,2,FALSE)</f>
        <v>1.0227422608890537</v>
      </c>
      <c r="J7479">
        <f>MAX(I7479*F7479,E7479)</f>
        <v>14.773511958542381</v>
      </c>
      <c r="L7479" s="166"/>
      <c r="M7479" s="41"/>
      <c r="N7479" s="41"/>
      <c r="O7479" s="41"/>
    </row>
    <row r="7480" spans="1:15" x14ac:dyDescent="0.25">
      <c r="A7480" s="165">
        <v>43777.583333333336</v>
      </c>
      <c r="B7480" s="167">
        <f>WEEKNUM(A7480)</f>
        <v>45</v>
      </c>
      <c r="C7480" s="164">
        <f>WEEKDAY(A7480)</f>
        <v>6</v>
      </c>
      <c r="D7480" s="164">
        <v>15</v>
      </c>
      <c r="E7480" s="163">
        <v>10</v>
      </c>
      <c r="F7480" s="163">
        <v>13.79</v>
      </c>
      <c r="G7480" s="163">
        <v>12.572500000000002</v>
      </c>
      <c r="H7480" s="1">
        <v>2731</v>
      </c>
      <c r="I7480" s="161">
        <f>VLOOKUP(B7480,L$2:M$54,2,FALSE)</f>
        <v>1.0227422608890537</v>
      </c>
      <c r="J7480">
        <f>MAX(I7480*F7480,E7480)</f>
        <v>14.10361577766005</v>
      </c>
      <c r="L7480" s="166"/>
      <c r="M7480" s="41"/>
      <c r="N7480" s="41"/>
      <c r="O7480" s="41"/>
    </row>
    <row r="7481" spans="1:15" x14ac:dyDescent="0.25">
      <c r="A7481" s="165">
        <v>43777.625</v>
      </c>
      <c r="B7481" s="167">
        <f>WEEKNUM(A7481)</f>
        <v>45</v>
      </c>
      <c r="C7481" s="164">
        <f>WEEKDAY(A7481)</f>
        <v>6</v>
      </c>
      <c r="D7481" s="164">
        <v>16</v>
      </c>
      <c r="E7481" s="163">
        <v>10</v>
      </c>
      <c r="F7481" s="163">
        <v>14.295000000000002</v>
      </c>
      <c r="G7481" s="163">
        <v>13.99</v>
      </c>
      <c r="H7481" s="1">
        <v>2932</v>
      </c>
      <c r="I7481" s="161">
        <f>VLOOKUP(B7481,L$2:M$54,2,FALSE)</f>
        <v>1.0227422608890537</v>
      </c>
      <c r="J7481">
        <f>MAX(I7481*F7481,E7481)</f>
        <v>14.620100619409024</v>
      </c>
      <c r="L7481" s="166"/>
      <c r="M7481" s="41"/>
      <c r="N7481" s="41"/>
      <c r="O7481" s="41"/>
    </row>
    <row r="7482" spans="1:15" x14ac:dyDescent="0.25">
      <c r="A7482" s="165">
        <v>43777.666666666664</v>
      </c>
      <c r="B7482" s="167">
        <f>WEEKNUM(A7482)</f>
        <v>45</v>
      </c>
      <c r="C7482" s="164">
        <f>WEEKDAY(A7482)</f>
        <v>6</v>
      </c>
      <c r="D7482" s="164">
        <v>17</v>
      </c>
      <c r="E7482" s="163">
        <v>10</v>
      </c>
      <c r="F7482" s="163">
        <v>14.035</v>
      </c>
      <c r="G7482" s="163">
        <v>13.225000000000001</v>
      </c>
      <c r="H7482" s="1">
        <v>3854</v>
      </c>
      <c r="I7482" s="161">
        <f>VLOOKUP(B7482,L$2:M$54,2,FALSE)</f>
        <v>1.0227422608890537</v>
      </c>
      <c r="J7482">
        <f>MAX(I7482*F7482,E7482)</f>
        <v>14.354187631577869</v>
      </c>
      <c r="L7482" s="166"/>
      <c r="M7482" s="41"/>
      <c r="N7482" s="41"/>
      <c r="O7482" s="41"/>
    </row>
    <row r="7483" spans="1:15" x14ac:dyDescent="0.25">
      <c r="A7483" s="165">
        <v>43777.708333333336</v>
      </c>
      <c r="B7483" s="167">
        <f>WEEKNUM(A7483)</f>
        <v>45</v>
      </c>
      <c r="C7483" s="164">
        <f>WEEKDAY(A7483)</f>
        <v>6</v>
      </c>
      <c r="D7483" s="164">
        <v>18</v>
      </c>
      <c r="E7483" s="163">
        <v>10</v>
      </c>
      <c r="F7483" s="163">
        <v>15.855</v>
      </c>
      <c r="G7483" s="163">
        <v>11.9725</v>
      </c>
      <c r="H7483" s="1">
        <v>4074</v>
      </c>
      <c r="I7483" s="161">
        <f>VLOOKUP(B7483,L$2:M$54,2,FALSE)</f>
        <v>1.0227422608890537</v>
      </c>
      <c r="J7483">
        <f>MAX(I7483*F7483,E7483)</f>
        <v>16.215578546395946</v>
      </c>
      <c r="L7483" s="166"/>
      <c r="M7483" s="41"/>
      <c r="N7483" s="41"/>
      <c r="O7483" s="41"/>
    </row>
    <row r="7484" spans="1:15" x14ac:dyDescent="0.25">
      <c r="A7484" s="165">
        <v>43777.75</v>
      </c>
      <c r="B7484" s="167">
        <f>WEEKNUM(A7484)</f>
        <v>45</v>
      </c>
      <c r="C7484" s="164">
        <f>WEEKDAY(A7484)</f>
        <v>6</v>
      </c>
      <c r="D7484" s="164">
        <v>19</v>
      </c>
      <c r="E7484" s="163">
        <v>10</v>
      </c>
      <c r="F7484" s="163">
        <v>16.524999999999999</v>
      </c>
      <c r="G7484" s="163">
        <v>11.754999999999999</v>
      </c>
      <c r="H7484" s="1">
        <v>2973</v>
      </c>
      <c r="I7484" s="161">
        <f>VLOOKUP(B7484,L$2:M$54,2,FALSE)</f>
        <v>1.0227422608890537</v>
      </c>
      <c r="J7484">
        <f>MAX(I7484*F7484,E7484)</f>
        <v>16.90081586119161</v>
      </c>
      <c r="L7484" s="166"/>
      <c r="M7484" s="41"/>
      <c r="N7484" s="41"/>
      <c r="O7484" s="41"/>
    </row>
    <row r="7485" spans="1:15" x14ac:dyDescent="0.25">
      <c r="A7485" s="165">
        <v>43777.791666666664</v>
      </c>
      <c r="B7485" s="167">
        <f>WEEKNUM(A7485)</f>
        <v>45</v>
      </c>
      <c r="C7485" s="164">
        <f>WEEKDAY(A7485)</f>
        <v>6</v>
      </c>
      <c r="D7485" s="164">
        <v>20</v>
      </c>
      <c r="E7485" s="163">
        <v>10</v>
      </c>
      <c r="F7485" s="163">
        <v>16.23</v>
      </c>
      <c r="G7485" s="163">
        <v>12.99</v>
      </c>
      <c r="H7485" s="1">
        <v>1935</v>
      </c>
      <c r="I7485" s="161">
        <f>VLOOKUP(B7485,L$2:M$54,2,FALSE)</f>
        <v>1.0227422608890537</v>
      </c>
      <c r="J7485">
        <f>MAX(I7485*F7485,E7485)</f>
        <v>16.599106894229344</v>
      </c>
      <c r="L7485" s="166"/>
      <c r="M7485" s="41"/>
      <c r="N7485" s="41"/>
      <c r="O7485" s="41"/>
    </row>
    <row r="7486" spans="1:15" x14ac:dyDescent="0.25">
      <c r="A7486" s="165">
        <v>43777.833333333336</v>
      </c>
      <c r="B7486" s="167">
        <f>WEEKNUM(A7486)</f>
        <v>45</v>
      </c>
      <c r="C7486" s="164">
        <f>WEEKDAY(A7486)</f>
        <v>6</v>
      </c>
      <c r="D7486" s="164">
        <v>21</v>
      </c>
      <c r="E7486" s="163">
        <v>10</v>
      </c>
      <c r="F7486" s="163">
        <v>14.525</v>
      </c>
      <c r="G7486" s="163">
        <v>12.959999999999999</v>
      </c>
      <c r="H7486" s="1">
        <v>1113</v>
      </c>
      <c r="I7486" s="161">
        <f>VLOOKUP(B7486,L$2:M$54,2,FALSE)</f>
        <v>1.0227422608890537</v>
      </c>
      <c r="J7486">
        <f>MAX(I7486*F7486,E7486)</f>
        <v>14.855331339413507</v>
      </c>
      <c r="L7486" s="166"/>
      <c r="M7486" s="41"/>
      <c r="N7486" s="41"/>
      <c r="O7486" s="41"/>
    </row>
    <row r="7487" spans="1:15" x14ac:dyDescent="0.25">
      <c r="A7487" s="165">
        <v>43777.875</v>
      </c>
      <c r="B7487" s="167">
        <f>WEEKNUM(A7487)</f>
        <v>45</v>
      </c>
      <c r="C7487" s="164">
        <f>WEEKDAY(A7487)</f>
        <v>6</v>
      </c>
      <c r="D7487" s="164">
        <v>22</v>
      </c>
      <c r="E7487" s="163">
        <v>10</v>
      </c>
      <c r="F7487" s="163">
        <v>13.08</v>
      </c>
      <c r="G7487" s="163">
        <v>12.967500000000001</v>
      </c>
      <c r="H7487" s="1">
        <v>888</v>
      </c>
      <c r="I7487" s="161">
        <f>VLOOKUP(B7487,L$2:M$54,2,FALSE)</f>
        <v>1.0227422608890537</v>
      </c>
      <c r="J7487">
        <f>MAX(I7487*F7487,E7487)</f>
        <v>13.377468772428823</v>
      </c>
      <c r="L7487" s="166"/>
      <c r="M7487" s="41"/>
      <c r="N7487" s="41"/>
      <c r="O7487" s="41"/>
    </row>
    <row r="7488" spans="1:15" x14ac:dyDescent="0.25">
      <c r="A7488" s="165">
        <v>43777.916666666664</v>
      </c>
      <c r="B7488" s="167">
        <f>WEEKNUM(A7488)</f>
        <v>45</v>
      </c>
      <c r="C7488" s="164">
        <f>WEEKDAY(A7488)</f>
        <v>6</v>
      </c>
      <c r="D7488" s="164">
        <v>23</v>
      </c>
      <c r="E7488" s="163">
        <v>11.55</v>
      </c>
      <c r="F7488" s="163">
        <v>11.55</v>
      </c>
      <c r="G7488" s="163">
        <v>12.612499999999999</v>
      </c>
      <c r="H7488" s="1">
        <v>837</v>
      </c>
      <c r="I7488" s="161">
        <f>VLOOKUP(B7488,L$2:M$54,2,FALSE)</f>
        <v>1.0227422608890537</v>
      </c>
      <c r="J7488">
        <f>MAX(I7488*F7488,E7488)</f>
        <v>11.812673113268572</v>
      </c>
      <c r="L7488" s="166"/>
      <c r="M7488" s="41"/>
      <c r="N7488" s="41"/>
      <c r="O7488" s="41"/>
    </row>
    <row r="7489" spans="1:15" x14ac:dyDescent="0.25">
      <c r="A7489" s="165">
        <v>43777.958333333336</v>
      </c>
      <c r="B7489" s="167">
        <f>WEEKNUM(A7489)</f>
        <v>45</v>
      </c>
      <c r="C7489" s="164">
        <f>WEEKDAY(A7489)</f>
        <v>6</v>
      </c>
      <c r="D7489" s="164">
        <v>24</v>
      </c>
      <c r="E7489" s="163">
        <v>11.719999999999999</v>
      </c>
      <c r="F7489" s="163">
        <v>11.719999999999999</v>
      </c>
      <c r="G7489" s="163">
        <v>10.2475</v>
      </c>
      <c r="H7489" s="1">
        <v>486</v>
      </c>
      <c r="I7489" s="161">
        <f>VLOOKUP(B7489,L$2:M$54,2,FALSE)</f>
        <v>1.0227422608890537</v>
      </c>
      <c r="J7489">
        <f>MAX(I7489*F7489,E7489)</f>
        <v>11.986539297619709</v>
      </c>
      <c r="L7489" s="166"/>
      <c r="M7489" s="41"/>
      <c r="N7489" s="41"/>
      <c r="O7489" s="41"/>
    </row>
    <row r="7490" spans="1:15" x14ac:dyDescent="0.25">
      <c r="A7490" s="165">
        <v>43778</v>
      </c>
      <c r="B7490" s="167">
        <f>WEEKNUM(A7490)</f>
        <v>45</v>
      </c>
      <c r="C7490" s="164">
        <f>WEEKDAY(A7490)</f>
        <v>7</v>
      </c>
      <c r="D7490" s="164">
        <v>1</v>
      </c>
      <c r="E7490" s="163">
        <v>12.379999999999999</v>
      </c>
      <c r="F7490" s="163">
        <v>12.379999999999999</v>
      </c>
      <c r="G7490" s="163">
        <v>10.425000000000001</v>
      </c>
      <c r="H7490" s="1">
        <v>234</v>
      </c>
      <c r="I7490" s="161">
        <f>VLOOKUP(B7490,L$2:M$54,2,FALSE)</f>
        <v>1.0227422608890537</v>
      </c>
      <c r="J7490">
        <f>MAX(I7490*F7490,E7490)</f>
        <v>12.661549189806484</v>
      </c>
      <c r="L7490" s="166"/>
      <c r="M7490" s="41"/>
      <c r="N7490" s="41"/>
      <c r="O7490" s="41"/>
    </row>
    <row r="7491" spans="1:15" x14ac:dyDescent="0.25">
      <c r="A7491" s="165">
        <v>43778.041666666664</v>
      </c>
      <c r="B7491" s="167">
        <f>WEEKNUM(A7491)</f>
        <v>45</v>
      </c>
      <c r="C7491" s="164">
        <f>WEEKDAY(A7491)</f>
        <v>7</v>
      </c>
      <c r="D7491" s="164">
        <v>2</v>
      </c>
      <c r="E7491" s="163">
        <v>11.855</v>
      </c>
      <c r="F7491" s="163">
        <v>11.855</v>
      </c>
      <c r="G7491" s="163">
        <v>10.237500000000001</v>
      </c>
      <c r="H7491" s="1">
        <v>107</v>
      </c>
      <c r="I7491" s="161">
        <f>VLOOKUP(B7491,L$2:M$54,2,FALSE)</f>
        <v>1.0227422608890537</v>
      </c>
      <c r="J7491">
        <f>MAX(I7491*F7491,E7491)</f>
        <v>12.124609502839732</v>
      </c>
      <c r="L7491" s="166"/>
      <c r="M7491" s="41"/>
      <c r="N7491" s="41"/>
      <c r="O7491" s="41"/>
    </row>
    <row r="7492" spans="1:15" x14ac:dyDescent="0.25">
      <c r="A7492" s="165">
        <v>43778.083333333336</v>
      </c>
      <c r="B7492" s="167">
        <f>WEEKNUM(A7492)</f>
        <v>45</v>
      </c>
      <c r="C7492" s="164">
        <f>WEEKDAY(A7492)</f>
        <v>7</v>
      </c>
      <c r="D7492" s="164">
        <v>3</v>
      </c>
      <c r="E7492" s="163">
        <v>11.925000000000001</v>
      </c>
      <c r="F7492" s="163">
        <v>11.925000000000001</v>
      </c>
      <c r="G7492" s="163">
        <v>11.1875</v>
      </c>
      <c r="H7492" s="1">
        <v>81</v>
      </c>
      <c r="I7492" s="161">
        <f>VLOOKUP(B7492,L$2:M$54,2,FALSE)</f>
        <v>1.0227422608890537</v>
      </c>
      <c r="J7492">
        <f>MAX(I7492*F7492,E7492)</f>
        <v>12.196201461101966</v>
      </c>
      <c r="L7492" s="166"/>
      <c r="M7492" s="41"/>
      <c r="N7492" s="41"/>
      <c r="O7492" s="41"/>
    </row>
    <row r="7493" spans="1:15" x14ac:dyDescent="0.25">
      <c r="A7493" s="165">
        <v>43778.125</v>
      </c>
      <c r="B7493" s="167">
        <f>WEEKNUM(A7493)</f>
        <v>45</v>
      </c>
      <c r="C7493" s="164">
        <f>WEEKDAY(A7493)</f>
        <v>7</v>
      </c>
      <c r="D7493" s="164">
        <v>4</v>
      </c>
      <c r="E7493" s="163">
        <v>11</v>
      </c>
      <c r="F7493" s="163">
        <v>11.125</v>
      </c>
      <c r="G7493" s="163">
        <v>9.5249999999999986</v>
      </c>
      <c r="H7493" s="1">
        <v>141</v>
      </c>
      <c r="I7493" s="161">
        <f>VLOOKUP(B7493,L$2:M$54,2,FALSE)</f>
        <v>1.0227422608890537</v>
      </c>
      <c r="J7493">
        <f>MAX(I7493*F7493,E7493)</f>
        <v>11.378007652390723</v>
      </c>
      <c r="L7493" s="166"/>
      <c r="M7493" s="41"/>
      <c r="N7493" s="41"/>
      <c r="O7493" s="41"/>
    </row>
    <row r="7494" spans="1:15" x14ac:dyDescent="0.25">
      <c r="A7494" s="165">
        <v>43778.166666666664</v>
      </c>
      <c r="B7494" s="167">
        <f>WEEKNUM(A7494)</f>
        <v>45</v>
      </c>
      <c r="C7494" s="164">
        <f>WEEKDAY(A7494)</f>
        <v>7</v>
      </c>
      <c r="D7494" s="164">
        <v>5</v>
      </c>
      <c r="E7494" s="163">
        <v>12</v>
      </c>
      <c r="F7494" s="163">
        <v>12.02</v>
      </c>
      <c r="G7494" s="163">
        <v>11.5025</v>
      </c>
      <c r="H7494" s="1">
        <v>322</v>
      </c>
      <c r="I7494" s="161">
        <f>VLOOKUP(B7494,L$2:M$54,2,FALSE)</f>
        <v>1.0227422608890537</v>
      </c>
      <c r="J7494">
        <f>MAX(I7494*F7494,E7494)</f>
        <v>12.293361975886425</v>
      </c>
      <c r="L7494" s="166"/>
      <c r="M7494" s="41"/>
      <c r="N7494" s="41"/>
      <c r="O7494" s="41"/>
    </row>
    <row r="7495" spans="1:15" x14ac:dyDescent="0.25">
      <c r="A7495" s="165">
        <v>43778.208333333336</v>
      </c>
      <c r="B7495" s="167">
        <f>WEEKNUM(A7495)</f>
        <v>45</v>
      </c>
      <c r="C7495" s="164">
        <f>WEEKDAY(A7495)</f>
        <v>7</v>
      </c>
      <c r="D7495" s="164">
        <v>6</v>
      </c>
      <c r="E7495" s="163">
        <v>10</v>
      </c>
      <c r="F7495" s="163">
        <v>10.565000000000001</v>
      </c>
      <c r="G7495" s="163">
        <v>13.2675</v>
      </c>
      <c r="H7495" s="1">
        <v>930</v>
      </c>
      <c r="I7495" s="161">
        <f>VLOOKUP(B7495,L$2:M$54,2,FALSE)</f>
        <v>1.0227422608890537</v>
      </c>
      <c r="J7495">
        <f>MAX(I7495*F7495,E7495)</f>
        <v>10.805271986292855</v>
      </c>
      <c r="L7495" s="166"/>
      <c r="M7495" s="41"/>
      <c r="N7495" s="41"/>
      <c r="O7495" s="41"/>
    </row>
    <row r="7496" spans="1:15" x14ac:dyDescent="0.25">
      <c r="A7496" s="165">
        <v>43778.25</v>
      </c>
      <c r="B7496" s="167">
        <f>WEEKNUM(A7496)</f>
        <v>45</v>
      </c>
      <c r="C7496" s="164">
        <f>WEEKDAY(A7496)</f>
        <v>7</v>
      </c>
      <c r="D7496" s="164">
        <v>7</v>
      </c>
      <c r="E7496" s="163">
        <v>10</v>
      </c>
      <c r="F7496" s="163">
        <v>9.99</v>
      </c>
      <c r="G7496" s="163">
        <v>14.645</v>
      </c>
      <c r="H7496" s="1">
        <v>3014</v>
      </c>
      <c r="I7496" s="161">
        <f>VLOOKUP(B7496,L$2:M$54,2,FALSE)</f>
        <v>1.0227422608890537</v>
      </c>
      <c r="J7496">
        <f>MAX(I7496*F7496,E7496)</f>
        <v>10.217195186281646</v>
      </c>
      <c r="L7496" s="166"/>
      <c r="M7496" s="41"/>
      <c r="N7496" s="41"/>
      <c r="O7496" s="41"/>
    </row>
    <row r="7497" spans="1:15" x14ac:dyDescent="0.25">
      <c r="A7497" s="165">
        <v>43778.291666666664</v>
      </c>
      <c r="B7497" s="167">
        <f>WEEKNUM(A7497)</f>
        <v>45</v>
      </c>
      <c r="C7497" s="164">
        <f>WEEKDAY(A7497)</f>
        <v>7</v>
      </c>
      <c r="D7497" s="164">
        <v>8</v>
      </c>
      <c r="E7497" s="163">
        <v>10</v>
      </c>
      <c r="F7497" s="163">
        <v>11.98</v>
      </c>
      <c r="G7497" s="163">
        <v>12.512499999999999</v>
      </c>
      <c r="H7497" s="1">
        <v>4266</v>
      </c>
      <c r="I7497" s="161">
        <f>VLOOKUP(B7497,L$2:M$54,2,FALSE)</f>
        <v>1.0227422608890537</v>
      </c>
      <c r="J7497">
        <f>MAX(I7497*F7497,E7497)</f>
        <v>12.252452285450865</v>
      </c>
      <c r="L7497" s="166"/>
      <c r="M7497" s="41"/>
      <c r="N7497" s="41"/>
      <c r="O7497" s="41"/>
    </row>
    <row r="7498" spans="1:15" x14ac:dyDescent="0.25">
      <c r="A7498" s="165">
        <v>43778.333333333336</v>
      </c>
      <c r="B7498" s="167">
        <f>WEEKNUM(A7498)</f>
        <v>45</v>
      </c>
      <c r="C7498" s="164">
        <f>WEEKDAY(A7498)</f>
        <v>7</v>
      </c>
      <c r="D7498" s="164">
        <v>9</v>
      </c>
      <c r="E7498" s="163">
        <v>10</v>
      </c>
      <c r="F7498" s="163">
        <v>15.010000000000002</v>
      </c>
      <c r="G7498" s="163">
        <v>11.959999999999999</v>
      </c>
      <c r="H7498" s="1">
        <v>4066</v>
      </c>
      <c r="I7498" s="161">
        <f>VLOOKUP(B7498,L$2:M$54,2,FALSE)</f>
        <v>1.0227422608890537</v>
      </c>
      <c r="J7498">
        <f>MAX(I7498*F7498,E7498)</f>
        <v>15.351361335944699</v>
      </c>
      <c r="L7498" s="166"/>
      <c r="M7498" s="41"/>
      <c r="N7498" s="41"/>
      <c r="O7498" s="41"/>
    </row>
    <row r="7499" spans="1:15" x14ac:dyDescent="0.25">
      <c r="A7499" s="165">
        <v>43778.375</v>
      </c>
      <c r="B7499" s="167">
        <f>WEEKNUM(A7499)</f>
        <v>45</v>
      </c>
      <c r="C7499" s="164">
        <f>WEEKDAY(A7499)</f>
        <v>7</v>
      </c>
      <c r="D7499" s="164">
        <v>10</v>
      </c>
      <c r="E7499" s="163">
        <v>10</v>
      </c>
      <c r="F7499" s="163">
        <v>15.76</v>
      </c>
      <c r="G7499" s="163">
        <v>12.1</v>
      </c>
      <c r="H7499" s="1">
        <v>3302</v>
      </c>
      <c r="I7499" s="161">
        <f>VLOOKUP(B7499,L$2:M$54,2,FALSE)</f>
        <v>1.0227422608890537</v>
      </c>
      <c r="J7499">
        <f>MAX(I7499*F7499,E7499)</f>
        <v>16.118418031611487</v>
      </c>
      <c r="L7499" s="166"/>
      <c r="M7499" s="41"/>
      <c r="N7499" s="41"/>
      <c r="O7499" s="41"/>
    </row>
    <row r="7500" spans="1:15" x14ac:dyDescent="0.25">
      <c r="A7500" s="165">
        <v>43778.416666666664</v>
      </c>
      <c r="B7500" s="167">
        <f>WEEKNUM(A7500)</f>
        <v>45</v>
      </c>
      <c r="C7500" s="164">
        <f>WEEKDAY(A7500)</f>
        <v>7</v>
      </c>
      <c r="D7500" s="164">
        <v>11</v>
      </c>
      <c r="E7500" s="163">
        <v>10</v>
      </c>
      <c r="F7500" s="163">
        <v>14.955000000000002</v>
      </c>
      <c r="G7500" s="163">
        <v>12.2225</v>
      </c>
      <c r="H7500" s="1">
        <v>2526</v>
      </c>
      <c r="I7500" s="161">
        <f>VLOOKUP(B7500,L$2:M$54,2,FALSE)</f>
        <v>1.0227422608890537</v>
      </c>
      <c r="J7500">
        <f>MAX(I7500*F7500,E7500)</f>
        <v>15.2951105115958</v>
      </c>
      <c r="L7500" s="166"/>
      <c r="M7500" s="41"/>
      <c r="N7500" s="41"/>
      <c r="O7500" s="41"/>
    </row>
    <row r="7501" spans="1:15" x14ac:dyDescent="0.25">
      <c r="A7501" s="165">
        <v>43778.458333333336</v>
      </c>
      <c r="B7501" s="167">
        <f>WEEKNUM(A7501)</f>
        <v>45</v>
      </c>
      <c r="C7501" s="164">
        <f>WEEKDAY(A7501)</f>
        <v>7</v>
      </c>
      <c r="D7501" s="164">
        <v>12</v>
      </c>
      <c r="E7501" s="163">
        <v>10</v>
      </c>
      <c r="F7501" s="163">
        <v>15.905000000000001</v>
      </c>
      <c r="G7501" s="163">
        <v>11.895</v>
      </c>
      <c r="H7501" s="1">
        <v>2547</v>
      </c>
      <c r="I7501" s="161">
        <f>VLOOKUP(B7501,L$2:M$54,2,FALSE)</f>
        <v>1.0227422608890537</v>
      </c>
      <c r="J7501">
        <f>MAX(I7501*F7501,E7501)</f>
        <v>16.266715659440401</v>
      </c>
      <c r="L7501" s="166"/>
      <c r="M7501" s="41"/>
      <c r="N7501" s="41"/>
      <c r="O7501" s="41"/>
    </row>
    <row r="7502" spans="1:15" x14ac:dyDescent="0.25">
      <c r="A7502" s="165">
        <v>43778.5</v>
      </c>
      <c r="B7502" s="167">
        <f>WEEKNUM(A7502)</f>
        <v>45</v>
      </c>
      <c r="C7502" s="164">
        <f>WEEKDAY(A7502)</f>
        <v>7</v>
      </c>
      <c r="D7502" s="164">
        <v>13</v>
      </c>
      <c r="E7502" s="163">
        <v>10</v>
      </c>
      <c r="F7502" s="163">
        <v>14.8</v>
      </c>
      <c r="G7502" s="163">
        <v>12.147500000000001</v>
      </c>
      <c r="H7502" s="1">
        <v>2367</v>
      </c>
      <c r="I7502" s="161">
        <f>VLOOKUP(B7502,L$2:M$54,2,FALSE)</f>
        <v>1.0227422608890537</v>
      </c>
      <c r="J7502">
        <f>MAX(I7502*F7502,E7502)</f>
        <v>15.136585461157996</v>
      </c>
      <c r="L7502" s="166"/>
      <c r="M7502" s="41"/>
      <c r="N7502" s="41"/>
      <c r="O7502" s="41"/>
    </row>
    <row r="7503" spans="1:15" x14ac:dyDescent="0.25">
      <c r="A7503" s="165">
        <v>43778.541666666664</v>
      </c>
      <c r="B7503" s="167">
        <f>WEEKNUM(A7503)</f>
        <v>45</v>
      </c>
      <c r="C7503" s="164">
        <f>WEEKDAY(A7503)</f>
        <v>7</v>
      </c>
      <c r="D7503" s="164">
        <v>14</v>
      </c>
      <c r="E7503" s="163">
        <v>10</v>
      </c>
      <c r="F7503" s="163">
        <v>13.914999999999999</v>
      </c>
      <c r="G7503" s="163">
        <v>12.0175</v>
      </c>
      <c r="H7503" s="1">
        <v>2625</v>
      </c>
      <c r="I7503" s="161">
        <f>VLOOKUP(B7503,L$2:M$54,2,FALSE)</f>
        <v>1.0227422608890537</v>
      </c>
      <c r="J7503">
        <f>MAX(I7503*F7503,E7503)</f>
        <v>14.231458560271182</v>
      </c>
      <c r="L7503" s="166"/>
      <c r="M7503" s="41"/>
      <c r="N7503" s="41"/>
      <c r="O7503" s="41"/>
    </row>
    <row r="7504" spans="1:15" x14ac:dyDescent="0.25">
      <c r="A7504" s="165">
        <v>43778.583333333336</v>
      </c>
      <c r="B7504" s="167">
        <f>WEEKNUM(A7504)</f>
        <v>45</v>
      </c>
      <c r="C7504" s="164">
        <f>WEEKDAY(A7504)</f>
        <v>7</v>
      </c>
      <c r="D7504" s="164">
        <v>15</v>
      </c>
      <c r="E7504" s="163">
        <v>10</v>
      </c>
      <c r="F7504" s="163">
        <v>14.510000000000002</v>
      </c>
      <c r="G7504" s="163">
        <v>12.9275</v>
      </c>
      <c r="H7504" s="1">
        <v>2688</v>
      </c>
      <c r="I7504" s="161">
        <f>VLOOKUP(B7504,L$2:M$54,2,FALSE)</f>
        <v>1.0227422608890537</v>
      </c>
      <c r="J7504">
        <f>MAX(I7504*F7504,E7504)</f>
        <v>14.839990205500172</v>
      </c>
      <c r="L7504" s="166"/>
      <c r="M7504" s="41"/>
      <c r="N7504" s="41"/>
      <c r="O7504" s="41"/>
    </row>
    <row r="7505" spans="1:15" x14ac:dyDescent="0.25">
      <c r="A7505" s="165">
        <v>43778.625</v>
      </c>
      <c r="B7505" s="167">
        <f>WEEKNUM(A7505)</f>
        <v>45</v>
      </c>
      <c r="C7505" s="164">
        <f>WEEKDAY(A7505)</f>
        <v>7</v>
      </c>
      <c r="D7505" s="164">
        <v>16</v>
      </c>
      <c r="E7505" s="163">
        <v>10</v>
      </c>
      <c r="F7505" s="163">
        <v>14.995000000000001</v>
      </c>
      <c r="G7505" s="163">
        <v>13.262499999999999</v>
      </c>
      <c r="H7505" s="1">
        <v>3092</v>
      </c>
      <c r="I7505" s="161">
        <f>VLOOKUP(B7505,L$2:M$54,2,FALSE)</f>
        <v>1.0227422608890537</v>
      </c>
      <c r="J7505">
        <f>MAX(I7505*F7505,E7505)</f>
        <v>15.336020202031362</v>
      </c>
      <c r="L7505" s="166"/>
      <c r="M7505" s="41"/>
      <c r="N7505" s="41"/>
      <c r="O7505" s="41"/>
    </row>
    <row r="7506" spans="1:15" x14ac:dyDescent="0.25">
      <c r="A7506" s="165">
        <v>43778.666666666664</v>
      </c>
      <c r="B7506" s="167">
        <f>WEEKNUM(A7506)</f>
        <v>45</v>
      </c>
      <c r="C7506" s="164">
        <f>WEEKDAY(A7506)</f>
        <v>7</v>
      </c>
      <c r="D7506" s="164">
        <v>17</v>
      </c>
      <c r="E7506" s="163">
        <v>10</v>
      </c>
      <c r="F7506" s="163">
        <v>16.05</v>
      </c>
      <c r="G7506" s="163">
        <v>13.115</v>
      </c>
      <c r="H7506" s="1">
        <v>4091</v>
      </c>
      <c r="I7506" s="161">
        <f>VLOOKUP(B7506,L$2:M$54,2,FALSE)</f>
        <v>1.0227422608890537</v>
      </c>
      <c r="J7506">
        <f>MAX(I7506*F7506,E7506)</f>
        <v>16.415013287269314</v>
      </c>
      <c r="L7506" s="166"/>
      <c r="M7506" s="41"/>
      <c r="N7506" s="41"/>
      <c r="O7506" s="41"/>
    </row>
    <row r="7507" spans="1:15" x14ac:dyDescent="0.25">
      <c r="A7507" s="165">
        <v>43778.708333333336</v>
      </c>
      <c r="B7507" s="167">
        <f>WEEKNUM(A7507)</f>
        <v>45</v>
      </c>
      <c r="C7507" s="164">
        <f>WEEKDAY(A7507)</f>
        <v>7</v>
      </c>
      <c r="D7507" s="164">
        <v>18</v>
      </c>
      <c r="E7507" s="163">
        <v>10</v>
      </c>
      <c r="F7507" s="163">
        <v>16.064999999999998</v>
      </c>
      <c r="G7507" s="163">
        <v>12.262500000000001</v>
      </c>
      <c r="H7507" s="1">
        <v>4185</v>
      </c>
      <c r="I7507" s="161">
        <f>VLOOKUP(B7507,L$2:M$54,2,FALSE)</f>
        <v>1.0227422608890537</v>
      </c>
      <c r="J7507">
        <f>MAX(I7507*F7507,E7507)</f>
        <v>16.430354421182646</v>
      </c>
      <c r="L7507" s="166"/>
      <c r="M7507" s="41"/>
      <c r="N7507" s="41"/>
      <c r="O7507" s="41"/>
    </row>
    <row r="7508" spans="1:15" x14ac:dyDescent="0.25">
      <c r="A7508" s="165">
        <v>43778.75</v>
      </c>
      <c r="B7508" s="167">
        <f>WEEKNUM(A7508)</f>
        <v>45</v>
      </c>
      <c r="C7508" s="164">
        <f>WEEKDAY(A7508)</f>
        <v>7</v>
      </c>
      <c r="D7508" s="164">
        <v>19</v>
      </c>
      <c r="E7508" s="163">
        <v>10</v>
      </c>
      <c r="F7508" s="163">
        <v>18.015000000000001</v>
      </c>
      <c r="G7508" s="163">
        <v>11.54</v>
      </c>
      <c r="H7508" s="1">
        <v>3140</v>
      </c>
      <c r="I7508" s="161">
        <f>VLOOKUP(B7508,L$2:M$54,2,FALSE)</f>
        <v>1.0227422608890537</v>
      </c>
      <c r="J7508">
        <f>MAX(I7508*F7508,E7508)</f>
        <v>18.424701829916305</v>
      </c>
      <c r="L7508" s="166"/>
      <c r="M7508" s="41"/>
      <c r="N7508" s="41"/>
      <c r="O7508" s="41"/>
    </row>
    <row r="7509" spans="1:15" x14ac:dyDescent="0.25">
      <c r="A7509" s="165">
        <v>43778.791666666664</v>
      </c>
      <c r="B7509" s="167">
        <f>WEEKNUM(A7509)</f>
        <v>45</v>
      </c>
      <c r="C7509" s="164">
        <f>WEEKDAY(A7509)</f>
        <v>7</v>
      </c>
      <c r="D7509" s="164">
        <v>20</v>
      </c>
      <c r="E7509" s="163">
        <v>10</v>
      </c>
      <c r="F7509" s="163">
        <v>15.719999999999999</v>
      </c>
      <c r="G7509" s="163">
        <v>11.55</v>
      </c>
      <c r="H7509" s="1">
        <v>2007</v>
      </c>
      <c r="I7509" s="161">
        <f>VLOOKUP(B7509,L$2:M$54,2,FALSE)</f>
        <v>1.0227422608890537</v>
      </c>
      <c r="J7509">
        <f>MAX(I7509*F7509,E7509)</f>
        <v>16.077508341175925</v>
      </c>
      <c r="L7509" s="166"/>
      <c r="M7509" s="41"/>
      <c r="N7509" s="41"/>
      <c r="O7509" s="41"/>
    </row>
    <row r="7510" spans="1:15" x14ac:dyDescent="0.25">
      <c r="A7510" s="165">
        <v>43778.833333333336</v>
      </c>
      <c r="B7510" s="167">
        <f>WEEKNUM(A7510)</f>
        <v>45</v>
      </c>
      <c r="C7510" s="164">
        <f>WEEKDAY(A7510)</f>
        <v>7</v>
      </c>
      <c r="D7510" s="164">
        <v>21</v>
      </c>
      <c r="E7510" s="163">
        <v>10</v>
      </c>
      <c r="F7510" s="163">
        <v>14.530000000000001</v>
      </c>
      <c r="G7510" s="163">
        <v>11.719999999999999</v>
      </c>
      <c r="H7510" s="1">
        <v>1082</v>
      </c>
      <c r="I7510" s="161">
        <f>VLOOKUP(B7510,L$2:M$54,2,FALSE)</f>
        <v>1.0227422608890537</v>
      </c>
      <c r="J7510">
        <f>MAX(I7510*F7510,E7510)</f>
        <v>14.860445050717951</v>
      </c>
      <c r="L7510" s="166"/>
      <c r="M7510" s="41"/>
      <c r="N7510" s="41"/>
      <c r="O7510" s="41"/>
    </row>
    <row r="7511" spans="1:15" x14ac:dyDescent="0.25">
      <c r="A7511" s="165">
        <v>43778.875</v>
      </c>
      <c r="B7511" s="167">
        <f>WEEKNUM(A7511)</f>
        <v>45</v>
      </c>
      <c r="C7511" s="164">
        <f>WEEKDAY(A7511)</f>
        <v>7</v>
      </c>
      <c r="D7511" s="164">
        <v>22</v>
      </c>
      <c r="E7511" s="163">
        <v>10</v>
      </c>
      <c r="F7511" s="163">
        <v>12.975</v>
      </c>
      <c r="G7511" s="163">
        <v>12.379999999999999</v>
      </c>
      <c r="H7511" s="1">
        <v>917</v>
      </c>
      <c r="I7511" s="161">
        <f>VLOOKUP(B7511,L$2:M$54,2,FALSE)</f>
        <v>1.0227422608890537</v>
      </c>
      <c r="J7511">
        <f>MAX(I7511*F7511,E7511)</f>
        <v>13.270080835035472</v>
      </c>
      <c r="L7511" s="166"/>
      <c r="M7511" s="41"/>
      <c r="N7511" s="41"/>
      <c r="O7511" s="41"/>
    </row>
    <row r="7512" spans="1:15" x14ac:dyDescent="0.25">
      <c r="A7512" s="165">
        <v>43778.916666666664</v>
      </c>
      <c r="B7512" s="167">
        <f>WEEKNUM(A7512)</f>
        <v>45</v>
      </c>
      <c r="C7512" s="164">
        <f>WEEKDAY(A7512)</f>
        <v>7</v>
      </c>
      <c r="D7512" s="164">
        <v>23</v>
      </c>
      <c r="E7512" s="163">
        <v>12</v>
      </c>
      <c r="F7512" s="163">
        <v>12.2</v>
      </c>
      <c r="G7512" s="163">
        <v>11.855</v>
      </c>
      <c r="H7512" s="1">
        <v>899</v>
      </c>
      <c r="I7512" s="161">
        <f>VLOOKUP(B7512,L$2:M$54,2,FALSE)</f>
        <v>1.0227422608890537</v>
      </c>
      <c r="J7512">
        <f>MAX(I7512*F7512,E7512)</f>
        <v>12.477455582846455</v>
      </c>
      <c r="L7512" s="166"/>
      <c r="M7512" s="41"/>
      <c r="N7512" s="41"/>
      <c r="O7512" s="41"/>
    </row>
    <row r="7513" spans="1:15" x14ac:dyDescent="0.25">
      <c r="A7513" s="165">
        <v>43778.958333333336</v>
      </c>
      <c r="B7513" s="167">
        <f>WEEKNUM(A7513)</f>
        <v>45</v>
      </c>
      <c r="C7513" s="164">
        <f>WEEKDAY(A7513)</f>
        <v>7</v>
      </c>
      <c r="D7513" s="164">
        <v>24</v>
      </c>
      <c r="E7513" s="163">
        <v>12</v>
      </c>
      <c r="F7513" s="163">
        <v>12.885</v>
      </c>
      <c r="G7513" s="163">
        <v>11.925000000000001</v>
      </c>
      <c r="H7513" s="1">
        <v>571</v>
      </c>
      <c r="I7513" s="161">
        <f>VLOOKUP(B7513,L$2:M$54,2,FALSE)</f>
        <v>1.0227422608890537</v>
      </c>
      <c r="J7513">
        <f>MAX(I7513*F7513,E7513)</f>
        <v>13.178034031555457</v>
      </c>
      <c r="L7513" s="166"/>
      <c r="M7513" s="41"/>
      <c r="N7513" s="41"/>
      <c r="O7513" s="41"/>
    </row>
    <row r="7514" spans="1:15" x14ac:dyDescent="0.25">
      <c r="A7514" s="165">
        <v>43779</v>
      </c>
      <c r="B7514" s="167">
        <f>WEEKNUM(A7514)</f>
        <v>46</v>
      </c>
      <c r="C7514" s="164">
        <f>WEEKDAY(A7514)</f>
        <v>1</v>
      </c>
      <c r="D7514" s="164">
        <v>1</v>
      </c>
      <c r="E7514" s="163">
        <v>11.645</v>
      </c>
      <c r="F7514" s="163">
        <v>11.645</v>
      </c>
      <c r="G7514" s="163">
        <v>11.0625</v>
      </c>
      <c r="H7514" s="1">
        <v>265</v>
      </c>
      <c r="I7514" s="161">
        <f>VLOOKUP(B7514,L$2:M$54,2,FALSE)</f>
        <v>1.0005572958406195</v>
      </c>
      <c r="J7514">
        <f>MAX(I7514*F7514,E7514)</f>
        <v>11.651489710064013</v>
      </c>
      <c r="L7514" s="166"/>
      <c r="M7514" s="41"/>
      <c r="N7514" s="41"/>
      <c r="O7514" s="41"/>
    </row>
    <row r="7515" spans="1:15" x14ac:dyDescent="0.25">
      <c r="A7515" s="165">
        <v>43779.041666666664</v>
      </c>
      <c r="B7515" s="167">
        <f>WEEKNUM(A7515)</f>
        <v>46</v>
      </c>
      <c r="C7515" s="164">
        <f>WEEKDAY(A7515)</f>
        <v>1</v>
      </c>
      <c r="D7515" s="164">
        <v>2</v>
      </c>
      <c r="E7515" s="163">
        <v>12.100000000000001</v>
      </c>
      <c r="F7515" s="163">
        <v>12.100000000000001</v>
      </c>
      <c r="G7515" s="163">
        <v>12.01</v>
      </c>
      <c r="H7515" s="1">
        <v>128</v>
      </c>
      <c r="I7515" s="161">
        <f>VLOOKUP(B7515,L$2:M$54,2,FALSE)</f>
        <v>1.0005572958406195</v>
      </c>
      <c r="J7515">
        <f>MAX(I7515*F7515,E7515)</f>
        <v>12.106743279671496</v>
      </c>
      <c r="L7515" s="166"/>
      <c r="M7515" s="41"/>
      <c r="N7515" s="41"/>
      <c r="O7515" s="41"/>
    </row>
    <row r="7516" spans="1:15" x14ac:dyDescent="0.25">
      <c r="A7516" s="165">
        <v>43779.083333333336</v>
      </c>
      <c r="B7516" s="167">
        <f>WEEKNUM(A7516)</f>
        <v>46</v>
      </c>
      <c r="C7516" s="164">
        <f>WEEKDAY(A7516)</f>
        <v>1</v>
      </c>
      <c r="D7516" s="164">
        <v>3</v>
      </c>
      <c r="E7516" s="163">
        <v>11.620000000000001</v>
      </c>
      <c r="F7516" s="163">
        <v>11.620000000000001</v>
      </c>
      <c r="G7516" s="163">
        <v>10.282499999999999</v>
      </c>
      <c r="H7516" s="1">
        <v>104</v>
      </c>
      <c r="I7516" s="161">
        <f>VLOOKUP(B7516,L$2:M$54,2,FALSE)</f>
        <v>1.0005572958406195</v>
      </c>
      <c r="J7516">
        <f>MAX(I7516*F7516,E7516)</f>
        <v>11.626475777667999</v>
      </c>
      <c r="L7516" s="166"/>
      <c r="M7516" s="41"/>
      <c r="N7516" s="41"/>
      <c r="O7516" s="41"/>
    </row>
    <row r="7517" spans="1:15" x14ac:dyDescent="0.25">
      <c r="A7517" s="165">
        <v>43779.125</v>
      </c>
      <c r="B7517" s="167">
        <f>WEEKNUM(A7517)</f>
        <v>46</v>
      </c>
      <c r="C7517" s="164">
        <f>WEEKDAY(A7517)</f>
        <v>1</v>
      </c>
      <c r="D7517" s="164">
        <v>4</v>
      </c>
      <c r="E7517" s="163">
        <v>10.18</v>
      </c>
      <c r="F7517" s="163">
        <v>10.18</v>
      </c>
      <c r="G7517" s="163">
        <v>9.995000000000001</v>
      </c>
      <c r="H7517" s="1">
        <v>145</v>
      </c>
      <c r="I7517" s="161">
        <f>VLOOKUP(B7517,L$2:M$54,2,FALSE)</f>
        <v>1.0005572958406195</v>
      </c>
      <c r="J7517">
        <f>MAX(I7517*F7517,E7517)</f>
        <v>10.185673271657507</v>
      </c>
      <c r="L7517" s="166"/>
      <c r="M7517" s="41"/>
      <c r="N7517" s="41"/>
      <c r="O7517" s="41"/>
    </row>
    <row r="7518" spans="1:15" x14ac:dyDescent="0.25">
      <c r="A7518" s="165">
        <v>43779.166666666664</v>
      </c>
      <c r="B7518" s="167">
        <f>WEEKNUM(A7518)</f>
        <v>46</v>
      </c>
      <c r="C7518" s="164">
        <f>WEEKDAY(A7518)</f>
        <v>1</v>
      </c>
      <c r="D7518" s="164">
        <v>5</v>
      </c>
      <c r="E7518" s="163">
        <v>9.7899999999999991</v>
      </c>
      <c r="F7518" s="163">
        <v>9.7899999999999991</v>
      </c>
      <c r="G7518" s="163">
        <v>10.989999999999998</v>
      </c>
      <c r="H7518" s="1">
        <v>360</v>
      </c>
      <c r="I7518" s="161">
        <f>VLOOKUP(B7518,L$2:M$54,2,FALSE)</f>
        <v>1.0005572958406195</v>
      </c>
      <c r="J7518">
        <f>MAX(I7518*F7518,E7518)</f>
        <v>9.7954559262796632</v>
      </c>
      <c r="L7518" s="166"/>
      <c r="M7518" s="41"/>
      <c r="N7518" s="41"/>
      <c r="O7518" s="41"/>
    </row>
    <row r="7519" spans="1:15" x14ac:dyDescent="0.25">
      <c r="A7519" s="165">
        <v>43779.208333333336</v>
      </c>
      <c r="B7519" s="167">
        <f>WEEKNUM(A7519)</f>
        <v>46</v>
      </c>
      <c r="C7519" s="164">
        <f>WEEKDAY(A7519)</f>
        <v>1</v>
      </c>
      <c r="D7519" s="164">
        <v>6</v>
      </c>
      <c r="E7519" s="163">
        <v>10.120000000000001</v>
      </c>
      <c r="F7519" s="163">
        <v>10.120000000000001</v>
      </c>
      <c r="G7519" s="163">
        <v>12.504999999999999</v>
      </c>
      <c r="H7519" s="1">
        <v>898</v>
      </c>
      <c r="I7519" s="161">
        <f>VLOOKUP(B7519,L$2:M$54,2,FALSE)</f>
        <v>1.0005572958406195</v>
      </c>
      <c r="J7519">
        <f>MAX(I7519*F7519,E7519)</f>
        <v>10.125639833907069</v>
      </c>
      <c r="L7519" s="166"/>
      <c r="M7519" s="41"/>
      <c r="N7519" s="41"/>
      <c r="O7519" s="41"/>
    </row>
    <row r="7520" spans="1:15" x14ac:dyDescent="0.25">
      <c r="A7520" s="165">
        <v>43779.25</v>
      </c>
      <c r="B7520" s="167">
        <f>WEEKNUM(A7520)</f>
        <v>46</v>
      </c>
      <c r="C7520" s="164">
        <f>WEEKDAY(A7520)</f>
        <v>1</v>
      </c>
      <c r="D7520" s="164">
        <v>7</v>
      </c>
      <c r="E7520" s="163">
        <v>10.14</v>
      </c>
      <c r="F7520" s="163">
        <v>10.14</v>
      </c>
      <c r="G7520" s="163">
        <v>12.879999999999999</v>
      </c>
      <c r="H7520" s="1">
        <v>3087</v>
      </c>
      <c r="I7520" s="161">
        <f>VLOOKUP(B7520,L$2:M$54,2,FALSE)</f>
        <v>1.0005572958406195</v>
      </c>
      <c r="J7520">
        <f>MAX(I7520*F7520,E7520)</f>
        <v>10.145650979823882</v>
      </c>
      <c r="L7520" s="166"/>
      <c r="M7520" s="41"/>
      <c r="N7520" s="41"/>
      <c r="O7520" s="41"/>
    </row>
    <row r="7521" spans="1:15" x14ac:dyDescent="0.25">
      <c r="A7521" s="165">
        <v>43779.291666666664</v>
      </c>
      <c r="B7521" s="167">
        <f>WEEKNUM(A7521)</f>
        <v>46</v>
      </c>
      <c r="C7521" s="164">
        <f>WEEKDAY(A7521)</f>
        <v>1</v>
      </c>
      <c r="D7521" s="164">
        <v>8</v>
      </c>
      <c r="E7521" s="163">
        <v>9.8550000000000004</v>
      </c>
      <c r="F7521" s="163">
        <v>9.870000000000001</v>
      </c>
      <c r="G7521" s="163">
        <v>12.477500000000001</v>
      </c>
      <c r="H7521" s="1">
        <v>4547</v>
      </c>
      <c r="I7521" s="161">
        <f>VLOOKUP(B7521,L$2:M$54,2,FALSE)</f>
        <v>1.0005572958406195</v>
      </c>
      <c r="J7521">
        <f>MAX(I7521*F7521,E7521)</f>
        <v>9.8755005099469155</v>
      </c>
      <c r="L7521" s="166"/>
      <c r="M7521" s="41"/>
      <c r="N7521" s="41"/>
      <c r="O7521" s="41"/>
    </row>
    <row r="7522" spans="1:15" x14ac:dyDescent="0.25">
      <c r="A7522" s="165">
        <v>43779.333333333336</v>
      </c>
      <c r="B7522" s="167">
        <f>WEEKNUM(A7522)</f>
        <v>46</v>
      </c>
      <c r="C7522" s="164">
        <f>WEEKDAY(A7522)</f>
        <v>1</v>
      </c>
      <c r="D7522" s="164">
        <v>9</v>
      </c>
      <c r="E7522" s="163">
        <v>9.9349999999999987</v>
      </c>
      <c r="F7522" s="163">
        <v>9.7650000000000006</v>
      </c>
      <c r="G7522" s="163">
        <v>12.952500000000001</v>
      </c>
      <c r="H7522" s="1">
        <v>3829</v>
      </c>
      <c r="I7522" s="161">
        <f>VLOOKUP(B7522,L$2:M$54,2,FALSE)</f>
        <v>1.0005572958406195</v>
      </c>
      <c r="J7522">
        <f>MAX(I7522*F7522,E7522)</f>
        <v>9.9349999999999987</v>
      </c>
      <c r="L7522" s="166"/>
      <c r="M7522" s="41"/>
      <c r="N7522" s="41"/>
      <c r="O7522" s="41"/>
    </row>
    <row r="7523" spans="1:15" x14ac:dyDescent="0.25">
      <c r="A7523" s="165">
        <v>43779.375</v>
      </c>
      <c r="B7523" s="167">
        <f>WEEKNUM(A7523)</f>
        <v>46</v>
      </c>
      <c r="C7523" s="164">
        <f>WEEKDAY(A7523)</f>
        <v>1</v>
      </c>
      <c r="D7523" s="164">
        <v>10</v>
      </c>
      <c r="E7523" s="163">
        <v>9</v>
      </c>
      <c r="F7523" s="163">
        <v>12.815000000000001</v>
      </c>
      <c r="G7523" s="163">
        <v>12.399999999999999</v>
      </c>
      <c r="H7523" s="1">
        <v>2745</v>
      </c>
      <c r="I7523" s="161">
        <f>VLOOKUP(B7523,L$2:M$54,2,FALSE)</f>
        <v>1.0005572958406195</v>
      </c>
      <c r="J7523">
        <f>MAX(I7523*F7523,E7523)</f>
        <v>12.82214174619754</v>
      </c>
      <c r="L7523" s="166"/>
      <c r="M7523" s="41"/>
      <c r="N7523" s="41"/>
      <c r="O7523" s="41"/>
    </row>
    <row r="7524" spans="1:15" x14ac:dyDescent="0.25">
      <c r="A7524" s="165">
        <v>43779.416666666664</v>
      </c>
      <c r="B7524" s="167">
        <f>WEEKNUM(A7524)</f>
        <v>46</v>
      </c>
      <c r="C7524" s="164">
        <f>WEEKDAY(A7524)</f>
        <v>1</v>
      </c>
      <c r="D7524" s="164">
        <v>11</v>
      </c>
      <c r="E7524" s="163">
        <v>10</v>
      </c>
      <c r="F7524" s="163">
        <v>14.09</v>
      </c>
      <c r="G7524" s="163">
        <v>11.9575</v>
      </c>
      <c r="H7524" s="1">
        <v>2705</v>
      </c>
      <c r="I7524" s="161">
        <f>VLOOKUP(B7524,L$2:M$54,2,FALSE)</f>
        <v>1.0005572958406195</v>
      </c>
      <c r="J7524">
        <f>MAX(I7524*F7524,E7524)</f>
        <v>14.097852298394328</v>
      </c>
      <c r="L7524" s="166"/>
      <c r="M7524" s="41"/>
      <c r="N7524" s="41"/>
      <c r="O7524" s="41"/>
    </row>
    <row r="7525" spans="1:15" x14ac:dyDescent="0.25">
      <c r="A7525" s="165">
        <v>43779.458333333336</v>
      </c>
      <c r="B7525" s="167">
        <f>WEEKNUM(A7525)</f>
        <v>46</v>
      </c>
      <c r="C7525" s="164">
        <f>WEEKDAY(A7525)</f>
        <v>1</v>
      </c>
      <c r="D7525" s="164">
        <v>12</v>
      </c>
      <c r="E7525" s="163">
        <v>10</v>
      </c>
      <c r="F7525" s="163">
        <v>13.98</v>
      </c>
      <c r="G7525" s="163">
        <v>12.254999999999999</v>
      </c>
      <c r="H7525" s="1">
        <v>2790</v>
      </c>
      <c r="I7525" s="161">
        <f>VLOOKUP(B7525,L$2:M$54,2,FALSE)</f>
        <v>1.0005572958406195</v>
      </c>
      <c r="J7525">
        <f>MAX(I7525*F7525,E7525)</f>
        <v>13.98779099585186</v>
      </c>
      <c r="L7525" s="166"/>
      <c r="M7525" s="41"/>
      <c r="N7525" s="41"/>
      <c r="O7525" s="41"/>
    </row>
    <row r="7526" spans="1:15" x14ac:dyDescent="0.25">
      <c r="A7526" s="165">
        <v>43779.5</v>
      </c>
      <c r="B7526" s="167">
        <f>WEEKNUM(A7526)</f>
        <v>46</v>
      </c>
      <c r="C7526" s="164">
        <f>WEEKDAY(A7526)</f>
        <v>1</v>
      </c>
      <c r="D7526" s="164">
        <v>13</v>
      </c>
      <c r="E7526" s="163">
        <v>10</v>
      </c>
      <c r="F7526" s="163">
        <v>14.09</v>
      </c>
      <c r="G7526" s="163">
        <v>12.4975</v>
      </c>
      <c r="H7526" s="1">
        <v>2531</v>
      </c>
      <c r="I7526" s="161">
        <f>VLOOKUP(B7526,L$2:M$54,2,FALSE)</f>
        <v>1.0005572958406195</v>
      </c>
      <c r="J7526">
        <f>MAX(I7526*F7526,E7526)</f>
        <v>14.097852298394328</v>
      </c>
      <c r="L7526" s="166"/>
      <c r="M7526" s="41"/>
      <c r="N7526" s="41"/>
      <c r="O7526" s="41"/>
    </row>
    <row r="7527" spans="1:15" x14ac:dyDescent="0.25">
      <c r="A7527" s="165">
        <v>43779.541666666664</v>
      </c>
      <c r="B7527" s="167">
        <f>WEEKNUM(A7527)</f>
        <v>46</v>
      </c>
      <c r="C7527" s="164">
        <f>WEEKDAY(A7527)</f>
        <v>1</v>
      </c>
      <c r="D7527" s="164">
        <v>14</v>
      </c>
      <c r="E7527" s="163">
        <v>10</v>
      </c>
      <c r="F7527" s="163">
        <v>13.98</v>
      </c>
      <c r="G7527" s="163">
        <v>13.025</v>
      </c>
      <c r="H7527" s="1">
        <v>2677</v>
      </c>
      <c r="I7527" s="161">
        <f>VLOOKUP(B7527,L$2:M$54,2,FALSE)</f>
        <v>1.0005572958406195</v>
      </c>
      <c r="J7527">
        <f>MAX(I7527*F7527,E7527)</f>
        <v>13.98779099585186</v>
      </c>
      <c r="L7527" s="166"/>
      <c r="M7527" s="41"/>
      <c r="N7527" s="41"/>
      <c r="O7527" s="41"/>
    </row>
    <row r="7528" spans="1:15" x14ac:dyDescent="0.25">
      <c r="A7528" s="165">
        <v>43779.583333333336</v>
      </c>
      <c r="B7528" s="167">
        <f>WEEKNUM(A7528)</f>
        <v>46</v>
      </c>
      <c r="C7528" s="164">
        <f>WEEKDAY(A7528)</f>
        <v>1</v>
      </c>
      <c r="D7528" s="164">
        <v>15</v>
      </c>
      <c r="E7528" s="163">
        <v>10</v>
      </c>
      <c r="F7528" s="163">
        <v>14.09</v>
      </c>
      <c r="G7528" s="163">
        <v>13.032499999999999</v>
      </c>
      <c r="H7528" s="1">
        <v>2940</v>
      </c>
      <c r="I7528" s="161">
        <f>VLOOKUP(B7528,L$2:M$54,2,FALSE)</f>
        <v>1.0005572958406195</v>
      </c>
      <c r="J7528">
        <f>MAX(I7528*F7528,E7528)</f>
        <v>14.097852298394328</v>
      </c>
      <c r="L7528" s="166"/>
      <c r="M7528" s="41"/>
      <c r="N7528" s="41"/>
      <c r="O7528" s="41"/>
    </row>
    <row r="7529" spans="1:15" x14ac:dyDescent="0.25">
      <c r="A7529" s="165">
        <v>43779.625</v>
      </c>
      <c r="B7529" s="167">
        <f>WEEKNUM(A7529)</f>
        <v>46</v>
      </c>
      <c r="C7529" s="164">
        <f>WEEKDAY(A7529)</f>
        <v>1</v>
      </c>
      <c r="D7529" s="164">
        <v>16</v>
      </c>
      <c r="E7529" s="163">
        <v>10</v>
      </c>
      <c r="F7529" s="163">
        <v>13.98</v>
      </c>
      <c r="G7529" s="163">
        <v>14.0075</v>
      </c>
      <c r="H7529" s="1">
        <v>3455</v>
      </c>
      <c r="I7529" s="161">
        <f>VLOOKUP(B7529,L$2:M$54,2,FALSE)</f>
        <v>1.0005572958406195</v>
      </c>
      <c r="J7529">
        <f>MAX(I7529*F7529,E7529)</f>
        <v>13.98779099585186</v>
      </c>
      <c r="L7529" s="166"/>
      <c r="M7529" s="41"/>
      <c r="N7529" s="41"/>
      <c r="O7529" s="41"/>
    </row>
    <row r="7530" spans="1:15" x14ac:dyDescent="0.25">
      <c r="A7530" s="165">
        <v>43779.666666666664</v>
      </c>
      <c r="B7530" s="167">
        <f>WEEKNUM(A7530)</f>
        <v>46</v>
      </c>
      <c r="C7530" s="164">
        <f>WEEKDAY(A7530)</f>
        <v>1</v>
      </c>
      <c r="D7530" s="164">
        <v>17</v>
      </c>
      <c r="E7530" s="163">
        <v>10</v>
      </c>
      <c r="F7530" s="163">
        <v>13.865</v>
      </c>
      <c r="G7530" s="163">
        <v>12.86</v>
      </c>
      <c r="H7530" s="1">
        <v>3983</v>
      </c>
      <c r="I7530" s="161">
        <f>VLOOKUP(B7530,L$2:M$54,2,FALSE)</f>
        <v>1.0005572958406195</v>
      </c>
      <c r="J7530">
        <f>MAX(I7530*F7530,E7530)</f>
        <v>13.87272690683019</v>
      </c>
      <c r="L7530" s="166"/>
      <c r="M7530" s="41"/>
      <c r="N7530" s="41"/>
      <c r="O7530" s="41"/>
    </row>
    <row r="7531" spans="1:15" x14ac:dyDescent="0.25">
      <c r="A7531" s="165">
        <v>43779.708333333336</v>
      </c>
      <c r="B7531" s="167">
        <f>WEEKNUM(A7531)</f>
        <v>46</v>
      </c>
      <c r="C7531" s="164">
        <f>WEEKDAY(A7531)</f>
        <v>1</v>
      </c>
      <c r="D7531" s="164">
        <v>18</v>
      </c>
      <c r="E7531" s="163">
        <v>10</v>
      </c>
      <c r="F7531" s="163">
        <v>13.684999999999999</v>
      </c>
      <c r="G7531" s="163">
        <v>12.265000000000001</v>
      </c>
      <c r="H7531" s="1">
        <v>3380</v>
      </c>
      <c r="I7531" s="161">
        <f>VLOOKUP(B7531,L$2:M$54,2,FALSE)</f>
        <v>1.0005572958406195</v>
      </c>
      <c r="J7531">
        <f>MAX(I7531*F7531,E7531)</f>
        <v>13.692626593578876</v>
      </c>
      <c r="L7531" s="166"/>
      <c r="M7531" s="41"/>
      <c r="N7531" s="41"/>
      <c r="O7531" s="41"/>
    </row>
    <row r="7532" spans="1:15" x14ac:dyDescent="0.25">
      <c r="A7532" s="165">
        <v>43779.75</v>
      </c>
      <c r="B7532" s="167">
        <f>WEEKNUM(A7532)</f>
        <v>46</v>
      </c>
      <c r="C7532" s="164">
        <f>WEEKDAY(A7532)</f>
        <v>1</v>
      </c>
      <c r="D7532" s="164">
        <v>19</v>
      </c>
      <c r="E7532" s="163">
        <v>10</v>
      </c>
      <c r="F7532" s="163">
        <v>14.09</v>
      </c>
      <c r="G7532" s="163">
        <v>11.487500000000001</v>
      </c>
      <c r="H7532" s="1">
        <v>3281</v>
      </c>
      <c r="I7532" s="161">
        <f>VLOOKUP(B7532,L$2:M$54,2,FALSE)</f>
        <v>1.0005572958406195</v>
      </c>
      <c r="J7532">
        <f>MAX(I7532*F7532,E7532)</f>
        <v>14.097852298394328</v>
      </c>
      <c r="L7532" s="166"/>
      <c r="M7532" s="41"/>
      <c r="N7532" s="41"/>
      <c r="O7532" s="41"/>
    </row>
    <row r="7533" spans="1:15" x14ac:dyDescent="0.25">
      <c r="A7533" s="165">
        <v>43779.791666666664</v>
      </c>
      <c r="B7533" s="167">
        <f>WEEKNUM(A7533)</f>
        <v>46</v>
      </c>
      <c r="C7533" s="164">
        <f>WEEKDAY(A7533)</f>
        <v>1</v>
      </c>
      <c r="D7533" s="164">
        <v>20</v>
      </c>
      <c r="E7533" s="163">
        <v>10</v>
      </c>
      <c r="F7533" s="163">
        <v>13.99</v>
      </c>
      <c r="G7533" s="163">
        <v>12.1</v>
      </c>
      <c r="H7533" s="1">
        <v>2200</v>
      </c>
      <c r="I7533" s="161">
        <f>VLOOKUP(B7533,L$2:M$54,2,FALSE)</f>
        <v>1.0005572958406195</v>
      </c>
      <c r="J7533">
        <f>MAX(I7533*F7533,E7533)</f>
        <v>13.997796568810267</v>
      </c>
      <c r="L7533" s="166"/>
      <c r="M7533" s="41"/>
      <c r="N7533" s="41"/>
      <c r="O7533" s="41"/>
    </row>
    <row r="7534" spans="1:15" x14ac:dyDescent="0.25">
      <c r="A7534" s="165">
        <v>43779.833333333336</v>
      </c>
      <c r="B7534" s="167">
        <f>WEEKNUM(A7534)</f>
        <v>46</v>
      </c>
      <c r="C7534" s="164">
        <f>WEEKDAY(A7534)</f>
        <v>1</v>
      </c>
      <c r="D7534" s="164">
        <v>21</v>
      </c>
      <c r="E7534" s="163">
        <v>10</v>
      </c>
      <c r="F7534" s="163">
        <v>13.965</v>
      </c>
      <c r="G7534" s="163">
        <v>12.442499999999999</v>
      </c>
      <c r="H7534" s="1">
        <v>1258</v>
      </c>
      <c r="I7534" s="161">
        <f>VLOOKUP(B7534,L$2:M$54,2,FALSE)</f>
        <v>1.0005572958406195</v>
      </c>
      <c r="J7534">
        <f>MAX(I7534*F7534,E7534)</f>
        <v>13.972782636414252</v>
      </c>
      <c r="L7534" s="166"/>
      <c r="M7534" s="41"/>
      <c r="N7534" s="41"/>
      <c r="O7534" s="41"/>
    </row>
    <row r="7535" spans="1:15" x14ac:dyDescent="0.25">
      <c r="A7535" s="165">
        <v>43779.875</v>
      </c>
      <c r="B7535" s="167">
        <f>WEEKNUM(A7535)</f>
        <v>46</v>
      </c>
      <c r="C7535" s="164">
        <f>WEEKDAY(A7535)</f>
        <v>1</v>
      </c>
      <c r="D7535" s="164">
        <v>22</v>
      </c>
      <c r="E7535" s="163">
        <v>10</v>
      </c>
      <c r="F7535" s="163">
        <v>12.815</v>
      </c>
      <c r="G7535" s="163">
        <v>11.645</v>
      </c>
      <c r="H7535" s="1">
        <v>872</v>
      </c>
      <c r="I7535" s="161">
        <f>VLOOKUP(B7535,L$2:M$54,2,FALSE)</f>
        <v>1.0005572958406195</v>
      </c>
      <c r="J7535">
        <f>MAX(I7535*F7535,E7535)</f>
        <v>12.822141746197538</v>
      </c>
      <c r="L7535" s="166"/>
      <c r="M7535" s="41"/>
      <c r="N7535" s="41"/>
      <c r="O7535" s="41"/>
    </row>
    <row r="7536" spans="1:15" x14ac:dyDescent="0.25">
      <c r="A7536" s="165">
        <v>43779.916666666664</v>
      </c>
      <c r="B7536" s="167">
        <f>WEEKNUM(A7536)</f>
        <v>46</v>
      </c>
      <c r="C7536" s="164">
        <f>WEEKDAY(A7536)</f>
        <v>1</v>
      </c>
      <c r="D7536" s="164">
        <v>23</v>
      </c>
      <c r="E7536" s="163">
        <v>12</v>
      </c>
      <c r="F7536" s="163">
        <v>12.045</v>
      </c>
      <c r="G7536" s="163">
        <v>12.100000000000001</v>
      </c>
      <c r="H7536" s="1">
        <v>875</v>
      </c>
      <c r="I7536" s="161">
        <f>VLOOKUP(B7536,L$2:M$54,2,FALSE)</f>
        <v>1.0005572958406195</v>
      </c>
      <c r="J7536">
        <f>MAX(I7536*F7536,E7536)</f>
        <v>12.051712628400262</v>
      </c>
      <c r="L7536" s="166"/>
      <c r="M7536" s="41"/>
      <c r="N7536" s="41"/>
      <c r="O7536" s="41"/>
    </row>
    <row r="7537" spans="1:15" x14ac:dyDescent="0.25">
      <c r="A7537" s="165">
        <v>43779.958333333336</v>
      </c>
      <c r="B7537" s="167">
        <f>WEEKNUM(A7537)</f>
        <v>46</v>
      </c>
      <c r="C7537" s="164">
        <f>WEEKDAY(A7537)</f>
        <v>1</v>
      </c>
      <c r="D7537" s="164">
        <v>24</v>
      </c>
      <c r="E7537" s="163">
        <v>11</v>
      </c>
      <c r="F7537" s="163">
        <v>11.73</v>
      </c>
      <c r="G7537" s="163">
        <v>11.620000000000001</v>
      </c>
      <c r="H7537" s="1">
        <v>852</v>
      </c>
      <c r="I7537" s="161">
        <f>VLOOKUP(B7537,L$2:M$54,2,FALSE)</f>
        <v>1.0005572958406195</v>
      </c>
      <c r="J7537">
        <f>MAX(I7537*F7537,E7537)</f>
        <v>11.736537080210466</v>
      </c>
      <c r="L7537" s="166"/>
      <c r="M7537" s="41"/>
      <c r="N7537" s="41"/>
      <c r="O7537" s="41"/>
    </row>
    <row r="7538" spans="1:15" x14ac:dyDescent="0.25">
      <c r="A7538" s="165">
        <v>43780</v>
      </c>
      <c r="B7538" s="167">
        <f>WEEKNUM(A7538)</f>
        <v>46</v>
      </c>
      <c r="C7538" s="164">
        <f>WEEKDAY(A7538)</f>
        <v>2</v>
      </c>
      <c r="D7538" s="164">
        <v>1</v>
      </c>
      <c r="E7538" s="163">
        <v>11.815</v>
      </c>
      <c r="F7538" s="163">
        <v>11.815</v>
      </c>
      <c r="G7538" s="163">
        <v>10.18</v>
      </c>
      <c r="H7538" s="1">
        <v>648</v>
      </c>
      <c r="I7538" s="161">
        <f>VLOOKUP(B7538,L$2:M$54,2,FALSE)</f>
        <v>1.0005572958406195</v>
      </c>
      <c r="J7538">
        <f>MAX(I7538*F7538,E7538)</f>
        <v>11.821584450356919</v>
      </c>
      <c r="L7538" s="166"/>
      <c r="M7538" s="41"/>
      <c r="N7538" s="41"/>
      <c r="O7538" s="41"/>
    </row>
    <row r="7539" spans="1:15" x14ac:dyDescent="0.25">
      <c r="A7539" s="165">
        <v>43780.041666666664</v>
      </c>
      <c r="B7539" s="167">
        <f>WEEKNUM(A7539)</f>
        <v>46</v>
      </c>
      <c r="C7539" s="164">
        <f>WEEKDAY(A7539)</f>
        <v>2</v>
      </c>
      <c r="D7539" s="164">
        <v>2</v>
      </c>
      <c r="E7539" s="163">
        <v>11.86</v>
      </c>
      <c r="F7539" s="163">
        <v>11.86</v>
      </c>
      <c r="G7539" s="163">
        <v>9.7899999999999991</v>
      </c>
      <c r="H7539" s="1">
        <v>335</v>
      </c>
      <c r="I7539" s="161">
        <f>VLOOKUP(B7539,L$2:M$54,2,FALSE)</f>
        <v>1.0005572958406195</v>
      </c>
      <c r="J7539">
        <f>MAX(I7539*F7539,E7539)</f>
        <v>11.866609528669747</v>
      </c>
      <c r="L7539" s="166"/>
      <c r="M7539" s="41"/>
      <c r="N7539" s="41"/>
      <c r="O7539" s="41"/>
    </row>
    <row r="7540" spans="1:15" x14ac:dyDescent="0.25">
      <c r="A7540" s="165">
        <v>43780.083333333336</v>
      </c>
      <c r="B7540" s="167">
        <f>WEEKNUM(A7540)</f>
        <v>46</v>
      </c>
      <c r="C7540" s="164">
        <f>WEEKDAY(A7540)</f>
        <v>2</v>
      </c>
      <c r="D7540" s="164">
        <v>3</v>
      </c>
      <c r="E7540" s="163">
        <v>12.065</v>
      </c>
      <c r="F7540" s="163">
        <v>12.065</v>
      </c>
      <c r="G7540" s="163">
        <v>10.120000000000001</v>
      </c>
      <c r="H7540" s="1">
        <v>219</v>
      </c>
      <c r="I7540" s="161">
        <f>VLOOKUP(B7540,L$2:M$54,2,FALSE)</f>
        <v>1.0005572958406195</v>
      </c>
      <c r="J7540">
        <f>MAX(I7540*F7540,E7540)</f>
        <v>12.071723774317073</v>
      </c>
      <c r="L7540" s="166"/>
      <c r="M7540" s="41"/>
      <c r="N7540" s="41"/>
      <c r="O7540" s="41"/>
    </row>
    <row r="7541" spans="1:15" x14ac:dyDescent="0.25">
      <c r="A7541" s="165">
        <v>43780.125</v>
      </c>
      <c r="B7541" s="167">
        <f>WEEKNUM(A7541)</f>
        <v>46</v>
      </c>
      <c r="C7541" s="164">
        <f>WEEKDAY(A7541)</f>
        <v>2</v>
      </c>
      <c r="D7541" s="164">
        <v>4</v>
      </c>
      <c r="E7541" s="163">
        <v>12.030000000000001</v>
      </c>
      <c r="F7541" s="163">
        <v>12.030000000000001</v>
      </c>
      <c r="G7541" s="163">
        <v>10.14</v>
      </c>
      <c r="H7541" s="1">
        <v>210</v>
      </c>
      <c r="I7541" s="161">
        <f>VLOOKUP(B7541,L$2:M$54,2,FALSE)</f>
        <v>1.0005572958406195</v>
      </c>
      <c r="J7541">
        <f>MAX(I7541*F7541,E7541)</f>
        <v>12.036704268962653</v>
      </c>
      <c r="L7541" s="166"/>
      <c r="M7541" s="41"/>
      <c r="N7541" s="41"/>
      <c r="O7541" s="41"/>
    </row>
    <row r="7542" spans="1:15" x14ac:dyDescent="0.25">
      <c r="A7542" s="165">
        <v>43780.166666666664</v>
      </c>
      <c r="B7542" s="167">
        <f>WEEKNUM(A7542)</f>
        <v>46</v>
      </c>
      <c r="C7542" s="164">
        <f>WEEKDAY(A7542)</f>
        <v>2</v>
      </c>
      <c r="D7542" s="164">
        <v>5</v>
      </c>
      <c r="E7542" s="163">
        <v>9.9499999999999993</v>
      </c>
      <c r="F7542" s="163">
        <v>9.9499999999999993</v>
      </c>
      <c r="G7542" s="163">
        <v>9.8625000000000007</v>
      </c>
      <c r="H7542" s="1">
        <v>309</v>
      </c>
      <c r="I7542" s="161">
        <f>VLOOKUP(B7542,L$2:M$54,2,FALSE)</f>
        <v>1.0005572958406195</v>
      </c>
      <c r="J7542">
        <f>MAX(I7542*F7542,E7542)</f>
        <v>9.9555450936141625</v>
      </c>
      <c r="L7542" s="166"/>
      <c r="M7542" s="41"/>
      <c r="N7542" s="41"/>
      <c r="O7542" s="41"/>
    </row>
    <row r="7543" spans="1:15" x14ac:dyDescent="0.25">
      <c r="A7543" s="165">
        <v>43780.208333333336</v>
      </c>
      <c r="B7543" s="167">
        <f>WEEKNUM(A7543)</f>
        <v>46</v>
      </c>
      <c r="C7543" s="164">
        <f>WEEKDAY(A7543)</f>
        <v>2</v>
      </c>
      <c r="D7543" s="164">
        <v>6</v>
      </c>
      <c r="E7543" s="163">
        <v>10.190000000000001</v>
      </c>
      <c r="F7543" s="163">
        <v>10.190000000000001</v>
      </c>
      <c r="G7543" s="163">
        <v>9.85</v>
      </c>
      <c r="H7543" s="1">
        <v>426</v>
      </c>
      <c r="I7543" s="161">
        <f>VLOOKUP(B7543,L$2:M$54,2,FALSE)</f>
        <v>1.0005572958406195</v>
      </c>
      <c r="J7543">
        <f>MAX(I7543*F7543,E7543)</f>
        <v>10.195678844615914</v>
      </c>
      <c r="L7543" s="166"/>
      <c r="M7543" s="41"/>
      <c r="N7543" s="41"/>
      <c r="O7543" s="41"/>
    </row>
    <row r="7544" spans="1:15" x14ac:dyDescent="0.25">
      <c r="A7544" s="165">
        <v>43780.25</v>
      </c>
      <c r="B7544" s="167">
        <f>WEEKNUM(A7544)</f>
        <v>46</v>
      </c>
      <c r="C7544" s="164">
        <f>WEEKDAY(A7544)</f>
        <v>2</v>
      </c>
      <c r="D7544" s="164">
        <v>7</v>
      </c>
      <c r="E7544" s="163">
        <v>10.065000000000001</v>
      </c>
      <c r="F7544" s="163">
        <v>10.065000000000001</v>
      </c>
      <c r="G7544" s="163">
        <v>10.907500000000001</v>
      </c>
      <c r="H7544" s="1">
        <v>642</v>
      </c>
      <c r="I7544" s="161">
        <f>VLOOKUP(B7544,L$2:M$54,2,FALSE)</f>
        <v>1.0005572958406195</v>
      </c>
      <c r="J7544">
        <f>MAX(I7544*F7544,E7544)</f>
        <v>10.070609182635836</v>
      </c>
      <c r="L7544" s="166"/>
      <c r="M7544" s="41"/>
      <c r="N7544" s="41"/>
      <c r="O7544" s="41"/>
    </row>
    <row r="7545" spans="1:15" x14ac:dyDescent="0.25">
      <c r="A7545" s="165">
        <v>43780.291666666664</v>
      </c>
      <c r="B7545" s="167">
        <f>WEEKNUM(A7545)</f>
        <v>46</v>
      </c>
      <c r="C7545" s="164">
        <f>WEEKDAY(A7545)</f>
        <v>2</v>
      </c>
      <c r="D7545" s="164">
        <v>8</v>
      </c>
      <c r="E7545" s="163">
        <v>10.09</v>
      </c>
      <c r="F7545" s="163">
        <v>10.09</v>
      </c>
      <c r="G7545" s="163">
        <v>12.045</v>
      </c>
      <c r="H7545" s="1">
        <v>1417</v>
      </c>
      <c r="I7545" s="161">
        <f>VLOOKUP(B7545,L$2:M$54,2,FALSE)</f>
        <v>1.0005572958406195</v>
      </c>
      <c r="J7545">
        <f>MAX(I7545*F7545,E7545)</f>
        <v>10.095623115031851</v>
      </c>
      <c r="L7545" s="166"/>
      <c r="M7545" s="41"/>
      <c r="N7545" s="41"/>
      <c r="O7545" s="41"/>
    </row>
    <row r="7546" spans="1:15" x14ac:dyDescent="0.25">
      <c r="A7546" s="165">
        <v>43780.333333333336</v>
      </c>
      <c r="B7546" s="167">
        <f>WEEKNUM(A7546)</f>
        <v>46</v>
      </c>
      <c r="C7546" s="164">
        <f>WEEKDAY(A7546)</f>
        <v>2</v>
      </c>
      <c r="D7546" s="164">
        <v>9</v>
      </c>
      <c r="E7546" s="163">
        <v>9.9499999999999993</v>
      </c>
      <c r="F7546" s="163">
        <v>9.9499999999999993</v>
      </c>
      <c r="G7546" s="163">
        <v>11.99</v>
      </c>
      <c r="H7546" s="1">
        <v>2018</v>
      </c>
      <c r="I7546" s="161">
        <f>VLOOKUP(B7546,L$2:M$54,2,FALSE)</f>
        <v>1.0005572958406195</v>
      </c>
      <c r="J7546">
        <f>MAX(I7546*F7546,E7546)</f>
        <v>9.9555450936141625</v>
      </c>
      <c r="L7546" s="166"/>
      <c r="M7546" s="41"/>
      <c r="N7546" s="41"/>
      <c r="O7546" s="41"/>
    </row>
    <row r="7547" spans="1:15" x14ac:dyDescent="0.25">
      <c r="A7547" s="165">
        <v>43780.375</v>
      </c>
      <c r="B7547" s="167">
        <f>WEEKNUM(A7547)</f>
        <v>46</v>
      </c>
      <c r="C7547" s="164">
        <f>WEEKDAY(A7547)</f>
        <v>2</v>
      </c>
      <c r="D7547" s="164">
        <v>10</v>
      </c>
      <c r="E7547" s="163">
        <v>11.86</v>
      </c>
      <c r="F7547" s="163">
        <v>11.86</v>
      </c>
      <c r="G7547" s="163">
        <v>12.045</v>
      </c>
      <c r="H7547" s="1">
        <v>2671</v>
      </c>
      <c r="I7547" s="161">
        <f>VLOOKUP(B7547,L$2:M$54,2,FALSE)</f>
        <v>1.0005572958406195</v>
      </c>
      <c r="J7547">
        <f>MAX(I7547*F7547,E7547)</f>
        <v>11.866609528669747</v>
      </c>
      <c r="L7547" s="166"/>
      <c r="M7547" s="41"/>
      <c r="N7547" s="41"/>
      <c r="O7547" s="41"/>
    </row>
    <row r="7548" spans="1:15" x14ac:dyDescent="0.25">
      <c r="A7548" s="165">
        <v>43780.416666666664</v>
      </c>
      <c r="B7548" s="167">
        <f>WEEKNUM(A7548)</f>
        <v>46</v>
      </c>
      <c r="C7548" s="164">
        <f>WEEKDAY(A7548)</f>
        <v>2</v>
      </c>
      <c r="D7548" s="164">
        <v>11</v>
      </c>
      <c r="E7548" s="163">
        <v>10.5</v>
      </c>
      <c r="F7548" s="163">
        <v>11.885</v>
      </c>
      <c r="G7548" s="163">
        <v>11.99</v>
      </c>
      <c r="H7548" s="1">
        <v>2980</v>
      </c>
      <c r="I7548" s="161">
        <f>VLOOKUP(B7548,L$2:M$54,2,FALSE)</f>
        <v>1.0005572958406195</v>
      </c>
      <c r="J7548">
        <f>MAX(I7548*F7548,E7548)</f>
        <v>11.891623461065763</v>
      </c>
      <c r="L7548" s="166"/>
      <c r="M7548" s="41"/>
      <c r="N7548" s="41"/>
      <c r="O7548" s="41"/>
    </row>
    <row r="7549" spans="1:15" x14ac:dyDescent="0.25">
      <c r="A7549" s="165">
        <v>43780.458333333336</v>
      </c>
      <c r="B7549" s="167">
        <f>WEEKNUM(A7549)</f>
        <v>46</v>
      </c>
      <c r="C7549" s="164">
        <f>WEEKDAY(A7549)</f>
        <v>2</v>
      </c>
      <c r="D7549" s="164">
        <v>12</v>
      </c>
      <c r="E7549" s="163">
        <v>10.934999999999999</v>
      </c>
      <c r="F7549" s="163">
        <v>11.94</v>
      </c>
      <c r="G7549" s="163">
        <v>12.045</v>
      </c>
      <c r="H7549" s="1">
        <v>3009</v>
      </c>
      <c r="I7549" s="161">
        <f>VLOOKUP(B7549,L$2:M$54,2,FALSE)</f>
        <v>1.0005572958406195</v>
      </c>
      <c r="J7549">
        <f>MAX(I7549*F7549,E7549)</f>
        <v>11.946654112336995</v>
      </c>
      <c r="L7549" s="166"/>
      <c r="M7549" s="41"/>
      <c r="N7549" s="41"/>
      <c r="O7549" s="41"/>
    </row>
    <row r="7550" spans="1:15" x14ac:dyDescent="0.25">
      <c r="A7550" s="165">
        <v>43780.5</v>
      </c>
      <c r="B7550" s="167">
        <f>WEEKNUM(A7550)</f>
        <v>46</v>
      </c>
      <c r="C7550" s="164">
        <f>WEEKDAY(A7550)</f>
        <v>2</v>
      </c>
      <c r="D7550" s="164">
        <v>13</v>
      </c>
      <c r="E7550" s="163">
        <v>10</v>
      </c>
      <c r="F7550" s="163">
        <v>13.870000000000001</v>
      </c>
      <c r="G7550" s="163">
        <v>11.99</v>
      </c>
      <c r="H7550" s="1">
        <v>2689</v>
      </c>
      <c r="I7550" s="161">
        <f>VLOOKUP(B7550,L$2:M$54,2,FALSE)</f>
        <v>1.0005572958406195</v>
      </c>
      <c r="J7550">
        <f>MAX(I7550*F7550,E7550)</f>
        <v>13.877729693309393</v>
      </c>
      <c r="L7550" s="166"/>
      <c r="M7550" s="41"/>
      <c r="N7550" s="41"/>
      <c r="O7550" s="41"/>
    </row>
    <row r="7551" spans="1:15" x14ac:dyDescent="0.25">
      <c r="A7551" s="165">
        <v>43780.541666666664</v>
      </c>
      <c r="B7551" s="167">
        <f>WEEKNUM(A7551)</f>
        <v>46</v>
      </c>
      <c r="C7551" s="164">
        <f>WEEKDAY(A7551)</f>
        <v>2</v>
      </c>
      <c r="D7551" s="164">
        <v>14</v>
      </c>
      <c r="E7551" s="163">
        <v>10</v>
      </c>
      <c r="F7551" s="163">
        <v>14.15</v>
      </c>
      <c r="G7551" s="163">
        <v>11.932500000000001</v>
      </c>
      <c r="H7551" s="1">
        <v>2843</v>
      </c>
      <c r="I7551" s="161">
        <f>VLOOKUP(B7551,L$2:M$54,2,FALSE)</f>
        <v>1.0005572958406195</v>
      </c>
      <c r="J7551">
        <f>MAX(I7551*F7551,E7551)</f>
        <v>14.157885736144767</v>
      </c>
      <c r="L7551" s="166"/>
      <c r="M7551" s="41"/>
      <c r="N7551" s="41"/>
      <c r="O7551" s="41"/>
    </row>
    <row r="7552" spans="1:15" x14ac:dyDescent="0.25">
      <c r="A7552" s="165">
        <v>43780.583333333336</v>
      </c>
      <c r="B7552" s="167">
        <f>WEEKNUM(A7552)</f>
        <v>46</v>
      </c>
      <c r="C7552" s="164">
        <f>WEEKDAY(A7552)</f>
        <v>2</v>
      </c>
      <c r="D7552" s="164">
        <v>15</v>
      </c>
      <c r="E7552" s="163">
        <v>10</v>
      </c>
      <c r="F7552" s="163">
        <v>11.9375</v>
      </c>
      <c r="G7552" s="163">
        <v>11.842499999999999</v>
      </c>
      <c r="H7552" s="1">
        <v>3032</v>
      </c>
      <c r="I7552" s="161">
        <f>VLOOKUP(B7552,L$2:M$54,2,FALSE)</f>
        <v>1.0005572958406195</v>
      </c>
      <c r="J7552">
        <f>MAX(I7552*F7552,E7552)</f>
        <v>11.944152719097396</v>
      </c>
      <c r="L7552" s="166"/>
      <c r="M7552" s="41"/>
      <c r="N7552" s="41"/>
      <c r="O7552" s="41"/>
    </row>
    <row r="7553" spans="1:15" x14ac:dyDescent="0.25">
      <c r="A7553" s="165">
        <v>43780.625</v>
      </c>
      <c r="B7553" s="167">
        <f>WEEKNUM(A7553)</f>
        <v>46</v>
      </c>
      <c r="C7553" s="164">
        <f>WEEKDAY(A7553)</f>
        <v>2</v>
      </c>
      <c r="D7553" s="164">
        <v>16</v>
      </c>
      <c r="E7553" s="163">
        <v>11</v>
      </c>
      <c r="F7553" s="163">
        <v>12.105</v>
      </c>
      <c r="G7553" s="163">
        <v>12.045</v>
      </c>
      <c r="H7553" s="1">
        <v>2946</v>
      </c>
      <c r="I7553" s="161">
        <f>VLOOKUP(B7553,L$2:M$54,2,FALSE)</f>
        <v>1.0005572958406195</v>
      </c>
      <c r="J7553">
        <f>MAX(I7553*F7553,E7553)</f>
        <v>12.111746066150699</v>
      </c>
      <c r="L7553" s="166"/>
      <c r="M7553" s="41"/>
      <c r="N7553" s="41"/>
      <c r="O7553" s="41"/>
    </row>
    <row r="7554" spans="1:15" x14ac:dyDescent="0.25">
      <c r="A7554" s="165">
        <v>43780.666666666664</v>
      </c>
      <c r="B7554" s="167">
        <f>WEEKNUM(A7554)</f>
        <v>46</v>
      </c>
      <c r="C7554" s="164">
        <f>WEEKDAY(A7554)</f>
        <v>2</v>
      </c>
      <c r="D7554" s="164">
        <v>17</v>
      </c>
      <c r="E7554" s="163">
        <v>10</v>
      </c>
      <c r="F7554" s="163">
        <v>13.850000000000001</v>
      </c>
      <c r="G7554" s="163">
        <v>11.995000000000001</v>
      </c>
      <c r="H7554" s="1">
        <v>2999</v>
      </c>
      <c r="I7554" s="161">
        <f>VLOOKUP(B7554,L$2:M$54,2,FALSE)</f>
        <v>1.0005572958406195</v>
      </c>
      <c r="J7554">
        <f>MAX(I7554*F7554,E7554)</f>
        <v>13.857718547392581</v>
      </c>
      <c r="L7554" s="166"/>
      <c r="M7554" s="41"/>
      <c r="N7554" s="41"/>
      <c r="O7554" s="41"/>
    </row>
    <row r="7555" spans="1:15" x14ac:dyDescent="0.25">
      <c r="A7555" s="165">
        <v>43780.708333333336</v>
      </c>
      <c r="B7555" s="167">
        <f>WEEKNUM(A7555)</f>
        <v>46</v>
      </c>
      <c r="C7555" s="164">
        <f>WEEKDAY(A7555)</f>
        <v>2</v>
      </c>
      <c r="D7555" s="164">
        <v>18</v>
      </c>
      <c r="E7555" s="163">
        <v>10</v>
      </c>
      <c r="F7555" s="163">
        <v>14.260000000000002</v>
      </c>
      <c r="G7555" s="163">
        <v>11.9825</v>
      </c>
      <c r="H7555" s="1">
        <v>2885</v>
      </c>
      <c r="I7555" s="161">
        <f>VLOOKUP(B7555,L$2:M$54,2,FALSE)</f>
        <v>1.0005572958406195</v>
      </c>
      <c r="J7555">
        <f>MAX(I7555*F7555,E7555)</f>
        <v>14.267947038687236</v>
      </c>
      <c r="L7555" s="166"/>
      <c r="M7555" s="41"/>
      <c r="N7555" s="41"/>
      <c r="O7555" s="41"/>
    </row>
    <row r="7556" spans="1:15" x14ac:dyDescent="0.25">
      <c r="A7556" s="165">
        <v>43780.75</v>
      </c>
      <c r="B7556" s="167">
        <f>WEEKNUM(A7556)</f>
        <v>46</v>
      </c>
      <c r="C7556" s="164">
        <f>WEEKDAY(A7556)</f>
        <v>2</v>
      </c>
      <c r="D7556" s="164">
        <v>19</v>
      </c>
      <c r="E7556" s="163">
        <v>10</v>
      </c>
      <c r="F7556" s="163">
        <v>14</v>
      </c>
      <c r="G7556" s="163">
        <v>11.407499999999999</v>
      </c>
      <c r="H7556" s="1">
        <v>2519</v>
      </c>
      <c r="I7556" s="161">
        <f>VLOOKUP(B7556,L$2:M$54,2,FALSE)</f>
        <v>1.0005572958406195</v>
      </c>
      <c r="J7556">
        <f>MAX(I7556*F7556,E7556)</f>
        <v>14.007802141768673</v>
      </c>
      <c r="L7556" s="166"/>
      <c r="M7556" s="41"/>
      <c r="N7556" s="41"/>
      <c r="O7556" s="41"/>
    </row>
    <row r="7557" spans="1:15" x14ac:dyDescent="0.25">
      <c r="A7557" s="165">
        <v>43780.791666666664</v>
      </c>
      <c r="B7557" s="167">
        <f>WEEKNUM(A7557)</f>
        <v>46</v>
      </c>
      <c r="C7557" s="164">
        <f>WEEKDAY(A7557)</f>
        <v>2</v>
      </c>
      <c r="D7557" s="164">
        <v>20</v>
      </c>
      <c r="E7557" s="163">
        <v>10</v>
      </c>
      <c r="F7557" s="163">
        <v>13.850000000000001</v>
      </c>
      <c r="G7557" s="163">
        <v>12.022500000000001</v>
      </c>
      <c r="H7557" s="1">
        <v>1565</v>
      </c>
      <c r="I7557" s="161">
        <f>VLOOKUP(B7557,L$2:M$54,2,FALSE)</f>
        <v>1.0005572958406195</v>
      </c>
      <c r="J7557">
        <f>MAX(I7557*F7557,E7557)</f>
        <v>13.857718547392581</v>
      </c>
      <c r="L7557" s="166"/>
      <c r="M7557" s="41"/>
      <c r="N7557" s="41"/>
      <c r="O7557" s="41"/>
    </row>
    <row r="7558" spans="1:15" x14ac:dyDescent="0.25">
      <c r="A7558" s="165">
        <v>43780.833333333336</v>
      </c>
      <c r="B7558" s="167">
        <f>WEEKNUM(A7558)</f>
        <v>46</v>
      </c>
      <c r="C7558" s="164">
        <f>WEEKDAY(A7558)</f>
        <v>2</v>
      </c>
      <c r="D7558" s="164">
        <v>21</v>
      </c>
      <c r="E7558" s="163">
        <v>10</v>
      </c>
      <c r="F7558" s="163">
        <v>14.260000000000002</v>
      </c>
      <c r="G7558" s="163">
        <v>11.365</v>
      </c>
      <c r="H7558" s="1">
        <v>1007</v>
      </c>
      <c r="I7558" s="161">
        <f>VLOOKUP(B7558,L$2:M$54,2,FALSE)</f>
        <v>1.0005572958406195</v>
      </c>
      <c r="J7558">
        <f>MAX(I7558*F7558,E7558)</f>
        <v>14.267947038687236</v>
      </c>
      <c r="L7558" s="166"/>
      <c r="M7558" s="41"/>
      <c r="N7558" s="41"/>
      <c r="O7558" s="41"/>
    </row>
    <row r="7559" spans="1:15" x14ac:dyDescent="0.25">
      <c r="A7559" s="165">
        <v>43780.875</v>
      </c>
      <c r="B7559" s="167">
        <f>WEEKNUM(A7559)</f>
        <v>46</v>
      </c>
      <c r="C7559" s="164">
        <f>WEEKDAY(A7559)</f>
        <v>2</v>
      </c>
      <c r="D7559" s="164">
        <v>22</v>
      </c>
      <c r="E7559" s="163">
        <v>10</v>
      </c>
      <c r="F7559" s="163">
        <v>13</v>
      </c>
      <c r="G7559" s="163">
        <v>11.815</v>
      </c>
      <c r="H7559" s="1">
        <v>768</v>
      </c>
      <c r="I7559" s="161">
        <f>VLOOKUP(B7559,L$2:M$54,2,FALSE)</f>
        <v>1.0005572958406195</v>
      </c>
      <c r="J7559">
        <f>MAX(I7559*F7559,E7559)</f>
        <v>13.007244845928053</v>
      </c>
      <c r="L7559" s="166"/>
      <c r="M7559" s="41"/>
      <c r="N7559" s="41"/>
      <c r="O7559" s="41"/>
    </row>
    <row r="7560" spans="1:15" x14ac:dyDescent="0.25">
      <c r="A7560" s="165">
        <v>43780.916666666664</v>
      </c>
      <c r="B7560" s="167">
        <f>WEEKNUM(A7560)</f>
        <v>46</v>
      </c>
      <c r="C7560" s="164">
        <f>WEEKDAY(A7560)</f>
        <v>2</v>
      </c>
      <c r="D7560" s="164">
        <v>23</v>
      </c>
      <c r="E7560" s="163">
        <v>12.01</v>
      </c>
      <c r="F7560" s="163">
        <v>12.01</v>
      </c>
      <c r="G7560" s="163">
        <v>11.86</v>
      </c>
      <c r="H7560" s="1">
        <v>943</v>
      </c>
      <c r="I7560" s="161">
        <f>VLOOKUP(B7560,L$2:M$54,2,FALSE)</f>
        <v>1.0005572958406195</v>
      </c>
      <c r="J7560">
        <f>MAX(I7560*F7560,E7560)</f>
        <v>12.01669312304584</v>
      </c>
      <c r="L7560" s="166"/>
      <c r="M7560" s="41"/>
      <c r="N7560" s="41"/>
      <c r="O7560" s="41"/>
    </row>
    <row r="7561" spans="1:15" x14ac:dyDescent="0.25">
      <c r="A7561" s="165">
        <v>43780.958333333336</v>
      </c>
      <c r="B7561" s="167">
        <f>WEEKNUM(A7561)</f>
        <v>46</v>
      </c>
      <c r="C7561" s="164">
        <f>WEEKDAY(A7561)</f>
        <v>2</v>
      </c>
      <c r="D7561" s="164">
        <v>24</v>
      </c>
      <c r="E7561" s="163">
        <v>11.9375</v>
      </c>
      <c r="F7561" s="163">
        <v>11.9375</v>
      </c>
      <c r="G7561" s="163">
        <v>12.065</v>
      </c>
      <c r="H7561" s="1">
        <v>1132</v>
      </c>
      <c r="I7561" s="161">
        <f>VLOOKUP(B7561,L$2:M$54,2,FALSE)</f>
        <v>1.0005572958406195</v>
      </c>
      <c r="J7561">
        <f>MAX(I7561*F7561,E7561)</f>
        <v>11.944152719097396</v>
      </c>
      <c r="L7561" s="166"/>
      <c r="M7561" s="41"/>
      <c r="N7561" s="41"/>
      <c r="O7561" s="41"/>
    </row>
    <row r="7562" spans="1:15" x14ac:dyDescent="0.25">
      <c r="A7562" s="165">
        <v>43781</v>
      </c>
      <c r="B7562" s="167">
        <f>WEEKNUM(A7562)</f>
        <v>46</v>
      </c>
      <c r="C7562" s="164">
        <f>WEEKDAY(A7562)</f>
        <v>3</v>
      </c>
      <c r="D7562" s="164">
        <v>1</v>
      </c>
      <c r="E7562" s="163">
        <v>10.879999999999999</v>
      </c>
      <c r="F7562" s="163">
        <v>10.879999999999999</v>
      </c>
      <c r="G7562" s="163">
        <v>12.030000000000001</v>
      </c>
      <c r="H7562" s="1">
        <v>905</v>
      </c>
      <c r="I7562" s="161">
        <f>VLOOKUP(B7562,L$2:M$54,2,FALSE)</f>
        <v>1.0005572958406195</v>
      </c>
      <c r="J7562">
        <f>MAX(I7562*F7562,E7562)</f>
        <v>10.88606337874594</v>
      </c>
      <c r="L7562" s="166"/>
      <c r="M7562" s="41"/>
      <c r="N7562" s="41"/>
      <c r="O7562" s="41"/>
    </row>
    <row r="7563" spans="1:15" x14ac:dyDescent="0.25">
      <c r="A7563" s="165">
        <v>43781.041666666664</v>
      </c>
      <c r="B7563" s="167">
        <f>WEEKNUM(A7563)</f>
        <v>46</v>
      </c>
      <c r="C7563" s="164">
        <f>WEEKDAY(A7563)</f>
        <v>3</v>
      </c>
      <c r="D7563" s="164">
        <v>2</v>
      </c>
      <c r="E7563" s="163">
        <v>12</v>
      </c>
      <c r="F7563" s="163">
        <v>12</v>
      </c>
      <c r="G7563" s="163">
        <v>9.9499999999999993</v>
      </c>
      <c r="H7563" s="1">
        <v>486</v>
      </c>
      <c r="I7563" s="161">
        <f>VLOOKUP(B7563,L$2:M$54,2,FALSE)</f>
        <v>1.0005572958406195</v>
      </c>
      <c r="J7563">
        <f>MAX(I7563*F7563,E7563)</f>
        <v>12.006687550087435</v>
      </c>
      <c r="L7563" s="166"/>
      <c r="M7563" s="41"/>
      <c r="N7563" s="41"/>
      <c r="O7563" s="41"/>
    </row>
    <row r="7564" spans="1:15" x14ac:dyDescent="0.25">
      <c r="A7564" s="165">
        <v>43781.083333333336</v>
      </c>
      <c r="B7564" s="167">
        <f>WEEKNUM(A7564)</f>
        <v>46</v>
      </c>
      <c r="C7564" s="164">
        <f>WEEKDAY(A7564)</f>
        <v>3</v>
      </c>
      <c r="D7564" s="164">
        <v>3</v>
      </c>
      <c r="E7564" s="163">
        <v>10.6</v>
      </c>
      <c r="F7564" s="163">
        <v>11.1</v>
      </c>
      <c r="G7564" s="163">
        <v>10.190000000000001</v>
      </c>
      <c r="H7564" s="1">
        <v>300</v>
      </c>
      <c r="I7564" s="161">
        <f>VLOOKUP(B7564,L$2:M$54,2,FALSE)</f>
        <v>1.0005572958406195</v>
      </c>
      <c r="J7564">
        <f>MAX(I7564*F7564,E7564)</f>
        <v>11.106185983830876</v>
      </c>
      <c r="L7564" s="166"/>
      <c r="M7564" s="41"/>
      <c r="N7564" s="41"/>
      <c r="O7564" s="41"/>
    </row>
    <row r="7565" spans="1:15" x14ac:dyDescent="0.25">
      <c r="A7565" s="165">
        <v>43781.125</v>
      </c>
      <c r="B7565" s="167">
        <f>WEEKNUM(A7565)</f>
        <v>46</v>
      </c>
      <c r="C7565" s="164">
        <f>WEEKDAY(A7565)</f>
        <v>3</v>
      </c>
      <c r="D7565" s="164">
        <v>4</v>
      </c>
      <c r="E7565" s="163">
        <v>11.875</v>
      </c>
      <c r="F7565" s="163">
        <v>12</v>
      </c>
      <c r="G7565" s="163">
        <v>10.065000000000001</v>
      </c>
      <c r="H7565" s="1">
        <v>190</v>
      </c>
      <c r="I7565" s="161">
        <f>VLOOKUP(B7565,L$2:M$54,2,FALSE)</f>
        <v>1.0005572958406195</v>
      </c>
      <c r="J7565">
        <f>MAX(I7565*F7565,E7565)</f>
        <v>12.006687550087435</v>
      </c>
      <c r="L7565" s="166"/>
      <c r="M7565" s="41"/>
      <c r="N7565" s="41"/>
      <c r="O7565" s="41"/>
    </row>
    <row r="7566" spans="1:15" x14ac:dyDescent="0.25">
      <c r="A7566" s="165">
        <v>43781.166666666664</v>
      </c>
      <c r="B7566" s="167">
        <f>WEEKNUM(A7566)</f>
        <v>46</v>
      </c>
      <c r="C7566" s="164">
        <f>WEEKDAY(A7566)</f>
        <v>3</v>
      </c>
      <c r="D7566" s="164">
        <v>5</v>
      </c>
      <c r="E7566" s="163">
        <v>10.6</v>
      </c>
      <c r="F7566" s="163">
        <v>11.1</v>
      </c>
      <c r="G7566" s="163">
        <v>10.09</v>
      </c>
      <c r="H7566" s="1">
        <v>212</v>
      </c>
      <c r="I7566" s="161">
        <f>VLOOKUP(B7566,L$2:M$54,2,FALSE)</f>
        <v>1.0005572958406195</v>
      </c>
      <c r="J7566">
        <f>MAX(I7566*F7566,E7566)</f>
        <v>11.106185983830876</v>
      </c>
      <c r="L7566" s="166"/>
      <c r="M7566" s="41"/>
      <c r="N7566" s="41"/>
      <c r="O7566" s="41"/>
    </row>
    <row r="7567" spans="1:15" x14ac:dyDescent="0.25">
      <c r="A7567" s="165">
        <v>43781.208333333336</v>
      </c>
      <c r="B7567" s="167">
        <f>WEEKNUM(A7567)</f>
        <v>46</v>
      </c>
      <c r="C7567" s="164">
        <f>WEEKDAY(A7567)</f>
        <v>3</v>
      </c>
      <c r="D7567" s="164">
        <v>6</v>
      </c>
      <c r="E7567" s="163">
        <v>10.5</v>
      </c>
      <c r="F7567" s="163">
        <v>11</v>
      </c>
      <c r="G7567" s="163">
        <v>9.9499999999999993</v>
      </c>
      <c r="H7567" s="1">
        <v>198</v>
      </c>
      <c r="I7567" s="161">
        <f>VLOOKUP(B7567,L$2:M$54,2,FALSE)</f>
        <v>1.0005572958406195</v>
      </c>
      <c r="J7567">
        <f>MAX(I7567*F7567,E7567)</f>
        <v>11.006130254246814</v>
      </c>
      <c r="L7567" s="166"/>
      <c r="M7567" s="41"/>
      <c r="N7567" s="41"/>
      <c r="O7567" s="41"/>
    </row>
    <row r="7568" spans="1:15" x14ac:dyDescent="0.25">
      <c r="A7568" s="165">
        <v>43781.25</v>
      </c>
      <c r="B7568" s="167">
        <f>WEEKNUM(A7568)</f>
        <v>46</v>
      </c>
      <c r="C7568" s="164">
        <f>WEEKDAY(A7568)</f>
        <v>3</v>
      </c>
      <c r="D7568" s="164">
        <v>7</v>
      </c>
      <c r="E7568" s="163">
        <v>10.875</v>
      </c>
      <c r="F7568" s="163">
        <v>12</v>
      </c>
      <c r="G7568" s="163">
        <v>11.86</v>
      </c>
      <c r="H7568" s="1">
        <v>306</v>
      </c>
      <c r="I7568" s="161">
        <f>VLOOKUP(B7568,L$2:M$54,2,FALSE)</f>
        <v>1.0005572958406195</v>
      </c>
      <c r="J7568">
        <f>MAX(I7568*F7568,E7568)</f>
        <v>12.006687550087435</v>
      </c>
      <c r="L7568" s="166"/>
      <c r="M7568" s="41"/>
      <c r="N7568" s="41"/>
      <c r="O7568" s="41"/>
    </row>
    <row r="7569" spans="1:15" x14ac:dyDescent="0.25">
      <c r="A7569" s="165">
        <v>43781.291666666664</v>
      </c>
      <c r="B7569" s="167">
        <f>WEEKNUM(A7569)</f>
        <v>46</v>
      </c>
      <c r="C7569" s="164">
        <f>WEEKDAY(A7569)</f>
        <v>3</v>
      </c>
      <c r="D7569" s="164">
        <v>8</v>
      </c>
      <c r="E7569" s="163">
        <v>10</v>
      </c>
      <c r="F7569" s="163">
        <v>15.75</v>
      </c>
      <c r="G7569" s="163">
        <v>11.192499999999999</v>
      </c>
      <c r="H7569" s="1">
        <v>439</v>
      </c>
      <c r="I7569" s="161">
        <f>VLOOKUP(B7569,L$2:M$54,2,FALSE)</f>
        <v>1.0005572958406195</v>
      </c>
      <c r="J7569">
        <f>MAX(I7569*F7569,E7569)</f>
        <v>15.758777409489756</v>
      </c>
      <c r="L7569" s="166"/>
      <c r="M7569" s="41"/>
      <c r="N7569" s="41"/>
      <c r="O7569" s="41"/>
    </row>
    <row r="7570" spans="1:15" x14ac:dyDescent="0.25">
      <c r="A7570" s="165">
        <v>43781.333333333336</v>
      </c>
      <c r="B7570" s="167">
        <f>WEEKNUM(A7570)</f>
        <v>46</v>
      </c>
      <c r="C7570" s="164">
        <f>WEEKDAY(A7570)</f>
        <v>3</v>
      </c>
      <c r="D7570" s="164">
        <v>9</v>
      </c>
      <c r="E7570" s="163">
        <v>10</v>
      </c>
      <c r="F7570" s="163">
        <v>17.625</v>
      </c>
      <c r="G7570" s="163">
        <v>11.4375</v>
      </c>
      <c r="H7570" s="1">
        <v>783</v>
      </c>
      <c r="I7570" s="161">
        <f>VLOOKUP(B7570,L$2:M$54,2,FALSE)</f>
        <v>1.0005572958406195</v>
      </c>
      <c r="J7570">
        <f>MAX(I7570*F7570,E7570)</f>
        <v>17.634822339190919</v>
      </c>
      <c r="L7570" s="166"/>
      <c r="M7570" s="41"/>
      <c r="N7570" s="41"/>
      <c r="O7570" s="41"/>
    </row>
    <row r="7571" spans="1:15" x14ac:dyDescent="0.25">
      <c r="A7571" s="165">
        <v>43781.375</v>
      </c>
      <c r="B7571" s="167">
        <f>WEEKNUM(A7571)</f>
        <v>46</v>
      </c>
      <c r="C7571" s="164">
        <f>WEEKDAY(A7571)</f>
        <v>3</v>
      </c>
      <c r="D7571" s="164">
        <v>10</v>
      </c>
      <c r="E7571" s="163">
        <v>10</v>
      </c>
      <c r="F7571" s="163">
        <v>14.75</v>
      </c>
      <c r="G7571" s="163">
        <v>11.935</v>
      </c>
      <c r="H7571" s="1">
        <v>1225</v>
      </c>
      <c r="I7571" s="161">
        <f>VLOOKUP(B7571,L$2:M$54,2,FALSE)</f>
        <v>1.0005572958406195</v>
      </c>
      <c r="J7571">
        <f>MAX(I7571*F7571,E7571)</f>
        <v>14.758220113649138</v>
      </c>
      <c r="L7571" s="166"/>
      <c r="M7571" s="41"/>
      <c r="N7571" s="41"/>
      <c r="O7571" s="41"/>
    </row>
    <row r="7572" spans="1:15" x14ac:dyDescent="0.25">
      <c r="A7572" s="165">
        <v>43781.416666666664</v>
      </c>
      <c r="B7572" s="167">
        <f>WEEKNUM(A7572)</f>
        <v>46</v>
      </c>
      <c r="C7572" s="164">
        <f>WEEKDAY(A7572)</f>
        <v>3</v>
      </c>
      <c r="D7572" s="164">
        <v>11</v>
      </c>
      <c r="E7572" s="163">
        <v>10</v>
      </c>
      <c r="F7572" s="163">
        <v>14</v>
      </c>
      <c r="G7572" s="163">
        <v>12.074999999999999</v>
      </c>
      <c r="H7572" s="1">
        <v>1639</v>
      </c>
      <c r="I7572" s="161">
        <f>VLOOKUP(B7572,L$2:M$54,2,FALSE)</f>
        <v>1.0005572958406195</v>
      </c>
      <c r="J7572">
        <f>MAX(I7572*F7572,E7572)</f>
        <v>14.007802141768673</v>
      </c>
      <c r="L7572" s="166"/>
      <c r="M7572" s="41"/>
      <c r="N7572" s="41"/>
      <c r="O7572" s="41"/>
    </row>
    <row r="7573" spans="1:15" x14ac:dyDescent="0.25">
      <c r="A7573" s="165">
        <v>43781.458333333336</v>
      </c>
      <c r="B7573" s="167">
        <f>WEEKNUM(A7573)</f>
        <v>46</v>
      </c>
      <c r="C7573" s="164">
        <f>WEEKDAY(A7573)</f>
        <v>3</v>
      </c>
      <c r="D7573" s="164">
        <v>12</v>
      </c>
      <c r="E7573" s="163">
        <v>10</v>
      </c>
      <c r="F7573" s="163">
        <v>13.875</v>
      </c>
      <c r="G7573" s="163">
        <v>10.96875</v>
      </c>
      <c r="H7573" s="1">
        <v>2301</v>
      </c>
      <c r="I7573" s="161">
        <f>VLOOKUP(B7573,L$2:M$54,2,FALSE)</f>
        <v>1.0005572958406195</v>
      </c>
      <c r="J7573">
        <f>MAX(I7573*F7573,E7573)</f>
        <v>13.882732479788595</v>
      </c>
      <c r="L7573" s="166"/>
      <c r="M7573" s="41"/>
      <c r="N7573" s="41"/>
      <c r="O7573" s="41"/>
    </row>
    <row r="7574" spans="1:15" x14ac:dyDescent="0.25">
      <c r="A7574" s="165">
        <v>43781.5</v>
      </c>
      <c r="B7574" s="167">
        <f>WEEKNUM(A7574)</f>
        <v>46</v>
      </c>
      <c r="C7574" s="164">
        <f>WEEKDAY(A7574)</f>
        <v>3</v>
      </c>
      <c r="D7574" s="164">
        <v>13</v>
      </c>
      <c r="E7574" s="163">
        <v>10</v>
      </c>
      <c r="F7574" s="163">
        <v>14.125</v>
      </c>
      <c r="G7574" s="163">
        <v>11.5525</v>
      </c>
      <c r="H7574" s="1">
        <v>2014</v>
      </c>
      <c r="I7574" s="161">
        <f>VLOOKUP(B7574,L$2:M$54,2,FALSE)</f>
        <v>1.0005572958406195</v>
      </c>
      <c r="J7574">
        <f>MAX(I7574*F7574,E7574)</f>
        <v>14.132871803748751</v>
      </c>
      <c r="L7574" s="166"/>
      <c r="M7574" s="41"/>
      <c r="N7574" s="41"/>
      <c r="O7574" s="41"/>
    </row>
    <row r="7575" spans="1:15" x14ac:dyDescent="0.25">
      <c r="A7575" s="165">
        <v>43781.541666666664</v>
      </c>
      <c r="B7575" s="167">
        <f>WEEKNUM(A7575)</f>
        <v>46</v>
      </c>
      <c r="C7575" s="164">
        <f>WEEKDAY(A7575)</f>
        <v>3</v>
      </c>
      <c r="D7575" s="164">
        <v>14</v>
      </c>
      <c r="E7575" s="163">
        <v>10</v>
      </c>
      <c r="F7575" s="163">
        <v>14.074999999999999</v>
      </c>
      <c r="G7575" s="163">
        <v>11.925000000000001</v>
      </c>
      <c r="H7575" s="1">
        <v>1830</v>
      </c>
      <c r="I7575" s="161">
        <f>VLOOKUP(B7575,L$2:M$54,2,FALSE)</f>
        <v>1.0005572958406195</v>
      </c>
      <c r="J7575">
        <f>MAX(I7575*F7575,E7575)</f>
        <v>14.082843938956719</v>
      </c>
      <c r="L7575" s="166"/>
      <c r="M7575" s="41"/>
      <c r="N7575" s="41"/>
      <c r="O7575" s="41"/>
    </row>
    <row r="7576" spans="1:15" x14ac:dyDescent="0.25">
      <c r="A7576" s="165">
        <v>43781.583333333336</v>
      </c>
      <c r="B7576" s="167">
        <f>WEEKNUM(A7576)</f>
        <v>46</v>
      </c>
      <c r="C7576" s="164">
        <f>WEEKDAY(A7576)</f>
        <v>3</v>
      </c>
      <c r="D7576" s="164">
        <v>15</v>
      </c>
      <c r="E7576" s="163">
        <v>10</v>
      </c>
      <c r="F7576" s="163">
        <v>13.975000000000001</v>
      </c>
      <c r="G7576" s="163">
        <v>12.13</v>
      </c>
      <c r="H7576" s="1">
        <v>2203</v>
      </c>
      <c r="I7576" s="161">
        <f>VLOOKUP(B7576,L$2:M$54,2,FALSE)</f>
        <v>1.0005572958406195</v>
      </c>
      <c r="J7576">
        <f>MAX(I7576*F7576,E7576)</f>
        <v>13.982788209372659</v>
      </c>
      <c r="L7576" s="166"/>
      <c r="M7576" s="41"/>
      <c r="N7576" s="41"/>
      <c r="O7576" s="41"/>
    </row>
    <row r="7577" spans="1:15" x14ac:dyDescent="0.25">
      <c r="A7577" s="165">
        <v>43781.625</v>
      </c>
      <c r="B7577" s="167">
        <f>WEEKNUM(A7577)</f>
        <v>46</v>
      </c>
      <c r="C7577" s="164">
        <f>WEEKDAY(A7577)</f>
        <v>3</v>
      </c>
      <c r="D7577" s="164">
        <v>16</v>
      </c>
      <c r="E7577" s="163">
        <v>10</v>
      </c>
      <c r="F7577" s="163">
        <v>14.175000000000001</v>
      </c>
      <c r="G7577" s="163">
        <v>12</v>
      </c>
      <c r="H7577" s="1">
        <v>2595</v>
      </c>
      <c r="I7577" s="161">
        <f>VLOOKUP(B7577,L$2:M$54,2,FALSE)</f>
        <v>1.0005572958406195</v>
      </c>
      <c r="J7577">
        <f>MAX(I7577*F7577,E7577)</f>
        <v>14.182899668540783</v>
      </c>
      <c r="L7577" s="166"/>
      <c r="M7577" s="41"/>
      <c r="N7577" s="41"/>
      <c r="O7577" s="41"/>
    </row>
    <row r="7578" spans="1:15" x14ac:dyDescent="0.25">
      <c r="A7578" s="165">
        <v>43781.666666666664</v>
      </c>
      <c r="B7578" s="167">
        <f>WEEKNUM(A7578)</f>
        <v>46</v>
      </c>
      <c r="C7578" s="164">
        <f>WEEKDAY(A7578)</f>
        <v>3</v>
      </c>
      <c r="D7578" s="164">
        <v>17</v>
      </c>
      <c r="E7578" s="163">
        <v>10</v>
      </c>
      <c r="F7578" s="163">
        <v>14.45</v>
      </c>
      <c r="G7578" s="163">
        <v>11.925000000000001</v>
      </c>
      <c r="H7578" s="1">
        <v>2540</v>
      </c>
      <c r="I7578" s="161">
        <f>VLOOKUP(B7578,L$2:M$54,2,FALSE)</f>
        <v>1.0005572958406195</v>
      </c>
      <c r="J7578">
        <f>MAX(I7578*F7578,E7578)</f>
        <v>14.45805292489695</v>
      </c>
      <c r="L7578" s="166"/>
      <c r="M7578" s="41"/>
      <c r="N7578" s="41"/>
      <c r="O7578" s="41"/>
    </row>
    <row r="7579" spans="1:15" x14ac:dyDescent="0.25">
      <c r="A7579" s="165">
        <v>43781.708333333336</v>
      </c>
      <c r="B7579" s="167">
        <f>WEEKNUM(A7579)</f>
        <v>46</v>
      </c>
      <c r="C7579" s="164">
        <f>WEEKDAY(A7579)</f>
        <v>3</v>
      </c>
      <c r="D7579" s="164">
        <v>18</v>
      </c>
      <c r="E7579" s="163">
        <v>10</v>
      </c>
      <c r="F7579" s="163">
        <v>17.375</v>
      </c>
      <c r="G7579" s="163">
        <v>12.13</v>
      </c>
      <c r="H7579" s="1">
        <v>3086</v>
      </c>
      <c r="I7579" s="161">
        <f>VLOOKUP(B7579,L$2:M$54,2,FALSE)</f>
        <v>1.0005572958406195</v>
      </c>
      <c r="J7579">
        <f>MAX(I7579*F7579,E7579)</f>
        <v>17.384683015230763</v>
      </c>
      <c r="L7579" s="166"/>
      <c r="M7579" s="41"/>
      <c r="N7579" s="41"/>
      <c r="O7579" s="41"/>
    </row>
    <row r="7580" spans="1:15" x14ac:dyDescent="0.25">
      <c r="A7580" s="165">
        <v>43781.75</v>
      </c>
      <c r="B7580" s="167">
        <f>WEEKNUM(A7580)</f>
        <v>46</v>
      </c>
      <c r="C7580" s="164">
        <f>WEEKDAY(A7580)</f>
        <v>3</v>
      </c>
      <c r="D7580" s="164">
        <v>19</v>
      </c>
      <c r="E7580" s="163">
        <v>10</v>
      </c>
      <c r="F7580" s="163">
        <v>15.925000000000001</v>
      </c>
      <c r="G7580" s="163">
        <v>11.5</v>
      </c>
      <c r="H7580" s="1">
        <v>2364</v>
      </c>
      <c r="I7580" s="161">
        <f>VLOOKUP(B7580,L$2:M$54,2,FALSE)</f>
        <v>1.0005572958406195</v>
      </c>
      <c r="J7580">
        <f>MAX(I7580*F7580,E7580)</f>
        <v>15.933874936261866</v>
      </c>
      <c r="L7580" s="166"/>
      <c r="M7580" s="41"/>
      <c r="N7580" s="41"/>
      <c r="O7580" s="41"/>
    </row>
    <row r="7581" spans="1:15" x14ac:dyDescent="0.25">
      <c r="A7581" s="165">
        <v>43781.791666666664</v>
      </c>
      <c r="B7581" s="167">
        <f>WEEKNUM(A7581)</f>
        <v>46</v>
      </c>
      <c r="C7581" s="164">
        <f>WEEKDAY(A7581)</f>
        <v>3</v>
      </c>
      <c r="D7581" s="164">
        <v>20</v>
      </c>
      <c r="E7581" s="163">
        <v>10</v>
      </c>
      <c r="F7581" s="163">
        <v>13.525</v>
      </c>
      <c r="G7581" s="163">
        <v>12.01</v>
      </c>
      <c r="H7581" s="1">
        <v>1523</v>
      </c>
      <c r="I7581" s="161">
        <f>VLOOKUP(B7581,L$2:M$54,2,FALSE)</f>
        <v>1.0005572958406195</v>
      </c>
      <c r="J7581">
        <f>MAX(I7581*F7581,E7581)</f>
        <v>13.532537426244378</v>
      </c>
      <c r="L7581" s="166"/>
      <c r="M7581" s="41"/>
      <c r="N7581" s="41"/>
      <c r="O7581" s="41"/>
    </row>
    <row r="7582" spans="1:15" x14ac:dyDescent="0.25">
      <c r="A7582" s="165">
        <v>43781.833333333336</v>
      </c>
      <c r="B7582" s="167">
        <f>WEEKNUM(A7582)</f>
        <v>46</v>
      </c>
      <c r="C7582" s="164">
        <f>WEEKDAY(A7582)</f>
        <v>3</v>
      </c>
      <c r="D7582" s="164">
        <v>21</v>
      </c>
      <c r="E7582" s="163">
        <v>12.45</v>
      </c>
      <c r="F7582" s="163">
        <v>12.45</v>
      </c>
      <c r="G7582" s="163">
        <v>11.9375</v>
      </c>
      <c r="H7582" s="1">
        <v>1161</v>
      </c>
      <c r="I7582" s="161">
        <f>VLOOKUP(B7582,L$2:M$54,2,FALSE)</f>
        <v>1.0005572958406195</v>
      </c>
      <c r="J7582">
        <f>MAX(I7582*F7582,E7582)</f>
        <v>12.456938333215712</v>
      </c>
      <c r="L7582" s="166"/>
      <c r="M7582" s="41"/>
      <c r="N7582" s="41"/>
      <c r="O7582" s="41"/>
    </row>
    <row r="7583" spans="1:15" x14ac:dyDescent="0.25">
      <c r="A7583" s="165">
        <v>43781.875</v>
      </c>
      <c r="B7583" s="167">
        <f>WEEKNUM(A7583)</f>
        <v>46</v>
      </c>
      <c r="C7583" s="164">
        <f>WEEKDAY(A7583)</f>
        <v>3</v>
      </c>
      <c r="D7583" s="164">
        <v>22</v>
      </c>
      <c r="E7583" s="163">
        <v>11.95</v>
      </c>
      <c r="F7583" s="163">
        <v>11.95</v>
      </c>
      <c r="G7583" s="163">
        <v>12.105</v>
      </c>
      <c r="H7583" s="1">
        <v>907</v>
      </c>
      <c r="I7583" s="161">
        <f>VLOOKUP(B7583,L$2:M$54,2,FALSE)</f>
        <v>1.0005572958406195</v>
      </c>
      <c r="J7583">
        <f>MAX(I7583*F7583,E7583)</f>
        <v>11.956659685295403</v>
      </c>
      <c r="L7583" s="166"/>
      <c r="M7583" s="41"/>
      <c r="N7583" s="41"/>
      <c r="O7583" s="41"/>
    </row>
    <row r="7584" spans="1:15" x14ac:dyDescent="0.25">
      <c r="A7584" s="165">
        <v>43781.916666666664</v>
      </c>
      <c r="B7584" s="167">
        <f>WEEKNUM(A7584)</f>
        <v>46</v>
      </c>
      <c r="C7584" s="164">
        <f>WEEKDAY(A7584)</f>
        <v>3</v>
      </c>
      <c r="D7584" s="164">
        <v>23</v>
      </c>
      <c r="E7584" s="163">
        <v>11.725000000000001</v>
      </c>
      <c r="F7584" s="163">
        <v>11.725000000000001</v>
      </c>
      <c r="G7584" s="163">
        <v>12.155000000000001</v>
      </c>
      <c r="H7584" s="1">
        <v>673</v>
      </c>
      <c r="I7584" s="161">
        <f>VLOOKUP(B7584,L$2:M$54,2,FALSE)</f>
        <v>1.0005572958406195</v>
      </c>
      <c r="J7584">
        <f>MAX(I7584*F7584,E7584)</f>
        <v>11.731534293731265</v>
      </c>
      <c r="L7584" s="166"/>
      <c r="M7584" s="41"/>
      <c r="N7584" s="41"/>
      <c r="O7584" s="41"/>
    </row>
    <row r="7585" spans="1:15" x14ac:dyDescent="0.25">
      <c r="A7585" s="165">
        <v>43781.958333333336</v>
      </c>
      <c r="B7585" s="167">
        <f>WEEKNUM(A7585)</f>
        <v>46</v>
      </c>
      <c r="C7585" s="164">
        <f>WEEKDAY(A7585)</f>
        <v>3</v>
      </c>
      <c r="D7585" s="164">
        <v>24</v>
      </c>
      <c r="E7585" s="163">
        <v>12</v>
      </c>
      <c r="F7585" s="163">
        <v>12</v>
      </c>
      <c r="G7585" s="163">
        <v>11.657500000000001</v>
      </c>
      <c r="H7585" s="1">
        <v>319</v>
      </c>
      <c r="I7585" s="161">
        <f>VLOOKUP(B7585,L$2:M$54,2,FALSE)</f>
        <v>1.0005572958406195</v>
      </c>
      <c r="J7585">
        <f>MAX(I7585*F7585,E7585)</f>
        <v>12.006687550087435</v>
      </c>
      <c r="L7585" s="166"/>
      <c r="M7585" s="41"/>
      <c r="N7585" s="41"/>
      <c r="O7585" s="41"/>
    </row>
    <row r="7586" spans="1:15" x14ac:dyDescent="0.25">
      <c r="A7586" s="165">
        <v>43782</v>
      </c>
      <c r="B7586" s="167">
        <f>WEEKNUM(A7586)</f>
        <v>46</v>
      </c>
      <c r="C7586" s="164">
        <f>WEEKDAY(A7586)</f>
        <v>4</v>
      </c>
      <c r="D7586" s="164">
        <v>1</v>
      </c>
      <c r="E7586" s="163">
        <v>11.07</v>
      </c>
      <c r="F7586" s="163">
        <v>11.07</v>
      </c>
      <c r="G7586" s="163">
        <v>11.8125</v>
      </c>
      <c r="H7586" s="1">
        <v>166</v>
      </c>
      <c r="I7586" s="161">
        <f>VLOOKUP(B7586,L$2:M$54,2,FALSE)</f>
        <v>1.0005572958406195</v>
      </c>
      <c r="J7586">
        <f>MAX(I7586*F7586,E7586)</f>
        <v>11.076169264955658</v>
      </c>
      <c r="L7586" s="166"/>
      <c r="M7586" s="41"/>
      <c r="N7586" s="41"/>
      <c r="O7586" s="41"/>
    </row>
    <row r="7587" spans="1:15" x14ac:dyDescent="0.25">
      <c r="A7587" s="165">
        <v>43782.041666666664</v>
      </c>
      <c r="B7587" s="167">
        <f>WEEKNUM(A7587)</f>
        <v>46</v>
      </c>
      <c r="C7587" s="164">
        <f>WEEKDAY(A7587)</f>
        <v>4</v>
      </c>
      <c r="D7587" s="164">
        <v>2</v>
      </c>
      <c r="E7587" s="163">
        <v>11.175000000000001</v>
      </c>
      <c r="F7587" s="163">
        <v>11.175000000000001</v>
      </c>
      <c r="G7587" s="163">
        <v>11.625</v>
      </c>
      <c r="H7587" s="1">
        <v>85</v>
      </c>
      <c r="I7587" s="161">
        <f>VLOOKUP(B7587,L$2:M$54,2,FALSE)</f>
        <v>1.0005572958406195</v>
      </c>
      <c r="J7587">
        <f>MAX(I7587*F7587,E7587)</f>
        <v>11.181227781018924</v>
      </c>
      <c r="L7587" s="166"/>
      <c r="M7587" s="41"/>
      <c r="N7587" s="41"/>
      <c r="O7587" s="41"/>
    </row>
    <row r="7588" spans="1:15" x14ac:dyDescent="0.25">
      <c r="A7588" s="165">
        <v>43782.083333333336</v>
      </c>
      <c r="B7588" s="167">
        <f>WEEKNUM(A7588)</f>
        <v>46</v>
      </c>
      <c r="C7588" s="164">
        <f>WEEKDAY(A7588)</f>
        <v>4</v>
      </c>
      <c r="D7588" s="164">
        <v>3</v>
      </c>
      <c r="E7588" s="163">
        <v>11.745000000000001</v>
      </c>
      <c r="F7588" s="163">
        <v>11.745000000000001</v>
      </c>
      <c r="G7588" s="163">
        <v>11.8125</v>
      </c>
      <c r="H7588" s="1">
        <v>65</v>
      </c>
      <c r="I7588" s="161">
        <f>VLOOKUP(B7588,L$2:M$54,2,FALSE)</f>
        <v>1.0005572958406195</v>
      </c>
      <c r="J7588">
        <f>MAX(I7588*F7588,E7588)</f>
        <v>11.751545439648076</v>
      </c>
      <c r="L7588" s="166"/>
      <c r="M7588" s="41"/>
      <c r="N7588" s="41"/>
      <c r="O7588" s="41"/>
    </row>
    <row r="7589" spans="1:15" x14ac:dyDescent="0.25">
      <c r="A7589" s="165">
        <v>43782.125</v>
      </c>
      <c r="B7589" s="167">
        <f>WEEKNUM(A7589)</f>
        <v>46</v>
      </c>
      <c r="C7589" s="164">
        <f>WEEKDAY(A7589)</f>
        <v>4</v>
      </c>
      <c r="D7589" s="164">
        <v>4</v>
      </c>
      <c r="E7589" s="163">
        <v>12.195</v>
      </c>
      <c r="F7589" s="163">
        <v>12.195</v>
      </c>
      <c r="G7589" s="163">
        <v>11.125</v>
      </c>
      <c r="H7589" s="1">
        <v>136</v>
      </c>
      <c r="I7589" s="161">
        <f>VLOOKUP(B7589,L$2:M$54,2,FALSE)</f>
        <v>1.0005572958406195</v>
      </c>
      <c r="J7589">
        <f>MAX(I7589*F7589,E7589)</f>
        <v>12.201796222776355</v>
      </c>
      <c r="L7589" s="166"/>
      <c r="M7589" s="41"/>
      <c r="N7589" s="41"/>
      <c r="O7589" s="41"/>
    </row>
    <row r="7590" spans="1:15" x14ac:dyDescent="0.25">
      <c r="A7590" s="165">
        <v>43782.166666666664</v>
      </c>
      <c r="B7590" s="167">
        <f>WEEKNUM(A7590)</f>
        <v>46</v>
      </c>
      <c r="C7590" s="164">
        <f>WEEKDAY(A7590)</f>
        <v>4</v>
      </c>
      <c r="D7590" s="164">
        <v>5</v>
      </c>
      <c r="E7590" s="163">
        <v>11.705</v>
      </c>
      <c r="F7590" s="163">
        <v>11.705</v>
      </c>
      <c r="G7590" s="163">
        <v>11.875</v>
      </c>
      <c r="H7590" s="1">
        <v>339</v>
      </c>
      <c r="I7590" s="161">
        <f>VLOOKUP(B7590,L$2:M$54,2,FALSE)</f>
        <v>1.0005572958406195</v>
      </c>
      <c r="J7590">
        <f>MAX(I7590*F7590,E7590)</f>
        <v>11.711523147814452</v>
      </c>
      <c r="L7590" s="166"/>
      <c r="M7590" s="41"/>
      <c r="N7590" s="41"/>
      <c r="O7590" s="41"/>
    </row>
    <row r="7591" spans="1:15" x14ac:dyDescent="0.25">
      <c r="A7591" s="165">
        <v>43782.208333333336</v>
      </c>
      <c r="B7591" s="167">
        <f>WEEKNUM(A7591)</f>
        <v>46</v>
      </c>
      <c r="C7591" s="164">
        <f>WEEKDAY(A7591)</f>
        <v>4</v>
      </c>
      <c r="D7591" s="164">
        <v>6</v>
      </c>
      <c r="E7591" s="163">
        <v>10.620000000000001</v>
      </c>
      <c r="F7591" s="163">
        <v>10.620000000000001</v>
      </c>
      <c r="G7591" s="163">
        <v>12.25</v>
      </c>
      <c r="H7591" s="1">
        <v>935</v>
      </c>
      <c r="I7591" s="161">
        <f>VLOOKUP(B7591,L$2:M$54,2,FALSE)</f>
        <v>1.0005572958406195</v>
      </c>
      <c r="J7591">
        <f>MAX(I7591*F7591,E7591)</f>
        <v>10.62591848182738</v>
      </c>
      <c r="L7591" s="166"/>
      <c r="M7591" s="41"/>
      <c r="N7591" s="41"/>
      <c r="O7591" s="41"/>
    </row>
    <row r="7592" spans="1:15" x14ac:dyDescent="0.25">
      <c r="A7592" s="165">
        <v>43782.25</v>
      </c>
      <c r="B7592" s="167">
        <f>WEEKNUM(A7592)</f>
        <v>46</v>
      </c>
      <c r="C7592" s="164">
        <f>WEEKDAY(A7592)</f>
        <v>4</v>
      </c>
      <c r="D7592" s="164">
        <v>7</v>
      </c>
      <c r="E7592" s="163">
        <v>11.77</v>
      </c>
      <c r="F7592" s="163">
        <v>11.77</v>
      </c>
      <c r="G7592" s="163">
        <v>13.625</v>
      </c>
      <c r="H7592" s="1">
        <v>3426</v>
      </c>
      <c r="I7592" s="161">
        <f>VLOOKUP(B7592,L$2:M$54,2,FALSE)</f>
        <v>1.0005572958406195</v>
      </c>
      <c r="J7592">
        <f>MAX(I7592*F7592,E7592)</f>
        <v>11.77655937204409</v>
      </c>
      <c r="L7592" s="166"/>
      <c r="M7592" s="41"/>
      <c r="N7592" s="41"/>
      <c r="O7592" s="41"/>
    </row>
    <row r="7593" spans="1:15" x14ac:dyDescent="0.25">
      <c r="A7593" s="165">
        <v>43782.291666666664</v>
      </c>
      <c r="B7593" s="167">
        <f>WEEKNUM(A7593)</f>
        <v>46</v>
      </c>
      <c r="C7593" s="164">
        <f>WEEKDAY(A7593)</f>
        <v>4</v>
      </c>
      <c r="D7593" s="164">
        <v>8</v>
      </c>
      <c r="E7593" s="163">
        <v>10</v>
      </c>
      <c r="F7593" s="163">
        <v>16.5</v>
      </c>
      <c r="G7593" s="163">
        <v>12.875</v>
      </c>
      <c r="H7593" s="1">
        <v>4356</v>
      </c>
      <c r="I7593" s="161">
        <f>VLOOKUP(B7593,L$2:M$54,2,FALSE)</f>
        <v>1.0005572958406195</v>
      </c>
      <c r="J7593">
        <f>MAX(I7593*F7593,E7593)</f>
        <v>16.509195381370223</v>
      </c>
      <c r="L7593" s="166"/>
      <c r="M7593" s="41"/>
      <c r="N7593" s="41"/>
      <c r="O7593" s="41"/>
    </row>
    <row r="7594" spans="1:15" x14ac:dyDescent="0.25">
      <c r="A7594" s="165">
        <v>43782.333333333336</v>
      </c>
      <c r="B7594" s="167">
        <f>WEEKNUM(A7594)</f>
        <v>46</v>
      </c>
      <c r="C7594" s="164">
        <f>WEEKDAY(A7594)</f>
        <v>4</v>
      </c>
      <c r="D7594" s="164">
        <v>9</v>
      </c>
      <c r="E7594" s="163">
        <v>10</v>
      </c>
      <c r="F7594" s="163">
        <v>19</v>
      </c>
      <c r="G7594" s="163">
        <v>11.9375</v>
      </c>
      <c r="H7594" s="1">
        <v>3801</v>
      </c>
      <c r="I7594" s="161">
        <f>VLOOKUP(B7594,L$2:M$54,2,FALSE)</f>
        <v>1.0005572958406195</v>
      </c>
      <c r="J7594">
        <f>MAX(I7594*F7594,E7594)</f>
        <v>19.01058862097177</v>
      </c>
      <c r="L7594" s="166"/>
      <c r="M7594" s="41"/>
      <c r="N7594" s="41"/>
      <c r="O7594" s="41"/>
    </row>
    <row r="7595" spans="1:15" x14ac:dyDescent="0.25">
      <c r="A7595" s="165">
        <v>43782.375</v>
      </c>
      <c r="B7595" s="167">
        <f>WEEKNUM(A7595)</f>
        <v>46</v>
      </c>
      <c r="C7595" s="164">
        <f>WEEKDAY(A7595)</f>
        <v>4</v>
      </c>
      <c r="D7595" s="164">
        <v>10</v>
      </c>
      <c r="E7595" s="163">
        <v>10</v>
      </c>
      <c r="F7595" s="163">
        <v>16.75</v>
      </c>
      <c r="G7595" s="163">
        <v>12.1875</v>
      </c>
      <c r="H7595" s="1">
        <v>2645</v>
      </c>
      <c r="I7595" s="161">
        <f>VLOOKUP(B7595,L$2:M$54,2,FALSE)</f>
        <v>1.0005572958406195</v>
      </c>
      <c r="J7595">
        <f>MAX(I7595*F7595,E7595)</f>
        <v>16.759334705330375</v>
      </c>
      <c r="L7595" s="166"/>
      <c r="M7595" s="41"/>
      <c r="N7595" s="41"/>
      <c r="O7595" s="41"/>
    </row>
    <row r="7596" spans="1:15" x14ac:dyDescent="0.25">
      <c r="A7596" s="165">
        <v>43782.416666666664</v>
      </c>
      <c r="B7596" s="167">
        <f>WEEKNUM(A7596)</f>
        <v>46</v>
      </c>
      <c r="C7596" s="164">
        <f>WEEKDAY(A7596)</f>
        <v>4</v>
      </c>
      <c r="D7596" s="164">
        <v>11</v>
      </c>
      <c r="E7596" s="163">
        <v>10</v>
      </c>
      <c r="F7596" s="163">
        <v>15.379999999999999</v>
      </c>
      <c r="G7596" s="163">
        <v>11.862500000000001</v>
      </c>
      <c r="H7596" s="1">
        <v>2293</v>
      </c>
      <c r="I7596" s="161">
        <f>VLOOKUP(B7596,L$2:M$54,2,FALSE)</f>
        <v>1.0005572958406195</v>
      </c>
      <c r="J7596">
        <f>MAX(I7596*F7596,E7596)</f>
        <v>15.388571210028726</v>
      </c>
      <c r="L7596" s="166"/>
      <c r="M7596" s="41"/>
      <c r="N7596" s="41"/>
      <c r="O7596" s="41"/>
    </row>
    <row r="7597" spans="1:15" x14ac:dyDescent="0.25">
      <c r="A7597" s="165">
        <v>43782.458333333336</v>
      </c>
      <c r="B7597" s="167">
        <f>WEEKNUM(A7597)</f>
        <v>46</v>
      </c>
      <c r="C7597" s="164">
        <f>WEEKDAY(A7597)</f>
        <v>4</v>
      </c>
      <c r="D7597" s="164">
        <v>12</v>
      </c>
      <c r="E7597" s="163">
        <v>10</v>
      </c>
      <c r="F7597" s="163">
        <v>14.45</v>
      </c>
      <c r="G7597" s="163">
        <v>12.112500000000001</v>
      </c>
      <c r="H7597" s="1">
        <v>2212</v>
      </c>
      <c r="I7597" s="161">
        <f>VLOOKUP(B7597,L$2:M$54,2,FALSE)</f>
        <v>1.0005572958406195</v>
      </c>
      <c r="J7597">
        <f>MAX(I7597*F7597,E7597)</f>
        <v>14.45805292489695</v>
      </c>
      <c r="L7597" s="166"/>
      <c r="M7597" s="41"/>
      <c r="N7597" s="41"/>
      <c r="O7597" s="41"/>
    </row>
    <row r="7598" spans="1:15" x14ac:dyDescent="0.25">
      <c r="A7598" s="165">
        <v>43782.5</v>
      </c>
      <c r="B7598" s="167">
        <f>WEEKNUM(A7598)</f>
        <v>46</v>
      </c>
      <c r="C7598" s="164">
        <f>WEEKDAY(A7598)</f>
        <v>4</v>
      </c>
      <c r="D7598" s="164">
        <v>13</v>
      </c>
      <c r="E7598" s="163">
        <v>10</v>
      </c>
      <c r="F7598" s="163">
        <v>13.765000000000001</v>
      </c>
      <c r="G7598" s="163">
        <v>11.9</v>
      </c>
      <c r="H7598" s="1">
        <v>2205</v>
      </c>
      <c r="I7598" s="161">
        <f>VLOOKUP(B7598,L$2:M$54,2,FALSE)</f>
        <v>1.0005572958406195</v>
      </c>
      <c r="J7598">
        <f>MAX(I7598*F7598,E7598)</f>
        <v>13.772671177246128</v>
      </c>
      <c r="L7598" s="166"/>
      <c r="M7598" s="41"/>
      <c r="N7598" s="41"/>
      <c r="O7598" s="41"/>
    </row>
    <row r="7599" spans="1:15" x14ac:dyDescent="0.25">
      <c r="A7599" s="165">
        <v>43782.541666666664</v>
      </c>
      <c r="B7599" s="167">
        <f>WEEKNUM(A7599)</f>
        <v>46</v>
      </c>
      <c r="C7599" s="164">
        <f>WEEKDAY(A7599)</f>
        <v>4</v>
      </c>
      <c r="D7599" s="164">
        <v>14</v>
      </c>
      <c r="E7599" s="163">
        <v>10</v>
      </c>
      <c r="F7599" s="163">
        <v>14.185</v>
      </c>
      <c r="G7599" s="163">
        <v>12.112500000000001</v>
      </c>
      <c r="H7599" s="1">
        <v>2456</v>
      </c>
      <c r="I7599" s="161">
        <f>VLOOKUP(B7599,L$2:M$54,2,FALSE)</f>
        <v>1.0005572958406195</v>
      </c>
      <c r="J7599">
        <f>MAX(I7599*F7599,E7599)</f>
        <v>14.192905241499188</v>
      </c>
      <c r="L7599" s="166"/>
      <c r="M7599" s="41"/>
      <c r="N7599" s="41"/>
      <c r="O7599" s="41"/>
    </row>
    <row r="7600" spans="1:15" x14ac:dyDescent="0.25">
      <c r="A7600" s="165">
        <v>43782.583333333336</v>
      </c>
      <c r="B7600" s="167">
        <f>WEEKNUM(A7600)</f>
        <v>46</v>
      </c>
      <c r="C7600" s="164">
        <f>WEEKDAY(A7600)</f>
        <v>4</v>
      </c>
      <c r="D7600" s="164">
        <v>15</v>
      </c>
      <c r="E7600" s="163">
        <v>10</v>
      </c>
      <c r="F7600" s="163">
        <v>15</v>
      </c>
      <c r="G7600" s="163">
        <v>11.875</v>
      </c>
      <c r="H7600" s="1">
        <v>2352</v>
      </c>
      <c r="I7600" s="161">
        <f>VLOOKUP(B7600,L$2:M$54,2,FALSE)</f>
        <v>1.0005572958406195</v>
      </c>
      <c r="J7600">
        <f>MAX(I7600*F7600,E7600)</f>
        <v>15.008359437609291</v>
      </c>
      <c r="L7600" s="166"/>
      <c r="M7600" s="41"/>
      <c r="N7600" s="41"/>
      <c r="O7600" s="41"/>
    </row>
    <row r="7601" spans="1:15" x14ac:dyDescent="0.25">
      <c r="A7601" s="165">
        <v>43782.625</v>
      </c>
      <c r="B7601" s="167">
        <f>WEEKNUM(A7601)</f>
        <v>46</v>
      </c>
      <c r="C7601" s="164">
        <f>WEEKDAY(A7601)</f>
        <v>4</v>
      </c>
      <c r="D7601" s="164">
        <v>16</v>
      </c>
      <c r="E7601" s="163">
        <v>10</v>
      </c>
      <c r="F7601" s="163">
        <v>14.895</v>
      </c>
      <c r="G7601" s="163">
        <v>12.8125</v>
      </c>
      <c r="H7601" s="1">
        <v>2562</v>
      </c>
      <c r="I7601" s="161">
        <f>VLOOKUP(B7601,L$2:M$54,2,FALSE)</f>
        <v>1.0005572958406195</v>
      </c>
      <c r="J7601">
        <f>MAX(I7601*F7601,E7601)</f>
        <v>14.903300921546027</v>
      </c>
      <c r="L7601" s="166"/>
      <c r="M7601" s="41"/>
      <c r="N7601" s="41"/>
      <c r="O7601" s="41"/>
    </row>
    <row r="7602" spans="1:15" x14ac:dyDescent="0.25">
      <c r="A7602" s="165">
        <v>43782.666666666664</v>
      </c>
      <c r="B7602" s="167">
        <f>WEEKNUM(A7602)</f>
        <v>46</v>
      </c>
      <c r="C7602" s="164">
        <f>WEEKDAY(A7602)</f>
        <v>4</v>
      </c>
      <c r="D7602" s="164">
        <v>17</v>
      </c>
      <c r="E7602" s="163">
        <v>10</v>
      </c>
      <c r="F7602" s="163">
        <v>15.77</v>
      </c>
      <c r="G7602" s="163">
        <v>13.574999999999999</v>
      </c>
      <c r="H7602" s="1">
        <v>3649</v>
      </c>
      <c r="I7602" s="161">
        <f>VLOOKUP(B7602,L$2:M$54,2,FALSE)</f>
        <v>1.0005572958406195</v>
      </c>
      <c r="J7602">
        <f>MAX(I7602*F7602,E7602)</f>
        <v>15.778788555406569</v>
      </c>
      <c r="L7602" s="166"/>
      <c r="M7602" s="41"/>
      <c r="N7602" s="41"/>
      <c r="O7602" s="41"/>
    </row>
    <row r="7603" spans="1:15" x14ac:dyDescent="0.25">
      <c r="A7603" s="165">
        <v>43782.708333333336</v>
      </c>
      <c r="B7603" s="167">
        <f>WEEKNUM(A7603)</f>
        <v>46</v>
      </c>
      <c r="C7603" s="164">
        <f>WEEKDAY(A7603)</f>
        <v>4</v>
      </c>
      <c r="D7603" s="164">
        <v>18</v>
      </c>
      <c r="E7603" s="163">
        <v>10</v>
      </c>
      <c r="F7603" s="163">
        <v>17.549999999999997</v>
      </c>
      <c r="G7603" s="163">
        <v>12.262499999999999</v>
      </c>
      <c r="H7603" s="1">
        <v>3893</v>
      </c>
      <c r="I7603" s="161">
        <f>VLOOKUP(B7603,L$2:M$54,2,FALSE)</f>
        <v>1.0005572958406195</v>
      </c>
      <c r="J7603">
        <f>MAX(I7603*F7603,E7603)</f>
        <v>17.559780542002869</v>
      </c>
      <c r="L7603" s="166"/>
      <c r="M7603" s="41"/>
      <c r="N7603" s="41"/>
      <c r="O7603" s="41"/>
    </row>
    <row r="7604" spans="1:15" x14ac:dyDescent="0.25">
      <c r="A7604" s="165">
        <v>43782.75</v>
      </c>
      <c r="B7604" s="167">
        <f>WEEKNUM(A7604)</f>
        <v>46</v>
      </c>
      <c r="C7604" s="164">
        <f>WEEKDAY(A7604)</f>
        <v>4</v>
      </c>
      <c r="D7604" s="164">
        <v>19</v>
      </c>
      <c r="E7604" s="163">
        <v>10</v>
      </c>
      <c r="F7604" s="163">
        <v>16.234999999999999</v>
      </c>
      <c r="G7604" s="163">
        <v>11.55</v>
      </c>
      <c r="H7604" s="1">
        <v>2693</v>
      </c>
      <c r="I7604" s="161">
        <f>VLOOKUP(B7604,L$2:M$54,2,FALSE)</f>
        <v>1.0005572958406195</v>
      </c>
      <c r="J7604">
        <f>MAX(I7604*F7604,E7604)</f>
        <v>16.244047697972455</v>
      </c>
      <c r="L7604" s="166"/>
      <c r="M7604" s="41"/>
      <c r="N7604" s="41"/>
      <c r="O7604" s="41"/>
    </row>
    <row r="7605" spans="1:15" x14ac:dyDescent="0.25">
      <c r="A7605" s="165">
        <v>43782.791666666664</v>
      </c>
      <c r="B7605" s="167">
        <f>WEEKNUM(A7605)</f>
        <v>46</v>
      </c>
      <c r="C7605" s="164">
        <f>WEEKDAY(A7605)</f>
        <v>4</v>
      </c>
      <c r="D7605" s="164">
        <v>20</v>
      </c>
      <c r="E7605" s="163">
        <v>10</v>
      </c>
      <c r="F7605" s="163">
        <v>14</v>
      </c>
      <c r="G7605" s="163">
        <v>11.824999999999999</v>
      </c>
      <c r="H7605" s="1">
        <v>1575</v>
      </c>
      <c r="I7605" s="161">
        <f>VLOOKUP(B7605,L$2:M$54,2,FALSE)</f>
        <v>1.0005572958406195</v>
      </c>
      <c r="J7605">
        <f>MAX(I7605*F7605,E7605)</f>
        <v>14.007802141768673</v>
      </c>
      <c r="L7605" s="166"/>
      <c r="M7605" s="41"/>
      <c r="N7605" s="41"/>
      <c r="O7605" s="41"/>
    </row>
    <row r="7606" spans="1:15" x14ac:dyDescent="0.25">
      <c r="A7606" s="165">
        <v>43782.833333333336</v>
      </c>
      <c r="B7606" s="167">
        <f>WEEKNUM(A7606)</f>
        <v>46</v>
      </c>
      <c r="C7606" s="164">
        <f>WEEKDAY(A7606)</f>
        <v>4</v>
      </c>
      <c r="D7606" s="164">
        <v>21</v>
      </c>
      <c r="E7606" s="163">
        <v>10</v>
      </c>
      <c r="F7606" s="163">
        <v>12.77</v>
      </c>
      <c r="G7606" s="163">
        <v>12.274999999999999</v>
      </c>
      <c r="H7606" s="1">
        <v>923</v>
      </c>
      <c r="I7606" s="161">
        <f>VLOOKUP(B7606,L$2:M$54,2,FALSE)</f>
        <v>1.0005572958406195</v>
      </c>
      <c r="J7606">
        <f>MAX(I7606*F7606,E7606)</f>
        <v>12.777116667884711</v>
      </c>
      <c r="L7606" s="166"/>
      <c r="M7606" s="41"/>
      <c r="N7606" s="41"/>
      <c r="O7606" s="41"/>
    </row>
    <row r="7607" spans="1:15" x14ac:dyDescent="0.25">
      <c r="A7607" s="165">
        <v>43782.875</v>
      </c>
      <c r="B7607" s="167">
        <f>WEEKNUM(A7607)</f>
        <v>46</v>
      </c>
      <c r="C7607" s="164">
        <f>WEEKDAY(A7607)</f>
        <v>4</v>
      </c>
      <c r="D7607" s="164">
        <v>22</v>
      </c>
      <c r="E7607" s="163">
        <v>12.48</v>
      </c>
      <c r="F7607" s="163">
        <v>12.48</v>
      </c>
      <c r="G7607" s="163">
        <v>12.3</v>
      </c>
      <c r="H7607" s="1">
        <v>738</v>
      </c>
      <c r="I7607" s="161">
        <f>VLOOKUP(B7607,L$2:M$54,2,FALSE)</f>
        <v>1.0005572958406195</v>
      </c>
      <c r="J7607">
        <f>MAX(I7607*F7607,E7607)</f>
        <v>12.486955052090931</v>
      </c>
      <c r="L7607" s="166"/>
      <c r="M7607" s="41"/>
      <c r="N7607" s="41"/>
      <c r="O7607" s="41"/>
    </row>
    <row r="7608" spans="1:15" x14ac:dyDescent="0.25">
      <c r="A7608" s="165">
        <v>43782.916666666664</v>
      </c>
      <c r="B7608" s="167">
        <f>WEEKNUM(A7608)</f>
        <v>46</v>
      </c>
      <c r="C7608" s="164">
        <f>WEEKDAY(A7608)</f>
        <v>4</v>
      </c>
      <c r="D7608" s="164">
        <v>23</v>
      </c>
      <c r="E7608" s="163">
        <v>12.59</v>
      </c>
      <c r="F7608" s="163">
        <v>12.59</v>
      </c>
      <c r="G7608" s="163">
        <v>11.55</v>
      </c>
      <c r="H7608" s="1">
        <v>589</v>
      </c>
      <c r="I7608" s="161">
        <f>VLOOKUP(B7608,L$2:M$54,2,FALSE)</f>
        <v>1.0005572958406195</v>
      </c>
      <c r="J7608">
        <f>MAX(I7608*F7608,E7608)</f>
        <v>12.597016354633398</v>
      </c>
      <c r="L7608" s="166"/>
      <c r="M7608" s="41"/>
      <c r="N7608" s="41"/>
      <c r="O7608" s="41"/>
    </row>
    <row r="7609" spans="1:15" x14ac:dyDescent="0.25">
      <c r="A7609" s="165">
        <v>43782.958333333336</v>
      </c>
      <c r="B7609" s="167">
        <f>WEEKNUM(A7609)</f>
        <v>46</v>
      </c>
      <c r="C7609" s="164">
        <f>WEEKDAY(A7609)</f>
        <v>4</v>
      </c>
      <c r="D7609" s="164">
        <v>24</v>
      </c>
      <c r="E7609" s="163">
        <v>12.375</v>
      </c>
      <c r="F7609" s="163">
        <v>12.375</v>
      </c>
      <c r="G7609" s="163">
        <v>10.25</v>
      </c>
      <c r="H7609" s="1">
        <v>322</v>
      </c>
      <c r="I7609" s="161">
        <f>VLOOKUP(B7609,L$2:M$54,2,FALSE)</f>
        <v>1.0005572958406195</v>
      </c>
      <c r="J7609">
        <f>MAX(I7609*F7609,E7609)</f>
        <v>12.381896536027666</v>
      </c>
      <c r="L7609" s="166"/>
      <c r="M7609" s="41"/>
      <c r="N7609" s="41"/>
      <c r="O7609" s="41"/>
    </row>
    <row r="7610" spans="1:15" x14ac:dyDescent="0.25">
      <c r="A7610" s="165">
        <v>43783</v>
      </c>
      <c r="B7610" s="167">
        <f>WEEKNUM(A7610)</f>
        <v>46</v>
      </c>
      <c r="C7610" s="164">
        <f>WEEKDAY(A7610)</f>
        <v>5</v>
      </c>
      <c r="D7610" s="164">
        <v>1</v>
      </c>
      <c r="E7610" s="163">
        <v>11.984999999999999</v>
      </c>
      <c r="F7610" s="163">
        <v>11.984999999999999</v>
      </c>
      <c r="G7610" s="163">
        <v>11.95</v>
      </c>
      <c r="H7610" s="1">
        <v>133</v>
      </c>
      <c r="I7610" s="161">
        <f>VLOOKUP(B7610,L$2:M$54,2,FALSE)</f>
        <v>1.0005572958406195</v>
      </c>
      <c r="J7610">
        <f>MAX(I7610*F7610,E7610)</f>
        <v>11.991679190649824</v>
      </c>
      <c r="L7610" s="166"/>
      <c r="M7610" s="41"/>
      <c r="N7610" s="41"/>
      <c r="O7610" s="41"/>
    </row>
    <row r="7611" spans="1:15" x14ac:dyDescent="0.25">
      <c r="A7611" s="165">
        <v>43783.041666666664</v>
      </c>
      <c r="B7611" s="167">
        <f>WEEKNUM(A7611)</f>
        <v>46</v>
      </c>
      <c r="C7611" s="164">
        <f>WEEKDAY(A7611)</f>
        <v>5</v>
      </c>
      <c r="D7611" s="164">
        <v>2</v>
      </c>
      <c r="E7611" s="163">
        <v>11.719999999999999</v>
      </c>
      <c r="F7611" s="163">
        <v>11.719999999999999</v>
      </c>
      <c r="G7611" s="163">
        <v>12.3</v>
      </c>
      <c r="H7611" s="1">
        <v>97</v>
      </c>
      <c r="I7611" s="161">
        <f>VLOOKUP(B7611,L$2:M$54,2,FALSE)</f>
        <v>1.0005572958406195</v>
      </c>
      <c r="J7611">
        <f>MAX(I7611*F7611,E7611)</f>
        <v>11.726531507252059</v>
      </c>
      <c r="L7611" s="166"/>
      <c r="M7611" s="41"/>
      <c r="N7611" s="41"/>
      <c r="O7611" s="41"/>
    </row>
    <row r="7612" spans="1:15" x14ac:dyDescent="0.25">
      <c r="A7612" s="165">
        <v>43783.083333333336</v>
      </c>
      <c r="B7612" s="167">
        <f>WEEKNUM(A7612)</f>
        <v>46</v>
      </c>
      <c r="C7612" s="164">
        <f>WEEKDAY(A7612)</f>
        <v>5</v>
      </c>
      <c r="D7612" s="164">
        <v>3</v>
      </c>
      <c r="E7612" s="163">
        <v>12.094999999999999</v>
      </c>
      <c r="F7612" s="163">
        <v>12.094999999999999</v>
      </c>
      <c r="G7612" s="163">
        <v>11.91</v>
      </c>
      <c r="H7612" s="1">
        <v>86</v>
      </c>
      <c r="I7612" s="161">
        <f>VLOOKUP(B7612,L$2:M$54,2,FALSE)</f>
        <v>1.0005572958406195</v>
      </c>
      <c r="J7612">
        <f>MAX(I7612*F7612,E7612)</f>
        <v>12.101740493192292</v>
      </c>
      <c r="L7612" s="166"/>
      <c r="M7612" s="41"/>
      <c r="N7612" s="41"/>
      <c r="O7612" s="41"/>
    </row>
    <row r="7613" spans="1:15" x14ac:dyDescent="0.25">
      <c r="A7613" s="165">
        <v>43783.125</v>
      </c>
      <c r="B7613" s="167">
        <f>WEEKNUM(A7613)</f>
        <v>46</v>
      </c>
      <c r="C7613" s="164">
        <f>WEEKDAY(A7613)</f>
        <v>5</v>
      </c>
      <c r="D7613" s="164">
        <v>4</v>
      </c>
      <c r="E7613" s="163">
        <v>11.91</v>
      </c>
      <c r="F7613" s="163">
        <v>11.91</v>
      </c>
      <c r="G7613" s="163">
        <v>11.780000000000001</v>
      </c>
      <c r="H7613" s="1">
        <v>126</v>
      </c>
      <c r="I7613" s="161">
        <f>VLOOKUP(B7613,L$2:M$54,2,FALSE)</f>
        <v>1.0005572958406195</v>
      </c>
      <c r="J7613">
        <f>MAX(I7613*F7613,E7613)</f>
        <v>11.916637393461778</v>
      </c>
      <c r="L7613" s="166"/>
      <c r="M7613" s="41"/>
      <c r="N7613" s="41"/>
      <c r="O7613" s="41"/>
    </row>
    <row r="7614" spans="1:15" x14ac:dyDescent="0.25">
      <c r="A7614" s="165">
        <v>43783.166666666664</v>
      </c>
      <c r="B7614" s="167">
        <f>WEEKNUM(A7614)</f>
        <v>46</v>
      </c>
      <c r="C7614" s="164">
        <f>WEEKDAY(A7614)</f>
        <v>5</v>
      </c>
      <c r="D7614" s="164">
        <v>5</v>
      </c>
      <c r="E7614" s="163">
        <v>12.455</v>
      </c>
      <c r="F7614" s="163">
        <v>12.455</v>
      </c>
      <c r="G7614" s="163">
        <v>11.404999999999999</v>
      </c>
      <c r="H7614" s="1">
        <v>275</v>
      </c>
      <c r="I7614" s="161">
        <f>VLOOKUP(B7614,L$2:M$54,2,FALSE)</f>
        <v>1.0005572958406195</v>
      </c>
      <c r="J7614">
        <f>MAX(I7614*F7614,E7614)</f>
        <v>12.461941119694915</v>
      </c>
      <c r="L7614" s="166"/>
      <c r="M7614" s="41"/>
      <c r="N7614" s="41"/>
      <c r="O7614" s="41"/>
    </row>
    <row r="7615" spans="1:15" x14ac:dyDescent="0.25">
      <c r="A7615" s="165">
        <v>43783.208333333336</v>
      </c>
      <c r="B7615" s="167">
        <f>WEEKNUM(A7615)</f>
        <v>46</v>
      </c>
      <c r="C7615" s="164">
        <f>WEEKDAY(A7615)</f>
        <v>5</v>
      </c>
      <c r="D7615" s="164">
        <v>6</v>
      </c>
      <c r="E7615" s="163">
        <v>10</v>
      </c>
      <c r="F7615" s="163">
        <v>11.094999999999999</v>
      </c>
      <c r="G7615" s="163">
        <v>12</v>
      </c>
      <c r="H7615" s="1">
        <v>885</v>
      </c>
      <c r="I7615" s="161">
        <f>VLOOKUP(B7615,L$2:M$54,2,FALSE)</f>
        <v>1.0005572958406195</v>
      </c>
      <c r="J7615">
        <f>MAX(I7615*F7615,E7615)</f>
        <v>11.101183197351672</v>
      </c>
      <c r="L7615" s="166"/>
      <c r="M7615" s="41"/>
      <c r="N7615" s="41"/>
      <c r="O7615" s="41"/>
    </row>
    <row r="7616" spans="1:15" x14ac:dyDescent="0.25">
      <c r="A7616" s="165">
        <v>43783.25</v>
      </c>
      <c r="B7616" s="167">
        <f>WEEKNUM(A7616)</f>
        <v>46</v>
      </c>
      <c r="C7616" s="164">
        <f>WEEKDAY(A7616)</f>
        <v>5</v>
      </c>
      <c r="D7616" s="164">
        <v>7</v>
      </c>
      <c r="E7616" s="163">
        <v>10</v>
      </c>
      <c r="F7616" s="163">
        <v>11.745000000000001</v>
      </c>
      <c r="G7616" s="163">
        <v>14.375</v>
      </c>
      <c r="H7616" s="1">
        <v>3419</v>
      </c>
      <c r="I7616" s="161">
        <f>VLOOKUP(B7616,L$2:M$54,2,FALSE)</f>
        <v>1.0005572958406195</v>
      </c>
      <c r="J7616">
        <f>MAX(I7616*F7616,E7616)</f>
        <v>11.751545439648076</v>
      </c>
      <c r="L7616" s="166"/>
      <c r="M7616" s="41"/>
      <c r="N7616" s="41"/>
      <c r="O7616" s="41"/>
    </row>
    <row r="7617" spans="1:15" x14ac:dyDescent="0.25">
      <c r="A7617" s="165">
        <v>43783.291666666664</v>
      </c>
      <c r="B7617" s="167">
        <f>WEEKNUM(A7617)</f>
        <v>46</v>
      </c>
      <c r="C7617" s="164">
        <f>WEEKDAY(A7617)</f>
        <v>5</v>
      </c>
      <c r="D7617" s="164">
        <v>8</v>
      </c>
      <c r="E7617" s="163">
        <v>10</v>
      </c>
      <c r="F7617" s="163">
        <v>17.755000000000003</v>
      </c>
      <c r="G7617" s="163">
        <v>14.375</v>
      </c>
      <c r="H7617" s="1">
        <v>4389</v>
      </c>
      <c r="I7617" s="161">
        <f>VLOOKUP(B7617,L$2:M$54,2,FALSE)</f>
        <v>1.0005572958406195</v>
      </c>
      <c r="J7617">
        <f>MAX(I7617*F7617,E7617)</f>
        <v>17.764894787650203</v>
      </c>
      <c r="L7617" s="166"/>
      <c r="M7617" s="41"/>
      <c r="N7617" s="41"/>
      <c r="O7617" s="41"/>
    </row>
    <row r="7618" spans="1:15" x14ac:dyDescent="0.25">
      <c r="A7618" s="165">
        <v>43783.333333333336</v>
      </c>
      <c r="B7618" s="167">
        <f>WEEKNUM(A7618)</f>
        <v>46</v>
      </c>
      <c r="C7618" s="164">
        <f>WEEKDAY(A7618)</f>
        <v>5</v>
      </c>
      <c r="D7618" s="164">
        <v>9</v>
      </c>
      <c r="E7618" s="163">
        <v>10</v>
      </c>
      <c r="F7618" s="163">
        <v>16.395</v>
      </c>
      <c r="G7618" s="163">
        <v>12.9375</v>
      </c>
      <c r="H7618" s="1">
        <v>3942</v>
      </c>
      <c r="I7618" s="161">
        <f>VLOOKUP(B7618,L$2:M$54,2,FALSE)</f>
        <v>1.0005572958406195</v>
      </c>
      <c r="J7618">
        <f>MAX(I7618*F7618,E7618)</f>
        <v>16.404136865306956</v>
      </c>
      <c r="L7618" s="166"/>
      <c r="M7618" s="41"/>
      <c r="N7618" s="41"/>
      <c r="O7618" s="41"/>
    </row>
    <row r="7619" spans="1:15" x14ac:dyDescent="0.25">
      <c r="A7619" s="165">
        <v>43783.375</v>
      </c>
      <c r="B7619" s="167">
        <f>WEEKNUM(A7619)</f>
        <v>46</v>
      </c>
      <c r="C7619" s="164">
        <f>WEEKDAY(A7619)</f>
        <v>5</v>
      </c>
      <c r="D7619" s="164">
        <v>10</v>
      </c>
      <c r="E7619" s="163">
        <v>10</v>
      </c>
      <c r="F7619" s="163">
        <v>15.625</v>
      </c>
      <c r="G7619" s="163">
        <v>12.555</v>
      </c>
      <c r="H7619" s="1">
        <v>2768</v>
      </c>
      <c r="I7619" s="161">
        <f>VLOOKUP(B7619,L$2:M$54,2,FALSE)</f>
        <v>1.0005572958406195</v>
      </c>
      <c r="J7619">
        <f>MAX(I7619*F7619,E7619)</f>
        <v>15.63370774750968</v>
      </c>
      <c r="L7619" s="166"/>
      <c r="M7619" s="41"/>
      <c r="N7619" s="41"/>
      <c r="O7619" s="41"/>
    </row>
    <row r="7620" spans="1:15" x14ac:dyDescent="0.25">
      <c r="A7620" s="165">
        <v>43783.416666666664</v>
      </c>
      <c r="B7620" s="167">
        <f>WEEKNUM(A7620)</f>
        <v>46</v>
      </c>
      <c r="C7620" s="164">
        <f>WEEKDAY(A7620)</f>
        <v>5</v>
      </c>
      <c r="D7620" s="164">
        <v>11</v>
      </c>
      <c r="E7620" s="163">
        <v>10</v>
      </c>
      <c r="F7620" s="163">
        <v>13.745000000000001</v>
      </c>
      <c r="G7620" s="163">
        <v>11.969999999999999</v>
      </c>
      <c r="H7620" s="1">
        <v>2316</v>
      </c>
      <c r="I7620" s="161">
        <f>VLOOKUP(B7620,L$2:M$54,2,FALSE)</f>
        <v>1.0005572958406195</v>
      </c>
      <c r="J7620">
        <f>MAX(I7620*F7620,E7620)</f>
        <v>13.752660031329317</v>
      </c>
      <c r="L7620" s="166"/>
      <c r="M7620" s="41"/>
      <c r="N7620" s="41"/>
      <c r="O7620" s="41"/>
    </row>
    <row r="7621" spans="1:15" x14ac:dyDescent="0.25">
      <c r="A7621" s="165">
        <v>43783.458333333336</v>
      </c>
      <c r="B7621" s="167">
        <f>WEEKNUM(A7621)</f>
        <v>46</v>
      </c>
      <c r="C7621" s="164">
        <f>WEEKDAY(A7621)</f>
        <v>5</v>
      </c>
      <c r="D7621" s="164">
        <v>12</v>
      </c>
      <c r="E7621" s="163">
        <v>10</v>
      </c>
      <c r="F7621" s="163">
        <v>15.704999999999998</v>
      </c>
      <c r="G7621" s="163">
        <v>12.2225</v>
      </c>
      <c r="H7621" s="1">
        <v>2363</v>
      </c>
      <c r="I7621" s="161">
        <f>VLOOKUP(B7621,L$2:M$54,2,FALSE)</f>
        <v>1.0005572958406195</v>
      </c>
      <c r="J7621">
        <f>MAX(I7621*F7621,E7621)</f>
        <v>15.713752331176927</v>
      </c>
      <c r="L7621" s="166"/>
      <c r="M7621" s="41"/>
      <c r="N7621" s="41"/>
      <c r="O7621" s="41"/>
    </row>
    <row r="7622" spans="1:15" x14ac:dyDescent="0.25">
      <c r="A7622" s="165">
        <v>43783.5</v>
      </c>
      <c r="B7622" s="167">
        <f>WEEKNUM(A7622)</f>
        <v>46</v>
      </c>
      <c r="C7622" s="164">
        <f>WEEKDAY(A7622)</f>
        <v>5</v>
      </c>
      <c r="D7622" s="164">
        <v>13</v>
      </c>
      <c r="E7622" s="163">
        <v>10</v>
      </c>
      <c r="F7622" s="163">
        <v>14.475</v>
      </c>
      <c r="G7622" s="163">
        <v>11.9625</v>
      </c>
      <c r="H7622" s="1">
        <v>2313</v>
      </c>
      <c r="I7622" s="161">
        <f>VLOOKUP(B7622,L$2:M$54,2,FALSE)</f>
        <v>1.0005572958406195</v>
      </c>
      <c r="J7622">
        <f>MAX(I7622*F7622,E7622)</f>
        <v>14.483066857292966</v>
      </c>
      <c r="L7622" s="166"/>
      <c r="M7622" s="41"/>
      <c r="N7622" s="41"/>
      <c r="O7622" s="41"/>
    </row>
    <row r="7623" spans="1:15" x14ac:dyDescent="0.25">
      <c r="A7623" s="165">
        <v>43783.541666666664</v>
      </c>
      <c r="B7623" s="167">
        <f>WEEKNUM(A7623)</f>
        <v>46</v>
      </c>
      <c r="C7623" s="164">
        <f>WEEKDAY(A7623)</f>
        <v>5</v>
      </c>
      <c r="D7623" s="164">
        <v>14</v>
      </c>
      <c r="E7623" s="163">
        <v>10</v>
      </c>
      <c r="F7623" s="163">
        <v>13.765000000000001</v>
      </c>
      <c r="G7623" s="163">
        <v>12.15</v>
      </c>
      <c r="H7623" s="1">
        <v>2494</v>
      </c>
      <c r="I7623" s="161">
        <f>VLOOKUP(B7623,L$2:M$54,2,FALSE)</f>
        <v>1.0005572958406195</v>
      </c>
      <c r="J7623">
        <f>MAX(I7623*F7623,E7623)</f>
        <v>13.772671177246128</v>
      </c>
      <c r="L7623" s="166"/>
      <c r="M7623" s="41"/>
      <c r="N7623" s="41"/>
      <c r="O7623" s="41"/>
    </row>
    <row r="7624" spans="1:15" x14ac:dyDescent="0.25">
      <c r="A7624" s="165">
        <v>43783.583333333336</v>
      </c>
      <c r="B7624" s="167">
        <f>WEEKNUM(A7624)</f>
        <v>46</v>
      </c>
      <c r="C7624" s="164">
        <f>WEEKDAY(A7624)</f>
        <v>5</v>
      </c>
      <c r="D7624" s="164">
        <v>15</v>
      </c>
      <c r="E7624" s="163">
        <v>10</v>
      </c>
      <c r="F7624" s="163">
        <v>15.885</v>
      </c>
      <c r="G7624" s="163">
        <v>12.635000000000002</v>
      </c>
      <c r="H7624" s="1">
        <v>2483</v>
      </c>
      <c r="I7624" s="161">
        <f>VLOOKUP(B7624,L$2:M$54,2,FALSE)</f>
        <v>1.0005572958406195</v>
      </c>
      <c r="J7624">
        <f>MAX(I7624*F7624,E7624)</f>
        <v>15.89385264442824</v>
      </c>
      <c r="L7624" s="166"/>
      <c r="M7624" s="41"/>
      <c r="N7624" s="41"/>
      <c r="O7624" s="41"/>
    </row>
    <row r="7625" spans="1:15" x14ac:dyDescent="0.25">
      <c r="A7625" s="165">
        <v>43783.625</v>
      </c>
      <c r="B7625" s="167">
        <f>WEEKNUM(A7625)</f>
        <v>46</v>
      </c>
      <c r="C7625" s="164">
        <f>WEEKDAY(A7625)</f>
        <v>5</v>
      </c>
      <c r="D7625" s="164">
        <v>16</v>
      </c>
      <c r="E7625" s="163">
        <v>10</v>
      </c>
      <c r="F7625" s="163">
        <v>14.73</v>
      </c>
      <c r="G7625" s="163">
        <v>13.0975</v>
      </c>
      <c r="H7625" s="1">
        <v>2783</v>
      </c>
      <c r="I7625" s="161">
        <f>VLOOKUP(B7625,L$2:M$54,2,FALSE)</f>
        <v>1.0005572958406195</v>
      </c>
      <c r="J7625">
        <f>MAX(I7625*F7625,E7625)</f>
        <v>14.738208967732325</v>
      </c>
      <c r="L7625" s="166"/>
      <c r="M7625" s="41"/>
      <c r="N7625" s="41"/>
      <c r="O7625" s="41"/>
    </row>
    <row r="7626" spans="1:15" x14ac:dyDescent="0.25">
      <c r="A7626" s="165">
        <v>43783.666666666664</v>
      </c>
      <c r="B7626" s="167">
        <f>WEEKNUM(A7626)</f>
        <v>46</v>
      </c>
      <c r="C7626" s="164">
        <f>WEEKDAY(A7626)</f>
        <v>5</v>
      </c>
      <c r="D7626" s="164">
        <v>17</v>
      </c>
      <c r="E7626" s="163">
        <v>10</v>
      </c>
      <c r="F7626" s="163">
        <v>15.145</v>
      </c>
      <c r="G7626" s="163">
        <v>14.045</v>
      </c>
      <c r="H7626" s="1">
        <v>3792</v>
      </c>
      <c r="I7626" s="161">
        <f>VLOOKUP(B7626,L$2:M$54,2,FALSE)</f>
        <v>1.0005572958406195</v>
      </c>
      <c r="J7626">
        <f>MAX(I7626*F7626,E7626)</f>
        <v>15.153440245506182</v>
      </c>
      <c r="L7626" s="166"/>
      <c r="M7626" s="41"/>
      <c r="N7626" s="41"/>
      <c r="O7626" s="41"/>
    </row>
    <row r="7627" spans="1:15" x14ac:dyDescent="0.25">
      <c r="A7627" s="165">
        <v>43783.708333333336</v>
      </c>
      <c r="B7627" s="167">
        <f>WEEKNUM(A7627)</f>
        <v>46</v>
      </c>
      <c r="C7627" s="164">
        <f>WEEKDAY(A7627)</f>
        <v>5</v>
      </c>
      <c r="D7627" s="164">
        <v>18</v>
      </c>
      <c r="E7627" s="163">
        <v>10</v>
      </c>
      <c r="F7627" s="163">
        <v>17.98</v>
      </c>
      <c r="G7627" s="163">
        <v>12.547499999999999</v>
      </c>
      <c r="H7627" s="1">
        <v>4078</v>
      </c>
      <c r="I7627" s="161">
        <f>VLOOKUP(B7627,L$2:M$54,2,FALSE)</f>
        <v>1.0005572958406195</v>
      </c>
      <c r="J7627">
        <f>MAX(I7627*F7627,E7627)</f>
        <v>17.990020179214337</v>
      </c>
      <c r="L7627" s="166"/>
      <c r="M7627" s="41"/>
      <c r="N7627" s="41"/>
      <c r="O7627" s="41"/>
    </row>
    <row r="7628" spans="1:15" x14ac:dyDescent="0.25">
      <c r="A7628" s="165">
        <v>43783.75</v>
      </c>
      <c r="B7628" s="167">
        <f>WEEKNUM(A7628)</f>
        <v>46</v>
      </c>
      <c r="C7628" s="164">
        <f>WEEKDAY(A7628)</f>
        <v>5</v>
      </c>
      <c r="D7628" s="164">
        <v>19</v>
      </c>
      <c r="E7628" s="163">
        <v>10</v>
      </c>
      <c r="F7628" s="163">
        <v>16.450000000000003</v>
      </c>
      <c r="G7628" s="163">
        <v>12.127500000000001</v>
      </c>
      <c r="H7628" s="1">
        <v>2914</v>
      </c>
      <c r="I7628" s="161">
        <f>VLOOKUP(B7628,L$2:M$54,2,FALSE)</f>
        <v>1.0005572958406195</v>
      </c>
      <c r="J7628">
        <f>MAX(I7628*F7628,E7628)</f>
        <v>16.459167516578194</v>
      </c>
      <c r="L7628" s="166"/>
      <c r="M7628" s="41"/>
      <c r="N7628" s="41"/>
      <c r="O7628" s="41"/>
    </row>
    <row r="7629" spans="1:15" x14ac:dyDescent="0.25">
      <c r="A7629" s="165">
        <v>43783.791666666664</v>
      </c>
      <c r="B7629" s="167">
        <f>WEEKNUM(A7629)</f>
        <v>46</v>
      </c>
      <c r="C7629" s="164">
        <f>WEEKDAY(A7629)</f>
        <v>5</v>
      </c>
      <c r="D7629" s="164">
        <v>20</v>
      </c>
      <c r="E7629" s="163">
        <v>10</v>
      </c>
      <c r="F7629" s="163">
        <v>13.945</v>
      </c>
      <c r="G7629" s="163">
        <v>12.61</v>
      </c>
      <c r="H7629" s="1">
        <v>1838</v>
      </c>
      <c r="I7629" s="161">
        <f>VLOOKUP(B7629,L$2:M$54,2,FALSE)</f>
        <v>1.0005572958406195</v>
      </c>
      <c r="J7629">
        <f>MAX(I7629*F7629,E7629)</f>
        <v>13.952771490497438</v>
      </c>
      <c r="L7629" s="166"/>
      <c r="M7629" s="41"/>
      <c r="N7629" s="41"/>
      <c r="O7629" s="41"/>
    </row>
    <row r="7630" spans="1:15" x14ac:dyDescent="0.25">
      <c r="A7630" s="165">
        <v>43783.833333333336</v>
      </c>
      <c r="B7630" s="167">
        <f>WEEKNUM(A7630)</f>
        <v>46</v>
      </c>
      <c r="C7630" s="164">
        <f>WEEKDAY(A7630)</f>
        <v>5</v>
      </c>
      <c r="D7630" s="164">
        <v>21</v>
      </c>
      <c r="E7630" s="163">
        <v>11.754999999999999</v>
      </c>
      <c r="F7630" s="163">
        <v>11.754999999999999</v>
      </c>
      <c r="G7630" s="163">
        <v>12.64</v>
      </c>
      <c r="H7630" s="1">
        <v>1025</v>
      </c>
      <c r="I7630" s="161">
        <f>VLOOKUP(B7630,L$2:M$54,2,FALSE)</f>
        <v>1.0005572958406195</v>
      </c>
      <c r="J7630">
        <f>MAX(I7630*F7630,E7630)</f>
        <v>11.76155101260648</v>
      </c>
      <c r="L7630" s="166"/>
      <c r="M7630" s="41"/>
      <c r="N7630" s="41"/>
      <c r="O7630" s="41"/>
    </row>
    <row r="7631" spans="1:15" x14ac:dyDescent="0.25">
      <c r="A7631" s="165">
        <v>43783.875</v>
      </c>
      <c r="B7631" s="167">
        <f>WEEKNUM(A7631)</f>
        <v>46</v>
      </c>
      <c r="C7631" s="164">
        <f>WEEKDAY(A7631)</f>
        <v>5</v>
      </c>
      <c r="D7631" s="164">
        <v>22</v>
      </c>
      <c r="E7631" s="163">
        <v>12</v>
      </c>
      <c r="F7631" s="163">
        <v>13.98</v>
      </c>
      <c r="G7631" s="163">
        <v>12.39</v>
      </c>
      <c r="H7631" s="1">
        <v>835</v>
      </c>
      <c r="I7631" s="161">
        <f>VLOOKUP(B7631,L$2:M$54,2,FALSE)</f>
        <v>1.0005572958406195</v>
      </c>
      <c r="J7631">
        <f>MAX(I7631*F7631,E7631)</f>
        <v>13.98779099585186</v>
      </c>
      <c r="L7631" s="166"/>
      <c r="M7631" s="41"/>
      <c r="N7631" s="41"/>
      <c r="O7631" s="41"/>
    </row>
    <row r="7632" spans="1:15" x14ac:dyDescent="0.25">
      <c r="A7632" s="165">
        <v>43783.916666666664</v>
      </c>
      <c r="B7632" s="167">
        <f>WEEKNUM(A7632)</f>
        <v>46</v>
      </c>
      <c r="C7632" s="164">
        <f>WEEKDAY(A7632)</f>
        <v>5</v>
      </c>
      <c r="D7632" s="164">
        <v>23</v>
      </c>
      <c r="E7632" s="163">
        <v>12</v>
      </c>
      <c r="F7632" s="163">
        <v>13.92</v>
      </c>
      <c r="G7632" s="163">
        <v>11.870000000000001</v>
      </c>
      <c r="H7632" s="1">
        <v>661</v>
      </c>
      <c r="I7632" s="161">
        <f>VLOOKUP(B7632,L$2:M$54,2,FALSE)</f>
        <v>1.0005572958406195</v>
      </c>
      <c r="J7632">
        <f>MAX(I7632*F7632,E7632)</f>
        <v>13.927757558101423</v>
      </c>
      <c r="L7632" s="166"/>
      <c r="M7632" s="41"/>
      <c r="N7632" s="41"/>
      <c r="O7632" s="41"/>
    </row>
    <row r="7633" spans="1:15" x14ac:dyDescent="0.25">
      <c r="A7633" s="165">
        <v>43783.958333333336</v>
      </c>
      <c r="B7633" s="167">
        <f>WEEKNUM(A7633)</f>
        <v>46</v>
      </c>
      <c r="C7633" s="164">
        <f>WEEKDAY(A7633)</f>
        <v>5</v>
      </c>
      <c r="D7633" s="164">
        <v>24</v>
      </c>
      <c r="E7633" s="163">
        <v>12</v>
      </c>
      <c r="F7633" s="163">
        <v>13.934999999999999</v>
      </c>
      <c r="G7633" s="163">
        <v>12.16</v>
      </c>
      <c r="H7633" s="1">
        <v>419</v>
      </c>
      <c r="I7633" s="161">
        <f>VLOOKUP(B7633,L$2:M$54,2,FALSE)</f>
        <v>1.0005572958406195</v>
      </c>
      <c r="J7633">
        <f>MAX(I7633*F7633,E7633)</f>
        <v>13.942765917539031</v>
      </c>
      <c r="L7633" s="166"/>
      <c r="M7633" s="41"/>
      <c r="N7633" s="41"/>
      <c r="O7633" s="41"/>
    </row>
    <row r="7634" spans="1:15" x14ac:dyDescent="0.25">
      <c r="A7634" s="165">
        <v>43784</v>
      </c>
      <c r="B7634" s="167">
        <f>WEEKNUM(A7634)</f>
        <v>46</v>
      </c>
      <c r="C7634" s="164">
        <f>WEEKDAY(A7634)</f>
        <v>6</v>
      </c>
      <c r="D7634" s="164">
        <v>1</v>
      </c>
      <c r="E7634" s="163">
        <v>12</v>
      </c>
      <c r="F7634" s="163">
        <v>13.225</v>
      </c>
      <c r="G7634" s="163">
        <v>12.04</v>
      </c>
      <c r="H7634" s="1">
        <v>188</v>
      </c>
      <c r="I7634" s="161">
        <f>VLOOKUP(B7634,L$2:M$54,2,FALSE)</f>
        <v>1.0005572958406195</v>
      </c>
      <c r="J7634">
        <f>MAX(I7634*F7634,E7634)</f>
        <v>13.232370237492193</v>
      </c>
      <c r="L7634" s="166"/>
      <c r="M7634" s="41"/>
      <c r="N7634" s="41"/>
      <c r="O7634" s="41"/>
    </row>
    <row r="7635" spans="1:15" x14ac:dyDescent="0.25">
      <c r="A7635" s="165">
        <v>43784.041666666664</v>
      </c>
      <c r="B7635" s="167">
        <f>WEEKNUM(A7635)</f>
        <v>46</v>
      </c>
      <c r="C7635" s="164">
        <f>WEEKDAY(A7635)</f>
        <v>6</v>
      </c>
      <c r="D7635" s="164">
        <v>2</v>
      </c>
      <c r="E7635" s="163">
        <v>10</v>
      </c>
      <c r="F7635" s="163">
        <v>10.495000000000001</v>
      </c>
      <c r="G7635" s="163">
        <v>11.515000000000001</v>
      </c>
      <c r="H7635" s="1">
        <v>101</v>
      </c>
      <c r="I7635" s="161">
        <f>VLOOKUP(B7635,L$2:M$54,2,FALSE)</f>
        <v>1.0005572958406195</v>
      </c>
      <c r="J7635">
        <f>MAX(I7635*F7635,E7635)</f>
        <v>10.500848819847302</v>
      </c>
      <c r="L7635" s="166"/>
      <c r="M7635" s="41"/>
      <c r="N7635" s="41"/>
      <c r="O7635" s="41"/>
    </row>
    <row r="7636" spans="1:15" x14ac:dyDescent="0.25">
      <c r="A7636" s="165">
        <v>43784.083333333336</v>
      </c>
      <c r="B7636" s="167">
        <f>WEEKNUM(A7636)</f>
        <v>46</v>
      </c>
      <c r="C7636" s="164">
        <f>WEEKDAY(A7636)</f>
        <v>6</v>
      </c>
      <c r="D7636" s="164">
        <v>3</v>
      </c>
      <c r="E7636" s="163">
        <v>10</v>
      </c>
      <c r="F7636" s="163">
        <v>10.850000000000001</v>
      </c>
      <c r="G7636" s="163">
        <v>12.275</v>
      </c>
      <c r="H7636" s="1">
        <v>81</v>
      </c>
      <c r="I7636" s="161">
        <f>VLOOKUP(B7636,L$2:M$54,2,FALSE)</f>
        <v>1.0005572958406195</v>
      </c>
      <c r="J7636">
        <f>MAX(I7636*F7636,E7636)</f>
        <v>10.856046659870723</v>
      </c>
      <c r="L7636" s="166"/>
      <c r="M7636" s="41"/>
      <c r="N7636" s="41"/>
      <c r="O7636" s="41"/>
    </row>
    <row r="7637" spans="1:15" x14ac:dyDescent="0.25">
      <c r="A7637" s="165">
        <v>43784.125</v>
      </c>
      <c r="B7637" s="167">
        <f>WEEKNUM(A7637)</f>
        <v>46</v>
      </c>
      <c r="C7637" s="164">
        <f>WEEKDAY(A7637)</f>
        <v>6</v>
      </c>
      <c r="D7637" s="164">
        <v>4</v>
      </c>
      <c r="E7637" s="163">
        <v>10</v>
      </c>
      <c r="F7637" s="163">
        <v>10.475000000000001</v>
      </c>
      <c r="G7637" s="163">
        <v>12.059999999999999</v>
      </c>
      <c r="H7637" s="1">
        <v>133</v>
      </c>
      <c r="I7637" s="161">
        <f>VLOOKUP(B7637,L$2:M$54,2,FALSE)</f>
        <v>1.0005572958406195</v>
      </c>
      <c r="J7637">
        <f>MAX(I7637*F7637,E7637)</f>
        <v>10.480837673930491</v>
      </c>
      <c r="L7637" s="166"/>
      <c r="M7637" s="41"/>
      <c r="N7637" s="41"/>
      <c r="O7637" s="41"/>
    </row>
    <row r="7638" spans="1:15" x14ac:dyDescent="0.25">
      <c r="A7638" s="165">
        <v>43784.166666666664</v>
      </c>
      <c r="B7638" s="167">
        <f>WEEKNUM(A7638)</f>
        <v>46</v>
      </c>
      <c r="C7638" s="164">
        <f>WEEKDAY(A7638)</f>
        <v>6</v>
      </c>
      <c r="D7638" s="164">
        <v>5</v>
      </c>
      <c r="E7638" s="163">
        <v>11.254999999999999</v>
      </c>
      <c r="F7638" s="163">
        <v>11.120000000000001</v>
      </c>
      <c r="G7638" s="163">
        <v>10.385</v>
      </c>
      <c r="H7638" s="1">
        <v>278</v>
      </c>
      <c r="I7638" s="161">
        <f>VLOOKUP(B7638,L$2:M$54,2,FALSE)</f>
        <v>1.0005572958406195</v>
      </c>
      <c r="J7638">
        <f>MAX(I7638*F7638,E7638)</f>
        <v>11.254999999999999</v>
      </c>
      <c r="L7638" s="166"/>
      <c r="M7638" s="41"/>
      <c r="N7638" s="41"/>
      <c r="O7638" s="41"/>
    </row>
    <row r="7639" spans="1:15" x14ac:dyDescent="0.25">
      <c r="A7639" s="165">
        <v>43784.208333333336</v>
      </c>
      <c r="B7639" s="167">
        <f>WEEKNUM(A7639)</f>
        <v>46</v>
      </c>
      <c r="C7639" s="164">
        <f>WEEKDAY(A7639)</f>
        <v>6</v>
      </c>
      <c r="D7639" s="164">
        <v>6</v>
      </c>
      <c r="E7639" s="163">
        <v>9.5249999999999986</v>
      </c>
      <c r="F7639" s="163">
        <v>9.5249999999999986</v>
      </c>
      <c r="G7639" s="163">
        <v>12.4825</v>
      </c>
      <c r="H7639" s="1">
        <v>884</v>
      </c>
      <c r="I7639" s="161">
        <f>VLOOKUP(B7639,L$2:M$54,2,FALSE)</f>
        <v>1.0005572958406195</v>
      </c>
      <c r="J7639">
        <f>MAX(I7639*F7639,E7639)</f>
        <v>9.5303082428818993</v>
      </c>
      <c r="L7639" s="166"/>
      <c r="M7639" s="41"/>
      <c r="N7639" s="41"/>
      <c r="O7639" s="41"/>
    </row>
    <row r="7640" spans="1:15" x14ac:dyDescent="0.25">
      <c r="A7640" s="165">
        <v>43784.25</v>
      </c>
      <c r="B7640" s="167">
        <f>WEEKNUM(A7640)</f>
        <v>46</v>
      </c>
      <c r="C7640" s="164">
        <f>WEEKDAY(A7640)</f>
        <v>6</v>
      </c>
      <c r="D7640" s="164">
        <v>7</v>
      </c>
      <c r="E7640" s="163">
        <v>10.635</v>
      </c>
      <c r="F7640" s="163">
        <v>12.370000000000001</v>
      </c>
      <c r="G7640" s="163">
        <v>13.89</v>
      </c>
      <c r="H7640" s="1">
        <v>3439</v>
      </c>
      <c r="I7640" s="161">
        <f>VLOOKUP(B7640,L$2:M$54,2,FALSE)</f>
        <v>1.0005572958406195</v>
      </c>
      <c r="J7640">
        <f>MAX(I7640*F7640,E7640)</f>
        <v>12.376893749548463</v>
      </c>
      <c r="L7640" s="166"/>
      <c r="M7640" s="41"/>
      <c r="N7640" s="41"/>
      <c r="O7640" s="41"/>
    </row>
    <row r="7641" spans="1:15" x14ac:dyDescent="0.25">
      <c r="A7641" s="165">
        <v>43784.291666666664</v>
      </c>
      <c r="B7641" s="167">
        <f>WEEKNUM(A7641)</f>
        <v>46</v>
      </c>
      <c r="C7641" s="164">
        <f>WEEKDAY(A7641)</f>
        <v>6</v>
      </c>
      <c r="D7641" s="164">
        <v>8</v>
      </c>
      <c r="E7641" s="163">
        <v>10</v>
      </c>
      <c r="F7641" s="163">
        <v>16.535</v>
      </c>
      <c r="G7641" s="163">
        <v>12.8025</v>
      </c>
      <c r="H7641" s="1">
        <v>4379</v>
      </c>
      <c r="I7641" s="161">
        <f>VLOOKUP(B7641,L$2:M$54,2,FALSE)</f>
        <v>1.0005572958406195</v>
      </c>
      <c r="J7641">
        <f>MAX(I7641*F7641,E7641)</f>
        <v>16.544214886724642</v>
      </c>
      <c r="L7641" s="166"/>
      <c r="M7641" s="41"/>
      <c r="N7641" s="41"/>
      <c r="O7641" s="41"/>
    </row>
    <row r="7642" spans="1:15" x14ac:dyDescent="0.25">
      <c r="A7642" s="165">
        <v>43784.333333333336</v>
      </c>
      <c r="B7642" s="167">
        <f>WEEKNUM(A7642)</f>
        <v>46</v>
      </c>
      <c r="C7642" s="164">
        <f>WEEKDAY(A7642)</f>
        <v>6</v>
      </c>
      <c r="D7642" s="164">
        <v>9</v>
      </c>
      <c r="E7642" s="163">
        <v>10</v>
      </c>
      <c r="F7642" s="163">
        <v>19.29</v>
      </c>
      <c r="G7642" s="163">
        <v>12.245000000000001</v>
      </c>
      <c r="H7642" s="1">
        <v>3642</v>
      </c>
      <c r="I7642" s="161">
        <f>VLOOKUP(B7642,L$2:M$54,2,FALSE)</f>
        <v>1.0005572958406195</v>
      </c>
      <c r="J7642">
        <f>MAX(I7642*F7642,E7642)</f>
        <v>19.300750236765548</v>
      </c>
      <c r="L7642" s="166"/>
      <c r="M7642" s="41"/>
      <c r="N7642" s="41"/>
      <c r="O7642" s="41"/>
    </row>
    <row r="7643" spans="1:15" x14ac:dyDescent="0.25">
      <c r="A7643" s="165">
        <v>43784.375</v>
      </c>
      <c r="B7643" s="167">
        <f>WEEKNUM(A7643)</f>
        <v>46</v>
      </c>
      <c r="C7643" s="164">
        <f>WEEKDAY(A7643)</f>
        <v>6</v>
      </c>
      <c r="D7643" s="164">
        <v>10</v>
      </c>
      <c r="E7643" s="163">
        <v>10</v>
      </c>
      <c r="F7643" s="163">
        <v>15.025</v>
      </c>
      <c r="G7643" s="163">
        <v>12.524999999999999</v>
      </c>
      <c r="H7643" s="1">
        <v>2791</v>
      </c>
      <c r="I7643" s="161">
        <f>VLOOKUP(B7643,L$2:M$54,2,FALSE)</f>
        <v>1.0005572958406195</v>
      </c>
      <c r="J7643">
        <f>MAX(I7643*F7643,E7643)</f>
        <v>15.033373370005307</v>
      </c>
      <c r="L7643" s="166"/>
      <c r="M7643" s="41"/>
      <c r="N7643" s="41"/>
      <c r="O7643" s="41"/>
    </row>
    <row r="7644" spans="1:15" x14ac:dyDescent="0.25">
      <c r="A7644" s="165">
        <v>43784.416666666664</v>
      </c>
      <c r="B7644" s="167">
        <f>WEEKNUM(A7644)</f>
        <v>46</v>
      </c>
      <c r="C7644" s="164">
        <f>WEEKDAY(A7644)</f>
        <v>6</v>
      </c>
      <c r="D7644" s="164">
        <v>11</v>
      </c>
      <c r="E7644" s="163">
        <v>10</v>
      </c>
      <c r="F7644" s="163">
        <v>13.92</v>
      </c>
      <c r="G7644" s="163">
        <v>12.41</v>
      </c>
      <c r="H7644" s="1">
        <v>2350</v>
      </c>
      <c r="I7644" s="161">
        <f>VLOOKUP(B7644,L$2:M$54,2,FALSE)</f>
        <v>1.0005572958406195</v>
      </c>
      <c r="J7644">
        <f>MAX(I7644*F7644,E7644)</f>
        <v>13.927757558101423</v>
      </c>
      <c r="L7644" s="166"/>
      <c r="M7644" s="41"/>
      <c r="N7644" s="41"/>
      <c r="O7644" s="41"/>
    </row>
    <row r="7645" spans="1:15" x14ac:dyDescent="0.25">
      <c r="A7645" s="165">
        <v>43784.458333333336</v>
      </c>
      <c r="B7645" s="167">
        <f>WEEKNUM(A7645)</f>
        <v>46</v>
      </c>
      <c r="C7645" s="164">
        <f>WEEKDAY(A7645)</f>
        <v>6</v>
      </c>
      <c r="D7645" s="164">
        <v>12</v>
      </c>
      <c r="E7645" s="163">
        <v>10</v>
      </c>
      <c r="F7645" s="163">
        <v>14.2</v>
      </c>
      <c r="G7645" s="163">
        <v>11.952500000000001</v>
      </c>
      <c r="H7645" s="1">
        <v>2472</v>
      </c>
      <c r="I7645" s="161">
        <f>VLOOKUP(B7645,L$2:M$54,2,FALSE)</f>
        <v>1.0005572958406195</v>
      </c>
      <c r="J7645">
        <f>MAX(I7645*F7645,E7645)</f>
        <v>14.207913600936795</v>
      </c>
      <c r="L7645" s="166"/>
      <c r="M7645" s="41"/>
      <c r="N7645" s="41"/>
      <c r="O7645" s="41"/>
    </row>
    <row r="7646" spans="1:15" x14ac:dyDescent="0.25">
      <c r="A7646" s="165">
        <v>43784.5</v>
      </c>
      <c r="B7646" s="167">
        <f>WEEKNUM(A7646)</f>
        <v>46</v>
      </c>
      <c r="C7646" s="164">
        <f>WEEKDAY(A7646)</f>
        <v>6</v>
      </c>
      <c r="D7646" s="164">
        <v>13</v>
      </c>
      <c r="E7646" s="163">
        <v>10</v>
      </c>
      <c r="F7646" s="163">
        <v>14.445</v>
      </c>
      <c r="G7646" s="163">
        <v>12.835000000000001</v>
      </c>
      <c r="H7646" s="1">
        <v>2586</v>
      </c>
      <c r="I7646" s="161">
        <f>VLOOKUP(B7646,L$2:M$54,2,FALSE)</f>
        <v>1.0005572958406195</v>
      </c>
      <c r="J7646">
        <f>MAX(I7646*F7646,E7646)</f>
        <v>14.453050138417749</v>
      </c>
      <c r="L7646" s="166"/>
      <c r="M7646" s="41"/>
      <c r="N7646" s="41"/>
      <c r="O7646" s="41"/>
    </row>
    <row r="7647" spans="1:15" x14ac:dyDescent="0.25">
      <c r="A7647" s="165">
        <v>43784.541666666664</v>
      </c>
      <c r="B7647" s="167">
        <f>WEEKNUM(A7647)</f>
        <v>46</v>
      </c>
      <c r="C7647" s="164">
        <f>WEEKDAY(A7647)</f>
        <v>6</v>
      </c>
      <c r="D7647" s="164">
        <v>14</v>
      </c>
      <c r="E7647" s="163">
        <v>10</v>
      </c>
      <c r="F7647" s="163">
        <v>13.79</v>
      </c>
      <c r="G7647" s="163">
        <v>12.8825</v>
      </c>
      <c r="H7647" s="1">
        <v>2764</v>
      </c>
      <c r="I7647" s="161">
        <f>VLOOKUP(B7647,L$2:M$54,2,FALSE)</f>
        <v>1.0005572958406195</v>
      </c>
      <c r="J7647">
        <f>MAX(I7647*F7647,E7647)</f>
        <v>13.797685109642142</v>
      </c>
      <c r="L7647" s="166"/>
      <c r="M7647" s="41"/>
      <c r="N7647" s="41"/>
      <c r="O7647" s="41"/>
    </row>
    <row r="7648" spans="1:15" x14ac:dyDescent="0.25">
      <c r="A7648" s="165">
        <v>43784.583333333336</v>
      </c>
      <c r="B7648" s="167">
        <f>WEEKNUM(A7648)</f>
        <v>46</v>
      </c>
      <c r="C7648" s="164">
        <f>WEEKDAY(A7648)</f>
        <v>6</v>
      </c>
      <c r="D7648" s="164">
        <v>15</v>
      </c>
      <c r="E7648" s="163">
        <v>10</v>
      </c>
      <c r="F7648" s="163">
        <v>14.295000000000002</v>
      </c>
      <c r="G7648" s="163">
        <v>12.282499999999999</v>
      </c>
      <c r="H7648" s="1">
        <v>2756</v>
      </c>
      <c r="I7648" s="161">
        <f>VLOOKUP(B7648,L$2:M$54,2,FALSE)</f>
        <v>1.0005572958406195</v>
      </c>
      <c r="J7648">
        <f>MAX(I7648*F7648,E7648)</f>
        <v>14.302966544041658</v>
      </c>
      <c r="L7648" s="166"/>
      <c r="M7648" s="41"/>
      <c r="N7648" s="41"/>
      <c r="O7648" s="41"/>
    </row>
    <row r="7649" spans="1:15" x14ac:dyDescent="0.25">
      <c r="A7649" s="165">
        <v>43784.625</v>
      </c>
      <c r="B7649" s="167">
        <f>WEEKNUM(A7649)</f>
        <v>46</v>
      </c>
      <c r="C7649" s="164">
        <f>WEEKDAY(A7649)</f>
        <v>6</v>
      </c>
      <c r="D7649" s="164">
        <v>16</v>
      </c>
      <c r="E7649" s="163">
        <v>10</v>
      </c>
      <c r="F7649" s="163">
        <v>14.035</v>
      </c>
      <c r="G7649" s="163">
        <v>13.487500000000001</v>
      </c>
      <c r="H7649" s="1">
        <v>2901</v>
      </c>
      <c r="I7649" s="161">
        <f>VLOOKUP(B7649,L$2:M$54,2,FALSE)</f>
        <v>1.0005572958406195</v>
      </c>
      <c r="J7649">
        <f>MAX(I7649*F7649,E7649)</f>
        <v>14.042821647123095</v>
      </c>
      <c r="L7649" s="166"/>
      <c r="M7649" s="41"/>
      <c r="N7649" s="41"/>
      <c r="O7649" s="41"/>
    </row>
    <row r="7650" spans="1:15" x14ac:dyDescent="0.25">
      <c r="A7650" s="165">
        <v>43784.666666666664</v>
      </c>
      <c r="B7650" s="167">
        <f>WEEKNUM(A7650)</f>
        <v>46</v>
      </c>
      <c r="C7650" s="164">
        <f>WEEKDAY(A7650)</f>
        <v>6</v>
      </c>
      <c r="D7650" s="164">
        <v>17</v>
      </c>
      <c r="E7650" s="163">
        <v>10</v>
      </c>
      <c r="F7650" s="163">
        <v>15.855</v>
      </c>
      <c r="G7650" s="163">
        <v>14.024999999999999</v>
      </c>
      <c r="H7650" s="1">
        <v>3780</v>
      </c>
      <c r="I7650" s="161">
        <f>VLOOKUP(B7650,L$2:M$54,2,FALSE)</f>
        <v>1.0005572958406195</v>
      </c>
      <c r="J7650">
        <f>MAX(I7650*F7650,E7650)</f>
        <v>15.863835925553023</v>
      </c>
      <c r="L7650" s="166"/>
      <c r="M7650" s="41"/>
      <c r="N7650" s="41"/>
      <c r="O7650" s="41"/>
    </row>
    <row r="7651" spans="1:15" x14ac:dyDescent="0.25">
      <c r="A7651" s="165">
        <v>43784.708333333336</v>
      </c>
      <c r="B7651" s="167">
        <f>WEEKNUM(A7651)</f>
        <v>46</v>
      </c>
      <c r="C7651" s="164">
        <f>WEEKDAY(A7651)</f>
        <v>6</v>
      </c>
      <c r="D7651" s="164">
        <v>18</v>
      </c>
      <c r="E7651" s="163">
        <v>10</v>
      </c>
      <c r="F7651" s="163">
        <v>16.524999999999999</v>
      </c>
      <c r="G7651" s="163">
        <v>12.495000000000001</v>
      </c>
      <c r="H7651" s="1">
        <v>4200</v>
      </c>
      <c r="I7651" s="161">
        <f>VLOOKUP(B7651,L$2:M$54,2,FALSE)</f>
        <v>1.0005572958406195</v>
      </c>
      <c r="J7651">
        <f>MAX(I7651*F7651,E7651)</f>
        <v>16.534209313766237</v>
      </c>
      <c r="L7651" s="166"/>
      <c r="M7651" s="41"/>
      <c r="N7651" s="41"/>
      <c r="O7651" s="41"/>
    </row>
    <row r="7652" spans="1:15" x14ac:dyDescent="0.25">
      <c r="A7652" s="165">
        <v>43784.75</v>
      </c>
      <c r="B7652" s="167">
        <f>WEEKNUM(A7652)</f>
        <v>46</v>
      </c>
      <c r="C7652" s="164">
        <f>WEEKDAY(A7652)</f>
        <v>6</v>
      </c>
      <c r="D7652" s="164">
        <v>19</v>
      </c>
      <c r="E7652" s="163">
        <v>10</v>
      </c>
      <c r="F7652" s="163">
        <v>16.23</v>
      </c>
      <c r="G7652" s="163">
        <v>11.952500000000001</v>
      </c>
      <c r="H7652" s="1">
        <v>2876</v>
      </c>
      <c r="I7652" s="161">
        <f>VLOOKUP(B7652,L$2:M$54,2,FALSE)</f>
        <v>1.0005572958406195</v>
      </c>
      <c r="J7652">
        <f>MAX(I7652*F7652,E7652)</f>
        <v>16.239044911493256</v>
      </c>
      <c r="L7652" s="166"/>
      <c r="M7652" s="41"/>
      <c r="N7652" s="41"/>
      <c r="O7652" s="41"/>
    </row>
    <row r="7653" spans="1:15" x14ac:dyDescent="0.25">
      <c r="A7653" s="165">
        <v>43784.791666666664</v>
      </c>
      <c r="B7653" s="167">
        <f>WEEKNUM(A7653)</f>
        <v>46</v>
      </c>
      <c r="C7653" s="164">
        <f>WEEKDAY(A7653)</f>
        <v>6</v>
      </c>
      <c r="D7653" s="164">
        <v>20</v>
      </c>
      <c r="E7653" s="163">
        <v>10</v>
      </c>
      <c r="F7653" s="163">
        <v>14.525</v>
      </c>
      <c r="G7653" s="163">
        <v>12.977499999999999</v>
      </c>
      <c r="H7653" s="1">
        <v>1798</v>
      </c>
      <c r="I7653" s="161">
        <f>VLOOKUP(B7653,L$2:M$54,2,FALSE)</f>
        <v>1.0005572958406195</v>
      </c>
      <c r="J7653">
        <f>MAX(I7653*F7653,E7653)</f>
        <v>14.533094722084998</v>
      </c>
      <c r="L7653" s="166"/>
      <c r="M7653" s="41"/>
      <c r="N7653" s="41"/>
      <c r="O7653" s="41"/>
    </row>
    <row r="7654" spans="1:15" x14ac:dyDescent="0.25">
      <c r="A7654" s="165">
        <v>43784.833333333336</v>
      </c>
      <c r="B7654" s="167">
        <f>WEEKNUM(A7654)</f>
        <v>46</v>
      </c>
      <c r="C7654" s="164">
        <f>WEEKDAY(A7654)</f>
        <v>6</v>
      </c>
      <c r="D7654" s="164">
        <v>21</v>
      </c>
      <c r="E7654" s="163">
        <v>10</v>
      </c>
      <c r="F7654" s="163">
        <v>13.08</v>
      </c>
      <c r="G7654" s="163">
        <v>12.872499999999999</v>
      </c>
      <c r="H7654" s="1">
        <v>1069</v>
      </c>
      <c r="I7654" s="161">
        <f>VLOOKUP(B7654,L$2:M$54,2,FALSE)</f>
        <v>1.0005572958406195</v>
      </c>
      <c r="J7654">
        <f>MAX(I7654*F7654,E7654)</f>
        <v>13.087289429595304</v>
      </c>
      <c r="L7654" s="166"/>
      <c r="M7654" s="41"/>
      <c r="N7654" s="41"/>
      <c r="O7654" s="41"/>
    </row>
    <row r="7655" spans="1:15" x14ac:dyDescent="0.25">
      <c r="A7655" s="165">
        <v>43784.875</v>
      </c>
      <c r="B7655" s="167">
        <f>WEEKNUM(A7655)</f>
        <v>46</v>
      </c>
      <c r="C7655" s="164">
        <f>WEEKDAY(A7655)</f>
        <v>6</v>
      </c>
      <c r="D7655" s="164">
        <v>22</v>
      </c>
      <c r="E7655" s="163">
        <v>11.55</v>
      </c>
      <c r="F7655" s="163">
        <v>11.55</v>
      </c>
      <c r="G7655" s="163">
        <v>13.21</v>
      </c>
      <c r="H7655" s="1">
        <v>822</v>
      </c>
      <c r="I7655" s="161">
        <f>VLOOKUP(B7655,L$2:M$54,2,FALSE)</f>
        <v>1.0005572958406195</v>
      </c>
      <c r="J7655">
        <f>MAX(I7655*F7655,E7655)</f>
        <v>11.556436766959155</v>
      </c>
      <c r="L7655" s="166"/>
      <c r="M7655" s="41"/>
      <c r="N7655" s="41"/>
      <c r="O7655" s="41"/>
    </row>
    <row r="7656" spans="1:15" x14ac:dyDescent="0.25">
      <c r="A7656" s="165">
        <v>43784.916666666664</v>
      </c>
      <c r="B7656" s="167">
        <f>WEEKNUM(A7656)</f>
        <v>46</v>
      </c>
      <c r="C7656" s="164">
        <f>WEEKDAY(A7656)</f>
        <v>6</v>
      </c>
      <c r="D7656" s="164">
        <v>23</v>
      </c>
      <c r="E7656" s="163">
        <v>11.719999999999999</v>
      </c>
      <c r="F7656" s="163">
        <v>11.719999999999999</v>
      </c>
      <c r="G7656" s="163">
        <v>13.045</v>
      </c>
      <c r="H7656" s="1">
        <v>798</v>
      </c>
      <c r="I7656" s="161">
        <f>VLOOKUP(B7656,L$2:M$54,2,FALSE)</f>
        <v>1.0005572958406195</v>
      </c>
      <c r="J7656">
        <f>MAX(I7656*F7656,E7656)</f>
        <v>11.726531507252059</v>
      </c>
      <c r="L7656" s="166"/>
      <c r="M7656" s="41"/>
      <c r="N7656" s="41"/>
      <c r="O7656" s="41"/>
    </row>
    <row r="7657" spans="1:15" x14ac:dyDescent="0.25">
      <c r="A7657" s="165">
        <v>43784.958333333336</v>
      </c>
      <c r="B7657" s="167">
        <f>WEEKNUM(A7657)</f>
        <v>46</v>
      </c>
      <c r="C7657" s="164">
        <f>WEEKDAY(A7657)</f>
        <v>6</v>
      </c>
      <c r="D7657" s="164">
        <v>24</v>
      </c>
      <c r="E7657" s="163">
        <v>12.379999999999999</v>
      </c>
      <c r="F7657" s="163">
        <v>12.379999999999999</v>
      </c>
      <c r="G7657" s="163">
        <v>12.297499999999999</v>
      </c>
      <c r="H7657" s="1">
        <v>454</v>
      </c>
      <c r="I7657" s="161">
        <f>VLOOKUP(B7657,L$2:M$54,2,FALSE)</f>
        <v>1.0005572958406195</v>
      </c>
      <c r="J7657">
        <f>MAX(I7657*F7657,E7657)</f>
        <v>12.386899322506869</v>
      </c>
      <c r="L7657" s="166"/>
      <c r="M7657" s="41"/>
      <c r="N7657" s="41"/>
      <c r="O7657" s="41"/>
    </row>
    <row r="7658" spans="1:15" x14ac:dyDescent="0.25">
      <c r="A7658" s="165">
        <v>43785</v>
      </c>
      <c r="B7658" s="167">
        <f>WEEKNUM(A7658)</f>
        <v>46</v>
      </c>
      <c r="C7658" s="164">
        <f>WEEKDAY(A7658)</f>
        <v>7</v>
      </c>
      <c r="D7658" s="164">
        <v>1</v>
      </c>
      <c r="E7658" s="163">
        <v>11.855</v>
      </c>
      <c r="F7658" s="163">
        <v>11.855</v>
      </c>
      <c r="G7658" s="163">
        <v>11.184999999999999</v>
      </c>
      <c r="H7658" s="1">
        <v>187</v>
      </c>
      <c r="I7658" s="161">
        <f>VLOOKUP(B7658,L$2:M$54,2,FALSE)</f>
        <v>1.0005572958406195</v>
      </c>
      <c r="J7658">
        <f>MAX(I7658*F7658,E7658)</f>
        <v>11.861606742190544</v>
      </c>
      <c r="L7658" s="166"/>
      <c r="M7658" s="41"/>
      <c r="N7658" s="41"/>
      <c r="O7658" s="41"/>
    </row>
    <row r="7659" spans="1:15" x14ac:dyDescent="0.25">
      <c r="A7659" s="165">
        <v>43785.041666666664</v>
      </c>
      <c r="B7659" s="167">
        <f>WEEKNUM(A7659)</f>
        <v>46</v>
      </c>
      <c r="C7659" s="164">
        <f>WEEKDAY(A7659)</f>
        <v>7</v>
      </c>
      <c r="D7659" s="164">
        <v>2</v>
      </c>
      <c r="E7659" s="163">
        <v>11.925000000000001</v>
      </c>
      <c r="F7659" s="163">
        <v>11.925000000000001</v>
      </c>
      <c r="G7659" s="163">
        <v>11.002500000000001</v>
      </c>
      <c r="H7659" s="1">
        <v>102</v>
      </c>
      <c r="I7659" s="161">
        <f>VLOOKUP(B7659,L$2:M$54,2,FALSE)</f>
        <v>1.0005572958406195</v>
      </c>
      <c r="J7659">
        <f>MAX(I7659*F7659,E7659)</f>
        <v>11.931645752899389</v>
      </c>
      <c r="L7659" s="166"/>
      <c r="M7659" s="41"/>
      <c r="N7659" s="41"/>
      <c r="O7659" s="41"/>
    </row>
    <row r="7660" spans="1:15" x14ac:dyDescent="0.25">
      <c r="A7660" s="165">
        <v>43785.083333333336</v>
      </c>
      <c r="B7660" s="167">
        <f>WEEKNUM(A7660)</f>
        <v>46</v>
      </c>
      <c r="C7660" s="164">
        <f>WEEKDAY(A7660)</f>
        <v>7</v>
      </c>
      <c r="D7660" s="164">
        <v>3</v>
      </c>
      <c r="E7660" s="163">
        <v>11</v>
      </c>
      <c r="F7660" s="163">
        <v>11.125</v>
      </c>
      <c r="G7660" s="163">
        <v>11.712499999999999</v>
      </c>
      <c r="H7660" s="1">
        <v>89</v>
      </c>
      <c r="I7660" s="161">
        <f>VLOOKUP(B7660,L$2:M$54,2,FALSE)</f>
        <v>1.0005572958406195</v>
      </c>
      <c r="J7660">
        <f>MAX(I7660*F7660,E7660)</f>
        <v>11.131199916226892</v>
      </c>
      <c r="L7660" s="166"/>
      <c r="M7660" s="41"/>
      <c r="N7660" s="41"/>
      <c r="O7660" s="41"/>
    </row>
    <row r="7661" spans="1:15" x14ac:dyDescent="0.25">
      <c r="A7661" s="165">
        <v>43785.125</v>
      </c>
      <c r="B7661" s="167">
        <f>WEEKNUM(A7661)</f>
        <v>46</v>
      </c>
      <c r="C7661" s="164">
        <f>WEEKDAY(A7661)</f>
        <v>7</v>
      </c>
      <c r="D7661" s="164">
        <v>4</v>
      </c>
      <c r="E7661" s="163">
        <v>12</v>
      </c>
      <c r="F7661" s="163">
        <v>12.02</v>
      </c>
      <c r="G7661" s="163">
        <v>10.175000000000001</v>
      </c>
      <c r="H7661" s="1">
        <v>139</v>
      </c>
      <c r="I7661" s="161">
        <f>VLOOKUP(B7661,L$2:M$54,2,FALSE)</f>
        <v>1.0005572958406195</v>
      </c>
      <c r="J7661">
        <f>MAX(I7661*F7661,E7661)</f>
        <v>12.026698696004246</v>
      </c>
      <c r="L7661" s="166"/>
      <c r="M7661" s="41"/>
      <c r="N7661" s="41"/>
      <c r="O7661" s="41"/>
    </row>
    <row r="7662" spans="1:15" x14ac:dyDescent="0.25">
      <c r="A7662" s="165">
        <v>43785.166666666664</v>
      </c>
      <c r="B7662" s="167">
        <f>WEEKNUM(A7662)</f>
        <v>46</v>
      </c>
      <c r="C7662" s="164">
        <f>WEEKDAY(A7662)</f>
        <v>7</v>
      </c>
      <c r="D7662" s="164">
        <v>5</v>
      </c>
      <c r="E7662" s="163">
        <v>10</v>
      </c>
      <c r="F7662" s="163">
        <v>10.565000000000001</v>
      </c>
      <c r="G7662" s="163">
        <v>11</v>
      </c>
      <c r="H7662" s="1">
        <v>321</v>
      </c>
      <c r="I7662" s="161">
        <f>VLOOKUP(B7662,L$2:M$54,2,FALSE)</f>
        <v>1.0005572958406195</v>
      </c>
      <c r="J7662">
        <f>MAX(I7662*F7662,E7662)</f>
        <v>10.570887830556146</v>
      </c>
      <c r="L7662" s="166"/>
      <c r="M7662" s="41"/>
      <c r="N7662" s="41"/>
      <c r="O7662" s="41"/>
    </row>
    <row r="7663" spans="1:15" x14ac:dyDescent="0.25">
      <c r="A7663" s="165">
        <v>43785.208333333336</v>
      </c>
      <c r="B7663" s="167">
        <f>WEEKNUM(A7663)</f>
        <v>46</v>
      </c>
      <c r="C7663" s="164">
        <f>WEEKDAY(A7663)</f>
        <v>7</v>
      </c>
      <c r="D7663" s="164">
        <v>6</v>
      </c>
      <c r="E7663" s="163">
        <v>10</v>
      </c>
      <c r="F7663" s="163">
        <v>9.99</v>
      </c>
      <c r="G7663" s="163">
        <v>12.37</v>
      </c>
      <c r="H7663" s="1">
        <v>899</v>
      </c>
      <c r="I7663" s="161">
        <f>VLOOKUP(B7663,L$2:M$54,2,FALSE)</f>
        <v>1.0005572958406195</v>
      </c>
      <c r="J7663">
        <f>MAX(I7663*F7663,E7663)</f>
        <v>10</v>
      </c>
      <c r="L7663" s="166"/>
      <c r="M7663" s="41"/>
      <c r="N7663" s="41"/>
      <c r="O7663" s="41"/>
    </row>
    <row r="7664" spans="1:15" x14ac:dyDescent="0.25">
      <c r="A7664" s="165">
        <v>43785.25</v>
      </c>
      <c r="B7664" s="167">
        <f>WEEKNUM(A7664)</f>
        <v>46</v>
      </c>
      <c r="C7664" s="164">
        <f>WEEKDAY(A7664)</f>
        <v>7</v>
      </c>
      <c r="D7664" s="164">
        <v>7</v>
      </c>
      <c r="E7664" s="163">
        <v>10</v>
      </c>
      <c r="F7664" s="163">
        <v>11.98</v>
      </c>
      <c r="G7664" s="163">
        <v>14.387499999999999</v>
      </c>
      <c r="H7664" s="1">
        <v>3365</v>
      </c>
      <c r="I7664" s="161">
        <f>VLOOKUP(B7664,L$2:M$54,2,FALSE)</f>
        <v>1.0005572958406195</v>
      </c>
      <c r="J7664">
        <f>MAX(I7664*F7664,E7664)</f>
        <v>11.986676404170622</v>
      </c>
      <c r="L7664" s="166"/>
      <c r="M7664" s="41"/>
      <c r="N7664" s="41"/>
      <c r="O7664" s="41"/>
    </row>
    <row r="7665" spans="1:15" x14ac:dyDescent="0.25">
      <c r="A7665" s="165">
        <v>43785.291666666664</v>
      </c>
      <c r="B7665" s="167">
        <f>WEEKNUM(A7665)</f>
        <v>46</v>
      </c>
      <c r="C7665" s="164">
        <f>WEEKDAY(A7665)</f>
        <v>7</v>
      </c>
      <c r="D7665" s="164">
        <v>8</v>
      </c>
      <c r="E7665" s="163">
        <v>10</v>
      </c>
      <c r="F7665" s="163">
        <v>15.010000000000002</v>
      </c>
      <c r="G7665" s="163">
        <v>13.649999999999999</v>
      </c>
      <c r="H7665" s="1">
        <v>4390</v>
      </c>
      <c r="I7665" s="161">
        <f>VLOOKUP(B7665,L$2:M$54,2,FALSE)</f>
        <v>1.0005572958406195</v>
      </c>
      <c r="J7665">
        <f>MAX(I7665*F7665,E7665)</f>
        <v>15.018365010567701</v>
      </c>
      <c r="L7665" s="166"/>
      <c r="M7665" s="41"/>
      <c r="N7665" s="41"/>
      <c r="O7665" s="41"/>
    </row>
    <row r="7666" spans="1:15" x14ac:dyDescent="0.25">
      <c r="A7666" s="165">
        <v>43785.333333333336</v>
      </c>
      <c r="B7666" s="167">
        <f>WEEKNUM(A7666)</f>
        <v>46</v>
      </c>
      <c r="C7666" s="164">
        <f>WEEKDAY(A7666)</f>
        <v>7</v>
      </c>
      <c r="D7666" s="164">
        <v>9</v>
      </c>
      <c r="E7666" s="163">
        <v>10</v>
      </c>
      <c r="F7666" s="163">
        <v>15.76</v>
      </c>
      <c r="G7666" s="163">
        <v>12.5075</v>
      </c>
      <c r="H7666" s="1">
        <v>3914</v>
      </c>
      <c r="I7666" s="161">
        <f>VLOOKUP(B7666,L$2:M$54,2,FALSE)</f>
        <v>1.0005572958406195</v>
      </c>
      <c r="J7666">
        <f>MAX(I7666*F7666,E7666)</f>
        <v>15.768782982448164</v>
      </c>
      <c r="L7666" s="166"/>
      <c r="M7666" s="41"/>
      <c r="N7666" s="41"/>
      <c r="O7666" s="41"/>
    </row>
    <row r="7667" spans="1:15" x14ac:dyDescent="0.25">
      <c r="A7667" s="165">
        <v>43785.375</v>
      </c>
      <c r="B7667" s="167">
        <f>WEEKNUM(A7667)</f>
        <v>46</v>
      </c>
      <c r="C7667" s="164">
        <f>WEEKDAY(A7667)</f>
        <v>7</v>
      </c>
      <c r="D7667" s="164">
        <v>10</v>
      </c>
      <c r="E7667" s="163">
        <v>10</v>
      </c>
      <c r="F7667" s="163">
        <v>14.955000000000002</v>
      </c>
      <c r="G7667" s="163">
        <v>11.8325</v>
      </c>
      <c r="H7667" s="1">
        <v>2903</v>
      </c>
      <c r="I7667" s="161">
        <f>VLOOKUP(B7667,L$2:M$54,2,FALSE)</f>
        <v>1.0005572958406195</v>
      </c>
      <c r="J7667">
        <f>MAX(I7667*F7667,E7667)</f>
        <v>14.963334359296466</v>
      </c>
      <c r="L7667" s="166"/>
      <c r="M7667" s="41"/>
      <c r="N7667" s="41"/>
      <c r="O7667" s="41"/>
    </row>
    <row r="7668" spans="1:15" x14ac:dyDescent="0.25">
      <c r="A7668" s="165">
        <v>43785.416666666664</v>
      </c>
      <c r="B7668" s="167">
        <f>WEEKNUM(A7668)</f>
        <v>46</v>
      </c>
      <c r="C7668" s="164">
        <f>WEEKDAY(A7668)</f>
        <v>7</v>
      </c>
      <c r="D7668" s="164">
        <v>11</v>
      </c>
      <c r="E7668" s="163">
        <v>10</v>
      </c>
      <c r="F7668" s="163">
        <v>15.905000000000001</v>
      </c>
      <c r="G7668" s="163">
        <v>12.4025</v>
      </c>
      <c r="H7668" s="1">
        <v>2602</v>
      </c>
      <c r="I7668" s="161">
        <f>VLOOKUP(B7668,L$2:M$54,2,FALSE)</f>
        <v>1.0005572958406195</v>
      </c>
      <c r="J7668">
        <f>MAX(I7668*F7668,E7668)</f>
        <v>15.913863790345054</v>
      </c>
      <c r="L7668" s="166"/>
      <c r="M7668" s="41"/>
      <c r="N7668" s="41"/>
      <c r="O7668" s="41"/>
    </row>
    <row r="7669" spans="1:15" x14ac:dyDescent="0.25">
      <c r="A7669" s="165">
        <v>43785.458333333336</v>
      </c>
      <c r="B7669" s="167">
        <f>WEEKNUM(A7669)</f>
        <v>46</v>
      </c>
      <c r="C7669" s="164">
        <f>WEEKDAY(A7669)</f>
        <v>7</v>
      </c>
      <c r="D7669" s="164">
        <v>12</v>
      </c>
      <c r="E7669" s="163">
        <v>10</v>
      </c>
      <c r="F7669" s="163">
        <v>14.8</v>
      </c>
      <c r="G7669" s="163">
        <v>12.215</v>
      </c>
      <c r="H7669" s="1">
        <v>2513</v>
      </c>
      <c r="I7669" s="161">
        <f>VLOOKUP(B7669,L$2:M$54,2,FALSE)</f>
        <v>1.0005572958406195</v>
      </c>
      <c r="J7669">
        <f>MAX(I7669*F7669,E7669)</f>
        <v>14.80824797844117</v>
      </c>
      <c r="L7669" s="166"/>
      <c r="M7669" s="41"/>
      <c r="N7669" s="41"/>
      <c r="O7669" s="41"/>
    </row>
    <row r="7670" spans="1:15" x14ac:dyDescent="0.25">
      <c r="A7670" s="165">
        <v>43785.5</v>
      </c>
      <c r="B7670" s="167">
        <f>WEEKNUM(A7670)</f>
        <v>46</v>
      </c>
      <c r="C7670" s="164">
        <f>WEEKDAY(A7670)</f>
        <v>7</v>
      </c>
      <c r="D7670" s="164">
        <v>13</v>
      </c>
      <c r="E7670" s="163">
        <v>10</v>
      </c>
      <c r="F7670" s="163">
        <v>13.914999999999999</v>
      </c>
      <c r="G7670" s="163">
        <v>12.5725</v>
      </c>
      <c r="H7670" s="1">
        <v>2367</v>
      </c>
      <c r="I7670" s="161">
        <f>VLOOKUP(B7670,L$2:M$54,2,FALSE)</f>
        <v>1.0005572958406195</v>
      </c>
      <c r="J7670">
        <f>MAX(I7670*F7670,E7670)</f>
        <v>13.92275477162222</v>
      </c>
      <c r="L7670" s="166"/>
      <c r="M7670" s="41"/>
      <c r="N7670" s="41"/>
      <c r="O7670" s="41"/>
    </row>
    <row r="7671" spans="1:15" x14ac:dyDescent="0.25">
      <c r="A7671" s="165">
        <v>43785.541666666664</v>
      </c>
      <c r="B7671" s="167">
        <f>WEEKNUM(A7671)</f>
        <v>46</v>
      </c>
      <c r="C7671" s="164">
        <f>WEEKDAY(A7671)</f>
        <v>7</v>
      </c>
      <c r="D7671" s="164">
        <v>14</v>
      </c>
      <c r="E7671" s="163">
        <v>10</v>
      </c>
      <c r="F7671" s="163">
        <v>14.510000000000002</v>
      </c>
      <c r="G7671" s="163">
        <v>11.942500000000001</v>
      </c>
      <c r="H7671" s="1">
        <v>2548</v>
      </c>
      <c r="I7671" s="161">
        <f>VLOOKUP(B7671,L$2:M$54,2,FALSE)</f>
        <v>1.0005572958406195</v>
      </c>
      <c r="J7671">
        <f>MAX(I7671*F7671,E7671)</f>
        <v>14.51808636264739</v>
      </c>
      <c r="L7671" s="166"/>
      <c r="M7671" s="41"/>
      <c r="N7671" s="41"/>
      <c r="O7671" s="41"/>
    </row>
    <row r="7672" spans="1:15" x14ac:dyDescent="0.25">
      <c r="A7672" s="165">
        <v>43785.583333333336</v>
      </c>
      <c r="B7672" s="167">
        <f>WEEKNUM(A7672)</f>
        <v>46</v>
      </c>
      <c r="C7672" s="164">
        <f>WEEKDAY(A7672)</f>
        <v>7</v>
      </c>
      <c r="D7672" s="164">
        <v>15</v>
      </c>
      <c r="E7672" s="163">
        <v>10</v>
      </c>
      <c r="F7672" s="163">
        <v>14.995000000000001</v>
      </c>
      <c r="G7672" s="163">
        <v>12.1675</v>
      </c>
      <c r="H7672" s="1">
        <v>2527</v>
      </c>
      <c r="I7672" s="161">
        <f>VLOOKUP(B7672,L$2:M$54,2,FALSE)</f>
        <v>1.0005572958406195</v>
      </c>
      <c r="J7672">
        <f>MAX(I7672*F7672,E7672)</f>
        <v>15.00335665113009</v>
      </c>
      <c r="L7672" s="166"/>
      <c r="M7672" s="41"/>
      <c r="N7672" s="41"/>
      <c r="O7672" s="41"/>
    </row>
    <row r="7673" spans="1:15" x14ac:dyDescent="0.25">
      <c r="A7673" s="165">
        <v>43785.625</v>
      </c>
      <c r="B7673" s="167">
        <f>WEEKNUM(A7673)</f>
        <v>46</v>
      </c>
      <c r="C7673" s="164">
        <f>WEEKDAY(A7673)</f>
        <v>7</v>
      </c>
      <c r="D7673" s="164">
        <v>16</v>
      </c>
      <c r="E7673" s="163">
        <v>10</v>
      </c>
      <c r="F7673" s="163">
        <v>16.05</v>
      </c>
      <c r="G7673" s="163">
        <v>12.997499999999999</v>
      </c>
      <c r="H7673" s="1">
        <v>3093</v>
      </c>
      <c r="I7673" s="161">
        <f>VLOOKUP(B7673,L$2:M$54,2,FALSE)</f>
        <v>1.0005572958406195</v>
      </c>
      <c r="J7673">
        <f>MAX(I7673*F7673,E7673)</f>
        <v>16.058944598241943</v>
      </c>
      <c r="L7673" s="166"/>
      <c r="M7673" s="41"/>
      <c r="N7673" s="41"/>
      <c r="O7673" s="41"/>
    </row>
    <row r="7674" spans="1:15" x14ac:dyDescent="0.25">
      <c r="A7674" s="165">
        <v>43785.666666666664</v>
      </c>
      <c r="B7674" s="167">
        <f>WEEKNUM(A7674)</f>
        <v>46</v>
      </c>
      <c r="C7674" s="164">
        <f>WEEKDAY(A7674)</f>
        <v>7</v>
      </c>
      <c r="D7674" s="164">
        <v>17</v>
      </c>
      <c r="E7674" s="163">
        <v>10</v>
      </c>
      <c r="F7674" s="163">
        <v>16.064999999999998</v>
      </c>
      <c r="G7674" s="163">
        <v>13.6975</v>
      </c>
      <c r="H7674" s="1">
        <v>3961</v>
      </c>
      <c r="I7674" s="161">
        <f>VLOOKUP(B7674,L$2:M$54,2,FALSE)</f>
        <v>1.0005572958406195</v>
      </c>
      <c r="J7674">
        <f>MAX(I7674*F7674,E7674)</f>
        <v>16.073952957679548</v>
      </c>
      <c r="L7674" s="166"/>
      <c r="M7674" s="41"/>
      <c r="N7674" s="41"/>
      <c r="O7674" s="41"/>
    </row>
    <row r="7675" spans="1:15" x14ac:dyDescent="0.25">
      <c r="A7675" s="165">
        <v>43785.708333333336</v>
      </c>
      <c r="B7675" s="167">
        <f>WEEKNUM(A7675)</f>
        <v>46</v>
      </c>
      <c r="C7675" s="164">
        <f>WEEKDAY(A7675)</f>
        <v>7</v>
      </c>
      <c r="D7675" s="164">
        <v>18</v>
      </c>
      <c r="E7675" s="163">
        <v>10</v>
      </c>
      <c r="F7675" s="163">
        <v>18.015000000000001</v>
      </c>
      <c r="G7675" s="163">
        <v>13.065000000000001</v>
      </c>
      <c r="H7675" s="1">
        <v>4464</v>
      </c>
      <c r="I7675" s="161">
        <f>VLOOKUP(B7675,L$2:M$54,2,FALSE)</f>
        <v>1.0005572958406195</v>
      </c>
      <c r="J7675">
        <f>MAX(I7675*F7675,E7675)</f>
        <v>18.02503968456876</v>
      </c>
      <c r="L7675" s="166"/>
      <c r="M7675" s="41"/>
      <c r="N7675" s="41"/>
      <c r="O7675" s="41"/>
    </row>
    <row r="7676" spans="1:15" x14ac:dyDescent="0.25">
      <c r="A7676" s="165">
        <v>43785.75</v>
      </c>
      <c r="B7676" s="167">
        <f>WEEKNUM(A7676)</f>
        <v>46</v>
      </c>
      <c r="C7676" s="164">
        <f>WEEKDAY(A7676)</f>
        <v>7</v>
      </c>
      <c r="D7676" s="164">
        <v>19</v>
      </c>
      <c r="E7676" s="163">
        <v>10</v>
      </c>
      <c r="F7676" s="163">
        <v>15.719999999999999</v>
      </c>
      <c r="G7676" s="163">
        <v>12.12</v>
      </c>
      <c r="H7676" s="1">
        <v>3119</v>
      </c>
      <c r="I7676" s="161">
        <f>VLOOKUP(B7676,L$2:M$54,2,FALSE)</f>
        <v>1.0005572958406195</v>
      </c>
      <c r="J7676">
        <f>MAX(I7676*F7676,E7676)</f>
        <v>15.728760690614537</v>
      </c>
      <c r="L7676" s="166"/>
      <c r="M7676" s="41"/>
      <c r="N7676" s="41"/>
      <c r="O7676" s="41"/>
    </row>
    <row r="7677" spans="1:15" x14ac:dyDescent="0.25">
      <c r="A7677" s="165">
        <v>43785.791666666664</v>
      </c>
      <c r="B7677" s="167">
        <f>WEEKNUM(A7677)</f>
        <v>46</v>
      </c>
      <c r="C7677" s="164">
        <f>WEEKDAY(A7677)</f>
        <v>7</v>
      </c>
      <c r="D7677" s="164">
        <v>20</v>
      </c>
      <c r="E7677" s="163">
        <v>10</v>
      </c>
      <c r="F7677" s="163">
        <v>14.530000000000001</v>
      </c>
      <c r="G7677" s="163">
        <v>11.837499999999999</v>
      </c>
      <c r="H7677" s="1">
        <v>1893</v>
      </c>
      <c r="I7677" s="161">
        <f>VLOOKUP(B7677,L$2:M$54,2,FALSE)</f>
        <v>1.0005572958406195</v>
      </c>
      <c r="J7677">
        <f>MAX(I7677*F7677,E7677)</f>
        <v>14.538097508564203</v>
      </c>
      <c r="L7677" s="166"/>
      <c r="M7677" s="41"/>
      <c r="N7677" s="41"/>
      <c r="O7677" s="41"/>
    </row>
    <row r="7678" spans="1:15" x14ac:dyDescent="0.25">
      <c r="A7678" s="165">
        <v>43785.833333333336</v>
      </c>
      <c r="B7678" s="167">
        <f>WEEKNUM(A7678)</f>
        <v>46</v>
      </c>
      <c r="C7678" s="164">
        <f>WEEKDAY(A7678)</f>
        <v>7</v>
      </c>
      <c r="D7678" s="164">
        <v>21</v>
      </c>
      <c r="E7678" s="163">
        <v>10</v>
      </c>
      <c r="F7678" s="163">
        <v>12.975</v>
      </c>
      <c r="G7678" s="163">
        <v>11.66</v>
      </c>
      <c r="H7678" s="1">
        <v>1129</v>
      </c>
      <c r="I7678" s="161">
        <f>VLOOKUP(B7678,L$2:M$54,2,FALSE)</f>
        <v>1.0005572958406195</v>
      </c>
      <c r="J7678">
        <f>MAX(I7678*F7678,E7678)</f>
        <v>12.982230913532037</v>
      </c>
      <c r="L7678" s="166"/>
      <c r="M7678" s="41"/>
      <c r="N7678" s="41"/>
      <c r="O7678" s="41"/>
    </row>
    <row r="7679" spans="1:15" x14ac:dyDescent="0.25">
      <c r="A7679" s="165">
        <v>43785.875</v>
      </c>
      <c r="B7679" s="167">
        <f>WEEKNUM(A7679)</f>
        <v>46</v>
      </c>
      <c r="C7679" s="164">
        <f>WEEKDAY(A7679)</f>
        <v>7</v>
      </c>
      <c r="D7679" s="164">
        <v>22</v>
      </c>
      <c r="E7679" s="163">
        <v>12</v>
      </c>
      <c r="F7679" s="163">
        <v>12.2</v>
      </c>
      <c r="G7679" s="163">
        <v>11.765000000000001</v>
      </c>
      <c r="H7679" s="1">
        <v>937</v>
      </c>
      <c r="I7679" s="161">
        <f>VLOOKUP(B7679,L$2:M$54,2,FALSE)</f>
        <v>1.0005572958406195</v>
      </c>
      <c r="J7679">
        <f>MAX(I7679*F7679,E7679)</f>
        <v>12.206799009255556</v>
      </c>
      <c r="L7679" s="166"/>
      <c r="M7679" s="41"/>
      <c r="N7679" s="41"/>
      <c r="O7679" s="41"/>
    </row>
    <row r="7680" spans="1:15" x14ac:dyDescent="0.25">
      <c r="A7680" s="165">
        <v>43785.916666666664</v>
      </c>
      <c r="B7680" s="167">
        <f>WEEKNUM(A7680)</f>
        <v>46</v>
      </c>
      <c r="C7680" s="164">
        <f>WEEKDAY(A7680)</f>
        <v>7</v>
      </c>
      <c r="D7680" s="164">
        <v>23</v>
      </c>
      <c r="E7680" s="163">
        <v>12</v>
      </c>
      <c r="F7680" s="163">
        <v>12.885</v>
      </c>
      <c r="G7680" s="163">
        <v>11.91</v>
      </c>
      <c r="H7680" s="1">
        <v>839</v>
      </c>
      <c r="I7680" s="161">
        <f>VLOOKUP(B7680,L$2:M$54,2,FALSE)</f>
        <v>1.0005572958406195</v>
      </c>
      <c r="J7680">
        <f>MAX(I7680*F7680,E7680)</f>
        <v>12.892180756906381</v>
      </c>
      <c r="L7680" s="166"/>
      <c r="M7680" s="41"/>
      <c r="N7680" s="41"/>
      <c r="O7680" s="41"/>
    </row>
    <row r="7681" spans="1:15" x14ac:dyDescent="0.25">
      <c r="A7681" s="165">
        <v>43785.958333333336</v>
      </c>
      <c r="B7681" s="167">
        <f>WEEKNUM(A7681)</f>
        <v>46</v>
      </c>
      <c r="C7681" s="164">
        <f>WEEKDAY(A7681)</f>
        <v>7</v>
      </c>
      <c r="D7681" s="164">
        <v>24</v>
      </c>
      <c r="E7681" s="163">
        <v>11.645</v>
      </c>
      <c r="F7681" s="163">
        <v>11.645</v>
      </c>
      <c r="G7681" s="163">
        <v>12.065</v>
      </c>
      <c r="H7681" s="1">
        <v>604</v>
      </c>
      <c r="I7681" s="161">
        <f>VLOOKUP(B7681,L$2:M$54,2,FALSE)</f>
        <v>1.0005572958406195</v>
      </c>
      <c r="J7681">
        <f>MAX(I7681*F7681,E7681)</f>
        <v>11.651489710064013</v>
      </c>
      <c r="L7681" s="166"/>
      <c r="M7681" s="41"/>
      <c r="N7681" s="41"/>
      <c r="O7681" s="41"/>
    </row>
    <row r="7682" spans="1:15" x14ac:dyDescent="0.25">
      <c r="A7682" s="165">
        <v>43786</v>
      </c>
      <c r="B7682" s="167">
        <f>WEEKNUM(A7682)</f>
        <v>47</v>
      </c>
      <c r="C7682" s="164">
        <f>WEEKDAY(A7682)</f>
        <v>1</v>
      </c>
      <c r="D7682" s="164">
        <v>1</v>
      </c>
      <c r="E7682" s="163">
        <v>12.100000000000001</v>
      </c>
      <c r="F7682" s="163">
        <v>12.100000000000001</v>
      </c>
      <c r="G7682" s="163">
        <v>12.125</v>
      </c>
      <c r="H7682" s="1">
        <v>217</v>
      </c>
      <c r="I7682" s="161">
        <f>VLOOKUP(B7682,L$2:M$54,2,FALSE)</f>
        <v>1.02122139862346</v>
      </c>
      <c r="J7682">
        <f>MAX(I7682*F7682,E7682)</f>
        <v>12.356778923343867</v>
      </c>
      <c r="L7682" s="166"/>
      <c r="M7682" s="41"/>
      <c r="N7682" s="41"/>
      <c r="O7682" s="41"/>
    </row>
    <row r="7683" spans="1:15" x14ac:dyDescent="0.25">
      <c r="A7683" s="165">
        <v>43786.041666666664</v>
      </c>
      <c r="B7683" s="167">
        <f>WEEKNUM(A7683)</f>
        <v>47</v>
      </c>
      <c r="C7683" s="164">
        <f>WEEKDAY(A7683)</f>
        <v>1</v>
      </c>
      <c r="D7683" s="164">
        <v>2</v>
      </c>
      <c r="E7683" s="163">
        <v>11.620000000000001</v>
      </c>
      <c r="F7683" s="163">
        <v>11.620000000000001</v>
      </c>
      <c r="G7683" s="163">
        <v>10.209999999999999</v>
      </c>
      <c r="H7683" s="1">
        <v>160</v>
      </c>
      <c r="I7683" s="161">
        <f>VLOOKUP(B7683,L$2:M$54,2,FALSE)</f>
        <v>1.02122139862346</v>
      </c>
      <c r="J7683">
        <f>MAX(I7683*F7683,E7683)</f>
        <v>11.866592652004606</v>
      </c>
      <c r="L7683" s="166"/>
      <c r="M7683" s="41"/>
      <c r="N7683" s="41"/>
      <c r="O7683" s="41"/>
    </row>
    <row r="7684" spans="1:15" x14ac:dyDescent="0.25">
      <c r="A7684" s="165">
        <v>43786.083333333336</v>
      </c>
      <c r="B7684" s="167">
        <f>WEEKNUM(A7684)</f>
        <v>47</v>
      </c>
      <c r="C7684" s="164">
        <f>WEEKDAY(A7684)</f>
        <v>1</v>
      </c>
      <c r="D7684" s="164">
        <v>3</v>
      </c>
      <c r="E7684" s="163">
        <v>10.18</v>
      </c>
      <c r="F7684" s="163">
        <v>10.18</v>
      </c>
      <c r="G7684" s="163">
        <v>12.005000000000001</v>
      </c>
      <c r="H7684" s="1">
        <v>87</v>
      </c>
      <c r="I7684" s="161">
        <f>VLOOKUP(B7684,L$2:M$54,2,FALSE)</f>
        <v>1.02122139862346</v>
      </c>
      <c r="J7684">
        <f>MAX(I7684*F7684,E7684)</f>
        <v>10.396033837986822</v>
      </c>
      <c r="L7684" s="166"/>
      <c r="M7684" s="41"/>
      <c r="N7684" s="41"/>
      <c r="O7684" s="41"/>
    </row>
    <row r="7685" spans="1:15" x14ac:dyDescent="0.25">
      <c r="A7685" s="165">
        <v>43786.125</v>
      </c>
      <c r="B7685" s="167">
        <f>WEEKNUM(A7685)</f>
        <v>47</v>
      </c>
      <c r="C7685" s="164">
        <f>WEEKDAY(A7685)</f>
        <v>1</v>
      </c>
      <c r="D7685" s="164">
        <v>4</v>
      </c>
      <c r="E7685" s="163">
        <v>9.7899999999999991</v>
      </c>
      <c r="F7685" s="163">
        <v>9.7899999999999991</v>
      </c>
      <c r="G7685" s="163">
        <v>10.045</v>
      </c>
      <c r="H7685" s="1">
        <v>146</v>
      </c>
      <c r="I7685" s="161">
        <f>VLOOKUP(B7685,L$2:M$54,2,FALSE)</f>
        <v>1.02122139862346</v>
      </c>
      <c r="J7685">
        <f>MAX(I7685*F7685,E7685)</f>
        <v>9.9977574925236716</v>
      </c>
      <c r="L7685" s="166"/>
      <c r="M7685" s="41"/>
      <c r="N7685" s="41"/>
      <c r="O7685" s="41"/>
    </row>
    <row r="7686" spans="1:15" x14ac:dyDescent="0.25">
      <c r="A7686" s="165">
        <v>43786.166666666664</v>
      </c>
      <c r="B7686" s="167">
        <f>WEEKNUM(A7686)</f>
        <v>47</v>
      </c>
      <c r="C7686" s="164">
        <f>WEEKDAY(A7686)</f>
        <v>1</v>
      </c>
      <c r="D7686" s="164">
        <v>5</v>
      </c>
      <c r="E7686" s="163">
        <v>10.120000000000001</v>
      </c>
      <c r="F7686" s="163">
        <v>10.120000000000001</v>
      </c>
      <c r="G7686" s="163">
        <v>11.965</v>
      </c>
      <c r="H7686" s="1">
        <v>383</v>
      </c>
      <c r="I7686" s="161">
        <f>VLOOKUP(B7686,L$2:M$54,2,FALSE)</f>
        <v>1.02122139862346</v>
      </c>
      <c r="J7686">
        <f>MAX(I7686*F7686,E7686)</f>
        <v>10.334760554069415</v>
      </c>
      <c r="L7686" s="166"/>
      <c r="M7686" s="41"/>
      <c r="N7686" s="41"/>
      <c r="O7686" s="41"/>
    </row>
    <row r="7687" spans="1:15" x14ac:dyDescent="0.25">
      <c r="A7687" s="165">
        <v>43786.208333333336</v>
      </c>
      <c r="B7687" s="167">
        <f>WEEKNUM(A7687)</f>
        <v>47</v>
      </c>
      <c r="C7687" s="164">
        <f>WEEKDAY(A7687)</f>
        <v>1</v>
      </c>
      <c r="D7687" s="164">
        <v>6</v>
      </c>
      <c r="E7687" s="163">
        <v>10.14</v>
      </c>
      <c r="F7687" s="163">
        <v>10.14</v>
      </c>
      <c r="G7687" s="163">
        <v>11.940000000000001</v>
      </c>
      <c r="H7687" s="1">
        <v>864</v>
      </c>
      <c r="I7687" s="161">
        <f>VLOOKUP(B7687,L$2:M$54,2,FALSE)</f>
        <v>1.02122139862346</v>
      </c>
      <c r="J7687">
        <f>MAX(I7687*F7687,E7687)</f>
        <v>10.355184982041884</v>
      </c>
      <c r="L7687" s="166"/>
      <c r="M7687" s="41"/>
      <c r="N7687" s="41"/>
      <c r="O7687" s="41"/>
    </row>
    <row r="7688" spans="1:15" x14ac:dyDescent="0.25">
      <c r="A7688" s="165">
        <v>43786.25</v>
      </c>
      <c r="B7688" s="167">
        <f>WEEKNUM(A7688)</f>
        <v>47</v>
      </c>
      <c r="C7688" s="164">
        <f>WEEKDAY(A7688)</f>
        <v>1</v>
      </c>
      <c r="D7688" s="164">
        <v>7</v>
      </c>
      <c r="E7688" s="163">
        <v>9.8550000000000004</v>
      </c>
      <c r="F7688" s="163">
        <v>9.870000000000001</v>
      </c>
      <c r="G7688" s="163">
        <v>12.9275</v>
      </c>
      <c r="H7688" s="1">
        <v>3338</v>
      </c>
      <c r="I7688" s="161">
        <f>VLOOKUP(B7688,L$2:M$54,2,FALSE)</f>
        <v>1.02122139862346</v>
      </c>
      <c r="J7688">
        <f>MAX(I7688*F7688,E7688)</f>
        <v>10.07945520441355</v>
      </c>
      <c r="L7688" s="166"/>
      <c r="M7688" s="41"/>
      <c r="N7688" s="41"/>
      <c r="O7688" s="41"/>
    </row>
    <row r="7689" spans="1:15" x14ac:dyDescent="0.25">
      <c r="A7689" s="165">
        <v>43786.291666666664</v>
      </c>
      <c r="B7689" s="167">
        <f>WEEKNUM(A7689)</f>
        <v>47</v>
      </c>
      <c r="C7689" s="164">
        <f>WEEKDAY(A7689)</f>
        <v>1</v>
      </c>
      <c r="D7689" s="164">
        <v>8</v>
      </c>
      <c r="E7689" s="163">
        <v>9.9349999999999987</v>
      </c>
      <c r="F7689" s="163">
        <v>9.7650000000000006</v>
      </c>
      <c r="G7689" s="163">
        <v>13.047499999999999</v>
      </c>
      <c r="H7689" s="1">
        <v>4292</v>
      </c>
      <c r="I7689" s="161">
        <f>VLOOKUP(B7689,L$2:M$54,2,FALSE)</f>
        <v>1.02122139862346</v>
      </c>
      <c r="J7689">
        <f>MAX(I7689*F7689,E7689)</f>
        <v>9.9722269575580871</v>
      </c>
      <c r="L7689" s="166"/>
      <c r="M7689" s="41"/>
      <c r="N7689" s="41"/>
      <c r="O7689" s="41"/>
    </row>
    <row r="7690" spans="1:15" x14ac:dyDescent="0.25">
      <c r="A7690" s="165">
        <v>43786.333333333336</v>
      </c>
      <c r="B7690" s="167">
        <f>WEEKNUM(A7690)</f>
        <v>47</v>
      </c>
      <c r="C7690" s="164">
        <f>WEEKDAY(A7690)</f>
        <v>1</v>
      </c>
      <c r="D7690" s="164">
        <v>9</v>
      </c>
      <c r="E7690" s="163">
        <v>9</v>
      </c>
      <c r="F7690" s="163">
        <v>12.815000000000001</v>
      </c>
      <c r="G7690" s="163">
        <v>12.055</v>
      </c>
      <c r="H7690" s="1">
        <v>3592</v>
      </c>
      <c r="I7690" s="161">
        <f>VLOOKUP(B7690,L$2:M$54,2,FALSE)</f>
        <v>1.02122139862346</v>
      </c>
      <c r="J7690">
        <f>MAX(I7690*F7690,E7690)</f>
        <v>13.08695222335964</v>
      </c>
      <c r="L7690" s="166"/>
      <c r="M7690" s="41"/>
      <c r="N7690" s="41"/>
      <c r="O7690" s="41"/>
    </row>
    <row r="7691" spans="1:15" x14ac:dyDescent="0.25">
      <c r="A7691" s="165">
        <v>43786.375</v>
      </c>
      <c r="B7691" s="167">
        <f>WEEKNUM(A7691)</f>
        <v>47</v>
      </c>
      <c r="C7691" s="164">
        <f>WEEKDAY(A7691)</f>
        <v>1</v>
      </c>
      <c r="D7691" s="164">
        <v>10</v>
      </c>
      <c r="E7691" s="163">
        <v>10</v>
      </c>
      <c r="F7691" s="163">
        <v>14.09</v>
      </c>
      <c r="G7691" s="163">
        <v>11.975000000000001</v>
      </c>
      <c r="H7691" s="1">
        <v>2848</v>
      </c>
      <c r="I7691" s="161">
        <f>VLOOKUP(B7691,L$2:M$54,2,FALSE)</f>
        <v>1.02122139862346</v>
      </c>
      <c r="J7691">
        <f>MAX(I7691*F7691,E7691)</f>
        <v>14.38900950660455</v>
      </c>
      <c r="L7691" s="166"/>
      <c r="M7691" s="41"/>
      <c r="N7691" s="41"/>
      <c r="O7691" s="41"/>
    </row>
    <row r="7692" spans="1:15" x14ac:dyDescent="0.25">
      <c r="A7692" s="165">
        <v>43786.416666666664</v>
      </c>
      <c r="B7692" s="167">
        <f>WEEKNUM(A7692)</f>
        <v>47</v>
      </c>
      <c r="C7692" s="164">
        <f>WEEKDAY(A7692)</f>
        <v>1</v>
      </c>
      <c r="D7692" s="164">
        <v>11</v>
      </c>
      <c r="E7692" s="163">
        <v>10</v>
      </c>
      <c r="F7692" s="163">
        <v>13.98</v>
      </c>
      <c r="G7692" s="163">
        <v>12.09</v>
      </c>
      <c r="H7692" s="1">
        <v>2678</v>
      </c>
      <c r="I7692" s="161">
        <f>VLOOKUP(B7692,L$2:M$54,2,FALSE)</f>
        <v>1.02122139862346</v>
      </c>
      <c r="J7692">
        <f>MAX(I7692*F7692,E7692)</f>
        <v>14.276675152755971</v>
      </c>
      <c r="L7692" s="166"/>
      <c r="M7692" s="41"/>
      <c r="N7692" s="41"/>
      <c r="O7692" s="41"/>
    </row>
    <row r="7693" spans="1:15" x14ac:dyDescent="0.25">
      <c r="A7693" s="165">
        <v>43786.458333333336</v>
      </c>
      <c r="B7693" s="167">
        <f>WEEKNUM(A7693)</f>
        <v>47</v>
      </c>
      <c r="C7693" s="164">
        <f>WEEKDAY(A7693)</f>
        <v>1</v>
      </c>
      <c r="D7693" s="164">
        <v>12</v>
      </c>
      <c r="E7693" s="163">
        <v>10</v>
      </c>
      <c r="F7693" s="163">
        <v>14.09</v>
      </c>
      <c r="G7693" s="163">
        <v>12.030000000000001</v>
      </c>
      <c r="H7693" s="1">
        <v>2701</v>
      </c>
      <c r="I7693" s="161">
        <f>VLOOKUP(B7693,L$2:M$54,2,FALSE)</f>
        <v>1.02122139862346</v>
      </c>
      <c r="J7693">
        <f>MAX(I7693*F7693,E7693)</f>
        <v>14.38900950660455</v>
      </c>
      <c r="L7693" s="166"/>
      <c r="M7693" s="41"/>
      <c r="N7693" s="41"/>
      <c r="O7693" s="41"/>
    </row>
    <row r="7694" spans="1:15" x14ac:dyDescent="0.25">
      <c r="A7694" s="165">
        <v>43786.5</v>
      </c>
      <c r="B7694" s="167">
        <f>WEEKNUM(A7694)</f>
        <v>47</v>
      </c>
      <c r="C7694" s="164">
        <f>WEEKDAY(A7694)</f>
        <v>1</v>
      </c>
      <c r="D7694" s="164">
        <v>13</v>
      </c>
      <c r="E7694" s="163">
        <v>10</v>
      </c>
      <c r="F7694" s="163">
        <v>13.98</v>
      </c>
      <c r="G7694" s="163">
        <v>12.512499999999999</v>
      </c>
      <c r="H7694" s="1">
        <v>2520</v>
      </c>
      <c r="I7694" s="161">
        <f>VLOOKUP(B7694,L$2:M$54,2,FALSE)</f>
        <v>1.02122139862346</v>
      </c>
      <c r="J7694">
        <f>MAX(I7694*F7694,E7694)</f>
        <v>14.276675152755971</v>
      </c>
      <c r="L7694" s="166"/>
      <c r="M7694" s="41"/>
      <c r="N7694" s="41"/>
      <c r="O7694" s="41"/>
    </row>
    <row r="7695" spans="1:15" x14ac:dyDescent="0.25">
      <c r="A7695" s="165">
        <v>43786.541666666664</v>
      </c>
      <c r="B7695" s="167">
        <f>WEEKNUM(A7695)</f>
        <v>47</v>
      </c>
      <c r="C7695" s="164">
        <f>WEEKDAY(A7695)</f>
        <v>1</v>
      </c>
      <c r="D7695" s="164">
        <v>14</v>
      </c>
      <c r="E7695" s="163">
        <v>10</v>
      </c>
      <c r="F7695" s="163">
        <v>14.09</v>
      </c>
      <c r="G7695" s="163">
        <v>13.035</v>
      </c>
      <c r="H7695" s="1">
        <v>2558</v>
      </c>
      <c r="I7695" s="161">
        <f>VLOOKUP(B7695,L$2:M$54,2,FALSE)</f>
        <v>1.02122139862346</v>
      </c>
      <c r="J7695">
        <f>MAX(I7695*F7695,E7695)</f>
        <v>14.38900950660455</v>
      </c>
      <c r="L7695" s="166"/>
      <c r="M7695" s="41"/>
      <c r="N7695" s="41"/>
      <c r="O7695" s="41"/>
    </row>
    <row r="7696" spans="1:15" x14ac:dyDescent="0.25">
      <c r="A7696" s="165">
        <v>43786.583333333336</v>
      </c>
      <c r="B7696" s="167">
        <f>WEEKNUM(A7696)</f>
        <v>47</v>
      </c>
      <c r="C7696" s="164">
        <f>WEEKDAY(A7696)</f>
        <v>1</v>
      </c>
      <c r="D7696" s="164">
        <v>15</v>
      </c>
      <c r="E7696" s="163">
        <v>10</v>
      </c>
      <c r="F7696" s="163">
        <v>13.98</v>
      </c>
      <c r="G7696" s="163">
        <v>12.969999999999999</v>
      </c>
      <c r="H7696" s="1">
        <v>3120</v>
      </c>
      <c r="I7696" s="161">
        <f>VLOOKUP(B7696,L$2:M$54,2,FALSE)</f>
        <v>1.02122139862346</v>
      </c>
      <c r="J7696">
        <f>MAX(I7696*F7696,E7696)</f>
        <v>14.276675152755971</v>
      </c>
      <c r="L7696" s="166"/>
      <c r="M7696" s="41"/>
      <c r="N7696" s="41"/>
      <c r="O7696" s="41"/>
    </row>
    <row r="7697" spans="1:15" x14ac:dyDescent="0.25">
      <c r="A7697" s="165">
        <v>43786.625</v>
      </c>
      <c r="B7697" s="167">
        <f>WEEKNUM(A7697)</f>
        <v>47</v>
      </c>
      <c r="C7697" s="164">
        <f>WEEKDAY(A7697)</f>
        <v>1</v>
      </c>
      <c r="D7697" s="164">
        <v>16</v>
      </c>
      <c r="E7697" s="163">
        <v>10</v>
      </c>
      <c r="F7697" s="163">
        <v>13.865</v>
      </c>
      <c r="G7697" s="163">
        <v>13.9975</v>
      </c>
      <c r="H7697" s="1">
        <v>3315</v>
      </c>
      <c r="I7697" s="161">
        <f>VLOOKUP(B7697,L$2:M$54,2,FALSE)</f>
        <v>1.02122139862346</v>
      </c>
      <c r="J7697">
        <f>MAX(I7697*F7697,E7697)</f>
        <v>14.159234691914273</v>
      </c>
      <c r="L7697" s="166"/>
      <c r="M7697" s="41"/>
      <c r="N7697" s="41"/>
      <c r="O7697" s="41"/>
    </row>
    <row r="7698" spans="1:15" x14ac:dyDescent="0.25">
      <c r="A7698" s="165">
        <v>43786.666666666664</v>
      </c>
      <c r="B7698" s="167">
        <f>WEEKNUM(A7698)</f>
        <v>47</v>
      </c>
      <c r="C7698" s="164">
        <f>WEEKDAY(A7698)</f>
        <v>1</v>
      </c>
      <c r="D7698" s="164">
        <v>17</v>
      </c>
      <c r="E7698" s="163">
        <v>10</v>
      </c>
      <c r="F7698" s="163">
        <v>13.684999999999999</v>
      </c>
      <c r="G7698" s="163">
        <v>13.057500000000001</v>
      </c>
      <c r="H7698" s="1">
        <v>4062</v>
      </c>
      <c r="I7698" s="161">
        <f>VLOOKUP(B7698,L$2:M$54,2,FALSE)</f>
        <v>1.02122139862346</v>
      </c>
      <c r="J7698">
        <f>MAX(I7698*F7698,E7698)</f>
        <v>13.975414840162047</v>
      </c>
      <c r="L7698" s="166"/>
      <c r="M7698" s="41"/>
      <c r="N7698" s="41"/>
      <c r="O7698" s="41"/>
    </row>
    <row r="7699" spans="1:15" x14ac:dyDescent="0.25">
      <c r="A7699" s="165">
        <v>43786.708333333336</v>
      </c>
      <c r="B7699" s="167">
        <f>WEEKNUM(A7699)</f>
        <v>47</v>
      </c>
      <c r="C7699" s="164">
        <f>WEEKDAY(A7699)</f>
        <v>1</v>
      </c>
      <c r="D7699" s="164">
        <v>18</v>
      </c>
      <c r="E7699" s="163">
        <v>10</v>
      </c>
      <c r="F7699" s="163">
        <v>14.09</v>
      </c>
      <c r="G7699" s="163">
        <v>12.75</v>
      </c>
      <c r="H7699" s="1">
        <v>3553</v>
      </c>
      <c r="I7699" s="161">
        <f>VLOOKUP(B7699,L$2:M$54,2,FALSE)</f>
        <v>1.02122139862346</v>
      </c>
      <c r="J7699">
        <f>MAX(I7699*F7699,E7699)</f>
        <v>14.38900950660455</v>
      </c>
      <c r="L7699" s="166"/>
      <c r="M7699" s="41"/>
      <c r="N7699" s="41"/>
      <c r="O7699" s="41"/>
    </row>
    <row r="7700" spans="1:15" x14ac:dyDescent="0.25">
      <c r="A7700" s="165">
        <v>43786.75</v>
      </c>
      <c r="B7700" s="167">
        <f>WEEKNUM(A7700)</f>
        <v>47</v>
      </c>
      <c r="C7700" s="164">
        <f>WEEKDAY(A7700)</f>
        <v>1</v>
      </c>
      <c r="D7700" s="164">
        <v>19</v>
      </c>
      <c r="E7700" s="163">
        <v>10</v>
      </c>
      <c r="F7700" s="163">
        <v>13.99</v>
      </c>
      <c r="G7700" s="163">
        <v>11.985000000000001</v>
      </c>
      <c r="H7700" s="1">
        <v>1661</v>
      </c>
      <c r="I7700" s="161">
        <f>VLOOKUP(B7700,L$2:M$54,2,FALSE)</f>
        <v>1.02122139862346</v>
      </c>
      <c r="J7700">
        <f>MAX(I7700*F7700,E7700)</f>
        <v>14.286887366742205</v>
      </c>
      <c r="L7700" s="166"/>
      <c r="M7700" s="41"/>
      <c r="N7700" s="41"/>
      <c r="O7700" s="41"/>
    </row>
    <row r="7701" spans="1:15" x14ac:dyDescent="0.25">
      <c r="A7701" s="165">
        <v>43786.791666666664</v>
      </c>
      <c r="B7701" s="167">
        <f>WEEKNUM(A7701)</f>
        <v>47</v>
      </c>
      <c r="C7701" s="164">
        <f>WEEKDAY(A7701)</f>
        <v>1</v>
      </c>
      <c r="D7701" s="164">
        <v>20</v>
      </c>
      <c r="E7701" s="163">
        <v>10</v>
      </c>
      <c r="F7701" s="163">
        <v>13.965</v>
      </c>
      <c r="G7701" s="163">
        <v>11.399999999999999</v>
      </c>
      <c r="H7701" s="1">
        <v>1734</v>
      </c>
      <c r="I7701" s="161">
        <f>VLOOKUP(B7701,L$2:M$54,2,FALSE)</f>
        <v>1.02122139862346</v>
      </c>
      <c r="J7701">
        <f>MAX(I7701*F7701,E7701)</f>
        <v>14.261356831776618</v>
      </c>
      <c r="L7701" s="166"/>
      <c r="M7701" s="41"/>
      <c r="N7701" s="41"/>
      <c r="O7701" s="41"/>
    </row>
    <row r="7702" spans="1:15" x14ac:dyDescent="0.25">
      <c r="A7702" s="165">
        <v>43786.833333333336</v>
      </c>
      <c r="B7702" s="167">
        <f>WEEKNUM(A7702)</f>
        <v>47</v>
      </c>
      <c r="C7702" s="164">
        <f>WEEKDAY(A7702)</f>
        <v>1</v>
      </c>
      <c r="D7702" s="164">
        <v>21</v>
      </c>
      <c r="E7702" s="163">
        <v>10</v>
      </c>
      <c r="F7702" s="163">
        <v>12.815</v>
      </c>
      <c r="G7702" s="163">
        <v>12.030000000000001</v>
      </c>
      <c r="H7702" s="1">
        <v>1681</v>
      </c>
      <c r="I7702" s="161">
        <f>VLOOKUP(B7702,L$2:M$54,2,FALSE)</f>
        <v>1.02122139862346</v>
      </c>
      <c r="J7702">
        <f>MAX(I7702*F7702,E7702)</f>
        <v>13.086952223359638</v>
      </c>
      <c r="L7702" s="166"/>
      <c r="M7702" s="41"/>
      <c r="N7702" s="41"/>
      <c r="O7702" s="41"/>
    </row>
    <row r="7703" spans="1:15" x14ac:dyDescent="0.25">
      <c r="A7703" s="165">
        <v>43786.875</v>
      </c>
      <c r="B7703" s="167">
        <f>WEEKNUM(A7703)</f>
        <v>47</v>
      </c>
      <c r="C7703" s="164">
        <f>WEEKDAY(A7703)</f>
        <v>1</v>
      </c>
      <c r="D7703" s="164">
        <v>22</v>
      </c>
      <c r="E7703" s="163">
        <v>12</v>
      </c>
      <c r="F7703" s="163">
        <v>12.045</v>
      </c>
      <c r="G7703" s="163">
        <v>11.932500000000001</v>
      </c>
      <c r="H7703" s="1">
        <v>853</v>
      </c>
      <c r="I7703" s="161">
        <f>VLOOKUP(B7703,L$2:M$54,2,FALSE)</f>
        <v>1.02122139862346</v>
      </c>
      <c r="J7703">
        <f>MAX(I7703*F7703,E7703)</f>
        <v>12.300611746419575</v>
      </c>
      <c r="L7703" s="166"/>
      <c r="M7703" s="41"/>
      <c r="N7703" s="41"/>
      <c r="O7703" s="41"/>
    </row>
    <row r="7704" spans="1:15" x14ac:dyDescent="0.25">
      <c r="A7704" s="165">
        <v>43786.916666666664</v>
      </c>
      <c r="B7704" s="167">
        <f>WEEKNUM(A7704)</f>
        <v>47</v>
      </c>
      <c r="C7704" s="164">
        <f>WEEKDAY(A7704)</f>
        <v>1</v>
      </c>
      <c r="D7704" s="164">
        <v>23</v>
      </c>
      <c r="E7704" s="163">
        <v>11</v>
      </c>
      <c r="F7704" s="163">
        <v>11.73</v>
      </c>
      <c r="G7704" s="163">
        <v>12.120000000000001</v>
      </c>
      <c r="H7704" s="1">
        <v>894</v>
      </c>
      <c r="I7704" s="161">
        <f>VLOOKUP(B7704,L$2:M$54,2,FALSE)</f>
        <v>1.02122139862346</v>
      </c>
      <c r="J7704">
        <f>MAX(I7704*F7704,E7704)</f>
        <v>11.978927005853185</v>
      </c>
      <c r="L7704" s="166"/>
      <c r="M7704" s="41"/>
      <c r="N7704" s="41"/>
      <c r="O7704" s="41"/>
    </row>
    <row r="7705" spans="1:15" x14ac:dyDescent="0.25">
      <c r="A7705" s="165">
        <v>43786.958333333336</v>
      </c>
      <c r="B7705" s="167">
        <f>WEEKNUM(A7705)</f>
        <v>47</v>
      </c>
      <c r="C7705" s="164">
        <f>WEEKDAY(A7705)</f>
        <v>1</v>
      </c>
      <c r="D7705" s="164">
        <v>24</v>
      </c>
      <c r="E7705" s="163">
        <v>11.815</v>
      </c>
      <c r="F7705" s="163">
        <v>11.815</v>
      </c>
      <c r="G7705" s="163">
        <v>11.905000000000001</v>
      </c>
      <c r="H7705" s="1">
        <v>955</v>
      </c>
      <c r="I7705" s="161">
        <f>VLOOKUP(B7705,L$2:M$54,2,FALSE)</f>
        <v>1.02122139862346</v>
      </c>
      <c r="J7705">
        <f>MAX(I7705*F7705,E7705)</f>
        <v>12.065730824736178</v>
      </c>
      <c r="L7705" s="166"/>
      <c r="M7705" s="41"/>
      <c r="N7705" s="41"/>
      <c r="O7705" s="41"/>
    </row>
    <row r="7706" spans="1:15" x14ac:dyDescent="0.25">
      <c r="A7706" s="165">
        <v>43787</v>
      </c>
      <c r="B7706" s="167">
        <f>WEEKNUM(A7706)</f>
        <v>47</v>
      </c>
      <c r="C7706" s="164">
        <f>WEEKDAY(A7706)</f>
        <v>2</v>
      </c>
      <c r="D7706" s="164">
        <v>1</v>
      </c>
      <c r="E7706" s="163">
        <v>11.86</v>
      </c>
      <c r="F7706" s="163">
        <v>11.86</v>
      </c>
      <c r="G7706" s="163">
        <v>12.065000000000001</v>
      </c>
      <c r="H7706" s="1">
        <v>610</v>
      </c>
      <c r="I7706" s="161">
        <f>VLOOKUP(B7706,L$2:M$54,2,FALSE)</f>
        <v>1.02122139862346</v>
      </c>
      <c r="J7706">
        <f>MAX(I7706*F7706,E7706)</f>
        <v>12.111685787674235</v>
      </c>
      <c r="L7706" s="166"/>
      <c r="M7706" s="41"/>
      <c r="N7706" s="41"/>
      <c r="O7706" s="41"/>
    </row>
    <row r="7707" spans="1:15" x14ac:dyDescent="0.25">
      <c r="A7707" s="165">
        <v>43787.041666666664</v>
      </c>
      <c r="B7707" s="167">
        <f>WEEKNUM(A7707)</f>
        <v>47</v>
      </c>
      <c r="C7707" s="164">
        <f>WEEKDAY(A7707)</f>
        <v>2</v>
      </c>
      <c r="D7707" s="164">
        <v>2</v>
      </c>
      <c r="E7707" s="163">
        <v>12.065</v>
      </c>
      <c r="F7707" s="163">
        <v>12.065</v>
      </c>
      <c r="G7707" s="163">
        <v>10.215</v>
      </c>
      <c r="H7707" s="1">
        <v>353</v>
      </c>
      <c r="I7707" s="161">
        <f>VLOOKUP(B7707,L$2:M$54,2,FALSE)</f>
        <v>1.02122139862346</v>
      </c>
      <c r="J7707">
        <f>MAX(I7707*F7707,E7707)</f>
        <v>12.321036174392043</v>
      </c>
      <c r="L7707" s="166"/>
      <c r="M7707" s="41"/>
      <c r="N7707" s="41"/>
      <c r="O7707" s="41"/>
    </row>
    <row r="7708" spans="1:15" x14ac:dyDescent="0.25">
      <c r="A7708" s="165">
        <v>43787.083333333336</v>
      </c>
      <c r="B7708" s="167">
        <f>WEEKNUM(A7708)</f>
        <v>47</v>
      </c>
      <c r="C7708" s="164">
        <f>WEEKDAY(A7708)</f>
        <v>2</v>
      </c>
      <c r="D7708" s="164">
        <v>3</v>
      </c>
      <c r="E7708" s="163">
        <v>12.030000000000001</v>
      </c>
      <c r="F7708" s="163">
        <v>12.030000000000001</v>
      </c>
      <c r="G7708" s="163">
        <v>10.055</v>
      </c>
      <c r="H7708" s="1">
        <v>175</v>
      </c>
      <c r="I7708" s="161">
        <f>VLOOKUP(B7708,L$2:M$54,2,FALSE)</f>
        <v>1.02122139862346</v>
      </c>
      <c r="J7708">
        <f>MAX(I7708*F7708,E7708)</f>
        <v>12.285293425440225</v>
      </c>
      <c r="L7708" s="166"/>
      <c r="M7708" s="41"/>
      <c r="N7708" s="41"/>
      <c r="O7708" s="41"/>
    </row>
    <row r="7709" spans="1:15" x14ac:dyDescent="0.25">
      <c r="A7709" s="165">
        <v>43787.125</v>
      </c>
      <c r="B7709" s="167">
        <f>WEEKNUM(A7709)</f>
        <v>47</v>
      </c>
      <c r="C7709" s="164">
        <f>WEEKDAY(A7709)</f>
        <v>2</v>
      </c>
      <c r="D7709" s="164">
        <v>4</v>
      </c>
      <c r="E7709" s="163">
        <v>9.9499999999999993</v>
      </c>
      <c r="F7709" s="163">
        <v>9.9499999999999993</v>
      </c>
      <c r="G7709" s="163">
        <v>11.02</v>
      </c>
      <c r="H7709" s="1">
        <v>214</v>
      </c>
      <c r="I7709" s="161">
        <f>VLOOKUP(B7709,L$2:M$54,2,FALSE)</f>
        <v>1.02122139862346</v>
      </c>
      <c r="J7709">
        <f>MAX(I7709*F7709,E7709)</f>
        <v>10.161152916303426</v>
      </c>
      <c r="L7709" s="166"/>
      <c r="M7709" s="41"/>
      <c r="N7709" s="41"/>
      <c r="O7709" s="41"/>
    </row>
    <row r="7710" spans="1:15" x14ac:dyDescent="0.25">
      <c r="A7710" s="165">
        <v>43787.166666666664</v>
      </c>
      <c r="B7710" s="167">
        <f>WEEKNUM(A7710)</f>
        <v>47</v>
      </c>
      <c r="C7710" s="164">
        <f>WEEKDAY(A7710)</f>
        <v>2</v>
      </c>
      <c r="D7710" s="164">
        <v>5</v>
      </c>
      <c r="E7710" s="163">
        <v>10.190000000000001</v>
      </c>
      <c r="F7710" s="163">
        <v>10.190000000000001</v>
      </c>
      <c r="G7710" s="163">
        <v>9.8999999999999986</v>
      </c>
      <c r="H7710" s="1">
        <v>280</v>
      </c>
      <c r="I7710" s="161">
        <f>VLOOKUP(B7710,L$2:M$54,2,FALSE)</f>
        <v>1.02122139862346</v>
      </c>
      <c r="J7710">
        <f>MAX(I7710*F7710,E7710)</f>
        <v>10.406246051973058</v>
      </c>
      <c r="L7710" s="166"/>
      <c r="M7710" s="41"/>
      <c r="N7710" s="41"/>
      <c r="O7710" s="41"/>
    </row>
    <row r="7711" spans="1:15" x14ac:dyDescent="0.25">
      <c r="A7711" s="165">
        <v>43787.208333333336</v>
      </c>
      <c r="B7711" s="167">
        <f>WEEKNUM(A7711)</f>
        <v>47</v>
      </c>
      <c r="C7711" s="164">
        <f>WEEKDAY(A7711)</f>
        <v>2</v>
      </c>
      <c r="D7711" s="164">
        <v>6</v>
      </c>
      <c r="E7711" s="163">
        <v>10.065000000000001</v>
      </c>
      <c r="F7711" s="163">
        <v>10.065000000000001</v>
      </c>
      <c r="G7711" s="163">
        <v>10.9475</v>
      </c>
      <c r="H7711" s="1">
        <v>421</v>
      </c>
      <c r="I7711" s="161">
        <f>VLOOKUP(B7711,L$2:M$54,2,FALSE)</f>
        <v>1.02122139862346</v>
      </c>
      <c r="J7711">
        <f>MAX(I7711*F7711,E7711)</f>
        <v>10.278593377145127</v>
      </c>
      <c r="L7711" s="166"/>
      <c r="M7711" s="41"/>
      <c r="N7711" s="41"/>
      <c r="O7711" s="41"/>
    </row>
    <row r="7712" spans="1:15" x14ac:dyDescent="0.25">
      <c r="A7712" s="165">
        <v>43787.25</v>
      </c>
      <c r="B7712" s="167">
        <f>WEEKNUM(A7712)</f>
        <v>47</v>
      </c>
      <c r="C7712" s="164">
        <f>WEEKDAY(A7712)</f>
        <v>2</v>
      </c>
      <c r="D7712" s="164">
        <v>7</v>
      </c>
      <c r="E7712" s="163">
        <v>10.09</v>
      </c>
      <c r="F7712" s="163">
        <v>10.09</v>
      </c>
      <c r="G7712" s="163">
        <v>10.465</v>
      </c>
      <c r="H7712" s="1">
        <v>638</v>
      </c>
      <c r="I7712" s="161">
        <f>VLOOKUP(B7712,L$2:M$54,2,FALSE)</f>
        <v>1.02122139862346</v>
      </c>
      <c r="J7712">
        <f>MAX(I7712*F7712,E7712)</f>
        <v>10.304123912110711</v>
      </c>
      <c r="L7712" s="166"/>
      <c r="M7712" s="41"/>
      <c r="N7712" s="41"/>
      <c r="O7712" s="41"/>
    </row>
    <row r="7713" spans="1:15" x14ac:dyDescent="0.25">
      <c r="A7713" s="165">
        <v>43787.291666666664</v>
      </c>
      <c r="B7713" s="167">
        <f>WEEKNUM(A7713)</f>
        <v>47</v>
      </c>
      <c r="C7713" s="164">
        <f>WEEKDAY(A7713)</f>
        <v>2</v>
      </c>
      <c r="D7713" s="164">
        <v>8</v>
      </c>
      <c r="E7713" s="163">
        <v>9.9499999999999993</v>
      </c>
      <c r="F7713" s="163">
        <v>9.9499999999999993</v>
      </c>
      <c r="G7713" s="163">
        <v>11.342499999999999</v>
      </c>
      <c r="H7713" s="1">
        <v>1451</v>
      </c>
      <c r="I7713" s="161">
        <f>VLOOKUP(B7713,L$2:M$54,2,FALSE)</f>
        <v>1.02122139862346</v>
      </c>
      <c r="J7713">
        <f>MAX(I7713*F7713,E7713)</f>
        <v>10.161152916303426</v>
      </c>
      <c r="L7713" s="166"/>
      <c r="M7713" s="41"/>
      <c r="N7713" s="41"/>
      <c r="O7713" s="41"/>
    </row>
    <row r="7714" spans="1:15" x14ac:dyDescent="0.25">
      <c r="A7714" s="165">
        <v>43787.333333333336</v>
      </c>
      <c r="B7714" s="167">
        <f>WEEKNUM(A7714)</f>
        <v>47</v>
      </c>
      <c r="C7714" s="164">
        <f>WEEKDAY(A7714)</f>
        <v>2</v>
      </c>
      <c r="D7714" s="164">
        <v>9</v>
      </c>
      <c r="E7714" s="163">
        <v>11.86</v>
      </c>
      <c r="F7714" s="163">
        <v>11.86</v>
      </c>
      <c r="G7714" s="163">
        <v>11.899999999999999</v>
      </c>
      <c r="H7714" s="1">
        <v>2043</v>
      </c>
      <c r="I7714" s="161">
        <f>VLOOKUP(B7714,L$2:M$54,2,FALSE)</f>
        <v>1.02122139862346</v>
      </c>
      <c r="J7714">
        <f>MAX(I7714*F7714,E7714)</f>
        <v>12.111685787674235</v>
      </c>
      <c r="L7714" s="166"/>
      <c r="M7714" s="41"/>
      <c r="N7714" s="41"/>
      <c r="O7714" s="41"/>
    </row>
    <row r="7715" spans="1:15" x14ac:dyDescent="0.25">
      <c r="A7715" s="165">
        <v>43787.375</v>
      </c>
      <c r="B7715" s="167">
        <f>WEEKNUM(A7715)</f>
        <v>47</v>
      </c>
      <c r="C7715" s="164">
        <f>WEEKDAY(A7715)</f>
        <v>2</v>
      </c>
      <c r="D7715" s="164">
        <v>10</v>
      </c>
      <c r="E7715" s="163">
        <v>10.5</v>
      </c>
      <c r="F7715" s="163">
        <v>11.885</v>
      </c>
      <c r="G7715" s="163">
        <v>11.842499999999999</v>
      </c>
      <c r="H7715" s="1">
        <v>2451</v>
      </c>
      <c r="I7715" s="161">
        <f>VLOOKUP(B7715,L$2:M$54,2,FALSE)</f>
        <v>1.02122139862346</v>
      </c>
      <c r="J7715">
        <f>MAX(I7715*F7715,E7715)</f>
        <v>12.137216322639821</v>
      </c>
      <c r="L7715" s="166"/>
      <c r="M7715" s="41"/>
      <c r="N7715" s="41"/>
      <c r="O7715" s="41"/>
    </row>
    <row r="7716" spans="1:15" x14ac:dyDescent="0.25">
      <c r="A7716" s="165">
        <v>43787.416666666664</v>
      </c>
      <c r="B7716" s="167">
        <f>WEEKNUM(A7716)</f>
        <v>47</v>
      </c>
      <c r="C7716" s="164">
        <f>WEEKDAY(A7716)</f>
        <v>2</v>
      </c>
      <c r="D7716" s="164">
        <v>11</v>
      </c>
      <c r="E7716" s="163">
        <v>10.934999999999999</v>
      </c>
      <c r="F7716" s="163">
        <v>11.94</v>
      </c>
      <c r="G7716" s="163">
        <v>11.899999999999999</v>
      </c>
      <c r="H7716" s="1">
        <v>3060</v>
      </c>
      <c r="I7716" s="161">
        <f>VLOOKUP(B7716,L$2:M$54,2,FALSE)</f>
        <v>1.02122139862346</v>
      </c>
      <c r="J7716">
        <f>MAX(I7716*F7716,E7716)</f>
        <v>12.193383499564112</v>
      </c>
      <c r="L7716" s="166"/>
      <c r="M7716" s="41"/>
      <c r="N7716" s="41"/>
      <c r="O7716" s="41"/>
    </row>
    <row r="7717" spans="1:15" x14ac:dyDescent="0.25">
      <c r="A7717" s="165">
        <v>43787.458333333336</v>
      </c>
      <c r="B7717" s="167">
        <f>WEEKNUM(A7717)</f>
        <v>47</v>
      </c>
      <c r="C7717" s="164">
        <f>WEEKDAY(A7717)</f>
        <v>2</v>
      </c>
      <c r="D7717" s="164">
        <v>12</v>
      </c>
      <c r="E7717" s="163">
        <v>10</v>
      </c>
      <c r="F7717" s="163">
        <v>13.870000000000001</v>
      </c>
      <c r="G7717" s="163">
        <v>11.842499999999999</v>
      </c>
      <c r="H7717" s="1">
        <v>2841</v>
      </c>
      <c r="I7717" s="161">
        <f>VLOOKUP(B7717,L$2:M$54,2,FALSE)</f>
        <v>1.02122139862346</v>
      </c>
      <c r="J7717">
        <f>MAX(I7717*F7717,E7717)</f>
        <v>14.164340798907391</v>
      </c>
      <c r="L7717" s="166"/>
      <c r="M7717" s="41"/>
      <c r="N7717" s="41"/>
      <c r="O7717" s="41"/>
    </row>
    <row r="7718" spans="1:15" x14ac:dyDescent="0.25">
      <c r="A7718" s="165">
        <v>43787.5</v>
      </c>
      <c r="B7718" s="167">
        <f>WEEKNUM(A7718)</f>
        <v>47</v>
      </c>
      <c r="C7718" s="164">
        <f>WEEKDAY(A7718)</f>
        <v>2</v>
      </c>
      <c r="D7718" s="164">
        <v>13</v>
      </c>
      <c r="E7718" s="163">
        <v>10</v>
      </c>
      <c r="F7718" s="163">
        <v>14.15</v>
      </c>
      <c r="G7718" s="163">
        <v>11.899999999999999</v>
      </c>
      <c r="H7718" s="1">
        <v>2510</v>
      </c>
      <c r="I7718" s="161">
        <f>VLOOKUP(B7718,L$2:M$54,2,FALSE)</f>
        <v>1.02122139862346</v>
      </c>
      <c r="J7718">
        <f>MAX(I7718*F7718,E7718)</f>
        <v>14.450282790521959</v>
      </c>
      <c r="L7718" s="166"/>
      <c r="M7718" s="41"/>
      <c r="N7718" s="41"/>
      <c r="O7718" s="41"/>
    </row>
    <row r="7719" spans="1:15" x14ac:dyDescent="0.25">
      <c r="A7719" s="165">
        <v>43787.541666666664</v>
      </c>
      <c r="B7719" s="167">
        <f>WEEKNUM(A7719)</f>
        <v>47</v>
      </c>
      <c r="C7719" s="164">
        <f>WEEKDAY(A7719)</f>
        <v>2</v>
      </c>
      <c r="D7719" s="164">
        <v>14</v>
      </c>
      <c r="E7719" s="163">
        <v>10</v>
      </c>
      <c r="F7719" s="163">
        <v>11.9375</v>
      </c>
      <c r="G7719" s="163">
        <v>11.842499999999999</v>
      </c>
      <c r="H7719" s="1">
        <v>2620</v>
      </c>
      <c r="I7719" s="161">
        <f>VLOOKUP(B7719,L$2:M$54,2,FALSE)</f>
        <v>1.02122139862346</v>
      </c>
      <c r="J7719">
        <f>MAX(I7719*F7719,E7719)</f>
        <v>12.190830446067553</v>
      </c>
      <c r="L7719" s="166"/>
      <c r="M7719" s="41"/>
      <c r="N7719" s="41"/>
      <c r="O7719" s="41"/>
    </row>
    <row r="7720" spans="1:15" x14ac:dyDescent="0.25">
      <c r="A7720" s="165">
        <v>43787.583333333336</v>
      </c>
      <c r="B7720" s="167">
        <f>WEEKNUM(A7720)</f>
        <v>47</v>
      </c>
      <c r="C7720" s="164">
        <f>WEEKDAY(A7720)</f>
        <v>2</v>
      </c>
      <c r="D7720" s="164">
        <v>15</v>
      </c>
      <c r="E7720" s="163">
        <v>11</v>
      </c>
      <c r="F7720" s="163">
        <v>12.105</v>
      </c>
      <c r="G7720" s="163">
        <v>11.99</v>
      </c>
      <c r="H7720" s="1">
        <v>2892</v>
      </c>
      <c r="I7720" s="161">
        <f>VLOOKUP(B7720,L$2:M$54,2,FALSE)</f>
        <v>1.02122139862346</v>
      </c>
      <c r="J7720">
        <f>MAX(I7720*F7720,E7720)</f>
        <v>12.361885030336984</v>
      </c>
      <c r="L7720" s="166"/>
      <c r="M7720" s="41"/>
      <c r="N7720" s="41"/>
      <c r="O7720" s="41"/>
    </row>
    <row r="7721" spans="1:15" x14ac:dyDescent="0.25">
      <c r="A7721" s="165">
        <v>43787.625</v>
      </c>
      <c r="B7721" s="167">
        <f>WEEKNUM(A7721)</f>
        <v>47</v>
      </c>
      <c r="C7721" s="164">
        <f>WEEKDAY(A7721)</f>
        <v>2</v>
      </c>
      <c r="D7721" s="164">
        <v>16</v>
      </c>
      <c r="E7721" s="163">
        <v>10</v>
      </c>
      <c r="F7721" s="163">
        <v>13.850000000000001</v>
      </c>
      <c r="G7721" s="163">
        <v>12.045</v>
      </c>
      <c r="H7721" s="1">
        <v>2787</v>
      </c>
      <c r="I7721" s="161">
        <f>VLOOKUP(B7721,L$2:M$54,2,FALSE)</f>
        <v>1.02122139862346</v>
      </c>
      <c r="J7721">
        <f>MAX(I7721*F7721,E7721)</f>
        <v>14.143916370934921</v>
      </c>
      <c r="L7721" s="166"/>
      <c r="M7721" s="41"/>
      <c r="N7721" s="41"/>
      <c r="O7721" s="41"/>
    </row>
    <row r="7722" spans="1:15" x14ac:dyDescent="0.25">
      <c r="A7722" s="165">
        <v>43787.666666666664</v>
      </c>
      <c r="B7722" s="167">
        <f>WEEKNUM(A7722)</f>
        <v>47</v>
      </c>
      <c r="C7722" s="164">
        <f>WEEKDAY(A7722)</f>
        <v>2</v>
      </c>
      <c r="D7722" s="164">
        <v>17</v>
      </c>
      <c r="E7722" s="163">
        <v>10</v>
      </c>
      <c r="F7722" s="163">
        <v>14.260000000000002</v>
      </c>
      <c r="G7722" s="163">
        <v>12.012499999999999</v>
      </c>
      <c r="H7722" s="1">
        <v>3089</v>
      </c>
      <c r="I7722" s="161">
        <f>VLOOKUP(B7722,L$2:M$54,2,FALSE)</f>
        <v>1.02122139862346</v>
      </c>
      <c r="J7722">
        <f>MAX(I7722*F7722,E7722)</f>
        <v>14.56261714437054</v>
      </c>
      <c r="L7722" s="166"/>
      <c r="M7722" s="41"/>
      <c r="N7722" s="41"/>
      <c r="O7722" s="41"/>
    </row>
    <row r="7723" spans="1:15" x14ac:dyDescent="0.25">
      <c r="A7723" s="165">
        <v>43787.708333333336</v>
      </c>
      <c r="B7723" s="167">
        <f>WEEKNUM(A7723)</f>
        <v>47</v>
      </c>
      <c r="C7723" s="164">
        <f>WEEKDAY(A7723)</f>
        <v>2</v>
      </c>
      <c r="D7723" s="164">
        <v>18</v>
      </c>
      <c r="E7723" s="163">
        <v>10</v>
      </c>
      <c r="F7723" s="163">
        <v>14</v>
      </c>
      <c r="G7723" s="163">
        <v>11.7875</v>
      </c>
      <c r="H7723" s="1">
        <v>3236</v>
      </c>
      <c r="I7723" s="161">
        <f>VLOOKUP(B7723,L$2:M$54,2,FALSE)</f>
        <v>1.02122139862346</v>
      </c>
      <c r="J7723">
        <f>MAX(I7723*F7723,E7723)</f>
        <v>14.297099580728439</v>
      </c>
      <c r="L7723" s="166"/>
      <c r="M7723" s="41"/>
      <c r="N7723" s="41"/>
      <c r="O7723" s="41"/>
    </row>
    <row r="7724" spans="1:15" x14ac:dyDescent="0.25">
      <c r="A7724" s="165">
        <v>43787.75</v>
      </c>
      <c r="B7724" s="167">
        <f>WEEKNUM(A7724)</f>
        <v>47</v>
      </c>
      <c r="C7724" s="164">
        <f>WEEKDAY(A7724)</f>
        <v>2</v>
      </c>
      <c r="D7724" s="164">
        <v>19</v>
      </c>
      <c r="E7724" s="163">
        <v>10</v>
      </c>
      <c r="F7724" s="163">
        <v>13.850000000000001</v>
      </c>
      <c r="G7724" s="163">
        <v>11.725</v>
      </c>
      <c r="H7724" s="1">
        <v>2838</v>
      </c>
      <c r="I7724" s="161">
        <f>VLOOKUP(B7724,L$2:M$54,2,FALSE)</f>
        <v>1.02122139862346</v>
      </c>
      <c r="J7724">
        <f>MAX(I7724*F7724,E7724)</f>
        <v>14.143916370934921</v>
      </c>
      <c r="L7724" s="166"/>
      <c r="M7724" s="41"/>
      <c r="N7724" s="41"/>
      <c r="O7724" s="41"/>
    </row>
    <row r="7725" spans="1:15" x14ac:dyDescent="0.25">
      <c r="A7725" s="165">
        <v>43787.791666666664</v>
      </c>
      <c r="B7725" s="167">
        <f>WEEKNUM(A7725)</f>
        <v>47</v>
      </c>
      <c r="C7725" s="164">
        <f>WEEKDAY(A7725)</f>
        <v>2</v>
      </c>
      <c r="D7725" s="164">
        <v>20</v>
      </c>
      <c r="E7725" s="163">
        <v>10</v>
      </c>
      <c r="F7725" s="163">
        <v>14.260000000000002</v>
      </c>
      <c r="G7725" s="163">
        <v>11.907499999999999</v>
      </c>
      <c r="H7725" s="1">
        <v>1633</v>
      </c>
      <c r="I7725" s="161">
        <f>VLOOKUP(B7725,L$2:M$54,2,FALSE)</f>
        <v>1.02122139862346</v>
      </c>
      <c r="J7725">
        <f>MAX(I7725*F7725,E7725)</f>
        <v>14.56261714437054</v>
      </c>
      <c r="L7725" s="166"/>
      <c r="M7725" s="41"/>
      <c r="N7725" s="41"/>
      <c r="O7725" s="41"/>
    </row>
    <row r="7726" spans="1:15" x14ac:dyDescent="0.25">
      <c r="A7726" s="165">
        <v>43787.833333333336</v>
      </c>
      <c r="B7726" s="167">
        <f>WEEKNUM(A7726)</f>
        <v>47</v>
      </c>
      <c r="C7726" s="164">
        <f>WEEKDAY(A7726)</f>
        <v>2</v>
      </c>
      <c r="D7726" s="164">
        <v>21</v>
      </c>
      <c r="E7726" s="163">
        <v>10</v>
      </c>
      <c r="F7726" s="163">
        <v>13</v>
      </c>
      <c r="G7726" s="163">
        <v>12.022500000000001</v>
      </c>
      <c r="H7726" s="1">
        <v>949</v>
      </c>
      <c r="I7726" s="161">
        <f>VLOOKUP(B7726,L$2:M$54,2,FALSE)</f>
        <v>1.02122139862346</v>
      </c>
      <c r="J7726">
        <f>MAX(I7726*F7726,E7726)</f>
        <v>13.275878182104979</v>
      </c>
      <c r="L7726" s="166"/>
      <c r="M7726" s="41"/>
      <c r="N7726" s="41"/>
      <c r="O7726" s="41"/>
    </row>
    <row r="7727" spans="1:15" x14ac:dyDescent="0.25">
      <c r="A7727" s="165">
        <v>43787.875</v>
      </c>
      <c r="B7727" s="167">
        <f>WEEKNUM(A7727)</f>
        <v>47</v>
      </c>
      <c r="C7727" s="164">
        <f>WEEKDAY(A7727)</f>
        <v>2</v>
      </c>
      <c r="D7727" s="164">
        <v>22</v>
      </c>
      <c r="E7727" s="163">
        <v>12.01</v>
      </c>
      <c r="F7727" s="163">
        <v>12.01</v>
      </c>
      <c r="G7727" s="163">
        <v>11.3675</v>
      </c>
      <c r="H7727" s="1">
        <v>819</v>
      </c>
      <c r="I7727" s="161">
        <f>VLOOKUP(B7727,L$2:M$54,2,FALSE)</f>
        <v>1.02122139862346</v>
      </c>
      <c r="J7727">
        <f>MAX(I7727*F7727,E7727)</f>
        <v>12.264868997467754</v>
      </c>
      <c r="L7727" s="166"/>
      <c r="M7727" s="41"/>
      <c r="N7727" s="41"/>
      <c r="O7727" s="41"/>
    </row>
    <row r="7728" spans="1:15" x14ac:dyDescent="0.25">
      <c r="A7728" s="165">
        <v>43787.916666666664</v>
      </c>
      <c r="B7728" s="167">
        <f>WEEKNUM(A7728)</f>
        <v>47</v>
      </c>
      <c r="C7728" s="164">
        <f>WEEKDAY(A7728)</f>
        <v>2</v>
      </c>
      <c r="D7728" s="164">
        <v>23</v>
      </c>
      <c r="E7728" s="163">
        <v>11.9375</v>
      </c>
      <c r="F7728" s="163">
        <v>11.9375</v>
      </c>
      <c r="G7728" s="163">
        <v>12.045</v>
      </c>
      <c r="H7728" s="1">
        <v>1041</v>
      </c>
      <c r="I7728" s="161">
        <f>VLOOKUP(B7728,L$2:M$54,2,FALSE)</f>
        <v>1.02122139862346</v>
      </c>
      <c r="J7728">
        <f>MAX(I7728*F7728,E7728)</f>
        <v>12.190830446067553</v>
      </c>
      <c r="L7728" s="166"/>
      <c r="M7728" s="41"/>
      <c r="N7728" s="41"/>
      <c r="O7728" s="41"/>
    </row>
    <row r="7729" spans="1:15" x14ac:dyDescent="0.25">
      <c r="A7729" s="165">
        <v>43787.958333333336</v>
      </c>
      <c r="B7729" s="167">
        <f>WEEKNUM(A7729)</f>
        <v>47</v>
      </c>
      <c r="C7729" s="164">
        <f>WEEKDAY(A7729)</f>
        <v>2</v>
      </c>
      <c r="D7729" s="164">
        <v>24</v>
      </c>
      <c r="E7729" s="163">
        <v>12.105</v>
      </c>
      <c r="F7729" s="163">
        <v>12.105</v>
      </c>
      <c r="G7729" s="163">
        <v>11.89</v>
      </c>
      <c r="H7729" s="1">
        <v>1259</v>
      </c>
      <c r="I7729" s="161">
        <f>VLOOKUP(B7729,L$2:M$54,2,FALSE)</f>
        <v>1.02122139862346</v>
      </c>
      <c r="J7729">
        <f>MAX(I7729*F7729,E7729)</f>
        <v>12.361885030336984</v>
      </c>
      <c r="L7729" s="166"/>
      <c r="M7729" s="41"/>
      <c r="N7729" s="41"/>
      <c r="O7729" s="41"/>
    </row>
    <row r="7730" spans="1:15" x14ac:dyDescent="0.25">
      <c r="A7730" s="165">
        <v>43788</v>
      </c>
      <c r="B7730" s="167">
        <f>WEEKNUM(A7730)</f>
        <v>47</v>
      </c>
      <c r="C7730" s="164">
        <f>WEEKDAY(A7730)</f>
        <v>3</v>
      </c>
      <c r="D7730" s="164">
        <v>1</v>
      </c>
      <c r="E7730" s="163">
        <v>10.879999999999999</v>
      </c>
      <c r="F7730" s="163">
        <v>10.879999999999999</v>
      </c>
      <c r="G7730" s="163">
        <v>11.705</v>
      </c>
      <c r="H7730" s="1">
        <v>907</v>
      </c>
      <c r="I7730" s="161">
        <f>VLOOKUP(B7730,L$2:M$54,2,FALSE)</f>
        <v>1.02122139862346</v>
      </c>
      <c r="J7730">
        <f>MAX(I7730*F7730,E7730)</f>
        <v>11.110888817023243</v>
      </c>
      <c r="L7730" s="166"/>
      <c r="M7730" s="41"/>
      <c r="N7730" s="41"/>
      <c r="O7730" s="41"/>
    </row>
    <row r="7731" spans="1:15" x14ac:dyDescent="0.25">
      <c r="A7731" s="165">
        <v>43788.041666666664</v>
      </c>
      <c r="B7731" s="167">
        <f>WEEKNUM(A7731)</f>
        <v>47</v>
      </c>
      <c r="C7731" s="164">
        <f>WEEKDAY(A7731)</f>
        <v>3</v>
      </c>
      <c r="D7731" s="164">
        <v>2</v>
      </c>
      <c r="E7731" s="163">
        <v>12</v>
      </c>
      <c r="F7731" s="163">
        <v>12</v>
      </c>
      <c r="G7731" s="163">
        <v>10.66</v>
      </c>
      <c r="H7731" s="1">
        <v>591</v>
      </c>
      <c r="I7731" s="161">
        <f>VLOOKUP(B7731,L$2:M$54,2,FALSE)</f>
        <v>1.02122139862346</v>
      </c>
      <c r="J7731">
        <f>MAX(I7731*F7731,E7731)</f>
        <v>12.254656783481519</v>
      </c>
      <c r="L7731" s="166"/>
      <c r="M7731" s="41"/>
      <c r="N7731" s="41"/>
      <c r="O7731" s="41"/>
    </row>
    <row r="7732" spans="1:15" x14ac:dyDescent="0.25">
      <c r="A7732" s="165">
        <v>43788.083333333336</v>
      </c>
      <c r="B7732" s="167">
        <f>WEEKNUM(A7732)</f>
        <v>47</v>
      </c>
      <c r="C7732" s="164">
        <f>WEEKDAY(A7732)</f>
        <v>3</v>
      </c>
      <c r="D7732" s="164">
        <v>3</v>
      </c>
      <c r="E7732" s="163">
        <v>10.6</v>
      </c>
      <c r="F7732" s="163">
        <v>11.1</v>
      </c>
      <c r="G7732" s="163">
        <v>10.195</v>
      </c>
      <c r="H7732" s="1">
        <v>356</v>
      </c>
      <c r="I7732" s="161">
        <f>VLOOKUP(B7732,L$2:M$54,2,FALSE)</f>
        <v>1.02122139862346</v>
      </c>
      <c r="J7732">
        <f>MAX(I7732*F7732,E7732)</f>
        <v>11.335557524720405</v>
      </c>
      <c r="L7732" s="166"/>
      <c r="M7732" s="41"/>
      <c r="N7732" s="41"/>
      <c r="O7732" s="41"/>
    </row>
    <row r="7733" spans="1:15" x14ac:dyDescent="0.25">
      <c r="A7733" s="165">
        <v>43788.125</v>
      </c>
      <c r="B7733" s="167">
        <f>WEEKNUM(A7733)</f>
        <v>47</v>
      </c>
      <c r="C7733" s="164">
        <f>WEEKDAY(A7733)</f>
        <v>3</v>
      </c>
      <c r="D7733" s="164">
        <v>4</v>
      </c>
      <c r="E7733" s="163">
        <v>11.875</v>
      </c>
      <c r="F7733" s="163">
        <v>12</v>
      </c>
      <c r="G7733" s="163">
        <v>10.09</v>
      </c>
      <c r="H7733" s="1">
        <v>222</v>
      </c>
      <c r="I7733" s="161">
        <f>VLOOKUP(B7733,L$2:M$54,2,FALSE)</f>
        <v>1.02122139862346</v>
      </c>
      <c r="J7733">
        <f>MAX(I7733*F7733,E7733)</f>
        <v>12.254656783481519</v>
      </c>
      <c r="L7733" s="166"/>
      <c r="M7733" s="41"/>
      <c r="N7733" s="41"/>
      <c r="O7733" s="41"/>
    </row>
    <row r="7734" spans="1:15" x14ac:dyDescent="0.25">
      <c r="A7734" s="165">
        <v>43788.166666666664</v>
      </c>
      <c r="B7734" s="167">
        <f>WEEKNUM(A7734)</f>
        <v>47</v>
      </c>
      <c r="C7734" s="164">
        <f>WEEKDAY(A7734)</f>
        <v>3</v>
      </c>
      <c r="D7734" s="164">
        <v>5</v>
      </c>
      <c r="E7734" s="163">
        <v>10.6</v>
      </c>
      <c r="F7734" s="163">
        <v>11.1</v>
      </c>
      <c r="G7734" s="163">
        <v>10.190000000000001</v>
      </c>
      <c r="H7734" s="1">
        <v>210</v>
      </c>
      <c r="I7734" s="161">
        <f>VLOOKUP(B7734,L$2:M$54,2,FALSE)</f>
        <v>1.02122139862346</v>
      </c>
      <c r="J7734">
        <f>MAX(I7734*F7734,E7734)</f>
        <v>11.335557524720405</v>
      </c>
      <c r="L7734" s="166"/>
      <c r="M7734" s="41"/>
      <c r="N7734" s="41"/>
      <c r="O7734" s="41"/>
    </row>
    <row r="7735" spans="1:15" x14ac:dyDescent="0.25">
      <c r="A7735" s="165">
        <v>43788.208333333336</v>
      </c>
      <c r="B7735" s="167">
        <f>WEEKNUM(A7735)</f>
        <v>47</v>
      </c>
      <c r="C7735" s="164">
        <f>WEEKDAY(A7735)</f>
        <v>3</v>
      </c>
      <c r="D7735" s="164">
        <v>6</v>
      </c>
      <c r="E7735" s="163">
        <v>10.5</v>
      </c>
      <c r="F7735" s="163">
        <v>11</v>
      </c>
      <c r="G7735" s="163">
        <v>9.81</v>
      </c>
      <c r="H7735" s="1">
        <v>201</v>
      </c>
      <c r="I7735" s="161">
        <f>VLOOKUP(B7735,L$2:M$54,2,FALSE)</f>
        <v>1.02122139862346</v>
      </c>
      <c r="J7735">
        <f>MAX(I7735*F7735,E7735)</f>
        <v>11.23343538485806</v>
      </c>
      <c r="L7735" s="166"/>
      <c r="M7735" s="41"/>
      <c r="N7735" s="41"/>
      <c r="O7735" s="41"/>
    </row>
    <row r="7736" spans="1:15" x14ac:dyDescent="0.25">
      <c r="A7736" s="165">
        <v>43788.25</v>
      </c>
      <c r="B7736" s="167">
        <f>WEEKNUM(A7736)</f>
        <v>47</v>
      </c>
      <c r="C7736" s="164">
        <f>WEEKDAY(A7736)</f>
        <v>3</v>
      </c>
      <c r="D7736" s="164">
        <v>7</v>
      </c>
      <c r="E7736" s="163">
        <v>10.875</v>
      </c>
      <c r="F7736" s="163">
        <v>12</v>
      </c>
      <c r="G7736" s="163">
        <v>10.08</v>
      </c>
      <c r="H7736" s="1">
        <v>255</v>
      </c>
      <c r="I7736" s="161">
        <f>VLOOKUP(B7736,L$2:M$54,2,FALSE)</f>
        <v>1.02122139862346</v>
      </c>
      <c r="J7736">
        <f>MAX(I7736*F7736,E7736)</f>
        <v>12.254656783481519</v>
      </c>
      <c r="L7736" s="166"/>
      <c r="M7736" s="41"/>
      <c r="N7736" s="41"/>
      <c r="O7736" s="41"/>
    </row>
    <row r="7737" spans="1:15" x14ac:dyDescent="0.25">
      <c r="A7737" s="165">
        <v>43788.291666666664</v>
      </c>
      <c r="B7737" s="167">
        <f>WEEKNUM(A7737)</f>
        <v>47</v>
      </c>
      <c r="C7737" s="164">
        <f>WEEKDAY(A7737)</f>
        <v>3</v>
      </c>
      <c r="D7737" s="164">
        <v>8</v>
      </c>
      <c r="E7737" s="163">
        <v>10</v>
      </c>
      <c r="F7737" s="163">
        <v>15.75</v>
      </c>
      <c r="G7737" s="163">
        <v>11.86</v>
      </c>
      <c r="H7737" s="1">
        <v>453</v>
      </c>
      <c r="I7737" s="161">
        <f>VLOOKUP(B7737,L$2:M$54,2,FALSE)</f>
        <v>1.02122139862346</v>
      </c>
      <c r="J7737">
        <f>MAX(I7737*F7737,E7737)</f>
        <v>16.084237028319496</v>
      </c>
      <c r="L7737" s="166"/>
      <c r="M7737" s="41"/>
      <c r="N7737" s="41"/>
      <c r="O7737" s="41"/>
    </row>
    <row r="7738" spans="1:15" x14ac:dyDescent="0.25">
      <c r="A7738" s="165">
        <v>43788.333333333336</v>
      </c>
      <c r="B7738" s="167">
        <f>WEEKNUM(A7738)</f>
        <v>47</v>
      </c>
      <c r="C7738" s="164">
        <f>WEEKDAY(A7738)</f>
        <v>3</v>
      </c>
      <c r="D7738" s="164">
        <v>9</v>
      </c>
      <c r="E7738" s="163">
        <v>10</v>
      </c>
      <c r="F7738" s="163">
        <v>17.625</v>
      </c>
      <c r="G7738" s="163">
        <v>11.0725</v>
      </c>
      <c r="H7738" s="1">
        <v>730</v>
      </c>
      <c r="I7738" s="161">
        <f>VLOOKUP(B7738,L$2:M$54,2,FALSE)</f>
        <v>1.02122139862346</v>
      </c>
      <c r="J7738">
        <f>MAX(I7738*F7738,E7738)</f>
        <v>17.999027150738481</v>
      </c>
      <c r="L7738" s="166"/>
      <c r="M7738" s="41"/>
      <c r="N7738" s="41"/>
      <c r="O7738" s="41"/>
    </row>
    <row r="7739" spans="1:15" x14ac:dyDescent="0.25">
      <c r="A7739" s="165">
        <v>43788.375</v>
      </c>
      <c r="B7739" s="167">
        <f>WEEKNUM(A7739)</f>
        <v>47</v>
      </c>
      <c r="C7739" s="164">
        <f>WEEKDAY(A7739)</f>
        <v>3</v>
      </c>
      <c r="D7739" s="164">
        <v>10</v>
      </c>
      <c r="E7739" s="163">
        <v>10</v>
      </c>
      <c r="F7739" s="163">
        <v>14.75</v>
      </c>
      <c r="G7739" s="163">
        <v>11.442500000000001</v>
      </c>
      <c r="H7739" s="1">
        <v>1153</v>
      </c>
      <c r="I7739" s="161">
        <f>VLOOKUP(B7739,L$2:M$54,2,FALSE)</f>
        <v>1.02122139862346</v>
      </c>
      <c r="J7739">
        <f>MAX(I7739*F7739,E7739)</f>
        <v>15.063015629696034</v>
      </c>
      <c r="L7739" s="166"/>
      <c r="M7739" s="41"/>
      <c r="N7739" s="41"/>
      <c r="O7739" s="41"/>
    </row>
    <row r="7740" spans="1:15" x14ac:dyDescent="0.25">
      <c r="A7740" s="165">
        <v>43788.416666666664</v>
      </c>
      <c r="B7740" s="167">
        <f>WEEKNUM(A7740)</f>
        <v>47</v>
      </c>
      <c r="C7740" s="164">
        <f>WEEKDAY(A7740)</f>
        <v>3</v>
      </c>
      <c r="D7740" s="164">
        <v>11</v>
      </c>
      <c r="E7740" s="163">
        <v>10</v>
      </c>
      <c r="F7740" s="163">
        <v>14</v>
      </c>
      <c r="G7740" s="163">
        <v>12.105</v>
      </c>
      <c r="H7740" s="1">
        <v>1676</v>
      </c>
      <c r="I7740" s="161">
        <f>VLOOKUP(B7740,L$2:M$54,2,FALSE)</f>
        <v>1.02122139862346</v>
      </c>
      <c r="J7740">
        <f>MAX(I7740*F7740,E7740)</f>
        <v>14.297099580728439</v>
      </c>
      <c r="L7740" s="166"/>
      <c r="M7740" s="41"/>
      <c r="N7740" s="41"/>
      <c r="O7740" s="41"/>
    </row>
    <row r="7741" spans="1:15" x14ac:dyDescent="0.25">
      <c r="A7741" s="165">
        <v>43788.458333333336</v>
      </c>
      <c r="B7741" s="167">
        <f>WEEKNUM(A7741)</f>
        <v>47</v>
      </c>
      <c r="C7741" s="164">
        <f>WEEKDAY(A7741)</f>
        <v>3</v>
      </c>
      <c r="D7741" s="164">
        <v>12</v>
      </c>
      <c r="E7741" s="163">
        <v>10</v>
      </c>
      <c r="F7741" s="163">
        <v>13.875</v>
      </c>
      <c r="G7741" s="163">
        <v>12.0375</v>
      </c>
      <c r="H7741" s="1">
        <v>2303</v>
      </c>
      <c r="I7741" s="161">
        <f>VLOOKUP(B7741,L$2:M$54,2,FALSE)</f>
        <v>1.02122139862346</v>
      </c>
      <c r="J7741">
        <f>MAX(I7741*F7741,E7741)</f>
        <v>14.169446905900507</v>
      </c>
      <c r="L7741" s="166"/>
      <c r="M7741" s="41"/>
      <c r="N7741" s="41"/>
      <c r="O7741" s="41"/>
    </row>
    <row r="7742" spans="1:15" x14ac:dyDescent="0.25">
      <c r="A7742" s="165">
        <v>43788.5</v>
      </c>
      <c r="B7742" s="167">
        <f>WEEKNUM(A7742)</f>
        <v>47</v>
      </c>
      <c r="C7742" s="164">
        <f>WEEKDAY(A7742)</f>
        <v>3</v>
      </c>
      <c r="D7742" s="164">
        <v>13</v>
      </c>
      <c r="E7742" s="163">
        <v>10</v>
      </c>
      <c r="F7742" s="163">
        <v>14.125</v>
      </c>
      <c r="G7742" s="163">
        <v>11.475</v>
      </c>
      <c r="H7742" s="1">
        <v>2034</v>
      </c>
      <c r="I7742" s="161">
        <f>VLOOKUP(B7742,L$2:M$54,2,FALSE)</f>
        <v>1.02122139862346</v>
      </c>
      <c r="J7742">
        <f>MAX(I7742*F7742,E7742)</f>
        <v>14.424752255556372</v>
      </c>
      <c r="L7742" s="166"/>
      <c r="M7742" s="41"/>
      <c r="N7742" s="41"/>
      <c r="O7742" s="41"/>
    </row>
    <row r="7743" spans="1:15" x14ac:dyDescent="0.25">
      <c r="A7743" s="165">
        <v>43788.541666666664</v>
      </c>
      <c r="B7743" s="167">
        <f>WEEKNUM(A7743)</f>
        <v>47</v>
      </c>
      <c r="C7743" s="164">
        <f>WEEKDAY(A7743)</f>
        <v>3</v>
      </c>
      <c r="D7743" s="164">
        <v>14</v>
      </c>
      <c r="E7743" s="163">
        <v>10</v>
      </c>
      <c r="F7743" s="163">
        <v>14.074999999999999</v>
      </c>
      <c r="G7743" s="163">
        <v>11.516249999999999</v>
      </c>
      <c r="H7743" s="1">
        <v>1804</v>
      </c>
      <c r="I7743" s="161">
        <f>VLOOKUP(B7743,L$2:M$54,2,FALSE)</f>
        <v>1.02122139862346</v>
      </c>
      <c r="J7743">
        <f>MAX(I7743*F7743,E7743)</f>
        <v>14.373691185625198</v>
      </c>
      <c r="L7743" s="166"/>
      <c r="M7743" s="41"/>
      <c r="N7743" s="41"/>
      <c r="O7743" s="41"/>
    </row>
    <row r="7744" spans="1:15" x14ac:dyDescent="0.25">
      <c r="A7744" s="165">
        <v>43788.583333333336</v>
      </c>
      <c r="B7744" s="167">
        <f>WEEKNUM(A7744)</f>
        <v>47</v>
      </c>
      <c r="C7744" s="164">
        <f>WEEKDAY(A7744)</f>
        <v>3</v>
      </c>
      <c r="D7744" s="164">
        <v>15</v>
      </c>
      <c r="E7744" s="163">
        <v>10</v>
      </c>
      <c r="F7744" s="163">
        <v>13.975000000000001</v>
      </c>
      <c r="G7744" s="163">
        <v>12.01</v>
      </c>
      <c r="H7744" s="1">
        <v>2207</v>
      </c>
      <c r="I7744" s="161">
        <f>VLOOKUP(B7744,L$2:M$54,2,FALSE)</f>
        <v>1.02122139862346</v>
      </c>
      <c r="J7744">
        <f>MAX(I7744*F7744,E7744)</f>
        <v>14.271569045762854</v>
      </c>
      <c r="L7744" s="166"/>
      <c r="M7744" s="41"/>
      <c r="N7744" s="41"/>
      <c r="O7744" s="41"/>
    </row>
    <row r="7745" spans="1:15" x14ac:dyDescent="0.25">
      <c r="A7745" s="165">
        <v>43788.625</v>
      </c>
      <c r="B7745" s="167">
        <f>WEEKNUM(A7745)</f>
        <v>47</v>
      </c>
      <c r="C7745" s="164">
        <f>WEEKDAY(A7745)</f>
        <v>3</v>
      </c>
      <c r="D7745" s="164">
        <v>16</v>
      </c>
      <c r="E7745" s="163">
        <v>10</v>
      </c>
      <c r="F7745" s="163">
        <v>14.175000000000001</v>
      </c>
      <c r="G7745" s="163">
        <v>12.0425</v>
      </c>
      <c r="H7745" s="1">
        <v>2807</v>
      </c>
      <c r="I7745" s="161">
        <f>VLOOKUP(B7745,L$2:M$54,2,FALSE)</f>
        <v>1.02122139862346</v>
      </c>
      <c r="J7745">
        <f>MAX(I7745*F7745,E7745)</f>
        <v>14.475813325487545</v>
      </c>
      <c r="L7745" s="166"/>
      <c r="M7745" s="41"/>
      <c r="N7745" s="41"/>
      <c r="O7745" s="41"/>
    </row>
    <row r="7746" spans="1:15" x14ac:dyDescent="0.25">
      <c r="A7746" s="165">
        <v>43788.666666666664</v>
      </c>
      <c r="B7746" s="167">
        <f>WEEKNUM(A7746)</f>
        <v>47</v>
      </c>
      <c r="C7746" s="164">
        <f>WEEKDAY(A7746)</f>
        <v>3</v>
      </c>
      <c r="D7746" s="164">
        <v>17</v>
      </c>
      <c r="E7746" s="163">
        <v>10</v>
      </c>
      <c r="F7746" s="163">
        <v>14.45</v>
      </c>
      <c r="G7746" s="163">
        <v>12.525</v>
      </c>
      <c r="H7746" s="1">
        <v>3278</v>
      </c>
      <c r="I7746" s="161">
        <f>VLOOKUP(B7746,L$2:M$54,2,FALSE)</f>
        <v>1.02122139862346</v>
      </c>
      <c r="J7746">
        <f>MAX(I7746*F7746,E7746)</f>
        <v>14.756649210108996</v>
      </c>
      <c r="L7746" s="166"/>
      <c r="M7746" s="41"/>
      <c r="N7746" s="41"/>
      <c r="O7746" s="41"/>
    </row>
    <row r="7747" spans="1:15" x14ac:dyDescent="0.25">
      <c r="A7747" s="165">
        <v>43788.708333333336</v>
      </c>
      <c r="B7747" s="167">
        <f>WEEKNUM(A7747)</f>
        <v>47</v>
      </c>
      <c r="C7747" s="164">
        <f>WEEKDAY(A7747)</f>
        <v>3</v>
      </c>
      <c r="D7747" s="164">
        <v>18</v>
      </c>
      <c r="E7747" s="163">
        <v>10</v>
      </c>
      <c r="F7747" s="163">
        <v>17.375</v>
      </c>
      <c r="G7747" s="163">
        <v>12.01</v>
      </c>
      <c r="H7747" s="1">
        <v>3344</v>
      </c>
      <c r="I7747" s="161">
        <f>VLOOKUP(B7747,L$2:M$54,2,FALSE)</f>
        <v>1.02122139862346</v>
      </c>
      <c r="J7747">
        <f>MAX(I7747*F7747,E7747)</f>
        <v>17.743721801082618</v>
      </c>
      <c r="L7747" s="166"/>
      <c r="M7747" s="41"/>
      <c r="N7747" s="41"/>
      <c r="O7747" s="41"/>
    </row>
    <row r="7748" spans="1:15" x14ac:dyDescent="0.25">
      <c r="A7748" s="165">
        <v>43788.75</v>
      </c>
      <c r="B7748" s="167">
        <f>WEEKNUM(A7748)</f>
        <v>47</v>
      </c>
      <c r="C7748" s="164">
        <f>WEEKDAY(A7748)</f>
        <v>3</v>
      </c>
      <c r="D7748" s="164">
        <v>19</v>
      </c>
      <c r="E7748" s="163">
        <v>10</v>
      </c>
      <c r="F7748" s="163">
        <v>15.925000000000001</v>
      </c>
      <c r="G7748" s="163">
        <v>12.0425</v>
      </c>
      <c r="H7748" s="1">
        <v>2838</v>
      </c>
      <c r="I7748" s="161">
        <f>VLOOKUP(B7748,L$2:M$54,2,FALSE)</f>
        <v>1.02122139862346</v>
      </c>
      <c r="J7748">
        <f>MAX(I7748*F7748,E7748)</f>
        <v>16.2629507730786</v>
      </c>
      <c r="L7748" s="166"/>
      <c r="M7748" s="41"/>
      <c r="N7748" s="41"/>
      <c r="O7748" s="41"/>
    </row>
    <row r="7749" spans="1:15" x14ac:dyDescent="0.25">
      <c r="A7749" s="165">
        <v>43788.791666666664</v>
      </c>
      <c r="B7749" s="167">
        <f>WEEKNUM(A7749)</f>
        <v>47</v>
      </c>
      <c r="C7749" s="164">
        <f>WEEKDAY(A7749)</f>
        <v>3</v>
      </c>
      <c r="D7749" s="164">
        <v>20</v>
      </c>
      <c r="E7749" s="163">
        <v>10</v>
      </c>
      <c r="F7749" s="163">
        <v>13.525</v>
      </c>
      <c r="G7749" s="163">
        <v>11.925000000000001</v>
      </c>
      <c r="H7749" s="1">
        <v>1725</v>
      </c>
      <c r="I7749" s="161">
        <f>VLOOKUP(B7749,L$2:M$54,2,FALSE)</f>
        <v>1.02122139862346</v>
      </c>
      <c r="J7749">
        <f>MAX(I7749*F7749,E7749)</f>
        <v>13.812019416382297</v>
      </c>
      <c r="L7749" s="166"/>
      <c r="M7749" s="41"/>
      <c r="N7749" s="41"/>
      <c r="O7749" s="41"/>
    </row>
    <row r="7750" spans="1:15" x14ac:dyDescent="0.25">
      <c r="A7750" s="165">
        <v>43788.833333333336</v>
      </c>
      <c r="B7750" s="167">
        <f>WEEKNUM(A7750)</f>
        <v>47</v>
      </c>
      <c r="C7750" s="164">
        <f>WEEKDAY(A7750)</f>
        <v>3</v>
      </c>
      <c r="D7750" s="164">
        <v>21</v>
      </c>
      <c r="E7750" s="163">
        <v>12.45</v>
      </c>
      <c r="F7750" s="163">
        <v>12.45</v>
      </c>
      <c r="G7750" s="163">
        <v>12.13</v>
      </c>
      <c r="H7750" s="1">
        <v>1304</v>
      </c>
      <c r="I7750" s="161">
        <f>VLOOKUP(B7750,L$2:M$54,2,FALSE)</f>
        <v>1.02122139862346</v>
      </c>
      <c r="J7750">
        <f>MAX(I7750*F7750,E7750)</f>
        <v>12.714206412862076</v>
      </c>
      <c r="L7750" s="166"/>
      <c r="M7750" s="41"/>
      <c r="N7750" s="41"/>
      <c r="O7750" s="41"/>
    </row>
    <row r="7751" spans="1:15" x14ac:dyDescent="0.25">
      <c r="A7751" s="165">
        <v>43788.875</v>
      </c>
      <c r="B7751" s="167">
        <f>WEEKNUM(A7751)</f>
        <v>47</v>
      </c>
      <c r="C7751" s="164">
        <f>WEEKDAY(A7751)</f>
        <v>3</v>
      </c>
      <c r="D7751" s="164">
        <v>22</v>
      </c>
      <c r="E7751" s="163">
        <v>11.95</v>
      </c>
      <c r="F7751" s="163">
        <v>11.95</v>
      </c>
      <c r="G7751" s="163">
        <v>11.935</v>
      </c>
      <c r="H7751" s="1">
        <v>1063</v>
      </c>
      <c r="I7751" s="161">
        <f>VLOOKUP(B7751,L$2:M$54,2,FALSE)</f>
        <v>1.02122139862346</v>
      </c>
      <c r="J7751">
        <f>MAX(I7751*F7751,E7751)</f>
        <v>12.203595713550346</v>
      </c>
      <c r="L7751" s="166"/>
      <c r="M7751" s="41"/>
      <c r="N7751" s="41"/>
      <c r="O7751" s="41"/>
    </row>
    <row r="7752" spans="1:15" x14ac:dyDescent="0.25">
      <c r="A7752" s="165">
        <v>43788.916666666664</v>
      </c>
      <c r="B7752" s="167">
        <f>WEEKNUM(A7752)</f>
        <v>47</v>
      </c>
      <c r="C7752" s="164">
        <f>WEEKDAY(A7752)</f>
        <v>3</v>
      </c>
      <c r="D7752" s="164">
        <v>23</v>
      </c>
      <c r="E7752" s="163">
        <v>11.725000000000001</v>
      </c>
      <c r="F7752" s="163">
        <v>11.725000000000001</v>
      </c>
      <c r="G7752" s="163">
        <v>12.032500000000001</v>
      </c>
      <c r="H7752" s="1">
        <v>613</v>
      </c>
      <c r="I7752" s="161">
        <f>VLOOKUP(B7752,L$2:M$54,2,FALSE)</f>
        <v>1.02122139862346</v>
      </c>
      <c r="J7752">
        <f>MAX(I7752*F7752,E7752)</f>
        <v>11.973820898860069</v>
      </c>
      <c r="L7752" s="166"/>
      <c r="M7752" s="41"/>
      <c r="N7752" s="41"/>
      <c r="O7752" s="41"/>
    </row>
    <row r="7753" spans="1:15" x14ac:dyDescent="0.25">
      <c r="A7753" s="165">
        <v>43788.958333333336</v>
      </c>
      <c r="B7753" s="167">
        <f>WEEKNUM(A7753)</f>
        <v>47</v>
      </c>
      <c r="C7753" s="164">
        <f>WEEKDAY(A7753)</f>
        <v>3</v>
      </c>
      <c r="D7753" s="164">
        <v>24</v>
      </c>
      <c r="E7753" s="163">
        <v>12</v>
      </c>
      <c r="F7753" s="163">
        <v>12</v>
      </c>
      <c r="G7753" s="163">
        <v>10.879999999999999</v>
      </c>
      <c r="H7753" s="1">
        <v>295</v>
      </c>
      <c r="I7753" s="161">
        <f>VLOOKUP(B7753,L$2:M$54,2,FALSE)</f>
        <v>1.02122139862346</v>
      </c>
      <c r="J7753">
        <f>MAX(I7753*F7753,E7753)</f>
        <v>12.254656783481519</v>
      </c>
      <c r="L7753" s="166"/>
      <c r="M7753" s="41"/>
      <c r="N7753" s="41"/>
      <c r="O7753" s="41"/>
    </row>
    <row r="7754" spans="1:15" x14ac:dyDescent="0.25">
      <c r="A7754" s="165">
        <v>43789</v>
      </c>
      <c r="B7754" s="167">
        <f>WEEKNUM(A7754)</f>
        <v>47</v>
      </c>
      <c r="C7754" s="164">
        <f>WEEKDAY(A7754)</f>
        <v>4</v>
      </c>
      <c r="D7754" s="164">
        <v>1</v>
      </c>
      <c r="E7754" s="163">
        <v>11.07</v>
      </c>
      <c r="F7754" s="163">
        <v>11.07</v>
      </c>
      <c r="G7754" s="163">
        <v>12</v>
      </c>
      <c r="H7754" s="1">
        <v>150</v>
      </c>
      <c r="I7754" s="161">
        <f>VLOOKUP(B7754,L$2:M$54,2,FALSE)</f>
        <v>1.02122139862346</v>
      </c>
      <c r="J7754">
        <f>MAX(I7754*F7754,E7754)</f>
        <v>11.304920882761701</v>
      </c>
      <c r="L7754" s="166"/>
      <c r="M7754" s="41"/>
      <c r="N7754" s="41"/>
      <c r="O7754" s="41"/>
    </row>
    <row r="7755" spans="1:15" x14ac:dyDescent="0.25">
      <c r="A7755" s="165">
        <v>43789.041666666664</v>
      </c>
      <c r="B7755" s="167">
        <f>WEEKNUM(A7755)</f>
        <v>47</v>
      </c>
      <c r="C7755" s="164">
        <f>WEEKDAY(A7755)</f>
        <v>4</v>
      </c>
      <c r="D7755" s="164">
        <v>2</v>
      </c>
      <c r="E7755" s="163">
        <v>11.175000000000001</v>
      </c>
      <c r="F7755" s="163">
        <v>11.175000000000001</v>
      </c>
      <c r="G7755" s="163">
        <v>10.85</v>
      </c>
      <c r="H7755" s="1">
        <v>89</v>
      </c>
      <c r="I7755" s="161">
        <f>VLOOKUP(B7755,L$2:M$54,2,FALSE)</f>
        <v>1.02122139862346</v>
      </c>
      <c r="J7755">
        <f>MAX(I7755*F7755,E7755)</f>
        <v>11.412149129617166</v>
      </c>
      <c r="L7755" s="166"/>
      <c r="M7755" s="41"/>
      <c r="N7755" s="41"/>
      <c r="O7755" s="41"/>
    </row>
    <row r="7756" spans="1:15" x14ac:dyDescent="0.25">
      <c r="A7756" s="165">
        <v>43789.083333333336</v>
      </c>
      <c r="B7756" s="167">
        <f>WEEKNUM(A7756)</f>
        <v>47</v>
      </c>
      <c r="C7756" s="164">
        <f>WEEKDAY(A7756)</f>
        <v>4</v>
      </c>
      <c r="D7756" s="164">
        <v>3</v>
      </c>
      <c r="E7756" s="163">
        <v>11.745000000000001</v>
      </c>
      <c r="F7756" s="163">
        <v>11.745000000000001</v>
      </c>
      <c r="G7756" s="163">
        <v>11.9375</v>
      </c>
      <c r="H7756" s="1">
        <v>56</v>
      </c>
      <c r="I7756" s="161">
        <f>VLOOKUP(B7756,L$2:M$54,2,FALSE)</f>
        <v>1.02122139862346</v>
      </c>
      <c r="J7756">
        <f>MAX(I7756*F7756,E7756)</f>
        <v>11.994245326832537</v>
      </c>
      <c r="L7756" s="166"/>
      <c r="M7756" s="41"/>
      <c r="N7756" s="41"/>
      <c r="O7756" s="41"/>
    </row>
    <row r="7757" spans="1:15" x14ac:dyDescent="0.25">
      <c r="A7757" s="165">
        <v>43789.125</v>
      </c>
      <c r="B7757" s="167">
        <f>WEEKNUM(A7757)</f>
        <v>47</v>
      </c>
      <c r="C7757" s="164">
        <f>WEEKDAY(A7757)</f>
        <v>4</v>
      </c>
      <c r="D7757" s="164">
        <v>4</v>
      </c>
      <c r="E7757" s="163">
        <v>12.195</v>
      </c>
      <c r="F7757" s="163">
        <v>12.195</v>
      </c>
      <c r="G7757" s="163">
        <v>10.85</v>
      </c>
      <c r="H7757" s="1">
        <v>136</v>
      </c>
      <c r="I7757" s="161">
        <f>VLOOKUP(B7757,L$2:M$54,2,FALSE)</f>
        <v>1.02122139862346</v>
      </c>
      <c r="J7757">
        <f>MAX(I7757*F7757,E7757)</f>
        <v>12.453794956213095</v>
      </c>
      <c r="L7757" s="166"/>
      <c r="M7757" s="41"/>
      <c r="N7757" s="41"/>
      <c r="O7757" s="41"/>
    </row>
    <row r="7758" spans="1:15" x14ac:dyDescent="0.25">
      <c r="A7758" s="165">
        <v>43789.166666666664</v>
      </c>
      <c r="B7758" s="167">
        <f>WEEKNUM(A7758)</f>
        <v>47</v>
      </c>
      <c r="C7758" s="164">
        <f>WEEKDAY(A7758)</f>
        <v>4</v>
      </c>
      <c r="D7758" s="164">
        <v>5</v>
      </c>
      <c r="E7758" s="163">
        <v>11.705</v>
      </c>
      <c r="F7758" s="163">
        <v>11.705</v>
      </c>
      <c r="G7758" s="163">
        <v>10.75</v>
      </c>
      <c r="H7758" s="1">
        <v>326</v>
      </c>
      <c r="I7758" s="161">
        <f>VLOOKUP(B7758,L$2:M$54,2,FALSE)</f>
        <v>1.02122139862346</v>
      </c>
      <c r="J7758">
        <f>MAX(I7758*F7758,E7758)</f>
        <v>11.953396470887599</v>
      </c>
      <c r="L7758" s="166"/>
      <c r="M7758" s="41"/>
      <c r="N7758" s="41"/>
      <c r="O7758" s="41"/>
    </row>
    <row r="7759" spans="1:15" x14ac:dyDescent="0.25">
      <c r="A7759" s="165">
        <v>43789.208333333336</v>
      </c>
      <c r="B7759" s="167">
        <f>WEEKNUM(A7759)</f>
        <v>47</v>
      </c>
      <c r="C7759" s="164">
        <f>WEEKDAY(A7759)</f>
        <v>4</v>
      </c>
      <c r="D7759" s="164">
        <v>6</v>
      </c>
      <c r="E7759" s="163">
        <v>10.620000000000001</v>
      </c>
      <c r="F7759" s="163">
        <v>10.620000000000001</v>
      </c>
      <c r="G7759" s="163">
        <v>11.4375</v>
      </c>
      <c r="H7759" s="1">
        <v>910</v>
      </c>
      <c r="I7759" s="161">
        <f>VLOOKUP(B7759,L$2:M$54,2,FALSE)</f>
        <v>1.02122139862346</v>
      </c>
      <c r="J7759">
        <f>MAX(I7759*F7759,E7759)</f>
        <v>10.845371253381145</v>
      </c>
      <c r="L7759" s="166"/>
      <c r="M7759" s="41"/>
      <c r="N7759" s="41"/>
      <c r="O7759" s="41"/>
    </row>
    <row r="7760" spans="1:15" x14ac:dyDescent="0.25">
      <c r="A7760" s="165">
        <v>43789.25</v>
      </c>
      <c r="B7760" s="167">
        <f>WEEKNUM(A7760)</f>
        <v>47</v>
      </c>
      <c r="C7760" s="164">
        <f>WEEKDAY(A7760)</f>
        <v>4</v>
      </c>
      <c r="D7760" s="164">
        <v>7</v>
      </c>
      <c r="E7760" s="163">
        <v>11.77</v>
      </c>
      <c r="F7760" s="163">
        <v>11.77</v>
      </c>
      <c r="G7760" s="163">
        <v>12.875</v>
      </c>
      <c r="H7760" s="1">
        <v>3421</v>
      </c>
      <c r="I7760" s="161">
        <f>VLOOKUP(B7760,L$2:M$54,2,FALSE)</f>
        <v>1.02122139862346</v>
      </c>
      <c r="J7760">
        <f>MAX(I7760*F7760,E7760)</f>
        <v>12.019775861798124</v>
      </c>
      <c r="L7760" s="166"/>
      <c r="M7760" s="41"/>
      <c r="N7760" s="41"/>
      <c r="O7760" s="41"/>
    </row>
    <row r="7761" spans="1:15" x14ac:dyDescent="0.25">
      <c r="A7761" s="165">
        <v>43789.291666666664</v>
      </c>
      <c r="B7761" s="167">
        <f>WEEKNUM(A7761)</f>
        <v>47</v>
      </c>
      <c r="C7761" s="164">
        <f>WEEKDAY(A7761)</f>
        <v>4</v>
      </c>
      <c r="D7761" s="164">
        <v>8</v>
      </c>
      <c r="E7761" s="163">
        <v>10</v>
      </c>
      <c r="F7761" s="163">
        <v>16.5</v>
      </c>
      <c r="G7761" s="163">
        <v>13.8125</v>
      </c>
      <c r="H7761" s="1">
        <v>4370</v>
      </c>
      <c r="I7761" s="161">
        <f>VLOOKUP(B7761,L$2:M$54,2,FALSE)</f>
        <v>1.02122139862346</v>
      </c>
      <c r="J7761">
        <f>MAX(I7761*F7761,E7761)</f>
        <v>16.850153077287089</v>
      </c>
      <c r="L7761" s="166"/>
      <c r="M7761" s="41"/>
      <c r="N7761" s="41"/>
      <c r="O7761" s="41"/>
    </row>
    <row r="7762" spans="1:15" x14ac:dyDescent="0.25">
      <c r="A7762" s="165">
        <v>43789.333333333336</v>
      </c>
      <c r="B7762" s="167">
        <f>WEEKNUM(A7762)</f>
        <v>47</v>
      </c>
      <c r="C7762" s="164">
        <f>WEEKDAY(A7762)</f>
        <v>4</v>
      </c>
      <c r="D7762" s="164">
        <v>9</v>
      </c>
      <c r="E7762" s="163">
        <v>10</v>
      </c>
      <c r="F7762" s="163">
        <v>19</v>
      </c>
      <c r="G7762" s="163">
        <v>12.375</v>
      </c>
      <c r="H7762" s="1">
        <v>4205</v>
      </c>
      <c r="I7762" s="161">
        <f>VLOOKUP(B7762,L$2:M$54,2,FALSE)</f>
        <v>1.02122139862346</v>
      </c>
      <c r="J7762">
        <f>MAX(I7762*F7762,E7762)</f>
        <v>19.40320657384574</v>
      </c>
      <c r="L7762" s="166"/>
      <c r="M7762" s="41"/>
      <c r="N7762" s="41"/>
      <c r="O7762" s="41"/>
    </row>
    <row r="7763" spans="1:15" x14ac:dyDescent="0.25">
      <c r="A7763" s="165">
        <v>43789.375</v>
      </c>
      <c r="B7763" s="167">
        <f>WEEKNUM(A7763)</f>
        <v>47</v>
      </c>
      <c r="C7763" s="164">
        <f>WEEKDAY(A7763)</f>
        <v>4</v>
      </c>
      <c r="D7763" s="164">
        <v>10</v>
      </c>
      <c r="E7763" s="163">
        <v>10</v>
      </c>
      <c r="F7763" s="163">
        <v>16.75</v>
      </c>
      <c r="G7763" s="163">
        <v>12</v>
      </c>
      <c r="H7763" s="1">
        <v>2758</v>
      </c>
      <c r="I7763" s="161">
        <f>VLOOKUP(B7763,L$2:M$54,2,FALSE)</f>
        <v>1.02122139862346</v>
      </c>
      <c r="J7763">
        <f>MAX(I7763*F7763,E7763)</f>
        <v>17.105458426942953</v>
      </c>
      <c r="L7763" s="166"/>
      <c r="M7763" s="41"/>
      <c r="N7763" s="41"/>
      <c r="O7763" s="41"/>
    </row>
    <row r="7764" spans="1:15" x14ac:dyDescent="0.25">
      <c r="A7764" s="165">
        <v>43789.416666666664</v>
      </c>
      <c r="B7764" s="167">
        <f>WEEKNUM(A7764)</f>
        <v>47</v>
      </c>
      <c r="C7764" s="164">
        <f>WEEKDAY(A7764)</f>
        <v>4</v>
      </c>
      <c r="D7764" s="164">
        <v>11</v>
      </c>
      <c r="E7764" s="163">
        <v>10</v>
      </c>
      <c r="F7764" s="163">
        <v>15.379999999999999</v>
      </c>
      <c r="G7764" s="163">
        <v>11.9375</v>
      </c>
      <c r="H7764" s="1">
        <v>2316</v>
      </c>
      <c r="I7764" s="161">
        <f>VLOOKUP(B7764,L$2:M$54,2,FALSE)</f>
        <v>1.02122139862346</v>
      </c>
      <c r="J7764">
        <f>MAX(I7764*F7764,E7764)</f>
        <v>15.706385110828814</v>
      </c>
      <c r="L7764" s="166"/>
      <c r="M7764" s="41"/>
      <c r="N7764" s="41"/>
      <c r="O7764" s="41"/>
    </row>
    <row r="7765" spans="1:15" x14ac:dyDescent="0.25">
      <c r="A7765" s="165">
        <v>43789.458333333336</v>
      </c>
      <c r="B7765" s="167">
        <f>WEEKNUM(A7765)</f>
        <v>47</v>
      </c>
      <c r="C7765" s="164">
        <f>WEEKDAY(A7765)</f>
        <v>4</v>
      </c>
      <c r="D7765" s="164">
        <v>12</v>
      </c>
      <c r="E7765" s="163">
        <v>10</v>
      </c>
      <c r="F7765" s="163">
        <v>14.45</v>
      </c>
      <c r="G7765" s="163">
        <v>12.0625</v>
      </c>
      <c r="H7765" s="1">
        <v>2407</v>
      </c>
      <c r="I7765" s="161">
        <f>VLOOKUP(B7765,L$2:M$54,2,FALSE)</f>
        <v>1.02122139862346</v>
      </c>
      <c r="J7765">
        <f>MAX(I7765*F7765,E7765)</f>
        <v>14.756649210108996</v>
      </c>
      <c r="L7765" s="166"/>
      <c r="M7765" s="41"/>
      <c r="N7765" s="41"/>
      <c r="O7765" s="41"/>
    </row>
    <row r="7766" spans="1:15" x14ac:dyDescent="0.25">
      <c r="A7766" s="165">
        <v>43789.5</v>
      </c>
      <c r="B7766" s="167">
        <f>WEEKNUM(A7766)</f>
        <v>47</v>
      </c>
      <c r="C7766" s="164">
        <f>WEEKDAY(A7766)</f>
        <v>4</v>
      </c>
      <c r="D7766" s="164">
        <v>13</v>
      </c>
      <c r="E7766" s="163">
        <v>10</v>
      </c>
      <c r="F7766" s="163">
        <v>13.765000000000001</v>
      </c>
      <c r="G7766" s="163">
        <v>12.037500000000001</v>
      </c>
      <c r="H7766" s="1">
        <v>2252</v>
      </c>
      <c r="I7766" s="161">
        <f>VLOOKUP(B7766,L$2:M$54,2,FALSE)</f>
        <v>1.02122139862346</v>
      </c>
      <c r="J7766">
        <f>MAX(I7766*F7766,E7766)</f>
        <v>14.057112552051926</v>
      </c>
      <c r="L7766" s="166"/>
      <c r="M7766" s="41"/>
      <c r="N7766" s="41"/>
      <c r="O7766" s="41"/>
    </row>
    <row r="7767" spans="1:15" x14ac:dyDescent="0.25">
      <c r="A7767" s="165">
        <v>43789.541666666664</v>
      </c>
      <c r="B7767" s="167">
        <f>WEEKNUM(A7767)</f>
        <v>47</v>
      </c>
      <c r="C7767" s="164">
        <f>WEEKDAY(A7767)</f>
        <v>4</v>
      </c>
      <c r="D7767" s="164">
        <v>14</v>
      </c>
      <c r="E7767" s="163">
        <v>10</v>
      </c>
      <c r="F7767" s="163">
        <v>14.185</v>
      </c>
      <c r="G7767" s="163">
        <v>11.987500000000001</v>
      </c>
      <c r="H7767" s="1">
        <v>2475</v>
      </c>
      <c r="I7767" s="161">
        <f>VLOOKUP(B7767,L$2:M$54,2,FALSE)</f>
        <v>1.02122139862346</v>
      </c>
      <c r="J7767">
        <f>MAX(I7767*F7767,E7767)</f>
        <v>14.486025539473779</v>
      </c>
      <c r="L7767" s="166"/>
      <c r="M7767" s="41"/>
      <c r="N7767" s="41"/>
      <c r="O7767" s="41"/>
    </row>
    <row r="7768" spans="1:15" x14ac:dyDescent="0.25">
      <c r="A7768" s="165">
        <v>43789.583333333336</v>
      </c>
      <c r="B7768" s="167">
        <f>WEEKNUM(A7768)</f>
        <v>47</v>
      </c>
      <c r="C7768" s="164">
        <f>WEEKDAY(A7768)</f>
        <v>4</v>
      </c>
      <c r="D7768" s="164">
        <v>15</v>
      </c>
      <c r="E7768" s="163">
        <v>10</v>
      </c>
      <c r="F7768" s="163">
        <v>15</v>
      </c>
      <c r="G7768" s="163">
        <v>12.0875</v>
      </c>
      <c r="H7768" s="1">
        <v>2489</v>
      </c>
      <c r="I7768" s="161">
        <f>VLOOKUP(B7768,L$2:M$54,2,FALSE)</f>
        <v>1.02122139862346</v>
      </c>
      <c r="J7768">
        <f>MAX(I7768*F7768,E7768)</f>
        <v>15.318320979351899</v>
      </c>
      <c r="L7768" s="166"/>
      <c r="M7768" s="41"/>
      <c r="N7768" s="41"/>
      <c r="O7768" s="41"/>
    </row>
    <row r="7769" spans="1:15" x14ac:dyDescent="0.25">
      <c r="A7769" s="165">
        <v>43789.625</v>
      </c>
      <c r="B7769" s="167">
        <f>WEEKNUM(A7769)</f>
        <v>47</v>
      </c>
      <c r="C7769" s="164">
        <f>WEEKDAY(A7769)</f>
        <v>4</v>
      </c>
      <c r="D7769" s="164">
        <v>16</v>
      </c>
      <c r="E7769" s="163">
        <v>10</v>
      </c>
      <c r="F7769" s="163">
        <v>14.895</v>
      </c>
      <c r="G7769" s="163">
        <v>12.225</v>
      </c>
      <c r="H7769" s="1">
        <v>2691</v>
      </c>
      <c r="I7769" s="161">
        <f>VLOOKUP(B7769,L$2:M$54,2,FALSE)</f>
        <v>1.02122139862346</v>
      </c>
      <c r="J7769">
        <f>MAX(I7769*F7769,E7769)</f>
        <v>15.211092732496436</v>
      </c>
      <c r="L7769" s="166"/>
      <c r="M7769" s="41"/>
      <c r="N7769" s="41"/>
      <c r="O7769" s="41"/>
    </row>
    <row r="7770" spans="1:15" x14ac:dyDescent="0.25">
      <c r="A7770" s="165">
        <v>43789.666666666664</v>
      </c>
      <c r="B7770" s="167">
        <f>WEEKNUM(A7770)</f>
        <v>47</v>
      </c>
      <c r="C7770" s="164">
        <f>WEEKDAY(A7770)</f>
        <v>4</v>
      </c>
      <c r="D7770" s="164">
        <v>17</v>
      </c>
      <c r="E7770" s="163">
        <v>10</v>
      </c>
      <c r="F7770" s="163">
        <v>15.77</v>
      </c>
      <c r="G7770" s="163">
        <v>13.6875</v>
      </c>
      <c r="H7770" s="1">
        <v>3766</v>
      </c>
      <c r="I7770" s="161">
        <f>VLOOKUP(B7770,L$2:M$54,2,FALSE)</f>
        <v>1.02122139862346</v>
      </c>
      <c r="J7770">
        <f>MAX(I7770*F7770,E7770)</f>
        <v>16.104661456291964</v>
      </c>
      <c r="L7770" s="166"/>
      <c r="M7770" s="41"/>
      <c r="N7770" s="41"/>
      <c r="O7770" s="41"/>
    </row>
    <row r="7771" spans="1:15" x14ac:dyDescent="0.25">
      <c r="A7771" s="165">
        <v>43789.708333333336</v>
      </c>
      <c r="B7771" s="167">
        <f>WEEKNUM(A7771)</f>
        <v>47</v>
      </c>
      <c r="C7771" s="164">
        <f>WEEKDAY(A7771)</f>
        <v>4</v>
      </c>
      <c r="D7771" s="164">
        <v>18</v>
      </c>
      <c r="E7771" s="163">
        <v>10</v>
      </c>
      <c r="F7771" s="163">
        <v>17.549999999999997</v>
      </c>
      <c r="G7771" s="163">
        <v>12.9625</v>
      </c>
      <c r="H7771" s="1">
        <v>4038</v>
      </c>
      <c r="I7771" s="161">
        <f>VLOOKUP(B7771,L$2:M$54,2,FALSE)</f>
        <v>1.02122139862346</v>
      </c>
      <c r="J7771">
        <f>MAX(I7771*F7771,E7771)</f>
        <v>17.922435545841719</v>
      </c>
      <c r="L7771" s="166"/>
      <c r="M7771" s="41"/>
      <c r="N7771" s="41"/>
      <c r="O7771" s="41"/>
    </row>
    <row r="7772" spans="1:15" x14ac:dyDescent="0.25">
      <c r="A7772" s="165">
        <v>43789.75</v>
      </c>
      <c r="B7772" s="167">
        <f>WEEKNUM(A7772)</f>
        <v>47</v>
      </c>
      <c r="C7772" s="164">
        <f>WEEKDAY(A7772)</f>
        <v>4</v>
      </c>
      <c r="D7772" s="164">
        <v>19</v>
      </c>
      <c r="E7772" s="163">
        <v>10</v>
      </c>
      <c r="F7772" s="163">
        <v>16.234999999999999</v>
      </c>
      <c r="G7772" s="163">
        <v>11.762499999999999</v>
      </c>
      <c r="H7772" s="1">
        <v>2670</v>
      </c>
      <c r="I7772" s="161">
        <f>VLOOKUP(B7772,L$2:M$54,2,FALSE)</f>
        <v>1.02122139862346</v>
      </c>
      <c r="J7772">
        <f>MAX(I7772*F7772,E7772)</f>
        <v>16.579529406651872</v>
      </c>
      <c r="L7772" s="166"/>
      <c r="M7772" s="41"/>
      <c r="N7772" s="41"/>
      <c r="O7772" s="41"/>
    </row>
    <row r="7773" spans="1:15" x14ac:dyDescent="0.25">
      <c r="A7773" s="165">
        <v>43789.791666666664</v>
      </c>
      <c r="B7773" s="167">
        <f>WEEKNUM(A7773)</f>
        <v>47</v>
      </c>
      <c r="C7773" s="164">
        <f>WEEKDAY(A7773)</f>
        <v>4</v>
      </c>
      <c r="D7773" s="164">
        <v>20</v>
      </c>
      <c r="E7773" s="163">
        <v>10</v>
      </c>
      <c r="F7773" s="163">
        <v>14</v>
      </c>
      <c r="G7773" s="163">
        <v>12.45</v>
      </c>
      <c r="H7773" s="1">
        <v>1720</v>
      </c>
      <c r="I7773" s="161">
        <f>VLOOKUP(B7773,L$2:M$54,2,FALSE)</f>
        <v>1.02122139862346</v>
      </c>
      <c r="J7773">
        <f>MAX(I7773*F7773,E7773)</f>
        <v>14.297099580728439</v>
      </c>
      <c r="L7773" s="166"/>
      <c r="M7773" s="41"/>
      <c r="N7773" s="41"/>
      <c r="O7773" s="41"/>
    </row>
    <row r="7774" spans="1:15" x14ac:dyDescent="0.25">
      <c r="A7774" s="165">
        <v>43789.833333333336</v>
      </c>
      <c r="B7774" s="167">
        <f>WEEKNUM(A7774)</f>
        <v>47</v>
      </c>
      <c r="C7774" s="164">
        <f>WEEKDAY(A7774)</f>
        <v>4</v>
      </c>
      <c r="D7774" s="164">
        <v>21</v>
      </c>
      <c r="E7774" s="163">
        <v>10</v>
      </c>
      <c r="F7774" s="163">
        <v>12.77</v>
      </c>
      <c r="G7774" s="163">
        <v>11.95</v>
      </c>
      <c r="H7774" s="1">
        <v>922</v>
      </c>
      <c r="I7774" s="161">
        <f>VLOOKUP(B7774,L$2:M$54,2,FALSE)</f>
        <v>1.02122139862346</v>
      </c>
      <c r="J7774">
        <f>MAX(I7774*F7774,E7774)</f>
        <v>13.040997260421584</v>
      </c>
      <c r="L7774" s="166"/>
      <c r="M7774" s="41"/>
      <c r="N7774" s="41"/>
      <c r="O7774" s="41"/>
    </row>
    <row r="7775" spans="1:15" x14ac:dyDescent="0.25">
      <c r="A7775" s="165">
        <v>43789.875</v>
      </c>
      <c r="B7775" s="167">
        <f>WEEKNUM(A7775)</f>
        <v>47</v>
      </c>
      <c r="C7775" s="164">
        <f>WEEKDAY(A7775)</f>
        <v>4</v>
      </c>
      <c r="D7775" s="164">
        <v>22</v>
      </c>
      <c r="E7775" s="163">
        <v>12.48</v>
      </c>
      <c r="F7775" s="163">
        <v>12.48</v>
      </c>
      <c r="G7775" s="163">
        <v>11.725000000000001</v>
      </c>
      <c r="H7775" s="1">
        <v>724</v>
      </c>
      <c r="I7775" s="161">
        <f>VLOOKUP(B7775,L$2:M$54,2,FALSE)</f>
        <v>1.02122139862346</v>
      </c>
      <c r="J7775">
        <f>MAX(I7775*F7775,E7775)</f>
        <v>12.74484305482078</v>
      </c>
      <c r="L7775" s="166"/>
      <c r="M7775" s="41"/>
      <c r="N7775" s="41"/>
      <c r="O7775" s="41"/>
    </row>
    <row r="7776" spans="1:15" x14ac:dyDescent="0.25">
      <c r="A7776" s="165">
        <v>43789.916666666664</v>
      </c>
      <c r="B7776" s="167">
        <f>WEEKNUM(A7776)</f>
        <v>47</v>
      </c>
      <c r="C7776" s="164">
        <f>WEEKDAY(A7776)</f>
        <v>4</v>
      </c>
      <c r="D7776" s="164">
        <v>23</v>
      </c>
      <c r="E7776" s="163">
        <v>12.59</v>
      </c>
      <c r="F7776" s="163">
        <v>12.59</v>
      </c>
      <c r="G7776" s="163">
        <v>12</v>
      </c>
      <c r="H7776" s="1">
        <v>588</v>
      </c>
      <c r="I7776" s="161">
        <f>VLOOKUP(B7776,L$2:M$54,2,FALSE)</f>
        <v>1.02122139862346</v>
      </c>
      <c r="J7776">
        <f>MAX(I7776*F7776,E7776)</f>
        <v>12.857177408669362</v>
      </c>
      <c r="L7776" s="166"/>
      <c r="M7776" s="41"/>
      <c r="N7776" s="41"/>
      <c r="O7776" s="41"/>
    </row>
    <row r="7777" spans="1:15" x14ac:dyDescent="0.25">
      <c r="A7777" s="165">
        <v>43789.958333333336</v>
      </c>
      <c r="B7777" s="167">
        <f>WEEKNUM(A7777)</f>
        <v>47</v>
      </c>
      <c r="C7777" s="164">
        <f>WEEKDAY(A7777)</f>
        <v>4</v>
      </c>
      <c r="D7777" s="164">
        <v>24</v>
      </c>
      <c r="E7777" s="163">
        <v>12.375</v>
      </c>
      <c r="F7777" s="163">
        <v>12.375</v>
      </c>
      <c r="G7777" s="163">
        <v>11.07</v>
      </c>
      <c r="H7777" s="1">
        <v>304</v>
      </c>
      <c r="I7777" s="161">
        <f>VLOOKUP(B7777,L$2:M$54,2,FALSE)</f>
        <v>1.02122139862346</v>
      </c>
      <c r="J7777">
        <f>MAX(I7777*F7777,E7777)</f>
        <v>12.637614807965317</v>
      </c>
      <c r="L7777" s="166"/>
      <c r="M7777" s="41"/>
      <c r="N7777" s="41"/>
      <c r="O7777" s="41"/>
    </row>
    <row r="7778" spans="1:15" x14ac:dyDescent="0.25">
      <c r="A7778" s="165">
        <v>43790</v>
      </c>
      <c r="B7778" s="167">
        <f>WEEKNUM(A7778)</f>
        <v>47</v>
      </c>
      <c r="C7778" s="164">
        <f>WEEKDAY(A7778)</f>
        <v>5</v>
      </c>
      <c r="D7778" s="164">
        <v>1</v>
      </c>
      <c r="E7778" s="163">
        <v>11.984999999999999</v>
      </c>
      <c r="F7778" s="163">
        <v>11.984999999999999</v>
      </c>
      <c r="G7778" s="163">
        <v>11.175000000000001</v>
      </c>
      <c r="H7778" s="1">
        <v>136</v>
      </c>
      <c r="I7778" s="161">
        <f>VLOOKUP(B7778,L$2:M$54,2,FALSE)</f>
        <v>1.02122139862346</v>
      </c>
      <c r="J7778">
        <f>MAX(I7778*F7778,E7778)</f>
        <v>12.239338462502166</v>
      </c>
      <c r="L7778" s="166"/>
      <c r="M7778" s="41"/>
      <c r="N7778" s="41"/>
      <c r="O7778" s="41"/>
    </row>
    <row r="7779" spans="1:15" x14ac:dyDescent="0.25">
      <c r="A7779" s="165">
        <v>43790.041666666664</v>
      </c>
      <c r="B7779" s="167">
        <f>WEEKNUM(A7779)</f>
        <v>47</v>
      </c>
      <c r="C7779" s="164">
        <f>WEEKDAY(A7779)</f>
        <v>5</v>
      </c>
      <c r="D7779" s="164">
        <v>2</v>
      </c>
      <c r="E7779" s="163">
        <v>11.719999999999999</v>
      </c>
      <c r="F7779" s="163">
        <v>11.719999999999999</v>
      </c>
      <c r="G7779" s="163">
        <v>11.745000000000001</v>
      </c>
      <c r="H7779" s="1">
        <v>98</v>
      </c>
      <c r="I7779" s="161">
        <f>VLOOKUP(B7779,L$2:M$54,2,FALSE)</f>
        <v>1.02122139862346</v>
      </c>
      <c r="J7779">
        <f>MAX(I7779*F7779,E7779)</f>
        <v>11.968714791866949</v>
      </c>
      <c r="L7779" s="166"/>
      <c r="M7779" s="41"/>
      <c r="N7779" s="41"/>
      <c r="O7779" s="41"/>
    </row>
    <row r="7780" spans="1:15" x14ac:dyDescent="0.25">
      <c r="A7780" s="165">
        <v>43790.083333333336</v>
      </c>
      <c r="B7780" s="167">
        <f>WEEKNUM(A7780)</f>
        <v>47</v>
      </c>
      <c r="C7780" s="164">
        <f>WEEKDAY(A7780)</f>
        <v>5</v>
      </c>
      <c r="D7780" s="164">
        <v>3</v>
      </c>
      <c r="E7780" s="163">
        <v>12.094999999999999</v>
      </c>
      <c r="F7780" s="163">
        <v>12.094999999999999</v>
      </c>
      <c r="G7780" s="163">
        <v>12.195</v>
      </c>
      <c r="H7780" s="1">
        <v>66</v>
      </c>
      <c r="I7780" s="161">
        <f>VLOOKUP(B7780,L$2:M$54,2,FALSE)</f>
        <v>1.02122139862346</v>
      </c>
      <c r="J7780">
        <f>MAX(I7780*F7780,E7780)</f>
        <v>12.351672816350748</v>
      </c>
      <c r="L7780" s="166"/>
      <c r="M7780" s="41"/>
      <c r="N7780" s="41"/>
      <c r="O7780" s="41"/>
    </row>
    <row r="7781" spans="1:15" x14ac:dyDescent="0.25">
      <c r="A7781" s="165">
        <v>43790.125</v>
      </c>
      <c r="B7781" s="167">
        <f>WEEKNUM(A7781)</f>
        <v>47</v>
      </c>
      <c r="C7781" s="164">
        <f>WEEKDAY(A7781)</f>
        <v>5</v>
      </c>
      <c r="D7781" s="164">
        <v>4</v>
      </c>
      <c r="E7781" s="163">
        <v>11.91</v>
      </c>
      <c r="F7781" s="163">
        <v>11.91</v>
      </c>
      <c r="G7781" s="163">
        <v>11.705</v>
      </c>
      <c r="H7781" s="1">
        <v>119</v>
      </c>
      <c r="I7781" s="161">
        <f>VLOOKUP(B7781,L$2:M$54,2,FALSE)</f>
        <v>1.02122139862346</v>
      </c>
      <c r="J7781">
        <f>MAX(I7781*F7781,E7781)</f>
        <v>12.162746857605407</v>
      </c>
      <c r="L7781" s="166"/>
      <c r="M7781" s="41"/>
      <c r="N7781" s="41"/>
      <c r="O7781" s="41"/>
    </row>
    <row r="7782" spans="1:15" x14ac:dyDescent="0.25">
      <c r="A7782" s="165">
        <v>43790.166666666664</v>
      </c>
      <c r="B7782" s="167">
        <f>WEEKNUM(A7782)</f>
        <v>47</v>
      </c>
      <c r="C7782" s="164">
        <f>WEEKDAY(A7782)</f>
        <v>5</v>
      </c>
      <c r="D7782" s="164">
        <v>5</v>
      </c>
      <c r="E7782" s="163">
        <v>12.455</v>
      </c>
      <c r="F7782" s="163">
        <v>12.455</v>
      </c>
      <c r="G7782" s="163">
        <v>10.620000000000001</v>
      </c>
      <c r="H7782" s="1">
        <v>267</v>
      </c>
      <c r="I7782" s="161">
        <f>VLOOKUP(B7782,L$2:M$54,2,FALSE)</f>
        <v>1.02122139862346</v>
      </c>
      <c r="J7782">
        <f>MAX(I7782*F7782,E7782)</f>
        <v>12.719312519855194</v>
      </c>
      <c r="L7782" s="166"/>
      <c r="M7782" s="41"/>
      <c r="N7782" s="41"/>
      <c r="O7782" s="41"/>
    </row>
    <row r="7783" spans="1:15" x14ac:dyDescent="0.25">
      <c r="A7783" s="165">
        <v>43790.208333333336</v>
      </c>
      <c r="B7783" s="167">
        <f>WEEKNUM(A7783)</f>
        <v>47</v>
      </c>
      <c r="C7783" s="164">
        <f>WEEKDAY(A7783)</f>
        <v>5</v>
      </c>
      <c r="D7783" s="164">
        <v>6</v>
      </c>
      <c r="E7783" s="163">
        <v>10</v>
      </c>
      <c r="F7783" s="163">
        <v>11.094999999999999</v>
      </c>
      <c r="G7783" s="163">
        <v>11.77</v>
      </c>
      <c r="H7783" s="1">
        <v>897</v>
      </c>
      <c r="I7783" s="161">
        <f>VLOOKUP(B7783,L$2:M$54,2,FALSE)</f>
        <v>1.02122139862346</v>
      </c>
      <c r="J7783">
        <f>MAX(I7783*F7783,E7783)</f>
        <v>11.330451417727287</v>
      </c>
      <c r="L7783" s="166"/>
      <c r="M7783" s="41"/>
      <c r="N7783" s="41"/>
      <c r="O7783" s="41"/>
    </row>
    <row r="7784" spans="1:15" x14ac:dyDescent="0.25">
      <c r="A7784" s="165">
        <v>43790.25</v>
      </c>
      <c r="B7784" s="167">
        <f>WEEKNUM(A7784)</f>
        <v>47</v>
      </c>
      <c r="C7784" s="164">
        <f>WEEKDAY(A7784)</f>
        <v>5</v>
      </c>
      <c r="D7784" s="164">
        <v>7</v>
      </c>
      <c r="E7784" s="163">
        <v>10</v>
      </c>
      <c r="F7784" s="163">
        <v>11.745000000000001</v>
      </c>
      <c r="G7784" s="163">
        <v>13.25</v>
      </c>
      <c r="H7784" s="1">
        <v>3519</v>
      </c>
      <c r="I7784" s="161">
        <f>VLOOKUP(B7784,L$2:M$54,2,FALSE)</f>
        <v>1.02122139862346</v>
      </c>
      <c r="J7784">
        <f>MAX(I7784*F7784,E7784)</f>
        <v>11.994245326832537</v>
      </c>
      <c r="L7784" s="166"/>
      <c r="M7784" s="41"/>
      <c r="N7784" s="41"/>
      <c r="O7784" s="41"/>
    </row>
    <row r="7785" spans="1:15" x14ac:dyDescent="0.25">
      <c r="A7785" s="165">
        <v>43790.291666666664</v>
      </c>
      <c r="B7785" s="167">
        <f>WEEKNUM(A7785)</f>
        <v>47</v>
      </c>
      <c r="C7785" s="164">
        <f>WEEKDAY(A7785)</f>
        <v>5</v>
      </c>
      <c r="D7785" s="164">
        <v>8</v>
      </c>
      <c r="E7785" s="163">
        <v>10</v>
      </c>
      <c r="F7785" s="163">
        <v>17.755000000000003</v>
      </c>
      <c r="G7785" s="163">
        <v>14.5</v>
      </c>
      <c r="H7785" s="1">
        <v>4493</v>
      </c>
      <c r="I7785" s="161">
        <f>VLOOKUP(B7785,L$2:M$54,2,FALSE)</f>
        <v>1.02122139862346</v>
      </c>
      <c r="J7785">
        <f>MAX(I7785*F7785,E7785)</f>
        <v>18.131785932559534</v>
      </c>
      <c r="L7785" s="166"/>
      <c r="M7785" s="41"/>
      <c r="N7785" s="41"/>
      <c r="O7785" s="41"/>
    </row>
    <row r="7786" spans="1:15" x14ac:dyDescent="0.25">
      <c r="A7786" s="165">
        <v>43790.333333333336</v>
      </c>
      <c r="B7786" s="167">
        <f>WEEKNUM(A7786)</f>
        <v>47</v>
      </c>
      <c r="C7786" s="164">
        <f>WEEKDAY(A7786)</f>
        <v>5</v>
      </c>
      <c r="D7786" s="164">
        <v>9</v>
      </c>
      <c r="E7786" s="163">
        <v>10</v>
      </c>
      <c r="F7786" s="163">
        <v>16.395</v>
      </c>
      <c r="G7786" s="163">
        <v>13.375</v>
      </c>
      <c r="H7786" s="1">
        <v>4030</v>
      </c>
      <c r="I7786" s="161">
        <f>VLOOKUP(B7786,L$2:M$54,2,FALSE)</f>
        <v>1.02122139862346</v>
      </c>
      <c r="J7786">
        <f>MAX(I7786*F7786,E7786)</f>
        <v>16.742924830431626</v>
      </c>
      <c r="L7786" s="166"/>
      <c r="M7786" s="41"/>
      <c r="N7786" s="41"/>
      <c r="O7786" s="41"/>
    </row>
    <row r="7787" spans="1:15" x14ac:dyDescent="0.25">
      <c r="A7787" s="165">
        <v>43790.375</v>
      </c>
      <c r="B7787" s="167">
        <f>WEEKNUM(A7787)</f>
        <v>47</v>
      </c>
      <c r="C7787" s="164">
        <f>WEEKDAY(A7787)</f>
        <v>5</v>
      </c>
      <c r="D7787" s="164">
        <v>10</v>
      </c>
      <c r="E7787" s="163">
        <v>10</v>
      </c>
      <c r="F7787" s="163">
        <v>15.625</v>
      </c>
      <c r="G7787" s="163">
        <v>12.690000000000001</v>
      </c>
      <c r="H7787" s="1">
        <v>2803</v>
      </c>
      <c r="I7787" s="161">
        <f>VLOOKUP(B7787,L$2:M$54,2,FALSE)</f>
        <v>1.02122139862346</v>
      </c>
      <c r="J7787">
        <f>MAX(I7787*F7787,E7787)</f>
        <v>15.956584353491563</v>
      </c>
      <c r="L7787" s="166"/>
      <c r="M7787" s="41"/>
      <c r="N7787" s="41"/>
      <c r="O7787" s="41"/>
    </row>
    <row r="7788" spans="1:15" x14ac:dyDescent="0.25">
      <c r="A7788" s="165">
        <v>43790.416666666664</v>
      </c>
      <c r="B7788" s="167">
        <f>WEEKNUM(A7788)</f>
        <v>47</v>
      </c>
      <c r="C7788" s="164">
        <f>WEEKDAY(A7788)</f>
        <v>5</v>
      </c>
      <c r="D7788" s="164">
        <v>11</v>
      </c>
      <c r="E7788" s="163">
        <v>10</v>
      </c>
      <c r="F7788" s="163">
        <v>13.745000000000001</v>
      </c>
      <c r="G7788" s="163">
        <v>12.225000000000001</v>
      </c>
      <c r="H7788" s="1">
        <v>2366</v>
      </c>
      <c r="I7788" s="161">
        <f>VLOOKUP(B7788,L$2:M$54,2,FALSE)</f>
        <v>1.02122139862346</v>
      </c>
      <c r="J7788">
        <f>MAX(I7788*F7788,E7788)</f>
        <v>14.036688124079458</v>
      </c>
      <c r="L7788" s="166"/>
      <c r="M7788" s="41"/>
      <c r="N7788" s="41"/>
      <c r="O7788" s="41"/>
    </row>
    <row r="7789" spans="1:15" x14ac:dyDescent="0.25">
      <c r="A7789" s="165">
        <v>43790.458333333336</v>
      </c>
      <c r="B7789" s="167">
        <f>WEEKNUM(A7789)</f>
        <v>47</v>
      </c>
      <c r="C7789" s="164">
        <f>WEEKDAY(A7789)</f>
        <v>5</v>
      </c>
      <c r="D7789" s="164">
        <v>12</v>
      </c>
      <c r="E7789" s="163">
        <v>10</v>
      </c>
      <c r="F7789" s="163">
        <v>15.704999999999998</v>
      </c>
      <c r="G7789" s="163">
        <v>11.8825</v>
      </c>
      <c r="H7789" s="1">
        <v>2432</v>
      </c>
      <c r="I7789" s="161">
        <f>VLOOKUP(B7789,L$2:M$54,2,FALSE)</f>
        <v>1.02122139862346</v>
      </c>
      <c r="J7789">
        <f>MAX(I7789*F7789,E7789)</f>
        <v>16.038282065381438</v>
      </c>
      <c r="L7789" s="166"/>
      <c r="M7789" s="41"/>
      <c r="N7789" s="41"/>
      <c r="O7789" s="41"/>
    </row>
    <row r="7790" spans="1:15" x14ac:dyDescent="0.25">
      <c r="A7790" s="165">
        <v>43790.5</v>
      </c>
      <c r="B7790" s="167">
        <f>WEEKNUM(A7790)</f>
        <v>47</v>
      </c>
      <c r="C7790" s="164">
        <f>WEEKDAY(A7790)</f>
        <v>5</v>
      </c>
      <c r="D7790" s="164">
        <v>13</v>
      </c>
      <c r="E7790" s="163">
        <v>10</v>
      </c>
      <c r="F7790" s="163">
        <v>14.475</v>
      </c>
      <c r="G7790" s="163">
        <v>12.092500000000001</v>
      </c>
      <c r="H7790" s="1">
        <v>2297</v>
      </c>
      <c r="I7790" s="161">
        <f>VLOOKUP(B7790,L$2:M$54,2,FALSE)</f>
        <v>1.02122139862346</v>
      </c>
      <c r="J7790">
        <f>MAX(I7790*F7790,E7790)</f>
        <v>14.782179745074583</v>
      </c>
      <c r="L7790" s="166"/>
      <c r="M7790" s="41"/>
      <c r="N7790" s="41"/>
      <c r="O7790" s="41"/>
    </row>
    <row r="7791" spans="1:15" x14ac:dyDescent="0.25">
      <c r="A7791" s="165">
        <v>43790.541666666664</v>
      </c>
      <c r="B7791" s="167">
        <f>WEEKNUM(A7791)</f>
        <v>47</v>
      </c>
      <c r="C7791" s="164">
        <f>WEEKDAY(A7791)</f>
        <v>5</v>
      </c>
      <c r="D7791" s="164">
        <v>14</v>
      </c>
      <c r="E7791" s="163">
        <v>10</v>
      </c>
      <c r="F7791" s="163">
        <v>13.765000000000001</v>
      </c>
      <c r="G7791" s="163">
        <v>12.5</v>
      </c>
      <c r="H7791" s="1">
        <v>2476</v>
      </c>
      <c r="I7791" s="161">
        <f>VLOOKUP(B7791,L$2:M$54,2,FALSE)</f>
        <v>1.02122139862346</v>
      </c>
      <c r="J7791">
        <f>MAX(I7791*F7791,E7791)</f>
        <v>14.057112552051926</v>
      </c>
      <c r="L7791" s="166"/>
      <c r="M7791" s="41"/>
      <c r="N7791" s="41"/>
      <c r="O7791" s="41"/>
    </row>
    <row r="7792" spans="1:15" x14ac:dyDescent="0.25">
      <c r="A7792" s="165">
        <v>43790.583333333336</v>
      </c>
      <c r="B7792" s="167">
        <f>WEEKNUM(A7792)</f>
        <v>47</v>
      </c>
      <c r="C7792" s="164">
        <f>WEEKDAY(A7792)</f>
        <v>5</v>
      </c>
      <c r="D7792" s="164">
        <v>15</v>
      </c>
      <c r="E7792" s="163">
        <v>10</v>
      </c>
      <c r="F7792" s="163">
        <v>15.885</v>
      </c>
      <c r="G7792" s="163">
        <v>12.4475</v>
      </c>
      <c r="H7792" s="1">
        <v>2566</v>
      </c>
      <c r="I7792" s="161">
        <f>VLOOKUP(B7792,L$2:M$54,2,FALSE)</f>
        <v>1.02122139862346</v>
      </c>
      <c r="J7792">
        <f>MAX(I7792*F7792,E7792)</f>
        <v>16.22210191713366</v>
      </c>
      <c r="L7792" s="166"/>
      <c r="M7792" s="41"/>
      <c r="N7792" s="41"/>
      <c r="O7792" s="41"/>
    </row>
    <row r="7793" spans="1:15" x14ac:dyDescent="0.25">
      <c r="A7793" s="165">
        <v>43790.625</v>
      </c>
      <c r="B7793" s="167">
        <f>WEEKNUM(A7793)</f>
        <v>47</v>
      </c>
      <c r="C7793" s="164">
        <f>WEEKDAY(A7793)</f>
        <v>5</v>
      </c>
      <c r="D7793" s="164">
        <v>16</v>
      </c>
      <c r="E7793" s="163">
        <v>10</v>
      </c>
      <c r="F7793" s="163">
        <v>14.73</v>
      </c>
      <c r="G7793" s="163">
        <v>12.885000000000002</v>
      </c>
      <c r="H7793" s="1">
        <v>2810</v>
      </c>
      <c r="I7793" s="161">
        <f>VLOOKUP(B7793,L$2:M$54,2,FALSE)</f>
        <v>1.02122139862346</v>
      </c>
      <c r="J7793">
        <f>MAX(I7793*F7793,E7793)</f>
        <v>15.042591201723566</v>
      </c>
      <c r="L7793" s="166"/>
      <c r="M7793" s="41"/>
      <c r="N7793" s="41"/>
      <c r="O7793" s="41"/>
    </row>
    <row r="7794" spans="1:15" x14ac:dyDescent="0.25">
      <c r="A7794" s="165">
        <v>43790.666666666664</v>
      </c>
      <c r="B7794" s="167">
        <f>WEEKNUM(A7794)</f>
        <v>47</v>
      </c>
      <c r="C7794" s="164">
        <f>WEEKDAY(A7794)</f>
        <v>5</v>
      </c>
      <c r="D7794" s="164">
        <v>17</v>
      </c>
      <c r="E7794" s="163">
        <v>10</v>
      </c>
      <c r="F7794" s="163">
        <v>15.145</v>
      </c>
      <c r="G7794" s="163">
        <v>13.774999999999999</v>
      </c>
      <c r="H7794" s="1">
        <v>3809</v>
      </c>
      <c r="I7794" s="161">
        <f>VLOOKUP(B7794,L$2:M$54,2,FALSE)</f>
        <v>1.02122139862346</v>
      </c>
      <c r="J7794">
        <f>MAX(I7794*F7794,E7794)</f>
        <v>15.466398082152301</v>
      </c>
      <c r="L7794" s="166"/>
      <c r="M7794" s="41"/>
      <c r="N7794" s="41"/>
      <c r="O7794" s="41"/>
    </row>
    <row r="7795" spans="1:15" x14ac:dyDescent="0.25">
      <c r="A7795" s="165">
        <v>43790.708333333336</v>
      </c>
      <c r="B7795" s="167">
        <f>WEEKNUM(A7795)</f>
        <v>47</v>
      </c>
      <c r="C7795" s="164">
        <f>WEEKDAY(A7795)</f>
        <v>5</v>
      </c>
      <c r="D7795" s="164">
        <v>18</v>
      </c>
      <c r="E7795" s="163">
        <v>10</v>
      </c>
      <c r="F7795" s="163">
        <v>17.98</v>
      </c>
      <c r="G7795" s="163">
        <v>13.1175</v>
      </c>
      <c r="H7795" s="1">
        <v>4081</v>
      </c>
      <c r="I7795" s="161">
        <f>VLOOKUP(B7795,L$2:M$54,2,FALSE)</f>
        <v>1.02122139862346</v>
      </c>
      <c r="J7795">
        <f>MAX(I7795*F7795,E7795)</f>
        <v>18.361560747249811</v>
      </c>
      <c r="L7795" s="166"/>
      <c r="M7795" s="41"/>
      <c r="N7795" s="41"/>
      <c r="O7795" s="41"/>
    </row>
    <row r="7796" spans="1:15" x14ac:dyDescent="0.25">
      <c r="A7796" s="165">
        <v>43790.75</v>
      </c>
      <c r="B7796" s="167">
        <f>WEEKNUM(A7796)</f>
        <v>47</v>
      </c>
      <c r="C7796" s="164">
        <f>WEEKDAY(A7796)</f>
        <v>5</v>
      </c>
      <c r="D7796" s="164">
        <v>19</v>
      </c>
      <c r="E7796" s="163">
        <v>10</v>
      </c>
      <c r="F7796" s="163">
        <v>16.450000000000003</v>
      </c>
      <c r="G7796" s="163">
        <v>12</v>
      </c>
      <c r="H7796" s="1">
        <v>3006</v>
      </c>
      <c r="I7796" s="161">
        <f>VLOOKUP(B7796,L$2:M$54,2,FALSE)</f>
        <v>1.02122139862346</v>
      </c>
      <c r="J7796">
        <f>MAX(I7796*F7796,E7796)</f>
        <v>16.79909200735592</v>
      </c>
      <c r="L7796" s="166"/>
      <c r="M7796" s="41"/>
      <c r="N7796" s="41"/>
      <c r="O7796" s="41"/>
    </row>
    <row r="7797" spans="1:15" x14ac:dyDescent="0.25">
      <c r="A7797" s="165">
        <v>43790.791666666664</v>
      </c>
      <c r="B7797" s="167">
        <f>WEEKNUM(A7797)</f>
        <v>47</v>
      </c>
      <c r="C7797" s="164">
        <f>WEEKDAY(A7797)</f>
        <v>5</v>
      </c>
      <c r="D7797" s="164">
        <v>20</v>
      </c>
      <c r="E7797" s="163">
        <v>10</v>
      </c>
      <c r="F7797" s="163">
        <v>13.945</v>
      </c>
      <c r="G7797" s="163">
        <v>11.385</v>
      </c>
      <c r="H7797" s="1">
        <v>1938</v>
      </c>
      <c r="I7797" s="161">
        <f>VLOOKUP(B7797,L$2:M$54,2,FALSE)</f>
        <v>1.02122139862346</v>
      </c>
      <c r="J7797">
        <f>MAX(I7797*F7797,E7797)</f>
        <v>14.24093240380415</v>
      </c>
      <c r="L7797" s="166"/>
      <c r="M7797" s="41"/>
      <c r="N7797" s="41"/>
      <c r="O7797" s="41"/>
    </row>
    <row r="7798" spans="1:15" x14ac:dyDescent="0.25">
      <c r="A7798" s="165">
        <v>43790.833333333336</v>
      </c>
      <c r="B7798" s="167">
        <f>WEEKNUM(A7798)</f>
        <v>47</v>
      </c>
      <c r="C7798" s="164">
        <f>WEEKDAY(A7798)</f>
        <v>5</v>
      </c>
      <c r="D7798" s="164">
        <v>21</v>
      </c>
      <c r="E7798" s="163">
        <v>11.754999999999999</v>
      </c>
      <c r="F7798" s="163">
        <v>11.754999999999999</v>
      </c>
      <c r="G7798" s="163">
        <v>12.48</v>
      </c>
      <c r="H7798" s="1">
        <v>1061</v>
      </c>
      <c r="I7798" s="161">
        <f>VLOOKUP(B7798,L$2:M$54,2,FALSE)</f>
        <v>1.02122139862346</v>
      </c>
      <c r="J7798">
        <f>MAX(I7798*F7798,E7798)</f>
        <v>12.004457540818771</v>
      </c>
      <c r="L7798" s="166"/>
      <c r="M7798" s="41"/>
      <c r="N7798" s="41"/>
      <c r="O7798" s="41"/>
    </row>
    <row r="7799" spans="1:15" x14ac:dyDescent="0.25">
      <c r="A7799" s="165">
        <v>43790.875</v>
      </c>
      <c r="B7799" s="167">
        <f>WEEKNUM(A7799)</f>
        <v>47</v>
      </c>
      <c r="C7799" s="164">
        <f>WEEKDAY(A7799)</f>
        <v>5</v>
      </c>
      <c r="D7799" s="164">
        <v>22</v>
      </c>
      <c r="E7799" s="163">
        <v>12</v>
      </c>
      <c r="F7799" s="163">
        <v>13.98</v>
      </c>
      <c r="G7799" s="163">
        <v>12.59</v>
      </c>
      <c r="H7799" s="1">
        <v>866</v>
      </c>
      <c r="I7799" s="161">
        <f>VLOOKUP(B7799,L$2:M$54,2,FALSE)</f>
        <v>1.02122139862346</v>
      </c>
      <c r="J7799">
        <f>MAX(I7799*F7799,E7799)</f>
        <v>14.276675152755971</v>
      </c>
      <c r="L7799" s="166"/>
      <c r="M7799" s="41"/>
      <c r="N7799" s="41"/>
      <c r="O7799" s="41"/>
    </row>
    <row r="7800" spans="1:15" x14ac:dyDescent="0.25">
      <c r="A7800" s="165">
        <v>43790.916666666664</v>
      </c>
      <c r="B7800" s="167">
        <f>WEEKNUM(A7800)</f>
        <v>47</v>
      </c>
      <c r="C7800" s="164">
        <f>WEEKDAY(A7800)</f>
        <v>5</v>
      </c>
      <c r="D7800" s="164">
        <v>23</v>
      </c>
      <c r="E7800" s="163">
        <v>12</v>
      </c>
      <c r="F7800" s="163">
        <v>13.92</v>
      </c>
      <c r="G7800" s="163">
        <v>12.375</v>
      </c>
      <c r="H7800" s="1">
        <v>724</v>
      </c>
      <c r="I7800" s="161">
        <f>VLOOKUP(B7800,L$2:M$54,2,FALSE)</f>
        <v>1.02122139862346</v>
      </c>
      <c r="J7800">
        <f>MAX(I7800*F7800,E7800)</f>
        <v>14.215401868838562</v>
      </c>
      <c r="L7800" s="166"/>
      <c r="M7800" s="41"/>
      <c r="N7800" s="41"/>
      <c r="O7800" s="41"/>
    </row>
    <row r="7801" spans="1:15" x14ac:dyDescent="0.25">
      <c r="A7801" s="165">
        <v>43790.958333333336</v>
      </c>
      <c r="B7801" s="167">
        <f>WEEKNUM(A7801)</f>
        <v>47</v>
      </c>
      <c r="C7801" s="164">
        <f>WEEKDAY(A7801)</f>
        <v>5</v>
      </c>
      <c r="D7801" s="164">
        <v>24</v>
      </c>
      <c r="E7801" s="163">
        <v>12</v>
      </c>
      <c r="F7801" s="163">
        <v>13.934999999999999</v>
      </c>
      <c r="G7801" s="163">
        <v>11.984999999999999</v>
      </c>
      <c r="H7801" s="1">
        <v>440</v>
      </c>
      <c r="I7801" s="161">
        <f>VLOOKUP(B7801,L$2:M$54,2,FALSE)</f>
        <v>1.02122139862346</v>
      </c>
      <c r="J7801">
        <f>MAX(I7801*F7801,E7801)</f>
        <v>14.230720189817912</v>
      </c>
      <c r="L7801" s="166"/>
      <c r="M7801" s="41"/>
      <c r="N7801" s="41"/>
      <c r="O7801" s="41"/>
    </row>
    <row r="7802" spans="1:15" x14ac:dyDescent="0.25">
      <c r="A7802" s="165">
        <v>43791</v>
      </c>
      <c r="B7802" s="167">
        <f>WEEKNUM(A7802)</f>
        <v>47</v>
      </c>
      <c r="C7802" s="164">
        <f>WEEKDAY(A7802)</f>
        <v>6</v>
      </c>
      <c r="D7802" s="164">
        <v>1</v>
      </c>
      <c r="E7802" s="163">
        <v>12</v>
      </c>
      <c r="F7802" s="163">
        <v>13.225</v>
      </c>
      <c r="G7802" s="163">
        <v>11.719999999999999</v>
      </c>
      <c r="H7802" s="1">
        <v>184</v>
      </c>
      <c r="I7802" s="161">
        <f>VLOOKUP(B7802,L$2:M$54,2,FALSE)</f>
        <v>1.02122139862346</v>
      </c>
      <c r="J7802">
        <f>MAX(I7802*F7802,E7802)</f>
        <v>13.505652996795257</v>
      </c>
      <c r="L7802" s="166"/>
      <c r="M7802" s="41"/>
      <c r="N7802" s="41"/>
      <c r="O7802" s="41"/>
    </row>
    <row r="7803" spans="1:15" x14ac:dyDescent="0.25">
      <c r="A7803" s="165">
        <v>43791.041666666664</v>
      </c>
      <c r="B7803" s="167">
        <f>WEEKNUM(A7803)</f>
        <v>47</v>
      </c>
      <c r="C7803" s="164">
        <f>WEEKDAY(A7803)</f>
        <v>6</v>
      </c>
      <c r="D7803" s="164">
        <v>2</v>
      </c>
      <c r="E7803" s="163">
        <v>10</v>
      </c>
      <c r="F7803" s="163">
        <v>10.495000000000001</v>
      </c>
      <c r="G7803" s="163">
        <v>12.094999999999999</v>
      </c>
      <c r="H7803" s="1">
        <v>116</v>
      </c>
      <c r="I7803" s="161">
        <f>VLOOKUP(B7803,L$2:M$54,2,FALSE)</f>
        <v>1.02122139862346</v>
      </c>
      <c r="J7803">
        <f>MAX(I7803*F7803,E7803)</f>
        <v>10.717718578553214</v>
      </c>
      <c r="L7803" s="166"/>
      <c r="M7803" s="41"/>
      <c r="N7803" s="41"/>
      <c r="O7803" s="41"/>
    </row>
    <row r="7804" spans="1:15" x14ac:dyDescent="0.25">
      <c r="A7804" s="165">
        <v>43791.083333333336</v>
      </c>
      <c r="B7804" s="167">
        <f>WEEKNUM(A7804)</f>
        <v>47</v>
      </c>
      <c r="C7804" s="164">
        <f>WEEKDAY(A7804)</f>
        <v>6</v>
      </c>
      <c r="D7804" s="164">
        <v>3</v>
      </c>
      <c r="E7804" s="163">
        <v>10</v>
      </c>
      <c r="F7804" s="163">
        <v>10.850000000000001</v>
      </c>
      <c r="G7804" s="163">
        <v>11.91</v>
      </c>
      <c r="H7804" s="1">
        <v>90</v>
      </c>
      <c r="I7804" s="161">
        <f>VLOOKUP(B7804,L$2:M$54,2,FALSE)</f>
        <v>1.02122139862346</v>
      </c>
      <c r="J7804">
        <f>MAX(I7804*F7804,E7804)</f>
        <v>11.080252175064542</v>
      </c>
      <c r="L7804" s="166"/>
      <c r="M7804" s="41"/>
      <c r="N7804" s="41"/>
      <c r="O7804" s="41"/>
    </row>
    <row r="7805" spans="1:15" x14ac:dyDescent="0.25">
      <c r="A7805" s="165">
        <v>43791.125</v>
      </c>
      <c r="B7805" s="167">
        <f>WEEKNUM(A7805)</f>
        <v>47</v>
      </c>
      <c r="C7805" s="164">
        <f>WEEKDAY(A7805)</f>
        <v>6</v>
      </c>
      <c r="D7805" s="164">
        <v>4</v>
      </c>
      <c r="E7805" s="163">
        <v>10</v>
      </c>
      <c r="F7805" s="163">
        <v>10.475000000000001</v>
      </c>
      <c r="G7805" s="163">
        <v>12.455</v>
      </c>
      <c r="H7805" s="1">
        <v>117</v>
      </c>
      <c r="I7805" s="161">
        <f>VLOOKUP(B7805,L$2:M$54,2,FALSE)</f>
        <v>1.02122139862346</v>
      </c>
      <c r="J7805">
        <f>MAX(I7805*F7805,E7805)</f>
        <v>10.697294150580744</v>
      </c>
      <c r="L7805" s="166"/>
      <c r="M7805" s="41"/>
      <c r="N7805" s="41"/>
      <c r="O7805" s="41"/>
    </row>
    <row r="7806" spans="1:15" x14ac:dyDescent="0.25">
      <c r="A7806" s="165">
        <v>43791.166666666664</v>
      </c>
      <c r="B7806" s="167">
        <f>WEEKNUM(A7806)</f>
        <v>47</v>
      </c>
      <c r="C7806" s="164">
        <f>WEEKDAY(A7806)</f>
        <v>6</v>
      </c>
      <c r="D7806" s="164">
        <v>5</v>
      </c>
      <c r="E7806" s="163">
        <v>11.254999999999999</v>
      </c>
      <c r="F7806" s="163">
        <v>11.120000000000001</v>
      </c>
      <c r="G7806" s="163">
        <v>10.547499999999999</v>
      </c>
      <c r="H7806" s="1">
        <v>243</v>
      </c>
      <c r="I7806" s="161">
        <f>VLOOKUP(B7806,L$2:M$54,2,FALSE)</f>
        <v>1.02122139862346</v>
      </c>
      <c r="J7806">
        <f>MAX(I7806*F7806,E7806)</f>
        <v>11.355981952692876</v>
      </c>
      <c r="L7806" s="166"/>
      <c r="M7806" s="41"/>
      <c r="N7806" s="41"/>
      <c r="O7806" s="41"/>
    </row>
    <row r="7807" spans="1:15" x14ac:dyDescent="0.25">
      <c r="A7807" s="165">
        <v>43791.208333333336</v>
      </c>
      <c r="B7807" s="167">
        <f>WEEKNUM(A7807)</f>
        <v>47</v>
      </c>
      <c r="C7807" s="164">
        <f>WEEKDAY(A7807)</f>
        <v>6</v>
      </c>
      <c r="D7807" s="164">
        <v>6</v>
      </c>
      <c r="E7807" s="163">
        <v>9.5249999999999986</v>
      </c>
      <c r="F7807" s="163">
        <v>9.5249999999999986</v>
      </c>
      <c r="G7807" s="163">
        <v>10.872499999999999</v>
      </c>
      <c r="H7807" s="1">
        <v>939</v>
      </c>
      <c r="I7807" s="161">
        <f>VLOOKUP(B7807,L$2:M$54,2,FALSE)</f>
        <v>1.02122139862346</v>
      </c>
      <c r="J7807">
        <f>MAX(I7807*F7807,E7807)</f>
        <v>9.7271338218884544</v>
      </c>
      <c r="L7807" s="166"/>
      <c r="M7807" s="41"/>
      <c r="N7807" s="41"/>
      <c r="O7807" s="41"/>
    </row>
    <row r="7808" spans="1:15" x14ac:dyDescent="0.25">
      <c r="A7808" s="165">
        <v>43791.25</v>
      </c>
      <c r="B7808" s="167">
        <f>WEEKNUM(A7808)</f>
        <v>47</v>
      </c>
      <c r="C7808" s="164">
        <f>WEEKDAY(A7808)</f>
        <v>6</v>
      </c>
      <c r="D7808" s="164">
        <v>7</v>
      </c>
      <c r="E7808" s="163">
        <v>10.635</v>
      </c>
      <c r="F7808" s="163">
        <v>12.370000000000001</v>
      </c>
      <c r="G7808" s="163">
        <v>13.877500000000001</v>
      </c>
      <c r="H7808" s="1">
        <v>3401</v>
      </c>
      <c r="I7808" s="161">
        <f>VLOOKUP(B7808,L$2:M$54,2,FALSE)</f>
        <v>1.02122139862346</v>
      </c>
      <c r="J7808">
        <f>MAX(I7808*F7808,E7808)</f>
        <v>12.632508700972201</v>
      </c>
      <c r="L7808" s="166"/>
      <c r="M7808" s="41"/>
      <c r="N7808" s="41"/>
      <c r="O7808" s="41"/>
    </row>
    <row r="7809" spans="1:15" x14ac:dyDescent="0.25">
      <c r="A7809" s="165">
        <v>43791.291666666664</v>
      </c>
      <c r="B7809" s="167">
        <f>WEEKNUM(A7809)</f>
        <v>47</v>
      </c>
      <c r="C7809" s="164">
        <f>WEEKDAY(A7809)</f>
        <v>6</v>
      </c>
      <c r="D7809" s="164">
        <v>8</v>
      </c>
      <c r="E7809" s="163">
        <v>10</v>
      </c>
      <c r="F7809" s="163">
        <v>16.535</v>
      </c>
      <c r="G7809" s="163">
        <v>13.197500000000002</v>
      </c>
      <c r="H7809" s="1">
        <v>2335</v>
      </c>
      <c r="I7809" s="161">
        <f>VLOOKUP(B7809,L$2:M$54,2,FALSE)</f>
        <v>1.02122139862346</v>
      </c>
      <c r="J7809">
        <f>MAX(I7809*F7809,E7809)</f>
        <v>16.885895826238912</v>
      </c>
      <c r="L7809" s="166"/>
      <c r="M7809" s="41"/>
      <c r="N7809" s="41"/>
      <c r="O7809" s="41"/>
    </row>
    <row r="7810" spans="1:15" x14ac:dyDescent="0.25">
      <c r="A7810" s="165">
        <v>43791.333333333336</v>
      </c>
      <c r="B7810" s="167">
        <f>WEEKNUM(A7810)</f>
        <v>47</v>
      </c>
      <c r="C7810" s="164">
        <f>WEEKDAY(A7810)</f>
        <v>6</v>
      </c>
      <c r="D7810" s="164">
        <v>9</v>
      </c>
      <c r="E7810" s="163">
        <v>10</v>
      </c>
      <c r="F7810" s="163">
        <v>19.29</v>
      </c>
      <c r="G7810" s="163">
        <v>12.8125</v>
      </c>
      <c r="H7810" s="1">
        <v>4368</v>
      </c>
      <c r="I7810" s="161">
        <f>VLOOKUP(B7810,L$2:M$54,2,FALSE)</f>
        <v>1.02122139862346</v>
      </c>
      <c r="J7810">
        <f>MAX(I7810*F7810,E7810)</f>
        <v>19.699360779446543</v>
      </c>
      <c r="L7810" s="166"/>
      <c r="M7810" s="41"/>
      <c r="N7810" s="41"/>
      <c r="O7810" s="41"/>
    </row>
    <row r="7811" spans="1:15" x14ac:dyDescent="0.25">
      <c r="A7811" s="165">
        <v>43791.375</v>
      </c>
      <c r="B7811" s="167">
        <f>WEEKNUM(A7811)</f>
        <v>47</v>
      </c>
      <c r="C7811" s="164">
        <f>WEEKDAY(A7811)</f>
        <v>6</v>
      </c>
      <c r="D7811" s="164">
        <v>10</v>
      </c>
      <c r="E7811" s="163">
        <v>10</v>
      </c>
      <c r="F7811" s="163">
        <v>15.025</v>
      </c>
      <c r="G7811" s="163">
        <v>11.8725</v>
      </c>
      <c r="H7811" s="1">
        <v>2703</v>
      </c>
      <c r="I7811" s="161">
        <f>VLOOKUP(B7811,L$2:M$54,2,FALSE)</f>
        <v>1.02122139862346</v>
      </c>
      <c r="J7811">
        <f>MAX(I7811*F7811,E7811)</f>
        <v>15.343851514317485</v>
      </c>
      <c r="L7811" s="166"/>
      <c r="M7811" s="41"/>
      <c r="N7811" s="41"/>
      <c r="O7811" s="41"/>
    </row>
    <row r="7812" spans="1:15" x14ac:dyDescent="0.25">
      <c r="A7812" s="165">
        <v>43791.416666666664</v>
      </c>
      <c r="B7812" s="167">
        <f>WEEKNUM(A7812)</f>
        <v>47</v>
      </c>
      <c r="C7812" s="164">
        <f>WEEKDAY(A7812)</f>
        <v>6</v>
      </c>
      <c r="D7812" s="164">
        <v>11</v>
      </c>
      <c r="E7812" s="163">
        <v>10</v>
      </c>
      <c r="F7812" s="163">
        <v>13.92</v>
      </c>
      <c r="G7812" s="163">
        <v>12.852499999999999</v>
      </c>
      <c r="H7812" s="1">
        <v>2632</v>
      </c>
      <c r="I7812" s="161">
        <f>VLOOKUP(B7812,L$2:M$54,2,FALSE)</f>
        <v>1.02122139862346</v>
      </c>
      <c r="J7812">
        <f>MAX(I7812*F7812,E7812)</f>
        <v>14.215401868838562</v>
      </c>
      <c r="L7812" s="166"/>
      <c r="M7812" s="41"/>
      <c r="N7812" s="41"/>
      <c r="O7812" s="41"/>
    </row>
    <row r="7813" spans="1:15" x14ac:dyDescent="0.25">
      <c r="A7813" s="165">
        <v>43791.458333333336</v>
      </c>
      <c r="B7813" s="167">
        <f>WEEKNUM(A7813)</f>
        <v>47</v>
      </c>
      <c r="C7813" s="164">
        <f>WEEKDAY(A7813)</f>
        <v>6</v>
      </c>
      <c r="D7813" s="164">
        <v>12</v>
      </c>
      <c r="E7813" s="163">
        <v>10</v>
      </c>
      <c r="F7813" s="163">
        <v>14.2</v>
      </c>
      <c r="G7813" s="163">
        <v>12.237500000000001</v>
      </c>
      <c r="H7813" s="1">
        <v>2466</v>
      </c>
      <c r="I7813" s="161">
        <f>VLOOKUP(B7813,L$2:M$54,2,FALSE)</f>
        <v>1.02122139862346</v>
      </c>
      <c r="J7813">
        <f>MAX(I7813*F7813,E7813)</f>
        <v>14.501343860453131</v>
      </c>
      <c r="L7813" s="166"/>
      <c r="M7813" s="41"/>
      <c r="N7813" s="41"/>
      <c r="O7813" s="41"/>
    </row>
    <row r="7814" spans="1:15" x14ac:dyDescent="0.25">
      <c r="A7814" s="165">
        <v>43791.5</v>
      </c>
      <c r="B7814" s="167">
        <f>WEEKNUM(A7814)</f>
        <v>47</v>
      </c>
      <c r="C7814" s="164">
        <f>WEEKDAY(A7814)</f>
        <v>6</v>
      </c>
      <c r="D7814" s="164">
        <v>13</v>
      </c>
      <c r="E7814" s="163">
        <v>10</v>
      </c>
      <c r="F7814" s="163">
        <v>14.445</v>
      </c>
      <c r="G7814" s="163">
        <v>11.8825</v>
      </c>
      <c r="H7814" s="1">
        <v>2543</v>
      </c>
      <c r="I7814" s="161">
        <f>VLOOKUP(B7814,L$2:M$54,2,FALSE)</f>
        <v>1.02122139862346</v>
      </c>
      <c r="J7814">
        <f>MAX(I7814*F7814,E7814)</f>
        <v>14.75154310311588</v>
      </c>
      <c r="L7814" s="166"/>
      <c r="M7814" s="41"/>
      <c r="N7814" s="41"/>
      <c r="O7814" s="41"/>
    </row>
    <row r="7815" spans="1:15" x14ac:dyDescent="0.25">
      <c r="A7815" s="165">
        <v>43791.541666666664</v>
      </c>
      <c r="B7815" s="167">
        <f>WEEKNUM(A7815)</f>
        <v>47</v>
      </c>
      <c r="C7815" s="164">
        <f>WEEKDAY(A7815)</f>
        <v>6</v>
      </c>
      <c r="D7815" s="164">
        <v>14</v>
      </c>
      <c r="E7815" s="163">
        <v>10</v>
      </c>
      <c r="F7815" s="163">
        <v>13.79</v>
      </c>
      <c r="G7815" s="163">
        <v>12.942499999999999</v>
      </c>
      <c r="H7815" s="1">
        <v>2680</v>
      </c>
      <c r="I7815" s="161">
        <f>VLOOKUP(B7815,L$2:M$54,2,FALSE)</f>
        <v>1.02122139862346</v>
      </c>
      <c r="J7815">
        <f>MAX(I7815*F7815,E7815)</f>
        <v>14.082643087017512</v>
      </c>
      <c r="L7815" s="166"/>
      <c r="M7815" s="41"/>
      <c r="N7815" s="41"/>
      <c r="O7815" s="41"/>
    </row>
    <row r="7816" spans="1:15" x14ac:dyDescent="0.25">
      <c r="A7816" s="165">
        <v>43791.583333333336</v>
      </c>
      <c r="B7816" s="167">
        <f>WEEKNUM(A7816)</f>
        <v>47</v>
      </c>
      <c r="C7816" s="164">
        <f>WEEKDAY(A7816)</f>
        <v>6</v>
      </c>
      <c r="D7816" s="164">
        <v>15</v>
      </c>
      <c r="E7816" s="163">
        <v>10</v>
      </c>
      <c r="F7816" s="163">
        <v>14.295000000000002</v>
      </c>
      <c r="G7816" s="163">
        <v>12.364999999999998</v>
      </c>
      <c r="H7816" s="1">
        <v>2799</v>
      </c>
      <c r="I7816" s="161">
        <f>VLOOKUP(B7816,L$2:M$54,2,FALSE)</f>
        <v>1.02122139862346</v>
      </c>
      <c r="J7816">
        <f>MAX(I7816*F7816,E7816)</f>
        <v>14.598359893322362</v>
      </c>
      <c r="L7816" s="166"/>
      <c r="M7816" s="41"/>
      <c r="N7816" s="41"/>
      <c r="O7816" s="41"/>
    </row>
    <row r="7817" spans="1:15" x14ac:dyDescent="0.25">
      <c r="A7817" s="165">
        <v>43791.625</v>
      </c>
      <c r="B7817" s="167">
        <f>WEEKNUM(A7817)</f>
        <v>47</v>
      </c>
      <c r="C7817" s="164">
        <f>WEEKDAY(A7817)</f>
        <v>6</v>
      </c>
      <c r="D7817" s="164">
        <v>16</v>
      </c>
      <c r="E7817" s="163">
        <v>10</v>
      </c>
      <c r="F7817" s="163">
        <v>14.035</v>
      </c>
      <c r="G7817" s="163">
        <v>12.572500000000002</v>
      </c>
      <c r="H7817" s="1">
        <v>2832</v>
      </c>
      <c r="I7817" s="161">
        <f>VLOOKUP(B7817,L$2:M$54,2,FALSE)</f>
        <v>1.02122139862346</v>
      </c>
      <c r="J7817">
        <f>MAX(I7817*F7817,E7817)</f>
        <v>14.332842329680261</v>
      </c>
      <c r="L7817" s="166"/>
      <c r="M7817" s="41"/>
      <c r="N7817" s="41"/>
      <c r="O7817" s="41"/>
    </row>
    <row r="7818" spans="1:15" x14ac:dyDescent="0.25">
      <c r="A7818" s="165">
        <v>43791.666666666664</v>
      </c>
      <c r="B7818" s="167">
        <f>WEEKNUM(A7818)</f>
        <v>47</v>
      </c>
      <c r="C7818" s="164">
        <f>WEEKDAY(A7818)</f>
        <v>6</v>
      </c>
      <c r="D7818" s="164">
        <v>17</v>
      </c>
      <c r="E7818" s="163">
        <v>10</v>
      </c>
      <c r="F7818" s="163">
        <v>15.855</v>
      </c>
      <c r="G7818" s="163">
        <v>13.99</v>
      </c>
      <c r="H7818" s="1">
        <v>3746</v>
      </c>
      <c r="I7818" s="161">
        <f>VLOOKUP(B7818,L$2:M$54,2,FALSE)</f>
        <v>1.02122139862346</v>
      </c>
      <c r="J7818">
        <f>MAX(I7818*F7818,E7818)</f>
        <v>16.191465275174959</v>
      </c>
      <c r="L7818" s="166"/>
      <c r="M7818" s="41"/>
      <c r="N7818" s="41"/>
      <c r="O7818" s="41"/>
    </row>
    <row r="7819" spans="1:15" x14ac:dyDescent="0.25">
      <c r="A7819" s="165">
        <v>43791.708333333336</v>
      </c>
      <c r="B7819" s="167">
        <f>WEEKNUM(A7819)</f>
        <v>47</v>
      </c>
      <c r="C7819" s="164">
        <f>WEEKDAY(A7819)</f>
        <v>6</v>
      </c>
      <c r="D7819" s="164">
        <v>18</v>
      </c>
      <c r="E7819" s="163">
        <v>10</v>
      </c>
      <c r="F7819" s="163">
        <v>16.524999999999999</v>
      </c>
      <c r="G7819" s="163">
        <v>13.225000000000001</v>
      </c>
      <c r="H7819" s="1">
        <v>4054</v>
      </c>
      <c r="I7819" s="161">
        <f>VLOOKUP(B7819,L$2:M$54,2,FALSE)</f>
        <v>1.02122139862346</v>
      </c>
      <c r="J7819">
        <f>MAX(I7819*F7819,E7819)</f>
        <v>16.875683612252676</v>
      </c>
      <c r="L7819" s="166"/>
      <c r="M7819" s="41"/>
      <c r="N7819" s="41"/>
      <c r="O7819" s="41"/>
    </row>
    <row r="7820" spans="1:15" x14ac:dyDescent="0.25">
      <c r="A7820" s="165">
        <v>43791.75</v>
      </c>
      <c r="B7820" s="167">
        <f>WEEKNUM(A7820)</f>
        <v>47</v>
      </c>
      <c r="C7820" s="164">
        <f>WEEKDAY(A7820)</f>
        <v>6</v>
      </c>
      <c r="D7820" s="164">
        <v>19</v>
      </c>
      <c r="E7820" s="163">
        <v>10</v>
      </c>
      <c r="F7820" s="163">
        <v>16.23</v>
      </c>
      <c r="G7820" s="163">
        <v>11.9725</v>
      </c>
      <c r="H7820" s="1">
        <v>2987</v>
      </c>
      <c r="I7820" s="161">
        <f>VLOOKUP(B7820,L$2:M$54,2,FALSE)</f>
        <v>1.02122139862346</v>
      </c>
      <c r="J7820">
        <f>MAX(I7820*F7820,E7820)</f>
        <v>16.574423299658754</v>
      </c>
      <c r="L7820" s="166"/>
      <c r="M7820" s="41"/>
      <c r="N7820" s="41"/>
      <c r="O7820" s="41"/>
    </row>
    <row r="7821" spans="1:15" x14ac:dyDescent="0.25">
      <c r="A7821" s="165">
        <v>43791.791666666664</v>
      </c>
      <c r="B7821" s="167">
        <f>WEEKNUM(A7821)</f>
        <v>47</v>
      </c>
      <c r="C7821" s="164">
        <f>WEEKDAY(A7821)</f>
        <v>6</v>
      </c>
      <c r="D7821" s="164">
        <v>20</v>
      </c>
      <c r="E7821" s="163">
        <v>10</v>
      </c>
      <c r="F7821" s="163">
        <v>14.525</v>
      </c>
      <c r="G7821" s="163">
        <v>11.754999999999999</v>
      </c>
      <c r="H7821" s="1">
        <v>1878</v>
      </c>
      <c r="I7821" s="161">
        <f>VLOOKUP(B7821,L$2:M$54,2,FALSE)</f>
        <v>1.02122139862346</v>
      </c>
      <c r="J7821">
        <f>MAX(I7821*F7821,E7821)</f>
        <v>14.833240815005755</v>
      </c>
      <c r="L7821" s="166"/>
      <c r="M7821" s="41"/>
      <c r="N7821" s="41"/>
      <c r="O7821" s="41"/>
    </row>
    <row r="7822" spans="1:15" x14ac:dyDescent="0.25">
      <c r="A7822" s="165">
        <v>43791.833333333336</v>
      </c>
      <c r="B7822" s="167">
        <f>WEEKNUM(A7822)</f>
        <v>47</v>
      </c>
      <c r="C7822" s="164">
        <f>WEEKDAY(A7822)</f>
        <v>6</v>
      </c>
      <c r="D7822" s="164">
        <v>21</v>
      </c>
      <c r="E7822" s="163">
        <v>10</v>
      </c>
      <c r="F7822" s="163">
        <v>13.08</v>
      </c>
      <c r="G7822" s="163">
        <v>12.99</v>
      </c>
      <c r="H7822" s="1">
        <v>1059</v>
      </c>
      <c r="I7822" s="161">
        <f>VLOOKUP(B7822,L$2:M$54,2,FALSE)</f>
        <v>1.02122139862346</v>
      </c>
      <c r="J7822">
        <f>MAX(I7822*F7822,E7822)</f>
        <v>13.357575893994856</v>
      </c>
      <c r="L7822" s="166"/>
      <c r="M7822" s="41"/>
      <c r="N7822" s="41"/>
      <c r="O7822" s="41"/>
    </row>
    <row r="7823" spans="1:15" x14ac:dyDescent="0.25">
      <c r="A7823" s="165">
        <v>43791.875</v>
      </c>
      <c r="B7823" s="167">
        <f>WEEKNUM(A7823)</f>
        <v>47</v>
      </c>
      <c r="C7823" s="164">
        <f>WEEKDAY(A7823)</f>
        <v>6</v>
      </c>
      <c r="D7823" s="164">
        <v>22</v>
      </c>
      <c r="E7823" s="163">
        <v>11.55</v>
      </c>
      <c r="F7823" s="163">
        <v>11.55</v>
      </c>
      <c r="G7823" s="163">
        <v>12.959999999999999</v>
      </c>
      <c r="H7823" s="1">
        <v>822</v>
      </c>
      <c r="I7823" s="161">
        <f>VLOOKUP(B7823,L$2:M$54,2,FALSE)</f>
        <v>1.02122139862346</v>
      </c>
      <c r="J7823">
        <f>MAX(I7823*F7823,E7823)</f>
        <v>11.795107154100963</v>
      </c>
      <c r="L7823" s="166"/>
      <c r="M7823" s="41"/>
      <c r="N7823" s="41"/>
      <c r="O7823" s="41"/>
    </row>
    <row r="7824" spans="1:15" x14ac:dyDescent="0.25">
      <c r="A7824" s="165">
        <v>43791.916666666664</v>
      </c>
      <c r="B7824" s="167">
        <f>WEEKNUM(A7824)</f>
        <v>47</v>
      </c>
      <c r="C7824" s="164">
        <f>WEEKDAY(A7824)</f>
        <v>6</v>
      </c>
      <c r="D7824" s="164">
        <v>23</v>
      </c>
      <c r="E7824" s="163">
        <v>11.719999999999999</v>
      </c>
      <c r="F7824" s="163">
        <v>11.719999999999999</v>
      </c>
      <c r="G7824" s="163">
        <v>12.967500000000001</v>
      </c>
      <c r="H7824" s="1">
        <v>753</v>
      </c>
      <c r="I7824" s="161">
        <f>VLOOKUP(B7824,L$2:M$54,2,FALSE)</f>
        <v>1.02122139862346</v>
      </c>
      <c r="J7824">
        <f>MAX(I7824*F7824,E7824)</f>
        <v>11.968714791866949</v>
      </c>
      <c r="L7824" s="166"/>
      <c r="M7824" s="41"/>
      <c r="N7824" s="41"/>
      <c r="O7824" s="41"/>
    </row>
    <row r="7825" spans="1:15" x14ac:dyDescent="0.25">
      <c r="A7825" s="165">
        <v>43791.958333333336</v>
      </c>
      <c r="B7825" s="167">
        <f>WEEKNUM(A7825)</f>
        <v>47</v>
      </c>
      <c r="C7825" s="164">
        <f>WEEKDAY(A7825)</f>
        <v>6</v>
      </c>
      <c r="D7825" s="164">
        <v>24</v>
      </c>
      <c r="E7825" s="163">
        <v>12.379999999999999</v>
      </c>
      <c r="F7825" s="163">
        <v>12.379999999999999</v>
      </c>
      <c r="G7825" s="163">
        <v>12.612499999999999</v>
      </c>
      <c r="H7825" s="1">
        <v>488</v>
      </c>
      <c r="I7825" s="161">
        <f>VLOOKUP(B7825,L$2:M$54,2,FALSE)</f>
        <v>1.02122139862346</v>
      </c>
      <c r="J7825">
        <f>MAX(I7825*F7825,E7825)</f>
        <v>12.642720914958433</v>
      </c>
      <c r="L7825" s="166"/>
      <c r="M7825" s="41"/>
      <c r="N7825" s="41"/>
      <c r="O7825" s="41"/>
    </row>
    <row r="7826" spans="1:15" x14ac:dyDescent="0.25">
      <c r="A7826" s="165">
        <v>43792</v>
      </c>
      <c r="B7826" s="167">
        <f>WEEKNUM(A7826)</f>
        <v>47</v>
      </c>
      <c r="C7826" s="164">
        <f>WEEKDAY(A7826)</f>
        <v>7</v>
      </c>
      <c r="D7826" s="164">
        <v>1</v>
      </c>
      <c r="E7826" s="163">
        <v>11.855</v>
      </c>
      <c r="F7826" s="163">
        <v>11.855</v>
      </c>
      <c r="G7826" s="163">
        <v>10.2475</v>
      </c>
      <c r="H7826" s="1">
        <v>180</v>
      </c>
      <c r="I7826" s="161">
        <f>VLOOKUP(B7826,L$2:M$54,2,FALSE)</f>
        <v>1.02122139862346</v>
      </c>
      <c r="J7826">
        <f>MAX(I7826*F7826,E7826)</f>
        <v>12.106579680681119</v>
      </c>
      <c r="L7826" s="166"/>
      <c r="M7826" s="41"/>
      <c r="N7826" s="41"/>
      <c r="O7826" s="41"/>
    </row>
    <row r="7827" spans="1:15" x14ac:dyDescent="0.25">
      <c r="A7827" s="165">
        <v>43792.041666666664</v>
      </c>
      <c r="B7827" s="167">
        <f>WEEKNUM(A7827)</f>
        <v>47</v>
      </c>
      <c r="C7827" s="164">
        <f>WEEKDAY(A7827)</f>
        <v>7</v>
      </c>
      <c r="D7827" s="164">
        <v>2</v>
      </c>
      <c r="E7827" s="163">
        <v>11.925000000000001</v>
      </c>
      <c r="F7827" s="163">
        <v>11.925000000000001</v>
      </c>
      <c r="G7827" s="163">
        <v>10.425000000000001</v>
      </c>
      <c r="H7827" s="1">
        <v>112</v>
      </c>
      <c r="I7827" s="161">
        <f>VLOOKUP(B7827,L$2:M$54,2,FALSE)</f>
        <v>1.02122139862346</v>
      </c>
      <c r="J7827">
        <f>MAX(I7827*F7827,E7827)</f>
        <v>12.178065178584761</v>
      </c>
      <c r="L7827" s="166"/>
      <c r="M7827" s="41"/>
      <c r="N7827" s="41"/>
      <c r="O7827" s="41"/>
    </row>
    <row r="7828" spans="1:15" x14ac:dyDescent="0.25">
      <c r="A7828" s="165">
        <v>43792.083333333336</v>
      </c>
      <c r="B7828" s="167">
        <f>WEEKNUM(A7828)</f>
        <v>47</v>
      </c>
      <c r="C7828" s="164">
        <f>WEEKDAY(A7828)</f>
        <v>7</v>
      </c>
      <c r="D7828" s="164">
        <v>3</v>
      </c>
      <c r="E7828" s="163">
        <v>11</v>
      </c>
      <c r="F7828" s="163">
        <v>11.125</v>
      </c>
      <c r="G7828" s="163">
        <v>10.237500000000001</v>
      </c>
      <c r="H7828" s="1">
        <v>84</v>
      </c>
      <c r="I7828" s="161">
        <f>VLOOKUP(B7828,L$2:M$54,2,FALSE)</f>
        <v>1.02122139862346</v>
      </c>
      <c r="J7828">
        <f>MAX(I7828*F7828,E7828)</f>
        <v>11.361088059685992</v>
      </c>
      <c r="L7828" s="166"/>
      <c r="M7828" s="41"/>
      <c r="N7828" s="41"/>
      <c r="O7828" s="41"/>
    </row>
    <row r="7829" spans="1:15" x14ac:dyDescent="0.25">
      <c r="A7829" s="165">
        <v>43792.125</v>
      </c>
      <c r="B7829" s="167">
        <f>WEEKNUM(A7829)</f>
        <v>47</v>
      </c>
      <c r="C7829" s="164">
        <f>WEEKDAY(A7829)</f>
        <v>7</v>
      </c>
      <c r="D7829" s="164">
        <v>4</v>
      </c>
      <c r="E7829" s="163">
        <v>12</v>
      </c>
      <c r="F7829" s="163">
        <v>12.02</v>
      </c>
      <c r="G7829" s="163">
        <v>11.1875</v>
      </c>
      <c r="H7829" s="1">
        <v>147</v>
      </c>
      <c r="I7829" s="161">
        <f>VLOOKUP(B7829,L$2:M$54,2,FALSE)</f>
        <v>1.02122139862346</v>
      </c>
      <c r="J7829">
        <f>MAX(I7829*F7829,E7829)</f>
        <v>12.275081211453989</v>
      </c>
      <c r="L7829" s="166"/>
      <c r="M7829" s="41"/>
      <c r="N7829" s="41"/>
      <c r="O7829" s="41"/>
    </row>
    <row r="7830" spans="1:15" x14ac:dyDescent="0.25">
      <c r="A7830" s="165">
        <v>43792.166666666664</v>
      </c>
      <c r="B7830" s="167">
        <f>WEEKNUM(A7830)</f>
        <v>47</v>
      </c>
      <c r="C7830" s="164">
        <f>WEEKDAY(A7830)</f>
        <v>7</v>
      </c>
      <c r="D7830" s="164">
        <v>5</v>
      </c>
      <c r="E7830" s="163">
        <v>10</v>
      </c>
      <c r="F7830" s="163">
        <v>10.565000000000001</v>
      </c>
      <c r="G7830" s="163">
        <v>9.5249999999999986</v>
      </c>
      <c r="H7830" s="1">
        <v>313</v>
      </c>
      <c r="I7830" s="161">
        <f>VLOOKUP(B7830,L$2:M$54,2,FALSE)</f>
        <v>1.02122139862346</v>
      </c>
      <c r="J7830">
        <f>MAX(I7830*F7830,E7830)</f>
        <v>10.789204076456855</v>
      </c>
      <c r="L7830" s="166"/>
      <c r="M7830" s="41"/>
      <c r="N7830" s="41"/>
      <c r="O7830" s="41"/>
    </row>
    <row r="7831" spans="1:15" x14ac:dyDescent="0.25">
      <c r="A7831" s="165">
        <v>43792.208333333336</v>
      </c>
      <c r="B7831" s="167">
        <f>WEEKNUM(A7831)</f>
        <v>47</v>
      </c>
      <c r="C7831" s="164">
        <f>WEEKDAY(A7831)</f>
        <v>7</v>
      </c>
      <c r="D7831" s="164">
        <v>6</v>
      </c>
      <c r="E7831" s="163">
        <v>10</v>
      </c>
      <c r="F7831" s="163">
        <v>9.99</v>
      </c>
      <c r="G7831" s="163">
        <v>11.5025</v>
      </c>
      <c r="H7831" s="1">
        <v>935</v>
      </c>
      <c r="I7831" s="161">
        <f>VLOOKUP(B7831,L$2:M$54,2,FALSE)</f>
        <v>1.02122139862346</v>
      </c>
      <c r="J7831">
        <f>MAX(I7831*F7831,E7831)</f>
        <v>10.202001772248366</v>
      </c>
      <c r="L7831" s="166"/>
      <c r="M7831" s="41"/>
      <c r="N7831" s="41"/>
      <c r="O7831" s="41"/>
    </row>
    <row r="7832" spans="1:15" x14ac:dyDescent="0.25">
      <c r="A7832" s="165">
        <v>43792.25</v>
      </c>
      <c r="B7832" s="167">
        <f>WEEKNUM(A7832)</f>
        <v>47</v>
      </c>
      <c r="C7832" s="164">
        <f>WEEKDAY(A7832)</f>
        <v>7</v>
      </c>
      <c r="D7832" s="164">
        <v>7</v>
      </c>
      <c r="E7832" s="163">
        <v>10</v>
      </c>
      <c r="F7832" s="163">
        <v>11.98</v>
      </c>
      <c r="G7832" s="163">
        <v>13.2675</v>
      </c>
      <c r="H7832" s="1">
        <v>3580</v>
      </c>
      <c r="I7832" s="161">
        <f>VLOOKUP(B7832,L$2:M$54,2,FALSE)</f>
        <v>1.02122139862346</v>
      </c>
      <c r="J7832">
        <f>MAX(I7832*F7832,E7832)</f>
        <v>12.23423235550905</v>
      </c>
      <c r="L7832" s="166"/>
      <c r="M7832" s="41"/>
      <c r="N7832" s="41"/>
      <c r="O7832" s="41"/>
    </row>
    <row r="7833" spans="1:15" x14ac:dyDescent="0.25">
      <c r="A7833" s="165">
        <v>43792.291666666664</v>
      </c>
      <c r="B7833" s="167">
        <f>WEEKNUM(A7833)</f>
        <v>47</v>
      </c>
      <c r="C7833" s="164">
        <f>WEEKDAY(A7833)</f>
        <v>7</v>
      </c>
      <c r="D7833" s="164">
        <v>8</v>
      </c>
      <c r="E7833" s="163">
        <v>10</v>
      </c>
      <c r="F7833" s="163">
        <v>15.010000000000002</v>
      </c>
      <c r="G7833" s="163">
        <v>14.645</v>
      </c>
      <c r="H7833" s="1">
        <v>4381</v>
      </c>
      <c r="I7833" s="161">
        <f>VLOOKUP(B7833,L$2:M$54,2,FALSE)</f>
        <v>1.02122139862346</v>
      </c>
      <c r="J7833">
        <f>MAX(I7833*F7833,E7833)</f>
        <v>15.328533193338135</v>
      </c>
      <c r="L7833" s="166"/>
      <c r="M7833" s="41"/>
      <c r="N7833" s="41"/>
      <c r="O7833" s="41"/>
    </row>
    <row r="7834" spans="1:15" x14ac:dyDescent="0.25">
      <c r="A7834" s="165">
        <v>43792.333333333336</v>
      </c>
      <c r="B7834" s="167">
        <f>WEEKNUM(A7834)</f>
        <v>47</v>
      </c>
      <c r="C7834" s="164">
        <f>WEEKDAY(A7834)</f>
        <v>7</v>
      </c>
      <c r="D7834" s="164">
        <v>9</v>
      </c>
      <c r="E7834" s="163">
        <v>10</v>
      </c>
      <c r="F7834" s="163">
        <v>15.76</v>
      </c>
      <c r="G7834" s="163">
        <v>12.512499999999999</v>
      </c>
      <c r="H7834" s="1">
        <v>3990</v>
      </c>
      <c r="I7834" s="161">
        <f>VLOOKUP(B7834,L$2:M$54,2,FALSE)</f>
        <v>1.02122139862346</v>
      </c>
      <c r="J7834">
        <f>MAX(I7834*F7834,E7834)</f>
        <v>16.094449242305728</v>
      </c>
      <c r="L7834" s="166"/>
      <c r="M7834" s="41"/>
      <c r="N7834" s="41"/>
      <c r="O7834" s="41"/>
    </row>
    <row r="7835" spans="1:15" x14ac:dyDescent="0.25">
      <c r="A7835" s="165">
        <v>43792.375</v>
      </c>
      <c r="B7835" s="167">
        <f>WEEKNUM(A7835)</f>
        <v>47</v>
      </c>
      <c r="C7835" s="164">
        <f>WEEKDAY(A7835)</f>
        <v>7</v>
      </c>
      <c r="D7835" s="164">
        <v>10</v>
      </c>
      <c r="E7835" s="163">
        <v>10</v>
      </c>
      <c r="F7835" s="163">
        <v>14.955000000000002</v>
      </c>
      <c r="G7835" s="163">
        <v>11.959999999999999</v>
      </c>
      <c r="H7835" s="1">
        <v>2759</v>
      </c>
      <c r="I7835" s="161">
        <f>VLOOKUP(B7835,L$2:M$54,2,FALSE)</f>
        <v>1.02122139862346</v>
      </c>
      <c r="J7835">
        <f>MAX(I7835*F7835,E7835)</f>
        <v>15.272366016413846</v>
      </c>
      <c r="L7835" s="166"/>
      <c r="M7835" s="41"/>
      <c r="N7835" s="41"/>
      <c r="O7835" s="41"/>
    </row>
    <row r="7836" spans="1:15" x14ac:dyDescent="0.25">
      <c r="A7836" s="165">
        <v>43792.416666666664</v>
      </c>
      <c r="B7836" s="167">
        <f>WEEKNUM(A7836)</f>
        <v>47</v>
      </c>
      <c r="C7836" s="164">
        <f>WEEKDAY(A7836)</f>
        <v>7</v>
      </c>
      <c r="D7836" s="164">
        <v>11</v>
      </c>
      <c r="E7836" s="163">
        <v>10</v>
      </c>
      <c r="F7836" s="163">
        <v>15.905000000000001</v>
      </c>
      <c r="G7836" s="163">
        <v>12.1</v>
      </c>
      <c r="H7836" s="1">
        <v>2669</v>
      </c>
      <c r="I7836" s="161">
        <f>VLOOKUP(B7836,L$2:M$54,2,FALSE)</f>
        <v>1.02122139862346</v>
      </c>
      <c r="J7836">
        <f>MAX(I7836*F7836,E7836)</f>
        <v>16.242526345106132</v>
      </c>
      <c r="L7836" s="166"/>
      <c r="M7836" s="41"/>
      <c r="N7836" s="41"/>
      <c r="O7836" s="41"/>
    </row>
    <row r="7837" spans="1:15" x14ac:dyDescent="0.25">
      <c r="A7837" s="165">
        <v>43792.458333333336</v>
      </c>
      <c r="B7837" s="167">
        <f>WEEKNUM(A7837)</f>
        <v>47</v>
      </c>
      <c r="C7837" s="164">
        <f>WEEKDAY(A7837)</f>
        <v>7</v>
      </c>
      <c r="D7837" s="164">
        <v>12</v>
      </c>
      <c r="E7837" s="163">
        <v>10</v>
      </c>
      <c r="F7837" s="163">
        <v>14.8</v>
      </c>
      <c r="G7837" s="163">
        <v>12.2225</v>
      </c>
      <c r="H7837" s="1">
        <v>2672</v>
      </c>
      <c r="I7837" s="161">
        <f>VLOOKUP(B7837,L$2:M$54,2,FALSE)</f>
        <v>1.02122139862346</v>
      </c>
      <c r="J7837">
        <f>MAX(I7837*F7837,E7837)</f>
        <v>15.114076699627208</v>
      </c>
      <c r="L7837" s="166"/>
      <c r="M7837" s="41"/>
      <c r="N7837" s="41"/>
      <c r="O7837" s="41"/>
    </row>
    <row r="7838" spans="1:15" x14ac:dyDescent="0.25">
      <c r="A7838" s="165">
        <v>43792.5</v>
      </c>
      <c r="B7838" s="167">
        <f>WEEKNUM(A7838)</f>
        <v>47</v>
      </c>
      <c r="C7838" s="164">
        <f>WEEKDAY(A7838)</f>
        <v>7</v>
      </c>
      <c r="D7838" s="164">
        <v>13</v>
      </c>
      <c r="E7838" s="163">
        <v>10</v>
      </c>
      <c r="F7838" s="163">
        <v>13.914999999999999</v>
      </c>
      <c r="G7838" s="163">
        <v>11.895</v>
      </c>
      <c r="H7838" s="1">
        <v>2420</v>
      </c>
      <c r="I7838" s="161">
        <f>VLOOKUP(B7838,L$2:M$54,2,FALSE)</f>
        <v>1.02122139862346</v>
      </c>
      <c r="J7838">
        <f>MAX(I7838*F7838,E7838)</f>
        <v>14.210295761845444</v>
      </c>
      <c r="L7838" s="166"/>
      <c r="M7838" s="41"/>
      <c r="N7838" s="41"/>
      <c r="O7838" s="41"/>
    </row>
    <row r="7839" spans="1:15" x14ac:dyDescent="0.25">
      <c r="A7839" s="165">
        <v>43792.541666666664</v>
      </c>
      <c r="B7839" s="167">
        <f>WEEKNUM(A7839)</f>
        <v>47</v>
      </c>
      <c r="C7839" s="164">
        <f>WEEKDAY(A7839)</f>
        <v>7</v>
      </c>
      <c r="D7839" s="164">
        <v>14</v>
      </c>
      <c r="E7839" s="163">
        <v>10</v>
      </c>
      <c r="F7839" s="163">
        <v>14.510000000000002</v>
      </c>
      <c r="G7839" s="163">
        <v>12.147500000000001</v>
      </c>
      <c r="H7839" s="1">
        <v>2621</v>
      </c>
      <c r="I7839" s="161">
        <f>VLOOKUP(B7839,L$2:M$54,2,FALSE)</f>
        <v>1.02122139862346</v>
      </c>
      <c r="J7839">
        <f>MAX(I7839*F7839,E7839)</f>
        <v>14.817922494026405</v>
      </c>
      <c r="L7839" s="166"/>
      <c r="M7839" s="41"/>
      <c r="N7839" s="41"/>
      <c r="O7839" s="41"/>
    </row>
    <row r="7840" spans="1:15" x14ac:dyDescent="0.25">
      <c r="A7840" s="165">
        <v>43792.583333333336</v>
      </c>
      <c r="B7840" s="167">
        <f>WEEKNUM(A7840)</f>
        <v>47</v>
      </c>
      <c r="C7840" s="164">
        <f>WEEKDAY(A7840)</f>
        <v>7</v>
      </c>
      <c r="D7840" s="164">
        <v>15</v>
      </c>
      <c r="E7840" s="163">
        <v>10</v>
      </c>
      <c r="F7840" s="163">
        <v>14.995000000000001</v>
      </c>
      <c r="G7840" s="163">
        <v>12.0175</v>
      </c>
      <c r="H7840" s="1">
        <v>2728</v>
      </c>
      <c r="I7840" s="161">
        <f>VLOOKUP(B7840,L$2:M$54,2,FALSE)</f>
        <v>1.02122139862346</v>
      </c>
      <c r="J7840">
        <f>MAX(I7840*F7840,E7840)</f>
        <v>15.313214872358783</v>
      </c>
      <c r="L7840" s="166"/>
      <c r="M7840" s="41"/>
      <c r="N7840" s="41"/>
      <c r="O7840" s="41"/>
    </row>
    <row r="7841" spans="1:15" x14ac:dyDescent="0.25">
      <c r="A7841" s="165">
        <v>43792.625</v>
      </c>
      <c r="B7841" s="167">
        <f>WEEKNUM(A7841)</f>
        <v>47</v>
      </c>
      <c r="C7841" s="164">
        <f>WEEKDAY(A7841)</f>
        <v>7</v>
      </c>
      <c r="D7841" s="164">
        <v>16</v>
      </c>
      <c r="E7841" s="163">
        <v>10</v>
      </c>
      <c r="F7841" s="163">
        <v>16.05</v>
      </c>
      <c r="G7841" s="163">
        <v>12.9275</v>
      </c>
      <c r="H7841" s="1">
        <v>2921</v>
      </c>
      <c r="I7841" s="161">
        <f>VLOOKUP(B7841,L$2:M$54,2,FALSE)</f>
        <v>1.02122139862346</v>
      </c>
      <c r="J7841">
        <f>MAX(I7841*F7841,E7841)</f>
        <v>16.390603447906532</v>
      </c>
      <c r="L7841" s="166"/>
      <c r="M7841" s="41"/>
      <c r="N7841" s="41"/>
      <c r="O7841" s="41"/>
    </row>
    <row r="7842" spans="1:15" x14ac:dyDescent="0.25">
      <c r="A7842" s="165">
        <v>43792.666666666664</v>
      </c>
      <c r="B7842" s="167">
        <f>WEEKNUM(A7842)</f>
        <v>47</v>
      </c>
      <c r="C7842" s="164">
        <f>WEEKDAY(A7842)</f>
        <v>7</v>
      </c>
      <c r="D7842" s="164">
        <v>17</v>
      </c>
      <c r="E7842" s="163">
        <v>10</v>
      </c>
      <c r="F7842" s="163">
        <v>16.064999999999998</v>
      </c>
      <c r="G7842" s="163">
        <v>13.262499999999999</v>
      </c>
      <c r="H7842" s="1">
        <v>3981</v>
      </c>
      <c r="I7842" s="161">
        <f>VLOOKUP(B7842,L$2:M$54,2,FALSE)</f>
        <v>1.02122139862346</v>
      </c>
      <c r="J7842">
        <f>MAX(I7842*F7842,E7842)</f>
        <v>16.405921768885882</v>
      </c>
      <c r="L7842" s="166"/>
      <c r="M7842" s="41"/>
      <c r="N7842" s="41"/>
      <c r="O7842" s="41"/>
    </row>
    <row r="7843" spans="1:15" x14ac:dyDescent="0.25">
      <c r="A7843" s="165">
        <v>43792.708333333336</v>
      </c>
      <c r="B7843" s="167">
        <f>WEEKNUM(A7843)</f>
        <v>47</v>
      </c>
      <c r="C7843" s="164">
        <f>WEEKDAY(A7843)</f>
        <v>7</v>
      </c>
      <c r="D7843" s="164">
        <v>18</v>
      </c>
      <c r="E7843" s="163">
        <v>10</v>
      </c>
      <c r="F7843" s="163">
        <v>18.015000000000001</v>
      </c>
      <c r="G7843" s="163">
        <v>13.115</v>
      </c>
      <c r="H7843" s="1">
        <v>4239</v>
      </c>
      <c r="I7843" s="161">
        <f>VLOOKUP(B7843,L$2:M$54,2,FALSE)</f>
        <v>1.02122139862346</v>
      </c>
      <c r="J7843">
        <f>MAX(I7843*F7843,E7843)</f>
        <v>18.39730349620163</v>
      </c>
      <c r="L7843" s="166"/>
      <c r="M7843" s="41"/>
      <c r="N7843" s="41"/>
      <c r="O7843" s="41"/>
    </row>
    <row r="7844" spans="1:15" x14ac:dyDescent="0.25">
      <c r="A7844" s="165">
        <v>43792.75</v>
      </c>
      <c r="B7844" s="167">
        <f>WEEKNUM(A7844)</f>
        <v>47</v>
      </c>
      <c r="C7844" s="164">
        <f>WEEKDAY(A7844)</f>
        <v>7</v>
      </c>
      <c r="D7844" s="164">
        <v>19</v>
      </c>
      <c r="E7844" s="163">
        <v>10</v>
      </c>
      <c r="F7844" s="163">
        <v>15.719999999999999</v>
      </c>
      <c r="G7844" s="163">
        <v>12.262500000000001</v>
      </c>
      <c r="H7844" s="1">
        <v>3016</v>
      </c>
      <c r="I7844" s="161">
        <f>VLOOKUP(B7844,L$2:M$54,2,FALSE)</f>
        <v>1.02122139862346</v>
      </c>
      <c r="J7844">
        <f>MAX(I7844*F7844,E7844)</f>
        <v>16.053600386360788</v>
      </c>
      <c r="L7844" s="166"/>
      <c r="M7844" s="41"/>
      <c r="N7844" s="41"/>
      <c r="O7844" s="41"/>
    </row>
    <row r="7845" spans="1:15" x14ac:dyDescent="0.25">
      <c r="A7845" s="165">
        <v>43792.791666666664</v>
      </c>
      <c r="B7845" s="167">
        <f>WEEKNUM(A7845)</f>
        <v>47</v>
      </c>
      <c r="C7845" s="164">
        <f>WEEKDAY(A7845)</f>
        <v>7</v>
      </c>
      <c r="D7845" s="164">
        <v>20</v>
      </c>
      <c r="E7845" s="163">
        <v>10</v>
      </c>
      <c r="F7845" s="163">
        <v>14.530000000000001</v>
      </c>
      <c r="G7845" s="163">
        <v>11.54</v>
      </c>
      <c r="H7845" s="1">
        <v>1977</v>
      </c>
      <c r="I7845" s="161">
        <f>VLOOKUP(B7845,L$2:M$54,2,FALSE)</f>
        <v>1.02122139862346</v>
      </c>
      <c r="J7845">
        <f>MAX(I7845*F7845,E7845)</f>
        <v>14.838346921998875</v>
      </c>
      <c r="L7845" s="166"/>
      <c r="M7845" s="41"/>
      <c r="N7845" s="41"/>
      <c r="O7845" s="41"/>
    </row>
    <row r="7846" spans="1:15" x14ac:dyDescent="0.25">
      <c r="A7846" s="165">
        <v>43792.833333333336</v>
      </c>
      <c r="B7846" s="167">
        <f>WEEKNUM(A7846)</f>
        <v>47</v>
      </c>
      <c r="C7846" s="164">
        <f>WEEKDAY(A7846)</f>
        <v>7</v>
      </c>
      <c r="D7846" s="164">
        <v>21</v>
      </c>
      <c r="E7846" s="163">
        <v>10</v>
      </c>
      <c r="F7846" s="163">
        <v>12.975</v>
      </c>
      <c r="G7846" s="163">
        <v>11.55</v>
      </c>
      <c r="H7846" s="1">
        <v>1066</v>
      </c>
      <c r="I7846" s="161">
        <f>VLOOKUP(B7846,L$2:M$54,2,FALSE)</f>
        <v>1.02122139862346</v>
      </c>
      <c r="J7846">
        <f>MAX(I7846*F7846,E7846)</f>
        <v>13.250347647139392</v>
      </c>
      <c r="L7846" s="166"/>
      <c r="M7846" s="41"/>
      <c r="N7846" s="41"/>
      <c r="O7846" s="41"/>
    </row>
    <row r="7847" spans="1:15" x14ac:dyDescent="0.25">
      <c r="A7847" s="165">
        <v>43792.875</v>
      </c>
      <c r="B7847" s="167">
        <f>WEEKNUM(A7847)</f>
        <v>47</v>
      </c>
      <c r="C7847" s="164">
        <f>WEEKDAY(A7847)</f>
        <v>7</v>
      </c>
      <c r="D7847" s="164">
        <v>22</v>
      </c>
      <c r="E7847" s="163">
        <v>12</v>
      </c>
      <c r="F7847" s="163">
        <v>12.2</v>
      </c>
      <c r="G7847" s="163">
        <v>11.719999999999999</v>
      </c>
      <c r="H7847" s="1">
        <v>896</v>
      </c>
      <c r="I7847" s="161">
        <f>VLOOKUP(B7847,L$2:M$54,2,FALSE)</f>
        <v>1.02122139862346</v>
      </c>
      <c r="J7847">
        <f>MAX(I7847*F7847,E7847)</f>
        <v>12.458901063206211</v>
      </c>
      <c r="L7847" s="166"/>
      <c r="M7847" s="41"/>
      <c r="N7847" s="41"/>
      <c r="O7847" s="41"/>
    </row>
    <row r="7848" spans="1:15" x14ac:dyDescent="0.25">
      <c r="A7848" s="165">
        <v>43792.916666666664</v>
      </c>
      <c r="B7848" s="167">
        <f>WEEKNUM(A7848)</f>
        <v>47</v>
      </c>
      <c r="C7848" s="164">
        <f>WEEKDAY(A7848)</f>
        <v>7</v>
      </c>
      <c r="D7848" s="164">
        <v>23</v>
      </c>
      <c r="E7848" s="163">
        <v>12</v>
      </c>
      <c r="F7848" s="163">
        <v>12.885</v>
      </c>
      <c r="G7848" s="163">
        <v>12.379999999999999</v>
      </c>
      <c r="H7848" s="1">
        <v>897</v>
      </c>
      <c r="I7848" s="161">
        <f>VLOOKUP(B7848,L$2:M$54,2,FALSE)</f>
        <v>1.02122139862346</v>
      </c>
      <c r="J7848">
        <f>MAX(I7848*F7848,E7848)</f>
        <v>13.158437721263281</v>
      </c>
      <c r="L7848" s="166"/>
      <c r="M7848" s="41"/>
      <c r="N7848" s="41"/>
      <c r="O7848" s="41"/>
    </row>
    <row r="7849" spans="1:15" x14ac:dyDescent="0.25">
      <c r="A7849" s="165">
        <v>43792.958333333336</v>
      </c>
      <c r="B7849" s="167">
        <f>WEEKNUM(A7849)</f>
        <v>47</v>
      </c>
      <c r="C7849" s="164">
        <f>WEEKDAY(A7849)</f>
        <v>7</v>
      </c>
      <c r="D7849" s="164">
        <v>24</v>
      </c>
      <c r="E7849" s="163">
        <v>11.645</v>
      </c>
      <c r="F7849" s="163">
        <v>11.645</v>
      </c>
      <c r="G7849" s="163">
        <v>11.855</v>
      </c>
      <c r="H7849" s="1">
        <v>689</v>
      </c>
      <c r="I7849" s="161">
        <f>VLOOKUP(B7849,L$2:M$54,2,FALSE)</f>
        <v>1.02122139862346</v>
      </c>
      <c r="J7849">
        <f>MAX(I7849*F7849,E7849)</f>
        <v>11.89212318697019</v>
      </c>
      <c r="L7849" s="166"/>
      <c r="M7849" s="41"/>
      <c r="N7849" s="41"/>
      <c r="O7849" s="41"/>
    </row>
    <row r="7850" spans="1:15" x14ac:dyDescent="0.25">
      <c r="A7850" s="165">
        <v>43793</v>
      </c>
      <c r="B7850" s="167">
        <f>WEEKNUM(A7850)</f>
        <v>48</v>
      </c>
      <c r="C7850" s="164">
        <f>WEEKDAY(A7850)</f>
        <v>1</v>
      </c>
      <c r="D7850" s="164">
        <v>1</v>
      </c>
      <c r="E7850" s="163">
        <v>12.100000000000001</v>
      </c>
      <c r="F7850" s="163">
        <v>12.100000000000001</v>
      </c>
      <c r="G7850" s="163">
        <v>11.925000000000001</v>
      </c>
      <c r="H7850" s="1">
        <v>233</v>
      </c>
      <c r="I7850" s="161">
        <f>VLOOKUP(B7850,L$2:M$54,2,FALSE)</f>
        <v>0.9985981635888117</v>
      </c>
      <c r="J7850">
        <f>MAX(I7850*F7850,E7850)</f>
        <v>12.100000000000001</v>
      </c>
      <c r="L7850" s="166"/>
      <c r="M7850" s="41"/>
      <c r="N7850" s="41"/>
      <c r="O7850" s="41"/>
    </row>
    <row r="7851" spans="1:15" x14ac:dyDescent="0.25">
      <c r="A7851" s="165">
        <v>43793.041666666664</v>
      </c>
      <c r="B7851" s="167">
        <f>WEEKNUM(A7851)</f>
        <v>48</v>
      </c>
      <c r="C7851" s="164">
        <f>WEEKDAY(A7851)</f>
        <v>1</v>
      </c>
      <c r="D7851" s="164">
        <v>2</v>
      </c>
      <c r="E7851" s="163">
        <v>11.620000000000001</v>
      </c>
      <c r="F7851" s="163">
        <v>11.620000000000001</v>
      </c>
      <c r="G7851" s="163">
        <v>11.0625</v>
      </c>
      <c r="H7851" s="1">
        <v>141</v>
      </c>
      <c r="I7851" s="161">
        <f>VLOOKUP(B7851,L$2:M$54,2,FALSE)</f>
        <v>0.9985981635888117</v>
      </c>
      <c r="J7851">
        <f>MAX(I7851*F7851,E7851)</f>
        <v>11.620000000000001</v>
      </c>
      <c r="L7851" s="166"/>
      <c r="M7851" s="41"/>
      <c r="N7851" s="41"/>
      <c r="O7851" s="41"/>
    </row>
    <row r="7852" spans="1:15" x14ac:dyDescent="0.25">
      <c r="A7852" s="165">
        <v>43793.083333333336</v>
      </c>
      <c r="B7852" s="167">
        <f>WEEKNUM(A7852)</f>
        <v>48</v>
      </c>
      <c r="C7852" s="164">
        <f>WEEKDAY(A7852)</f>
        <v>1</v>
      </c>
      <c r="D7852" s="164">
        <v>3</v>
      </c>
      <c r="E7852" s="163">
        <v>10.18</v>
      </c>
      <c r="F7852" s="163">
        <v>10.18</v>
      </c>
      <c r="G7852" s="163">
        <v>12.01</v>
      </c>
      <c r="H7852" s="1">
        <v>99</v>
      </c>
      <c r="I7852" s="161">
        <f>VLOOKUP(B7852,L$2:M$54,2,FALSE)</f>
        <v>0.9985981635888117</v>
      </c>
      <c r="J7852">
        <f>MAX(I7852*F7852,E7852)</f>
        <v>10.18</v>
      </c>
      <c r="L7852" s="166"/>
      <c r="M7852" s="41"/>
      <c r="N7852" s="41"/>
      <c r="O7852" s="41"/>
    </row>
    <row r="7853" spans="1:15" x14ac:dyDescent="0.25">
      <c r="A7853" s="165">
        <v>43793.125</v>
      </c>
      <c r="B7853" s="167">
        <f>WEEKNUM(A7853)</f>
        <v>48</v>
      </c>
      <c r="C7853" s="164">
        <f>WEEKDAY(A7853)</f>
        <v>1</v>
      </c>
      <c r="D7853" s="164">
        <v>4</v>
      </c>
      <c r="E7853" s="163">
        <v>9.7899999999999991</v>
      </c>
      <c r="F7853" s="163">
        <v>9.7899999999999991</v>
      </c>
      <c r="G7853" s="163">
        <v>10.282499999999999</v>
      </c>
      <c r="H7853" s="1">
        <v>139</v>
      </c>
      <c r="I7853" s="161">
        <f>VLOOKUP(B7853,L$2:M$54,2,FALSE)</f>
        <v>0.9985981635888117</v>
      </c>
      <c r="J7853">
        <f>MAX(I7853*F7853,E7853)</f>
        <v>9.7899999999999991</v>
      </c>
      <c r="L7853" s="166"/>
      <c r="M7853" s="41"/>
      <c r="N7853" s="41"/>
      <c r="O7853" s="41"/>
    </row>
    <row r="7854" spans="1:15" x14ac:dyDescent="0.25">
      <c r="A7854" s="165">
        <v>43793.166666666664</v>
      </c>
      <c r="B7854" s="167">
        <f>WEEKNUM(A7854)</f>
        <v>48</v>
      </c>
      <c r="C7854" s="164">
        <f>WEEKDAY(A7854)</f>
        <v>1</v>
      </c>
      <c r="D7854" s="164">
        <v>5</v>
      </c>
      <c r="E7854" s="163">
        <v>10.120000000000001</v>
      </c>
      <c r="F7854" s="163">
        <v>10.120000000000001</v>
      </c>
      <c r="G7854" s="163">
        <v>9.995000000000001</v>
      </c>
      <c r="H7854" s="1">
        <v>358</v>
      </c>
      <c r="I7854" s="161">
        <f>VLOOKUP(B7854,L$2:M$54,2,FALSE)</f>
        <v>0.9985981635888117</v>
      </c>
      <c r="J7854">
        <f>MAX(I7854*F7854,E7854)</f>
        <v>10.120000000000001</v>
      </c>
      <c r="L7854" s="166"/>
      <c r="M7854" s="41"/>
      <c r="N7854" s="41"/>
      <c r="O7854" s="41"/>
    </row>
    <row r="7855" spans="1:15" x14ac:dyDescent="0.25">
      <c r="A7855" s="165">
        <v>43793.208333333336</v>
      </c>
      <c r="B7855" s="167">
        <f>WEEKNUM(A7855)</f>
        <v>48</v>
      </c>
      <c r="C7855" s="164">
        <f>WEEKDAY(A7855)</f>
        <v>1</v>
      </c>
      <c r="D7855" s="164">
        <v>6</v>
      </c>
      <c r="E7855" s="163">
        <v>10.14</v>
      </c>
      <c r="F7855" s="163">
        <v>10.14</v>
      </c>
      <c r="G7855" s="163">
        <v>10.989999999999998</v>
      </c>
      <c r="H7855" s="1">
        <v>904</v>
      </c>
      <c r="I7855" s="161">
        <f>VLOOKUP(B7855,L$2:M$54,2,FALSE)</f>
        <v>0.9985981635888117</v>
      </c>
      <c r="J7855">
        <f>MAX(I7855*F7855,E7855)</f>
        <v>10.14</v>
      </c>
      <c r="L7855" s="166"/>
      <c r="M7855" s="41"/>
      <c r="N7855" s="41"/>
      <c r="O7855" s="41"/>
    </row>
    <row r="7856" spans="1:15" x14ac:dyDescent="0.25">
      <c r="A7856" s="165">
        <v>43793.25</v>
      </c>
      <c r="B7856" s="167">
        <f>WEEKNUM(A7856)</f>
        <v>48</v>
      </c>
      <c r="C7856" s="164">
        <f>WEEKDAY(A7856)</f>
        <v>1</v>
      </c>
      <c r="D7856" s="164">
        <v>7</v>
      </c>
      <c r="E7856" s="163">
        <v>9.8550000000000004</v>
      </c>
      <c r="F7856" s="163">
        <v>9.870000000000001</v>
      </c>
      <c r="G7856" s="163">
        <v>12.504999999999999</v>
      </c>
      <c r="H7856" s="1">
        <v>3391</v>
      </c>
      <c r="I7856" s="161">
        <f>VLOOKUP(B7856,L$2:M$54,2,FALSE)</f>
        <v>0.9985981635888117</v>
      </c>
      <c r="J7856">
        <f>MAX(I7856*F7856,E7856)</f>
        <v>9.8561638746215721</v>
      </c>
      <c r="L7856" s="166"/>
      <c r="M7856" s="41"/>
      <c r="N7856" s="41"/>
      <c r="O7856" s="41"/>
    </row>
    <row r="7857" spans="1:15" x14ac:dyDescent="0.25">
      <c r="A7857" s="165">
        <v>43793.291666666664</v>
      </c>
      <c r="B7857" s="167">
        <f>WEEKNUM(A7857)</f>
        <v>48</v>
      </c>
      <c r="C7857" s="164">
        <f>WEEKDAY(A7857)</f>
        <v>1</v>
      </c>
      <c r="D7857" s="164">
        <v>8</v>
      </c>
      <c r="E7857" s="163">
        <v>9.9349999999999987</v>
      </c>
      <c r="F7857" s="163">
        <v>9.7650000000000006</v>
      </c>
      <c r="G7857" s="163">
        <v>12.879999999999999</v>
      </c>
      <c r="H7857" s="1">
        <v>4468</v>
      </c>
      <c r="I7857" s="161">
        <f>VLOOKUP(B7857,L$2:M$54,2,FALSE)</f>
        <v>0.9985981635888117</v>
      </c>
      <c r="J7857">
        <f>MAX(I7857*F7857,E7857)</f>
        <v>9.9349999999999987</v>
      </c>
      <c r="L7857" s="166"/>
      <c r="M7857" s="41"/>
      <c r="N7857" s="41"/>
      <c r="O7857" s="41"/>
    </row>
    <row r="7858" spans="1:15" x14ac:dyDescent="0.25">
      <c r="A7858" s="165">
        <v>43793.333333333336</v>
      </c>
      <c r="B7858" s="167">
        <f>WEEKNUM(A7858)</f>
        <v>48</v>
      </c>
      <c r="C7858" s="164">
        <f>WEEKDAY(A7858)</f>
        <v>1</v>
      </c>
      <c r="D7858" s="164">
        <v>9</v>
      </c>
      <c r="E7858" s="163">
        <v>9</v>
      </c>
      <c r="F7858" s="163">
        <v>12.815000000000001</v>
      </c>
      <c r="G7858" s="163">
        <v>12.477500000000001</v>
      </c>
      <c r="H7858" s="1">
        <v>3630</v>
      </c>
      <c r="I7858" s="161">
        <f>VLOOKUP(B7858,L$2:M$54,2,FALSE)</f>
        <v>0.9985981635888117</v>
      </c>
      <c r="J7858">
        <f>MAX(I7858*F7858,E7858)</f>
        <v>12.797035466390623</v>
      </c>
      <c r="L7858" s="166"/>
      <c r="M7858" s="41"/>
      <c r="N7858" s="41"/>
      <c r="O7858" s="41"/>
    </row>
    <row r="7859" spans="1:15" x14ac:dyDescent="0.25">
      <c r="A7859" s="165">
        <v>43793.375</v>
      </c>
      <c r="B7859" s="167">
        <f>WEEKNUM(A7859)</f>
        <v>48</v>
      </c>
      <c r="C7859" s="164">
        <f>WEEKDAY(A7859)</f>
        <v>1</v>
      </c>
      <c r="D7859" s="164">
        <v>10</v>
      </c>
      <c r="E7859" s="163">
        <v>10</v>
      </c>
      <c r="F7859" s="163">
        <v>14.09</v>
      </c>
      <c r="G7859" s="163">
        <v>12.952500000000001</v>
      </c>
      <c r="H7859" s="1">
        <v>3008</v>
      </c>
      <c r="I7859" s="161">
        <f>VLOOKUP(B7859,L$2:M$54,2,FALSE)</f>
        <v>0.9985981635888117</v>
      </c>
      <c r="J7859">
        <f>MAX(I7859*F7859,E7859)</f>
        <v>14.070248124966357</v>
      </c>
      <c r="L7859" s="166"/>
      <c r="M7859" s="41"/>
      <c r="N7859" s="41"/>
      <c r="O7859" s="41"/>
    </row>
    <row r="7860" spans="1:15" x14ac:dyDescent="0.25">
      <c r="A7860" s="165">
        <v>43793.416666666664</v>
      </c>
      <c r="B7860" s="167">
        <f>WEEKNUM(A7860)</f>
        <v>48</v>
      </c>
      <c r="C7860" s="164">
        <f>WEEKDAY(A7860)</f>
        <v>1</v>
      </c>
      <c r="D7860" s="164">
        <v>11</v>
      </c>
      <c r="E7860" s="163">
        <v>10</v>
      </c>
      <c r="F7860" s="163">
        <v>13.98</v>
      </c>
      <c r="G7860" s="163">
        <v>12.399999999999999</v>
      </c>
      <c r="H7860" s="1">
        <v>2755</v>
      </c>
      <c r="I7860" s="161">
        <f>VLOOKUP(B7860,L$2:M$54,2,FALSE)</f>
        <v>0.9985981635888117</v>
      </c>
      <c r="J7860">
        <f>MAX(I7860*F7860,E7860)</f>
        <v>13.960402326971588</v>
      </c>
      <c r="L7860" s="166"/>
      <c r="M7860" s="41"/>
      <c r="N7860" s="41"/>
      <c r="O7860" s="41"/>
    </row>
    <row r="7861" spans="1:15" x14ac:dyDescent="0.25">
      <c r="A7861" s="165">
        <v>43793.458333333336</v>
      </c>
      <c r="B7861" s="167">
        <f>WEEKNUM(A7861)</f>
        <v>48</v>
      </c>
      <c r="C7861" s="164">
        <f>WEEKDAY(A7861)</f>
        <v>1</v>
      </c>
      <c r="D7861" s="164">
        <v>12</v>
      </c>
      <c r="E7861" s="163">
        <v>10</v>
      </c>
      <c r="F7861" s="163">
        <v>14.09</v>
      </c>
      <c r="G7861" s="163">
        <v>11.9575</v>
      </c>
      <c r="H7861" s="1">
        <v>2772</v>
      </c>
      <c r="I7861" s="161">
        <f>VLOOKUP(B7861,L$2:M$54,2,FALSE)</f>
        <v>0.9985981635888117</v>
      </c>
      <c r="J7861">
        <f>MAX(I7861*F7861,E7861)</f>
        <v>14.070248124966357</v>
      </c>
      <c r="L7861" s="166"/>
      <c r="M7861" s="41"/>
      <c r="N7861" s="41"/>
      <c r="O7861" s="41"/>
    </row>
    <row r="7862" spans="1:15" x14ac:dyDescent="0.25">
      <c r="A7862" s="165">
        <v>43793.5</v>
      </c>
      <c r="B7862" s="167">
        <f>WEEKNUM(A7862)</f>
        <v>48</v>
      </c>
      <c r="C7862" s="164">
        <f>WEEKDAY(A7862)</f>
        <v>1</v>
      </c>
      <c r="D7862" s="164">
        <v>13</v>
      </c>
      <c r="E7862" s="163">
        <v>10</v>
      </c>
      <c r="F7862" s="163">
        <v>13.98</v>
      </c>
      <c r="G7862" s="163">
        <v>12.254999999999999</v>
      </c>
      <c r="H7862" s="1">
        <v>2696</v>
      </c>
      <c r="I7862" s="161">
        <f>VLOOKUP(B7862,L$2:M$54,2,FALSE)</f>
        <v>0.9985981635888117</v>
      </c>
      <c r="J7862">
        <f>MAX(I7862*F7862,E7862)</f>
        <v>13.960402326971588</v>
      </c>
      <c r="L7862" s="166"/>
      <c r="M7862" s="41"/>
      <c r="N7862" s="41"/>
      <c r="O7862" s="41"/>
    </row>
    <row r="7863" spans="1:15" x14ac:dyDescent="0.25">
      <c r="A7863" s="165">
        <v>43793.541666666664</v>
      </c>
      <c r="B7863" s="167">
        <f>WEEKNUM(A7863)</f>
        <v>48</v>
      </c>
      <c r="C7863" s="164">
        <f>WEEKDAY(A7863)</f>
        <v>1</v>
      </c>
      <c r="D7863" s="164">
        <v>14</v>
      </c>
      <c r="E7863" s="163">
        <v>10</v>
      </c>
      <c r="F7863" s="163">
        <v>14.09</v>
      </c>
      <c r="G7863" s="163">
        <v>12.4975</v>
      </c>
      <c r="H7863" s="1">
        <v>2806</v>
      </c>
      <c r="I7863" s="161">
        <f>VLOOKUP(B7863,L$2:M$54,2,FALSE)</f>
        <v>0.9985981635888117</v>
      </c>
      <c r="J7863">
        <f>MAX(I7863*F7863,E7863)</f>
        <v>14.070248124966357</v>
      </c>
      <c r="L7863" s="166"/>
      <c r="M7863" s="41"/>
      <c r="N7863" s="41"/>
      <c r="O7863" s="41"/>
    </row>
    <row r="7864" spans="1:15" x14ac:dyDescent="0.25">
      <c r="A7864" s="165">
        <v>43793.583333333336</v>
      </c>
      <c r="B7864" s="167">
        <f>WEEKNUM(A7864)</f>
        <v>48</v>
      </c>
      <c r="C7864" s="164">
        <f>WEEKDAY(A7864)</f>
        <v>1</v>
      </c>
      <c r="D7864" s="164">
        <v>15</v>
      </c>
      <c r="E7864" s="163">
        <v>10</v>
      </c>
      <c r="F7864" s="163">
        <v>13.98</v>
      </c>
      <c r="G7864" s="163">
        <v>13.025</v>
      </c>
      <c r="H7864" s="1">
        <v>3185</v>
      </c>
      <c r="I7864" s="161">
        <f>VLOOKUP(B7864,L$2:M$54,2,FALSE)</f>
        <v>0.9985981635888117</v>
      </c>
      <c r="J7864">
        <f>MAX(I7864*F7864,E7864)</f>
        <v>13.960402326971588</v>
      </c>
      <c r="L7864" s="166"/>
      <c r="M7864" s="41"/>
      <c r="N7864" s="41"/>
      <c r="O7864" s="41"/>
    </row>
    <row r="7865" spans="1:15" x14ac:dyDescent="0.25">
      <c r="A7865" s="165">
        <v>43793.625</v>
      </c>
      <c r="B7865" s="167">
        <f>WEEKNUM(A7865)</f>
        <v>48</v>
      </c>
      <c r="C7865" s="164">
        <f>WEEKDAY(A7865)</f>
        <v>1</v>
      </c>
      <c r="D7865" s="164">
        <v>16</v>
      </c>
      <c r="E7865" s="163">
        <v>10</v>
      </c>
      <c r="F7865" s="163">
        <v>13.865</v>
      </c>
      <c r="G7865" s="163">
        <v>13.032499999999999</v>
      </c>
      <c r="H7865" s="1">
        <v>3531</v>
      </c>
      <c r="I7865" s="161">
        <f>VLOOKUP(B7865,L$2:M$54,2,FALSE)</f>
        <v>0.9985981635888117</v>
      </c>
      <c r="J7865">
        <f>MAX(I7865*F7865,E7865)</f>
        <v>13.845563538158874</v>
      </c>
      <c r="L7865" s="166"/>
      <c r="M7865" s="41"/>
      <c r="N7865" s="41"/>
      <c r="O7865" s="41"/>
    </row>
    <row r="7866" spans="1:15" x14ac:dyDescent="0.25">
      <c r="A7866" s="165">
        <v>43793.666666666664</v>
      </c>
      <c r="B7866" s="167">
        <f>WEEKNUM(A7866)</f>
        <v>48</v>
      </c>
      <c r="C7866" s="164">
        <f>WEEKDAY(A7866)</f>
        <v>1</v>
      </c>
      <c r="D7866" s="164">
        <v>17</v>
      </c>
      <c r="E7866" s="163">
        <v>10</v>
      </c>
      <c r="F7866" s="163">
        <v>13.684999999999999</v>
      </c>
      <c r="G7866" s="163">
        <v>14.0075</v>
      </c>
      <c r="H7866" s="1">
        <v>4077</v>
      </c>
      <c r="I7866" s="161">
        <f>VLOOKUP(B7866,L$2:M$54,2,FALSE)</f>
        <v>0.9985981635888117</v>
      </c>
      <c r="J7866">
        <f>MAX(I7866*F7866,E7866)</f>
        <v>13.665815868712887</v>
      </c>
      <c r="L7866" s="166"/>
      <c r="M7866" s="41"/>
      <c r="N7866" s="41"/>
      <c r="O7866" s="41"/>
    </row>
    <row r="7867" spans="1:15" x14ac:dyDescent="0.25">
      <c r="A7867" s="165">
        <v>43793.708333333336</v>
      </c>
      <c r="B7867" s="167">
        <f>WEEKNUM(A7867)</f>
        <v>48</v>
      </c>
      <c r="C7867" s="164">
        <f>WEEKDAY(A7867)</f>
        <v>1</v>
      </c>
      <c r="D7867" s="164">
        <v>18</v>
      </c>
      <c r="E7867" s="163">
        <v>10</v>
      </c>
      <c r="F7867" s="163">
        <v>14.09</v>
      </c>
      <c r="G7867" s="163">
        <v>12.86</v>
      </c>
      <c r="H7867" s="1">
        <v>3672</v>
      </c>
      <c r="I7867" s="161">
        <f>VLOOKUP(B7867,L$2:M$54,2,FALSE)</f>
        <v>0.9985981635888117</v>
      </c>
      <c r="J7867">
        <f>MAX(I7867*F7867,E7867)</f>
        <v>14.070248124966357</v>
      </c>
      <c r="L7867" s="166"/>
      <c r="M7867" s="41"/>
      <c r="N7867" s="41"/>
      <c r="O7867" s="41"/>
    </row>
    <row r="7868" spans="1:15" x14ac:dyDescent="0.25">
      <c r="A7868" s="165">
        <v>43793.75</v>
      </c>
      <c r="B7868" s="167">
        <f>WEEKNUM(A7868)</f>
        <v>48</v>
      </c>
      <c r="C7868" s="164">
        <f>WEEKDAY(A7868)</f>
        <v>1</v>
      </c>
      <c r="D7868" s="164">
        <v>19</v>
      </c>
      <c r="E7868" s="163">
        <v>10</v>
      </c>
      <c r="F7868" s="163">
        <v>13.99</v>
      </c>
      <c r="G7868" s="163">
        <v>12.265000000000001</v>
      </c>
      <c r="H7868" s="1">
        <v>3350</v>
      </c>
      <c r="I7868" s="161">
        <f>VLOOKUP(B7868,L$2:M$54,2,FALSE)</f>
        <v>0.9985981635888117</v>
      </c>
      <c r="J7868">
        <f>MAX(I7868*F7868,E7868)</f>
        <v>13.970388308607475</v>
      </c>
      <c r="L7868" s="166"/>
      <c r="M7868" s="41"/>
      <c r="N7868" s="41"/>
      <c r="O7868" s="41"/>
    </row>
    <row r="7869" spans="1:15" x14ac:dyDescent="0.25">
      <c r="A7869" s="165">
        <v>43793.791666666664</v>
      </c>
      <c r="B7869" s="167">
        <f>WEEKNUM(A7869)</f>
        <v>48</v>
      </c>
      <c r="C7869" s="164">
        <f>WEEKDAY(A7869)</f>
        <v>1</v>
      </c>
      <c r="D7869" s="164">
        <v>20</v>
      </c>
      <c r="E7869" s="163">
        <v>10</v>
      </c>
      <c r="F7869" s="163">
        <v>13.965</v>
      </c>
      <c r="G7869" s="163">
        <v>11.487500000000001</v>
      </c>
      <c r="H7869" s="1">
        <v>2382</v>
      </c>
      <c r="I7869" s="161">
        <f>VLOOKUP(B7869,L$2:M$54,2,FALSE)</f>
        <v>0.9985981635888117</v>
      </c>
      <c r="J7869">
        <f>MAX(I7869*F7869,E7869)</f>
        <v>13.945423354517755</v>
      </c>
      <c r="L7869" s="166"/>
      <c r="M7869" s="41"/>
      <c r="N7869" s="41"/>
      <c r="O7869" s="41"/>
    </row>
    <row r="7870" spans="1:15" x14ac:dyDescent="0.25">
      <c r="A7870" s="165">
        <v>43793.833333333336</v>
      </c>
      <c r="B7870" s="167">
        <f>WEEKNUM(A7870)</f>
        <v>48</v>
      </c>
      <c r="C7870" s="164">
        <f>WEEKDAY(A7870)</f>
        <v>1</v>
      </c>
      <c r="D7870" s="164">
        <v>21</v>
      </c>
      <c r="E7870" s="163">
        <v>10</v>
      </c>
      <c r="F7870" s="163">
        <v>12.815</v>
      </c>
      <c r="G7870" s="163">
        <v>12.1</v>
      </c>
      <c r="H7870" s="1">
        <v>1226</v>
      </c>
      <c r="I7870" s="161">
        <f>VLOOKUP(B7870,L$2:M$54,2,FALSE)</f>
        <v>0.9985981635888117</v>
      </c>
      <c r="J7870">
        <f>MAX(I7870*F7870,E7870)</f>
        <v>12.797035466390621</v>
      </c>
      <c r="L7870" s="166"/>
      <c r="M7870" s="41"/>
      <c r="N7870" s="41"/>
      <c r="O7870" s="41"/>
    </row>
    <row r="7871" spans="1:15" x14ac:dyDescent="0.25">
      <c r="A7871" s="165">
        <v>43793.875</v>
      </c>
      <c r="B7871" s="167">
        <f>WEEKNUM(A7871)</f>
        <v>48</v>
      </c>
      <c r="C7871" s="164">
        <f>WEEKDAY(A7871)</f>
        <v>1</v>
      </c>
      <c r="D7871" s="164">
        <v>22</v>
      </c>
      <c r="E7871" s="163">
        <v>12</v>
      </c>
      <c r="F7871" s="163">
        <v>12.045</v>
      </c>
      <c r="G7871" s="163">
        <v>12.442499999999999</v>
      </c>
      <c r="H7871" s="1">
        <v>977</v>
      </c>
      <c r="I7871" s="161">
        <f>VLOOKUP(B7871,L$2:M$54,2,FALSE)</f>
        <v>0.9985981635888117</v>
      </c>
      <c r="J7871">
        <f>MAX(I7871*F7871,E7871)</f>
        <v>12.028114880427237</v>
      </c>
      <c r="L7871" s="166"/>
      <c r="M7871" s="41"/>
      <c r="N7871" s="41"/>
      <c r="O7871" s="41"/>
    </row>
    <row r="7872" spans="1:15" x14ac:dyDescent="0.25">
      <c r="A7872" s="165">
        <v>43793.916666666664</v>
      </c>
      <c r="B7872" s="167">
        <f>WEEKNUM(A7872)</f>
        <v>48</v>
      </c>
      <c r="C7872" s="164">
        <f>WEEKDAY(A7872)</f>
        <v>1</v>
      </c>
      <c r="D7872" s="164">
        <v>23</v>
      </c>
      <c r="E7872" s="163">
        <v>11</v>
      </c>
      <c r="F7872" s="163">
        <v>11.73</v>
      </c>
      <c r="G7872" s="163">
        <v>11.645</v>
      </c>
      <c r="H7872" s="1">
        <v>987</v>
      </c>
      <c r="I7872" s="161">
        <f>VLOOKUP(B7872,L$2:M$54,2,FALSE)</f>
        <v>0.9985981635888117</v>
      </c>
      <c r="J7872">
        <f>MAX(I7872*F7872,E7872)</f>
        <v>11.713556458896761</v>
      </c>
      <c r="L7872" s="166"/>
      <c r="M7872" s="41"/>
      <c r="N7872" s="41"/>
      <c r="O7872" s="41"/>
    </row>
    <row r="7873" spans="1:15" x14ac:dyDescent="0.25">
      <c r="A7873" s="165">
        <v>43793.958333333336</v>
      </c>
      <c r="B7873" s="167">
        <f>WEEKNUM(A7873)</f>
        <v>48</v>
      </c>
      <c r="C7873" s="164">
        <f>WEEKDAY(A7873)</f>
        <v>1</v>
      </c>
      <c r="D7873" s="164">
        <v>24</v>
      </c>
      <c r="E7873" s="163">
        <v>11.815</v>
      </c>
      <c r="F7873" s="163">
        <v>11.815</v>
      </c>
      <c r="G7873" s="163">
        <v>12.100000000000001</v>
      </c>
      <c r="H7873" s="1">
        <v>953</v>
      </c>
      <c r="I7873" s="161">
        <f>VLOOKUP(B7873,L$2:M$54,2,FALSE)</f>
        <v>0.9985981635888117</v>
      </c>
      <c r="J7873">
        <f>MAX(I7873*F7873,E7873)</f>
        <v>11.815</v>
      </c>
      <c r="L7873" s="166"/>
      <c r="M7873" s="41"/>
      <c r="N7873" s="41"/>
      <c r="O7873" s="41"/>
    </row>
    <row r="7874" spans="1:15" x14ac:dyDescent="0.25">
      <c r="A7874" s="165">
        <v>43794</v>
      </c>
      <c r="B7874" s="167">
        <f>WEEKNUM(A7874)</f>
        <v>48</v>
      </c>
      <c r="C7874" s="164">
        <f>WEEKDAY(A7874)</f>
        <v>2</v>
      </c>
      <c r="D7874" s="164">
        <v>1</v>
      </c>
      <c r="E7874" s="163">
        <v>11.86</v>
      </c>
      <c r="F7874" s="163">
        <v>11.86</v>
      </c>
      <c r="G7874" s="163">
        <v>11.620000000000001</v>
      </c>
      <c r="H7874" s="1">
        <v>731</v>
      </c>
      <c r="I7874" s="161">
        <f>VLOOKUP(B7874,L$2:M$54,2,FALSE)</f>
        <v>0.9985981635888117</v>
      </c>
      <c r="J7874">
        <f>MAX(I7874*F7874,E7874)</f>
        <v>11.86</v>
      </c>
      <c r="L7874" s="166"/>
      <c r="M7874" s="41"/>
      <c r="N7874" s="41"/>
      <c r="O7874" s="41"/>
    </row>
    <row r="7875" spans="1:15" x14ac:dyDescent="0.25">
      <c r="A7875" s="165">
        <v>43794.041666666664</v>
      </c>
      <c r="B7875" s="167">
        <f>WEEKNUM(A7875)</f>
        <v>48</v>
      </c>
      <c r="C7875" s="164">
        <f>WEEKDAY(A7875)</f>
        <v>2</v>
      </c>
      <c r="D7875" s="164">
        <v>2</v>
      </c>
      <c r="E7875" s="163">
        <v>12.065</v>
      </c>
      <c r="F7875" s="163">
        <v>12.065</v>
      </c>
      <c r="G7875" s="163">
        <v>10.18</v>
      </c>
      <c r="H7875" s="1">
        <v>415</v>
      </c>
      <c r="I7875" s="161">
        <f>VLOOKUP(B7875,L$2:M$54,2,FALSE)</f>
        <v>0.9985981635888117</v>
      </c>
      <c r="J7875">
        <f>MAX(I7875*F7875,E7875)</f>
        <v>12.065</v>
      </c>
      <c r="L7875" s="166"/>
      <c r="M7875" s="41"/>
      <c r="N7875" s="41"/>
      <c r="O7875" s="41"/>
    </row>
    <row r="7876" spans="1:15" x14ac:dyDescent="0.25">
      <c r="A7876" s="165">
        <v>43794.083333333336</v>
      </c>
      <c r="B7876" s="167">
        <f>WEEKNUM(A7876)</f>
        <v>48</v>
      </c>
      <c r="C7876" s="164">
        <f>WEEKDAY(A7876)</f>
        <v>2</v>
      </c>
      <c r="D7876" s="164">
        <v>3</v>
      </c>
      <c r="E7876" s="163">
        <v>12.030000000000001</v>
      </c>
      <c r="F7876" s="163">
        <v>12.030000000000001</v>
      </c>
      <c r="G7876" s="163">
        <v>9.7899999999999991</v>
      </c>
      <c r="H7876" s="1">
        <v>226</v>
      </c>
      <c r="I7876" s="161">
        <f>VLOOKUP(B7876,L$2:M$54,2,FALSE)</f>
        <v>0.9985981635888117</v>
      </c>
      <c r="J7876">
        <f>MAX(I7876*F7876,E7876)</f>
        <v>12.030000000000001</v>
      </c>
      <c r="L7876" s="166"/>
      <c r="M7876" s="41"/>
      <c r="N7876" s="41"/>
      <c r="O7876" s="41"/>
    </row>
    <row r="7877" spans="1:15" x14ac:dyDescent="0.25">
      <c r="A7877" s="165">
        <v>43794.125</v>
      </c>
      <c r="B7877" s="167">
        <f>WEEKNUM(A7877)</f>
        <v>48</v>
      </c>
      <c r="C7877" s="164">
        <f>WEEKDAY(A7877)</f>
        <v>2</v>
      </c>
      <c r="D7877" s="164">
        <v>4</v>
      </c>
      <c r="E7877" s="163">
        <v>9.9499999999999993</v>
      </c>
      <c r="F7877" s="163">
        <v>9.9499999999999993</v>
      </c>
      <c r="G7877" s="163">
        <v>10.120000000000001</v>
      </c>
      <c r="H7877" s="1">
        <v>210</v>
      </c>
      <c r="I7877" s="161">
        <f>VLOOKUP(B7877,L$2:M$54,2,FALSE)</f>
        <v>0.9985981635888117</v>
      </c>
      <c r="J7877">
        <f>MAX(I7877*F7877,E7877)</f>
        <v>9.9499999999999993</v>
      </c>
      <c r="L7877" s="166"/>
      <c r="M7877" s="41"/>
      <c r="N7877" s="41"/>
      <c r="O7877" s="41"/>
    </row>
    <row r="7878" spans="1:15" x14ac:dyDescent="0.25">
      <c r="A7878" s="165">
        <v>43794.166666666664</v>
      </c>
      <c r="B7878" s="167">
        <f>WEEKNUM(A7878)</f>
        <v>48</v>
      </c>
      <c r="C7878" s="164">
        <f>WEEKDAY(A7878)</f>
        <v>2</v>
      </c>
      <c r="D7878" s="164">
        <v>5</v>
      </c>
      <c r="E7878" s="163">
        <v>10.190000000000001</v>
      </c>
      <c r="F7878" s="163">
        <v>10.190000000000001</v>
      </c>
      <c r="G7878" s="163">
        <v>10.14</v>
      </c>
      <c r="H7878" s="1">
        <v>293</v>
      </c>
      <c r="I7878" s="161">
        <f>VLOOKUP(B7878,L$2:M$54,2,FALSE)</f>
        <v>0.9985981635888117</v>
      </c>
      <c r="J7878">
        <f>MAX(I7878*F7878,E7878)</f>
        <v>10.190000000000001</v>
      </c>
      <c r="L7878" s="166"/>
      <c r="M7878" s="41"/>
      <c r="N7878" s="41"/>
      <c r="O7878" s="41"/>
    </row>
    <row r="7879" spans="1:15" x14ac:dyDescent="0.25">
      <c r="A7879" s="165">
        <v>43794.208333333336</v>
      </c>
      <c r="B7879" s="167">
        <f>WEEKNUM(A7879)</f>
        <v>48</v>
      </c>
      <c r="C7879" s="164">
        <f>WEEKDAY(A7879)</f>
        <v>2</v>
      </c>
      <c r="D7879" s="164">
        <v>6</v>
      </c>
      <c r="E7879" s="163">
        <v>10.065000000000001</v>
      </c>
      <c r="F7879" s="163">
        <v>10.065000000000001</v>
      </c>
      <c r="G7879" s="163">
        <v>9.8625000000000007</v>
      </c>
      <c r="H7879" s="1">
        <v>342</v>
      </c>
      <c r="I7879" s="161">
        <f>VLOOKUP(B7879,L$2:M$54,2,FALSE)</f>
        <v>0.9985981635888117</v>
      </c>
      <c r="J7879">
        <f>MAX(I7879*F7879,E7879)</f>
        <v>10.065000000000001</v>
      </c>
      <c r="L7879" s="166"/>
      <c r="M7879" s="41"/>
      <c r="N7879" s="41"/>
      <c r="O7879" s="41"/>
    </row>
    <row r="7880" spans="1:15" x14ac:dyDescent="0.25">
      <c r="A7880" s="165">
        <v>43794.25</v>
      </c>
      <c r="B7880" s="167">
        <f>WEEKNUM(A7880)</f>
        <v>48</v>
      </c>
      <c r="C7880" s="164">
        <f>WEEKDAY(A7880)</f>
        <v>2</v>
      </c>
      <c r="D7880" s="164">
        <v>7</v>
      </c>
      <c r="E7880" s="163">
        <v>10.09</v>
      </c>
      <c r="F7880" s="163">
        <v>10.09</v>
      </c>
      <c r="G7880" s="163">
        <v>9.85</v>
      </c>
      <c r="H7880" s="1">
        <v>623</v>
      </c>
      <c r="I7880" s="161">
        <f>VLOOKUP(B7880,L$2:M$54,2,FALSE)</f>
        <v>0.9985981635888117</v>
      </c>
      <c r="J7880">
        <f>MAX(I7880*F7880,E7880)</f>
        <v>10.09</v>
      </c>
      <c r="L7880" s="166"/>
      <c r="M7880" s="41"/>
      <c r="N7880" s="41"/>
      <c r="O7880" s="41"/>
    </row>
    <row r="7881" spans="1:15" x14ac:dyDescent="0.25">
      <c r="A7881" s="165">
        <v>43794.291666666664</v>
      </c>
      <c r="B7881" s="167">
        <f>WEEKNUM(A7881)</f>
        <v>48</v>
      </c>
      <c r="C7881" s="164">
        <f>WEEKDAY(A7881)</f>
        <v>2</v>
      </c>
      <c r="D7881" s="164">
        <v>8</v>
      </c>
      <c r="E7881" s="163">
        <v>9.9499999999999993</v>
      </c>
      <c r="F7881" s="163">
        <v>9.9499999999999993</v>
      </c>
      <c r="G7881" s="163">
        <v>10.907500000000001</v>
      </c>
      <c r="H7881" s="1">
        <v>1349</v>
      </c>
      <c r="I7881" s="161">
        <f>VLOOKUP(B7881,L$2:M$54,2,FALSE)</f>
        <v>0.9985981635888117</v>
      </c>
      <c r="J7881">
        <f>MAX(I7881*F7881,E7881)</f>
        <v>9.9499999999999993</v>
      </c>
      <c r="L7881" s="166"/>
      <c r="M7881" s="41"/>
      <c r="N7881" s="41"/>
      <c r="O7881" s="41"/>
    </row>
    <row r="7882" spans="1:15" x14ac:dyDescent="0.25">
      <c r="A7882" s="165">
        <v>43794.333333333336</v>
      </c>
      <c r="B7882" s="167">
        <f>WEEKNUM(A7882)</f>
        <v>48</v>
      </c>
      <c r="C7882" s="164">
        <f>WEEKDAY(A7882)</f>
        <v>2</v>
      </c>
      <c r="D7882" s="164">
        <v>9</v>
      </c>
      <c r="E7882" s="163">
        <v>11.86</v>
      </c>
      <c r="F7882" s="163">
        <v>11.86</v>
      </c>
      <c r="G7882" s="163">
        <v>12.045</v>
      </c>
      <c r="H7882" s="1">
        <v>1971</v>
      </c>
      <c r="I7882" s="161">
        <f>VLOOKUP(B7882,L$2:M$54,2,FALSE)</f>
        <v>0.9985981635888117</v>
      </c>
      <c r="J7882">
        <f>MAX(I7882*F7882,E7882)</f>
        <v>11.86</v>
      </c>
      <c r="L7882" s="166"/>
      <c r="M7882" s="41"/>
      <c r="N7882" s="41"/>
      <c r="O7882" s="41"/>
    </row>
    <row r="7883" spans="1:15" x14ac:dyDescent="0.25">
      <c r="A7883" s="165">
        <v>43794.375</v>
      </c>
      <c r="B7883" s="167">
        <f>WEEKNUM(A7883)</f>
        <v>48</v>
      </c>
      <c r="C7883" s="164">
        <f>WEEKDAY(A7883)</f>
        <v>2</v>
      </c>
      <c r="D7883" s="164">
        <v>10</v>
      </c>
      <c r="E7883" s="163">
        <v>10.5</v>
      </c>
      <c r="F7883" s="163">
        <v>11.885</v>
      </c>
      <c r="G7883" s="163">
        <v>11.99</v>
      </c>
      <c r="H7883" s="1">
        <v>2499</v>
      </c>
      <c r="I7883" s="161">
        <f>VLOOKUP(B7883,L$2:M$54,2,FALSE)</f>
        <v>0.9985981635888117</v>
      </c>
      <c r="J7883">
        <f>MAX(I7883*F7883,E7883)</f>
        <v>11.868339174253027</v>
      </c>
      <c r="L7883" s="166"/>
      <c r="M7883" s="41"/>
      <c r="N7883" s="41"/>
      <c r="O7883" s="41"/>
    </row>
    <row r="7884" spans="1:15" x14ac:dyDescent="0.25">
      <c r="A7884" s="165">
        <v>43794.416666666664</v>
      </c>
      <c r="B7884" s="167">
        <f>WEEKNUM(A7884)</f>
        <v>48</v>
      </c>
      <c r="C7884" s="164">
        <f>WEEKDAY(A7884)</f>
        <v>2</v>
      </c>
      <c r="D7884" s="164">
        <v>11</v>
      </c>
      <c r="E7884" s="163">
        <v>10.934999999999999</v>
      </c>
      <c r="F7884" s="163">
        <v>11.94</v>
      </c>
      <c r="G7884" s="163">
        <v>12.045</v>
      </c>
      <c r="H7884" s="1">
        <v>2893</v>
      </c>
      <c r="I7884" s="161">
        <f>VLOOKUP(B7884,L$2:M$54,2,FALSE)</f>
        <v>0.9985981635888117</v>
      </c>
      <c r="J7884">
        <f>MAX(I7884*F7884,E7884)</f>
        <v>11.923262073250411</v>
      </c>
      <c r="L7884" s="166"/>
      <c r="M7884" s="41"/>
      <c r="N7884" s="41"/>
      <c r="O7884" s="41"/>
    </row>
    <row r="7885" spans="1:15" x14ac:dyDescent="0.25">
      <c r="A7885" s="165">
        <v>43794.458333333336</v>
      </c>
      <c r="B7885" s="167">
        <f>WEEKNUM(A7885)</f>
        <v>48</v>
      </c>
      <c r="C7885" s="164">
        <f>WEEKDAY(A7885)</f>
        <v>2</v>
      </c>
      <c r="D7885" s="164">
        <v>12</v>
      </c>
      <c r="E7885" s="163">
        <v>10</v>
      </c>
      <c r="F7885" s="163">
        <v>13.870000000000001</v>
      </c>
      <c r="G7885" s="163">
        <v>11.99</v>
      </c>
      <c r="H7885" s="1">
        <v>3057</v>
      </c>
      <c r="I7885" s="161">
        <f>VLOOKUP(B7885,L$2:M$54,2,FALSE)</f>
        <v>0.9985981635888117</v>
      </c>
      <c r="J7885">
        <f>MAX(I7885*F7885,E7885)</f>
        <v>13.850556528976819</v>
      </c>
      <c r="L7885" s="166"/>
      <c r="M7885" s="41"/>
      <c r="N7885" s="41"/>
      <c r="O7885" s="41"/>
    </row>
    <row r="7886" spans="1:15" x14ac:dyDescent="0.25">
      <c r="A7886" s="165">
        <v>43794.5</v>
      </c>
      <c r="B7886" s="167">
        <f>WEEKNUM(A7886)</f>
        <v>48</v>
      </c>
      <c r="C7886" s="164">
        <f>WEEKDAY(A7886)</f>
        <v>2</v>
      </c>
      <c r="D7886" s="164">
        <v>13</v>
      </c>
      <c r="E7886" s="163">
        <v>10</v>
      </c>
      <c r="F7886" s="163">
        <v>14.15</v>
      </c>
      <c r="G7886" s="163">
        <v>12.045</v>
      </c>
      <c r="H7886" s="1">
        <v>2617</v>
      </c>
      <c r="I7886" s="161">
        <f>VLOOKUP(B7886,L$2:M$54,2,FALSE)</f>
        <v>0.9985981635888117</v>
      </c>
      <c r="J7886">
        <f>MAX(I7886*F7886,E7886)</f>
        <v>14.130164014781686</v>
      </c>
      <c r="L7886" s="166"/>
      <c r="M7886" s="41"/>
      <c r="N7886" s="41"/>
      <c r="O7886" s="41"/>
    </row>
    <row r="7887" spans="1:15" x14ac:dyDescent="0.25">
      <c r="A7887" s="165">
        <v>43794.541666666664</v>
      </c>
      <c r="B7887" s="167">
        <f>WEEKNUM(A7887)</f>
        <v>48</v>
      </c>
      <c r="C7887" s="164">
        <f>WEEKDAY(A7887)</f>
        <v>2</v>
      </c>
      <c r="D7887" s="164">
        <v>14</v>
      </c>
      <c r="E7887" s="163">
        <v>10</v>
      </c>
      <c r="F7887" s="163">
        <v>11.9375</v>
      </c>
      <c r="G7887" s="163">
        <v>11.99</v>
      </c>
      <c r="H7887" s="1">
        <v>2726</v>
      </c>
      <c r="I7887" s="161">
        <f>VLOOKUP(B7887,L$2:M$54,2,FALSE)</f>
        <v>0.9985981635888117</v>
      </c>
      <c r="J7887">
        <f>MAX(I7887*F7887,E7887)</f>
        <v>11.92076557784144</v>
      </c>
      <c r="L7887" s="166"/>
      <c r="M7887" s="41"/>
      <c r="N7887" s="41"/>
      <c r="O7887" s="41"/>
    </row>
    <row r="7888" spans="1:15" x14ac:dyDescent="0.25">
      <c r="A7888" s="165">
        <v>43794.583333333336</v>
      </c>
      <c r="B7888" s="167">
        <f>WEEKNUM(A7888)</f>
        <v>48</v>
      </c>
      <c r="C7888" s="164">
        <f>WEEKDAY(A7888)</f>
        <v>2</v>
      </c>
      <c r="D7888" s="164">
        <v>15</v>
      </c>
      <c r="E7888" s="163">
        <v>11</v>
      </c>
      <c r="F7888" s="163">
        <v>12.105</v>
      </c>
      <c r="G7888" s="163">
        <v>11.932500000000001</v>
      </c>
      <c r="H7888" s="1">
        <v>2841</v>
      </c>
      <c r="I7888" s="161">
        <f>VLOOKUP(B7888,L$2:M$54,2,FALSE)</f>
        <v>0.9985981635888117</v>
      </c>
      <c r="J7888">
        <f>MAX(I7888*F7888,E7888)</f>
        <v>12.088030770242566</v>
      </c>
      <c r="L7888" s="166"/>
      <c r="M7888" s="41"/>
      <c r="N7888" s="41"/>
      <c r="O7888" s="41"/>
    </row>
    <row r="7889" spans="1:15" x14ac:dyDescent="0.25">
      <c r="A7889" s="165">
        <v>43794.625</v>
      </c>
      <c r="B7889" s="167">
        <f>WEEKNUM(A7889)</f>
        <v>48</v>
      </c>
      <c r="C7889" s="164">
        <f>WEEKDAY(A7889)</f>
        <v>2</v>
      </c>
      <c r="D7889" s="164">
        <v>16</v>
      </c>
      <c r="E7889" s="163">
        <v>10</v>
      </c>
      <c r="F7889" s="163">
        <v>13.850000000000001</v>
      </c>
      <c r="G7889" s="163">
        <v>11.842499999999999</v>
      </c>
      <c r="H7889" s="1">
        <v>2769</v>
      </c>
      <c r="I7889" s="161">
        <f>VLOOKUP(B7889,L$2:M$54,2,FALSE)</f>
        <v>0.9985981635888117</v>
      </c>
      <c r="J7889">
        <f>MAX(I7889*F7889,E7889)</f>
        <v>13.830584565705044</v>
      </c>
      <c r="L7889" s="166"/>
      <c r="M7889" s="41"/>
      <c r="N7889" s="41"/>
      <c r="O7889" s="41"/>
    </row>
    <row r="7890" spans="1:15" x14ac:dyDescent="0.25">
      <c r="A7890" s="165">
        <v>43794.666666666664</v>
      </c>
      <c r="B7890" s="167">
        <f>WEEKNUM(A7890)</f>
        <v>48</v>
      </c>
      <c r="C7890" s="164">
        <f>WEEKDAY(A7890)</f>
        <v>2</v>
      </c>
      <c r="D7890" s="164">
        <v>17</v>
      </c>
      <c r="E7890" s="163">
        <v>10</v>
      </c>
      <c r="F7890" s="163">
        <v>14.260000000000002</v>
      </c>
      <c r="G7890" s="163">
        <v>12.045</v>
      </c>
      <c r="H7890" s="1">
        <v>2746</v>
      </c>
      <c r="I7890" s="161">
        <f>VLOOKUP(B7890,L$2:M$54,2,FALSE)</f>
        <v>0.9985981635888117</v>
      </c>
      <c r="J7890">
        <f>MAX(I7890*F7890,E7890)</f>
        <v>14.240009812776456</v>
      </c>
      <c r="L7890" s="166"/>
      <c r="M7890" s="41"/>
      <c r="N7890" s="41"/>
      <c r="O7890" s="41"/>
    </row>
    <row r="7891" spans="1:15" x14ac:dyDescent="0.25">
      <c r="A7891" s="165">
        <v>43794.708333333336</v>
      </c>
      <c r="B7891" s="167">
        <f>WEEKNUM(A7891)</f>
        <v>48</v>
      </c>
      <c r="C7891" s="164">
        <f>WEEKDAY(A7891)</f>
        <v>2</v>
      </c>
      <c r="D7891" s="164">
        <v>18</v>
      </c>
      <c r="E7891" s="163">
        <v>10</v>
      </c>
      <c r="F7891" s="163">
        <v>14</v>
      </c>
      <c r="G7891" s="163">
        <v>11.995000000000001</v>
      </c>
      <c r="H7891" s="1">
        <v>2926</v>
      </c>
      <c r="I7891" s="161">
        <f>VLOOKUP(B7891,L$2:M$54,2,FALSE)</f>
        <v>0.9985981635888117</v>
      </c>
      <c r="J7891">
        <f>MAX(I7891*F7891,E7891)</f>
        <v>13.980374290243365</v>
      </c>
      <c r="L7891" s="166"/>
      <c r="M7891" s="41"/>
      <c r="N7891" s="41"/>
      <c r="O7891" s="41"/>
    </row>
    <row r="7892" spans="1:15" x14ac:dyDescent="0.25">
      <c r="A7892" s="165">
        <v>43794.75</v>
      </c>
      <c r="B7892" s="167">
        <f>WEEKNUM(A7892)</f>
        <v>48</v>
      </c>
      <c r="C7892" s="164">
        <f>WEEKDAY(A7892)</f>
        <v>2</v>
      </c>
      <c r="D7892" s="164">
        <v>19</v>
      </c>
      <c r="E7892" s="163">
        <v>10</v>
      </c>
      <c r="F7892" s="163">
        <v>13.850000000000001</v>
      </c>
      <c r="G7892" s="163">
        <v>11.9825</v>
      </c>
      <c r="H7892" s="1">
        <v>2706</v>
      </c>
      <c r="I7892" s="161">
        <f>VLOOKUP(B7892,L$2:M$54,2,FALSE)</f>
        <v>0.9985981635888117</v>
      </c>
      <c r="J7892">
        <f>MAX(I7892*F7892,E7892)</f>
        <v>13.830584565705044</v>
      </c>
      <c r="L7892" s="166"/>
      <c r="M7892" s="41"/>
      <c r="N7892" s="41"/>
      <c r="O7892" s="41"/>
    </row>
    <row r="7893" spans="1:15" x14ac:dyDescent="0.25">
      <c r="A7893" s="165">
        <v>43794.791666666664</v>
      </c>
      <c r="B7893" s="167">
        <f>WEEKNUM(A7893)</f>
        <v>48</v>
      </c>
      <c r="C7893" s="164">
        <f>WEEKDAY(A7893)</f>
        <v>2</v>
      </c>
      <c r="D7893" s="164">
        <v>20</v>
      </c>
      <c r="E7893" s="163">
        <v>10</v>
      </c>
      <c r="F7893" s="163">
        <v>14.260000000000002</v>
      </c>
      <c r="G7893" s="163">
        <v>11.407499999999999</v>
      </c>
      <c r="H7893" s="1">
        <v>1666</v>
      </c>
      <c r="I7893" s="161">
        <f>VLOOKUP(B7893,L$2:M$54,2,FALSE)</f>
        <v>0.9985981635888117</v>
      </c>
      <c r="J7893">
        <f>MAX(I7893*F7893,E7893)</f>
        <v>14.240009812776456</v>
      </c>
      <c r="L7893" s="166"/>
      <c r="M7893" s="41"/>
      <c r="N7893" s="41"/>
      <c r="O7893" s="41"/>
    </row>
    <row r="7894" spans="1:15" x14ac:dyDescent="0.25">
      <c r="A7894" s="165">
        <v>43794.833333333336</v>
      </c>
      <c r="B7894" s="167">
        <f>WEEKNUM(A7894)</f>
        <v>48</v>
      </c>
      <c r="C7894" s="164">
        <f>WEEKDAY(A7894)</f>
        <v>2</v>
      </c>
      <c r="D7894" s="164">
        <v>21</v>
      </c>
      <c r="E7894" s="163">
        <v>10</v>
      </c>
      <c r="F7894" s="163">
        <v>13</v>
      </c>
      <c r="G7894" s="163">
        <v>12.022500000000001</v>
      </c>
      <c r="H7894" s="1">
        <v>984</v>
      </c>
      <c r="I7894" s="161">
        <f>VLOOKUP(B7894,L$2:M$54,2,FALSE)</f>
        <v>0.9985981635888117</v>
      </c>
      <c r="J7894">
        <f>MAX(I7894*F7894,E7894)</f>
        <v>12.981776126654552</v>
      </c>
      <c r="L7894" s="166"/>
      <c r="M7894" s="41"/>
      <c r="N7894" s="41"/>
      <c r="O7894" s="41"/>
    </row>
    <row r="7895" spans="1:15" x14ac:dyDescent="0.25">
      <c r="A7895" s="165">
        <v>43794.875</v>
      </c>
      <c r="B7895" s="167">
        <f>WEEKNUM(A7895)</f>
        <v>48</v>
      </c>
      <c r="C7895" s="164">
        <f>WEEKDAY(A7895)</f>
        <v>2</v>
      </c>
      <c r="D7895" s="164">
        <v>22</v>
      </c>
      <c r="E7895" s="163">
        <v>12.01</v>
      </c>
      <c r="F7895" s="163">
        <v>12.01</v>
      </c>
      <c r="G7895" s="163">
        <v>11.365</v>
      </c>
      <c r="H7895" s="1">
        <v>905</v>
      </c>
      <c r="I7895" s="161">
        <f>VLOOKUP(B7895,L$2:M$54,2,FALSE)</f>
        <v>0.9985981635888117</v>
      </c>
      <c r="J7895">
        <f>MAX(I7895*F7895,E7895)</f>
        <v>12.01</v>
      </c>
      <c r="L7895" s="166"/>
      <c r="M7895" s="41"/>
      <c r="N7895" s="41"/>
      <c r="O7895" s="41"/>
    </row>
    <row r="7896" spans="1:15" x14ac:dyDescent="0.25">
      <c r="A7896" s="165">
        <v>43794.916666666664</v>
      </c>
      <c r="B7896" s="167">
        <f>WEEKNUM(A7896)</f>
        <v>48</v>
      </c>
      <c r="C7896" s="164">
        <f>WEEKDAY(A7896)</f>
        <v>2</v>
      </c>
      <c r="D7896" s="164">
        <v>23</v>
      </c>
      <c r="E7896" s="163">
        <v>11.9375</v>
      </c>
      <c r="F7896" s="163">
        <v>11.9375</v>
      </c>
      <c r="G7896" s="163">
        <v>11.815</v>
      </c>
      <c r="H7896" s="1">
        <v>945</v>
      </c>
      <c r="I7896" s="161">
        <f>VLOOKUP(B7896,L$2:M$54,2,FALSE)</f>
        <v>0.9985981635888117</v>
      </c>
      <c r="J7896">
        <f>MAX(I7896*F7896,E7896)</f>
        <v>11.9375</v>
      </c>
      <c r="L7896" s="166"/>
      <c r="M7896" s="41"/>
      <c r="N7896" s="41"/>
      <c r="O7896" s="41"/>
    </row>
    <row r="7897" spans="1:15" x14ac:dyDescent="0.25">
      <c r="A7897" s="165">
        <v>43794.958333333336</v>
      </c>
      <c r="B7897" s="167">
        <f>WEEKNUM(A7897)</f>
        <v>48</v>
      </c>
      <c r="C7897" s="164">
        <f>WEEKDAY(A7897)</f>
        <v>2</v>
      </c>
      <c r="D7897" s="164">
        <v>24</v>
      </c>
      <c r="E7897" s="163">
        <v>12.105</v>
      </c>
      <c r="F7897" s="163">
        <v>12.105</v>
      </c>
      <c r="G7897" s="163">
        <v>11.86</v>
      </c>
      <c r="H7897" s="1">
        <v>1096</v>
      </c>
      <c r="I7897" s="161">
        <f>VLOOKUP(B7897,L$2:M$54,2,FALSE)</f>
        <v>0.9985981635888117</v>
      </c>
      <c r="J7897">
        <f>MAX(I7897*F7897,E7897)</f>
        <v>12.105</v>
      </c>
      <c r="L7897" s="166"/>
      <c r="M7897" s="41"/>
      <c r="N7897" s="41"/>
      <c r="O7897" s="41"/>
    </row>
    <row r="7898" spans="1:15" x14ac:dyDescent="0.25">
      <c r="A7898" s="165">
        <v>43795</v>
      </c>
      <c r="B7898" s="167">
        <f>WEEKNUM(A7898)</f>
        <v>48</v>
      </c>
      <c r="C7898" s="164">
        <f>WEEKDAY(A7898)</f>
        <v>3</v>
      </c>
      <c r="D7898" s="164">
        <v>1</v>
      </c>
      <c r="E7898" s="163">
        <v>12.032500000000001</v>
      </c>
      <c r="F7898" s="163">
        <v>12.032500000000001</v>
      </c>
      <c r="G7898" s="163">
        <v>12.065</v>
      </c>
      <c r="H7898" s="1">
        <v>917</v>
      </c>
      <c r="I7898" s="161">
        <f>VLOOKUP(B7898,L$2:M$54,2,FALSE)</f>
        <v>0.9985981635888117</v>
      </c>
      <c r="J7898">
        <f>MAX(I7898*F7898,E7898)</f>
        <v>12.032500000000001</v>
      </c>
      <c r="L7898" s="166"/>
      <c r="M7898" s="41"/>
      <c r="N7898" s="41"/>
      <c r="O7898" s="41"/>
    </row>
    <row r="7899" spans="1:15" x14ac:dyDescent="0.25">
      <c r="A7899" s="165">
        <v>43795.041666666664</v>
      </c>
      <c r="B7899" s="167">
        <f>WEEKNUM(A7899)</f>
        <v>48</v>
      </c>
      <c r="C7899" s="164">
        <f>WEEKDAY(A7899)</f>
        <v>3</v>
      </c>
      <c r="D7899" s="164">
        <v>2</v>
      </c>
      <c r="E7899" s="163">
        <v>10.879999999999999</v>
      </c>
      <c r="F7899" s="163">
        <v>10.879999999999999</v>
      </c>
      <c r="G7899" s="163">
        <v>12.030000000000001</v>
      </c>
      <c r="H7899" s="1">
        <v>450</v>
      </c>
      <c r="I7899" s="161">
        <f>VLOOKUP(B7899,L$2:M$54,2,FALSE)</f>
        <v>0.9985981635888117</v>
      </c>
      <c r="J7899">
        <f>MAX(I7899*F7899,E7899)</f>
        <v>10.879999999999999</v>
      </c>
      <c r="L7899" s="166"/>
      <c r="M7899" s="41"/>
      <c r="N7899" s="41"/>
      <c r="O7899" s="41"/>
    </row>
    <row r="7900" spans="1:15" x14ac:dyDescent="0.25">
      <c r="A7900" s="165">
        <v>43795.083333333336</v>
      </c>
      <c r="B7900" s="167">
        <f>WEEKNUM(A7900)</f>
        <v>48</v>
      </c>
      <c r="C7900" s="164">
        <f>WEEKDAY(A7900)</f>
        <v>3</v>
      </c>
      <c r="D7900" s="164">
        <v>3</v>
      </c>
      <c r="E7900" s="163">
        <v>12</v>
      </c>
      <c r="F7900" s="163">
        <v>12</v>
      </c>
      <c r="G7900" s="163">
        <v>9.9499999999999993</v>
      </c>
      <c r="H7900" s="1">
        <v>307</v>
      </c>
      <c r="I7900" s="161">
        <f>VLOOKUP(B7900,L$2:M$54,2,FALSE)</f>
        <v>0.9985981635888117</v>
      </c>
      <c r="J7900">
        <f>MAX(I7900*F7900,E7900)</f>
        <v>12</v>
      </c>
      <c r="L7900" s="166"/>
      <c r="M7900" s="41"/>
      <c r="N7900" s="41"/>
      <c r="O7900" s="41"/>
    </row>
    <row r="7901" spans="1:15" x14ac:dyDescent="0.25">
      <c r="A7901" s="165">
        <v>43795.125</v>
      </c>
      <c r="B7901" s="167">
        <f>WEEKNUM(A7901)</f>
        <v>48</v>
      </c>
      <c r="C7901" s="164">
        <f>WEEKDAY(A7901)</f>
        <v>3</v>
      </c>
      <c r="D7901" s="164">
        <v>4</v>
      </c>
      <c r="E7901" s="163">
        <v>10.6</v>
      </c>
      <c r="F7901" s="163">
        <v>11.1</v>
      </c>
      <c r="G7901" s="163">
        <v>10.190000000000001</v>
      </c>
      <c r="H7901" s="1">
        <v>227</v>
      </c>
      <c r="I7901" s="161">
        <f>VLOOKUP(B7901,L$2:M$54,2,FALSE)</f>
        <v>0.9985981635888117</v>
      </c>
      <c r="J7901">
        <f>MAX(I7901*F7901,E7901)</f>
        <v>11.084439615835809</v>
      </c>
      <c r="L7901" s="166"/>
      <c r="M7901" s="41"/>
      <c r="N7901" s="41"/>
      <c r="O7901" s="41"/>
    </row>
    <row r="7902" spans="1:15" x14ac:dyDescent="0.25">
      <c r="A7902" s="165">
        <v>43795.166666666664</v>
      </c>
      <c r="B7902" s="167">
        <f>WEEKNUM(A7902)</f>
        <v>48</v>
      </c>
      <c r="C7902" s="164">
        <f>WEEKDAY(A7902)</f>
        <v>3</v>
      </c>
      <c r="D7902" s="164">
        <v>5</v>
      </c>
      <c r="E7902" s="163">
        <v>11.875</v>
      </c>
      <c r="F7902" s="163">
        <v>12</v>
      </c>
      <c r="G7902" s="163">
        <v>10.065000000000001</v>
      </c>
      <c r="H7902" s="1">
        <v>216</v>
      </c>
      <c r="I7902" s="161">
        <f>VLOOKUP(B7902,L$2:M$54,2,FALSE)</f>
        <v>0.9985981635888117</v>
      </c>
      <c r="J7902">
        <f>MAX(I7902*F7902,E7902)</f>
        <v>11.98317796306574</v>
      </c>
      <c r="L7902" s="166"/>
      <c r="M7902" s="41"/>
      <c r="N7902" s="41"/>
      <c r="O7902" s="41"/>
    </row>
    <row r="7903" spans="1:15" x14ac:dyDescent="0.25">
      <c r="A7903" s="165">
        <v>43795.208333333336</v>
      </c>
      <c r="B7903" s="167">
        <f>WEEKNUM(A7903)</f>
        <v>48</v>
      </c>
      <c r="C7903" s="164">
        <f>WEEKDAY(A7903)</f>
        <v>3</v>
      </c>
      <c r="D7903" s="164">
        <v>6</v>
      </c>
      <c r="E7903" s="163">
        <v>10.6</v>
      </c>
      <c r="F7903" s="163">
        <v>11.1</v>
      </c>
      <c r="G7903" s="163">
        <v>10.09</v>
      </c>
      <c r="H7903" s="1">
        <v>221</v>
      </c>
      <c r="I7903" s="161">
        <f>VLOOKUP(B7903,L$2:M$54,2,FALSE)</f>
        <v>0.9985981635888117</v>
      </c>
      <c r="J7903">
        <f>MAX(I7903*F7903,E7903)</f>
        <v>11.084439615835809</v>
      </c>
      <c r="L7903" s="166"/>
      <c r="M7903" s="41"/>
      <c r="N7903" s="41"/>
      <c r="O7903" s="41"/>
    </row>
    <row r="7904" spans="1:15" x14ac:dyDescent="0.25">
      <c r="A7904" s="165">
        <v>43795.25</v>
      </c>
      <c r="B7904" s="167">
        <f>WEEKNUM(A7904)</f>
        <v>48</v>
      </c>
      <c r="C7904" s="164">
        <f>WEEKDAY(A7904)</f>
        <v>3</v>
      </c>
      <c r="D7904" s="164">
        <v>7</v>
      </c>
      <c r="E7904" s="163">
        <v>10.5</v>
      </c>
      <c r="F7904" s="163">
        <v>11</v>
      </c>
      <c r="G7904" s="163">
        <v>9.9499999999999993</v>
      </c>
      <c r="H7904" s="1">
        <v>270</v>
      </c>
      <c r="I7904" s="161">
        <f>VLOOKUP(B7904,L$2:M$54,2,FALSE)</f>
        <v>0.9985981635888117</v>
      </c>
      <c r="J7904">
        <f>MAX(I7904*F7904,E7904)</f>
        <v>10.984579799476929</v>
      </c>
      <c r="L7904" s="166"/>
      <c r="M7904" s="41"/>
      <c r="N7904" s="41"/>
      <c r="O7904" s="41"/>
    </row>
    <row r="7905" spans="1:15" x14ac:dyDescent="0.25">
      <c r="A7905" s="165">
        <v>43795.291666666664</v>
      </c>
      <c r="B7905" s="167">
        <f>WEEKNUM(A7905)</f>
        <v>48</v>
      </c>
      <c r="C7905" s="164">
        <f>WEEKDAY(A7905)</f>
        <v>3</v>
      </c>
      <c r="D7905" s="164">
        <v>8</v>
      </c>
      <c r="E7905" s="163">
        <v>10.875</v>
      </c>
      <c r="F7905" s="163">
        <v>12</v>
      </c>
      <c r="G7905" s="163">
        <v>11.86</v>
      </c>
      <c r="H7905" s="1">
        <v>421</v>
      </c>
      <c r="I7905" s="161">
        <f>VLOOKUP(B7905,L$2:M$54,2,FALSE)</f>
        <v>0.9985981635888117</v>
      </c>
      <c r="J7905">
        <f>MAX(I7905*F7905,E7905)</f>
        <v>11.98317796306574</v>
      </c>
      <c r="L7905" s="166"/>
      <c r="M7905" s="41"/>
      <c r="N7905" s="41"/>
      <c r="O7905" s="41"/>
    </row>
    <row r="7906" spans="1:15" x14ac:dyDescent="0.25">
      <c r="A7906" s="165">
        <v>43795.333333333336</v>
      </c>
      <c r="B7906" s="167">
        <f>WEEKNUM(A7906)</f>
        <v>48</v>
      </c>
      <c r="C7906" s="164">
        <f>WEEKDAY(A7906)</f>
        <v>3</v>
      </c>
      <c r="D7906" s="164">
        <v>9</v>
      </c>
      <c r="E7906" s="163">
        <v>10</v>
      </c>
      <c r="F7906" s="163">
        <v>15.75</v>
      </c>
      <c r="G7906" s="163">
        <v>11.192499999999999</v>
      </c>
      <c r="H7906" s="1">
        <v>700</v>
      </c>
      <c r="I7906" s="161">
        <f>VLOOKUP(B7906,L$2:M$54,2,FALSE)</f>
        <v>0.9985981635888117</v>
      </c>
      <c r="J7906">
        <f>MAX(I7906*F7906,E7906)</f>
        <v>15.727921076523785</v>
      </c>
      <c r="L7906" s="166"/>
      <c r="M7906" s="41"/>
      <c r="N7906" s="41"/>
      <c r="O7906" s="41"/>
    </row>
    <row r="7907" spans="1:15" x14ac:dyDescent="0.25">
      <c r="A7907" s="165">
        <v>43795.375</v>
      </c>
      <c r="B7907" s="167">
        <f>WEEKNUM(A7907)</f>
        <v>48</v>
      </c>
      <c r="C7907" s="164">
        <f>WEEKDAY(A7907)</f>
        <v>3</v>
      </c>
      <c r="D7907" s="164">
        <v>10</v>
      </c>
      <c r="E7907" s="163">
        <v>10</v>
      </c>
      <c r="F7907" s="163">
        <v>17.625</v>
      </c>
      <c r="G7907" s="163">
        <v>11.4375</v>
      </c>
      <c r="H7907" s="1">
        <v>1108</v>
      </c>
      <c r="I7907" s="161">
        <f>VLOOKUP(B7907,L$2:M$54,2,FALSE)</f>
        <v>0.9985981635888117</v>
      </c>
      <c r="J7907">
        <f>MAX(I7907*F7907,E7907)</f>
        <v>17.600292633252806</v>
      </c>
      <c r="L7907" s="166"/>
      <c r="M7907" s="41"/>
      <c r="N7907" s="41"/>
      <c r="O7907" s="41"/>
    </row>
    <row r="7908" spans="1:15" x14ac:dyDescent="0.25">
      <c r="A7908" s="165">
        <v>43795.416666666664</v>
      </c>
      <c r="B7908" s="167">
        <f>WEEKNUM(A7908)</f>
        <v>48</v>
      </c>
      <c r="C7908" s="164">
        <f>WEEKDAY(A7908)</f>
        <v>3</v>
      </c>
      <c r="D7908" s="164">
        <v>11</v>
      </c>
      <c r="E7908" s="163">
        <v>10</v>
      </c>
      <c r="F7908" s="163">
        <v>14.75</v>
      </c>
      <c r="G7908" s="163">
        <v>11.935</v>
      </c>
      <c r="H7908" s="1">
        <v>1682</v>
      </c>
      <c r="I7908" s="161">
        <f>VLOOKUP(B7908,L$2:M$54,2,FALSE)</f>
        <v>0.9985981635888117</v>
      </c>
      <c r="J7908">
        <f>MAX(I7908*F7908,E7908)</f>
        <v>14.729322912934972</v>
      </c>
      <c r="L7908" s="166"/>
      <c r="M7908" s="41"/>
      <c r="N7908" s="41"/>
      <c r="O7908" s="41"/>
    </row>
    <row r="7909" spans="1:15" x14ac:dyDescent="0.25">
      <c r="A7909" s="165">
        <v>43795.458333333336</v>
      </c>
      <c r="B7909" s="167">
        <f>WEEKNUM(A7909)</f>
        <v>48</v>
      </c>
      <c r="C7909" s="164">
        <f>WEEKDAY(A7909)</f>
        <v>3</v>
      </c>
      <c r="D7909" s="164">
        <v>12</v>
      </c>
      <c r="E7909" s="163">
        <v>10</v>
      </c>
      <c r="F7909" s="163">
        <v>14</v>
      </c>
      <c r="G7909" s="163">
        <v>12.074999999999999</v>
      </c>
      <c r="H7909" s="1">
        <v>2308</v>
      </c>
      <c r="I7909" s="161">
        <f>VLOOKUP(B7909,L$2:M$54,2,FALSE)</f>
        <v>0.9985981635888117</v>
      </c>
      <c r="J7909">
        <f>MAX(I7909*F7909,E7909)</f>
        <v>13.980374290243365</v>
      </c>
      <c r="L7909" s="166"/>
      <c r="M7909" s="41"/>
      <c r="N7909" s="41"/>
      <c r="O7909" s="41"/>
    </row>
    <row r="7910" spans="1:15" x14ac:dyDescent="0.25">
      <c r="A7910" s="165">
        <v>43795.5</v>
      </c>
      <c r="B7910" s="167">
        <f>WEEKNUM(A7910)</f>
        <v>48</v>
      </c>
      <c r="C7910" s="164">
        <f>WEEKDAY(A7910)</f>
        <v>3</v>
      </c>
      <c r="D7910" s="164">
        <v>13</v>
      </c>
      <c r="E7910" s="163">
        <v>10</v>
      </c>
      <c r="F7910" s="163">
        <v>13.875</v>
      </c>
      <c r="G7910" s="163">
        <v>10.96875</v>
      </c>
      <c r="H7910" s="1">
        <v>2046</v>
      </c>
      <c r="I7910" s="161">
        <f>VLOOKUP(B7910,L$2:M$54,2,FALSE)</f>
        <v>0.9985981635888117</v>
      </c>
      <c r="J7910">
        <f>MAX(I7910*F7910,E7910)</f>
        <v>13.855549519794762</v>
      </c>
      <c r="L7910" s="166"/>
      <c r="M7910" s="41"/>
      <c r="N7910" s="41"/>
      <c r="O7910" s="41"/>
    </row>
    <row r="7911" spans="1:15" x14ac:dyDescent="0.25">
      <c r="A7911" s="165">
        <v>43795.541666666664</v>
      </c>
      <c r="B7911" s="167">
        <f>WEEKNUM(A7911)</f>
        <v>48</v>
      </c>
      <c r="C7911" s="164">
        <f>WEEKDAY(A7911)</f>
        <v>3</v>
      </c>
      <c r="D7911" s="164">
        <v>14</v>
      </c>
      <c r="E7911" s="163">
        <v>10</v>
      </c>
      <c r="F7911" s="163">
        <v>14.125</v>
      </c>
      <c r="G7911" s="163">
        <v>11.5525</v>
      </c>
      <c r="H7911" s="1">
        <v>1835</v>
      </c>
      <c r="I7911" s="161">
        <f>VLOOKUP(B7911,L$2:M$54,2,FALSE)</f>
        <v>0.9985981635888117</v>
      </c>
      <c r="J7911">
        <f>MAX(I7911*F7911,E7911)</f>
        <v>14.105199060691966</v>
      </c>
      <c r="L7911" s="166"/>
      <c r="M7911" s="41"/>
      <c r="N7911" s="41"/>
      <c r="O7911" s="41"/>
    </row>
    <row r="7912" spans="1:15" x14ac:dyDescent="0.25">
      <c r="A7912" s="165">
        <v>43795.583333333336</v>
      </c>
      <c r="B7912" s="167">
        <f>WEEKNUM(A7912)</f>
        <v>48</v>
      </c>
      <c r="C7912" s="164">
        <f>WEEKDAY(A7912)</f>
        <v>3</v>
      </c>
      <c r="D7912" s="164">
        <v>15</v>
      </c>
      <c r="E7912" s="163">
        <v>10</v>
      </c>
      <c r="F7912" s="163">
        <v>14.074999999999999</v>
      </c>
      <c r="G7912" s="163">
        <v>11.925000000000001</v>
      </c>
      <c r="H7912" s="1">
        <v>2292</v>
      </c>
      <c r="I7912" s="161">
        <f>VLOOKUP(B7912,L$2:M$54,2,FALSE)</f>
        <v>0.9985981635888117</v>
      </c>
      <c r="J7912">
        <f>MAX(I7912*F7912,E7912)</f>
        <v>14.055269152512524</v>
      </c>
      <c r="L7912" s="166"/>
      <c r="M7912" s="41"/>
      <c r="N7912" s="41"/>
      <c r="O7912" s="41"/>
    </row>
    <row r="7913" spans="1:15" x14ac:dyDescent="0.25">
      <c r="A7913" s="165">
        <v>43795.625</v>
      </c>
      <c r="B7913" s="167">
        <f>WEEKNUM(A7913)</f>
        <v>48</v>
      </c>
      <c r="C7913" s="164">
        <f>WEEKDAY(A7913)</f>
        <v>3</v>
      </c>
      <c r="D7913" s="164">
        <v>16</v>
      </c>
      <c r="E7913" s="163">
        <v>10</v>
      </c>
      <c r="F7913" s="163">
        <v>13.975000000000001</v>
      </c>
      <c r="G7913" s="163">
        <v>12.13</v>
      </c>
      <c r="H7913" s="1">
        <v>2804</v>
      </c>
      <c r="I7913" s="161">
        <f>VLOOKUP(B7913,L$2:M$54,2,FALSE)</f>
        <v>0.9985981635888117</v>
      </c>
      <c r="J7913">
        <f>MAX(I7913*F7913,E7913)</f>
        <v>13.955409336153645</v>
      </c>
      <c r="L7913" s="166"/>
      <c r="M7913" s="41"/>
      <c r="N7913" s="41"/>
      <c r="O7913" s="41"/>
    </row>
    <row r="7914" spans="1:15" x14ac:dyDescent="0.25">
      <c r="A7914" s="165">
        <v>43795.666666666664</v>
      </c>
      <c r="B7914" s="167">
        <f>WEEKNUM(A7914)</f>
        <v>48</v>
      </c>
      <c r="C7914" s="164">
        <f>WEEKDAY(A7914)</f>
        <v>3</v>
      </c>
      <c r="D7914" s="164">
        <v>17</v>
      </c>
      <c r="E7914" s="163">
        <v>10</v>
      </c>
      <c r="F7914" s="163">
        <v>14.175000000000001</v>
      </c>
      <c r="G7914" s="163">
        <v>12</v>
      </c>
      <c r="H7914" s="1">
        <v>3447</v>
      </c>
      <c r="I7914" s="161">
        <f>VLOOKUP(B7914,L$2:M$54,2,FALSE)</f>
        <v>0.9985981635888117</v>
      </c>
      <c r="J7914">
        <f>MAX(I7914*F7914,E7914)</f>
        <v>14.155128968871407</v>
      </c>
      <c r="L7914" s="166"/>
      <c r="M7914" s="41"/>
      <c r="N7914" s="41"/>
      <c r="O7914" s="41"/>
    </row>
    <row r="7915" spans="1:15" x14ac:dyDescent="0.25">
      <c r="A7915" s="165">
        <v>43795.708333333336</v>
      </c>
      <c r="B7915" s="167">
        <f>WEEKNUM(A7915)</f>
        <v>48</v>
      </c>
      <c r="C7915" s="164">
        <f>WEEKDAY(A7915)</f>
        <v>3</v>
      </c>
      <c r="D7915" s="164">
        <v>18</v>
      </c>
      <c r="E7915" s="163">
        <v>10</v>
      </c>
      <c r="F7915" s="163">
        <v>14.45</v>
      </c>
      <c r="G7915" s="163">
        <v>11.925000000000001</v>
      </c>
      <c r="H7915" s="1">
        <v>2977</v>
      </c>
      <c r="I7915" s="161">
        <f>VLOOKUP(B7915,L$2:M$54,2,FALSE)</f>
        <v>0.9985981635888117</v>
      </c>
      <c r="J7915">
        <f>MAX(I7915*F7915,E7915)</f>
        <v>14.429743463858328</v>
      </c>
      <c r="L7915" s="166"/>
      <c r="M7915" s="41"/>
      <c r="N7915" s="41"/>
      <c r="O7915" s="41"/>
    </row>
    <row r="7916" spans="1:15" x14ac:dyDescent="0.25">
      <c r="A7916" s="165">
        <v>43795.75</v>
      </c>
      <c r="B7916" s="167">
        <f>WEEKNUM(A7916)</f>
        <v>48</v>
      </c>
      <c r="C7916" s="164">
        <f>WEEKDAY(A7916)</f>
        <v>3</v>
      </c>
      <c r="D7916" s="164">
        <v>19</v>
      </c>
      <c r="E7916" s="163">
        <v>10</v>
      </c>
      <c r="F7916" s="163">
        <v>17.375</v>
      </c>
      <c r="G7916" s="163">
        <v>12.13</v>
      </c>
      <c r="H7916" s="1">
        <v>2556</v>
      </c>
      <c r="I7916" s="161">
        <f>VLOOKUP(B7916,L$2:M$54,2,FALSE)</f>
        <v>0.9985981635888117</v>
      </c>
      <c r="J7916">
        <f>MAX(I7916*F7916,E7916)</f>
        <v>17.350643092355604</v>
      </c>
      <c r="L7916" s="166"/>
      <c r="M7916" s="41"/>
      <c r="N7916" s="41"/>
      <c r="O7916" s="41"/>
    </row>
    <row r="7917" spans="1:15" x14ac:dyDescent="0.25">
      <c r="A7917" s="165">
        <v>43795.791666666664</v>
      </c>
      <c r="B7917" s="167">
        <f>WEEKNUM(A7917)</f>
        <v>48</v>
      </c>
      <c r="C7917" s="164">
        <f>WEEKDAY(A7917)</f>
        <v>3</v>
      </c>
      <c r="D7917" s="164">
        <v>20</v>
      </c>
      <c r="E7917" s="163">
        <v>10</v>
      </c>
      <c r="F7917" s="163">
        <v>15.925000000000001</v>
      </c>
      <c r="G7917" s="163">
        <v>11.5</v>
      </c>
      <c r="H7917" s="1">
        <v>2427</v>
      </c>
      <c r="I7917" s="161">
        <f>VLOOKUP(B7917,L$2:M$54,2,FALSE)</f>
        <v>0.9985981635888117</v>
      </c>
      <c r="J7917">
        <f>MAX(I7917*F7917,E7917)</f>
        <v>15.902675755151828</v>
      </c>
      <c r="L7917" s="166"/>
      <c r="M7917" s="41"/>
      <c r="N7917" s="41"/>
      <c r="O7917" s="41"/>
    </row>
    <row r="7918" spans="1:15" x14ac:dyDescent="0.25">
      <c r="A7918" s="165">
        <v>43795.833333333336</v>
      </c>
      <c r="B7918" s="167">
        <f>WEEKNUM(A7918)</f>
        <v>48</v>
      </c>
      <c r="C7918" s="164">
        <f>WEEKDAY(A7918)</f>
        <v>3</v>
      </c>
      <c r="D7918" s="164">
        <v>21</v>
      </c>
      <c r="E7918" s="163">
        <v>10</v>
      </c>
      <c r="F7918" s="163">
        <v>13.525</v>
      </c>
      <c r="G7918" s="163">
        <v>12.01</v>
      </c>
      <c r="H7918" s="1">
        <v>1598</v>
      </c>
      <c r="I7918" s="161">
        <f>VLOOKUP(B7918,L$2:M$54,2,FALSE)</f>
        <v>0.9985981635888117</v>
      </c>
      <c r="J7918">
        <f>MAX(I7918*F7918,E7918)</f>
        <v>13.506040162538678</v>
      </c>
      <c r="L7918" s="166"/>
      <c r="M7918" s="41"/>
      <c r="N7918" s="41"/>
      <c r="O7918" s="41"/>
    </row>
    <row r="7919" spans="1:15" x14ac:dyDescent="0.25">
      <c r="A7919" s="165">
        <v>43795.875</v>
      </c>
      <c r="B7919" s="167">
        <f>WEEKNUM(A7919)</f>
        <v>48</v>
      </c>
      <c r="C7919" s="164">
        <f>WEEKDAY(A7919)</f>
        <v>3</v>
      </c>
      <c r="D7919" s="164">
        <v>22</v>
      </c>
      <c r="E7919" s="163">
        <v>12.45</v>
      </c>
      <c r="F7919" s="163">
        <v>12.45</v>
      </c>
      <c r="G7919" s="163">
        <v>11.9375</v>
      </c>
      <c r="H7919" s="1">
        <v>1154</v>
      </c>
      <c r="I7919" s="161">
        <f>VLOOKUP(B7919,L$2:M$54,2,FALSE)</f>
        <v>0.9985981635888117</v>
      </c>
      <c r="J7919">
        <f>MAX(I7919*F7919,E7919)</f>
        <v>12.45</v>
      </c>
      <c r="L7919" s="166"/>
      <c r="M7919" s="41"/>
      <c r="N7919" s="41"/>
      <c r="O7919" s="41"/>
    </row>
    <row r="7920" spans="1:15" x14ac:dyDescent="0.25">
      <c r="A7920" s="165">
        <v>43795.916666666664</v>
      </c>
      <c r="B7920" s="167">
        <f>WEEKNUM(A7920)</f>
        <v>48</v>
      </c>
      <c r="C7920" s="164">
        <f>WEEKDAY(A7920)</f>
        <v>3</v>
      </c>
      <c r="D7920" s="164">
        <v>23</v>
      </c>
      <c r="E7920" s="163">
        <v>11.95</v>
      </c>
      <c r="F7920" s="163">
        <v>11.95</v>
      </c>
      <c r="G7920" s="163">
        <v>12.105</v>
      </c>
      <c r="H7920" s="1">
        <v>666</v>
      </c>
      <c r="I7920" s="161">
        <f>VLOOKUP(B7920,L$2:M$54,2,FALSE)</f>
        <v>0.9985981635888117</v>
      </c>
      <c r="J7920">
        <f>MAX(I7920*F7920,E7920)</f>
        <v>11.95</v>
      </c>
      <c r="L7920" s="166"/>
      <c r="M7920" s="41"/>
      <c r="N7920" s="41"/>
      <c r="O7920" s="41"/>
    </row>
    <row r="7921" spans="1:15" x14ac:dyDescent="0.25">
      <c r="A7921" s="165">
        <v>43795.958333333336</v>
      </c>
      <c r="B7921" s="167">
        <f>WEEKNUM(A7921)</f>
        <v>48</v>
      </c>
      <c r="C7921" s="164">
        <f>WEEKDAY(A7921)</f>
        <v>3</v>
      </c>
      <c r="D7921" s="164">
        <v>24</v>
      </c>
      <c r="E7921" s="163">
        <v>11.725000000000001</v>
      </c>
      <c r="F7921" s="163">
        <v>11.725000000000001</v>
      </c>
      <c r="G7921" s="163">
        <v>12.155000000000001</v>
      </c>
      <c r="H7921" s="1">
        <v>331</v>
      </c>
      <c r="I7921" s="161">
        <f>VLOOKUP(B7921,L$2:M$54,2,FALSE)</f>
        <v>0.9985981635888117</v>
      </c>
      <c r="J7921">
        <f>MAX(I7921*F7921,E7921)</f>
        <v>11.725000000000001</v>
      </c>
      <c r="L7921" s="166"/>
      <c r="M7921" s="41"/>
      <c r="N7921" s="41"/>
      <c r="O7921" s="41"/>
    </row>
    <row r="7922" spans="1:15" x14ac:dyDescent="0.25">
      <c r="A7922" s="165">
        <v>43796</v>
      </c>
      <c r="B7922" s="167">
        <f>WEEKNUM(A7922)</f>
        <v>48</v>
      </c>
      <c r="C7922" s="164">
        <f>WEEKDAY(A7922)</f>
        <v>4</v>
      </c>
      <c r="D7922" s="164">
        <v>1</v>
      </c>
      <c r="E7922" s="163">
        <v>12</v>
      </c>
      <c r="F7922" s="163">
        <v>12</v>
      </c>
      <c r="G7922" s="163">
        <v>11.657500000000001</v>
      </c>
      <c r="H7922" s="1">
        <v>163</v>
      </c>
      <c r="I7922" s="161">
        <f>VLOOKUP(B7922,L$2:M$54,2,FALSE)</f>
        <v>0.9985981635888117</v>
      </c>
      <c r="J7922">
        <f>MAX(I7922*F7922,E7922)</f>
        <v>12</v>
      </c>
      <c r="L7922" s="166"/>
      <c r="M7922" s="41"/>
      <c r="N7922" s="41"/>
      <c r="O7922" s="41"/>
    </row>
    <row r="7923" spans="1:15" x14ac:dyDescent="0.25">
      <c r="A7923" s="165">
        <v>43796.041666666664</v>
      </c>
      <c r="B7923" s="167">
        <f>WEEKNUM(A7923)</f>
        <v>48</v>
      </c>
      <c r="C7923" s="164">
        <f>WEEKDAY(A7923)</f>
        <v>4</v>
      </c>
      <c r="D7923" s="164">
        <v>2</v>
      </c>
      <c r="E7923" s="163">
        <v>11.07</v>
      </c>
      <c r="F7923" s="163">
        <v>11.07</v>
      </c>
      <c r="G7923" s="163">
        <v>11.8125</v>
      </c>
      <c r="H7923" s="1">
        <v>83</v>
      </c>
      <c r="I7923" s="161">
        <f>VLOOKUP(B7923,L$2:M$54,2,FALSE)</f>
        <v>0.9985981635888117</v>
      </c>
      <c r="J7923">
        <f>MAX(I7923*F7923,E7923)</f>
        <v>11.07</v>
      </c>
      <c r="L7923" s="166"/>
      <c r="M7923" s="41"/>
      <c r="N7923" s="41"/>
      <c r="O7923" s="41"/>
    </row>
    <row r="7924" spans="1:15" x14ac:dyDescent="0.25">
      <c r="A7924" s="165">
        <v>43796.083333333336</v>
      </c>
      <c r="B7924" s="167">
        <f>WEEKNUM(A7924)</f>
        <v>48</v>
      </c>
      <c r="C7924" s="164">
        <f>WEEKDAY(A7924)</f>
        <v>4</v>
      </c>
      <c r="D7924" s="164">
        <v>3</v>
      </c>
      <c r="E7924" s="163">
        <v>11.175000000000001</v>
      </c>
      <c r="F7924" s="163">
        <v>11.175000000000001</v>
      </c>
      <c r="G7924" s="163">
        <v>11.625</v>
      </c>
      <c r="H7924" s="1">
        <v>69</v>
      </c>
      <c r="I7924" s="161">
        <f>VLOOKUP(B7924,L$2:M$54,2,FALSE)</f>
        <v>0.9985981635888117</v>
      </c>
      <c r="J7924">
        <f>MAX(I7924*F7924,E7924)</f>
        <v>11.175000000000001</v>
      </c>
      <c r="L7924" s="166"/>
      <c r="M7924" s="41"/>
      <c r="N7924" s="41"/>
      <c r="O7924" s="41"/>
    </row>
    <row r="7925" spans="1:15" x14ac:dyDescent="0.25">
      <c r="A7925" s="165">
        <v>43796.125</v>
      </c>
      <c r="B7925" s="167">
        <f>WEEKNUM(A7925)</f>
        <v>48</v>
      </c>
      <c r="C7925" s="164">
        <f>WEEKDAY(A7925)</f>
        <v>4</v>
      </c>
      <c r="D7925" s="164">
        <v>4</v>
      </c>
      <c r="E7925" s="163">
        <v>11.745000000000001</v>
      </c>
      <c r="F7925" s="163">
        <v>11.745000000000001</v>
      </c>
      <c r="G7925" s="163">
        <v>11.8125</v>
      </c>
      <c r="H7925" s="1">
        <v>107</v>
      </c>
      <c r="I7925" s="161">
        <f>VLOOKUP(B7925,L$2:M$54,2,FALSE)</f>
        <v>0.9985981635888117</v>
      </c>
      <c r="J7925">
        <f>MAX(I7925*F7925,E7925)</f>
        <v>11.745000000000001</v>
      </c>
      <c r="L7925" s="166"/>
      <c r="M7925" s="41"/>
      <c r="N7925" s="41"/>
      <c r="O7925" s="41"/>
    </row>
    <row r="7926" spans="1:15" x14ac:dyDescent="0.25">
      <c r="A7926" s="165">
        <v>43796.166666666664</v>
      </c>
      <c r="B7926" s="167">
        <f>WEEKNUM(A7926)</f>
        <v>48</v>
      </c>
      <c r="C7926" s="164">
        <f>WEEKDAY(A7926)</f>
        <v>4</v>
      </c>
      <c r="D7926" s="164">
        <v>5</v>
      </c>
      <c r="E7926" s="163">
        <v>12.195</v>
      </c>
      <c r="F7926" s="163">
        <v>12.195</v>
      </c>
      <c r="G7926" s="163">
        <v>11.125</v>
      </c>
      <c r="H7926" s="1">
        <v>357</v>
      </c>
      <c r="I7926" s="161">
        <f>VLOOKUP(B7926,L$2:M$54,2,FALSE)</f>
        <v>0.9985981635888117</v>
      </c>
      <c r="J7926">
        <f>MAX(I7926*F7926,E7926)</f>
        <v>12.195</v>
      </c>
      <c r="L7926" s="166"/>
      <c r="M7926" s="41"/>
      <c r="N7926" s="41"/>
      <c r="O7926" s="41"/>
    </row>
    <row r="7927" spans="1:15" x14ac:dyDescent="0.25">
      <c r="A7927" s="165">
        <v>43796.208333333336</v>
      </c>
      <c r="B7927" s="167">
        <f>WEEKNUM(A7927)</f>
        <v>48</v>
      </c>
      <c r="C7927" s="164">
        <f>WEEKDAY(A7927)</f>
        <v>4</v>
      </c>
      <c r="D7927" s="164">
        <v>6</v>
      </c>
      <c r="E7927" s="163">
        <v>11.705</v>
      </c>
      <c r="F7927" s="163">
        <v>11.705</v>
      </c>
      <c r="G7927" s="163">
        <v>11.875</v>
      </c>
      <c r="H7927" s="1">
        <v>969</v>
      </c>
      <c r="I7927" s="161">
        <f>VLOOKUP(B7927,L$2:M$54,2,FALSE)</f>
        <v>0.9985981635888117</v>
      </c>
      <c r="J7927">
        <f>MAX(I7927*F7927,E7927)</f>
        <v>11.705</v>
      </c>
      <c r="L7927" s="166"/>
      <c r="M7927" s="41"/>
      <c r="N7927" s="41"/>
      <c r="O7927" s="41"/>
    </row>
    <row r="7928" spans="1:15" x14ac:dyDescent="0.25">
      <c r="A7928" s="165">
        <v>43796.25</v>
      </c>
      <c r="B7928" s="167">
        <f>WEEKNUM(A7928)</f>
        <v>48</v>
      </c>
      <c r="C7928" s="164">
        <f>WEEKDAY(A7928)</f>
        <v>4</v>
      </c>
      <c r="D7928" s="164">
        <v>7</v>
      </c>
      <c r="E7928" s="163">
        <v>10.620000000000001</v>
      </c>
      <c r="F7928" s="163">
        <v>10.620000000000001</v>
      </c>
      <c r="G7928" s="163">
        <v>12.25</v>
      </c>
      <c r="H7928" s="1">
        <v>3409</v>
      </c>
      <c r="I7928" s="161">
        <f>VLOOKUP(B7928,L$2:M$54,2,FALSE)</f>
        <v>0.9985981635888117</v>
      </c>
      <c r="J7928">
        <f>MAX(I7928*F7928,E7928)</f>
        <v>10.620000000000001</v>
      </c>
      <c r="L7928" s="166"/>
      <c r="M7928" s="41"/>
      <c r="N7928" s="41"/>
      <c r="O7928" s="41"/>
    </row>
    <row r="7929" spans="1:15" x14ac:dyDescent="0.25">
      <c r="A7929" s="165">
        <v>43796.291666666664</v>
      </c>
      <c r="B7929" s="167">
        <f>WEEKNUM(A7929)</f>
        <v>48</v>
      </c>
      <c r="C7929" s="164">
        <f>WEEKDAY(A7929)</f>
        <v>4</v>
      </c>
      <c r="D7929" s="164">
        <v>8</v>
      </c>
      <c r="E7929" s="163">
        <v>11.77</v>
      </c>
      <c r="F7929" s="163">
        <v>11.77</v>
      </c>
      <c r="G7929" s="163">
        <v>13.625</v>
      </c>
      <c r="H7929" s="1">
        <v>4223</v>
      </c>
      <c r="I7929" s="161">
        <f>VLOOKUP(B7929,L$2:M$54,2,FALSE)</f>
        <v>0.9985981635888117</v>
      </c>
      <c r="J7929">
        <f>MAX(I7929*F7929,E7929)</f>
        <v>11.77</v>
      </c>
      <c r="L7929" s="166"/>
      <c r="M7929" s="41"/>
      <c r="N7929" s="41"/>
      <c r="O7929" s="41"/>
    </row>
    <row r="7930" spans="1:15" x14ac:dyDescent="0.25">
      <c r="A7930" s="165">
        <v>43796.333333333336</v>
      </c>
      <c r="B7930" s="167">
        <f>WEEKNUM(A7930)</f>
        <v>48</v>
      </c>
      <c r="C7930" s="164">
        <f>WEEKDAY(A7930)</f>
        <v>4</v>
      </c>
      <c r="D7930" s="164">
        <v>9</v>
      </c>
      <c r="E7930" s="163">
        <v>10</v>
      </c>
      <c r="F7930" s="163">
        <v>16.5</v>
      </c>
      <c r="G7930" s="163">
        <v>12.875</v>
      </c>
      <c r="H7930" s="1">
        <v>4043</v>
      </c>
      <c r="I7930" s="161">
        <f>VLOOKUP(B7930,L$2:M$54,2,FALSE)</f>
        <v>0.9985981635888117</v>
      </c>
      <c r="J7930">
        <f>MAX(I7930*F7930,E7930)</f>
        <v>16.476869699215392</v>
      </c>
      <c r="L7930" s="166"/>
      <c r="M7930" s="41"/>
      <c r="N7930" s="41"/>
      <c r="O7930" s="41"/>
    </row>
    <row r="7931" spans="1:15" x14ac:dyDescent="0.25">
      <c r="A7931" s="165">
        <v>43796.375</v>
      </c>
      <c r="B7931" s="167">
        <f>WEEKNUM(A7931)</f>
        <v>48</v>
      </c>
      <c r="C7931" s="164">
        <f>WEEKDAY(A7931)</f>
        <v>4</v>
      </c>
      <c r="D7931" s="164">
        <v>10</v>
      </c>
      <c r="E7931" s="163">
        <v>10</v>
      </c>
      <c r="F7931" s="163">
        <v>19</v>
      </c>
      <c r="G7931" s="163">
        <v>11.9375</v>
      </c>
      <c r="H7931" s="1">
        <v>2823</v>
      </c>
      <c r="I7931" s="161">
        <f>VLOOKUP(B7931,L$2:M$54,2,FALSE)</f>
        <v>0.9985981635888117</v>
      </c>
      <c r="J7931">
        <f>MAX(I7931*F7931,E7931)</f>
        <v>18.973365108187423</v>
      </c>
      <c r="L7931" s="166"/>
      <c r="M7931" s="41"/>
      <c r="N7931" s="41"/>
      <c r="O7931" s="41"/>
    </row>
    <row r="7932" spans="1:15" x14ac:dyDescent="0.25">
      <c r="A7932" s="165">
        <v>43796.416666666664</v>
      </c>
      <c r="B7932" s="167">
        <f>WEEKNUM(A7932)</f>
        <v>48</v>
      </c>
      <c r="C7932" s="164">
        <f>WEEKDAY(A7932)</f>
        <v>4</v>
      </c>
      <c r="D7932" s="164">
        <v>11</v>
      </c>
      <c r="E7932" s="163">
        <v>10</v>
      </c>
      <c r="F7932" s="163">
        <v>16.75</v>
      </c>
      <c r="G7932" s="163">
        <v>12.1875</v>
      </c>
      <c r="H7932" s="1">
        <v>2439</v>
      </c>
      <c r="I7932" s="161">
        <f>VLOOKUP(B7932,L$2:M$54,2,FALSE)</f>
        <v>0.9985981635888117</v>
      </c>
      <c r="J7932">
        <f>MAX(I7932*F7932,E7932)</f>
        <v>16.726519240112594</v>
      </c>
      <c r="L7932" s="166"/>
      <c r="M7932" s="41"/>
      <c r="N7932" s="41"/>
      <c r="O7932" s="41"/>
    </row>
    <row r="7933" spans="1:15" x14ac:dyDescent="0.25">
      <c r="A7933" s="165">
        <v>43796.458333333336</v>
      </c>
      <c r="B7933" s="167">
        <f>WEEKNUM(A7933)</f>
        <v>48</v>
      </c>
      <c r="C7933" s="164">
        <f>WEEKDAY(A7933)</f>
        <v>4</v>
      </c>
      <c r="D7933" s="164">
        <v>12</v>
      </c>
      <c r="E7933" s="163">
        <v>10</v>
      </c>
      <c r="F7933" s="163">
        <v>15.379999999999999</v>
      </c>
      <c r="G7933" s="163">
        <v>11.862500000000001</v>
      </c>
      <c r="H7933" s="1">
        <v>2426</v>
      </c>
      <c r="I7933" s="161">
        <f>VLOOKUP(B7933,L$2:M$54,2,FALSE)</f>
        <v>0.9985981635888117</v>
      </c>
      <c r="J7933">
        <f>MAX(I7933*F7933,E7933)</f>
        <v>15.358439755995922</v>
      </c>
      <c r="L7933" s="166"/>
      <c r="M7933" s="41"/>
      <c r="N7933" s="41"/>
      <c r="O7933" s="41"/>
    </row>
    <row r="7934" spans="1:15" x14ac:dyDescent="0.25">
      <c r="A7934" s="165">
        <v>43796.5</v>
      </c>
      <c r="B7934" s="167">
        <f>WEEKNUM(A7934)</f>
        <v>48</v>
      </c>
      <c r="C7934" s="164">
        <f>WEEKDAY(A7934)</f>
        <v>4</v>
      </c>
      <c r="D7934" s="164">
        <v>13</v>
      </c>
      <c r="E7934" s="163">
        <v>10</v>
      </c>
      <c r="F7934" s="163">
        <v>14.45</v>
      </c>
      <c r="G7934" s="163">
        <v>12.112500000000001</v>
      </c>
      <c r="H7934" s="1">
        <v>2302</v>
      </c>
      <c r="I7934" s="161">
        <f>VLOOKUP(B7934,L$2:M$54,2,FALSE)</f>
        <v>0.9985981635888117</v>
      </c>
      <c r="J7934">
        <f>MAX(I7934*F7934,E7934)</f>
        <v>14.429743463858328</v>
      </c>
      <c r="L7934" s="166"/>
      <c r="M7934" s="41"/>
      <c r="N7934" s="41"/>
      <c r="O7934" s="41"/>
    </row>
    <row r="7935" spans="1:15" x14ac:dyDescent="0.25">
      <c r="A7935" s="165">
        <v>43796.541666666664</v>
      </c>
      <c r="B7935" s="167">
        <f>WEEKNUM(A7935)</f>
        <v>48</v>
      </c>
      <c r="C7935" s="164">
        <f>WEEKDAY(A7935)</f>
        <v>4</v>
      </c>
      <c r="D7935" s="164">
        <v>14</v>
      </c>
      <c r="E7935" s="163">
        <v>10</v>
      </c>
      <c r="F7935" s="163">
        <v>13.765000000000001</v>
      </c>
      <c r="G7935" s="163">
        <v>11.9</v>
      </c>
      <c r="H7935" s="1">
        <v>2478</v>
      </c>
      <c r="I7935" s="161">
        <f>VLOOKUP(B7935,L$2:M$54,2,FALSE)</f>
        <v>0.9985981635888117</v>
      </c>
      <c r="J7935">
        <f>MAX(I7935*F7935,E7935)</f>
        <v>13.745703721799993</v>
      </c>
      <c r="L7935" s="166"/>
      <c r="M7935" s="41"/>
      <c r="N7935" s="41"/>
      <c r="O7935" s="41"/>
    </row>
    <row r="7936" spans="1:15" x14ac:dyDescent="0.25">
      <c r="A7936" s="165">
        <v>43796.583333333336</v>
      </c>
      <c r="B7936" s="167">
        <f>WEEKNUM(A7936)</f>
        <v>48</v>
      </c>
      <c r="C7936" s="164">
        <f>WEEKDAY(A7936)</f>
        <v>4</v>
      </c>
      <c r="D7936" s="164">
        <v>15</v>
      </c>
      <c r="E7936" s="163">
        <v>10</v>
      </c>
      <c r="F7936" s="163">
        <v>14.185</v>
      </c>
      <c r="G7936" s="163">
        <v>12.112500000000001</v>
      </c>
      <c r="H7936" s="1">
        <v>2526</v>
      </c>
      <c r="I7936" s="161">
        <f>VLOOKUP(B7936,L$2:M$54,2,FALSE)</f>
        <v>0.9985981635888117</v>
      </c>
      <c r="J7936">
        <f>MAX(I7936*F7936,E7936)</f>
        <v>14.165114950507295</v>
      </c>
      <c r="L7936" s="166"/>
      <c r="M7936" s="41"/>
      <c r="N7936" s="41"/>
      <c r="O7936" s="41"/>
    </row>
    <row r="7937" spans="1:15" x14ac:dyDescent="0.25">
      <c r="A7937" s="165">
        <v>43796.625</v>
      </c>
      <c r="B7937" s="167">
        <f>WEEKNUM(A7937)</f>
        <v>48</v>
      </c>
      <c r="C7937" s="164">
        <f>WEEKDAY(A7937)</f>
        <v>4</v>
      </c>
      <c r="D7937" s="164">
        <v>16</v>
      </c>
      <c r="E7937" s="163">
        <v>10</v>
      </c>
      <c r="F7937" s="163">
        <v>15</v>
      </c>
      <c r="G7937" s="163">
        <v>11.875</v>
      </c>
      <c r="H7937" s="1">
        <v>2803</v>
      </c>
      <c r="I7937" s="161">
        <f>VLOOKUP(B7937,L$2:M$54,2,FALSE)</f>
        <v>0.9985981635888117</v>
      </c>
      <c r="J7937">
        <f>MAX(I7937*F7937,E7937)</f>
        <v>14.978972453832176</v>
      </c>
      <c r="L7937" s="166"/>
      <c r="M7937" s="41"/>
      <c r="N7937" s="41"/>
      <c r="O7937" s="41"/>
    </row>
    <row r="7938" spans="1:15" x14ac:dyDescent="0.25">
      <c r="A7938" s="165">
        <v>43796.666666666664</v>
      </c>
      <c r="B7938" s="167">
        <f>WEEKNUM(A7938)</f>
        <v>48</v>
      </c>
      <c r="C7938" s="164">
        <f>WEEKDAY(A7938)</f>
        <v>4</v>
      </c>
      <c r="D7938" s="164">
        <v>17</v>
      </c>
      <c r="E7938" s="163">
        <v>10</v>
      </c>
      <c r="F7938" s="163">
        <v>14.895</v>
      </c>
      <c r="G7938" s="163">
        <v>12.8125</v>
      </c>
      <c r="H7938" s="1">
        <v>3809</v>
      </c>
      <c r="I7938" s="161">
        <f>VLOOKUP(B7938,L$2:M$54,2,FALSE)</f>
        <v>0.9985981635888117</v>
      </c>
      <c r="J7938">
        <f>MAX(I7938*F7938,E7938)</f>
        <v>14.87411964665535</v>
      </c>
      <c r="L7938" s="166"/>
      <c r="M7938" s="41"/>
      <c r="N7938" s="41"/>
      <c r="O7938" s="41"/>
    </row>
    <row r="7939" spans="1:15" x14ac:dyDescent="0.25">
      <c r="A7939" s="165">
        <v>43796.708333333336</v>
      </c>
      <c r="B7939" s="167">
        <f>WEEKNUM(A7939)</f>
        <v>48</v>
      </c>
      <c r="C7939" s="164">
        <f>WEEKDAY(A7939)</f>
        <v>4</v>
      </c>
      <c r="D7939" s="164">
        <v>18</v>
      </c>
      <c r="E7939" s="163">
        <v>10</v>
      </c>
      <c r="F7939" s="163">
        <v>15.77</v>
      </c>
      <c r="G7939" s="163">
        <v>13.574999999999999</v>
      </c>
      <c r="H7939" s="1">
        <v>4029</v>
      </c>
      <c r="I7939" s="161">
        <f>VLOOKUP(B7939,L$2:M$54,2,FALSE)</f>
        <v>0.9985981635888117</v>
      </c>
      <c r="J7939">
        <f>MAX(I7939*F7939,E7939)</f>
        <v>15.74789303979556</v>
      </c>
      <c r="L7939" s="166"/>
      <c r="M7939" s="41"/>
      <c r="N7939" s="41"/>
      <c r="O7939" s="41"/>
    </row>
    <row r="7940" spans="1:15" x14ac:dyDescent="0.25">
      <c r="A7940" s="165">
        <v>43796.75</v>
      </c>
      <c r="B7940" s="167">
        <f>WEEKNUM(A7940)</f>
        <v>48</v>
      </c>
      <c r="C7940" s="164">
        <f>WEEKDAY(A7940)</f>
        <v>4</v>
      </c>
      <c r="D7940" s="164">
        <v>19</v>
      </c>
      <c r="E7940" s="163">
        <v>10</v>
      </c>
      <c r="F7940" s="163">
        <v>17.549999999999997</v>
      </c>
      <c r="G7940" s="163">
        <v>12.262499999999999</v>
      </c>
      <c r="H7940" s="1">
        <v>2822</v>
      </c>
      <c r="I7940" s="161">
        <f>VLOOKUP(B7940,L$2:M$54,2,FALSE)</f>
        <v>0.9985981635888117</v>
      </c>
      <c r="J7940">
        <f>MAX(I7940*F7940,E7940)</f>
        <v>17.525397770983641</v>
      </c>
      <c r="L7940" s="166"/>
      <c r="M7940" s="41"/>
      <c r="N7940" s="41"/>
      <c r="O7940" s="41"/>
    </row>
    <row r="7941" spans="1:15" x14ac:dyDescent="0.25">
      <c r="A7941" s="165">
        <v>43796.791666666664</v>
      </c>
      <c r="B7941" s="167">
        <f>WEEKNUM(A7941)</f>
        <v>48</v>
      </c>
      <c r="C7941" s="164">
        <f>WEEKDAY(A7941)</f>
        <v>4</v>
      </c>
      <c r="D7941" s="164">
        <v>20</v>
      </c>
      <c r="E7941" s="163">
        <v>10</v>
      </c>
      <c r="F7941" s="163">
        <v>16.234999999999999</v>
      </c>
      <c r="G7941" s="163">
        <v>11.55</v>
      </c>
      <c r="H7941" s="1">
        <v>1718</v>
      </c>
      <c r="I7941" s="161">
        <f>VLOOKUP(B7941,L$2:M$54,2,FALSE)</f>
        <v>0.9985981635888117</v>
      </c>
      <c r="J7941">
        <f>MAX(I7941*F7941,E7941)</f>
        <v>16.212241185864357</v>
      </c>
      <c r="L7941" s="166"/>
      <c r="M7941" s="41"/>
      <c r="N7941" s="41"/>
      <c r="O7941" s="41"/>
    </row>
    <row r="7942" spans="1:15" x14ac:dyDescent="0.25">
      <c r="A7942" s="165">
        <v>43796.833333333336</v>
      </c>
      <c r="B7942" s="167">
        <f>WEEKNUM(A7942)</f>
        <v>48</v>
      </c>
      <c r="C7942" s="164">
        <f>WEEKDAY(A7942)</f>
        <v>4</v>
      </c>
      <c r="D7942" s="164">
        <v>21</v>
      </c>
      <c r="E7942" s="163">
        <v>10</v>
      </c>
      <c r="F7942" s="163">
        <v>14</v>
      </c>
      <c r="G7942" s="163">
        <v>11.824999999999999</v>
      </c>
      <c r="H7942" s="1">
        <v>1051</v>
      </c>
      <c r="I7942" s="161">
        <f>VLOOKUP(B7942,L$2:M$54,2,FALSE)</f>
        <v>0.9985981635888117</v>
      </c>
      <c r="J7942">
        <f>MAX(I7942*F7942,E7942)</f>
        <v>13.980374290243365</v>
      </c>
      <c r="L7942" s="166"/>
      <c r="M7942" s="41"/>
      <c r="N7942" s="41"/>
      <c r="O7942" s="41"/>
    </row>
    <row r="7943" spans="1:15" x14ac:dyDescent="0.25">
      <c r="A7943" s="165">
        <v>43796.875</v>
      </c>
      <c r="B7943" s="167">
        <f>WEEKNUM(A7943)</f>
        <v>48</v>
      </c>
      <c r="C7943" s="164">
        <f>WEEKDAY(A7943)</f>
        <v>4</v>
      </c>
      <c r="D7943" s="164">
        <v>22</v>
      </c>
      <c r="E7943" s="163">
        <v>10</v>
      </c>
      <c r="F7943" s="163">
        <v>12.77</v>
      </c>
      <c r="G7943" s="163">
        <v>12.274999999999999</v>
      </c>
      <c r="H7943" s="1">
        <v>802</v>
      </c>
      <c r="I7943" s="161">
        <f>VLOOKUP(B7943,L$2:M$54,2,FALSE)</f>
        <v>0.9985981635888117</v>
      </c>
      <c r="J7943">
        <f>MAX(I7943*F7943,E7943)</f>
        <v>12.752098549029125</v>
      </c>
      <c r="L7943" s="166"/>
      <c r="M7943" s="41"/>
      <c r="N7943" s="41"/>
      <c r="O7943" s="41"/>
    </row>
    <row r="7944" spans="1:15" x14ac:dyDescent="0.25">
      <c r="A7944" s="165">
        <v>43796.916666666664</v>
      </c>
      <c r="B7944" s="167">
        <f>WEEKNUM(A7944)</f>
        <v>48</v>
      </c>
      <c r="C7944" s="164">
        <f>WEEKDAY(A7944)</f>
        <v>4</v>
      </c>
      <c r="D7944" s="164">
        <v>23</v>
      </c>
      <c r="E7944" s="163">
        <v>12.48</v>
      </c>
      <c r="F7944" s="163">
        <v>12.48</v>
      </c>
      <c r="G7944" s="163">
        <v>12.3</v>
      </c>
      <c r="H7944" s="1">
        <v>538</v>
      </c>
      <c r="I7944" s="161">
        <f>VLOOKUP(B7944,L$2:M$54,2,FALSE)</f>
        <v>0.9985981635888117</v>
      </c>
      <c r="J7944">
        <f>MAX(I7944*F7944,E7944)</f>
        <v>12.48</v>
      </c>
      <c r="L7944" s="166"/>
      <c r="M7944" s="41"/>
      <c r="N7944" s="41"/>
      <c r="O7944" s="41"/>
    </row>
    <row r="7945" spans="1:15" x14ac:dyDescent="0.25">
      <c r="A7945" s="165">
        <v>43796.958333333336</v>
      </c>
      <c r="B7945" s="167">
        <f>WEEKNUM(A7945)</f>
        <v>48</v>
      </c>
      <c r="C7945" s="164">
        <f>WEEKDAY(A7945)</f>
        <v>4</v>
      </c>
      <c r="D7945" s="164">
        <v>24</v>
      </c>
      <c r="E7945" s="163">
        <v>12.59</v>
      </c>
      <c r="F7945" s="163">
        <v>12.59</v>
      </c>
      <c r="G7945" s="163">
        <v>11.55</v>
      </c>
      <c r="H7945" s="1">
        <v>328</v>
      </c>
      <c r="I7945" s="161">
        <f>VLOOKUP(B7945,L$2:M$54,2,FALSE)</f>
        <v>0.9985981635888117</v>
      </c>
      <c r="J7945">
        <f>MAX(I7945*F7945,E7945)</f>
        <v>12.59</v>
      </c>
      <c r="L7945" s="166"/>
      <c r="M7945" s="41"/>
      <c r="N7945" s="41"/>
      <c r="O7945" s="41"/>
    </row>
    <row r="7946" spans="1:15" x14ac:dyDescent="0.25">
      <c r="A7946" s="165">
        <v>43797</v>
      </c>
      <c r="B7946" s="167">
        <f>WEEKNUM(A7946)</f>
        <v>48</v>
      </c>
      <c r="C7946" s="164">
        <f>WEEKDAY(A7946)</f>
        <v>5</v>
      </c>
      <c r="D7946" s="164">
        <v>1</v>
      </c>
      <c r="E7946" s="163">
        <v>12.375</v>
      </c>
      <c r="F7946" s="163">
        <v>12.375</v>
      </c>
      <c r="G7946" s="163">
        <v>10.25</v>
      </c>
      <c r="H7946" s="1">
        <v>165</v>
      </c>
      <c r="I7946" s="161">
        <f>VLOOKUP(B7946,L$2:M$54,2,FALSE)</f>
        <v>0.9985981635888117</v>
      </c>
      <c r="J7946">
        <f>MAX(I7946*F7946,E7946)</f>
        <v>12.375</v>
      </c>
      <c r="L7946" s="166"/>
      <c r="M7946" s="41"/>
      <c r="N7946" s="41"/>
      <c r="O7946" s="41"/>
    </row>
    <row r="7947" spans="1:15" x14ac:dyDescent="0.25">
      <c r="A7947" s="165">
        <v>43797.041666666664</v>
      </c>
      <c r="B7947" s="167">
        <f>WEEKNUM(A7947)</f>
        <v>48</v>
      </c>
      <c r="C7947" s="164">
        <f>WEEKDAY(A7947)</f>
        <v>5</v>
      </c>
      <c r="D7947" s="164">
        <v>2</v>
      </c>
      <c r="E7947" s="163">
        <v>11.984999999999999</v>
      </c>
      <c r="F7947" s="163">
        <v>11.984999999999999</v>
      </c>
      <c r="G7947" s="163">
        <v>11.95</v>
      </c>
      <c r="H7947" s="1">
        <v>97</v>
      </c>
      <c r="I7947" s="161">
        <f>VLOOKUP(B7947,L$2:M$54,2,FALSE)</f>
        <v>0.9985981635888117</v>
      </c>
      <c r="J7947">
        <f>MAX(I7947*F7947,E7947)</f>
        <v>11.984999999999999</v>
      </c>
      <c r="L7947" s="166"/>
      <c r="M7947" s="41"/>
      <c r="N7947" s="41"/>
      <c r="O7947" s="41"/>
    </row>
    <row r="7948" spans="1:15" x14ac:dyDescent="0.25">
      <c r="A7948" s="165">
        <v>43797.083333333336</v>
      </c>
      <c r="B7948" s="167">
        <f>WEEKNUM(A7948)</f>
        <v>48</v>
      </c>
      <c r="C7948" s="164">
        <f>WEEKDAY(A7948)</f>
        <v>5</v>
      </c>
      <c r="D7948" s="164">
        <v>3</v>
      </c>
      <c r="E7948" s="163">
        <v>11.719999999999999</v>
      </c>
      <c r="F7948" s="163">
        <v>11.719999999999999</v>
      </c>
      <c r="G7948" s="163">
        <v>12.3</v>
      </c>
      <c r="H7948" s="1">
        <v>71</v>
      </c>
      <c r="I7948" s="161">
        <f>VLOOKUP(B7948,L$2:M$54,2,FALSE)</f>
        <v>0.9985981635888117</v>
      </c>
      <c r="J7948">
        <f>MAX(I7948*F7948,E7948)</f>
        <v>11.719999999999999</v>
      </c>
      <c r="L7948" s="166"/>
      <c r="M7948" s="41"/>
      <c r="N7948" s="41"/>
      <c r="O7948" s="41"/>
    </row>
    <row r="7949" spans="1:15" x14ac:dyDescent="0.25">
      <c r="A7949" s="165">
        <v>43797.125</v>
      </c>
      <c r="B7949" s="167">
        <f>WEEKNUM(A7949)</f>
        <v>48</v>
      </c>
      <c r="C7949" s="164">
        <f>WEEKDAY(A7949)</f>
        <v>5</v>
      </c>
      <c r="D7949" s="164">
        <v>4</v>
      </c>
      <c r="E7949" s="163">
        <v>12.094999999999999</v>
      </c>
      <c r="F7949" s="163">
        <v>12.094999999999999</v>
      </c>
      <c r="G7949" s="163">
        <v>11.91</v>
      </c>
      <c r="H7949" s="1">
        <v>114</v>
      </c>
      <c r="I7949" s="161">
        <f>VLOOKUP(B7949,L$2:M$54,2,FALSE)</f>
        <v>0.9985981635888117</v>
      </c>
      <c r="J7949">
        <f>MAX(I7949*F7949,E7949)</f>
        <v>12.094999999999999</v>
      </c>
      <c r="L7949" s="166"/>
      <c r="M7949" s="41"/>
      <c r="N7949" s="41"/>
      <c r="O7949" s="41"/>
    </row>
    <row r="7950" spans="1:15" x14ac:dyDescent="0.25">
      <c r="A7950" s="165">
        <v>43797.166666666664</v>
      </c>
      <c r="B7950" s="167">
        <f>WEEKNUM(A7950)</f>
        <v>48</v>
      </c>
      <c r="C7950" s="164">
        <f>WEEKDAY(A7950)</f>
        <v>5</v>
      </c>
      <c r="D7950" s="164">
        <v>5</v>
      </c>
      <c r="E7950" s="163">
        <v>11.91</v>
      </c>
      <c r="F7950" s="163">
        <v>11.91</v>
      </c>
      <c r="G7950" s="163">
        <v>11.780000000000001</v>
      </c>
      <c r="H7950" s="1">
        <v>305</v>
      </c>
      <c r="I7950" s="161">
        <f>VLOOKUP(B7950,L$2:M$54,2,FALSE)</f>
        <v>0.9985981635888117</v>
      </c>
      <c r="J7950">
        <f>MAX(I7950*F7950,E7950)</f>
        <v>11.91</v>
      </c>
      <c r="L7950" s="166"/>
      <c r="M7950" s="41"/>
      <c r="N7950" s="41"/>
      <c r="O7950" s="41"/>
    </row>
    <row r="7951" spans="1:15" x14ac:dyDescent="0.25">
      <c r="A7951" s="165">
        <v>43797.208333333336</v>
      </c>
      <c r="B7951" s="167">
        <f>WEEKNUM(A7951)</f>
        <v>48</v>
      </c>
      <c r="C7951" s="164">
        <f>WEEKDAY(A7951)</f>
        <v>5</v>
      </c>
      <c r="D7951" s="164">
        <v>6</v>
      </c>
      <c r="E7951" s="163">
        <v>12.455</v>
      </c>
      <c r="F7951" s="163">
        <v>12.455</v>
      </c>
      <c r="G7951" s="163">
        <v>11.404999999999999</v>
      </c>
      <c r="H7951" s="1">
        <v>901</v>
      </c>
      <c r="I7951" s="161">
        <f>VLOOKUP(B7951,L$2:M$54,2,FALSE)</f>
        <v>0.9985981635888117</v>
      </c>
      <c r="J7951">
        <f>MAX(I7951*F7951,E7951)</f>
        <v>12.455</v>
      </c>
      <c r="L7951" s="166"/>
      <c r="M7951" s="41"/>
      <c r="N7951" s="41"/>
      <c r="O7951" s="41"/>
    </row>
    <row r="7952" spans="1:15" x14ac:dyDescent="0.25">
      <c r="A7952" s="165">
        <v>43797.25</v>
      </c>
      <c r="B7952" s="167">
        <f>WEEKNUM(A7952)</f>
        <v>48</v>
      </c>
      <c r="C7952" s="164">
        <f>WEEKDAY(A7952)</f>
        <v>5</v>
      </c>
      <c r="D7952" s="164">
        <v>7</v>
      </c>
      <c r="E7952" s="163">
        <v>10</v>
      </c>
      <c r="F7952" s="163">
        <v>11.094999999999999</v>
      </c>
      <c r="G7952" s="163">
        <v>12</v>
      </c>
      <c r="H7952" s="1">
        <v>3431</v>
      </c>
      <c r="I7952" s="161">
        <f>VLOOKUP(B7952,L$2:M$54,2,FALSE)</f>
        <v>0.9985981635888117</v>
      </c>
      <c r="J7952">
        <f>MAX(I7952*F7952,E7952)</f>
        <v>11.079446625017864</v>
      </c>
      <c r="L7952" s="166"/>
      <c r="M7952" s="41"/>
      <c r="N7952" s="41"/>
      <c r="O7952" s="41"/>
    </row>
    <row r="7953" spans="1:15" x14ac:dyDescent="0.25">
      <c r="A7953" s="165">
        <v>43797.291666666664</v>
      </c>
      <c r="B7953" s="167">
        <f>WEEKNUM(A7953)</f>
        <v>48</v>
      </c>
      <c r="C7953" s="164">
        <f>WEEKDAY(A7953)</f>
        <v>5</v>
      </c>
      <c r="D7953" s="164">
        <v>8</v>
      </c>
      <c r="E7953" s="163">
        <v>10</v>
      </c>
      <c r="F7953" s="163">
        <v>11.745000000000001</v>
      </c>
      <c r="G7953" s="163">
        <v>14.375</v>
      </c>
      <c r="H7953" s="1">
        <v>4456</v>
      </c>
      <c r="I7953" s="161">
        <f>VLOOKUP(B7953,L$2:M$54,2,FALSE)</f>
        <v>0.9985981635888117</v>
      </c>
      <c r="J7953">
        <f>MAX(I7953*F7953,E7953)</f>
        <v>11.728535431350595</v>
      </c>
      <c r="L7953" s="166"/>
      <c r="M7953" s="41"/>
      <c r="N7953" s="41"/>
      <c r="O7953" s="41"/>
    </row>
    <row r="7954" spans="1:15" x14ac:dyDescent="0.25">
      <c r="A7954" s="165">
        <v>43797.333333333336</v>
      </c>
      <c r="B7954" s="167">
        <f>WEEKNUM(A7954)</f>
        <v>48</v>
      </c>
      <c r="C7954" s="164">
        <f>WEEKDAY(A7954)</f>
        <v>5</v>
      </c>
      <c r="D7954" s="164">
        <v>9</v>
      </c>
      <c r="E7954" s="163">
        <v>10</v>
      </c>
      <c r="F7954" s="163">
        <v>17.755000000000003</v>
      </c>
      <c r="G7954" s="163">
        <v>14.375</v>
      </c>
      <c r="H7954" s="1">
        <v>3997</v>
      </c>
      <c r="I7954" s="161">
        <f>VLOOKUP(B7954,L$2:M$54,2,FALSE)</f>
        <v>0.9985981635888117</v>
      </c>
      <c r="J7954">
        <f>MAX(I7954*F7954,E7954)</f>
        <v>17.730110394519354</v>
      </c>
      <c r="L7954" s="166"/>
      <c r="M7954" s="41"/>
      <c r="N7954" s="41"/>
      <c r="O7954" s="41"/>
    </row>
    <row r="7955" spans="1:15" x14ac:dyDescent="0.25">
      <c r="A7955" s="165">
        <v>43797.375</v>
      </c>
      <c r="B7955" s="167">
        <f>WEEKNUM(A7955)</f>
        <v>48</v>
      </c>
      <c r="C7955" s="164">
        <f>WEEKDAY(A7955)</f>
        <v>5</v>
      </c>
      <c r="D7955" s="164">
        <v>10</v>
      </c>
      <c r="E7955" s="163">
        <v>10</v>
      </c>
      <c r="F7955" s="163">
        <v>16.395</v>
      </c>
      <c r="G7955" s="163">
        <v>12.9375</v>
      </c>
      <c r="H7955" s="1">
        <v>2770</v>
      </c>
      <c r="I7955" s="161">
        <f>VLOOKUP(B7955,L$2:M$54,2,FALSE)</f>
        <v>0.9985981635888117</v>
      </c>
      <c r="J7955">
        <f>MAX(I7955*F7955,E7955)</f>
        <v>16.372016892038566</v>
      </c>
      <c r="L7955" s="166"/>
      <c r="M7955" s="41"/>
      <c r="N7955" s="41"/>
      <c r="O7955" s="41"/>
    </row>
    <row r="7956" spans="1:15" x14ac:dyDescent="0.25">
      <c r="A7956" s="165">
        <v>43797.416666666664</v>
      </c>
      <c r="B7956" s="167">
        <f>WEEKNUM(A7956)</f>
        <v>48</v>
      </c>
      <c r="C7956" s="164">
        <f>WEEKDAY(A7956)</f>
        <v>5</v>
      </c>
      <c r="D7956" s="164">
        <v>11</v>
      </c>
      <c r="E7956" s="163">
        <v>10</v>
      </c>
      <c r="F7956" s="163">
        <v>15.625</v>
      </c>
      <c r="G7956" s="163">
        <v>12.555</v>
      </c>
      <c r="H7956" s="1">
        <v>2480</v>
      </c>
      <c r="I7956" s="161">
        <f>VLOOKUP(B7956,L$2:M$54,2,FALSE)</f>
        <v>0.9985981635888117</v>
      </c>
      <c r="J7956">
        <f>MAX(I7956*F7956,E7956)</f>
        <v>15.603096306075184</v>
      </c>
      <c r="L7956" s="166"/>
      <c r="M7956" s="41"/>
      <c r="N7956" s="41"/>
      <c r="O7956" s="41"/>
    </row>
    <row r="7957" spans="1:15" x14ac:dyDescent="0.25">
      <c r="A7957" s="165">
        <v>43797.458333333336</v>
      </c>
      <c r="B7957" s="167">
        <f>WEEKNUM(A7957)</f>
        <v>48</v>
      </c>
      <c r="C7957" s="164">
        <f>WEEKDAY(A7957)</f>
        <v>5</v>
      </c>
      <c r="D7957" s="164">
        <v>12</v>
      </c>
      <c r="E7957" s="163">
        <v>10</v>
      </c>
      <c r="F7957" s="163">
        <v>13.745000000000001</v>
      </c>
      <c r="G7957" s="163">
        <v>11.969999999999999</v>
      </c>
      <c r="H7957" s="1">
        <v>2409</v>
      </c>
      <c r="I7957" s="161">
        <f>VLOOKUP(B7957,L$2:M$54,2,FALSE)</f>
        <v>0.9985981635888117</v>
      </c>
      <c r="J7957">
        <f>MAX(I7957*F7957,E7957)</f>
        <v>13.725731758528218</v>
      </c>
      <c r="L7957" s="166"/>
      <c r="M7957" s="41"/>
      <c r="N7957" s="41"/>
      <c r="O7957" s="41"/>
    </row>
    <row r="7958" spans="1:15" x14ac:dyDescent="0.25">
      <c r="A7958" s="165">
        <v>43797.5</v>
      </c>
      <c r="B7958" s="167">
        <f>WEEKNUM(A7958)</f>
        <v>48</v>
      </c>
      <c r="C7958" s="164">
        <f>WEEKDAY(A7958)</f>
        <v>5</v>
      </c>
      <c r="D7958" s="164">
        <v>13</v>
      </c>
      <c r="E7958" s="163">
        <v>10</v>
      </c>
      <c r="F7958" s="163">
        <v>15.704999999999998</v>
      </c>
      <c r="G7958" s="163">
        <v>12.2225</v>
      </c>
      <c r="H7958" s="1">
        <v>2265</v>
      </c>
      <c r="I7958" s="161">
        <f>VLOOKUP(B7958,L$2:M$54,2,FALSE)</f>
        <v>0.9985981635888117</v>
      </c>
      <c r="J7958">
        <f>MAX(I7958*F7958,E7958)</f>
        <v>15.682984159162286</v>
      </c>
      <c r="L7958" s="166"/>
      <c r="M7958" s="41"/>
      <c r="N7958" s="41"/>
      <c r="O7958" s="41"/>
    </row>
    <row r="7959" spans="1:15" x14ac:dyDescent="0.25">
      <c r="A7959" s="165">
        <v>43797.541666666664</v>
      </c>
      <c r="B7959" s="167">
        <f>WEEKNUM(A7959)</f>
        <v>48</v>
      </c>
      <c r="C7959" s="164">
        <f>WEEKDAY(A7959)</f>
        <v>5</v>
      </c>
      <c r="D7959" s="164">
        <v>14</v>
      </c>
      <c r="E7959" s="163">
        <v>10</v>
      </c>
      <c r="F7959" s="163">
        <v>14.475</v>
      </c>
      <c r="G7959" s="163">
        <v>11.9625</v>
      </c>
      <c r="H7959" s="1">
        <v>2575</v>
      </c>
      <c r="I7959" s="161">
        <f>VLOOKUP(B7959,L$2:M$54,2,FALSE)</f>
        <v>0.9985981635888117</v>
      </c>
      <c r="J7959">
        <f>MAX(I7959*F7959,E7959)</f>
        <v>14.45470841794805</v>
      </c>
      <c r="L7959" s="166"/>
      <c r="M7959" s="41"/>
      <c r="N7959" s="41"/>
      <c r="O7959" s="41"/>
    </row>
    <row r="7960" spans="1:15" x14ac:dyDescent="0.25">
      <c r="A7960" s="165">
        <v>43797.583333333336</v>
      </c>
      <c r="B7960" s="167">
        <f>WEEKNUM(A7960)</f>
        <v>48</v>
      </c>
      <c r="C7960" s="164">
        <f>WEEKDAY(A7960)</f>
        <v>5</v>
      </c>
      <c r="D7960" s="164">
        <v>15</v>
      </c>
      <c r="E7960" s="163">
        <v>10</v>
      </c>
      <c r="F7960" s="163">
        <v>13.765000000000001</v>
      </c>
      <c r="G7960" s="163">
        <v>12.15</v>
      </c>
      <c r="H7960" s="1">
        <v>2554</v>
      </c>
      <c r="I7960" s="161">
        <f>VLOOKUP(B7960,L$2:M$54,2,FALSE)</f>
        <v>0.9985981635888117</v>
      </c>
      <c r="J7960">
        <f>MAX(I7960*F7960,E7960)</f>
        <v>13.745703721799993</v>
      </c>
      <c r="L7960" s="166"/>
      <c r="M7960" s="41"/>
      <c r="N7960" s="41"/>
      <c r="O7960" s="41"/>
    </row>
    <row r="7961" spans="1:15" x14ac:dyDescent="0.25">
      <c r="A7961" s="165">
        <v>43797.625</v>
      </c>
      <c r="B7961" s="167">
        <f>WEEKNUM(A7961)</f>
        <v>48</v>
      </c>
      <c r="C7961" s="164">
        <f>WEEKDAY(A7961)</f>
        <v>5</v>
      </c>
      <c r="D7961" s="164">
        <v>16</v>
      </c>
      <c r="E7961" s="163">
        <v>10</v>
      </c>
      <c r="F7961" s="163">
        <v>15.885</v>
      </c>
      <c r="G7961" s="163">
        <v>12.635000000000002</v>
      </c>
      <c r="H7961" s="1">
        <v>2890</v>
      </c>
      <c r="I7961" s="161">
        <f>VLOOKUP(B7961,L$2:M$54,2,FALSE)</f>
        <v>0.9985981635888117</v>
      </c>
      <c r="J7961">
        <f>MAX(I7961*F7961,E7961)</f>
        <v>15.862731828608274</v>
      </c>
      <c r="L7961" s="166"/>
      <c r="M7961" s="41"/>
      <c r="N7961" s="41"/>
      <c r="O7961" s="41"/>
    </row>
    <row r="7962" spans="1:15" x14ac:dyDescent="0.25">
      <c r="A7962" s="165">
        <v>43797.666666666664</v>
      </c>
      <c r="B7962" s="167">
        <f>WEEKNUM(A7962)</f>
        <v>48</v>
      </c>
      <c r="C7962" s="164">
        <f>WEEKDAY(A7962)</f>
        <v>5</v>
      </c>
      <c r="D7962" s="164">
        <v>17</v>
      </c>
      <c r="E7962" s="163">
        <v>10</v>
      </c>
      <c r="F7962" s="163">
        <v>14.73</v>
      </c>
      <c r="G7962" s="163">
        <v>13.0975</v>
      </c>
      <c r="H7962" s="1">
        <v>3896</v>
      </c>
      <c r="I7962" s="161">
        <f>VLOOKUP(B7962,L$2:M$54,2,FALSE)</f>
        <v>0.9985981635888117</v>
      </c>
      <c r="J7962">
        <f>MAX(I7962*F7962,E7962)</f>
        <v>14.709350949663197</v>
      </c>
      <c r="L7962" s="166"/>
      <c r="M7962" s="41"/>
      <c r="N7962" s="41"/>
      <c r="O7962" s="41"/>
    </row>
    <row r="7963" spans="1:15" x14ac:dyDescent="0.25">
      <c r="A7963" s="165">
        <v>43797.708333333336</v>
      </c>
      <c r="B7963" s="167">
        <f>WEEKNUM(A7963)</f>
        <v>48</v>
      </c>
      <c r="C7963" s="164">
        <f>WEEKDAY(A7963)</f>
        <v>5</v>
      </c>
      <c r="D7963" s="164">
        <v>18</v>
      </c>
      <c r="E7963" s="163">
        <v>10</v>
      </c>
      <c r="F7963" s="163">
        <v>15.145</v>
      </c>
      <c r="G7963" s="163">
        <v>14.045</v>
      </c>
      <c r="H7963" s="1">
        <v>4004</v>
      </c>
      <c r="I7963" s="161">
        <f>VLOOKUP(B7963,L$2:M$54,2,FALSE)</f>
        <v>0.9985981635888117</v>
      </c>
      <c r="J7963">
        <f>MAX(I7963*F7963,E7963)</f>
        <v>15.123769187552552</v>
      </c>
      <c r="L7963" s="166"/>
      <c r="M7963" s="41"/>
      <c r="N7963" s="41"/>
      <c r="O7963" s="41"/>
    </row>
    <row r="7964" spans="1:15" x14ac:dyDescent="0.25">
      <c r="A7964" s="165">
        <v>43797.75</v>
      </c>
      <c r="B7964" s="167">
        <f>WEEKNUM(A7964)</f>
        <v>48</v>
      </c>
      <c r="C7964" s="164">
        <f>WEEKDAY(A7964)</f>
        <v>5</v>
      </c>
      <c r="D7964" s="164">
        <v>19</v>
      </c>
      <c r="E7964" s="163">
        <v>10</v>
      </c>
      <c r="F7964" s="163">
        <v>17.98</v>
      </c>
      <c r="G7964" s="163">
        <v>12.547499999999999</v>
      </c>
      <c r="H7964" s="1">
        <v>2869</v>
      </c>
      <c r="I7964" s="161">
        <f>VLOOKUP(B7964,L$2:M$54,2,FALSE)</f>
        <v>0.9985981635888117</v>
      </c>
      <c r="J7964">
        <f>MAX(I7964*F7964,E7964)</f>
        <v>17.954794981326835</v>
      </c>
      <c r="L7964" s="166"/>
      <c r="M7964" s="41"/>
      <c r="N7964" s="41"/>
      <c r="O7964" s="41"/>
    </row>
    <row r="7965" spans="1:15" x14ac:dyDescent="0.25">
      <c r="A7965" s="165">
        <v>43797.791666666664</v>
      </c>
      <c r="B7965" s="167">
        <f>WEEKNUM(A7965)</f>
        <v>48</v>
      </c>
      <c r="C7965" s="164">
        <f>WEEKDAY(A7965)</f>
        <v>5</v>
      </c>
      <c r="D7965" s="164">
        <v>20</v>
      </c>
      <c r="E7965" s="163">
        <v>10</v>
      </c>
      <c r="F7965" s="163">
        <v>16.450000000000003</v>
      </c>
      <c r="G7965" s="163">
        <v>12.127500000000001</v>
      </c>
      <c r="H7965" s="1">
        <v>1749</v>
      </c>
      <c r="I7965" s="161">
        <f>VLOOKUP(B7965,L$2:M$54,2,FALSE)</f>
        <v>0.9985981635888117</v>
      </c>
      <c r="J7965">
        <f>MAX(I7965*F7965,E7965)</f>
        <v>16.426939791035956</v>
      </c>
      <c r="L7965" s="166"/>
      <c r="M7965" s="41"/>
      <c r="N7965" s="41"/>
      <c r="O7965" s="41"/>
    </row>
    <row r="7966" spans="1:15" x14ac:dyDescent="0.25">
      <c r="A7966" s="165">
        <v>43797.833333333336</v>
      </c>
      <c r="B7966" s="167">
        <f>WEEKNUM(A7966)</f>
        <v>48</v>
      </c>
      <c r="C7966" s="164">
        <f>WEEKDAY(A7966)</f>
        <v>5</v>
      </c>
      <c r="D7966" s="164">
        <v>21</v>
      </c>
      <c r="E7966" s="163">
        <v>10</v>
      </c>
      <c r="F7966" s="163">
        <v>13.945</v>
      </c>
      <c r="G7966" s="163">
        <v>12.61</v>
      </c>
      <c r="H7966" s="1">
        <v>1058</v>
      </c>
      <c r="I7966" s="161">
        <f>VLOOKUP(B7966,L$2:M$54,2,FALSE)</f>
        <v>0.9985981635888117</v>
      </c>
      <c r="J7966">
        <f>MAX(I7966*F7966,E7966)</f>
        <v>13.92545139124598</v>
      </c>
      <c r="L7966" s="166"/>
      <c r="M7966" s="41"/>
      <c r="N7966" s="41"/>
      <c r="O7966" s="41"/>
    </row>
    <row r="7967" spans="1:15" x14ac:dyDescent="0.25">
      <c r="A7967" s="165">
        <v>43797.875</v>
      </c>
      <c r="B7967" s="167">
        <f>WEEKNUM(A7967)</f>
        <v>48</v>
      </c>
      <c r="C7967" s="164">
        <f>WEEKDAY(A7967)</f>
        <v>5</v>
      </c>
      <c r="D7967" s="164">
        <v>22</v>
      </c>
      <c r="E7967" s="163">
        <v>11.754999999999999</v>
      </c>
      <c r="F7967" s="163">
        <v>11.754999999999999</v>
      </c>
      <c r="G7967" s="163">
        <v>12.64</v>
      </c>
      <c r="H7967" s="1">
        <v>831</v>
      </c>
      <c r="I7967" s="161">
        <f>VLOOKUP(B7967,L$2:M$54,2,FALSE)</f>
        <v>0.9985981635888117</v>
      </c>
      <c r="J7967">
        <f>MAX(I7967*F7967,E7967)</f>
        <v>11.754999999999999</v>
      </c>
      <c r="L7967" s="166"/>
      <c r="M7967" s="41"/>
      <c r="N7967" s="41"/>
      <c r="O7967" s="41"/>
    </row>
    <row r="7968" spans="1:15" x14ac:dyDescent="0.25">
      <c r="A7968" s="165">
        <v>43797.916666666664</v>
      </c>
      <c r="B7968" s="167">
        <f>WEEKNUM(A7968)</f>
        <v>48</v>
      </c>
      <c r="C7968" s="164">
        <f>WEEKDAY(A7968)</f>
        <v>5</v>
      </c>
      <c r="D7968" s="164">
        <v>23</v>
      </c>
      <c r="E7968" s="163">
        <v>12</v>
      </c>
      <c r="F7968" s="163">
        <v>13.98</v>
      </c>
      <c r="G7968" s="163">
        <v>12.39</v>
      </c>
      <c r="H7968" s="1">
        <v>712</v>
      </c>
      <c r="I7968" s="161">
        <f>VLOOKUP(B7968,L$2:M$54,2,FALSE)</f>
        <v>0.9985981635888117</v>
      </c>
      <c r="J7968">
        <f>MAX(I7968*F7968,E7968)</f>
        <v>13.960402326971588</v>
      </c>
      <c r="L7968" s="166"/>
      <c r="M7968" s="41"/>
      <c r="N7968" s="41"/>
      <c r="O7968" s="41"/>
    </row>
    <row r="7969" spans="1:15" x14ac:dyDescent="0.25">
      <c r="A7969" s="165">
        <v>43797.958333333336</v>
      </c>
      <c r="B7969" s="167">
        <f>WEEKNUM(A7969)</f>
        <v>48</v>
      </c>
      <c r="C7969" s="164">
        <f>WEEKDAY(A7969)</f>
        <v>5</v>
      </c>
      <c r="D7969" s="164">
        <v>24</v>
      </c>
      <c r="E7969" s="163">
        <v>12</v>
      </c>
      <c r="F7969" s="163">
        <v>13.92</v>
      </c>
      <c r="G7969" s="163">
        <v>11.870000000000001</v>
      </c>
      <c r="H7969" s="1">
        <v>461</v>
      </c>
      <c r="I7969" s="161">
        <f>VLOOKUP(B7969,L$2:M$54,2,FALSE)</f>
        <v>0.9985981635888117</v>
      </c>
      <c r="J7969">
        <f>MAX(I7969*F7969,E7969)</f>
        <v>13.900486437156259</v>
      </c>
      <c r="L7969" s="166"/>
      <c r="M7969" s="41"/>
      <c r="N7969" s="41"/>
      <c r="O7969" s="41"/>
    </row>
    <row r="7970" spans="1:15" x14ac:dyDescent="0.25">
      <c r="A7970" s="165">
        <v>43798</v>
      </c>
      <c r="B7970" s="167">
        <f>WEEKNUM(A7970)</f>
        <v>48</v>
      </c>
      <c r="C7970" s="164">
        <f>WEEKDAY(A7970)</f>
        <v>6</v>
      </c>
      <c r="D7970" s="164">
        <v>1</v>
      </c>
      <c r="E7970" s="163">
        <v>12</v>
      </c>
      <c r="F7970" s="163">
        <v>13.934999999999999</v>
      </c>
      <c r="G7970" s="163">
        <v>12.16</v>
      </c>
      <c r="H7970" s="1">
        <v>170</v>
      </c>
      <c r="I7970" s="161">
        <f>VLOOKUP(B7970,L$2:M$54,2,FALSE)</f>
        <v>0.9985981635888117</v>
      </c>
      <c r="J7970">
        <f>MAX(I7970*F7970,E7970)</f>
        <v>13.915465409610089</v>
      </c>
      <c r="L7970" s="166"/>
      <c r="M7970" s="41"/>
      <c r="N7970" s="41"/>
      <c r="O7970" s="41"/>
    </row>
    <row r="7971" spans="1:15" x14ac:dyDescent="0.25">
      <c r="A7971" s="165">
        <v>43798.041666666664</v>
      </c>
      <c r="B7971" s="167">
        <f>WEEKNUM(A7971)</f>
        <v>48</v>
      </c>
      <c r="C7971" s="164">
        <f>WEEKDAY(A7971)</f>
        <v>6</v>
      </c>
      <c r="D7971" s="164">
        <v>2</v>
      </c>
      <c r="E7971" s="163">
        <v>12</v>
      </c>
      <c r="F7971" s="163">
        <v>13.225</v>
      </c>
      <c r="G7971" s="163">
        <v>12.04</v>
      </c>
      <c r="H7971" s="1">
        <v>104</v>
      </c>
      <c r="I7971" s="161">
        <f>VLOOKUP(B7971,L$2:M$54,2,FALSE)</f>
        <v>0.9985981635888117</v>
      </c>
      <c r="J7971">
        <f>MAX(I7971*F7971,E7971)</f>
        <v>13.206460713462034</v>
      </c>
      <c r="L7971" s="166"/>
      <c r="M7971" s="41"/>
      <c r="N7971" s="41"/>
      <c r="O7971" s="41"/>
    </row>
    <row r="7972" spans="1:15" x14ac:dyDescent="0.25">
      <c r="A7972" s="165">
        <v>43798.083333333336</v>
      </c>
      <c r="B7972" s="167">
        <f>WEEKNUM(A7972)</f>
        <v>48</v>
      </c>
      <c r="C7972" s="164">
        <f>WEEKDAY(A7972)</f>
        <v>6</v>
      </c>
      <c r="D7972" s="164">
        <v>3</v>
      </c>
      <c r="E7972" s="163">
        <v>10</v>
      </c>
      <c r="F7972" s="163">
        <v>10.495000000000001</v>
      </c>
      <c r="G7972" s="163">
        <v>11.515000000000001</v>
      </c>
      <c r="H7972" s="1">
        <v>90</v>
      </c>
      <c r="I7972" s="161">
        <f>VLOOKUP(B7972,L$2:M$54,2,FALSE)</f>
        <v>0.9985981635888117</v>
      </c>
      <c r="J7972">
        <f>MAX(I7972*F7972,E7972)</f>
        <v>10.48028772686458</v>
      </c>
      <c r="L7972" s="166"/>
      <c r="M7972" s="41"/>
      <c r="N7972" s="41"/>
      <c r="O7972" s="41"/>
    </row>
    <row r="7973" spans="1:15" x14ac:dyDescent="0.25">
      <c r="A7973" s="165">
        <v>43798.125</v>
      </c>
      <c r="B7973" s="167">
        <f>WEEKNUM(A7973)</f>
        <v>48</v>
      </c>
      <c r="C7973" s="164">
        <f>WEEKDAY(A7973)</f>
        <v>6</v>
      </c>
      <c r="D7973" s="164">
        <v>4</v>
      </c>
      <c r="E7973" s="163">
        <v>10</v>
      </c>
      <c r="F7973" s="163">
        <v>10.850000000000001</v>
      </c>
      <c r="G7973" s="163">
        <v>12.275</v>
      </c>
      <c r="H7973" s="1">
        <v>144</v>
      </c>
      <c r="I7973" s="161">
        <f>VLOOKUP(B7973,L$2:M$54,2,FALSE)</f>
        <v>0.9985981635888117</v>
      </c>
      <c r="J7973">
        <f>MAX(I7973*F7973,E7973)</f>
        <v>10.834790074938608</v>
      </c>
      <c r="L7973" s="166"/>
      <c r="M7973" s="41"/>
      <c r="N7973" s="41"/>
      <c r="O7973" s="41"/>
    </row>
    <row r="7974" spans="1:15" x14ac:dyDescent="0.25">
      <c r="A7974" s="165">
        <v>43798.166666666664</v>
      </c>
      <c r="B7974" s="167">
        <f>WEEKNUM(A7974)</f>
        <v>48</v>
      </c>
      <c r="C7974" s="164">
        <f>WEEKDAY(A7974)</f>
        <v>6</v>
      </c>
      <c r="D7974" s="164">
        <v>5</v>
      </c>
      <c r="E7974" s="163">
        <v>10</v>
      </c>
      <c r="F7974" s="163">
        <v>10.475000000000001</v>
      </c>
      <c r="G7974" s="163">
        <v>12.059999999999999</v>
      </c>
      <c r="H7974" s="1">
        <v>276</v>
      </c>
      <c r="I7974" s="161">
        <f>VLOOKUP(B7974,L$2:M$54,2,FALSE)</f>
        <v>0.9985981635888117</v>
      </c>
      <c r="J7974">
        <f>MAX(I7974*F7974,E7974)</f>
        <v>10.460315763592805</v>
      </c>
      <c r="L7974" s="166"/>
      <c r="M7974" s="41"/>
      <c r="N7974" s="41"/>
      <c r="O7974" s="41"/>
    </row>
    <row r="7975" spans="1:15" x14ac:dyDescent="0.25">
      <c r="A7975" s="165">
        <v>43798.208333333336</v>
      </c>
      <c r="B7975" s="167">
        <f>WEEKNUM(A7975)</f>
        <v>48</v>
      </c>
      <c r="C7975" s="164">
        <f>WEEKDAY(A7975)</f>
        <v>6</v>
      </c>
      <c r="D7975" s="164">
        <v>6</v>
      </c>
      <c r="E7975" s="163">
        <v>11.254999999999999</v>
      </c>
      <c r="F7975" s="163">
        <v>11.120000000000001</v>
      </c>
      <c r="G7975" s="163">
        <v>10.385</v>
      </c>
      <c r="H7975" s="1">
        <v>878</v>
      </c>
      <c r="I7975" s="161">
        <f>VLOOKUP(B7975,L$2:M$54,2,FALSE)</f>
        <v>0.9985981635888117</v>
      </c>
      <c r="J7975">
        <f>MAX(I7975*F7975,E7975)</f>
        <v>11.254999999999999</v>
      </c>
      <c r="L7975" s="166"/>
      <c r="M7975" s="41"/>
      <c r="N7975" s="41"/>
      <c r="O7975" s="41"/>
    </row>
    <row r="7976" spans="1:15" x14ac:dyDescent="0.25">
      <c r="A7976" s="165">
        <v>43798.25</v>
      </c>
      <c r="B7976" s="167">
        <f>WEEKNUM(A7976)</f>
        <v>48</v>
      </c>
      <c r="C7976" s="164">
        <f>WEEKDAY(A7976)</f>
        <v>6</v>
      </c>
      <c r="D7976" s="164">
        <v>7</v>
      </c>
      <c r="E7976" s="163">
        <v>9.5249999999999986</v>
      </c>
      <c r="F7976" s="163">
        <v>9.5249999999999986</v>
      </c>
      <c r="G7976" s="163">
        <v>12.4825</v>
      </c>
      <c r="H7976" s="1">
        <v>3502</v>
      </c>
      <c r="I7976" s="161">
        <f>VLOOKUP(B7976,L$2:M$54,2,FALSE)</f>
        <v>0.9985981635888117</v>
      </c>
      <c r="J7976">
        <f>MAX(I7976*F7976,E7976)</f>
        <v>9.5249999999999986</v>
      </c>
      <c r="L7976" s="166"/>
      <c r="M7976" s="41"/>
      <c r="N7976" s="41"/>
      <c r="O7976" s="41"/>
    </row>
    <row r="7977" spans="1:15" x14ac:dyDescent="0.25">
      <c r="A7977" s="165">
        <v>43798.291666666664</v>
      </c>
      <c r="B7977" s="167">
        <f>WEEKNUM(A7977)</f>
        <v>48</v>
      </c>
      <c r="C7977" s="164">
        <f>WEEKDAY(A7977)</f>
        <v>6</v>
      </c>
      <c r="D7977" s="164">
        <v>8</v>
      </c>
      <c r="E7977" s="163">
        <v>10.635</v>
      </c>
      <c r="F7977" s="163">
        <v>12.370000000000001</v>
      </c>
      <c r="G7977" s="163">
        <v>13.89</v>
      </c>
      <c r="H7977" s="1">
        <v>4246</v>
      </c>
      <c r="I7977" s="161">
        <f>VLOOKUP(B7977,L$2:M$54,2,FALSE)</f>
        <v>0.9985981635888117</v>
      </c>
      <c r="J7977">
        <f>MAX(I7977*F7977,E7977)</f>
        <v>12.352659283593601</v>
      </c>
      <c r="L7977" s="166"/>
      <c r="M7977" s="41"/>
      <c r="N7977" s="41"/>
      <c r="O7977" s="41"/>
    </row>
    <row r="7978" spans="1:15" x14ac:dyDescent="0.25">
      <c r="A7978" s="165">
        <v>43798.333333333336</v>
      </c>
      <c r="B7978" s="167">
        <f>WEEKNUM(A7978)</f>
        <v>48</v>
      </c>
      <c r="C7978" s="164">
        <f>WEEKDAY(A7978)</f>
        <v>6</v>
      </c>
      <c r="D7978" s="164">
        <v>9</v>
      </c>
      <c r="E7978" s="163">
        <v>10</v>
      </c>
      <c r="F7978" s="163">
        <v>16.535</v>
      </c>
      <c r="G7978" s="163">
        <v>12.8025</v>
      </c>
      <c r="H7978" s="1">
        <v>3778</v>
      </c>
      <c r="I7978" s="161">
        <f>VLOOKUP(B7978,L$2:M$54,2,FALSE)</f>
        <v>0.9985981635888117</v>
      </c>
      <c r="J7978">
        <f>MAX(I7978*F7978,E7978)</f>
        <v>16.511820634941003</v>
      </c>
      <c r="L7978" s="166"/>
      <c r="M7978" s="41"/>
      <c r="N7978" s="41"/>
      <c r="O7978" s="41"/>
    </row>
    <row r="7979" spans="1:15" x14ac:dyDescent="0.25">
      <c r="A7979" s="165">
        <v>43798.375</v>
      </c>
      <c r="B7979" s="167">
        <f>WEEKNUM(A7979)</f>
        <v>48</v>
      </c>
      <c r="C7979" s="164">
        <f>WEEKDAY(A7979)</f>
        <v>6</v>
      </c>
      <c r="D7979" s="164">
        <v>10</v>
      </c>
      <c r="E7979" s="163">
        <v>10</v>
      </c>
      <c r="F7979" s="163">
        <v>19.29</v>
      </c>
      <c r="G7979" s="163">
        <v>12.245000000000001</v>
      </c>
      <c r="H7979" s="1">
        <v>2825</v>
      </c>
      <c r="I7979" s="161">
        <f>VLOOKUP(B7979,L$2:M$54,2,FALSE)</f>
        <v>0.9985981635888117</v>
      </c>
      <c r="J7979">
        <f>MAX(I7979*F7979,E7979)</f>
        <v>19.262958575628176</v>
      </c>
      <c r="L7979" s="166"/>
      <c r="M7979" s="41"/>
      <c r="N7979" s="41"/>
      <c r="O7979" s="41"/>
    </row>
    <row r="7980" spans="1:15" x14ac:dyDescent="0.25">
      <c r="A7980" s="165">
        <v>43798.416666666664</v>
      </c>
      <c r="B7980" s="167">
        <f>WEEKNUM(A7980)</f>
        <v>48</v>
      </c>
      <c r="C7980" s="164">
        <f>WEEKDAY(A7980)</f>
        <v>6</v>
      </c>
      <c r="D7980" s="164">
        <v>11</v>
      </c>
      <c r="E7980" s="163">
        <v>10</v>
      </c>
      <c r="F7980" s="163">
        <v>15.025</v>
      </c>
      <c r="G7980" s="163">
        <v>12.524999999999999</v>
      </c>
      <c r="H7980" s="1">
        <v>2417</v>
      </c>
      <c r="I7980" s="161">
        <f>VLOOKUP(B7980,L$2:M$54,2,FALSE)</f>
        <v>0.9985981635888117</v>
      </c>
      <c r="J7980">
        <f>MAX(I7980*F7980,E7980)</f>
        <v>15.003937407921896</v>
      </c>
      <c r="L7980" s="166"/>
      <c r="M7980" s="41"/>
      <c r="N7980" s="41"/>
      <c r="O7980" s="41"/>
    </row>
    <row r="7981" spans="1:15" x14ac:dyDescent="0.25">
      <c r="A7981" s="165">
        <v>43798.458333333336</v>
      </c>
      <c r="B7981" s="167">
        <f>WEEKNUM(A7981)</f>
        <v>48</v>
      </c>
      <c r="C7981" s="164">
        <f>WEEKDAY(A7981)</f>
        <v>6</v>
      </c>
      <c r="D7981" s="164">
        <v>12</v>
      </c>
      <c r="E7981" s="163">
        <v>10</v>
      </c>
      <c r="F7981" s="163">
        <v>13.92</v>
      </c>
      <c r="G7981" s="163">
        <v>12.41</v>
      </c>
      <c r="H7981" s="1">
        <v>2493</v>
      </c>
      <c r="I7981" s="161">
        <f>VLOOKUP(B7981,L$2:M$54,2,FALSE)</f>
        <v>0.9985981635888117</v>
      </c>
      <c r="J7981">
        <f>MAX(I7981*F7981,E7981)</f>
        <v>13.900486437156259</v>
      </c>
      <c r="L7981" s="166"/>
      <c r="M7981" s="41"/>
      <c r="N7981" s="41"/>
      <c r="O7981" s="41"/>
    </row>
    <row r="7982" spans="1:15" x14ac:dyDescent="0.25">
      <c r="A7982" s="165">
        <v>43798.5</v>
      </c>
      <c r="B7982" s="167">
        <f>WEEKNUM(A7982)</f>
        <v>48</v>
      </c>
      <c r="C7982" s="164">
        <f>WEEKDAY(A7982)</f>
        <v>6</v>
      </c>
      <c r="D7982" s="164">
        <v>13</v>
      </c>
      <c r="E7982" s="163">
        <v>10</v>
      </c>
      <c r="F7982" s="163">
        <v>14.2</v>
      </c>
      <c r="G7982" s="163">
        <v>11.952500000000001</v>
      </c>
      <c r="H7982" s="1">
        <v>2508</v>
      </c>
      <c r="I7982" s="161">
        <f>VLOOKUP(B7982,L$2:M$54,2,FALSE)</f>
        <v>0.9985981635888117</v>
      </c>
      <c r="J7982">
        <f>MAX(I7982*F7982,E7982)</f>
        <v>14.180093922961126</v>
      </c>
      <c r="L7982" s="166"/>
      <c r="M7982" s="41"/>
      <c r="N7982" s="41"/>
      <c r="O7982" s="41"/>
    </row>
    <row r="7983" spans="1:15" x14ac:dyDescent="0.25">
      <c r="A7983" s="165">
        <v>43798.541666666664</v>
      </c>
      <c r="B7983" s="167">
        <f>WEEKNUM(A7983)</f>
        <v>48</v>
      </c>
      <c r="C7983" s="164">
        <f>WEEKDAY(A7983)</f>
        <v>6</v>
      </c>
      <c r="D7983" s="164">
        <v>14</v>
      </c>
      <c r="E7983" s="163">
        <v>10</v>
      </c>
      <c r="F7983" s="163">
        <v>14.445</v>
      </c>
      <c r="G7983" s="163">
        <v>12.835000000000001</v>
      </c>
      <c r="H7983" s="1">
        <v>2851</v>
      </c>
      <c r="I7983" s="161">
        <f>VLOOKUP(B7983,L$2:M$54,2,FALSE)</f>
        <v>0.9985981635888117</v>
      </c>
      <c r="J7983">
        <f>MAX(I7983*F7983,E7983)</f>
        <v>14.424750473040385</v>
      </c>
      <c r="L7983" s="166"/>
      <c r="M7983" s="41"/>
      <c r="N7983" s="41"/>
      <c r="O7983" s="41"/>
    </row>
    <row r="7984" spans="1:15" x14ac:dyDescent="0.25">
      <c r="A7984" s="165">
        <v>43798.583333333336</v>
      </c>
      <c r="B7984" s="167">
        <f>WEEKNUM(A7984)</f>
        <v>48</v>
      </c>
      <c r="C7984" s="164">
        <f>WEEKDAY(A7984)</f>
        <v>6</v>
      </c>
      <c r="D7984" s="164">
        <v>15</v>
      </c>
      <c r="E7984" s="163">
        <v>10</v>
      </c>
      <c r="F7984" s="163">
        <v>13.79</v>
      </c>
      <c r="G7984" s="163">
        <v>12.8825</v>
      </c>
      <c r="H7984" s="1">
        <v>2844</v>
      </c>
      <c r="I7984" s="161">
        <f>VLOOKUP(B7984,L$2:M$54,2,FALSE)</f>
        <v>0.9985981635888117</v>
      </c>
      <c r="J7984">
        <f>MAX(I7984*F7984,E7984)</f>
        <v>13.770668675889713</v>
      </c>
      <c r="L7984" s="166"/>
      <c r="M7984" s="41"/>
      <c r="N7984" s="41"/>
      <c r="O7984" s="41"/>
    </row>
    <row r="7985" spans="1:15" x14ac:dyDescent="0.25">
      <c r="A7985" s="165">
        <v>43798.625</v>
      </c>
      <c r="B7985" s="167">
        <f>WEEKNUM(A7985)</f>
        <v>48</v>
      </c>
      <c r="C7985" s="164">
        <f>WEEKDAY(A7985)</f>
        <v>6</v>
      </c>
      <c r="D7985" s="164">
        <v>16</v>
      </c>
      <c r="E7985" s="163">
        <v>10</v>
      </c>
      <c r="F7985" s="163">
        <v>14.295000000000002</v>
      </c>
      <c r="G7985" s="163">
        <v>12.282499999999999</v>
      </c>
      <c r="H7985" s="1">
        <v>2830</v>
      </c>
      <c r="I7985" s="161">
        <f>VLOOKUP(B7985,L$2:M$54,2,FALSE)</f>
        <v>0.9985981635888117</v>
      </c>
      <c r="J7985">
        <f>MAX(I7985*F7985,E7985)</f>
        <v>14.274960748502066</v>
      </c>
      <c r="L7985" s="166"/>
      <c r="M7985" s="41"/>
      <c r="N7985" s="41"/>
      <c r="O7985" s="41"/>
    </row>
    <row r="7986" spans="1:15" x14ac:dyDescent="0.25">
      <c r="A7986" s="165">
        <v>43798.666666666664</v>
      </c>
      <c r="B7986" s="167">
        <f>WEEKNUM(A7986)</f>
        <v>48</v>
      </c>
      <c r="C7986" s="164">
        <f>WEEKDAY(A7986)</f>
        <v>6</v>
      </c>
      <c r="D7986" s="164">
        <v>17</v>
      </c>
      <c r="E7986" s="163">
        <v>10</v>
      </c>
      <c r="F7986" s="163">
        <v>14.035</v>
      </c>
      <c r="G7986" s="163">
        <v>13.487500000000001</v>
      </c>
      <c r="H7986" s="1">
        <v>3358</v>
      </c>
      <c r="I7986" s="161">
        <f>VLOOKUP(B7986,L$2:M$54,2,FALSE)</f>
        <v>0.9985981635888117</v>
      </c>
      <c r="J7986">
        <f>MAX(I7986*F7986,E7986)</f>
        <v>14.015325225968972</v>
      </c>
      <c r="L7986" s="166"/>
      <c r="M7986" s="41"/>
      <c r="N7986" s="41"/>
      <c r="O7986" s="41"/>
    </row>
    <row r="7987" spans="1:15" x14ac:dyDescent="0.25">
      <c r="A7987" s="165">
        <v>43798.708333333336</v>
      </c>
      <c r="B7987" s="167">
        <f>WEEKNUM(A7987)</f>
        <v>48</v>
      </c>
      <c r="C7987" s="164">
        <f>WEEKDAY(A7987)</f>
        <v>6</v>
      </c>
      <c r="D7987" s="164">
        <v>18</v>
      </c>
      <c r="E7987" s="163">
        <v>10</v>
      </c>
      <c r="F7987" s="163">
        <v>15.855</v>
      </c>
      <c r="G7987" s="163">
        <v>14.024999999999999</v>
      </c>
      <c r="H7987" s="1">
        <v>3177</v>
      </c>
      <c r="I7987" s="161">
        <f>VLOOKUP(B7987,L$2:M$54,2,FALSE)</f>
        <v>0.9985981635888117</v>
      </c>
      <c r="J7987">
        <f>MAX(I7987*F7987,E7987)</f>
        <v>15.832773883700609</v>
      </c>
      <c r="L7987" s="166"/>
      <c r="M7987" s="41"/>
      <c r="N7987" s="41"/>
      <c r="O7987" s="41"/>
    </row>
    <row r="7988" spans="1:15" x14ac:dyDescent="0.25">
      <c r="A7988" s="165">
        <v>43798.75</v>
      </c>
      <c r="B7988" s="167">
        <f>WEEKNUM(A7988)</f>
        <v>48</v>
      </c>
      <c r="C7988" s="164">
        <f>WEEKDAY(A7988)</f>
        <v>6</v>
      </c>
      <c r="D7988" s="164">
        <v>19</v>
      </c>
      <c r="E7988" s="163">
        <v>10</v>
      </c>
      <c r="F7988" s="163">
        <v>16.524999999999999</v>
      </c>
      <c r="G7988" s="163">
        <v>12.495000000000001</v>
      </c>
      <c r="H7988" s="1">
        <v>2474</v>
      </c>
      <c r="I7988" s="161">
        <f>VLOOKUP(B7988,L$2:M$54,2,FALSE)</f>
        <v>0.9985981635888117</v>
      </c>
      <c r="J7988">
        <f>MAX(I7988*F7988,E7988)</f>
        <v>16.501834653305114</v>
      </c>
      <c r="L7988" s="166"/>
      <c r="M7988" s="41"/>
      <c r="N7988" s="41"/>
      <c r="O7988" s="41"/>
    </row>
    <row r="7989" spans="1:15" x14ac:dyDescent="0.25">
      <c r="A7989" s="165">
        <v>43798.791666666664</v>
      </c>
      <c r="B7989" s="167">
        <f>WEEKNUM(A7989)</f>
        <v>48</v>
      </c>
      <c r="C7989" s="164">
        <f>WEEKDAY(A7989)</f>
        <v>6</v>
      </c>
      <c r="D7989" s="164">
        <v>20</v>
      </c>
      <c r="E7989" s="163">
        <v>10</v>
      </c>
      <c r="F7989" s="163">
        <v>16.23</v>
      </c>
      <c r="G7989" s="163">
        <v>11.952500000000001</v>
      </c>
      <c r="H7989" s="1">
        <v>2068</v>
      </c>
      <c r="I7989" s="161">
        <f>VLOOKUP(B7989,L$2:M$54,2,FALSE)</f>
        <v>0.9985981635888117</v>
      </c>
      <c r="J7989">
        <f>MAX(I7989*F7989,E7989)</f>
        <v>16.207248195046414</v>
      </c>
      <c r="L7989" s="166"/>
      <c r="M7989" s="41"/>
      <c r="N7989" s="41"/>
      <c r="O7989" s="41"/>
    </row>
    <row r="7990" spans="1:15" x14ac:dyDescent="0.25">
      <c r="A7990" s="165">
        <v>43798.833333333336</v>
      </c>
      <c r="B7990" s="167">
        <f>WEEKNUM(A7990)</f>
        <v>48</v>
      </c>
      <c r="C7990" s="164">
        <f>WEEKDAY(A7990)</f>
        <v>6</v>
      </c>
      <c r="D7990" s="164">
        <v>21</v>
      </c>
      <c r="E7990" s="163">
        <v>10</v>
      </c>
      <c r="F7990" s="163">
        <v>14.525</v>
      </c>
      <c r="G7990" s="163">
        <v>12.977499999999999</v>
      </c>
      <c r="H7990" s="1">
        <v>1204</v>
      </c>
      <c r="I7990" s="161">
        <f>VLOOKUP(B7990,L$2:M$54,2,FALSE)</f>
        <v>0.9985981635888117</v>
      </c>
      <c r="J7990">
        <f>MAX(I7990*F7990,E7990)</f>
        <v>14.504638326127491</v>
      </c>
      <c r="L7990" s="166"/>
      <c r="M7990" s="41"/>
      <c r="N7990" s="41"/>
      <c r="O7990" s="41"/>
    </row>
    <row r="7991" spans="1:15" x14ac:dyDescent="0.25">
      <c r="A7991" s="165">
        <v>43798.875</v>
      </c>
      <c r="B7991" s="167">
        <f>WEEKNUM(A7991)</f>
        <v>48</v>
      </c>
      <c r="C7991" s="164">
        <f>WEEKDAY(A7991)</f>
        <v>6</v>
      </c>
      <c r="D7991" s="164">
        <v>22</v>
      </c>
      <c r="E7991" s="163">
        <v>10</v>
      </c>
      <c r="F7991" s="163">
        <v>13.08</v>
      </c>
      <c r="G7991" s="163">
        <v>12.872499999999999</v>
      </c>
      <c r="H7991" s="1">
        <v>963</v>
      </c>
      <c r="I7991" s="161">
        <f>VLOOKUP(B7991,L$2:M$54,2,FALSE)</f>
        <v>0.9985981635888117</v>
      </c>
      <c r="J7991">
        <f>MAX(I7991*F7991,E7991)</f>
        <v>13.061663979741658</v>
      </c>
      <c r="L7991" s="166"/>
      <c r="M7991" s="41"/>
      <c r="N7991" s="41"/>
      <c r="O7991" s="41"/>
    </row>
    <row r="7992" spans="1:15" x14ac:dyDescent="0.25">
      <c r="A7992" s="165">
        <v>43798.916666666664</v>
      </c>
      <c r="B7992" s="167">
        <f>WEEKNUM(A7992)</f>
        <v>48</v>
      </c>
      <c r="C7992" s="164">
        <f>WEEKDAY(A7992)</f>
        <v>6</v>
      </c>
      <c r="D7992" s="164">
        <v>23</v>
      </c>
      <c r="E7992" s="163">
        <v>11.55</v>
      </c>
      <c r="F7992" s="163">
        <v>11.55</v>
      </c>
      <c r="G7992" s="163">
        <v>13.21</v>
      </c>
      <c r="H7992" s="1">
        <v>820</v>
      </c>
      <c r="I7992" s="161">
        <f>VLOOKUP(B7992,L$2:M$54,2,FALSE)</f>
        <v>0.9985981635888117</v>
      </c>
      <c r="J7992">
        <f>MAX(I7992*F7992,E7992)</f>
        <v>11.55</v>
      </c>
      <c r="L7992" s="166"/>
      <c r="M7992" s="41"/>
      <c r="N7992" s="41"/>
      <c r="O7992" s="41"/>
    </row>
    <row r="7993" spans="1:15" x14ac:dyDescent="0.25">
      <c r="A7993" s="165">
        <v>43798.958333333336</v>
      </c>
      <c r="B7993" s="167">
        <f>WEEKNUM(A7993)</f>
        <v>48</v>
      </c>
      <c r="C7993" s="164">
        <f>WEEKDAY(A7993)</f>
        <v>6</v>
      </c>
      <c r="D7993" s="164">
        <v>24</v>
      </c>
      <c r="E7993" s="163">
        <v>11.719999999999999</v>
      </c>
      <c r="F7993" s="163">
        <v>11.719999999999999</v>
      </c>
      <c r="G7993" s="163">
        <v>13.045</v>
      </c>
      <c r="H7993" s="1">
        <v>473</v>
      </c>
      <c r="I7993" s="161">
        <f>VLOOKUP(B7993,L$2:M$54,2,FALSE)</f>
        <v>0.9985981635888117</v>
      </c>
      <c r="J7993">
        <f>MAX(I7993*F7993,E7993)</f>
        <v>11.719999999999999</v>
      </c>
      <c r="L7993" s="166"/>
      <c r="M7993" s="41"/>
      <c r="N7993" s="41"/>
      <c r="O7993" s="41"/>
    </row>
    <row r="7994" spans="1:15" x14ac:dyDescent="0.25">
      <c r="A7994" s="165">
        <v>43799</v>
      </c>
      <c r="B7994" s="167">
        <f>WEEKNUM(A7994)</f>
        <v>48</v>
      </c>
      <c r="C7994" s="164">
        <f>WEEKDAY(A7994)</f>
        <v>7</v>
      </c>
      <c r="D7994" s="164">
        <v>1</v>
      </c>
      <c r="E7994" s="163">
        <v>12.379999999999999</v>
      </c>
      <c r="F7994" s="163">
        <v>12.379999999999999</v>
      </c>
      <c r="G7994" s="163">
        <v>12.297499999999999</v>
      </c>
      <c r="H7994" s="1">
        <v>215</v>
      </c>
      <c r="I7994" s="161">
        <f>VLOOKUP(B7994,L$2:M$54,2,FALSE)</f>
        <v>0.9985981635888117</v>
      </c>
      <c r="J7994">
        <f>MAX(I7994*F7994,E7994)</f>
        <v>12.379999999999999</v>
      </c>
      <c r="L7994" s="166"/>
      <c r="M7994" s="41"/>
      <c r="N7994" s="41"/>
      <c r="O7994" s="41"/>
    </row>
    <row r="7995" spans="1:15" x14ac:dyDescent="0.25">
      <c r="A7995" s="165">
        <v>43799.041666666664</v>
      </c>
      <c r="B7995" s="167">
        <f>WEEKNUM(A7995)</f>
        <v>48</v>
      </c>
      <c r="C7995" s="164">
        <f>WEEKDAY(A7995)</f>
        <v>7</v>
      </c>
      <c r="D7995" s="164">
        <v>2</v>
      </c>
      <c r="E7995" s="163">
        <v>11.855</v>
      </c>
      <c r="F7995" s="163">
        <v>11.855</v>
      </c>
      <c r="G7995" s="163">
        <v>11.184999999999999</v>
      </c>
      <c r="H7995" s="1">
        <v>131</v>
      </c>
      <c r="I7995" s="161">
        <f>VLOOKUP(B7995,L$2:M$54,2,FALSE)</f>
        <v>0.9985981635888117</v>
      </c>
      <c r="J7995">
        <f>MAX(I7995*F7995,E7995)</f>
        <v>11.855</v>
      </c>
      <c r="L7995" s="166"/>
      <c r="M7995" s="41"/>
      <c r="N7995" s="41"/>
      <c r="O7995" s="41"/>
    </row>
    <row r="7996" spans="1:15" x14ac:dyDescent="0.25">
      <c r="A7996" s="165">
        <v>43799.083333333336</v>
      </c>
      <c r="B7996" s="167">
        <f>WEEKNUM(A7996)</f>
        <v>48</v>
      </c>
      <c r="C7996" s="164">
        <f>WEEKDAY(A7996)</f>
        <v>7</v>
      </c>
      <c r="D7996" s="164">
        <v>3</v>
      </c>
      <c r="E7996" s="163">
        <v>11.925000000000001</v>
      </c>
      <c r="F7996" s="163">
        <v>11.925000000000001</v>
      </c>
      <c r="G7996" s="163">
        <v>11.002500000000001</v>
      </c>
      <c r="H7996" s="1">
        <v>82</v>
      </c>
      <c r="I7996" s="161">
        <f>VLOOKUP(B7996,L$2:M$54,2,FALSE)</f>
        <v>0.9985981635888117</v>
      </c>
      <c r="J7996">
        <f>MAX(I7996*F7996,E7996)</f>
        <v>11.925000000000001</v>
      </c>
      <c r="L7996" s="166"/>
      <c r="M7996" s="41"/>
      <c r="N7996" s="41"/>
      <c r="O7996" s="41"/>
    </row>
    <row r="7997" spans="1:15" x14ac:dyDescent="0.25">
      <c r="A7997" s="165">
        <v>43799.125</v>
      </c>
      <c r="B7997" s="167">
        <f>WEEKNUM(A7997)</f>
        <v>48</v>
      </c>
      <c r="C7997" s="164">
        <f>WEEKDAY(A7997)</f>
        <v>7</v>
      </c>
      <c r="D7997" s="164">
        <v>4</v>
      </c>
      <c r="E7997" s="163">
        <v>11</v>
      </c>
      <c r="F7997" s="163">
        <v>11.125</v>
      </c>
      <c r="G7997" s="163">
        <v>11.712499999999999</v>
      </c>
      <c r="H7997" s="1">
        <v>132</v>
      </c>
      <c r="I7997" s="161">
        <f>VLOOKUP(B7997,L$2:M$54,2,FALSE)</f>
        <v>0.9985981635888117</v>
      </c>
      <c r="J7997">
        <f>MAX(I7997*F7997,E7997)</f>
        <v>11.10940456992553</v>
      </c>
      <c r="L7997" s="166"/>
      <c r="M7997" s="41"/>
      <c r="N7997" s="41"/>
      <c r="O7997" s="41"/>
    </row>
    <row r="7998" spans="1:15" x14ac:dyDescent="0.25">
      <c r="A7998" s="165">
        <v>43799.166666666664</v>
      </c>
      <c r="B7998" s="167">
        <f>WEEKNUM(A7998)</f>
        <v>48</v>
      </c>
      <c r="C7998" s="164">
        <f>WEEKDAY(A7998)</f>
        <v>7</v>
      </c>
      <c r="D7998" s="164">
        <v>5</v>
      </c>
      <c r="E7998" s="163">
        <v>12</v>
      </c>
      <c r="F7998" s="163">
        <v>12.02</v>
      </c>
      <c r="G7998" s="163">
        <v>10.175000000000001</v>
      </c>
      <c r="H7998" s="1">
        <v>338</v>
      </c>
      <c r="I7998" s="161">
        <f>VLOOKUP(B7998,L$2:M$54,2,FALSE)</f>
        <v>0.9985981635888117</v>
      </c>
      <c r="J7998">
        <f>MAX(I7998*F7998,E7998)</f>
        <v>12.003149926337516</v>
      </c>
      <c r="L7998" s="166"/>
      <c r="M7998" s="41"/>
      <c r="N7998" s="41"/>
      <c r="O7998" s="41"/>
    </row>
    <row r="7999" spans="1:15" x14ac:dyDescent="0.25">
      <c r="A7999" s="165">
        <v>43799.208333333336</v>
      </c>
      <c r="B7999" s="167">
        <f>WEEKNUM(A7999)</f>
        <v>48</v>
      </c>
      <c r="C7999" s="164">
        <f>WEEKDAY(A7999)</f>
        <v>7</v>
      </c>
      <c r="D7999" s="164">
        <v>6</v>
      </c>
      <c r="E7999" s="163">
        <v>10</v>
      </c>
      <c r="F7999" s="163">
        <v>10.565000000000001</v>
      </c>
      <c r="G7999" s="163">
        <v>11</v>
      </c>
      <c r="H7999" s="1">
        <v>891</v>
      </c>
      <c r="I7999" s="161">
        <f>VLOOKUP(B7999,L$2:M$54,2,FALSE)</f>
        <v>0.9985981635888117</v>
      </c>
      <c r="J7999">
        <f>MAX(I7999*F7999,E7999)</f>
        <v>10.550189598315797</v>
      </c>
      <c r="L7999" s="166"/>
      <c r="M7999" s="41"/>
      <c r="N7999" s="41"/>
      <c r="O7999" s="41"/>
    </row>
    <row r="8000" spans="1:15" x14ac:dyDescent="0.25">
      <c r="A8000" s="165">
        <v>43799.25</v>
      </c>
      <c r="B8000" s="167">
        <f>WEEKNUM(A8000)</f>
        <v>48</v>
      </c>
      <c r="C8000" s="164">
        <f>WEEKDAY(A8000)</f>
        <v>7</v>
      </c>
      <c r="D8000" s="164">
        <v>7</v>
      </c>
      <c r="E8000" s="163">
        <v>10</v>
      </c>
      <c r="F8000" s="163">
        <v>9.99</v>
      </c>
      <c r="G8000" s="163">
        <v>12.37</v>
      </c>
      <c r="H8000" s="1">
        <v>3021</v>
      </c>
      <c r="I8000" s="161">
        <f>VLOOKUP(B8000,L$2:M$54,2,FALSE)</f>
        <v>0.9985981635888117</v>
      </c>
      <c r="J8000">
        <f>MAX(I8000*F8000,E8000)</f>
        <v>10</v>
      </c>
      <c r="L8000" s="166"/>
      <c r="M8000" s="41"/>
      <c r="N8000" s="41"/>
      <c r="O8000" s="41"/>
    </row>
    <row r="8001" spans="1:15" x14ac:dyDescent="0.25">
      <c r="A8001" s="165">
        <v>43799.291666666664</v>
      </c>
      <c r="B8001" s="167">
        <f>WEEKNUM(A8001)</f>
        <v>48</v>
      </c>
      <c r="C8001" s="164">
        <f>WEEKDAY(A8001)</f>
        <v>7</v>
      </c>
      <c r="D8001" s="164">
        <v>8</v>
      </c>
      <c r="E8001" s="163">
        <v>10</v>
      </c>
      <c r="F8001" s="163">
        <v>11.98</v>
      </c>
      <c r="G8001" s="163">
        <v>14.387499999999999</v>
      </c>
      <c r="H8001" s="1">
        <v>3980</v>
      </c>
      <c r="I8001" s="161">
        <f>VLOOKUP(B8001,L$2:M$54,2,FALSE)</f>
        <v>0.9985981635888117</v>
      </c>
      <c r="J8001">
        <f>MAX(I8001*F8001,E8001)</f>
        <v>11.963205999793965</v>
      </c>
      <c r="L8001" s="166"/>
      <c r="M8001" s="41"/>
      <c r="N8001" s="41"/>
      <c r="O8001" s="41"/>
    </row>
    <row r="8002" spans="1:15" x14ac:dyDescent="0.25">
      <c r="A8002" s="165">
        <v>43799.333333333336</v>
      </c>
      <c r="B8002" s="167">
        <f>WEEKNUM(A8002)</f>
        <v>48</v>
      </c>
      <c r="C8002" s="164">
        <f>WEEKDAY(A8002)</f>
        <v>7</v>
      </c>
      <c r="D8002" s="164">
        <v>9</v>
      </c>
      <c r="E8002" s="163">
        <v>10</v>
      </c>
      <c r="F8002" s="163">
        <v>15.010000000000002</v>
      </c>
      <c r="G8002" s="163">
        <v>13.649999999999999</v>
      </c>
      <c r="H8002" s="1">
        <v>3258</v>
      </c>
      <c r="I8002" s="161">
        <f>VLOOKUP(B8002,L$2:M$54,2,FALSE)</f>
        <v>0.9985981635888117</v>
      </c>
      <c r="J8002">
        <f>MAX(I8002*F8002,E8002)</f>
        <v>14.988958435468065</v>
      </c>
      <c r="L8002" s="166"/>
      <c r="M8002" s="41"/>
      <c r="N8002" s="41"/>
      <c r="O8002" s="41"/>
    </row>
    <row r="8003" spans="1:15" x14ac:dyDescent="0.25">
      <c r="A8003" s="165">
        <v>43799.375</v>
      </c>
      <c r="B8003" s="167">
        <f>WEEKNUM(A8003)</f>
        <v>48</v>
      </c>
      <c r="C8003" s="164">
        <f>WEEKDAY(A8003)</f>
        <v>7</v>
      </c>
      <c r="D8003" s="164">
        <v>10</v>
      </c>
      <c r="E8003" s="163">
        <v>10</v>
      </c>
      <c r="F8003" s="163">
        <v>15.76</v>
      </c>
      <c r="G8003" s="163">
        <v>12.5075</v>
      </c>
      <c r="H8003" s="1">
        <v>2841</v>
      </c>
      <c r="I8003" s="161">
        <f>VLOOKUP(B8003,L$2:M$54,2,FALSE)</f>
        <v>0.9985981635888117</v>
      </c>
      <c r="J8003">
        <f>MAX(I8003*F8003,E8003)</f>
        <v>15.737907058159673</v>
      </c>
      <c r="L8003" s="166"/>
      <c r="M8003" s="41"/>
      <c r="N8003" s="41"/>
      <c r="O8003" s="41"/>
    </row>
    <row r="8004" spans="1:15" x14ac:dyDescent="0.25">
      <c r="A8004" s="165">
        <v>43799.416666666664</v>
      </c>
      <c r="B8004" s="167">
        <f>WEEKNUM(A8004)</f>
        <v>48</v>
      </c>
      <c r="C8004" s="164">
        <f>WEEKDAY(A8004)</f>
        <v>7</v>
      </c>
      <c r="D8004" s="164">
        <v>11</v>
      </c>
      <c r="E8004" s="163">
        <v>10</v>
      </c>
      <c r="F8004" s="163">
        <v>14.955000000000002</v>
      </c>
      <c r="G8004" s="163">
        <v>11.8325</v>
      </c>
      <c r="H8004" s="1">
        <v>2349</v>
      </c>
      <c r="I8004" s="161">
        <f>VLOOKUP(B8004,L$2:M$54,2,FALSE)</f>
        <v>0.9985981635888117</v>
      </c>
      <c r="J8004">
        <f>MAX(I8004*F8004,E8004)</f>
        <v>14.934035536470681</v>
      </c>
      <c r="L8004" s="166"/>
      <c r="M8004" s="41"/>
      <c r="N8004" s="41"/>
      <c r="O8004" s="41"/>
    </row>
    <row r="8005" spans="1:15" x14ac:dyDescent="0.25">
      <c r="A8005" s="165">
        <v>43799.458333333336</v>
      </c>
      <c r="B8005" s="167">
        <f>WEEKNUM(A8005)</f>
        <v>48</v>
      </c>
      <c r="C8005" s="164">
        <f>WEEKDAY(A8005)</f>
        <v>7</v>
      </c>
      <c r="D8005" s="164">
        <v>12</v>
      </c>
      <c r="E8005" s="163">
        <v>10</v>
      </c>
      <c r="F8005" s="163">
        <v>15.905000000000001</v>
      </c>
      <c r="G8005" s="163">
        <v>12.4025</v>
      </c>
      <c r="H8005" s="1">
        <v>2447</v>
      </c>
      <c r="I8005" s="161">
        <f>VLOOKUP(B8005,L$2:M$54,2,FALSE)</f>
        <v>0.9985981635888117</v>
      </c>
      <c r="J8005">
        <f>MAX(I8005*F8005,E8005)</f>
        <v>15.882703791880051</v>
      </c>
      <c r="L8005" s="166"/>
      <c r="M8005" s="41"/>
      <c r="N8005" s="41"/>
      <c r="O8005" s="41"/>
    </row>
    <row r="8006" spans="1:15" x14ac:dyDescent="0.25">
      <c r="A8006" s="165">
        <v>43799.5</v>
      </c>
      <c r="B8006" s="167">
        <f>WEEKNUM(A8006)</f>
        <v>48</v>
      </c>
      <c r="C8006" s="164">
        <f>WEEKDAY(A8006)</f>
        <v>7</v>
      </c>
      <c r="D8006" s="164">
        <v>13</v>
      </c>
      <c r="E8006" s="163">
        <v>10</v>
      </c>
      <c r="F8006" s="163">
        <v>14.8</v>
      </c>
      <c r="G8006" s="163">
        <v>12.215</v>
      </c>
      <c r="H8006" s="1">
        <v>2296</v>
      </c>
      <c r="I8006" s="161">
        <f>VLOOKUP(B8006,L$2:M$54,2,FALSE)</f>
        <v>0.9985981635888117</v>
      </c>
      <c r="J8006">
        <f>MAX(I8006*F8006,E8006)</f>
        <v>14.779252821114413</v>
      </c>
      <c r="L8006" s="166"/>
      <c r="M8006" s="41"/>
      <c r="N8006" s="41"/>
      <c r="O8006" s="41"/>
    </row>
    <row r="8007" spans="1:15" x14ac:dyDescent="0.25">
      <c r="A8007" s="165">
        <v>43799.541666666664</v>
      </c>
      <c r="B8007" s="167">
        <f>WEEKNUM(A8007)</f>
        <v>48</v>
      </c>
      <c r="C8007" s="164">
        <f>WEEKDAY(A8007)</f>
        <v>7</v>
      </c>
      <c r="D8007" s="164">
        <v>14</v>
      </c>
      <c r="E8007" s="163">
        <v>10</v>
      </c>
      <c r="F8007" s="163">
        <v>13.914999999999999</v>
      </c>
      <c r="G8007" s="163">
        <v>12.5725</v>
      </c>
      <c r="H8007" s="1">
        <v>2495</v>
      </c>
      <c r="I8007" s="161">
        <f>VLOOKUP(B8007,L$2:M$54,2,FALSE)</f>
        <v>0.9985981635888117</v>
      </c>
      <c r="J8007">
        <f>MAX(I8007*F8007,E8007)</f>
        <v>13.895493446338314</v>
      </c>
      <c r="L8007" s="166"/>
      <c r="M8007" s="41"/>
      <c r="N8007" s="41"/>
      <c r="O8007" s="41"/>
    </row>
    <row r="8008" spans="1:15" x14ac:dyDescent="0.25">
      <c r="A8008" s="165">
        <v>43799.583333333336</v>
      </c>
      <c r="B8008" s="167">
        <f>WEEKNUM(A8008)</f>
        <v>48</v>
      </c>
      <c r="C8008" s="164">
        <f>WEEKDAY(A8008)</f>
        <v>7</v>
      </c>
      <c r="D8008" s="164">
        <v>15</v>
      </c>
      <c r="E8008" s="163">
        <v>10</v>
      </c>
      <c r="F8008" s="163">
        <v>14.510000000000002</v>
      </c>
      <c r="G8008" s="163">
        <v>11.942500000000001</v>
      </c>
      <c r="H8008" s="1">
        <v>2630</v>
      </c>
      <c r="I8008" s="161">
        <f>VLOOKUP(B8008,L$2:M$54,2,FALSE)</f>
        <v>0.9985981635888117</v>
      </c>
      <c r="J8008">
        <f>MAX(I8008*F8008,E8008)</f>
        <v>14.489659353673659</v>
      </c>
      <c r="L8008" s="166"/>
      <c r="M8008" s="41"/>
      <c r="N8008" s="41"/>
      <c r="O8008" s="41"/>
    </row>
    <row r="8009" spans="1:15" x14ac:dyDescent="0.25">
      <c r="A8009" s="165">
        <v>43799.625</v>
      </c>
      <c r="B8009" s="167">
        <f>WEEKNUM(A8009)</f>
        <v>48</v>
      </c>
      <c r="C8009" s="164">
        <f>WEEKDAY(A8009)</f>
        <v>7</v>
      </c>
      <c r="D8009" s="164">
        <v>16</v>
      </c>
      <c r="E8009" s="163">
        <v>10</v>
      </c>
      <c r="F8009" s="163">
        <v>14.995000000000001</v>
      </c>
      <c r="G8009" s="163">
        <v>12.1675</v>
      </c>
      <c r="H8009" s="1">
        <v>2908</v>
      </c>
      <c r="I8009" s="161">
        <f>VLOOKUP(B8009,L$2:M$54,2,FALSE)</f>
        <v>0.9985981635888117</v>
      </c>
      <c r="J8009">
        <f>MAX(I8009*F8009,E8009)</f>
        <v>14.973979463014233</v>
      </c>
      <c r="L8009" s="166"/>
      <c r="M8009" s="41"/>
      <c r="N8009" s="41"/>
      <c r="O8009" s="41"/>
    </row>
    <row r="8010" spans="1:15" x14ac:dyDescent="0.25">
      <c r="A8010" s="165">
        <v>43799.666666666664</v>
      </c>
      <c r="B8010" s="167">
        <f>WEEKNUM(A8010)</f>
        <v>48</v>
      </c>
      <c r="C8010" s="164">
        <f>WEEKDAY(A8010)</f>
        <v>7</v>
      </c>
      <c r="D8010" s="164">
        <v>17</v>
      </c>
      <c r="E8010" s="163">
        <v>10</v>
      </c>
      <c r="F8010" s="163">
        <v>16.05</v>
      </c>
      <c r="G8010" s="163">
        <v>12.997499999999999</v>
      </c>
      <c r="H8010" s="1">
        <v>3839</v>
      </c>
      <c r="I8010" s="161">
        <f>VLOOKUP(B8010,L$2:M$54,2,FALSE)</f>
        <v>0.9985981635888117</v>
      </c>
      <c r="J8010">
        <f>MAX(I8010*F8010,E8010)</f>
        <v>16.027500525600427</v>
      </c>
      <c r="L8010" s="166"/>
      <c r="M8010" s="41"/>
      <c r="N8010" s="41"/>
      <c r="O8010" s="41"/>
    </row>
    <row r="8011" spans="1:15" x14ac:dyDescent="0.25">
      <c r="A8011" s="165">
        <v>43799.708333333336</v>
      </c>
      <c r="B8011" s="167">
        <f>WEEKNUM(A8011)</f>
        <v>48</v>
      </c>
      <c r="C8011" s="164">
        <f>WEEKDAY(A8011)</f>
        <v>7</v>
      </c>
      <c r="D8011" s="164">
        <v>18</v>
      </c>
      <c r="E8011" s="163">
        <v>10</v>
      </c>
      <c r="F8011" s="163">
        <v>16.064999999999998</v>
      </c>
      <c r="G8011" s="163">
        <v>13.6975</v>
      </c>
      <c r="H8011" s="1">
        <v>3546</v>
      </c>
      <c r="I8011" s="161">
        <f>VLOOKUP(B8011,L$2:M$54,2,FALSE)</f>
        <v>0.9985981635888117</v>
      </c>
      <c r="J8011">
        <f>MAX(I8011*F8011,E8011)</f>
        <v>16.042479498054259</v>
      </c>
      <c r="L8011" s="166"/>
      <c r="M8011" s="41"/>
      <c r="N8011" s="41"/>
      <c r="O8011" s="41"/>
    </row>
    <row r="8012" spans="1:15" x14ac:dyDescent="0.25">
      <c r="A8012" s="165">
        <v>43799.75</v>
      </c>
      <c r="B8012" s="167">
        <f>WEEKNUM(A8012)</f>
        <v>48</v>
      </c>
      <c r="C8012" s="164">
        <f>WEEKDAY(A8012)</f>
        <v>7</v>
      </c>
      <c r="D8012" s="164">
        <v>19</v>
      </c>
      <c r="E8012" s="163">
        <v>10</v>
      </c>
      <c r="F8012" s="163">
        <v>18.015000000000001</v>
      </c>
      <c r="G8012" s="163">
        <v>13.065000000000001</v>
      </c>
      <c r="H8012" s="1">
        <v>2874</v>
      </c>
      <c r="I8012" s="161">
        <f>VLOOKUP(B8012,L$2:M$54,2,FALSE)</f>
        <v>0.9985981635888117</v>
      </c>
      <c r="J8012">
        <f>MAX(I8012*F8012,E8012)</f>
        <v>17.989745917052442</v>
      </c>
      <c r="L8012" s="166"/>
      <c r="M8012" s="41"/>
      <c r="N8012" s="41"/>
      <c r="O8012" s="41"/>
    </row>
    <row r="8013" spans="1:15" x14ac:dyDescent="0.25">
      <c r="A8013" s="165">
        <v>43799.791666666664</v>
      </c>
      <c r="B8013" s="167">
        <f>WEEKNUM(A8013)</f>
        <v>48</v>
      </c>
      <c r="C8013" s="164">
        <f>WEEKDAY(A8013)</f>
        <v>7</v>
      </c>
      <c r="D8013" s="164">
        <v>20</v>
      </c>
      <c r="E8013" s="163">
        <v>10</v>
      </c>
      <c r="F8013" s="163">
        <v>15.719999999999999</v>
      </c>
      <c r="G8013" s="163">
        <v>12.12</v>
      </c>
      <c r="H8013" s="1">
        <v>1858</v>
      </c>
      <c r="I8013" s="161">
        <f>VLOOKUP(B8013,L$2:M$54,2,FALSE)</f>
        <v>0.9985981635888117</v>
      </c>
      <c r="J8013">
        <f>MAX(I8013*F8013,E8013)</f>
        <v>15.697963131616119</v>
      </c>
      <c r="L8013" s="166"/>
      <c r="M8013" s="41"/>
      <c r="N8013" s="41"/>
      <c r="O8013" s="41"/>
    </row>
    <row r="8014" spans="1:15" x14ac:dyDescent="0.25">
      <c r="A8014" s="165">
        <v>43799.833333333336</v>
      </c>
      <c r="B8014" s="167">
        <f>WEEKNUM(A8014)</f>
        <v>48</v>
      </c>
      <c r="C8014" s="164">
        <f>WEEKDAY(A8014)</f>
        <v>7</v>
      </c>
      <c r="D8014" s="164">
        <v>21</v>
      </c>
      <c r="E8014" s="163">
        <v>10</v>
      </c>
      <c r="F8014" s="163">
        <v>14.530000000000001</v>
      </c>
      <c r="G8014" s="163">
        <v>11.837499999999999</v>
      </c>
      <c r="H8014" s="1">
        <v>1024</v>
      </c>
      <c r="I8014" s="161">
        <f>VLOOKUP(B8014,L$2:M$54,2,FALSE)</f>
        <v>0.9985981635888117</v>
      </c>
      <c r="J8014">
        <f>MAX(I8014*F8014,E8014)</f>
        <v>14.509631316945436</v>
      </c>
      <c r="L8014" s="166"/>
      <c r="M8014" s="41"/>
      <c r="N8014" s="41"/>
      <c r="O8014" s="41"/>
    </row>
    <row r="8015" spans="1:15" x14ac:dyDescent="0.25">
      <c r="A8015" s="165">
        <v>43799.875</v>
      </c>
      <c r="B8015" s="167">
        <f>WEEKNUM(A8015)</f>
        <v>48</v>
      </c>
      <c r="C8015" s="164">
        <f>WEEKDAY(A8015)</f>
        <v>7</v>
      </c>
      <c r="D8015" s="164">
        <v>22</v>
      </c>
      <c r="E8015" s="163">
        <v>10</v>
      </c>
      <c r="F8015" s="163">
        <v>12.975</v>
      </c>
      <c r="G8015" s="163">
        <v>11.66</v>
      </c>
      <c r="H8015" s="1">
        <v>945</v>
      </c>
      <c r="I8015" s="161">
        <f>VLOOKUP(B8015,L$2:M$54,2,FALSE)</f>
        <v>0.9985981635888117</v>
      </c>
      <c r="J8015">
        <f>MAX(I8015*F8015,E8015)</f>
        <v>12.956811172564832</v>
      </c>
      <c r="L8015" s="166"/>
      <c r="M8015" s="41"/>
      <c r="N8015" s="41"/>
      <c r="O8015" s="41"/>
    </row>
    <row r="8016" spans="1:15" x14ac:dyDescent="0.25">
      <c r="A8016" s="165">
        <v>43799.916666666664</v>
      </c>
      <c r="B8016" s="167">
        <f>WEEKNUM(A8016)</f>
        <v>48</v>
      </c>
      <c r="C8016" s="164">
        <f>WEEKDAY(A8016)</f>
        <v>7</v>
      </c>
      <c r="D8016" s="164">
        <v>23</v>
      </c>
      <c r="E8016" s="163">
        <v>12</v>
      </c>
      <c r="F8016" s="163">
        <v>12.2</v>
      </c>
      <c r="G8016" s="163">
        <v>11.765000000000001</v>
      </c>
      <c r="H8016" s="1">
        <v>883</v>
      </c>
      <c r="I8016" s="161">
        <f>VLOOKUP(B8016,L$2:M$54,2,FALSE)</f>
        <v>0.9985981635888117</v>
      </c>
      <c r="J8016">
        <f>MAX(I8016*F8016,E8016)</f>
        <v>12.182897595783501</v>
      </c>
      <c r="L8016" s="166"/>
      <c r="M8016" s="41"/>
      <c r="N8016" s="41"/>
      <c r="O8016" s="41"/>
    </row>
    <row r="8017" spans="1:15" x14ac:dyDescent="0.25">
      <c r="A8017" s="165">
        <v>43799.958333333336</v>
      </c>
      <c r="B8017" s="167">
        <f>WEEKNUM(A8017)</f>
        <v>48</v>
      </c>
      <c r="C8017" s="164">
        <f>WEEKDAY(A8017)</f>
        <v>7</v>
      </c>
      <c r="D8017" s="164">
        <v>24</v>
      </c>
      <c r="E8017" s="163">
        <v>12</v>
      </c>
      <c r="F8017" s="163">
        <v>12.885</v>
      </c>
      <c r="G8017" s="163">
        <v>11.91</v>
      </c>
      <c r="H8017" s="1">
        <v>726</v>
      </c>
      <c r="I8017" s="161">
        <f>VLOOKUP(B8017,L$2:M$54,2,FALSE)</f>
        <v>0.9985981635888117</v>
      </c>
      <c r="J8017">
        <f>MAX(I8017*F8017,E8017)</f>
        <v>12.866937337841838</v>
      </c>
      <c r="L8017" s="166"/>
      <c r="M8017" s="41"/>
      <c r="N8017" s="41"/>
      <c r="O8017" s="41"/>
    </row>
    <row r="8018" spans="1:15" x14ac:dyDescent="0.25">
      <c r="A8018" s="165">
        <v>43800</v>
      </c>
      <c r="B8018" s="167">
        <f>WEEKNUM(A8018)</f>
        <v>49</v>
      </c>
      <c r="C8018" s="164">
        <f>WEEKDAY(A8018)</f>
        <v>1</v>
      </c>
      <c r="D8018" s="164">
        <v>1</v>
      </c>
      <c r="E8018" s="163">
        <v>11.645</v>
      </c>
      <c r="F8018" s="163">
        <v>11.645</v>
      </c>
      <c r="G8018" s="163">
        <v>12.065</v>
      </c>
      <c r="H8018" s="1">
        <v>286</v>
      </c>
      <c r="I8018" s="161">
        <f>VLOOKUP(B8018,L$2:M$54,2,FALSE)</f>
        <v>1.033708822559023</v>
      </c>
      <c r="J8018">
        <f>MAX(I8018*F8018,E8018)</f>
        <v>12.037539238699821</v>
      </c>
      <c r="L8018" s="166"/>
      <c r="M8018" s="41"/>
      <c r="N8018" s="41"/>
      <c r="O8018" s="41"/>
    </row>
    <row r="8019" spans="1:15" x14ac:dyDescent="0.25">
      <c r="A8019" s="165">
        <v>43800.041666666664</v>
      </c>
      <c r="B8019" s="167">
        <f>WEEKNUM(A8019)</f>
        <v>49</v>
      </c>
      <c r="C8019" s="164">
        <f>WEEKDAY(A8019)</f>
        <v>1</v>
      </c>
      <c r="D8019" s="164">
        <v>2</v>
      </c>
      <c r="E8019" s="163">
        <v>12.100000000000001</v>
      </c>
      <c r="F8019" s="163">
        <v>12.100000000000001</v>
      </c>
      <c r="G8019" s="163">
        <v>12.125</v>
      </c>
      <c r="H8019" s="1">
        <v>172</v>
      </c>
      <c r="I8019" s="161">
        <f>VLOOKUP(B8019,L$2:M$54,2,FALSE)</f>
        <v>1.033708822559023</v>
      </c>
      <c r="J8019">
        <f>MAX(I8019*F8019,E8019)</f>
        <v>12.507876752964179</v>
      </c>
      <c r="L8019" s="166"/>
      <c r="M8019" s="41"/>
      <c r="N8019" s="41"/>
      <c r="O8019" s="41"/>
    </row>
    <row r="8020" spans="1:15" x14ac:dyDescent="0.25">
      <c r="A8020" s="165">
        <v>43800.083333333336</v>
      </c>
      <c r="B8020" s="167">
        <f>WEEKNUM(A8020)</f>
        <v>49</v>
      </c>
      <c r="C8020" s="164">
        <f>WEEKDAY(A8020)</f>
        <v>1</v>
      </c>
      <c r="D8020" s="164">
        <v>3</v>
      </c>
      <c r="E8020" s="163">
        <v>11.620000000000001</v>
      </c>
      <c r="F8020" s="163">
        <v>11.620000000000001</v>
      </c>
      <c r="G8020" s="163">
        <v>10.209999999999999</v>
      </c>
      <c r="H8020" s="1">
        <v>110</v>
      </c>
      <c r="I8020" s="161">
        <f>VLOOKUP(B8020,L$2:M$54,2,FALSE)</f>
        <v>1.033708822559023</v>
      </c>
      <c r="J8020">
        <f>MAX(I8020*F8020,E8020)</f>
        <v>12.011696518135848</v>
      </c>
      <c r="L8020" s="166"/>
      <c r="M8020" s="41"/>
      <c r="N8020" s="41"/>
      <c r="O8020" s="41"/>
    </row>
    <row r="8021" spans="1:15" x14ac:dyDescent="0.25">
      <c r="A8021" s="165">
        <v>43800.125</v>
      </c>
      <c r="B8021" s="167">
        <f>WEEKNUM(A8021)</f>
        <v>49</v>
      </c>
      <c r="C8021" s="164">
        <f>WEEKDAY(A8021)</f>
        <v>1</v>
      </c>
      <c r="D8021" s="164">
        <v>4</v>
      </c>
      <c r="E8021" s="163">
        <v>10.18</v>
      </c>
      <c r="F8021" s="163">
        <v>10.18</v>
      </c>
      <c r="G8021" s="163">
        <v>12.005000000000001</v>
      </c>
      <c r="H8021" s="1">
        <v>145</v>
      </c>
      <c r="I8021" s="161">
        <f>VLOOKUP(B8021,L$2:M$54,2,FALSE)</f>
        <v>1.033708822559023</v>
      </c>
      <c r="J8021">
        <f>MAX(I8021*F8021,E8021)</f>
        <v>10.523155813650854</v>
      </c>
      <c r="L8021" s="166"/>
      <c r="M8021" s="41"/>
      <c r="N8021" s="41"/>
      <c r="O8021" s="41"/>
    </row>
    <row r="8022" spans="1:15" x14ac:dyDescent="0.25">
      <c r="A8022" s="165">
        <v>43800.166666666664</v>
      </c>
      <c r="B8022" s="167">
        <f>WEEKNUM(A8022)</f>
        <v>49</v>
      </c>
      <c r="C8022" s="164">
        <f>WEEKDAY(A8022)</f>
        <v>1</v>
      </c>
      <c r="D8022" s="164">
        <v>5</v>
      </c>
      <c r="E8022" s="163">
        <v>9.7899999999999991</v>
      </c>
      <c r="F8022" s="163">
        <v>9.7899999999999991</v>
      </c>
      <c r="G8022" s="163">
        <v>10.045</v>
      </c>
      <c r="H8022" s="1">
        <v>353</v>
      </c>
      <c r="I8022" s="161">
        <f>VLOOKUP(B8022,L$2:M$54,2,FALSE)</f>
        <v>1.033708822559023</v>
      </c>
      <c r="J8022">
        <f>MAX(I8022*F8022,E8022)</f>
        <v>10.120009372852834</v>
      </c>
      <c r="L8022" s="166"/>
      <c r="M8022" s="41"/>
      <c r="N8022" s="41"/>
      <c r="O8022" s="41"/>
    </row>
    <row r="8023" spans="1:15" x14ac:dyDescent="0.25">
      <c r="A8023" s="165">
        <v>43800.208333333336</v>
      </c>
      <c r="B8023" s="167">
        <f>WEEKNUM(A8023)</f>
        <v>49</v>
      </c>
      <c r="C8023" s="164">
        <f>WEEKDAY(A8023)</f>
        <v>1</v>
      </c>
      <c r="D8023" s="164">
        <v>6</v>
      </c>
      <c r="E8023" s="163">
        <v>10.120000000000001</v>
      </c>
      <c r="F8023" s="163">
        <v>10.120000000000001</v>
      </c>
      <c r="G8023" s="163">
        <v>11.965</v>
      </c>
      <c r="H8023" s="1">
        <v>569</v>
      </c>
      <c r="I8023" s="161">
        <f>VLOOKUP(B8023,L$2:M$54,2,FALSE)</f>
        <v>1.033708822559023</v>
      </c>
      <c r="J8023">
        <f>MAX(I8023*F8023,E8023)</f>
        <v>10.461133284297313</v>
      </c>
      <c r="L8023" s="166"/>
      <c r="M8023" s="41"/>
      <c r="N8023" s="41"/>
      <c r="O8023" s="41"/>
    </row>
    <row r="8024" spans="1:15" x14ac:dyDescent="0.25">
      <c r="A8024" s="165">
        <v>43800.25</v>
      </c>
      <c r="B8024" s="167">
        <f>WEEKNUM(A8024)</f>
        <v>49</v>
      </c>
      <c r="C8024" s="164">
        <f>WEEKDAY(A8024)</f>
        <v>1</v>
      </c>
      <c r="D8024" s="164">
        <v>7</v>
      </c>
      <c r="E8024" s="163">
        <v>10.14</v>
      </c>
      <c r="F8024" s="163">
        <v>10.14</v>
      </c>
      <c r="G8024" s="163">
        <v>11.940000000000001</v>
      </c>
      <c r="H8024" s="1">
        <v>2255</v>
      </c>
      <c r="I8024" s="161">
        <f>VLOOKUP(B8024,L$2:M$54,2,FALSE)</f>
        <v>1.033708822559023</v>
      </c>
      <c r="J8024">
        <f>MAX(I8024*F8024,E8024)</f>
        <v>10.481807460748493</v>
      </c>
      <c r="L8024" s="166"/>
      <c r="M8024" s="41"/>
      <c r="N8024" s="41"/>
      <c r="O8024" s="41"/>
    </row>
    <row r="8025" spans="1:15" x14ac:dyDescent="0.25">
      <c r="A8025" s="165">
        <v>43800.291666666664</v>
      </c>
      <c r="B8025" s="167">
        <f>WEEKNUM(A8025)</f>
        <v>49</v>
      </c>
      <c r="C8025" s="164">
        <f>WEEKDAY(A8025)</f>
        <v>1</v>
      </c>
      <c r="D8025" s="164">
        <v>8</v>
      </c>
      <c r="E8025" s="163">
        <v>9.8550000000000004</v>
      </c>
      <c r="F8025" s="163">
        <v>9.870000000000001</v>
      </c>
      <c r="G8025" s="163">
        <v>12.9275</v>
      </c>
      <c r="H8025" s="1">
        <v>3055</v>
      </c>
      <c r="I8025" s="161">
        <f>VLOOKUP(B8025,L$2:M$54,2,FALSE)</f>
        <v>1.033708822559023</v>
      </c>
      <c r="J8025">
        <f>MAX(I8025*F8025,E8025)</f>
        <v>10.202706078657558</v>
      </c>
      <c r="L8025" s="166"/>
      <c r="M8025" s="41"/>
      <c r="N8025" s="41"/>
      <c r="O8025" s="41"/>
    </row>
    <row r="8026" spans="1:15" x14ac:dyDescent="0.25">
      <c r="A8026" s="165">
        <v>43800.333333333336</v>
      </c>
      <c r="B8026" s="167">
        <f>WEEKNUM(A8026)</f>
        <v>49</v>
      </c>
      <c r="C8026" s="164">
        <f>WEEKDAY(A8026)</f>
        <v>1</v>
      </c>
      <c r="D8026" s="164">
        <v>9</v>
      </c>
      <c r="E8026" s="163">
        <v>9.9349999999999987</v>
      </c>
      <c r="F8026" s="163">
        <v>9.7650000000000006</v>
      </c>
      <c r="G8026" s="163">
        <v>13.047499999999999</v>
      </c>
      <c r="H8026" s="1">
        <v>3273</v>
      </c>
      <c r="I8026" s="161">
        <f>VLOOKUP(B8026,L$2:M$54,2,FALSE)</f>
        <v>1.033708822559023</v>
      </c>
      <c r="J8026">
        <f>MAX(I8026*F8026,E8026)</f>
        <v>10.094166652288861</v>
      </c>
      <c r="L8026" s="166"/>
      <c r="M8026" s="41"/>
      <c r="N8026" s="41"/>
      <c r="O8026" s="41"/>
    </row>
    <row r="8027" spans="1:15" x14ac:dyDescent="0.25">
      <c r="A8027" s="165">
        <v>43800.375</v>
      </c>
      <c r="B8027" s="167">
        <f>WEEKNUM(A8027)</f>
        <v>49</v>
      </c>
      <c r="C8027" s="164">
        <f>WEEKDAY(A8027)</f>
        <v>1</v>
      </c>
      <c r="D8027" s="164">
        <v>10</v>
      </c>
      <c r="E8027" s="163">
        <v>9</v>
      </c>
      <c r="F8027" s="163">
        <v>12.815000000000001</v>
      </c>
      <c r="G8027" s="163">
        <v>12.055</v>
      </c>
      <c r="H8027" s="1">
        <v>1986</v>
      </c>
      <c r="I8027" s="161">
        <f>VLOOKUP(B8027,L$2:M$54,2,FALSE)</f>
        <v>1.033708822559023</v>
      </c>
      <c r="J8027">
        <f>MAX(I8027*F8027,E8027)</f>
        <v>13.246978561093881</v>
      </c>
      <c r="L8027" s="166"/>
      <c r="M8027" s="41"/>
      <c r="N8027" s="41"/>
      <c r="O8027" s="41"/>
    </row>
    <row r="8028" spans="1:15" x14ac:dyDescent="0.25">
      <c r="A8028" s="165">
        <v>43800.416666666664</v>
      </c>
      <c r="B8028" s="167">
        <f>WEEKNUM(A8028)</f>
        <v>49</v>
      </c>
      <c r="C8028" s="164">
        <f>WEEKDAY(A8028)</f>
        <v>1</v>
      </c>
      <c r="D8028" s="164">
        <v>11</v>
      </c>
      <c r="E8028" s="163">
        <v>10</v>
      </c>
      <c r="F8028" s="163">
        <v>14.09</v>
      </c>
      <c r="G8028" s="163">
        <v>11.975000000000001</v>
      </c>
      <c r="H8028" s="1">
        <v>2070</v>
      </c>
      <c r="I8028" s="161">
        <f>VLOOKUP(B8028,L$2:M$54,2,FALSE)</f>
        <v>1.033708822559023</v>
      </c>
      <c r="J8028">
        <f>MAX(I8028*F8028,E8028)</f>
        <v>14.564957309856634</v>
      </c>
      <c r="L8028" s="166"/>
      <c r="M8028" s="41"/>
      <c r="N8028" s="41"/>
      <c r="O8028" s="41"/>
    </row>
    <row r="8029" spans="1:15" x14ac:dyDescent="0.25">
      <c r="A8029" s="165">
        <v>43800.458333333336</v>
      </c>
      <c r="B8029" s="167">
        <f>WEEKNUM(A8029)</f>
        <v>49</v>
      </c>
      <c r="C8029" s="164">
        <f>WEEKDAY(A8029)</f>
        <v>1</v>
      </c>
      <c r="D8029" s="164">
        <v>12</v>
      </c>
      <c r="E8029" s="163">
        <v>10</v>
      </c>
      <c r="F8029" s="163">
        <v>13.98</v>
      </c>
      <c r="G8029" s="163">
        <v>12.09</v>
      </c>
      <c r="H8029" s="1">
        <v>3220</v>
      </c>
      <c r="I8029" s="161">
        <f>VLOOKUP(B8029,L$2:M$54,2,FALSE)</f>
        <v>1.033708822559023</v>
      </c>
      <c r="J8029">
        <f>MAX(I8029*F8029,E8029)</f>
        <v>14.451249339375142</v>
      </c>
      <c r="L8029" s="166"/>
      <c r="M8029" s="41"/>
      <c r="N8029" s="41"/>
      <c r="O8029" s="41"/>
    </row>
    <row r="8030" spans="1:15" x14ac:dyDescent="0.25">
      <c r="A8030" s="165">
        <v>43800.5</v>
      </c>
      <c r="B8030" s="167">
        <f>WEEKNUM(A8030)</f>
        <v>49</v>
      </c>
      <c r="C8030" s="164">
        <f>WEEKDAY(A8030)</f>
        <v>1</v>
      </c>
      <c r="D8030" s="164">
        <v>13</v>
      </c>
      <c r="E8030" s="163">
        <v>10</v>
      </c>
      <c r="F8030" s="163">
        <v>14.09</v>
      </c>
      <c r="G8030" s="163">
        <v>12.030000000000001</v>
      </c>
      <c r="H8030" s="1">
        <v>2442</v>
      </c>
      <c r="I8030" s="161">
        <f>VLOOKUP(B8030,L$2:M$54,2,FALSE)</f>
        <v>1.033708822559023</v>
      </c>
      <c r="J8030">
        <f>MAX(I8030*F8030,E8030)</f>
        <v>14.564957309856634</v>
      </c>
      <c r="L8030" s="166"/>
      <c r="M8030" s="41"/>
      <c r="N8030" s="41"/>
      <c r="O8030" s="41"/>
    </row>
    <row r="8031" spans="1:15" x14ac:dyDescent="0.25">
      <c r="A8031" s="165">
        <v>43800.541666666664</v>
      </c>
      <c r="B8031" s="167">
        <f>WEEKNUM(A8031)</f>
        <v>49</v>
      </c>
      <c r="C8031" s="164">
        <f>WEEKDAY(A8031)</f>
        <v>1</v>
      </c>
      <c r="D8031" s="164">
        <v>14</v>
      </c>
      <c r="E8031" s="163">
        <v>10</v>
      </c>
      <c r="F8031" s="163">
        <v>13.98</v>
      </c>
      <c r="G8031" s="163">
        <v>12.512499999999999</v>
      </c>
      <c r="H8031" s="1">
        <v>2630</v>
      </c>
      <c r="I8031" s="161">
        <f>VLOOKUP(B8031,L$2:M$54,2,FALSE)</f>
        <v>1.033708822559023</v>
      </c>
      <c r="J8031">
        <f>MAX(I8031*F8031,E8031)</f>
        <v>14.451249339375142</v>
      </c>
      <c r="L8031" s="166"/>
      <c r="M8031" s="41"/>
      <c r="N8031" s="41"/>
      <c r="O8031" s="41"/>
    </row>
    <row r="8032" spans="1:15" x14ac:dyDescent="0.25">
      <c r="A8032" s="165">
        <v>43800.583333333336</v>
      </c>
      <c r="B8032" s="167">
        <f>WEEKNUM(A8032)</f>
        <v>49</v>
      </c>
      <c r="C8032" s="164">
        <f>WEEKDAY(A8032)</f>
        <v>1</v>
      </c>
      <c r="D8032" s="164">
        <v>15</v>
      </c>
      <c r="E8032" s="163">
        <v>10</v>
      </c>
      <c r="F8032" s="163">
        <v>14.09</v>
      </c>
      <c r="G8032" s="163">
        <v>13.035</v>
      </c>
      <c r="H8032" s="1">
        <v>3028</v>
      </c>
      <c r="I8032" s="161">
        <f>VLOOKUP(B8032,L$2:M$54,2,FALSE)</f>
        <v>1.033708822559023</v>
      </c>
      <c r="J8032">
        <f>MAX(I8032*F8032,E8032)</f>
        <v>14.564957309856634</v>
      </c>
      <c r="L8032" s="166"/>
      <c r="M8032" s="41"/>
      <c r="N8032" s="41"/>
      <c r="O8032" s="41"/>
    </row>
    <row r="8033" spans="1:15" x14ac:dyDescent="0.25">
      <c r="A8033" s="165">
        <v>43800.625</v>
      </c>
      <c r="B8033" s="167">
        <f>WEEKNUM(A8033)</f>
        <v>49</v>
      </c>
      <c r="C8033" s="164">
        <f>WEEKDAY(A8033)</f>
        <v>1</v>
      </c>
      <c r="D8033" s="164">
        <v>16</v>
      </c>
      <c r="E8033" s="163">
        <v>10</v>
      </c>
      <c r="F8033" s="163">
        <v>13.98</v>
      </c>
      <c r="G8033" s="163">
        <v>12.969999999999999</v>
      </c>
      <c r="H8033" s="1">
        <v>3310</v>
      </c>
      <c r="I8033" s="161">
        <f>VLOOKUP(B8033,L$2:M$54,2,FALSE)</f>
        <v>1.033708822559023</v>
      </c>
      <c r="J8033">
        <f>MAX(I8033*F8033,E8033)</f>
        <v>14.451249339375142</v>
      </c>
      <c r="L8033" s="166"/>
      <c r="M8033" s="41"/>
      <c r="N8033" s="41"/>
      <c r="O8033" s="41"/>
    </row>
    <row r="8034" spans="1:15" x14ac:dyDescent="0.25">
      <c r="A8034" s="165">
        <v>43800.666666666664</v>
      </c>
      <c r="B8034" s="167">
        <f>WEEKNUM(A8034)</f>
        <v>49</v>
      </c>
      <c r="C8034" s="164">
        <f>WEEKDAY(A8034)</f>
        <v>1</v>
      </c>
      <c r="D8034" s="164">
        <v>17</v>
      </c>
      <c r="E8034" s="163">
        <v>10</v>
      </c>
      <c r="F8034" s="163">
        <v>13.865</v>
      </c>
      <c r="G8034" s="163">
        <v>13.9975</v>
      </c>
      <c r="H8034" s="1">
        <v>4020</v>
      </c>
      <c r="I8034" s="161">
        <f>VLOOKUP(B8034,L$2:M$54,2,FALSE)</f>
        <v>1.033708822559023</v>
      </c>
      <c r="J8034">
        <f>MAX(I8034*F8034,E8034)</f>
        <v>14.332372824780853</v>
      </c>
      <c r="L8034" s="166"/>
      <c r="M8034" s="41"/>
      <c r="N8034" s="41"/>
      <c r="O8034" s="41"/>
    </row>
    <row r="8035" spans="1:15" x14ac:dyDescent="0.25">
      <c r="A8035" s="165">
        <v>43800.708333333336</v>
      </c>
      <c r="B8035" s="167">
        <f>WEEKNUM(A8035)</f>
        <v>49</v>
      </c>
      <c r="C8035" s="164">
        <f>WEEKDAY(A8035)</f>
        <v>1</v>
      </c>
      <c r="D8035" s="164">
        <v>18</v>
      </c>
      <c r="E8035" s="163">
        <v>10</v>
      </c>
      <c r="F8035" s="163">
        <v>13.684999999999999</v>
      </c>
      <c r="G8035" s="163">
        <v>13.057500000000001</v>
      </c>
      <c r="H8035" s="1">
        <v>3528</v>
      </c>
      <c r="I8035" s="161">
        <f>VLOOKUP(B8035,L$2:M$54,2,FALSE)</f>
        <v>1.033708822559023</v>
      </c>
      <c r="J8035">
        <f>MAX(I8035*F8035,E8035)</f>
        <v>14.146305236720227</v>
      </c>
      <c r="L8035" s="166"/>
      <c r="M8035" s="41"/>
      <c r="N8035" s="41"/>
      <c r="O8035" s="41"/>
    </row>
    <row r="8036" spans="1:15" x14ac:dyDescent="0.25">
      <c r="A8036" s="165">
        <v>43800.75</v>
      </c>
      <c r="B8036" s="167">
        <f>WEEKNUM(A8036)</f>
        <v>49</v>
      </c>
      <c r="C8036" s="164">
        <f>WEEKDAY(A8036)</f>
        <v>1</v>
      </c>
      <c r="D8036" s="164">
        <v>19</v>
      </c>
      <c r="E8036" s="163">
        <v>10</v>
      </c>
      <c r="F8036" s="163">
        <v>14.09</v>
      </c>
      <c r="G8036" s="163">
        <v>12.75</v>
      </c>
      <c r="H8036" s="1">
        <v>2880</v>
      </c>
      <c r="I8036" s="161">
        <f>VLOOKUP(B8036,L$2:M$54,2,FALSE)</f>
        <v>1.033708822559023</v>
      </c>
      <c r="J8036">
        <f>MAX(I8036*F8036,E8036)</f>
        <v>14.564957309856634</v>
      </c>
      <c r="L8036" s="166"/>
      <c r="M8036" s="41"/>
      <c r="N8036" s="41"/>
      <c r="O8036" s="41"/>
    </row>
    <row r="8037" spans="1:15" x14ac:dyDescent="0.25">
      <c r="A8037" s="165">
        <v>43800.791666666664</v>
      </c>
      <c r="B8037" s="167">
        <f>WEEKNUM(A8037)</f>
        <v>49</v>
      </c>
      <c r="C8037" s="164">
        <f>WEEKDAY(A8037)</f>
        <v>1</v>
      </c>
      <c r="D8037" s="164">
        <v>20</v>
      </c>
      <c r="E8037" s="163">
        <v>10</v>
      </c>
      <c r="F8037" s="163">
        <v>13.99</v>
      </c>
      <c r="G8037" s="163">
        <v>11.985000000000001</v>
      </c>
      <c r="H8037" s="1">
        <v>2047</v>
      </c>
      <c r="I8037" s="161">
        <f>VLOOKUP(B8037,L$2:M$54,2,FALSE)</f>
        <v>1.033708822559023</v>
      </c>
      <c r="J8037">
        <f>MAX(I8037*F8037,E8037)</f>
        <v>14.461586427600732</v>
      </c>
      <c r="L8037" s="166"/>
      <c r="M8037" s="41"/>
      <c r="N8037" s="41"/>
      <c r="O8037" s="41"/>
    </row>
    <row r="8038" spans="1:15" x14ac:dyDescent="0.25">
      <c r="A8038" s="165">
        <v>43800.833333333336</v>
      </c>
      <c r="B8038" s="167">
        <f>WEEKNUM(A8038)</f>
        <v>49</v>
      </c>
      <c r="C8038" s="164">
        <f>WEEKDAY(A8038)</f>
        <v>1</v>
      </c>
      <c r="D8038" s="164">
        <v>21</v>
      </c>
      <c r="E8038" s="163">
        <v>10</v>
      </c>
      <c r="F8038" s="163">
        <v>13.965</v>
      </c>
      <c r="G8038" s="163">
        <v>11.399999999999999</v>
      </c>
      <c r="H8038" s="1">
        <v>1169</v>
      </c>
      <c r="I8038" s="161">
        <f>VLOOKUP(B8038,L$2:M$54,2,FALSE)</f>
        <v>1.033708822559023</v>
      </c>
      <c r="J8038">
        <f>MAX(I8038*F8038,E8038)</f>
        <v>14.435743707036755</v>
      </c>
      <c r="L8038" s="166"/>
      <c r="M8038" s="41"/>
      <c r="N8038" s="41"/>
      <c r="O8038" s="41"/>
    </row>
    <row r="8039" spans="1:15" x14ac:dyDescent="0.25">
      <c r="A8039" s="165">
        <v>43800.875</v>
      </c>
      <c r="B8039" s="167">
        <f>WEEKNUM(A8039)</f>
        <v>49</v>
      </c>
      <c r="C8039" s="164">
        <f>WEEKDAY(A8039)</f>
        <v>1</v>
      </c>
      <c r="D8039" s="164">
        <v>22</v>
      </c>
      <c r="E8039" s="163">
        <v>10</v>
      </c>
      <c r="F8039" s="163">
        <v>12.815</v>
      </c>
      <c r="G8039" s="163">
        <v>12.030000000000001</v>
      </c>
      <c r="H8039" s="1">
        <v>897</v>
      </c>
      <c r="I8039" s="161">
        <f>VLOOKUP(B8039,L$2:M$54,2,FALSE)</f>
        <v>1.033708822559023</v>
      </c>
      <c r="J8039">
        <f>MAX(I8039*F8039,E8039)</f>
        <v>13.246978561093879</v>
      </c>
      <c r="L8039" s="166"/>
      <c r="M8039" s="41"/>
      <c r="N8039" s="41"/>
      <c r="O8039" s="41"/>
    </row>
    <row r="8040" spans="1:15" x14ac:dyDescent="0.25">
      <c r="A8040" s="165">
        <v>43800.916666666664</v>
      </c>
      <c r="B8040" s="167">
        <f>WEEKNUM(A8040)</f>
        <v>49</v>
      </c>
      <c r="C8040" s="164">
        <f>WEEKDAY(A8040)</f>
        <v>1</v>
      </c>
      <c r="D8040" s="164">
        <v>23</v>
      </c>
      <c r="E8040" s="163">
        <v>12</v>
      </c>
      <c r="F8040" s="163">
        <v>12.045</v>
      </c>
      <c r="G8040" s="163">
        <v>11.932500000000001</v>
      </c>
      <c r="H8040" s="1">
        <v>928</v>
      </c>
      <c r="I8040" s="161">
        <f>VLOOKUP(B8040,L$2:M$54,2,FALSE)</f>
        <v>1.033708822559023</v>
      </c>
      <c r="J8040">
        <f>MAX(I8040*F8040,E8040)</f>
        <v>12.451022767723432</v>
      </c>
      <c r="L8040" s="166"/>
      <c r="M8040" s="41"/>
      <c r="N8040" s="41"/>
      <c r="O8040" s="41"/>
    </row>
    <row r="8041" spans="1:15" x14ac:dyDescent="0.25">
      <c r="A8041" s="165">
        <v>43800.958333333336</v>
      </c>
      <c r="B8041" s="167">
        <f>WEEKNUM(A8041)</f>
        <v>49</v>
      </c>
      <c r="C8041" s="164">
        <f>WEEKDAY(A8041)</f>
        <v>1</v>
      </c>
      <c r="D8041" s="164">
        <v>24</v>
      </c>
      <c r="E8041" s="163">
        <v>11</v>
      </c>
      <c r="F8041" s="163">
        <v>11.73</v>
      </c>
      <c r="G8041" s="163">
        <v>12.120000000000001</v>
      </c>
      <c r="H8041" s="1">
        <v>1093</v>
      </c>
      <c r="I8041" s="161">
        <f>VLOOKUP(B8041,L$2:M$54,2,FALSE)</f>
        <v>1.033708822559023</v>
      </c>
      <c r="J8041">
        <f>MAX(I8041*F8041,E8041)</f>
        <v>12.12540448861734</v>
      </c>
      <c r="L8041" s="166"/>
      <c r="M8041" s="41"/>
      <c r="N8041" s="41"/>
      <c r="O8041" s="41"/>
    </row>
    <row r="8042" spans="1:15" x14ac:dyDescent="0.25">
      <c r="A8042" s="165">
        <v>43801</v>
      </c>
      <c r="B8042" s="167">
        <f>WEEKNUM(A8042)</f>
        <v>49</v>
      </c>
      <c r="C8042" s="164">
        <f>WEEKDAY(A8042)</f>
        <v>2</v>
      </c>
      <c r="D8042" s="164">
        <v>1</v>
      </c>
      <c r="E8042" s="163">
        <v>11.815</v>
      </c>
      <c r="F8042" s="163">
        <v>11.815</v>
      </c>
      <c r="G8042" s="163">
        <v>11.905000000000001</v>
      </c>
      <c r="H8042" s="1">
        <v>722</v>
      </c>
      <c r="I8042" s="161">
        <f>VLOOKUP(B8042,L$2:M$54,2,FALSE)</f>
        <v>1.033708822559023</v>
      </c>
      <c r="J8042">
        <f>MAX(I8042*F8042,E8042)</f>
        <v>12.213269738534855</v>
      </c>
      <c r="L8042" s="166"/>
      <c r="M8042" s="41"/>
      <c r="N8042" s="41"/>
      <c r="O8042" s="41"/>
    </row>
    <row r="8043" spans="1:15" x14ac:dyDescent="0.25">
      <c r="A8043" s="165">
        <v>43801.041666666664</v>
      </c>
      <c r="B8043" s="167">
        <f>WEEKNUM(A8043)</f>
        <v>49</v>
      </c>
      <c r="C8043" s="164">
        <f>WEEKDAY(A8043)</f>
        <v>2</v>
      </c>
      <c r="D8043" s="164">
        <v>2</v>
      </c>
      <c r="E8043" s="163">
        <v>11.86</v>
      </c>
      <c r="F8043" s="163">
        <v>11.86</v>
      </c>
      <c r="G8043" s="163">
        <v>12.065000000000001</v>
      </c>
      <c r="H8043" s="1">
        <v>428</v>
      </c>
      <c r="I8043" s="161">
        <f>VLOOKUP(B8043,L$2:M$54,2,FALSE)</f>
        <v>1.033708822559023</v>
      </c>
      <c r="J8043">
        <f>MAX(I8043*F8043,E8043)</f>
        <v>12.259786635550011</v>
      </c>
      <c r="L8043" s="166"/>
      <c r="M8043" s="41"/>
      <c r="N8043" s="41"/>
      <c r="O8043" s="41"/>
    </row>
    <row r="8044" spans="1:15" x14ac:dyDescent="0.25">
      <c r="A8044" s="165">
        <v>43801.083333333336</v>
      </c>
      <c r="B8044" s="167">
        <f>WEEKNUM(A8044)</f>
        <v>49</v>
      </c>
      <c r="C8044" s="164">
        <f>WEEKDAY(A8044)</f>
        <v>2</v>
      </c>
      <c r="D8044" s="164">
        <v>3</v>
      </c>
      <c r="E8044" s="163">
        <v>12.065</v>
      </c>
      <c r="F8044" s="163">
        <v>12.065</v>
      </c>
      <c r="G8044" s="163">
        <v>10.215</v>
      </c>
      <c r="H8044" s="1">
        <v>203</v>
      </c>
      <c r="I8044" s="161">
        <f>VLOOKUP(B8044,L$2:M$54,2,FALSE)</f>
        <v>1.033708822559023</v>
      </c>
      <c r="J8044">
        <f>MAX(I8044*F8044,E8044)</f>
        <v>12.471696944174612</v>
      </c>
      <c r="L8044" s="166"/>
      <c r="M8044" s="41"/>
      <c r="N8044" s="41"/>
      <c r="O8044" s="41"/>
    </row>
    <row r="8045" spans="1:15" x14ac:dyDescent="0.25">
      <c r="A8045" s="165">
        <v>43801.125</v>
      </c>
      <c r="B8045" s="167">
        <f>WEEKNUM(A8045)</f>
        <v>49</v>
      </c>
      <c r="C8045" s="164">
        <f>WEEKDAY(A8045)</f>
        <v>2</v>
      </c>
      <c r="D8045" s="164">
        <v>4</v>
      </c>
      <c r="E8045" s="163">
        <v>12.030000000000001</v>
      </c>
      <c r="F8045" s="163">
        <v>12.030000000000001</v>
      </c>
      <c r="G8045" s="163">
        <v>10.055</v>
      </c>
      <c r="H8045" s="1">
        <v>236</v>
      </c>
      <c r="I8045" s="161">
        <f>VLOOKUP(B8045,L$2:M$54,2,FALSE)</f>
        <v>1.033708822559023</v>
      </c>
      <c r="J8045">
        <f>MAX(I8045*F8045,E8045)</f>
        <v>12.435517135385048</v>
      </c>
      <c r="L8045" s="166"/>
      <c r="M8045" s="41"/>
      <c r="N8045" s="41"/>
      <c r="O8045" s="41"/>
    </row>
    <row r="8046" spans="1:15" x14ac:dyDescent="0.25">
      <c r="A8046" s="165">
        <v>43801.166666666664</v>
      </c>
      <c r="B8046" s="167">
        <f>WEEKNUM(A8046)</f>
        <v>49</v>
      </c>
      <c r="C8046" s="164">
        <f>WEEKDAY(A8046)</f>
        <v>2</v>
      </c>
      <c r="D8046" s="164">
        <v>5</v>
      </c>
      <c r="E8046" s="163">
        <v>9.9499999999999993</v>
      </c>
      <c r="F8046" s="163">
        <v>9.9499999999999993</v>
      </c>
      <c r="G8046" s="163">
        <v>11.02</v>
      </c>
      <c r="H8046" s="1">
        <v>289</v>
      </c>
      <c r="I8046" s="161">
        <f>VLOOKUP(B8046,L$2:M$54,2,FALSE)</f>
        <v>1.033708822559023</v>
      </c>
      <c r="J8046">
        <f>MAX(I8046*F8046,E8046)</f>
        <v>10.285402784462278</v>
      </c>
      <c r="L8046" s="166"/>
      <c r="M8046" s="41"/>
      <c r="N8046" s="41"/>
      <c r="O8046" s="41"/>
    </row>
    <row r="8047" spans="1:15" x14ac:dyDescent="0.25">
      <c r="A8047" s="165">
        <v>43801.208333333336</v>
      </c>
      <c r="B8047" s="167">
        <f>WEEKNUM(A8047)</f>
        <v>49</v>
      </c>
      <c r="C8047" s="164">
        <f>WEEKDAY(A8047)</f>
        <v>2</v>
      </c>
      <c r="D8047" s="164">
        <v>6</v>
      </c>
      <c r="E8047" s="163">
        <v>10.190000000000001</v>
      </c>
      <c r="F8047" s="163">
        <v>10.190000000000001</v>
      </c>
      <c r="G8047" s="163">
        <v>9.8999999999999986</v>
      </c>
      <c r="H8047" s="1">
        <v>411</v>
      </c>
      <c r="I8047" s="161">
        <f>VLOOKUP(B8047,L$2:M$54,2,FALSE)</f>
        <v>1.033708822559023</v>
      </c>
      <c r="J8047">
        <f>MAX(I8047*F8047,E8047)</f>
        <v>10.533492901876444</v>
      </c>
      <c r="L8047" s="166"/>
      <c r="M8047" s="41"/>
      <c r="N8047" s="41"/>
      <c r="O8047" s="41"/>
    </row>
    <row r="8048" spans="1:15" x14ac:dyDescent="0.25">
      <c r="A8048" s="165">
        <v>43801.25</v>
      </c>
      <c r="B8048" s="167">
        <f>WEEKNUM(A8048)</f>
        <v>49</v>
      </c>
      <c r="C8048" s="164">
        <f>WEEKDAY(A8048)</f>
        <v>2</v>
      </c>
      <c r="D8048" s="164">
        <v>7</v>
      </c>
      <c r="E8048" s="163">
        <v>10.065000000000001</v>
      </c>
      <c r="F8048" s="163">
        <v>10.065000000000001</v>
      </c>
      <c r="G8048" s="163">
        <v>10.9475</v>
      </c>
      <c r="H8048" s="1">
        <v>589</v>
      </c>
      <c r="I8048" s="161">
        <f>VLOOKUP(B8048,L$2:M$54,2,FALSE)</f>
        <v>1.033708822559023</v>
      </c>
      <c r="J8048">
        <f>MAX(I8048*F8048,E8048)</f>
        <v>10.404279299056567</v>
      </c>
      <c r="L8048" s="166"/>
      <c r="M8048" s="41"/>
      <c r="N8048" s="41"/>
      <c r="O8048" s="41"/>
    </row>
    <row r="8049" spans="1:15" x14ac:dyDescent="0.25">
      <c r="A8049" s="165">
        <v>43801.291666666664</v>
      </c>
      <c r="B8049" s="167">
        <f>WEEKNUM(A8049)</f>
        <v>49</v>
      </c>
      <c r="C8049" s="164">
        <f>WEEKDAY(A8049)</f>
        <v>2</v>
      </c>
      <c r="D8049" s="164">
        <v>8</v>
      </c>
      <c r="E8049" s="163">
        <v>10.09</v>
      </c>
      <c r="F8049" s="163">
        <v>10.09</v>
      </c>
      <c r="G8049" s="163">
        <v>10.465</v>
      </c>
      <c r="H8049" s="1">
        <v>1289</v>
      </c>
      <c r="I8049" s="161">
        <f>VLOOKUP(B8049,L$2:M$54,2,FALSE)</f>
        <v>1.033708822559023</v>
      </c>
      <c r="J8049">
        <f>MAX(I8049*F8049,E8049)</f>
        <v>10.430122019620542</v>
      </c>
      <c r="L8049" s="166"/>
      <c r="M8049" s="41"/>
      <c r="N8049" s="41"/>
      <c r="O8049" s="41"/>
    </row>
    <row r="8050" spans="1:15" x14ac:dyDescent="0.25">
      <c r="A8050" s="165">
        <v>43801.333333333336</v>
      </c>
      <c r="B8050" s="167">
        <f>WEEKNUM(A8050)</f>
        <v>49</v>
      </c>
      <c r="C8050" s="164">
        <f>WEEKDAY(A8050)</f>
        <v>2</v>
      </c>
      <c r="D8050" s="164">
        <v>9</v>
      </c>
      <c r="E8050" s="163">
        <v>9.9499999999999993</v>
      </c>
      <c r="F8050" s="163">
        <v>9.9499999999999993</v>
      </c>
      <c r="G8050" s="163">
        <v>11.342499999999999</v>
      </c>
      <c r="H8050" s="1">
        <v>1871</v>
      </c>
      <c r="I8050" s="161">
        <f>VLOOKUP(B8050,L$2:M$54,2,FALSE)</f>
        <v>1.033708822559023</v>
      </c>
      <c r="J8050">
        <f>MAX(I8050*F8050,E8050)</f>
        <v>10.285402784462278</v>
      </c>
      <c r="L8050" s="166"/>
      <c r="M8050" s="41"/>
      <c r="N8050" s="41"/>
      <c r="O8050" s="41"/>
    </row>
    <row r="8051" spans="1:15" x14ac:dyDescent="0.25">
      <c r="A8051" s="165">
        <v>43801.375</v>
      </c>
      <c r="B8051" s="167">
        <f>WEEKNUM(A8051)</f>
        <v>49</v>
      </c>
      <c r="C8051" s="164">
        <f>WEEKDAY(A8051)</f>
        <v>2</v>
      </c>
      <c r="D8051" s="164">
        <v>10</v>
      </c>
      <c r="E8051" s="163">
        <v>11.86</v>
      </c>
      <c r="F8051" s="163">
        <v>11.86</v>
      </c>
      <c r="G8051" s="163">
        <v>11.899999999999999</v>
      </c>
      <c r="H8051" s="1">
        <v>2406</v>
      </c>
      <c r="I8051" s="161">
        <f>VLOOKUP(B8051,L$2:M$54,2,FALSE)</f>
        <v>1.033708822559023</v>
      </c>
      <c r="J8051">
        <f>MAX(I8051*F8051,E8051)</f>
        <v>12.259786635550011</v>
      </c>
      <c r="L8051" s="166"/>
      <c r="M8051" s="41"/>
      <c r="N8051" s="41"/>
      <c r="O8051" s="41"/>
    </row>
    <row r="8052" spans="1:15" x14ac:dyDescent="0.25">
      <c r="A8052" s="165">
        <v>43801.416666666664</v>
      </c>
      <c r="B8052" s="167">
        <f>WEEKNUM(A8052)</f>
        <v>49</v>
      </c>
      <c r="C8052" s="164">
        <f>WEEKDAY(A8052)</f>
        <v>2</v>
      </c>
      <c r="D8052" s="164">
        <v>11</v>
      </c>
      <c r="E8052" s="163">
        <v>10.5</v>
      </c>
      <c r="F8052" s="163">
        <v>11.885</v>
      </c>
      <c r="G8052" s="163">
        <v>11.842499999999999</v>
      </c>
      <c r="H8052" s="1">
        <v>2836</v>
      </c>
      <c r="I8052" s="161">
        <f>VLOOKUP(B8052,L$2:M$54,2,FALSE)</f>
        <v>1.033708822559023</v>
      </c>
      <c r="J8052">
        <f>MAX(I8052*F8052,E8052)</f>
        <v>12.285629356113988</v>
      </c>
      <c r="L8052" s="166"/>
      <c r="M8052" s="41"/>
      <c r="N8052" s="41"/>
      <c r="O8052" s="41"/>
    </row>
    <row r="8053" spans="1:15" x14ac:dyDescent="0.25">
      <c r="A8053" s="165">
        <v>43801.458333333336</v>
      </c>
      <c r="B8053" s="167">
        <f>WEEKNUM(A8053)</f>
        <v>49</v>
      </c>
      <c r="C8053" s="164">
        <f>WEEKDAY(A8053)</f>
        <v>2</v>
      </c>
      <c r="D8053" s="164">
        <v>12</v>
      </c>
      <c r="E8053" s="163">
        <v>10.934999999999999</v>
      </c>
      <c r="F8053" s="163">
        <v>11.94</v>
      </c>
      <c r="G8053" s="163">
        <v>11.899999999999999</v>
      </c>
      <c r="H8053" s="1">
        <v>2795</v>
      </c>
      <c r="I8053" s="161">
        <f>VLOOKUP(B8053,L$2:M$54,2,FALSE)</f>
        <v>1.033708822559023</v>
      </c>
      <c r="J8053">
        <f>MAX(I8053*F8053,E8053)</f>
        <v>12.342483341354734</v>
      </c>
      <c r="L8053" s="166"/>
      <c r="M8053" s="41"/>
      <c r="N8053" s="41"/>
      <c r="O8053" s="41"/>
    </row>
    <row r="8054" spans="1:15" x14ac:dyDescent="0.25">
      <c r="A8054" s="165">
        <v>43801.5</v>
      </c>
      <c r="B8054" s="167">
        <f>WEEKNUM(A8054)</f>
        <v>49</v>
      </c>
      <c r="C8054" s="164">
        <f>WEEKDAY(A8054)</f>
        <v>2</v>
      </c>
      <c r="D8054" s="164">
        <v>13</v>
      </c>
      <c r="E8054" s="163">
        <v>10</v>
      </c>
      <c r="F8054" s="163">
        <v>13.870000000000001</v>
      </c>
      <c r="G8054" s="163">
        <v>11.842499999999999</v>
      </c>
      <c r="H8054" s="1">
        <v>2601</v>
      </c>
      <c r="I8054" s="161">
        <f>VLOOKUP(B8054,L$2:M$54,2,FALSE)</f>
        <v>1.033708822559023</v>
      </c>
      <c r="J8054">
        <f>MAX(I8054*F8054,E8054)</f>
        <v>14.33754136889365</v>
      </c>
      <c r="L8054" s="166"/>
      <c r="M8054" s="41"/>
      <c r="N8054" s="41"/>
      <c r="O8054" s="41"/>
    </row>
    <row r="8055" spans="1:15" x14ac:dyDescent="0.25">
      <c r="A8055" s="165">
        <v>43801.541666666664</v>
      </c>
      <c r="B8055" s="167">
        <f>WEEKNUM(A8055)</f>
        <v>49</v>
      </c>
      <c r="C8055" s="164">
        <f>WEEKDAY(A8055)</f>
        <v>2</v>
      </c>
      <c r="D8055" s="164">
        <v>14</v>
      </c>
      <c r="E8055" s="163">
        <v>10</v>
      </c>
      <c r="F8055" s="163">
        <v>14.15</v>
      </c>
      <c r="G8055" s="163">
        <v>11.899999999999999</v>
      </c>
      <c r="H8055" s="1">
        <v>2649</v>
      </c>
      <c r="I8055" s="161">
        <f>VLOOKUP(B8055,L$2:M$54,2,FALSE)</f>
        <v>1.033708822559023</v>
      </c>
      <c r="J8055">
        <f>MAX(I8055*F8055,E8055)</f>
        <v>14.626979839210176</v>
      </c>
      <c r="L8055" s="166"/>
      <c r="M8055" s="41"/>
      <c r="N8055" s="41"/>
      <c r="O8055" s="41"/>
    </row>
    <row r="8056" spans="1:15" x14ac:dyDescent="0.25">
      <c r="A8056" s="165">
        <v>43801.583333333336</v>
      </c>
      <c r="B8056" s="167">
        <f>WEEKNUM(A8056)</f>
        <v>49</v>
      </c>
      <c r="C8056" s="164">
        <f>WEEKDAY(A8056)</f>
        <v>2</v>
      </c>
      <c r="D8056" s="164">
        <v>15</v>
      </c>
      <c r="E8056" s="163">
        <v>10</v>
      </c>
      <c r="F8056" s="163">
        <v>11.9375</v>
      </c>
      <c r="G8056" s="163">
        <v>11.842499999999999</v>
      </c>
      <c r="H8056" s="1">
        <v>2952</v>
      </c>
      <c r="I8056" s="161">
        <f>VLOOKUP(B8056,L$2:M$54,2,FALSE)</f>
        <v>1.033708822559023</v>
      </c>
      <c r="J8056">
        <f>MAX(I8056*F8056,E8056)</f>
        <v>12.339899069298337</v>
      </c>
      <c r="L8056" s="166"/>
      <c r="M8056" s="41"/>
      <c r="N8056" s="41"/>
      <c r="O8056" s="41"/>
    </row>
    <row r="8057" spans="1:15" x14ac:dyDescent="0.25">
      <c r="A8057" s="165">
        <v>43801.625</v>
      </c>
      <c r="B8057" s="167">
        <f>WEEKNUM(A8057)</f>
        <v>49</v>
      </c>
      <c r="C8057" s="164">
        <f>WEEKDAY(A8057)</f>
        <v>2</v>
      </c>
      <c r="D8057" s="164">
        <v>16</v>
      </c>
      <c r="E8057" s="163">
        <v>11</v>
      </c>
      <c r="F8057" s="163">
        <v>12.105</v>
      </c>
      <c r="G8057" s="163">
        <v>11.99</v>
      </c>
      <c r="H8057" s="1">
        <v>2812</v>
      </c>
      <c r="I8057" s="161">
        <f>VLOOKUP(B8057,L$2:M$54,2,FALSE)</f>
        <v>1.033708822559023</v>
      </c>
      <c r="J8057">
        <f>MAX(I8057*F8057,E8057)</f>
        <v>12.513045297076973</v>
      </c>
      <c r="L8057" s="166"/>
      <c r="M8057" s="41"/>
      <c r="N8057" s="41"/>
      <c r="O8057" s="41"/>
    </row>
    <row r="8058" spans="1:15" x14ac:dyDescent="0.25">
      <c r="A8058" s="165">
        <v>43801.666666666664</v>
      </c>
      <c r="B8058" s="167">
        <f>WEEKNUM(A8058)</f>
        <v>49</v>
      </c>
      <c r="C8058" s="164">
        <f>WEEKDAY(A8058)</f>
        <v>2</v>
      </c>
      <c r="D8058" s="164">
        <v>17</v>
      </c>
      <c r="E8058" s="163">
        <v>10</v>
      </c>
      <c r="F8058" s="163">
        <v>13.850000000000001</v>
      </c>
      <c r="G8058" s="163">
        <v>12.045</v>
      </c>
      <c r="H8058" s="1">
        <v>3167</v>
      </c>
      <c r="I8058" s="161">
        <f>VLOOKUP(B8058,L$2:M$54,2,FALSE)</f>
        <v>1.033708822559023</v>
      </c>
      <c r="J8058">
        <f>MAX(I8058*F8058,E8058)</f>
        <v>14.316867192442469</v>
      </c>
      <c r="L8058" s="166"/>
      <c r="M8058" s="41"/>
      <c r="N8058" s="41"/>
      <c r="O8058" s="41"/>
    </row>
    <row r="8059" spans="1:15" x14ac:dyDescent="0.25">
      <c r="A8059" s="165">
        <v>43801.708333333336</v>
      </c>
      <c r="B8059" s="167">
        <f>WEEKNUM(A8059)</f>
        <v>49</v>
      </c>
      <c r="C8059" s="164">
        <f>WEEKDAY(A8059)</f>
        <v>2</v>
      </c>
      <c r="D8059" s="164">
        <v>18</v>
      </c>
      <c r="E8059" s="163">
        <v>10</v>
      </c>
      <c r="F8059" s="163">
        <v>14.260000000000002</v>
      </c>
      <c r="G8059" s="163">
        <v>12.012499999999999</v>
      </c>
      <c r="H8059" s="1">
        <v>3201</v>
      </c>
      <c r="I8059" s="161">
        <f>VLOOKUP(B8059,L$2:M$54,2,FALSE)</f>
        <v>1.033708822559023</v>
      </c>
      <c r="J8059">
        <f>MAX(I8059*F8059,E8059)</f>
        <v>14.74068780969167</v>
      </c>
      <c r="L8059" s="166"/>
      <c r="M8059" s="41"/>
      <c r="N8059" s="41"/>
      <c r="O8059" s="41"/>
    </row>
    <row r="8060" spans="1:15" x14ac:dyDescent="0.25">
      <c r="A8060" s="165">
        <v>43801.75</v>
      </c>
      <c r="B8060" s="167">
        <f>WEEKNUM(A8060)</f>
        <v>49</v>
      </c>
      <c r="C8060" s="164">
        <f>WEEKDAY(A8060)</f>
        <v>2</v>
      </c>
      <c r="D8060" s="164">
        <v>19</v>
      </c>
      <c r="E8060" s="163">
        <v>10</v>
      </c>
      <c r="F8060" s="163">
        <v>14</v>
      </c>
      <c r="G8060" s="163">
        <v>11.7875</v>
      </c>
      <c r="H8060" s="1">
        <v>3009</v>
      </c>
      <c r="I8060" s="161">
        <f>VLOOKUP(B8060,L$2:M$54,2,FALSE)</f>
        <v>1.033708822559023</v>
      </c>
      <c r="J8060">
        <f>MAX(I8060*F8060,E8060)</f>
        <v>14.471923515826322</v>
      </c>
      <c r="L8060" s="166"/>
      <c r="M8060" s="41"/>
      <c r="N8060" s="41"/>
      <c r="O8060" s="41"/>
    </row>
    <row r="8061" spans="1:15" x14ac:dyDescent="0.25">
      <c r="A8061" s="165">
        <v>43801.791666666664</v>
      </c>
      <c r="B8061" s="167">
        <f>WEEKNUM(A8061)</f>
        <v>49</v>
      </c>
      <c r="C8061" s="164">
        <f>WEEKDAY(A8061)</f>
        <v>2</v>
      </c>
      <c r="D8061" s="164">
        <v>20</v>
      </c>
      <c r="E8061" s="163">
        <v>10</v>
      </c>
      <c r="F8061" s="163">
        <v>13.850000000000001</v>
      </c>
      <c r="G8061" s="163">
        <v>11.725</v>
      </c>
      <c r="H8061" s="1">
        <v>1842</v>
      </c>
      <c r="I8061" s="161">
        <f>VLOOKUP(B8061,L$2:M$54,2,FALSE)</f>
        <v>1.033708822559023</v>
      </c>
      <c r="J8061">
        <f>MAX(I8061*F8061,E8061)</f>
        <v>14.316867192442469</v>
      </c>
      <c r="L8061" s="166"/>
      <c r="M8061" s="41"/>
      <c r="N8061" s="41"/>
      <c r="O8061" s="41"/>
    </row>
    <row r="8062" spans="1:15" x14ac:dyDescent="0.25">
      <c r="A8062" s="165">
        <v>43801.833333333336</v>
      </c>
      <c r="B8062" s="167">
        <f>WEEKNUM(A8062)</f>
        <v>49</v>
      </c>
      <c r="C8062" s="164">
        <f>WEEKDAY(A8062)</f>
        <v>2</v>
      </c>
      <c r="D8062" s="164">
        <v>21</v>
      </c>
      <c r="E8062" s="163">
        <v>10</v>
      </c>
      <c r="F8062" s="163">
        <v>14.260000000000002</v>
      </c>
      <c r="G8062" s="163">
        <v>11.907499999999999</v>
      </c>
      <c r="H8062" s="1">
        <v>1290</v>
      </c>
      <c r="I8062" s="161">
        <f>VLOOKUP(B8062,L$2:M$54,2,FALSE)</f>
        <v>1.033708822559023</v>
      </c>
      <c r="J8062">
        <f>MAX(I8062*F8062,E8062)</f>
        <v>14.74068780969167</v>
      </c>
      <c r="L8062" s="166"/>
      <c r="M8062" s="41"/>
      <c r="N8062" s="41"/>
      <c r="O8062" s="41"/>
    </row>
    <row r="8063" spans="1:15" x14ac:dyDescent="0.25">
      <c r="A8063" s="165">
        <v>43801.875</v>
      </c>
      <c r="B8063" s="167">
        <f>WEEKNUM(A8063)</f>
        <v>49</v>
      </c>
      <c r="C8063" s="164">
        <f>WEEKDAY(A8063)</f>
        <v>2</v>
      </c>
      <c r="D8063" s="164">
        <v>22</v>
      </c>
      <c r="E8063" s="163">
        <v>10</v>
      </c>
      <c r="F8063" s="163">
        <v>13</v>
      </c>
      <c r="G8063" s="163">
        <v>12.022500000000001</v>
      </c>
      <c r="H8063" s="1">
        <v>1268</v>
      </c>
      <c r="I8063" s="161">
        <f>VLOOKUP(B8063,L$2:M$54,2,FALSE)</f>
        <v>1.033708822559023</v>
      </c>
      <c r="J8063">
        <f>MAX(I8063*F8063,E8063)</f>
        <v>13.438214693267298</v>
      </c>
      <c r="L8063" s="166"/>
      <c r="M8063" s="41"/>
      <c r="N8063" s="41"/>
      <c r="O8063" s="41"/>
    </row>
    <row r="8064" spans="1:15" x14ac:dyDescent="0.25">
      <c r="A8064" s="165">
        <v>43801.916666666664</v>
      </c>
      <c r="B8064" s="167">
        <f>WEEKNUM(A8064)</f>
        <v>49</v>
      </c>
      <c r="C8064" s="164">
        <f>WEEKDAY(A8064)</f>
        <v>2</v>
      </c>
      <c r="D8064" s="164">
        <v>23</v>
      </c>
      <c r="E8064" s="163">
        <v>12.01</v>
      </c>
      <c r="F8064" s="163">
        <v>12.01</v>
      </c>
      <c r="G8064" s="163">
        <v>11.3675</v>
      </c>
      <c r="H8064" s="1">
        <v>1230</v>
      </c>
      <c r="I8064" s="161">
        <f>VLOOKUP(B8064,L$2:M$54,2,FALSE)</f>
        <v>1.033708822559023</v>
      </c>
      <c r="J8064">
        <f>MAX(I8064*F8064,E8064)</f>
        <v>12.414842958933866</v>
      </c>
      <c r="L8064" s="166"/>
      <c r="M8064" s="41"/>
      <c r="N8064" s="41"/>
      <c r="O8064" s="41"/>
    </row>
    <row r="8065" spans="1:15" x14ac:dyDescent="0.25">
      <c r="A8065" s="165">
        <v>43801.958333333336</v>
      </c>
      <c r="B8065" s="167">
        <f>WEEKNUM(A8065)</f>
        <v>49</v>
      </c>
      <c r="C8065" s="164">
        <f>WEEKDAY(A8065)</f>
        <v>2</v>
      </c>
      <c r="D8065" s="164">
        <v>24</v>
      </c>
      <c r="E8065" s="163">
        <v>11.9375</v>
      </c>
      <c r="F8065" s="163">
        <v>11.9375</v>
      </c>
      <c r="G8065" s="163">
        <v>12.045</v>
      </c>
      <c r="H8065" s="1">
        <v>1218</v>
      </c>
      <c r="I8065" s="161">
        <f>VLOOKUP(B8065,L$2:M$54,2,FALSE)</f>
        <v>1.033708822559023</v>
      </c>
      <c r="J8065">
        <f>MAX(I8065*F8065,E8065)</f>
        <v>12.339899069298337</v>
      </c>
      <c r="L8065" s="166"/>
      <c r="M8065" s="41"/>
      <c r="N8065" s="41"/>
      <c r="O8065" s="41"/>
    </row>
    <row r="8066" spans="1:15" x14ac:dyDescent="0.25">
      <c r="A8066" s="165">
        <v>43802</v>
      </c>
      <c r="B8066" s="167">
        <f>WEEKNUM(A8066)</f>
        <v>49</v>
      </c>
      <c r="C8066" s="164">
        <f>WEEKDAY(A8066)</f>
        <v>3</v>
      </c>
      <c r="D8066" s="164">
        <v>1</v>
      </c>
      <c r="E8066" s="163">
        <v>10.879999999999999</v>
      </c>
      <c r="F8066" s="163">
        <v>10.879999999999999</v>
      </c>
      <c r="G8066" s="163">
        <v>11.89</v>
      </c>
      <c r="H8066" s="1">
        <v>938</v>
      </c>
      <c r="I8066" s="161">
        <f>VLOOKUP(B8066,L$2:M$54,2,FALSE)</f>
        <v>1.033708822559023</v>
      </c>
      <c r="J8066">
        <f>MAX(I8066*F8066,E8066)</f>
        <v>11.246751989442169</v>
      </c>
      <c r="L8066" s="166"/>
      <c r="M8066" s="41"/>
      <c r="N8066" s="41"/>
      <c r="O8066" s="41"/>
    </row>
    <row r="8067" spans="1:15" x14ac:dyDescent="0.25">
      <c r="A8067" s="165">
        <v>43802.041666666664</v>
      </c>
      <c r="B8067" s="167">
        <f>WEEKNUM(A8067)</f>
        <v>49</v>
      </c>
      <c r="C8067" s="164">
        <f>WEEKDAY(A8067)</f>
        <v>3</v>
      </c>
      <c r="D8067" s="164">
        <v>2</v>
      </c>
      <c r="E8067" s="163">
        <v>12</v>
      </c>
      <c r="F8067" s="163">
        <v>12</v>
      </c>
      <c r="G8067" s="163">
        <v>11.705</v>
      </c>
      <c r="H8067" s="1">
        <v>533</v>
      </c>
      <c r="I8067" s="161">
        <f>VLOOKUP(B8067,L$2:M$54,2,FALSE)</f>
        <v>1.033708822559023</v>
      </c>
      <c r="J8067">
        <f>MAX(I8067*F8067,E8067)</f>
        <v>12.404505870708276</v>
      </c>
      <c r="L8067" s="166"/>
      <c r="M8067" s="41"/>
      <c r="N8067" s="41"/>
      <c r="O8067" s="41"/>
    </row>
    <row r="8068" spans="1:15" x14ac:dyDescent="0.25">
      <c r="A8068" s="165">
        <v>43802.083333333336</v>
      </c>
      <c r="B8068" s="167">
        <f>WEEKNUM(A8068)</f>
        <v>49</v>
      </c>
      <c r="C8068" s="164">
        <f>WEEKDAY(A8068)</f>
        <v>3</v>
      </c>
      <c r="D8068" s="164">
        <v>3</v>
      </c>
      <c r="E8068" s="163">
        <v>10.6</v>
      </c>
      <c r="F8068" s="163">
        <v>11.1</v>
      </c>
      <c r="G8068" s="163">
        <v>10.66</v>
      </c>
      <c r="H8068" s="1">
        <v>323</v>
      </c>
      <c r="I8068" s="161">
        <f>VLOOKUP(B8068,L$2:M$54,2,FALSE)</f>
        <v>1.033708822559023</v>
      </c>
      <c r="J8068">
        <f>MAX(I8068*F8068,E8068)</f>
        <v>11.474167930405155</v>
      </c>
      <c r="L8068" s="166"/>
      <c r="M8068" s="41"/>
      <c r="N8068" s="41"/>
      <c r="O8068" s="41"/>
    </row>
    <row r="8069" spans="1:15" x14ac:dyDescent="0.25">
      <c r="A8069" s="165">
        <v>43802.125</v>
      </c>
      <c r="B8069" s="167">
        <f>WEEKNUM(A8069)</f>
        <v>49</v>
      </c>
      <c r="C8069" s="164">
        <f>WEEKDAY(A8069)</f>
        <v>3</v>
      </c>
      <c r="D8069" s="164">
        <v>4</v>
      </c>
      <c r="E8069" s="163">
        <v>11.875</v>
      </c>
      <c r="F8069" s="163">
        <v>12</v>
      </c>
      <c r="G8069" s="163">
        <v>10.195</v>
      </c>
      <c r="H8069" s="1">
        <v>185</v>
      </c>
      <c r="I8069" s="161">
        <f>VLOOKUP(B8069,L$2:M$54,2,FALSE)</f>
        <v>1.033708822559023</v>
      </c>
      <c r="J8069">
        <f>MAX(I8069*F8069,E8069)</f>
        <v>12.404505870708276</v>
      </c>
      <c r="L8069" s="166"/>
      <c r="M8069" s="41"/>
      <c r="N8069" s="41"/>
      <c r="O8069" s="41"/>
    </row>
    <row r="8070" spans="1:15" x14ac:dyDescent="0.25">
      <c r="A8070" s="165">
        <v>43802.166666666664</v>
      </c>
      <c r="B8070" s="167">
        <f>WEEKNUM(A8070)</f>
        <v>49</v>
      </c>
      <c r="C8070" s="164">
        <f>WEEKDAY(A8070)</f>
        <v>3</v>
      </c>
      <c r="D8070" s="164">
        <v>5</v>
      </c>
      <c r="E8070" s="163">
        <v>10.6</v>
      </c>
      <c r="F8070" s="163">
        <v>11.1</v>
      </c>
      <c r="G8070" s="163">
        <v>10.09</v>
      </c>
      <c r="H8070" s="1">
        <v>170</v>
      </c>
      <c r="I8070" s="161">
        <f>VLOOKUP(B8070,L$2:M$54,2,FALSE)</f>
        <v>1.033708822559023</v>
      </c>
      <c r="J8070">
        <f>MAX(I8070*F8070,E8070)</f>
        <v>11.474167930405155</v>
      </c>
      <c r="L8070" s="166"/>
      <c r="M8070" s="41"/>
      <c r="N8070" s="41"/>
      <c r="O8070" s="41"/>
    </row>
    <row r="8071" spans="1:15" x14ac:dyDescent="0.25">
      <c r="A8071" s="165">
        <v>43802.208333333336</v>
      </c>
      <c r="B8071" s="167">
        <f>WEEKNUM(A8071)</f>
        <v>49</v>
      </c>
      <c r="C8071" s="164">
        <f>WEEKDAY(A8071)</f>
        <v>3</v>
      </c>
      <c r="D8071" s="164">
        <v>6</v>
      </c>
      <c r="E8071" s="163">
        <v>10.5</v>
      </c>
      <c r="F8071" s="163">
        <v>11</v>
      </c>
      <c r="G8071" s="163">
        <v>10.190000000000001</v>
      </c>
      <c r="H8071" s="1">
        <v>222</v>
      </c>
      <c r="I8071" s="161">
        <f>VLOOKUP(B8071,L$2:M$54,2,FALSE)</f>
        <v>1.033708822559023</v>
      </c>
      <c r="J8071">
        <f>MAX(I8071*F8071,E8071)</f>
        <v>11.370797048149253</v>
      </c>
      <c r="L8071" s="166"/>
      <c r="M8071" s="41"/>
      <c r="N8071" s="41"/>
      <c r="O8071" s="41"/>
    </row>
    <row r="8072" spans="1:15" x14ac:dyDescent="0.25">
      <c r="A8072" s="165">
        <v>43802.25</v>
      </c>
      <c r="B8072" s="167">
        <f>WEEKNUM(A8072)</f>
        <v>49</v>
      </c>
      <c r="C8072" s="164">
        <f>WEEKDAY(A8072)</f>
        <v>3</v>
      </c>
      <c r="D8072" s="164">
        <v>7</v>
      </c>
      <c r="E8072" s="163">
        <v>10.875</v>
      </c>
      <c r="F8072" s="163">
        <v>12</v>
      </c>
      <c r="G8072" s="163">
        <v>9.81</v>
      </c>
      <c r="H8072" s="1">
        <v>247</v>
      </c>
      <c r="I8072" s="161">
        <f>VLOOKUP(B8072,L$2:M$54,2,FALSE)</f>
        <v>1.033708822559023</v>
      </c>
      <c r="J8072">
        <f>MAX(I8072*F8072,E8072)</f>
        <v>12.404505870708276</v>
      </c>
      <c r="L8072" s="166"/>
      <c r="M8072" s="41"/>
      <c r="N8072" s="41"/>
      <c r="O8072" s="41"/>
    </row>
    <row r="8073" spans="1:15" x14ac:dyDescent="0.25">
      <c r="A8073" s="165">
        <v>43802.291666666664</v>
      </c>
      <c r="B8073" s="167">
        <f>WEEKNUM(A8073)</f>
        <v>49</v>
      </c>
      <c r="C8073" s="164">
        <f>WEEKDAY(A8073)</f>
        <v>3</v>
      </c>
      <c r="D8073" s="164">
        <v>8</v>
      </c>
      <c r="E8073" s="163">
        <v>10</v>
      </c>
      <c r="F8073" s="163">
        <v>15.75</v>
      </c>
      <c r="G8073" s="163">
        <v>10.08</v>
      </c>
      <c r="H8073" s="1">
        <v>459</v>
      </c>
      <c r="I8073" s="161">
        <f>VLOOKUP(B8073,L$2:M$54,2,FALSE)</f>
        <v>1.033708822559023</v>
      </c>
      <c r="J8073">
        <f>MAX(I8073*F8073,E8073)</f>
        <v>16.280913955304612</v>
      </c>
      <c r="L8073" s="166"/>
      <c r="M8073" s="41"/>
      <c r="N8073" s="41"/>
      <c r="O8073" s="41"/>
    </row>
    <row r="8074" spans="1:15" x14ac:dyDescent="0.25">
      <c r="A8074" s="165">
        <v>43802.333333333336</v>
      </c>
      <c r="B8074" s="167">
        <f>WEEKNUM(A8074)</f>
        <v>49</v>
      </c>
      <c r="C8074" s="164">
        <f>WEEKDAY(A8074)</f>
        <v>3</v>
      </c>
      <c r="D8074" s="164">
        <v>9</v>
      </c>
      <c r="E8074" s="163">
        <v>10</v>
      </c>
      <c r="F8074" s="163">
        <v>17.625</v>
      </c>
      <c r="G8074" s="163">
        <v>11.86</v>
      </c>
      <c r="H8074" s="1">
        <v>719</v>
      </c>
      <c r="I8074" s="161">
        <f>VLOOKUP(B8074,L$2:M$54,2,FALSE)</f>
        <v>1.033708822559023</v>
      </c>
      <c r="J8074">
        <f>MAX(I8074*F8074,E8074)</f>
        <v>18.21911799760278</v>
      </c>
      <c r="L8074" s="166"/>
      <c r="M8074" s="41"/>
      <c r="N8074" s="41"/>
      <c r="O8074" s="41"/>
    </row>
    <row r="8075" spans="1:15" x14ac:dyDescent="0.25">
      <c r="A8075" s="165">
        <v>43802.375</v>
      </c>
      <c r="B8075" s="167">
        <f>WEEKNUM(A8075)</f>
        <v>49</v>
      </c>
      <c r="C8075" s="164">
        <f>WEEKDAY(A8075)</f>
        <v>3</v>
      </c>
      <c r="D8075" s="164">
        <v>10</v>
      </c>
      <c r="E8075" s="163">
        <v>10</v>
      </c>
      <c r="F8075" s="163">
        <v>14.75</v>
      </c>
      <c r="G8075" s="163">
        <v>11.0725</v>
      </c>
      <c r="H8075" s="1">
        <v>1099</v>
      </c>
      <c r="I8075" s="161">
        <f>VLOOKUP(B8075,L$2:M$54,2,FALSE)</f>
        <v>1.033708822559023</v>
      </c>
      <c r="J8075">
        <f>MAX(I8075*F8075,E8075)</f>
        <v>15.247205132745588</v>
      </c>
      <c r="L8075" s="166"/>
      <c r="M8075" s="41"/>
      <c r="N8075" s="41"/>
      <c r="O8075" s="41"/>
    </row>
    <row r="8076" spans="1:15" x14ac:dyDescent="0.25">
      <c r="A8076" s="165">
        <v>43802.416666666664</v>
      </c>
      <c r="B8076" s="167">
        <f>WEEKNUM(A8076)</f>
        <v>49</v>
      </c>
      <c r="C8076" s="164">
        <f>WEEKDAY(A8076)</f>
        <v>3</v>
      </c>
      <c r="D8076" s="164">
        <v>11</v>
      </c>
      <c r="E8076" s="163">
        <v>10</v>
      </c>
      <c r="F8076" s="163">
        <v>14</v>
      </c>
      <c r="G8076" s="163">
        <v>11.442500000000001</v>
      </c>
      <c r="H8076" s="1">
        <v>1596</v>
      </c>
      <c r="I8076" s="161">
        <f>VLOOKUP(B8076,L$2:M$54,2,FALSE)</f>
        <v>1.033708822559023</v>
      </c>
      <c r="J8076">
        <f>MAX(I8076*F8076,E8076)</f>
        <v>14.471923515826322</v>
      </c>
      <c r="L8076" s="166"/>
      <c r="M8076" s="41"/>
      <c r="N8076" s="41"/>
      <c r="O8076" s="41"/>
    </row>
    <row r="8077" spans="1:15" x14ac:dyDescent="0.25">
      <c r="A8077" s="165">
        <v>43802.458333333336</v>
      </c>
      <c r="B8077" s="167">
        <f>WEEKNUM(A8077)</f>
        <v>49</v>
      </c>
      <c r="C8077" s="164">
        <f>WEEKDAY(A8077)</f>
        <v>3</v>
      </c>
      <c r="D8077" s="164">
        <v>12</v>
      </c>
      <c r="E8077" s="163">
        <v>10</v>
      </c>
      <c r="F8077" s="163">
        <v>13.875</v>
      </c>
      <c r="G8077" s="163">
        <v>12.105</v>
      </c>
      <c r="H8077" s="1">
        <v>2192</v>
      </c>
      <c r="I8077" s="161">
        <f>VLOOKUP(B8077,L$2:M$54,2,FALSE)</f>
        <v>1.033708822559023</v>
      </c>
      <c r="J8077">
        <f>MAX(I8077*F8077,E8077)</f>
        <v>14.342709913006443</v>
      </c>
      <c r="L8077" s="166"/>
      <c r="M8077" s="41"/>
      <c r="N8077" s="41"/>
      <c r="O8077" s="41"/>
    </row>
    <row r="8078" spans="1:15" x14ac:dyDescent="0.25">
      <c r="A8078" s="165">
        <v>43802.5</v>
      </c>
      <c r="B8078" s="167">
        <f>WEEKNUM(A8078)</f>
        <v>49</v>
      </c>
      <c r="C8078" s="164">
        <f>WEEKDAY(A8078)</f>
        <v>3</v>
      </c>
      <c r="D8078" s="164">
        <v>13</v>
      </c>
      <c r="E8078" s="163">
        <v>10</v>
      </c>
      <c r="F8078" s="163">
        <v>14.125</v>
      </c>
      <c r="G8078" s="163">
        <v>12.0375</v>
      </c>
      <c r="H8078" s="1">
        <v>1992</v>
      </c>
      <c r="I8078" s="161">
        <f>VLOOKUP(B8078,L$2:M$54,2,FALSE)</f>
        <v>1.033708822559023</v>
      </c>
      <c r="J8078">
        <f>MAX(I8078*F8078,E8078)</f>
        <v>14.6011371186462</v>
      </c>
      <c r="L8078" s="166"/>
      <c r="M8078" s="41"/>
      <c r="N8078" s="41"/>
      <c r="O8078" s="41"/>
    </row>
    <row r="8079" spans="1:15" x14ac:dyDescent="0.25">
      <c r="A8079" s="165">
        <v>43802.541666666664</v>
      </c>
      <c r="B8079" s="167">
        <f>WEEKNUM(A8079)</f>
        <v>49</v>
      </c>
      <c r="C8079" s="164">
        <f>WEEKDAY(A8079)</f>
        <v>3</v>
      </c>
      <c r="D8079" s="164">
        <v>14</v>
      </c>
      <c r="E8079" s="163">
        <v>10</v>
      </c>
      <c r="F8079" s="163">
        <v>14.074999999999999</v>
      </c>
      <c r="G8079" s="163">
        <v>11.475</v>
      </c>
      <c r="H8079" s="1">
        <v>2075</v>
      </c>
      <c r="I8079" s="161">
        <f>VLOOKUP(B8079,L$2:M$54,2,FALSE)</f>
        <v>1.033708822559023</v>
      </c>
      <c r="J8079">
        <f>MAX(I8079*F8079,E8079)</f>
        <v>14.549451677518247</v>
      </c>
      <c r="L8079" s="166"/>
      <c r="M8079" s="41"/>
      <c r="N8079" s="41"/>
      <c r="O8079" s="41"/>
    </row>
    <row r="8080" spans="1:15" x14ac:dyDescent="0.25">
      <c r="A8080" s="165">
        <v>43802.583333333336</v>
      </c>
      <c r="B8080" s="167">
        <f>WEEKNUM(A8080)</f>
        <v>49</v>
      </c>
      <c r="C8080" s="164">
        <f>WEEKDAY(A8080)</f>
        <v>3</v>
      </c>
      <c r="D8080" s="164">
        <v>15</v>
      </c>
      <c r="E8080" s="163">
        <v>10</v>
      </c>
      <c r="F8080" s="163">
        <v>13.975000000000001</v>
      </c>
      <c r="G8080" s="163">
        <v>11.516249999999999</v>
      </c>
      <c r="H8080" s="1">
        <v>2543</v>
      </c>
      <c r="I8080" s="161">
        <f>VLOOKUP(B8080,L$2:M$54,2,FALSE)</f>
        <v>1.033708822559023</v>
      </c>
      <c r="J8080">
        <f>MAX(I8080*F8080,E8080)</f>
        <v>14.446080795262347</v>
      </c>
      <c r="L8080" s="166"/>
      <c r="M8080" s="41"/>
      <c r="N8080" s="41"/>
      <c r="O8080" s="41"/>
    </row>
    <row r="8081" spans="1:15" x14ac:dyDescent="0.25">
      <c r="A8081" s="165">
        <v>43802.625</v>
      </c>
      <c r="B8081" s="167">
        <f>WEEKNUM(A8081)</f>
        <v>49</v>
      </c>
      <c r="C8081" s="164">
        <f>WEEKDAY(A8081)</f>
        <v>3</v>
      </c>
      <c r="D8081" s="164">
        <v>16</v>
      </c>
      <c r="E8081" s="163">
        <v>10</v>
      </c>
      <c r="F8081" s="163">
        <v>14.175000000000001</v>
      </c>
      <c r="G8081" s="163">
        <v>12.01</v>
      </c>
      <c r="H8081" s="1">
        <v>3068</v>
      </c>
      <c r="I8081" s="161">
        <f>VLOOKUP(B8081,L$2:M$54,2,FALSE)</f>
        <v>1.033708822559023</v>
      </c>
      <c r="J8081">
        <f>MAX(I8081*F8081,E8081)</f>
        <v>14.652822559774151</v>
      </c>
      <c r="L8081" s="166"/>
      <c r="M8081" s="41"/>
      <c r="N8081" s="41"/>
      <c r="O8081" s="41"/>
    </row>
    <row r="8082" spans="1:15" x14ac:dyDescent="0.25">
      <c r="A8082" s="165">
        <v>43802.666666666664</v>
      </c>
      <c r="B8082" s="167">
        <f>WEEKNUM(A8082)</f>
        <v>49</v>
      </c>
      <c r="C8082" s="164">
        <f>WEEKDAY(A8082)</f>
        <v>3</v>
      </c>
      <c r="D8082" s="164">
        <v>17</v>
      </c>
      <c r="E8082" s="163">
        <v>10</v>
      </c>
      <c r="F8082" s="163">
        <v>14.45</v>
      </c>
      <c r="G8082" s="163">
        <v>12.0425</v>
      </c>
      <c r="H8082" s="1">
        <v>3662</v>
      </c>
      <c r="I8082" s="161">
        <f>VLOOKUP(B8082,L$2:M$54,2,FALSE)</f>
        <v>1.033708822559023</v>
      </c>
      <c r="J8082">
        <f>MAX(I8082*F8082,E8082)</f>
        <v>14.937092485977882</v>
      </c>
      <c r="L8082" s="166"/>
      <c r="M8082" s="41"/>
      <c r="N8082" s="41"/>
      <c r="O8082" s="41"/>
    </row>
    <row r="8083" spans="1:15" x14ac:dyDescent="0.25">
      <c r="A8083" s="165">
        <v>43802.708333333336</v>
      </c>
      <c r="B8083" s="167">
        <f>WEEKNUM(A8083)</f>
        <v>49</v>
      </c>
      <c r="C8083" s="164">
        <f>WEEKDAY(A8083)</f>
        <v>3</v>
      </c>
      <c r="D8083" s="164">
        <v>18</v>
      </c>
      <c r="E8083" s="163">
        <v>10</v>
      </c>
      <c r="F8083" s="163">
        <v>17.375</v>
      </c>
      <c r="G8083" s="163">
        <v>12.525</v>
      </c>
      <c r="H8083" s="1">
        <v>3623</v>
      </c>
      <c r="I8083" s="161">
        <f>VLOOKUP(B8083,L$2:M$54,2,FALSE)</f>
        <v>1.033708822559023</v>
      </c>
      <c r="J8083">
        <f>MAX(I8083*F8083,E8083)</f>
        <v>17.960690791963025</v>
      </c>
      <c r="L8083" s="166"/>
      <c r="M8083" s="41"/>
      <c r="N8083" s="41"/>
      <c r="O8083" s="41"/>
    </row>
    <row r="8084" spans="1:15" x14ac:dyDescent="0.25">
      <c r="A8084" s="165">
        <v>43802.75</v>
      </c>
      <c r="B8084" s="167">
        <f>WEEKNUM(A8084)</f>
        <v>49</v>
      </c>
      <c r="C8084" s="164">
        <f>WEEKDAY(A8084)</f>
        <v>3</v>
      </c>
      <c r="D8084" s="164">
        <v>19</v>
      </c>
      <c r="E8084" s="163">
        <v>10</v>
      </c>
      <c r="F8084" s="163">
        <v>15.925000000000001</v>
      </c>
      <c r="G8084" s="163">
        <v>12.01</v>
      </c>
      <c r="H8084" s="1">
        <v>3361</v>
      </c>
      <c r="I8084" s="161">
        <f>VLOOKUP(B8084,L$2:M$54,2,FALSE)</f>
        <v>1.033708822559023</v>
      </c>
      <c r="J8084">
        <f>MAX(I8084*F8084,E8084)</f>
        <v>16.461812999252441</v>
      </c>
      <c r="L8084" s="166"/>
      <c r="M8084" s="41"/>
      <c r="N8084" s="41"/>
      <c r="O8084" s="41"/>
    </row>
    <row r="8085" spans="1:15" x14ac:dyDescent="0.25">
      <c r="A8085" s="165">
        <v>43802.791666666664</v>
      </c>
      <c r="B8085" s="167">
        <f>WEEKNUM(A8085)</f>
        <v>49</v>
      </c>
      <c r="C8085" s="164">
        <f>WEEKDAY(A8085)</f>
        <v>3</v>
      </c>
      <c r="D8085" s="164">
        <v>20</v>
      </c>
      <c r="E8085" s="163">
        <v>10</v>
      </c>
      <c r="F8085" s="163">
        <v>13.525</v>
      </c>
      <c r="G8085" s="163">
        <v>12.0425</v>
      </c>
      <c r="H8085" s="1">
        <v>2420</v>
      </c>
      <c r="I8085" s="161">
        <f>VLOOKUP(B8085,L$2:M$54,2,FALSE)</f>
        <v>1.033708822559023</v>
      </c>
      <c r="J8085">
        <f>MAX(I8085*F8085,E8085)</f>
        <v>13.980911825110786</v>
      </c>
      <c r="L8085" s="166"/>
      <c r="M8085" s="41"/>
      <c r="N8085" s="41"/>
      <c r="O8085" s="41"/>
    </row>
    <row r="8086" spans="1:15" x14ac:dyDescent="0.25">
      <c r="A8086" s="165">
        <v>43802.833333333336</v>
      </c>
      <c r="B8086" s="167">
        <f>WEEKNUM(A8086)</f>
        <v>49</v>
      </c>
      <c r="C8086" s="164">
        <f>WEEKDAY(A8086)</f>
        <v>3</v>
      </c>
      <c r="D8086" s="164">
        <v>21</v>
      </c>
      <c r="E8086" s="163">
        <v>12.45</v>
      </c>
      <c r="F8086" s="163">
        <v>12.45</v>
      </c>
      <c r="G8086" s="163">
        <v>11.925000000000001</v>
      </c>
      <c r="H8086" s="1">
        <v>1922</v>
      </c>
      <c r="I8086" s="161">
        <f>VLOOKUP(B8086,L$2:M$54,2,FALSE)</f>
        <v>1.033708822559023</v>
      </c>
      <c r="J8086">
        <f>MAX(I8086*F8086,E8086)</f>
        <v>12.869674840859835</v>
      </c>
      <c r="L8086" s="166"/>
      <c r="M8086" s="41"/>
      <c r="N8086" s="41"/>
      <c r="O8086" s="41"/>
    </row>
    <row r="8087" spans="1:15" x14ac:dyDescent="0.25">
      <c r="A8087" s="165">
        <v>43802.875</v>
      </c>
      <c r="B8087" s="167">
        <f>WEEKNUM(A8087)</f>
        <v>49</v>
      </c>
      <c r="C8087" s="164">
        <f>WEEKDAY(A8087)</f>
        <v>3</v>
      </c>
      <c r="D8087" s="164">
        <v>22</v>
      </c>
      <c r="E8087" s="163">
        <v>11.95</v>
      </c>
      <c r="F8087" s="163">
        <v>11.95</v>
      </c>
      <c r="G8087" s="163">
        <v>12.13</v>
      </c>
      <c r="H8087" s="1">
        <v>1444</v>
      </c>
      <c r="I8087" s="161">
        <f>VLOOKUP(B8087,L$2:M$54,2,FALSE)</f>
        <v>1.033708822559023</v>
      </c>
      <c r="J8087">
        <f>MAX(I8087*F8087,E8087)</f>
        <v>12.352820429580325</v>
      </c>
      <c r="L8087" s="166"/>
      <c r="M8087" s="41"/>
      <c r="N8087" s="41"/>
      <c r="O8087" s="41"/>
    </row>
    <row r="8088" spans="1:15" x14ac:dyDescent="0.25">
      <c r="A8088" s="165">
        <v>43802.916666666664</v>
      </c>
      <c r="B8088" s="167">
        <f>WEEKNUM(A8088)</f>
        <v>49</v>
      </c>
      <c r="C8088" s="164">
        <f>WEEKDAY(A8088)</f>
        <v>3</v>
      </c>
      <c r="D8088" s="164">
        <v>23</v>
      </c>
      <c r="E8088" s="163">
        <v>11.725000000000001</v>
      </c>
      <c r="F8088" s="163">
        <v>11.725000000000001</v>
      </c>
      <c r="G8088" s="163">
        <v>11.935</v>
      </c>
      <c r="H8088" s="1">
        <v>787</v>
      </c>
      <c r="I8088" s="161">
        <f>VLOOKUP(B8088,L$2:M$54,2,FALSE)</f>
        <v>1.033708822559023</v>
      </c>
      <c r="J8088">
        <f>MAX(I8088*F8088,E8088)</f>
        <v>12.120235944504545</v>
      </c>
      <c r="L8088" s="166"/>
      <c r="M8088" s="41"/>
      <c r="N8088" s="41"/>
      <c r="O8088" s="41"/>
    </row>
    <row r="8089" spans="1:15" x14ac:dyDescent="0.25">
      <c r="A8089" s="165">
        <v>43802.958333333336</v>
      </c>
      <c r="B8089" s="167">
        <f>WEEKNUM(A8089)</f>
        <v>49</v>
      </c>
      <c r="C8089" s="164">
        <f>WEEKDAY(A8089)</f>
        <v>3</v>
      </c>
      <c r="D8089" s="164">
        <v>24</v>
      </c>
      <c r="E8089" s="163">
        <v>12</v>
      </c>
      <c r="F8089" s="163">
        <v>12</v>
      </c>
      <c r="G8089" s="163">
        <v>12.032500000000001</v>
      </c>
      <c r="H8089" s="1">
        <v>329</v>
      </c>
      <c r="I8089" s="161">
        <f>VLOOKUP(B8089,L$2:M$54,2,FALSE)</f>
        <v>1.033708822559023</v>
      </c>
      <c r="J8089">
        <f>MAX(I8089*F8089,E8089)</f>
        <v>12.404505870708276</v>
      </c>
      <c r="L8089" s="166"/>
      <c r="M8089" s="41"/>
      <c r="N8089" s="41"/>
      <c r="O8089" s="41"/>
    </row>
    <row r="8090" spans="1:15" x14ac:dyDescent="0.25">
      <c r="A8090" s="165">
        <v>43803</v>
      </c>
      <c r="B8090" s="167">
        <f>WEEKNUM(A8090)</f>
        <v>49</v>
      </c>
      <c r="C8090" s="164">
        <f>WEEKDAY(A8090)</f>
        <v>4</v>
      </c>
      <c r="D8090" s="164">
        <v>1</v>
      </c>
      <c r="E8090" s="163">
        <v>11.07</v>
      </c>
      <c r="F8090" s="163">
        <v>11.07</v>
      </c>
      <c r="G8090" s="163">
        <v>10.879999999999999</v>
      </c>
      <c r="H8090" s="1">
        <v>162</v>
      </c>
      <c r="I8090" s="161">
        <f>VLOOKUP(B8090,L$2:M$54,2,FALSE)</f>
        <v>1.033708822559023</v>
      </c>
      <c r="J8090">
        <f>MAX(I8090*F8090,E8090)</f>
        <v>11.443156665728385</v>
      </c>
      <c r="L8090" s="166"/>
      <c r="M8090" s="41"/>
      <c r="N8090" s="41"/>
      <c r="O8090" s="41"/>
    </row>
    <row r="8091" spans="1:15" x14ac:dyDescent="0.25">
      <c r="A8091" s="165">
        <v>43803.041666666664</v>
      </c>
      <c r="B8091" s="167">
        <f>WEEKNUM(A8091)</f>
        <v>49</v>
      </c>
      <c r="C8091" s="164">
        <f>WEEKDAY(A8091)</f>
        <v>4</v>
      </c>
      <c r="D8091" s="164">
        <v>2</v>
      </c>
      <c r="E8091" s="163">
        <v>11.175000000000001</v>
      </c>
      <c r="F8091" s="163">
        <v>11.175000000000001</v>
      </c>
      <c r="G8091" s="163">
        <v>12</v>
      </c>
      <c r="H8091" s="1">
        <v>108</v>
      </c>
      <c r="I8091" s="161">
        <f>VLOOKUP(B8091,L$2:M$54,2,FALSE)</f>
        <v>1.033708822559023</v>
      </c>
      <c r="J8091">
        <f>MAX(I8091*F8091,E8091)</f>
        <v>11.551696092097082</v>
      </c>
      <c r="L8091" s="166"/>
      <c r="M8091" s="41"/>
      <c r="N8091" s="41"/>
      <c r="O8091" s="41"/>
    </row>
    <row r="8092" spans="1:15" x14ac:dyDescent="0.25">
      <c r="A8092" s="165">
        <v>43803.083333333336</v>
      </c>
      <c r="B8092" s="167">
        <f>WEEKNUM(A8092)</f>
        <v>49</v>
      </c>
      <c r="C8092" s="164">
        <f>WEEKDAY(A8092)</f>
        <v>4</v>
      </c>
      <c r="D8092" s="164">
        <v>3</v>
      </c>
      <c r="E8092" s="163">
        <v>11.745000000000001</v>
      </c>
      <c r="F8092" s="163">
        <v>11.745000000000001</v>
      </c>
      <c r="G8092" s="163">
        <v>10.85</v>
      </c>
      <c r="H8092" s="1">
        <v>51</v>
      </c>
      <c r="I8092" s="161">
        <f>VLOOKUP(B8092,L$2:M$54,2,FALSE)</f>
        <v>1.033708822559023</v>
      </c>
      <c r="J8092">
        <f>MAX(I8092*F8092,E8092)</f>
        <v>12.140910120955725</v>
      </c>
      <c r="L8092" s="166"/>
      <c r="M8092" s="41"/>
      <c r="N8092" s="41"/>
      <c r="O8092" s="41"/>
    </row>
    <row r="8093" spans="1:15" x14ac:dyDescent="0.25">
      <c r="A8093" s="165">
        <v>43803.125</v>
      </c>
      <c r="B8093" s="167">
        <f>WEEKNUM(A8093)</f>
        <v>49</v>
      </c>
      <c r="C8093" s="164">
        <f>WEEKDAY(A8093)</f>
        <v>4</v>
      </c>
      <c r="D8093" s="164">
        <v>4</v>
      </c>
      <c r="E8093" s="163">
        <v>12.195</v>
      </c>
      <c r="F8093" s="163">
        <v>12.195</v>
      </c>
      <c r="G8093" s="163">
        <v>11.9375</v>
      </c>
      <c r="H8093" s="1">
        <v>131</v>
      </c>
      <c r="I8093" s="161">
        <f>VLOOKUP(B8093,L$2:M$54,2,FALSE)</f>
        <v>1.033708822559023</v>
      </c>
      <c r="J8093">
        <f>MAX(I8093*F8093,E8093)</f>
        <v>12.606079091107285</v>
      </c>
      <c r="L8093" s="166"/>
      <c r="M8093" s="41"/>
      <c r="N8093" s="41"/>
      <c r="O8093" s="41"/>
    </row>
    <row r="8094" spans="1:15" x14ac:dyDescent="0.25">
      <c r="A8094" s="165">
        <v>43803.166666666664</v>
      </c>
      <c r="B8094" s="167">
        <f>WEEKNUM(A8094)</f>
        <v>49</v>
      </c>
      <c r="C8094" s="164">
        <f>WEEKDAY(A8094)</f>
        <v>4</v>
      </c>
      <c r="D8094" s="164">
        <v>5</v>
      </c>
      <c r="E8094" s="163">
        <v>11.705</v>
      </c>
      <c r="F8094" s="163">
        <v>11.705</v>
      </c>
      <c r="G8094" s="163">
        <v>10.85</v>
      </c>
      <c r="H8094" s="1">
        <v>350</v>
      </c>
      <c r="I8094" s="161">
        <f>VLOOKUP(B8094,L$2:M$54,2,FALSE)</f>
        <v>1.033708822559023</v>
      </c>
      <c r="J8094">
        <f>MAX(I8094*F8094,E8094)</f>
        <v>12.099561768053364</v>
      </c>
      <c r="L8094" s="166"/>
      <c r="M8094" s="41"/>
      <c r="N8094" s="41"/>
      <c r="O8094" s="41"/>
    </row>
    <row r="8095" spans="1:15" x14ac:dyDescent="0.25">
      <c r="A8095" s="165">
        <v>43803.208333333336</v>
      </c>
      <c r="B8095" s="167">
        <f>WEEKNUM(A8095)</f>
        <v>49</v>
      </c>
      <c r="C8095" s="164">
        <f>WEEKDAY(A8095)</f>
        <v>4</v>
      </c>
      <c r="D8095" s="164">
        <v>6</v>
      </c>
      <c r="E8095" s="163">
        <v>10.620000000000001</v>
      </c>
      <c r="F8095" s="163">
        <v>10.620000000000001</v>
      </c>
      <c r="G8095" s="163">
        <v>10.75</v>
      </c>
      <c r="H8095" s="1">
        <v>966</v>
      </c>
      <c r="I8095" s="161">
        <f>VLOOKUP(B8095,L$2:M$54,2,FALSE)</f>
        <v>1.033708822559023</v>
      </c>
      <c r="J8095">
        <f>MAX(I8095*F8095,E8095)</f>
        <v>10.977987695576825</v>
      </c>
      <c r="L8095" s="166"/>
      <c r="M8095" s="41"/>
      <c r="N8095" s="41"/>
      <c r="O8095" s="41"/>
    </row>
    <row r="8096" spans="1:15" x14ac:dyDescent="0.25">
      <c r="A8096" s="165">
        <v>43803.25</v>
      </c>
      <c r="B8096" s="167">
        <f>WEEKNUM(A8096)</f>
        <v>49</v>
      </c>
      <c r="C8096" s="164">
        <f>WEEKDAY(A8096)</f>
        <v>4</v>
      </c>
      <c r="D8096" s="164">
        <v>7</v>
      </c>
      <c r="E8096" s="163">
        <v>11.77</v>
      </c>
      <c r="F8096" s="163">
        <v>11.77</v>
      </c>
      <c r="G8096" s="163">
        <v>11.4375</v>
      </c>
      <c r="H8096" s="1">
        <v>3277</v>
      </c>
      <c r="I8096" s="161">
        <f>VLOOKUP(B8096,L$2:M$54,2,FALSE)</f>
        <v>1.033708822559023</v>
      </c>
      <c r="J8096">
        <f>MAX(I8096*F8096,E8096)</f>
        <v>12.166752841519699</v>
      </c>
      <c r="L8096" s="166"/>
      <c r="M8096" s="41"/>
      <c r="N8096" s="41"/>
      <c r="O8096" s="41"/>
    </row>
    <row r="8097" spans="1:15" x14ac:dyDescent="0.25">
      <c r="A8097" s="165">
        <v>43803.291666666664</v>
      </c>
      <c r="B8097" s="167">
        <f>WEEKNUM(A8097)</f>
        <v>49</v>
      </c>
      <c r="C8097" s="164">
        <f>WEEKDAY(A8097)</f>
        <v>4</v>
      </c>
      <c r="D8097" s="164">
        <v>8</v>
      </c>
      <c r="E8097" s="163">
        <v>10</v>
      </c>
      <c r="F8097" s="163">
        <v>16.5</v>
      </c>
      <c r="G8097" s="163">
        <v>12.875</v>
      </c>
      <c r="H8097" s="1">
        <v>3455</v>
      </c>
      <c r="I8097" s="161">
        <f>VLOOKUP(B8097,L$2:M$54,2,FALSE)</f>
        <v>1.033708822559023</v>
      </c>
      <c r="J8097">
        <f>MAX(I8097*F8097,E8097)</f>
        <v>17.056195572223878</v>
      </c>
      <c r="L8097" s="166"/>
      <c r="M8097" s="41"/>
      <c r="N8097" s="41"/>
      <c r="O8097" s="41"/>
    </row>
    <row r="8098" spans="1:15" x14ac:dyDescent="0.25">
      <c r="A8098" s="165">
        <v>43803.333333333336</v>
      </c>
      <c r="B8098" s="167">
        <f>WEEKNUM(A8098)</f>
        <v>49</v>
      </c>
      <c r="C8098" s="164">
        <f>WEEKDAY(A8098)</f>
        <v>4</v>
      </c>
      <c r="D8098" s="164">
        <v>9</v>
      </c>
      <c r="E8098" s="163">
        <v>10</v>
      </c>
      <c r="F8098" s="163">
        <v>19</v>
      </c>
      <c r="G8098" s="163">
        <v>13.8125</v>
      </c>
      <c r="H8098" s="1">
        <v>4297</v>
      </c>
      <c r="I8098" s="161">
        <f>VLOOKUP(B8098,L$2:M$54,2,FALSE)</f>
        <v>1.033708822559023</v>
      </c>
      <c r="J8098">
        <f>MAX(I8098*F8098,E8098)</f>
        <v>19.640467628621437</v>
      </c>
      <c r="L8098" s="166"/>
      <c r="M8098" s="41"/>
      <c r="N8098" s="41"/>
      <c r="O8098" s="41"/>
    </row>
    <row r="8099" spans="1:15" x14ac:dyDescent="0.25">
      <c r="A8099" s="165">
        <v>43803.375</v>
      </c>
      <c r="B8099" s="167">
        <f>WEEKNUM(A8099)</f>
        <v>49</v>
      </c>
      <c r="C8099" s="164">
        <f>WEEKDAY(A8099)</f>
        <v>4</v>
      </c>
      <c r="D8099" s="164">
        <v>10</v>
      </c>
      <c r="E8099" s="163">
        <v>10</v>
      </c>
      <c r="F8099" s="163">
        <v>16.75</v>
      </c>
      <c r="G8099" s="163">
        <v>12.375</v>
      </c>
      <c r="H8099" s="1">
        <v>2781</v>
      </c>
      <c r="I8099" s="161">
        <f>VLOOKUP(B8099,L$2:M$54,2,FALSE)</f>
        <v>1.033708822559023</v>
      </c>
      <c r="J8099">
        <f>MAX(I8099*F8099,E8099)</f>
        <v>17.314622777863633</v>
      </c>
      <c r="L8099" s="166"/>
      <c r="M8099" s="41"/>
      <c r="N8099" s="41"/>
      <c r="O8099" s="41"/>
    </row>
    <row r="8100" spans="1:15" x14ac:dyDescent="0.25">
      <c r="A8100" s="165">
        <v>43803.416666666664</v>
      </c>
      <c r="B8100" s="167">
        <f>WEEKNUM(A8100)</f>
        <v>49</v>
      </c>
      <c r="C8100" s="164">
        <f>WEEKDAY(A8100)</f>
        <v>4</v>
      </c>
      <c r="D8100" s="164">
        <v>11</v>
      </c>
      <c r="E8100" s="163">
        <v>10</v>
      </c>
      <c r="F8100" s="163">
        <v>15.379999999999999</v>
      </c>
      <c r="G8100" s="163">
        <v>12</v>
      </c>
      <c r="H8100" s="1">
        <v>2548</v>
      </c>
      <c r="I8100" s="161">
        <f>VLOOKUP(B8100,L$2:M$54,2,FALSE)</f>
        <v>1.033708822559023</v>
      </c>
      <c r="J8100">
        <f>MAX(I8100*F8100,E8100)</f>
        <v>15.898441690957773</v>
      </c>
      <c r="L8100" s="166"/>
      <c r="M8100" s="41"/>
      <c r="N8100" s="41"/>
      <c r="O8100" s="41"/>
    </row>
    <row r="8101" spans="1:15" x14ac:dyDescent="0.25">
      <c r="A8101" s="165">
        <v>43803.458333333336</v>
      </c>
      <c r="B8101" s="167">
        <f>WEEKNUM(A8101)</f>
        <v>49</v>
      </c>
      <c r="C8101" s="164">
        <f>WEEKDAY(A8101)</f>
        <v>4</v>
      </c>
      <c r="D8101" s="164">
        <v>12</v>
      </c>
      <c r="E8101" s="163">
        <v>10</v>
      </c>
      <c r="F8101" s="163">
        <v>14.45</v>
      </c>
      <c r="G8101" s="163">
        <v>11.9375</v>
      </c>
      <c r="H8101" s="1">
        <v>2484</v>
      </c>
      <c r="I8101" s="161">
        <f>VLOOKUP(B8101,L$2:M$54,2,FALSE)</f>
        <v>1.033708822559023</v>
      </c>
      <c r="J8101">
        <f>MAX(I8101*F8101,E8101)</f>
        <v>14.937092485977882</v>
      </c>
      <c r="L8101" s="166"/>
      <c r="M8101" s="41"/>
      <c r="N8101" s="41"/>
      <c r="O8101" s="41"/>
    </row>
    <row r="8102" spans="1:15" x14ac:dyDescent="0.25">
      <c r="A8102" s="165">
        <v>43803.5</v>
      </c>
      <c r="B8102" s="167">
        <f>WEEKNUM(A8102)</f>
        <v>49</v>
      </c>
      <c r="C8102" s="164">
        <f>WEEKDAY(A8102)</f>
        <v>4</v>
      </c>
      <c r="D8102" s="164">
        <v>13</v>
      </c>
      <c r="E8102" s="163">
        <v>10</v>
      </c>
      <c r="F8102" s="163">
        <v>13.765000000000001</v>
      </c>
      <c r="G8102" s="163">
        <v>12.0625</v>
      </c>
      <c r="H8102" s="1">
        <v>2309</v>
      </c>
      <c r="I8102" s="161">
        <f>VLOOKUP(B8102,L$2:M$54,2,FALSE)</f>
        <v>1.033708822559023</v>
      </c>
      <c r="J8102">
        <f>MAX(I8102*F8102,E8102)</f>
        <v>14.229001942524953</v>
      </c>
      <c r="L8102" s="166"/>
      <c r="M8102" s="41"/>
      <c r="N8102" s="41"/>
      <c r="O8102" s="41"/>
    </row>
    <row r="8103" spans="1:15" x14ac:dyDescent="0.25">
      <c r="A8103" s="165">
        <v>43803.541666666664</v>
      </c>
      <c r="B8103" s="167">
        <f>WEEKNUM(A8103)</f>
        <v>49</v>
      </c>
      <c r="C8103" s="164">
        <f>WEEKDAY(A8103)</f>
        <v>4</v>
      </c>
      <c r="D8103" s="164">
        <v>14</v>
      </c>
      <c r="E8103" s="163">
        <v>10</v>
      </c>
      <c r="F8103" s="163">
        <v>14.185</v>
      </c>
      <c r="G8103" s="163">
        <v>12.037500000000001</v>
      </c>
      <c r="H8103" s="1">
        <v>2563</v>
      </c>
      <c r="I8103" s="161">
        <f>VLOOKUP(B8103,L$2:M$54,2,FALSE)</f>
        <v>1.033708822559023</v>
      </c>
      <c r="J8103">
        <f>MAX(I8103*F8103,E8103)</f>
        <v>14.663159647999741</v>
      </c>
      <c r="L8103" s="166"/>
      <c r="M8103" s="41"/>
      <c r="N8103" s="41"/>
      <c r="O8103" s="41"/>
    </row>
    <row r="8104" spans="1:15" x14ac:dyDescent="0.25">
      <c r="A8104" s="165">
        <v>43803.583333333336</v>
      </c>
      <c r="B8104" s="167">
        <f>WEEKNUM(A8104)</f>
        <v>49</v>
      </c>
      <c r="C8104" s="164">
        <f>WEEKDAY(A8104)</f>
        <v>4</v>
      </c>
      <c r="D8104" s="164">
        <v>15</v>
      </c>
      <c r="E8104" s="163">
        <v>10</v>
      </c>
      <c r="F8104" s="163">
        <v>15</v>
      </c>
      <c r="G8104" s="163">
        <v>11.987500000000001</v>
      </c>
      <c r="H8104" s="1">
        <v>2522</v>
      </c>
      <c r="I8104" s="161">
        <f>VLOOKUP(B8104,L$2:M$54,2,FALSE)</f>
        <v>1.033708822559023</v>
      </c>
      <c r="J8104">
        <f>MAX(I8104*F8104,E8104)</f>
        <v>15.505632338385345</v>
      </c>
      <c r="L8104" s="166"/>
      <c r="M8104" s="41"/>
      <c r="N8104" s="41"/>
      <c r="O8104" s="41"/>
    </row>
    <row r="8105" spans="1:15" x14ac:dyDescent="0.25">
      <c r="A8105" s="165">
        <v>43803.625</v>
      </c>
      <c r="B8105" s="167">
        <f>WEEKNUM(A8105)</f>
        <v>49</v>
      </c>
      <c r="C8105" s="164">
        <f>WEEKDAY(A8105)</f>
        <v>4</v>
      </c>
      <c r="D8105" s="164">
        <v>16</v>
      </c>
      <c r="E8105" s="163">
        <v>10</v>
      </c>
      <c r="F8105" s="163">
        <v>14.895</v>
      </c>
      <c r="G8105" s="163">
        <v>12.0875</v>
      </c>
      <c r="H8105" s="1">
        <v>2790</v>
      </c>
      <c r="I8105" s="161">
        <f>VLOOKUP(B8105,L$2:M$54,2,FALSE)</f>
        <v>1.033708822559023</v>
      </c>
      <c r="J8105">
        <f>MAX(I8105*F8105,E8105)</f>
        <v>15.397092912016646</v>
      </c>
      <c r="L8105" s="166"/>
      <c r="M8105" s="41"/>
      <c r="N8105" s="41"/>
      <c r="O8105" s="41"/>
    </row>
    <row r="8106" spans="1:15" x14ac:dyDescent="0.25">
      <c r="A8106" s="165">
        <v>43803.666666666664</v>
      </c>
      <c r="B8106" s="167">
        <f>WEEKNUM(A8106)</f>
        <v>49</v>
      </c>
      <c r="C8106" s="164">
        <f>WEEKDAY(A8106)</f>
        <v>4</v>
      </c>
      <c r="D8106" s="164">
        <v>17</v>
      </c>
      <c r="E8106" s="163">
        <v>10</v>
      </c>
      <c r="F8106" s="163">
        <v>15.77</v>
      </c>
      <c r="G8106" s="163">
        <v>12.225</v>
      </c>
      <c r="H8106" s="1">
        <v>3845</v>
      </c>
      <c r="I8106" s="161">
        <f>VLOOKUP(B8106,L$2:M$54,2,FALSE)</f>
        <v>1.033708822559023</v>
      </c>
      <c r="J8106">
        <f>MAX(I8106*F8106,E8106)</f>
        <v>16.301588131755793</v>
      </c>
      <c r="L8106" s="166"/>
      <c r="M8106" s="41"/>
      <c r="N8106" s="41"/>
      <c r="O8106" s="41"/>
    </row>
    <row r="8107" spans="1:15" x14ac:dyDescent="0.25">
      <c r="A8107" s="165">
        <v>43803.708333333336</v>
      </c>
      <c r="B8107" s="167">
        <f>WEEKNUM(A8107)</f>
        <v>49</v>
      </c>
      <c r="C8107" s="164">
        <f>WEEKDAY(A8107)</f>
        <v>4</v>
      </c>
      <c r="D8107" s="164">
        <v>18</v>
      </c>
      <c r="E8107" s="163">
        <v>10</v>
      </c>
      <c r="F8107" s="163">
        <v>17.549999999999997</v>
      </c>
      <c r="G8107" s="163">
        <v>13.6875</v>
      </c>
      <c r="H8107" s="1">
        <v>3929</v>
      </c>
      <c r="I8107" s="161">
        <f>VLOOKUP(B8107,L$2:M$54,2,FALSE)</f>
        <v>1.033708822559023</v>
      </c>
      <c r="J8107">
        <f>MAX(I8107*F8107,E8107)</f>
        <v>18.14158983591085</v>
      </c>
      <c r="L8107" s="166"/>
      <c r="M8107" s="41"/>
      <c r="N8107" s="41"/>
      <c r="O8107" s="41"/>
    </row>
    <row r="8108" spans="1:15" x14ac:dyDescent="0.25">
      <c r="A8108" s="165">
        <v>43803.75</v>
      </c>
      <c r="B8108" s="167">
        <f>WEEKNUM(A8108)</f>
        <v>49</v>
      </c>
      <c r="C8108" s="164">
        <f>WEEKDAY(A8108)</f>
        <v>4</v>
      </c>
      <c r="D8108" s="164">
        <v>19</v>
      </c>
      <c r="E8108" s="163">
        <v>10</v>
      </c>
      <c r="F8108" s="163">
        <v>16.234999999999999</v>
      </c>
      <c r="G8108" s="163">
        <v>12.9625</v>
      </c>
      <c r="H8108" s="1">
        <v>2743</v>
      </c>
      <c r="I8108" s="161">
        <f>VLOOKUP(B8108,L$2:M$54,2,FALSE)</f>
        <v>1.033708822559023</v>
      </c>
      <c r="J8108">
        <f>MAX(I8108*F8108,E8108)</f>
        <v>16.782262734245737</v>
      </c>
      <c r="L8108" s="166"/>
      <c r="M8108" s="41"/>
      <c r="N8108" s="41"/>
      <c r="O8108" s="41"/>
    </row>
    <row r="8109" spans="1:15" x14ac:dyDescent="0.25">
      <c r="A8109" s="165">
        <v>43803.791666666664</v>
      </c>
      <c r="B8109" s="167">
        <f>WEEKNUM(A8109)</f>
        <v>49</v>
      </c>
      <c r="C8109" s="164">
        <f>WEEKDAY(A8109)</f>
        <v>4</v>
      </c>
      <c r="D8109" s="164">
        <v>20</v>
      </c>
      <c r="E8109" s="163">
        <v>10</v>
      </c>
      <c r="F8109" s="163">
        <v>14</v>
      </c>
      <c r="G8109" s="163">
        <v>11.762499999999999</v>
      </c>
      <c r="H8109" s="1">
        <v>1767</v>
      </c>
      <c r="I8109" s="161">
        <f>VLOOKUP(B8109,L$2:M$54,2,FALSE)</f>
        <v>1.033708822559023</v>
      </c>
      <c r="J8109">
        <f>MAX(I8109*F8109,E8109)</f>
        <v>14.471923515826322</v>
      </c>
      <c r="L8109" s="166"/>
      <c r="M8109" s="41"/>
      <c r="N8109" s="41"/>
      <c r="O8109" s="41"/>
    </row>
    <row r="8110" spans="1:15" x14ac:dyDescent="0.25">
      <c r="A8110" s="165">
        <v>43803.833333333336</v>
      </c>
      <c r="B8110" s="167">
        <f>WEEKNUM(A8110)</f>
        <v>49</v>
      </c>
      <c r="C8110" s="164">
        <f>WEEKDAY(A8110)</f>
        <v>4</v>
      </c>
      <c r="D8110" s="164">
        <v>21</v>
      </c>
      <c r="E8110" s="163">
        <v>10</v>
      </c>
      <c r="F8110" s="163">
        <v>12.77</v>
      </c>
      <c r="G8110" s="163">
        <v>12.45</v>
      </c>
      <c r="H8110" s="1">
        <v>996</v>
      </c>
      <c r="I8110" s="161">
        <f>VLOOKUP(B8110,L$2:M$54,2,FALSE)</f>
        <v>1.033708822559023</v>
      </c>
      <c r="J8110">
        <f>MAX(I8110*F8110,E8110)</f>
        <v>13.200461664078723</v>
      </c>
      <c r="L8110" s="166"/>
      <c r="M8110" s="41"/>
      <c r="N8110" s="41"/>
      <c r="O8110" s="41"/>
    </row>
    <row r="8111" spans="1:15" x14ac:dyDescent="0.25">
      <c r="A8111" s="165">
        <v>43803.875</v>
      </c>
      <c r="B8111" s="167">
        <f>WEEKNUM(A8111)</f>
        <v>49</v>
      </c>
      <c r="C8111" s="164">
        <f>WEEKDAY(A8111)</f>
        <v>4</v>
      </c>
      <c r="D8111" s="164">
        <v>22</v>
      </c>
      <c r="E8111" s="163">
        <v>12.48</v>
      </c>
      <c r="F8111" s="163">
        <v>12.48</v>
      </c>
      <c r="G8111" s="163">
        <v>11.95</v>
      </c>
      <c r="H8111" s="1">
        <v>812</v>
      </c>
      <c r="I8111" s="161">
        <f>VLOOKUP(B8111,L$2:M$54,2,FALSE)</f>
        <v>1.033708822559023</v>
      </c>
      <c r="J8111">
        <f>MAX(I8111*F8111,E8111)</f>
        <v>12.900686105536607</v>
      </c>
      <c r="L8111" s="166"/>
      <c r="M8111" s="41"/>
      <c r="N8111" s="41"/>
      <c r="O8111" s="41"/>
    </row>
    <row r="8112" spans="1:15" x14ac:dyDescent="0.25">
      <c r="A8112" s="165">
        <v>43803.916666666664</v>
      </c>
      <c r="B8112" s="167">
        <f>WEEKNUM(A8112)</f>
        <v>49</v>
      </c>
      <c r="C8112" s="164">
        <f>WEEKDAY(A8112)</f>
        <v>4</v>
      </c>
      <c r="D8112" s="164">
        <v>23</v>
      </c>
      <c r="E8112" s="163">
        <v>12.59</v>
      </c>
      <c r="F8112" s="163">
        <v>12.59</v>
      </c>
      <c r="G8112" s="163">
        <v>11.725000000000001</v>
      </c>
      <c r="H8112" s="1">
        <v>678</v>
      </c>
      <c r="I8112" s="161">
        <f>VLOOKUP(B8112,L$2:M$54,2,FALSE)</f>
        <v>1.033708822559023</v>
      </c>
      <c r="J8112">
        <f>MAX(I8112*F8112,E8112)</f>
        <v>13.0143940760181</v>
      </c>
      <c r="L8112" s="166"/>
      <c r="M8112" s="41"/>
      <c r="N8112" s="41"/>
      <c r="O8112" s="41"/>
    </row>
    <row r="8113" spans="1:15" x14ac:dyDescent="0.25">
      <c r="A8113" s="165">
        <v>43803.958333333336</v>
      </c>
      <c r="B8113" s="167">
        <f>WEEKNUM(A8113)</f>
        <v>49</v>
      </c>
      <c r="C8113" s="164">
        <f>WEEKDAY(A8113)</f>
        <v>4</v>
      </c>
      <c r="D8113" s="164">
        <v>24</v>
      </c>
      <c r="E8113" s="163">
        <v>12.375</v>
      </c>
      <c r="F8113" s="163">
        <v>12.375</v>
      </c>
      <c r="G8113" s="163">
        <v>12</v>
      </c>
      <c r="H8113" s="1">
        <v>505</v>
      </c>
      <c r="I8113" s="161">
        <f>VLOOKUP(B8113,L$2:M$54,2,FALSE)</f>
        <v>1.033708822559023</v>
      </c>
      <c r="J8113">
        <f>MAX(I8113*F8113,E8113)</f>
        <v>12.792146679167908</v>
      </c>
      <c r="L8113" s="166"/>
      <c r="M8113" s="41"/>
      <c r="N8113" s="41"/>
      <c r="O8113" s="41"/>
    </row>
    <row r="8114" spans="1:15" x14ac:dyDescent="0.25">
      <c r="A8114" s="165">
        <v>43804</v>
      </c>
      <c r="B8114" s="167">
        <f>WEEKNUM(A8114)</f>
        <v>49</v>
      </c>
      <c r="C8114" s="164">
        <f>WEEKDAY(A8114)</f>
        <v>5</v>
      </c>
      <c r="D8114" s="164">
        <v>1</v>
      </c>
      <c r="E8114" s="163">
        <v>11.984999999999999</v>
      </c>
      <c r="F8114" s="163">
        <v>11.984999999999999</v>
      </c>
      <c r="G8114" s="163">
        <v>11.07</v>
      </c>
      <c r="H8114" s="1">
        <v>182</v>
      </c>
      <c r="I8114" s="161">
        <f>VLOOKUP(B8114,L$2:M$54,2,FALSE)</f>
        <v>1.033708822559023</v>
      </c>
      <c r="J8114">
        <f>MAX(I8114*F8114,E8114)</f>
        <v>12.38900023836989</v>
      </c>
      <c r="L8114" s="166"/>
      <c r="M8114" s="41"/>
      <c r="N8114" s="41"/>
      <c r="O8114" s="41"/>
    </row>
    <row r="8115" spans="1:15" x14ac:dyDescent="0.25">
      <c r="A8115" s="165">
        <v>43804.041666666664</v>
      </c>
      <c r="B8115" s="167">
        <f>WEEKNUM(A8115)</f>
        <v>49</v>
      </c>
      <c r="C8115" s="164">
        <f>WEEKDAY(A8115)</f>
        <v>5</v>
      </c>
      <c r="D8115" s="164">
        <v>2</v>
      </c>
      <c r="E8115" s="163">
        <v>11.719999999999999</v>
      </c>
      <c r="F8115" s="163">
        <v>11.719999999999999</v>
      </c>
      <c r="G8115" s="163">
        <v>11.175000000000001</v>
      </c>
      <c r="H8115" s="1">
        <v>95</v>
      </c>
      <c r="I8115" s="161">
        <f>VLOOKUP(B8115,L$2:M$54,2,FALSE)</f>
        <v>1.033708822559023</v>
      </c>
      <c r="J8115">
        <f>MAX(I8115*F8115,E8115)</f>
        <v>12.115067400391748</v>
      </c>
      <c r="L8115" s="166"/>
      <c r="M8115" s="41"/>
      <c r="N8115" s="41"/>
      <c r="O8115" s="41"/>
    </row>
    <row r="8116" spans="1:15" x14ac:dyDescent="0.25">
      <c r="A8116" s="165">
        <v>43804.083333333336</v>
      </c>
      <c r="B8116" s="167">
        <f>WEEKNUM(A8116)</f>
        <v>49</v>
      </c>
      <c r="C8116" s="164">
        <f>WEEKDAY(A8116)</f>
        <v>5</v>
      </c>
      <c r="D8116" s="164">
        <v>3</v>
      </c>
      <c r="E8116" s="163">
        <v>12.094999999999999</v>
      </c>
      <c r="F8116" s="163">
        <v>12.094999999999999</v>
      </c>
      <c r="G8116" s="163">
        <v>11.745000000000001</v>
      </c>
      <c r="H8116" s="1">
        <v>66</v>
      </c>
      <c r="I8116" s="161">
        <f>VLOOKUP(B8116,L$2:M$54,2,FALSE)</f>
        <v>1.033708822559023</v>
      </c>
      <c r="J8116">
        <f>MAX(I8116*F8116,E8116)</f>
        <v>12.502708208851381</v>
      </c>
      <c r="L8116" s="166"/>
      <c r="M8116" s="41"/>
      <c r="N8116" s="41"/>
      <c r="O8116" s="41"/>
    </row>
    <row r="8117" spans="1:15" x14ac:dyDescent="0.25">
      <c r="A8117" s="165">
        <v>43804.125</v>
      </c>
      <c r="B8117" s="167">
        <f>WEEKNUM(A8117)</f>
        <v>49</v>
      </c>
      <c r="C8117" s="164">
        <f>WEEKDAY(A8117)</f>
        <v>5</v>
      </c>
      <c r="D8117" s="164">
        <v>4</v>
      </c>
      <c r="E8117" s="163">
        <v>11.91</v>
      </c>
      <c r="F8117" s="163">
        <v>11.91</v>
      </c>
      <c r="G8117" s="163">
        <v>12.195</v>
      </c>
      <c r="H8117" s="1">
        <v>131</v>
      </c>
      <c r="I8117" s="161">
        <f>VLOOKUP(B8117,L$2:M$54,2,FALSE)</f>
        <v>1.033708822559023</v>
      </c>
      <c r="J8117">
        <f>MAX(I8117*F8117,E8117)</f>
        <v>12.311472076677964</v>
      </c>
      <c r="L8117" s="166"/>
      <c r="M8117" s="41"/>
      <c r="N8117" s="41"/>
      <c r="O8117" s="41"/>
    </row>
    <row r="8118" spans="1:15" x14ac:dyDescent="0.25">
      <c r="A8118" s="165">
        <v>43804.166666666664</v>
      </c>
      <c r="B8118" s="167">
        <f>WEEKNUM(A8118)</f>
        <v>49</v>
      </c>
      <c r="C8118" s="164">
        <f>WEEKDAY(A8118)</f>
        <v>5</v>
      </c>
      <c r="D8118" s="164">
        <v>5</v>
      </c>
      <c r="E8118" s="163">
        <v>12.455</v>
      </c>
      <c r="F8118" s="163">
        <v>12.455</v>
      </c>
      <c r="G8118" s="163">
        <v>11.705</v>
      </c>
      <c r="H8118" s="1">
        <v>296</v>
      </c>
      <c r="I8118" s="161">
        <f>VLOOKUP(B8118,L$2:M$54,2,FALSE)</f>
        <v>1.033708822559023</v>
      </c>
      <c r="J8118">
        <f>MAX(I8118*F8118,E8118)</f>
        <v>12.874843384972632</v>
      </c>
      <c r="L8118" s="166"/>
      <c r="M8118" s="41"/>
      <c r="N8118" s="41"/>
      <c r="O8118" s="41"/>
    </row>
    <row r="8119" spans="1:15" x14ac:dyDescent="0.25">
      <c r="A8119" s="165">
        <v>43804.208333333336</v>
      </c>
      <c r="B8119" s="167">
        <f>WEEKNUM(A8119)</f>
        <v>49</v>
      </c>
      <c r="C8119" s="164">
        <f>WEEKDAY(A8119)</f>
        <v>5</v>
      </c>
      <c r="D8119" s="164">
        <v>6</v>
      </c>
      <c r="E8119" s="163">
        <v>10</v>
      </c>
      <c r="F8119" s="163">
        <v>11.094999999999999</v>
      </c>
      <c r="G8119" s="163">
        <v>10.620000000000001</v>
      </c>
      <c r="H8119" s="1">
        <v>874</v>
      </c>
      <c r="I8119" s="161">
        <f>VLOOKUP(B8119,L$2:M$54,2,FALSE)</f>
        <v>1.033708822559023</v>
      </c>
      <c r="J8119">
        <f>MAX(I8119*F8119,E8119)</f>
        <v>11.468999386292358</v>
      </c>
      <c r="L8119" s="166"/>
      <c r="M8119" s="41"/>
      <c r="N8119" s="41"/>
      <c r="O8119" s="41"/>
    </row>
    <row r="8120" spans="1:15" x14ac:dyDescent="0.25">
      <c r="A8120" s="165">
        <v>43804.25</v>
      </c>
      <c r="B8120" s="167">
        <f>WEEKNUM(A8120)</f>
        <v>49</v>
      </c>
      <c r="C8120" s="164">
        <f>WEEKDAY(A8120)</f>
        <v>5</v>
      </c>
      <c r="D8120" s="164">
        <v>7</v>
      </c>
      <c r="E8120" s="163">
        <v>10</v>
      </c>
      <c r="F8120" s="163">
        <v>11.745000000000001</v>
      </c>
      <c r="G8120" s="163">
        <v>11.77</v>
      </c>
      <c r="H8120" s="1">
        <v>3406</v>
      </c>
      <c r="I8120" s="161">
        <f>VLOOKUP(B8120,L$2:M$54,2,FALSE)</f>
        <v>1.033708822559023</v>
      </c>
      <c r="J8120">
        <f>MAX(I8120*F8120,E8120)</f>
        <v>12.140910120955725</v>
      </c>
      <c r="L8120" s="166"/>
      <c r="M8120" s="41"/>
      <c r="N8120" s="41"/>
      <c r="O8120" s="41"/>
    </row>
    <row r="8121" spans="1:15" x14ac:dyDescent="0.25">
      <c r="A8121" s="165">
        <v>43804.291666666664</v>
      </c>
      <c r="B8121" s="167">
        <f>WEEKNUM(A8121)</f>
        <v>49</v>
      </c>
      <c r="C8121" s="164">
        <f>WEEKDAY(A8121)</f>
        <v>5</v>
      </c>
      <c r="D8121" s="164">
        <v>8</v>
      </c>
      <c r="E8121" s="163">
        <v>10</v>
      </c>
      <c r="F8121" s="163">
        <v>17.755000000000003</v>
      </c>
      <c r="G8121" s="163">
        <v>13.25</v>
      </c>
      <c r="H8121" s="1">
        <v>4228</v>
      </c>
      <c r="I8121" s="161">
        <f>VLOOKUP(B8121,L$2:M$54,2,FALSE)</f>
        <v>1.033708822559023</v>
      </c>
      <c r="J8121">
        <f>MAX(I8121*F8121,E8121)</f>
        <v>18.353500144535456</v>
      </c>
      <c r="L8121" s="166"/>
      <c r="M8121" s="41"/>
      <c r="N8121" s="41"/>
      <c r="O8121" s="41"/>
    </row>
    <row r="8122" spans="1:15" x14ac:dyDescent="0.25">
      <c r="A8122" s="165">
        <v>43804.333333333336</v>
      </c>
      <c r="B8122" s="167">
        <f>WEEKNUM(A8122)</f>
        <v>49</v>
      </c>
      <c r="C8122" s="164">
        <f>WEEKDAY(A8122)</f>
        <v>5</v>
      </c>
      <c r="D8122" s="164">
        <v>9</v>
      </c>
      <c r="E8122" s="163">
        <v>10</v>
      </c>
      <c r="F8122" s="163">
        <v>16.395</v>
      </c>
      <c r="G8122" s="163">
        <v>14.5</v>
      </c>
      <c r="H8122" s="1">
        <v>3926</v>
      </c>
      <c r="I8122" s="161">
        <f>VLOOKUP(B8122,L$2:M$54,2,FALSE)</f>
        <v>1.033708822559023</v>
      </c>
      <c r="J8122">
        <f>MAX(I8122*F8122,E8122)</f>
        <v>16.947656145855181</v>
      </c>
      <c r="L8122" s="166"/>
      <c r="M8122" s="41"/>
      <c r="N8122" s="41"/>
      <c r="O8122" s="41"/>
    </row>
    <row r="8123" spans="1:15" x14ac:dyDescent="0.25">
      <c r="A8123" s="165">
        <v>43804.375</v>
      </c>
      <c r="B8123" s="167">
        <f>WEEKNUM(A8123)</f>
        <v>49</v>
      </c>
      <c r="C8123" s="164">
        <f>WEEKDAY(A8123)</f>
        <v>5</v>
      </c>
      <c r="D8123" s="164">
        <v>10</v>
      </c>
      <c r="E8123" s="163">
        <v>10</v>
      </c>
      <c r="F8123" s="163">
        <v>15.625</v>
      </c>
      <c r="G8123" s="163">
        <v>13.375</v>
      </c>
      <c r="H8123" s="1">
        <v>2997</v>
      </c>
      <c r="I8123" s="161">
        <f>VLOOKUP(B8123,L$2:M$54,2,FALSE)</f>
        <v>1.033708822559023</v>
      </c>
      <c r="J8123">
        <f>MAX(I8123*F8123,E8123)</f>
        <v>16.151700352484735</v>
      </c>
      <c r="L8123" s="166"/>
      <c r="M8123" s="41"/>
      <c r="N8123" s="41"/>
      <c r="O8123" s="41"/>
    </row>
    <row r="8124" spans="1:15" x14ac:dyDescent="0.25">
      <c r="A8124" s="165">
        <v>43804.416666666664</v>
      </c>
      <c r="B8124" s="167">
        <f>WEEKNUM(A8124)</f>
        <v>49</v>
      </c>
      <c r="C8124" s="164">
        <f>WEEKDAY(A8124)</f>
        <v>5</v>
      </c>
      <c r="D8124" s="164">
        <v>11</v>
      </c>
      <c r="E8124" s="163">
        <v>10</v>
      </c>
      <c r="F8124" s="163">
        <v>13.745000000000001</v>
      </c>
      <c r="G8124" s="163">
        <v>12.690000000000001</v>
      </c>
      <c r="H8124" s="1">
        <v>2566</v>
      </c>
      <c r="I8124" s="161">
        <f>VLOOKUP(B8124,L$2:M$54,2,FALSE)</f>
        <v>1.033708822559023</v>
      </c>
      <c r="J8124">
        <f>MAX(I8124*F8124,E8124)</f>
        <v>14.208327766073772</v>
      </c>
      <c r="L8124" s="166"/>
      <c r="M8124" s="41"/>
      <c r="N8124" s="41"/>
      <c r="O8124" s="41"/>
    </row>
    <row r="8125" spans="1:15" x14ac:dyDescent="0.25">
      <c r="A8125" s="165">
        <v>43804.458333333336</v>
      </c>
      <c r="B8125" s="167">
        <f>WEEKNUM(A8125)</f>
        <v>49</v>
      </c>
      <c r="C8125" s="164">
        <f>WEEKDAY(A8125)</f>
        <v>5</v>
      </c>
      <c r="D8125" s="164">
        <v>12</v>
      </c>
      <c r="E8125" s="163">
        <v>10</v>
      </c>
      <c r="F8125" s="163">
        <v>15.704999999999998</v>
      </c>
      <c r="G8125" s="163">
        <v>12.225000000000001</v>
      </c>
      <c r="H8125" s="1">
        <v>2581</v>
      </c>
      <c r="I8125" s="161">
        <f>VLOOKUP(B8125,L$2:M$54,2,FALSE)</f>
        <v>1.033708822559023</v>
      </c>
      <c r="J8125">
        <f>MAX(I8125*F8125,E8125)</f>
        <v>16.234397058289453</v>
      </c>
      <c r="L8125" s="166"/>
      <c r="M8125" s="41"/>
      <c r="N8125" s="41"/>
      <c r="O8125" s="41"/>
    </row>
    <row r="8126" spans="1:15" x14ac:dyDescent="0.25">
      <c r="A8126" s="165">
        <v>43804.5</v>
      </c>
      <c r="B8126" s="167">
        <f>WEEKNUM(A8126)</f>
        <v>49</v>
      </c>
      <c r="C8126" s="164">
        <f>WEEKDAY(A8126)</f>
        <v>5</v>
      </c>
      <c r="D8126" s="164">
        <v>13</v>
      </c>
      <c r="E8126" s="163">
        <v>10</v>
      </c>
      <c r="F8126" s="163">
        <v>14.475</v>
      </c>
      <c r="G8126" s="163">
        <v>11.8825</v>
      </c>
      <c r="H8126" s="1">
        <v>2434</v>
      </c>
      <c r="I8126" s="161">
        <f>VLOOKUP(B8126,L$2:M$54,2,FALSE)</f>
        <v>1.033708822559023</v>
      </c>
      <c r="J8126">
        <f>MAX(I8126*F8126,E8126)</f>
        <v>14.962935206541857</v>
      </c>
      <c r="L8126" s="166"/>
      <c r="M8126" s="41"/>
      <c r="N8126" s="41"/>
      <c r="O8126" s="41"/>
    </row>
    <row r="8127" spans="1:15" x14ac:dyDescent="0.25">
      <c r="A8127" s="165">
        <v>43804.541666666664</v>
      </c>
      <c r="B8127" s="167">
        <f>WEEKNUM(A8127)</f>
        <v>49</v>
      </c>
      <c r="C8127" s="164">
        <f>WEEKDAY(A8127)</f>
        <v>5</v>
      </c>
      <c r="D8127" s="164">
        <v>14</v>
      </c>
      <c r="E8127" s="163">
        <v>10</v>
      </c>
      <c r="F8127" s="163">
        <v>13.765000000000001</v>
      </c>
      <c r="G8127" s="163">
        <v>12.092500000000001</v>
      </c>
      <c r="H8127" s="1">
        <v>2592</v>
      </c>
      <c r="I8127" s="161">
        <f>VLOOKUP(B8127,L$2:M$54,2,FALSE)</f>
        <v>1.033708822559023</v>
      </c>
      <c r="J8127">
        <f>MAX(I8127*F8127,E8127)</f>
        <v>14.229001942524953</v>
      </c>
      <c r="L8127" s="166"/>
      <c r="M8127" s="41"/>
      <c r="N8127" s="41"/>
      <c r="O8127" s="41"/>
    </row>
    <row r="8128" spans="1:15" x14ac:dyDescent="0.25">
      <c r="A8128" s="165">
        <v>43804.583333333336</v>
      </c>
      <c r="B8128" s="167">
        <f>WEEKNUM(A8128)</f>
        <v>49</v>
      </c>
      <c r="C8128" s="164">
        <f>WEEKDAY(A8128)</f>
        <v>5</v>
      </c>
      <c r="D8128" s="164">
        <v>15</v>
      </c>
      <c r="E8128" s="163">
        <v>10</v>
      </c>
      <c r="F8128" s="163">
        <v>15.885</v>
      </c>
      <c r="G8128" s="163">
        <v>12.5</v>
      </c>
      <c r="H8128" s="1">
        <v>2606</v>
      </c>
      <c r="I8128" s="161">
        <f>VLOOKUP(B8128,L$2:M$54,2,FALSE)</f>
        <v>1.033708822559023</v>
      </c>
      <c r="J8128">
        <f>MAX(I8128*F8128,E8128)</f>
        <v>16.42046464635008</v>
      </c>
      <c r="L8128" s="166"/>
      <c r="M8128" s="41"/>
      <c r="N8128" s="41"/>
      <c r="O8128" s="41"/>
    </row>
    <row r="8129" spans="1:15" x14ac:dyDescent="0.25">
      <c r="A8129" s="165">
        <v>43804.625</v>
      </c>
      <c r="B8129" s="167">
        <f>WEEKNUM(A8129)</f>
        <v>49</v>
      </c>
      <c r="C8129" s="164">
        <f>WEEKDAY(A8129)</f>
        <v>5</v>
      </c>
      <c r="D8129" s="164">
        <v>16</v>
      </c>
      <c r="E8129" s="163">
        <v>10</v>
      </c>
      <c r="F8129" s="163">
        <v>14.73</v>
      </c>
      <c r="G8129" s="163">
        <v>12.4475</v>
      </c>
      <c r="H8129" s="1">
        <v>2871</v>
      </c>
      <c r="I8129" s="161">
        <f>VLOOKUP(B8129,L$2:M$54,2,FALSE)</f>
        <v>1.033708822559023</v>
      </c>
      <c r="J8129">
        <f>MAX(I8129*F8129,E8129)</f>
        <v>15.226530956294409</v>
      </c>
      <c r="L8129" s="166"/>
      <c r="M8129" s="41"/>
      <c r="N8129" s="41"/>
      <c r="O8129" s="41"/>
    </row>
    <row r="8130" spans="1:15" x14ac:dyDescent="0.25">
      <c r="A8130" s="165">
        <v>43804.666666666664</v>
      </c>
      <c r="B8130" s="167">
        <f>WEEKNUM(A8130)</f>
        <v>49</v>
      </c>
      <c r="C8130" s="164">
        <f>WEEKDAY(A8130)</f>
        <v>5</v>
      </c>
      <c r="D8130" s="164">
        <v>17</v>
      </c>
      <c r="E8130" s="163">
        <v>10</v>
      </c>
      <c r="F8130" s="163">
        <v>15.145</v>
      </c>
      <c r="G8130" s="163">
        <v>12.885000000000002</v>
      </c>
      <c r="H8130" s="1">
        <v>3941</v>
      </c>
      <c r="I8130" s="161">
        <f>VLOOKUP(B8130,L$2:M$54,2,FALSE)</f>
        <v>1.033708822559023</v>
      </c>
      <c r="J8130">
        <f>MAX(I8130*F8130,E8130)</f>
        <v>15.655520117656403</v>
      </c>
      <c r="L8130" s="166"/>
      <c r="M8130" s="41"/>
      <c r="N8130" s="41"/>
      <c r="O8130" s="41"/>
    </row>
    <row r="8131" spans="1:15" x14ac:dyDescent="0.25">
      <c r="A8131" s="165">
        <v>43804.708333333336</v>
      </c>
      <c r="B8131" s="167">
        <f>WEEKNUM(A8131)</f>
        <v>49</v>
      </c>
      <c r="C8131" s="164">
        <f>WEEKDAY(A8131)</f>
        <v>5</v>
      </c>
      <c r="D8131" s="164">
        <v>18</v>
      </c>
      <c r="E8131" s="163">
        <v>10</v>
      </c>
      <c r="F8131" s="163">
        <v>17.98</v>
      </c>
      <c r="G8131" s="163">
        <v>13.774999999999999</v>
      </c>
      <c r="H8131" s="1">
        <v>3728</v>
      </c>
      <c r="I8131" s="161">
        <f>VLOOKUP(B8131,L$2:M$54,2,FALSE)</f>
        <v>1.033708822559023</v>
      </c>
      <c r="J8131">
        <f>MAX(I8131*F8131,E8131)</f>
        <v>18.586084629611232</v>
      </c>
      <c r="L8131" s="166"/>
      <c r="M8131" s="41"/>
      <c r="N8131" s="41"/>
      <c r="O8131" s="41"/>
    </row>
    <row r="8132" spans="1:15" x14ac:dyDescent="0.25">
      <c r="A8132" s="165">
        <v>43804.75</v>
      </c>
      <c r="B8132" s="167">
        <f>WEEKNUM(A8132)</f>
        <v>49</v>
      </c>
      <c r="C8132" s="164">
        <f>WEEKDAY(A8132)</f>
        <v>5</v>
      </c>
      <c r="D8132" s="164">
        <v>19</v>
      </c>
      <c r="E8132" s="163">
        <v>10</v>
      </c>
      <c r="F8132" s="163">
        <v>16.450000000000003</v>
      </c>
      <c r="G8132" s="163">
        <v>13.1175</v>
      </c>
      <c r="H8132" s="1">
        <v>2593</v>
      </c>
      <c r="I8132" s="161">
        <f>VLOOKUP(B8132,L$2:M$54,2,FALSE)</f>
        <v>1.033708822559023</v>
      </c>
      <c r="J8132">
        <f>MAX(I8132*F8132,E8132)</f>
        <v>17.00451013109593</v>
      </c>
      <c r="L8132" s="166"/>
      <c r="M8132" s="41"/>
      <c r="N8132" s="41"/>
      <c r="O8132" s="41"/>
    </row>
    <row r="8133" spans="1:15" x14ac:dyDescent="0.25">
      <c r="A8133" s="165">
        <v>43804.791666666664</v>
      </c>
      <c r="B8133" s="167">
        <f>WEEKNUM(A8133)</f>
        <v>49</v>
      </c>
      <c r="C8133" s="164">
        <f>WEEKDAY(A8133)</f>
        <v>5</v>
      </c>
      <c r="D8133" s="164">
        <v>20</v>
      </c>
      <c r="E8133" s="163">
        <v>10</v>
      </c>
      <c r="F8133" s="163">
        <v>13.945</v>
      </c>
      <c r="G8133" s="163">
        <v>12</v>
      </c>
      <c r="H8133" s="1">
        <v>1900</v>
      </c>
      <c r="I8133" s="161">
        <f>VLOOKUP(B8133,L$2:M$54,2,FALSE)</f>
        <v>1.033708822559023</v>
      </c>
      <c r="J8133">
        <f>MAX(I8133*F8133,E8133)</f>
        <v>14.415069530585576</v>
      </c>
      <c r="L8133" s="166"/>
      <c r="M8133" s="41"/>
      <c r="N8133" s="41"/>
      <c r="O8133" s="41"/>
    </row>
    <row r="8134" spans="1:15" x14ac:dyDescent="0.25">
      <c r="A8134" s="165">
        <v>43804.833333333336</v>
      </c>
      <c r="B8134" s="167">
        <f>WEEKNUM(A8134)</f>
        <v>49</v>
      </c>
      <c r="C8134" s="164">
        <f>WEEKDAY(A8134)</f>
        <v>5</v>
      </c>
      <c r="D8134" s="164">
        <v>21</v>
      </c>
      <c r="E8134" s="163">
        <v>11.754999999999999</v>
      </c>
      <c r="F8134" s="163">
        <v>11.754999999999999</v>
      </c>
      <c r="G8134" s="163">
        <v>11.385</v>
      </c>
      <c r="H8134" s="1">
        <v>1398</v>
      </c>
      <c r="I8134" s="161">
        <f>VLOOKUP(B8134,L$2:M$54,2,FALSE)</f>
        <v>1.033708822559023</v>
      </c>
      <c r="J8134">
        <f>MAX(I8134*F8134,E8134)</f>
        <v>12.151247209181314</v>
      </c>
      <c r="L8134" s="166"/>
      <c r="M8134" s="41"/>
      <c r="N8134" s="41"/>
      <c r="O8134" s="41"/>
    </row>
    <row r="8135" spans="1:15" x14ac:dyDescent="0.25">
      <c r="A8135" s="165">
        <v>43804.875</v>
      </c>
      <c r="B8135" s="167">
        <f>WEEKNUM(A8135)</f>
        <v>49</v>
      </c>
      <c r="C8135" s="164">
        <f>WEEKDAY(A8135)</f>
        <v>5</v>
      </c>
      <c r="D8135" s="164">
        <v>22</v>
      </c>
      <c r="E8135" s="163">
        <v>12</v>
      </c>
      <c r="F8135" s="163">
        <v>13.98</v>
      </c>
      <c r="G8135" s="163">
        <v>12.48</v>
      </c>
      <c r="H8135" s="1">
        <v>1047</v>
      </c>
      <c r="I8135" s="161">
        <f>VLOOKUP(B8135,L$2:M$54,2,FALSE)</f>
        <v>1.033708822559023</v>
      </c>
      <c r="J8135">
        <f>MAX(I8135*F8135,E8135)</f>
        <v>14.451249339375142</v>
      </c>
      <c r="L8135" s="166"/>
      <c r="M8135" s="41"/>
      <c r="N8135" s="41"/>
      <c r="O8135" s="41"/>
    </row>
    <row r="8136" spans="1:15" x14ac:dyDescent="0.25">
      <c r="A8136" s="165">
        <v>43804.916666666664</v>
      </c>
      <c r="B8136" s="167">
        <f>WEEKNUM(A8136)</f>
        <v>49</v>
      </c>
      <c r="C8136" s="164">
        <f>WEEKDAY(A8136)</f>
        <v>5</v>
      </c>
      <c r="D8136" s="164">
        <v>23</v>
      </c>
      <c r="E8136" s="163">
        <v>12</v>
      </c>
      <c r="F8136" s="163">
        <v>13.92</v>
      </c>
      <c r="G8136" s="163">
        <v>12.59</v>
      </c>
      <c r="H8136" s="1">
        <v>856</v>
      </c>
      <c r="I8136" s="161">
        <f>VLOOKUP(B8136,L$2:M$54,2,FALSE)</f>
        <v>1.033708822559023</v>
      </c>
      <c r="J8136">
        <f>MAX(I8136*F8136,E8136)</f>
        <v>14.389226810021599</v>
      </c>
      <c r="L8136" s="166"/>
      <c r="M8136" s="41"/>
      <c r="N8136" s="41"/>
      <c r="O8136" s="41"/>
    </row>
    <row r="8137" spans="1:15" x14ac:dyDescent="0.25">
      <c r="A8137" s="165">
        <v>43804.958333333336</v>
      </c>
      <c r="B8137" s="167">
        <f>WEEKNUM(A8137)</f>
        <v>49</v>
      </c>
      <c r="C8137" s="164">
        <f>WEEKDAY(A8137)</f>
        <v>5</v>
      </c>
      <c r="D8137" s="164">
        <v>24</v>
      </c>
      <c r="E8137" s="163">
        <v>12</v>
      </c>
      <c r="F8137" s="163">
        <v>13.934999999999999</v>
      </c>
      <c r="G8137" s="163">
        <v>12.375</v>
      </c>
      <c r="H8137" s="1">
        <v>511</v>
      </c>
      <c r="I8137" s="161">
        <f>VLOOKUP(B8137,L$2:M$54,2,FALSE)</f>
        <v>1.033708822559023</v>
      </c>
      <c r="J8137">
        <f>MAX(I8137*F8137,E8137)</f>
        <v>14.404732442359984</v>
      </c>
      <c r="L8137" s="166"/>
      <c r="M8137" s="41"/>
      <c r="N8137" s="41"/>
      <c r="O8137" s="41"/>
    </row>
    <row r="8138" spans="1:15" x14ac:dyDescent="0.25">
      <c r="A8138" s="165">
        <v>43805</v>
      </c>
      <c r="B8138" s="167">
        <f>WEEKNUM(A8138)</f>
        <v>49</v>
      </c>
      <c r="C8138" s="164">
        <f>WEEKDAY(A8138)</f>
        <v>6</v>
      </c>
      <c r="D8138" s="164">
        <v>1</v>
      </c>
      <c r="E8138" s="163">
        <v>12</v>
      </c>
      <c r="F8138" s="163">
        <v>13.225</v>
      </c>
      <c r="G8138" s="163">
        <v>11.984999999999999</v>
      </c>
      <c r="H8138" s="1">
        <v>268</v>
      </c>
      <c r="I8138" s="161">
        <f>VLOOKUP(B8138,L$2:M$54,2,FALSE)</f>
        <v>1.033708822559023</v>
      </c>
      <c r="J8138">
        <f>MAX(I8138*F8138,E8138)</f>
        <v>13.670799178343078</v>
      </c>
      <c r="L8138" s="166"/>
      <c r="M8138" s="41"/>
      <c r="N8138" s="41"/>
      <c r="O8138" s="41"/>
    </row>
    <row r="8139" spans="1:15" x14ac:dyDescent="0.25">
      <c r="A8139" s="165">
        <v>43805.041666666664</v>
      </c>
      <c r="B8139" s="167">
        <f>WEEKNUM(A8139)</f>
        <v>49</v>
      </c>
      <c r="C8139" s="164">
        <f>WEEKDAY(A8139)</f>
        <v>6</v>
      </c>
      <c r="D8139" s="164">
        <v>2</v>
      </c>
      <c r="E8139" s="163">
        <v>10</v>
      </c>
      <c r="F8139" s="163">
        <v>10.495000000000001</v>
      </c>
      <c r="G8139" s="163">
        <v>11.719999999999999</v>
      </c>
      <c r="H8139" s="1">
        <v>102</v>
      </c>
      <c r="I8139" s="161">
        <f>VLOOKUP(B8139,L$2:M$54,2,FALSE)</f>
        <v>1.033708822559023</v>
      </c>
      <c r="J8139">
        <f>MAX(I8139*F8139,E8139)</f>
        <v>10.848774092756948</v>
      </c>
      <c r="L8139" s="166"/>
      <c r="M8139" s="41"/>
      <c r="N8139" s="41"/>
      <c r="O8139" s="41"/>
    </row>
    <row r="8140" spans="1:15" x14ac:dyDescent="0.25">
      <c r="A8140" s="165">
        <v>43805.083333333336</v>
      </c>
      <c r="B8140" s="167">
        <f>WEEKNUM(A8140)</f>
        <v>49</v>
      </c>
      <c r="C8140" s="164">
        <f>WEEKDAY(A8140)</f>
        <v>6</v>
      </c>
      <c r="D8140" s="164">
        <v>3</v>
      </c>
      <c r="E8140" s="163">
        <v>10</v>
      </c>
      <c r="F8140" s="163">
        <v>10.850000000000001</v>
      </c>
      <c r="G8140" s="163">
        <v>12.094999999999999</v>
      </c>
      <c r="H8140" s="1">
        <v>69</v>
      </c>
      <c r="I8140" s="161">
        <f>VLOOKUP(B8140,L$2:M$54,2,FALSE)</f>
        <v>1.033708822559023</v>
      </c>
      <c r="J8140">
        <f>MAX(I8140*F8140,E8140)</f>
        <v>11.2157407247654</v>
      </c>
      <c r="L8140" s="166"/>
      <c r="M8140" s="41"/>
      <c r="N8140" s="41"/>
      <c r="O8140" s="41"/>
    </row>
    <row r="8141" spans="1:15" x14ac:dyDescent="0.25">
      <c r="A8141" s="165">
        <v>43805.125</v>
      </c>
      <c r="B8141" s="167">
        <f>WEEKNUM(A8141)</f>
        <v>49</v>
      </c>
      <c r="C8141" s="164">
        <f>WEEKDAY(A8141)</f>
        <v>6</v>
      </c>
      <c r="D8141" s="164">
        <v>4</v>
      </c>
      <c r="E8141" s="163">
        <v>10</v>
      </c>
      <c r="F8141" s="163">
        <v>10.475000000000001</v>
      </c>
      <c r="G8141" s="163">
        <v>11.91</v>
      </c>
      <c r="H8141" s="1">
        <v>122</v>
      </c>
      <c r="I8141" s="161">
        <f>VLOOKUP(B8141,L$2:M$54,2,FALSE)</f>
        <v>1.033708822559023</v>
      </c>
      <c r="J8141">
        <f>MAX(I8141*F8141,E8141)</f>
        <v>10.828099916305767</v>
      </c>
      <c r="L8141" s="166"/>
      <c r="M8141" s="41"/>
      <c r="N8141" s="41"/>
      <c r="O8141" s="41"/>
    </row>
    <row r="8142" spans="1:15" x14ac:dyDescent="0.25">
      <c r="A8142" s="165">
        <v>43805.166666666664</v>
      </c>
      <c r="B8142" s="167">
        <f>WEEKNUM(A8142)</f>
        <v>49</v>
      </c>
      <c r="C8142" s="164">
        <f>WEEKDAY(A8142)</f>
        <v>6</v>
      </c>
      <c r="D8142" s="164">
        <v>5</v>
      </c>
      <c r="E8142" s="163">
        <v>11.254999999999999</v>
      </c>
      <c r="F8142" s="163">
        <v>11.120000000000001</v>
      </c>
      <c r="G8142" s="163">
        <v>12.455</v>
      </c>
      <c r="H8142" s="1">
        <v>299</v>
      </c>
      <c r="I8142" s="161">
        <f>VLOOKUP(B8142,L$2:M$54,2,FALSE)</f>
        <v>1.033708822559023</v>
      </c>
      <c r="J8142">
        <f>MAX(I8142*F8142,E8142)</f>
        <v>11.494842106856336</v>
      </c>
      <c r="L8142" s="166"/>
      <c r="M8142" s="41"/>
      <c r="N8142" s="41"/>
      <c r="O8142" s="41"/>
    </row>
    <row r="8143" spans="1:15" x14ac:dyDescent="0.25">
      <c r="A8143" s="165">
        <v>43805.208333333336</v>
      </c>
      <c r="B8143" s="167">
        <f>WEEKNUM(A8143)</f>
        <v>49</v>
      </c>
      <c r="C8143" s="164">
        <f>WEEKDAY(A8143)</f>
        <v>6</v>
      </c>
      <c r="D8143" s="164">
        <v>6</v>
      </c>
      <c r="E8143" s="163">
        <v>9.5249999999999986</v>
      </c>
      <c r="F8143" s="163">
        <v>9.5249999999999986</v>
      </c>
      <c r="G8143" s="163">
        <v>10.547499999999999</v>
      </c>
      <c r="H8143" s="1">
        <v>936</v>
      </c>
      <c r="I8143" s="161">
        <f>VLOOKUP(B8143,L$2:M$54,2,FALSE)</f>
        <v>1.033708822559023</v>
      </c>
      <c r="J8143">
        <f>MAX(I8143*F8143,E8143)</f>
        <v>9.8460765348746921</v>
      </c>
      <c r="L8143" s="166"/>
      <c r="M8143" s="41"/>
      <c r="N8143" s="41"/>
      <c r="O8143" s="41"/>
    </row>
    <row r="8144" spans="1:15" x14ac:dyDescent="0.25">
      <c r="A8144" s="165">
        <v>43805.25</v>
      </c>
      <c r="B8144" s="167">
        <f>WEEKNUM(A8144)</f>
        <v>49</v>
      </c>
      <c r="C8144" s="164">
        <f>WEEKDAY(A8144)</f>
        <v>6</v>
      </c>
      <c r="D8144" s="164">
        <v>7</v>
      </c>
      <c r="E8144" s="163">
        <v>10.635</v>
      </c>
      <c r="F8144" s="163">
        <v>12.370000000000001</v>
      </c>
      <c r="G8144" s="163">
        <v>10.872499999999999</v>
      </c>
      <c r="H8144" s="1">
        <v>3422</v>
      </c>
      <c r="I8144" s="161">
        <f>VLOOKUP(B8144,L$2:M$54,2,FALSE)</f>
        <v>1.033708822559023</v>
      </c>
      <c r="J8144">
        <f>MAX(I8144*F8144,E8144)</f>
        <v>12.786978135055115</v>
      </c>
      <c r="L8144" s="166"/>
      <c r="M8144" s="41"/>
      <c r="N8144" s="41"/>
      <c r="O8144" s="41"/>
    </row>
    <row r="8145" spans="1:15" x14ac:dyDescent="0.25">
      <c r="A8145" s="165">
        <v>43805.291666666664</v>
      </c>
      <c r="B8145" s="167">
        <f>WEEKNUM(A8145)</f>
        <v>49</v>
      </c>
      <c r="C8145" s="164">
        <f>WEEKDAY(A8145)</f>
        <v>6</v>
      </c>
      <c r="D8145" s="164">
        <v>8</v>
      </c>
      <c r="E8145" s="163">
        <v>10</v>
      </c>
      <c r="F8145" s="163">
        <v>16.535</v>
      </c>
      <c r="G8145" s="163">
        <v>13.877500000000001</v>
      </c>
      <c r="H8145" s="1">
        <v>4292</v>
      </c>
      <c r="I8145" s="161">
        <f>VLOOKUP(B8145,L$2:M$54,2,FALSE)</f>
        <v>1.033708822559023</v>
      </c>
      <c r="J8145">
        <f>MAX(I8145*F8145,E8145)</f>
        <v>17.092375381013444</v>
      </c>
      <c r="L8145" s="166"/>
      <c r="M8145" s="41"/>
      <c r="N8145" s="41"/>
      <c r="O8145" s="41"/>
    </row>
    <row r="8146" spans="1:15" x14ac:dyDescent="0.25">
      <c r="A8146" s="165">
        <v>43805.333333333336</v>
      </c>
      <c r="B8146" s="167">
        <f>WEEKNUM(A8146)</f>
        <v>49</v>
      </c>
      <c r="C8146" s="164">
        <f>WEEKDAY(A8146)</f>
        <v>6</v>
      </c>
      <c r="D8146" s="164">
        <v>9</v>
      </c>
      <c r="E8146" s="163">
        <v>10</v>
      </c>
      <c r="F8146" s="163">
        <v>19.29</v>
      </c>
      <c r="G8146" s="163">
        <v>13.197500000000002</v>
      </c>
      <c r="H8146" s="1">
        <v>3824</v>
      </c>
      <c r="I8146" s="161">
        <f>VLOOKUP(B8146,L$2:M$54,2,FALSE)</f>
        <v>1.033708822559023</v>
      </c>
      <c r="J8146">
        <f>MAX(I8146*F8146,E8146)</f>
        <v>19.940243187163553</v>
      </c>
      <c r="L8146" s="166"/>
      <c r="M8146" s="41"/>
      <c r="N8146" s="41"/>
      <c r="O8146" s="41"/>
    </row>
    <row r="8147" spans="1:15" x14ac:dyDescent="0.25">
      <c r="A8147" s="165">
        <v>43805.375</v>
      </c>
      <c r="B8147" s="167">
        <f>WEEKNUM(A8147)</f>
        <v>49</v>
      </c>
      <c r="C8147" s="164">
        <f>WEEKDAY(A8147)</f>
        <v>6</v>
      </c>
      <c r="D8147" s="164">
        <v>10</v>
      </c>
      <c r="E8147" s="163">
        <v>10</v>
      </c>
      <c r="F8147" s="163">
        <v>15.025</v>
      </c>
      <c r="G8147" s="163">
        <v>12.8125</v>
      </c>
      <c r="H8147" s="1">
        <v>2940</v>
      </c>
      <c r="I8147" s="161">
        <f>VLOOKUP(B8147,L$2:M$54,2,FALSE)</f>
        <v>1.033708822559023</v>
      </c>
      <c r="J8147">
        <f>MAX(I8147*F8147,E8147)</f>
        <v>15.53147505894932</v>
      </c>
      <c r="L8147" s="166"/>
      <c r="M8147" s="41"/>
      <c r="N8147" s="41"/>
      <c r="O8147" s="41"/>
    </row>
    <row r="8148" spans="1:15" x14ac:dyDescent="0.25">
      <c r="A8148" s="165">
        <v>43805.416666666664</v>
      </c>
      <c r="B8148" s="167">
        <f>WEEKNUM(A8148)</f>
        <v>49</v>
      </c>
      <c r="C8148" s="164">
        <f>WEEKDAY(A8148)</f>
        <v>6</v>
      </c>
      <c r="D8148" s="164">
        <v>11</v>
      </c>
      <c r="E8148" s="163">
        <v>10</v>
      </c>
      <c r="F8148" s="163">
        <v>13.92</v>
      </c>
      <c r="G8148" s="163">
        <v>11.8725</v>
      </c>
      <c r="H8148" s="1">
        <v>2660</v>
      </c>
      <c r="I8148" s="161">
        <f>VLOOKUP(B8148,L$2:M$54,2,FALSE)</f>
        <v>1.033708822559023</v>
      </c>
      <c r="J8148">
        <f>MAX(I8148*F8148,E8148)</f>
        <v>14.389226810021599</v>
      </c>
      <c r="L8148" s="166"/>
      <c r="M8148" s="41"/>
      <c r="N8148" s="41"/>
      <c r="O8148" s="41"/>
    </row>
    <row r="8149" spans="1:15" x14ac:dyDescent="0.25">
      <c r="A8149" s="165">
        <v>43805.458333333336</v>
      </c>
      <c r="B8149" s="167">
        <f>WEEKNUM(A8149)</f>
        <v>49</v>
      </c>
      <c r="C8149" s="164">
        <f>WEEKDAY(A8149)</f>
        <v>6</v>
      </c>
      <c r="D8149" s="164">
        <v>12</v>
      </c>
      <c r="E8149" s="163">
        <v>10</v>
      </c>
      <c r="F8149" s="163">
        <v>14.2</v>
      </c>
      <c r="G8149" s="163">
        <v>12.852499999999999</v>
      </c>
      <c r="H8149" s="1">
        <v>2669</v>
      </c>
      <c r="I8149" s="161">
        <f>VLOOKUP(B8149,L$2:M$54,2,FALSE)</f>
        <v>1.033708822559023</v>
      </c>
      <c r="J8149">
        <f>MAX(I8149*F8149,E8149)</f>
        <v>14.678665280338125</v>
      </c>
      <c r="L8149" s="166"/>
      <c r="M8149" s="41"/>
      <c r="N8149" s="41"/>
      <c r="O8149" s="41"/>
    </row>
    <row r="8150" spans="1:15" x14ac:dyDescent="0.25">
      <c r="A8150" s="165">
        <v>43805.5</v>
      </c>
      <c r="B8150" s="167">
        <f>WEEKNUM(A8150)</f>
        <v>49</v>
      </c>
      <c r="C8150" s="164">
        <f>WEEKDAY(A8150)</f>
        <v>6</v>
      </c>
      <c r="D8150" s="164">
        <v>13</v>
      </c>
      <c r="E8150" s="163">
        <v>10</v>
      </c>
      <c r="F8150" s="163">
        <v>14.445</v>
      </c>
      <c r="G8150" s="163">
        <v>12.237500000000001</v>
      </c>
      <c r="H8150" s="1">
        <v>2655</v>
      </c>
      <c r="I8150" s="161">
        <f>VLOOKUP(B8150,L$2:M$54,2,FALSE)</f>
        <v>1.033708822559023</v>
      </c>
      <c r="J8150">
        <f>MAX(I8150*F8150,E8150)</f>
        <v>14.931923941865087</v>
      </c>
      <c r="L8150" s="166"/>
      <c r="M8150" s="41"/>
      <c r="N8150" s="41"/>
      <c r="O8150" s="41"/>
    </row>
    <row r="8151" spans="1:15" x14ac:dyDescent="0.25">
      <c r="A8151" s="165">
        <v>43805.541666666664</v>
      </c>
      <c r="B8151" s="167">
        <f>WEEKNUM(A8151)</f>
        <v>49</v>
      </c>
      <c r="C8151" s="164">
        <f>WEEKDAY(A8151)</f>
        <v>6</v>
      </c>
      <c r="D8151" s="164">
        <v>14</v>
      </c>
      <c r="E8151" s="163">
        <v>10</v>
      </c>
      <c r="F8151" s="163">
        <v>13.79</v>
      </c>
      <c r="G8151" s="163">
        <v>11.8825</v>
      </c>
      <c r="H8151" s="1">
        <v>2759</v>
      </c>
      <c r="I8151" s="161">
        <f>VLOOKUP(B8151,L$2:M$54,2,FALSE)</f>
        <v>1.033708822559023</v>
      </c>
      <c r="J8151">
        <f>MAX(I8151*F8151,E8151)</f>
        <v>14.254844663088926</v>
      </c>
      <c r="L8151" s="166"/>
      <c r="M8151" s="41"/>
      <c r="N8151" s="41"/>
      <c r="O8151" s="41"/>
    </row>
    <row r="8152" spans="1:15" x14ac:dyDescent="0.25">
      <c r="A8152" s="165">
        <v>43805.583333333336</v>
      </c>
      <c r="B8152" s="167">
        <f>WEEKNUM(A8152)</f>
        <v>49</v>
      </c>
      <c r="C8152" s="164">
        <f>WEEKDAY(A8152)</f>
        <v>6</v>
      </c>
      <c r="D8152" s="164">
        <v>15</v>
      </c>
      <c r="E8152" s="163">
        <v>10</v>
      </c>
      <c r="F8152" s="163">
        <v>14.295000000000002</v>
      </c>
      <c r="G8152" s="163">
        <v>12.942499999999999</v>
      </c>
      <c r="H8152" s="1">
        <v>2830</v>
      </c>
      <c r="I8152" s="161">
        <f>VLOOKUP(B8152,L$2:M$54,2,FALSE)</f>
        <v>1.033708822559023</v>
      </c>
      <c r="J8152">
        <f>MAX(I8152*F8152,E8152)</f>
        <v>14.776867618481235</v>
      </c>
      <c r="L8152" s="166"/>
      <c r="M8152" s="41"/>
      <c r="N8152" s="41"/>
      <c r="O8152" s="41"/>
    </row>
    <row r="8153" spans="1:15" x14ac:dyDescent="0.25">
      <c r="A8153" s="165">
        <v>43805.625</v>
      </c>
      <c r="B8153" s="167">
        <f>WEEKNUM(A8153)</f>
        <v>49</v>
      </c>
      <c r="C8153" s="164">
        <f>WEEKDAY(A8153)</f>
        <v>6</v>
      </c>
      <c r="D8153" s="164">
        <v>16</v>
      </c>
      <c r="E8153" s="163">
        <v>10</v>
      </c>
      <c r="F8153" s="163">
        <v>14.035</v>
      </c>
      <c r="G8153" s="163">
        <v>12.364999999999998</v>
      </c>
      <c r="H8153" s="1">
        <v>3172</v>
      </c>
      <c r="I8153" s="161">
        <f>VLOOKUP(B8153,L$2:M$54,2,FALSE)</f>
        <v>1.033708822559023</v>
      </c>
      <c r="J8153">
        <f>MAX(I8153*F8153,E8153)</f>
        <v>14.508103324615888</v>
      </c>
      <c r="L8153" s="166"/>
      <c r="M8153" s="41"/>
      <c r="N8153" s="41"/>
      <c r="O8153" s="41"/>
    </row>
    <row r="8154" spans="1:15" x14ac:dyDescent="0.25">
      <c r="A8154" s="165">
        <v>43805.666666666664</v>
      </c>
      <c r="B8154" s="167">
        <f>WEEKNUM(A8154)</f>
        <v>49</v>
      </c>
      <c r="C8154" s="164">
        <f>WEEKDAY(A8154)</f>
        <v>6</v>
      </c>
      <c r="D8154" s="164">
        <v>17</v>
      </c>
      <c r="E8154" s="163">
        <v>10</v>
      </c>
      <c r="F8154" s="163">
        <v>15.855</v>
      </c>
      <c r="G8154" s="163">
        <v>12.572500000000002</v>
      </c>
      <c r="H8154" s="1">
        <v>3863</v>
      </c>
      <c r="I8154" s="161">
        <f>VLOOKUP(B8154,L$2:M$54,2,FALSE)</f>
        <v>1.033708822559023</v>
      </c>
      <c r="J8154">
        <f>MAX(I8154*F8154,E8154)</f>
        <v>16.389453381673309</v>
      </c>
      <c r="L8154" s="166"/>
      <c r="M8154" s="41"/>
      <c r="N8154" s="41"/>
      <c r="O8154" s="41"/>
    </row>
    <row r="8155" spans="1:15" x14ac:dyDescent="0.25">
      <c r="A8155" s="165">
        <v>43805.708333333336</v>
      </c>
      <c r="B8155" s="167">
        <f>WEEKNUM(A8155)</f>
        <v>49</v>
      </c>
      <c r="C8155" s="164">
        <f>WEEKDAY(A8155)</f>
        <v>6</v>
      </c>
      <c r="D8155" s="164">
        <v>18</v>
      </c>
      <c r="E8155" s="163">
        <v>10</v>
      </c>
      <c r="F8155" s="163">
        <v>16.524999999999999</v>
      </c>
      <c r="G8155" s="163">
        <v>13.99</v>
      </c>
      <c r="H8155" s="1">
        <v>4069</v>
      </c>
      <c r="I8155" s="161">
        <f>VLOOKUP(B8155,L$2:M$54,2,FALSE)</f>
        <v>1.033708822559023</v>
      </c>
      <c r="J8155">
        <f>MAX(I8155*F8155,E8155)</f>
        <v>17.082038292787853</v>
      </c>
      <c r="L8155" s="166"/>
      <c r="M8155" s="41"/>
      <c r="N8155" s="41"/>
      <c r="O8155" s="41"/>
    </row>
    <row r="8156" spans="1:15" x14ac:dyDescent="0.25">
      <c r="A8156" s="165">
        <v>43805.75</v>
      </c>
      <c r="B8156" s="167">
        <f>WEEKNUM(A8156)</f>
        <v>49</v>
      </c>
      <c r="C8156" s="164">
        <f>WEEKDAY(A8156)</f>
        <v>6</v>
      </c>
      <c r="D8156" s="164">
        <v>19</v>
      </c>
      <c r="E8156" s="163">
        <v>10</v>
      </c>
      <c r="F8156" s="163">
        <v>16.23</v>
      </c>
      <c r="G8156" s="163">
        <v>13.225000000000001</v>
      </c>
      <c r="H8156" s="1">
        <v>2979</v>
      </c>
      <c r="I8156" s="161">
        <f>VLOOKUP(B8156,L$2:M$54,2,FALSE)</f>
        <v>1.033708822559023</v>
      </c>
      <c r="J8156">
        <f>MAX(I8156*F8156,E8156)</f>
        <v>16.777094190132942</v>
      </c>
      <c r="L8156" s="166"/>
      <c r="M8156" s="41"/>
      <c r="N8156" s="41"/>
      <c r="O8156" s="41"/>
    </row>
    <row r="8157" spans="1:15" x14ac:dyDescent="0.25">
      <c r="A8157" s="165">
        <v>43805.791666666664</v>
      </c>
      <c r="B8157" s="167">
        <f>WEEKNUM(A8157)</f>
        <v>49</v>
      </c>
      <c r="C8157" s="164">
        <f>WEEKDAY(A8157)</f>
        <v>6</v>
      </c>
      <c r="D8157" s="164">
        <v>20</v>
      </c>
      <c r="E8157" s="163">
        <v>10</v>
      </c>
      <c r="F8157" s="163">
        <v>14.525</v>
      </c>
      <c r="G8157" s="163">
        <v>11.9725</v>
      </c>
      <c r="H8157" s="1">
        <v>2018</v>
      </c>
      <c r="I8157" s="161">
        <f>VLOOKUP(B8157,L$2:M$54,2,FALSE)</f>
        <v>1.033708822559023</v>
      </c>
      <c r="J8157">
        <f>MAX(I8157*F8157,E8157)</f>
        <v>15.014620647669808</v>
      </c>
      <c r="L8157" s="166"/>
      <c r="M8157" s="41"/>
      <c r="N8157" s="41"/>
      <c r="O8157" s="41"/>
    </row>
    <row r="8158" spans="1:15" x14ac:dyDescent="0.25">
      <c r="A8158" s="165">
        <v>43805.833333333336</v>
      </c>
      <c r="B8158" s="167">
        <f>WEEKNUM(A8158)</f>
        <v>49</v>
      </c>
      <c r="C8158" s="164">
        <f>WEEKDAY(A8158)</f>
        <v>6</v>
      </c>
      <c r="D8158" s="164">
        <v>21</v>
      </c>
      <c r="E8158" s="163">
        <v>10</v>
      </c>
      <c r="F8158" s="163">
        <v>13.08</v>
      </c>
      <c r="G8158" s="163">
        <v>11.754999999999999</v>
      </c>
      <c r="H8158" s="1">
        <v>1234</v>
      </c>
      <c r="I8158" s="161">
        <f>VLOOKUP(B8158,L$2:M$54,2,FALSE)</f>
        <v>1.033708822559023</v>
      </c>
      <c r="J8158">
        <f>MAX(I8158*F8158,E8158)</f>
        <v>13.52091139907202</v>
      </c>
      <c r="L8158" s="166"/>
      <c r="M8158" s="41"/>
      <c r="N8158" s="41"/>
      <c r="O8158" s="41"/>
    </row>
    <row r="8159" spans="1:15" x14ac:dyDescent="0.25">
      <c r="A8159" s="165">
        <v>43805.875</v>
      </c>
      <c r="B8159" s="167">
        <f>WEEKNUM(A8159)</f>
        <v>49</v>
      </c>
      <c r="C8159" s="164">
        <f>WEEKDAY(A8159)</f>
        <v>6</v>
      </c>
      <c r="D8159" s="164">
        <v>22</v>
      </c>
      <c r="E8159" s="163">
        <v>11.55</v>
      </c>
      <c r="F8159" s="163">
        <v>11.55</v>
      </c>
      <c r="G8159" s="163">
        <v>12.99</v>
      </c>
      <c r="H8159" s="1">
        <v>907</v>
      </c>
      <c r="I8159" s="161">
        <f>VLOOKUP(B8159,L$2:M$54,2,FALSE)</f>
        <v>1.033708822559023</v>
      </c>
      <c r="J8159">
        <f>MAX(I8159*F8159,E8159)</f>
        <v>11.939336900556716</v>
      </c>
      <c r="L8159" s="166"/>
      <c r="M8159" s="41"/>
      <c r="N8159" s="41"/>
      <c r="O8159" s="41"/>
    </row>
    <row r="8160" spans="1:15" x14ac:dyDescent="0.25">
      <c r="A8160" s="165">
        <v>43805.916666666664</v>
      </c>
      <c r="B8160" s="167">
        <f>WEEKNUM(A8160)</f>
        <v>49</v>
      </c>
      <c r="C8160" s="164">
        <f>WEEKDAY(A8160)</f>
        <v>6</v>
      </c>
      <c r="D8160" s="164">
        <v>23</v>
      </c>
      <c r="E8160" s="163">
        <v>11.719999999999999</v>
      </c>
      <c r="F8160" s="163">
        <v>11.719999999999999</v>
      </c>
      <c r="G8160" s="163">
        <v>12.959999999999999</v>
      </c>
      <c r="H8160" s="1">
        <v>929</v>
      </c>
      <c r="I8160" s="161">
        <f>VLOOKUP(B8160,L$2:M$54,2,FALSE)</f>
        <v>1.033708822559023</v>
      </c>
      <c r="J8160">
        <f>MAX(I8160*F8160,E8160)</f>
        <v>12.115067400391748</v>
      </c>
      <c r="L8160" s="166"/>
      <c r="M8160" s="41"/>
      <c r="N8160" s="41"/>
      <c r="O8160" s="41"/>
    </row>
    <row r="8161" spans="1:15" x14ac:dyDescent="0.25">
      <c r="A8161" s="165">
        <v>43805.958333333336</v>
      </c>
      <c r="B8161" s="167">
        <f>WEEKNUM(A8161)</f>
        <v>49</v>
      </c>
      <c r="C8161" s="164">
        <f>WEEKDAY(A8161)</f>
        <v>6</v>
      </c>
      <c r="D8161" s="164">
        <v>24</v>
      </c>
      <c r="E8161" s="163">
        <v>12.379999999999999</v>
      </c>
      <c r="F8161" s="163">
        <v>12.379999999999999</v>
      </c>
      <c r="G8161" s="163">
        <v>12.967500000000001</v>
      </c>
      <c r="H8161" s="1">
        <v>524</v>
      </c>
      <c r="I8161" s="161">
        <f>VLOOKUP(B8161,L$2:M$54,2,FALSE)</f>
        <v>1.033708822559023</v>
      </c>
      <c r="J8161">
        <f>MAX(I8161*F8161,E8161)</f>
        <v>12.797315223280703</v>
      </c>
      <c r="L8161" s="166"/>
      <c r="M8161" s="41"/>
      <c r="N8161" s="41"/>
      <c r="O8161" s="41"/>
    </row>
    <row r="8162" spans="1:15" x14ac:dyDescent="0.25">
      <c r="A8162" s="165">
        <v>43806</v>
      </c>
      <c r="B8162" s="167">
        <f>WEEKNUM(A8162)</f>
        <v>49</v>
      </c>
      <c r="C8162" s="164">
        <f>WEEKDAY(A8162)</f>
        <v>7</v>
      </c>
      <c r="D8162" s="164">
        <v>1</v>
      </c>
      <c r="E8162" s="163">
        <v>11.855</v>
      </c>
      <c r="F8162" s="163">
        <v>11.855</v>
      </c>
      <c r="G8162" s="163">
        <v>12.612499999999999</v>
      </c>
      <c r="H8162" s="1">
        <v>219</v>
      </c>
      <c r="I8162" s="161">
        <f>VLOOKUP(B8162,L$2:M$54,2,FALSE)</f>
        <v>1.033708822559023</v>
      </c>
      <c r="J8162">
        <f>MAX(I8162*F8162,E8162)</f>
        <v>12.254618091437218</v>
      </c>
      <c r="L8162" s="166"/>
      <c r="M8162" s="41"/>
      <c r="N8162" s="41"/>
      <c r="O8162" s="41"/>
    </row>
    <row r="8163" spans="1:15" x14ac:dyDescent="0.25">
      <c r="A8163" s="165">
        <v>43806.041666666664</v>
      </c>
      <c r="B8163" s="167">
        <f>WEEKNUM(A8163)</f>
        <v>49</v>
      </c>
      <c r="C8163" s="164">
        <f>WEEKDAY(A8163)</f>
        <v>7</v>
      </c>
      <c r="D8163" s="164">
        <v>2</v>
      </c>
      <c r="E8163" s="163">
        <v>11.925000000000001</v>
      </c>
      <c r="F8163" s="163">
        <v>11.925000000000001</v>
      </c>
      <c r="G8163" s="163">
        <v>10.2475</v>
      </c>
      <c r="H8163" s="1">
        <v>102</v>
      </c>
      <c r="I8163" s="161">
        <f>VLOOKUP(B8163,L$2:M$54,2,FALSE)</f>
        <v>1.033708822559023</v>
      </c>
      <c r="J8163">
        <f>MAX(I8163*F8163,E8163)</f>
        <v>12.326977709016349</v>
      </c>
      <c r="L8163" s="166"/>
      <c r="M8163" s="41"/>
      <c r="N8163" s="41"/>
      <c r="O8163" s="41"/>
    </row>
    <row r="8164" spans="1:15" x14ac:dyDescent="0.25">
      <c r="A8164" s="165">
        <v>43806.083333333336</v>
      </c>
      <c r="B8164" s="167">
        <f>WEEKNUM(A8164)</f>
        <v>49</v>
      </c>
      <c r="C8164" s="164">
        <f>WEEKDAY(A8164)</f>
        <v>7</v>
      </c>
      <c r="D8164" s="164">
        <v>3</v>
      </c>
      <c r="E8164" s="163">
        <v>11</v>
      </c>
      <c r="F8164" s="163">
        <v>11.125</v>
      </c>
      <c r="G8164" s="163">
        <v>10.425000000000001</v>
      </c>
      <c r="H8164" s="1">
        <v>82</v>
      </c>
      <c r="I8164" s="161">
        <f>VLOOKUP(B8164,L$2:M$54,2,FALSE)</f>
        <v>1.033708822559023</v>
      </c>
      <c r="J8164">
        <f>MAX(I8164*F8164,E8164)</f>
        <v>11.500010650969131</v>
      </c>
      <c r="L8164" s="166"/>
      <c r="M8164" s="41"/>
      <c r="N8164" s="41"/>
      <c r="O8164" s="41"/>
    </row>
    <row r="8165" spans="1:15" x14ac:dyDescent="0.25">
      <c r="A8165" s="165">
        <v>43806.125</v>
      </c>
      <c r="B8165" s="167">
        <f>WEEKNUM(A8165)</f>
        <v>49</v>
      </c>
      <c r="C8165" s="164">
        <f>WEEKDAY(A8165)</f>
        <v>7</v>
      </c>
      <c r="D8165" s="164">
        <v>4</v>
      </c>
      <c r="E8165" s="163">
        <v>12</v>
      </c>
      <c r="F8165" s="163">
        <v>12.02</v>
      </c>
      <c r="G8165" s="163">
        <v>10.237500000000001</v>
      </c>
      <c r="H8165" s="1">
        <v>119</v>
      </c>
      <c r="I8165" s="161">
        <f>VLOOKUP(B8165,L$2:M$54,2,FALSE)</f>
        <v>1.033708822559023</v>
      </c>
      <c r="J8165">
        <f>MAX(I8165*F8165,E8165)</f>
        <v>12.425180047159456</v>
      </c>
      <c r="L8165" s="166"/>
      <c r="M8165" s="41"/>
      <c r="N8165" s="41"/>
      <c r="O8165" s="41"/>
    </row>
    <row r="8166" spans="1:15" x14ac:dyDescent="0.25">
      <c r="A8166" s="165">
        <v>43806.166666666664</v>
      </c>
      <c r="B8166" s="167">
        <f>WEEKNUM(A8166)</f>
        <v>49</v>
      </c>
      <c r="C8166" s="164">
        <f>WEEKDAY(A8166)</f>
        <v>7</v>
      </c>
      <c r="D8166" s="164">
        <v>5</v>
      </c>
      <c r="E8166" s="163">
        <v>10</v>
      </c>
      <c r="F8166" s="163">
        <v>10.565000000000001</v>
      </c>
      <c r="G8166" s="163">
        <v>11.1875</v>
      </c>
      <c r="H8166" s="1">
        <v>328</v>
      </c>
      <c r="I8166" s="161">
        <f>VLOOKUP(B8166,L$2:M$54,2,FALSE)</f>
        <v>1.033708822559023</v>
      </c>
      <c r="J8166">
        <f>MAX(I8166*F8166,E8166)</f>
        <v>10.921133710336079</v>
      </c>
      <c r="L8166" s="166"/>
      <c r="M8166" s="41"/>
      <c r="N8166" s="41"/>
      <c r="O8166" s="41"/>
    </row>
    <row r="8167" spans="1:15" x14ac:dyDescent="0.25">
      <c r="A8167" s="165">
        <v>43806.208333333336</v>
      </c>
      <c r="B8167" s="167">
        <f>WEEKNUM(A8167)</f>
        <v>49</v>
      </c>
      <c r="C8167" s="164">
        <f>WEEKDAY(A8167)</f>
        <v>7</v>
      </c>
      <c r="D8167" s="164">
        <v>6</v>
      </c>
      <c r="E8167" s="163">
        <v>10</v>
      </c>
      <c r="F8167" s="163">
        <v>9.99</v>
      </c>
      <c r="G8167" s="163">
        <v>9.5249999999999986</v>
      </c>
      <c r="H8167" s="1">
        <v>967</v>
      </c>
      <c r="I8167" s="161">
        <f>VLOOKUP(B8167,L$2:M$54,2,FALSE)</f>
        <v>1.033708822559023</v>
      </c>
      <c r="J8167">
        <f>MAX(I8167*F8167,E8167)</f>
        <v>10.32675113736464</v>
      </c>
      <c r="L8167" s="166"/>
      <c r="M8167" s="41"/>
      <c r="N8167" s="41"/>
      <c r="O8167" s="41"/>
    </row>
    <row r="8168" spans="1:15" x14ac:dyDescent="0.25">
      <c r="A8168" s="165">
        <v>43806.25</v>
      </c>
      <c r="B8168" s="167">
        <f>WEEKNUM(A8168)</f>
        <v>49</v>
      </c>
      <c r="C8168" s="164">
        <f>WEEKDAY(A8168)</f>
        <v>7</v>
      </c>
      <c r="D8168" s="164">
        <v>7</v>
      </c>
      <c r="E8168" s="163">
        <v>10</v>
      </c>
      <c r="F8168" s="163">
        <v>11.98</v>
      </c>
      <c r="G8168" s="163">
        <v>11.5025</v>
      </c>
      <c r="H8168" s="1">
        <v>3391</v>
      </c>
      <c r="I8168" s="161">
        <f>VLOOKUP(B8168,L$2:M$54,2,FALSE)</f>
        <v>1.033708822559023</v>
      </c>
      <c r="J8168">
        <f>MAX(I8168*F8168,E8168)</f>
        <v>12.383831694257095</v>
      </c>
      <c r="L8168" s="166"/>
      <c r="M8168" s="41"/>
      <c r="N8168" s="41"/>
      <c r="O8168" s="41"/>
    </row>
    <row r="8169" spans="1:15" x14ac:dyDescent="0.25">
      <c r="A8169" s="165">
        <v>43806.291666666664</v>
      </c>
      <c r="B8169" s="167">
        <f>WEEKNUM(A8169)</f>
        <v>49</v>
      </c>
      <c r="C8169" s="164">
        <f>WEEKDAY(A8169)</f>
        <v>7</v>
      </c>
      <c r="D8169" s="164">
        <v>8</v>
      </c>
      <c r="E8169" s="163">
        <v>10</v>
      </c>
      <c r="F8169" s="163">
        <v>15.010000000000002</v>
      </c>
      <c r="G8169" s="163">
        <v>13.2675</v>
      </c>
      <c r="H8169" s="1">
        <v>4413</v>
      </c>
      <c r="I8169" s="161">
        <f>VLOOKUP(B8169,L$2:M$54,2,FALSE)</f>
        <v>1.033708822559023</v>
      </c>
      <c r="J8169">
        <f>MAX(I8169*F8169,E8169)</f>
        <v>15.515969426610937</v>
      </c>
      <c r="L8169" s="166"/>
      <c r="M8169" s="41"/>
      <c r="N8169" s="41"/>
      <c r="O8169" s="41"/>
    </row>
    <row r="8170" spans="1:15" x14ac:dyDescent="0.25">
      <c r="A8170" s="165">
        <v>43806.333333333336</v>
      </c>
      <c r="B8170" s="167">
        <f>WEEKNUM(A8170)</f>
        <v>49</v>
      </c>
      <c r="C8170" s="164">
        <f>WEEKDAY(A8170)</f>
        <v>7</v>
      </c>
      <c r="D8170" s="164">
        <v>9</v>
      </c>
      <c r="E8170" s="163">
        <v>10</v>
      </c>
      <c r="F8170" s="163">
        <v>15.76</v>
      </c>
      <c r="G8170" s="163">
        <v>14.645</v>
      </c>
      <c r="H8170" s="1">
        <v>3964</v>
      </c>
      <c r="I8170" s="161">
        <f>VLOOKUP(B8170,L$2:M$54,2,FALSE)</f>
        <v>1.033708822559023</v>
      </c>
      <c r="J8170">
        <f>MAX(I8170*F8170,E8170)</f>
        <v>16.291251043530202</v>
      </c>
      <c r="L8170" s="166"/>
      <c r="M8170" s="41"/>
      <c r="N8170" s="41"/>
      <c r="O8170" s="41"/>
    </row>
    <row r="8171" spans="1:15" x14ac:dyDescent="0.25">
      <c r="A8171" s="165">
        <v>43806.375</v>
      </c>
      <c r="B8171" s="167">
        <f>WEEKNUM(A8171)</f>
        <v>49</v>
      </c>
      <c r="C8171" s="164">
        <f>WEEKDAY(A8171)</f>
        <v>7</v>
      </c>
      <c r="D8171" s="164">
        <v>10</v>
      </c>
      <c r="E8171" s="163">
        <v>10</v>
      </c>
      <c r="F8171" s="163">
        <v>14.955000000000002</v>
      </c>
      <c r="G8171" s="163">
        <v>12.512499999999999</v>
      </c>
      <c r="H8171" s="1">
        <v>3113</v>
      </c>
      <c r="I8171" s="161">
        <f>VLOOKUP(B8171,L$2:M$54,2,FALSE)</f>
        <v>1.033708822559023</v>
      </c>
      <c r="J8171">
        <f>MAX(I8171*F8171,E8171)</f>
        <v>15.459115441370191</v>
      </c>
      <c r="L8171" s="166"/>
      <c r="M8171" s="41"/>
      <c r="N8171" s="41"/>
      <c r="O8171" s="41"/>
    </row>
    <row r="8172" spans="1:15" x14ac:dyDescent="0.25">
      <c r="A8172" s="165">
        <v>43806.416666666664</v>
      </c>
      <c r="B8172" s="167">
        <f>WEEKNUM(A8172)</f>
        <v>49</v>
      </c>
      <c r="C8172" s="164">
        <f>WEEKDAY(A8172)</f>
        <v>7</v>
      </c>
      <c r="D8172" s="164">
        <v>11</v>
      </c>
      <c r="E8172" s="163">
        <v>10</v>
      </c>
      <c r="F8172" s="163">
        <v>15.905000000000001</v>
      </c>
      <c r="G8172" s="163">
        <v>11.959999999999999</v>
      </c>
      <c r="H8172" s="1">
        <v>2673</v>
      </c>
      <c r="I8172" s="161">
        <f>VLOOKUP(B8172,L$2:M$54,2,FALSE)</f>
        <v>1.033708822559023</v>
      </c>
      <c r="J8172">
        <f>MAX(I8172*F8172,E8172)</f>
        <v>16.44113882280126</v>
      </c>
      <c r="L8172" s="166"/>
      <c r="M8172" s="41"/>
      <c r="N8172" s="41"/>
      <c r="O8172" s="41"/>
    </row>
    <row r="8173" spans="1:15" x14ac:dyDescent="0.25">
      <c r="A8173" s="165">
        <v>43806.458333333336</v>
      </c>
      <c r="B8173" s="167">
        <f>WEEKNUM(A8173)</f>
        <v>49</v>
      </c>
      <c r="C8173" s="164">
        <f>WEEKDAY(A8173)</f>
        <v>7</v>
      </c>
      <c r="D8173" s="164">
        <v>12</v>
      </c>
      <c r="E8173" s="163">
        <v>10</v>
      </c>
      <c r="F8173" s="163">
        <v>14.8</v>
      </c>
      <c r="G8173" s="163">
        <v>12.1</v>
      </c>
      <c r="H8173" s="1">
        <v>2824</v>
      </c>
      <c r="I8173" s="161">
        <f>VLOOKUP(B8173,L$2:M$54,2,FALSE)</f>
        <v>1.033708822559023</v>
      </c>
      <c r="J8173">
        <f>MAX(I8173*F8173,E8173)</f>
        <v>15.298890573873541</v>
      </c>
      <c r="L8173" s="166"/>
      <c r="M8173" s="41"/>
      <c r="N8173" s="41"/>
      <c r="O8173" s="41"/>
    </row>
    <row r="8174" spans="1:15" x14ac:dyDescent="0.25">
      <c r="A8174" s="165">
        <v>43806.5</v>
      </c>
      <c r="B8174" s="167">
        <f>WEEKNUM(A8174)</f>
        <v>49</v>
      </c>
      <c r="C8174" s="164">
        <f>WEEKDAY(A8174)</f>
        <v>7</v>
      </c>
      <c r="D8174" s="164">
        <v>13</v>
      </c>
      <c r="E8174" s="163">
        <v>10</v>
      </c>
      <c r="F8174" s="163">
        <v>13.914999999999999</v>
      </c>
      <c r="G8174" s="163">
        <v>12.2225</v>
      </c>
      <c r="H8174" s="1">
        <v>2499</v>
      </c>
      <c r="I8174" s="161">
        <f>VLOOKUP(B8174,L$2:M$54,2,FALSE)</f>
        <v>1.033708822559023</v>
      </c>
      <c r="J8174">
        <f>MAX(I8174*F8174,E8174)</f>
        <v>14.384058265908804</v>
      </c>
      <c r="L8174" s="166"/>
      <c r="M8174" s="41"/>
      <c r="N8174" s="41"/>
      <c r="O8174" s="41"/>
    </row>
    <row r="8175" spans="1:15" x14ac:dyDescent="0.25">
      <c r="A8175" s="165">
        <v>43806.541666666664</v>
      </c>
      <c r="B8175" s="167">
        <f>WEEKNUM(A8175)</f>
        <v>49</v>
      </c>
      <c r="C8175" s="164">
        <f>WEEKDAY(A8175)</f>
        <v>7</v>
      </c>
      <c r="D8175" s="164">
        <v>14</v>
      </c>
      <c r="E8175" s="163">
        <v>10</v>
      </c>
      <c r="F8175" s="163">
        <v>14.510000000000002</v>
      </c>
      <c r="G8175" s="163">
        <v>11.895</v>
      </c>
      <c r="H8175" s="1">
        <v>2600</v>
      </c>
      <c r="I8175" s="161">
        <f>VLOOKUP(B8175,L$2:M$54,2,FALSE)</f>
        <v>1.033708822559023</v>
      </c>
      <c r="J8175">
        <f>MAX(I8175*F8175,E8175)</f>
        <v>14.999115015331425</v>
      </c>
      <c r="L8175" s="166"/>
      <c r="M8175" s="41"/>
      <c r="N8175" s="41"/>
      <c r="O8175" s="41"/>
    </row>
    <row r="8176" spans="1:15" x14ac:dyDescent="0.25">
      <c r="A8176" s="165">
        <v>43806.583333333336</v>
      </c>
      <c r="B8176" s="167">
        <f>WEEKNUM(A8176)</f>
        <v>49</v>
      </c>
      <c r="C8176" s="164">
        <f>WEEKDAY(A8176)</f>
        <v>7</v>
      </c>
      <c r="D8176" s="164">
        <v>15</v>
      </c>
      <c r="E8176" s="163">
        <v>10</v>
      </c>
      <c r="F8176" s="163">
        <v>14.995000000000001</v>
      </c>
      <c r="G8176" s="163">
        <v>12.147500000000001</v>
      </c>
      <c r="H8176" s="1">
        <v>2914</v>
      </c>
      <c r="I8176" s="161">
        <f>VLOOKUP(B8176,L$2:M$54,2,FALSE)</f>
        <v>1.033708822559023</v>
      </c>
      <c r="J8176">
        <f>MAX(I8176*F8176,E8176)</f>
        <v>15.50046379427255</v>
      </c>
      <c r="L8176" s="166"/>
      <c r="M8176" s="41"/>
      <c r="N8176" s="41"/>
      <c r="O8176" s="41"/>
    </row>
    <row r="8177" spans="1:15" x14ac:dyDescent="0.25">
      <c r="A8177" s="165">
        <v>43806.625</v>
      </c>
      <c r="B8177" s="167">
        <f>WEEKNUM(A8177)</f>
        <v>49</v>
      </c>
      <c r="C8177" s="164">
        <f>WEEKDAY(A8177)</f>
        <v>7</v>
      </c>
      <c r="D8177" s="164">
        <v>16</v>
      </c>
      <c r="E8177" s="163">
        <v>10</v>
      </c>
      <c r="F8177" s="163">
        <v>16.05</v>
      </c>
      <c r="G8177" s="163">
        <v>12.0175</v>
      </c>
      <c r="H8177" s="1">
        <v>3300</v>
      </c>
      <c r="I8177" s="161">
        <f>VLOOKUP(B8177,L$2:M$54,2,FALSE)</f>
        <v>1.033708822559023</v>
      </c>
      <c r="J8177">
        <f>MAX(I8177*F8177,E8177)</f>
        <v>16.591026602072318</v>
      </c>
      <c r="L8177" s="166"/>
      <c r="M8177" s="41"/>
      <c r="N8177" s="41"/>
      <c r="O8177" s="41"/>
    </row>
    <row r="8178" spans="1:15" x14ac:dyDescent="0.25">
      <c r="A8178" s="165">
        <v>43806.666666666664</v>
      </c>
      <c r="B8178" s="167">
        <f>WEEKNUM(A8178)</f>
        <v>49</v>
      </c>
      <c r="C8178" s="164">
        <f>WEEKDAY(A8178)</f>
        <v>7</v>
      </c>
      <c r="D8178" s="164">
        <v>17</v>
      </c>
      <c r="E8178" s="163">
        <v>10</v>
      </c>
      <c r="F8178" s="163">
        <v>16.064999999999998</v>
      </c>
      <c r="G8178" s="163">
        <v>12.9275</v>
      </c>
      <c r="H8178" s="1">
        <v>4236</v>
      </c>
      <c r="I8178" s="161">
        <f>VLOOKUP(B8178,L$2:M$54,2,FALSE)</f>
        <v>1.033708822559023</v>
      </c>
      <c r="J8178">
        <f>MAX(I8178*F8178,E8178)</f>
        <v>16.6065322344107</v>
      </c>
      <c r="L8178" s="166"/>
      <c r="M8178" s="41"/>
      <c r="N8178" s="41"/>
      <c r="O8178" s="41"/>
    </row>
    <row r="8179" spans="1:15" x14ac:dyDescent="0.25">
      <c r="A8179" s="165">
        <v>43806.708333333336</v>
      </c>
      <c r="B8179" s="167">
        <f>WEEKNUM(A8179)</f>
        <v>49</v>
      </c>
      <c r="C8179" s="164">
        <f>WEEKDAY(A8179)</f>
        <v>7</v>
      </c>
      <c r="D8179" s="164">
        <v>18</v>
      </c>
      <c r="E8179" s="163">
        <v>10</v>
      </c>
      <c r="F8179" s="163">
        <v>18.015000000000001</v>
      </c>
      <c r="G8179" s="163">
        <v>13.262499999999999</v>
      </c>
      <c r="H8179" s="1">
        <v>3806</v>
      </c>
      <c r="I8179" s="161">
        <f>VLOOKUP(B8179,L$2:M$54,2,FALSE)</f>
        <v>1.033708822559023</v>
      </c>
      <c r="J8179">
        <f>MAX(I8179*F8179,E8179)</f>
        <v>18.622264438400798</v>
      </c>
      <c r="L8179" s="166"/>
      <c r="M8179" s="41"/>
      <c r="N8179" s="41"/>
      <c r="O8179" s="41"/>
    </row>
    <row r="8180" spans="1:15" x14ac:dyDescent="0.25">
      <c r="A8180" s="165">
        <v>43806.75</v>
      </c>
      <c r="B8180" s="167">
        <f>WEEKNUM(A8180)</f>
        <v>49</v>
      </c>
      <c r="C8180" s="164">
        <f>WEEKDAY(A8180)</f>
        <v>7</v>
      </c>
      <c r="D8180" s="164">
        <v>19</v>
      </c>
      <c r="E8180" s="163">
        <v>10</v>
      </c>
      <c r="F8180" s="163">
        <v>15.719999999999999</v>
      </c>
      <c r="G8180" s="163">
        <v>13.115</v>
      </c>
      <c r="H8180" s="1">
        <v>3427</v>
      </c>
      <c r="I8180" s="161">
        <f>VLOOKUP(B8180,L$2:M$54,2,FALSE)</f>
        <v>1.033708822559023</v>
      </c>
      <c r="J8180">
        <f>MAX(I8180*F8180,E8180)</f>
        <v>16.249902690627838</v>
      </c>
      <c r="L8180" s="166"/>
      <c r="M8180" s="41"/>
      <c r="N8180" s="41"/>
      <c r="O8180" s="41"/>
    </row>
    <row r="8181" spans="1:15" x14ac:dyDescent="0.25">
      <c r="A8181" s="165">
        <v>43806.791666666664</v>
      </c>
      <c r="B8181" s="167">
        <f>WEEKNUM(A8181)</f>
        <v>49</v>
      </c>
      <c r="C8181" s="164">
        <f>WEEKDAY(A8181)</f>
        <v>7</v>
      </c>
      <c r="D8181" s="164">
        <v>20</v>
      </c>
      <c r="E8181" s="163">
        <v>10</v>
      </c>
      <c r="F8181" s="163">
        <v>14.530000000000001</v>
      </c>
      <c r="G8181" s="163">
        <v>12.262500000000001</v>
      </c>
      <c r="H8181" s="1">
        <v>2075</v>
      </c>
      <c r="I8181" s="161">
        <f>VLOOKUP(B8181,L$2:M$54,2,FALSE)</f>
        <v>1.033708822559023</v>
      </c>
      <c r="J8181">
        <f>MAX(I8181*F8181,E8181)</f>
        <v>15.019789191782605</v>
      </c>
      <c r="L8181" s="166"/>
      <c r="M8181" s="41"/>
      <c r="N8181" s="41"/>
      <c r="O8181" s="41"/>
    </row>
    <row r="8182" spans="1:15" x14ac:dyDescent="0.25">
      <c r="A8182" s="165">
        <v>43806.833333333336</v>
      </c>
      <c r="B8182" s="167">
        <f>WEEKNUM(A8182)</f>
        <v>49</v>
      </c>
      <c r="C8182" s="164">
        <f>WEEKDAY(A8182)</f>
        <v>7</v>
      </c>
      <c r="D8182" s="164">
        <v>21</v>
      </c>
      <c r="E8182" s="163">
        <v>10</v>
      </c>
      <c r="F8182" s="163">
        <v>12.975</v>
      </c>
      <c r="G8182" s="163">
        <v>11.54</v>
      </c>
      <c r="H8182" s="1">
        <v>1332</v>
      </c>
      <c r="I8182" s="161">
        <f>VLOOKUP(B8182,L$2:M$54,2,FALSE)</f>
        <v>1.033708822559023</v>
      </c>
      <c r="J8182">
        <f>MAX(I8182*F8182,E8182)</f>
        <v>13.412371972703323</v>
      </c>
      <c r="L8182" s="166"/>
      <c r="M8182" s="41"/>
      <c r="N8182" s="41"/>
      <c r="O8182" s="41"/>
    </row>
    <row r="8183" spans="1:15" x14ac:dyDescent="0.25">
      <c r="A8183" s="165">
        <v>43806.875</v>
      </c>
      <c r="B8183" s="167">
        <f>WEEKNUM(A8183)</f>
        <v>49</v>
      </c>
      <c r="C8183" s="164">
        <f>WEEKDAY(A8183)</f>
        <v>7</v>
      </c>
      <c r="D8183" s="164">
        <v>22</v>
      </c>
      <c r="E8183" s="163">
        <v>12</v>
      </c>
      <c r="F8183" s="163">
        <v>12.2</v>
      </c>
      <c r="G8183" s="163">
        <v>11.55</v>
      </c>
      <c r="H8183" s="1">
        <v>1062</v>
      </c>
      <c r="I8183" s="161">
        <f>VLOOKUP(B8183,L$2:M$54,2,FALSE)</f>
        <v>1.033708822559023</v>
      </c>
      <c r="J8183">
        <f>MAX(I8183*F8183,E8183)</f>
        <v>12.61124763522008</v>
      </c>
      <c r="L8183" s="166"/>
      <c r="M8183" s="41"/>
      <c r="N8183" s="41"/>
      <c r="O8183" s="41"/>
    </row>
    <row r="8184" spans="1:15" x14ac:dyDescent="0.25">
      <c r="A8184" s="165">
        <v>43806.916666666664</v>
      </c>
      <c r="B8184" s="167">
        <f>WEEKNUM(A8184)</f>
        <v>49</v>
      </c>
      <c r="C8184" s="164">
        <f>WEEKDAY(A8184)</f>
        <v>7</v>
      </c>
      <c r="D8184" s="164">
        <v>23</v>
      </c>
      <c r="E8184" s="163">
        <v>12</v>
      </c>
      <c r="F8184" s="163">
        <v>12.885</v>
      </c>
      <c r="G8184" s="163">
        <v>11.719999999999999</v>
      </c>
      <c r="H8184" s="1">
        <v>996</v>
      </c>
      <c r="I8184" s="161">
        <f>VLOOKUP(B8184,L$2:M$54,2,FALSE)</f>
        <v>1.033708822559023</v>
      </c>
      <c r="J8184">
        <f>MAX(I8184*F8184,E8184)</f>
        <v>13.319338178673011</v>
      </c>
      <c r="L8184" s="166"/>
      <c r="M8184" s="41"/>
      <c r="N8184" s="41"/>
      <c r="O8184" s="41"/>
    </row>
    <row r="8185" spans="1:15" x14ac:dyDescent="0.25">
      <c r="A8185" s="165">
        <v>43806.958333333336</v>
      </c>
      <c r="B8185" s="167">
        <f>WEEKNUM(A8185)</f>
        <v>49</v>
      </c>
      <c r="C8185" s="164">
        <f>WEEKDAY(A8185)</f>
        <v>7</v>
      </c>
      <c r="D8185" s="164">
        <v>24</v>
      </c>
      <c r="E8185" s="163">
        <v>11.645</v>
      </c>
      <c r="F8185" s="163">
        <v>11.645</v>
      </c>
      <c r="G8185" s="163">
        <v>12.379999999999999</v>
      </c>
      <c r="H8185" s="1">
        <v>692</v>
      </c>
      <c r="I8185" s="161">
        <f>VLOOKUP(B8185,L$2:M$54,2,FALSE)</f>
        <v>1.033708822559023</v>
      </c>
      <c r="J8185">
        <f>MAX(I8185*F8185,E8185)</f>
        <v>12.037539238699821</v>
      </c>
      <c r="L8185" s="166"/>
      <c r="M8185" s="41"/>
      <c r="N8185" s="41"/>
      <c r="O8185" s="41"/>
    </row>
    <row r="8186" spans="1:15" x14ac:dyDescent="0.25">
      <c r="A8186" s="165">
        <v>43807</v>
      </c>
      <c r="B8186" s="167">
        <f>WEEKNUM(A8186)</f>
        <v>50</v>
      </c>
      <c r="C8186" s="164">
        <f>WEEKDAY(A8186)</f>
        <v>1</v>
      </c>
      <c r="D8186" s="164">
        <v>1</v>
      </c>
      <c r="E8186" s="163">
        <v>12.100000000000001</v>
      </c>
      <c r="F8186" s="163">
        <v>12.100000000000001</v>
      </c>
      <c r="G8186" s="163">
        <v>11.855</v>
      </c>
      <c r="H8186" s="1">
        <v>367</v>
      </c>
      <c r="I8186" s="161">
        <f>VLOOKUP(B8186,L$2:M$54,2,FALSE)</f>
        <v>0.97424147263854044</v>
      </c>
      <c r="J8186">
        <f>MAX(I8186*F8186,E8186)</f>
        <v>12.100000000000001</v>
      </c>
      <c r="L8186" s="166"/>
      <c r="M8186" s="41"/>
      <c r="N8186" s="41"/>
      <c r="O8186" s="41"/>
    </row>
    <row r="8187" spans="1:15" x14ac:dyDescent="0.25">
      <c r="A8187" s="165">
        <v>43807.041666666664</v>
      </c>
      <c r="B8187" s="167">
        <f>WEEKNUM(A8187)</f>
        <v>50</v>
      </c>
      <c r="C8187" s="164">
        <f>WEEKDAY(A8187)</f>
        <v>1</v>
      </c>
      <c r="D8187" s="164">
        <v>2</v>
      </c>
      <c r="E8187" s="163">
        <v>11.620000000000001</v>
      </c>
      <c r="F8187" s="163">
        <v>11.620000000000001</v>
      </c>
      <c r="G8187" s="163">
        <v>11.925000000000001</v>
      </c>
      <c r="H8187" s="1">
        <v>195</v>
      </c>
      <c r="I8187" s="161">
        <f>VLOOKUP(B8187,L$2:M$54,2,FALSE)</f>
        <v>0.97424147263854044</v>
      </c>
      <c r="J8187">
        <f>MAX(I8187*F8187,E8187)</f>
        <v>11.620000000000001</v>
      </c>
      <c r="L8187" s="166"/>
      <c r="M8187" s="41"/>
      <c r="N8187" s="41"/>
      <c r="O8187" s="41"/>
    </row>
    <row r="8188" spans="1:15" x14ac:dyDescent="0.25">
      <c r="A8188" s="165">
        <v>43807.083333333336</v>
      </c>
      <c r="B8188" s="167">
        <f>WEEKNUM(A8188)</f>
        <v>50</v>
      </c>
      <c r="C8188" s="164">
        <f>WEEKDAY(A8188)</f>
        <v>1</v>
      </c>
      <c r="D8188" s="164">
        <v>3</v>
      </c>
      <c r="E8188" s="163">
        <v>10.18</v>
      </c>
      <c r="F8188" s="163">
        <v>10.18</v>
      </c>
      <c r="G8188" s="163">
        <v>11.0625</v>
      </c>
      <c r="H8188" s="1">
        <v>126</v>
      </c>
      <c r="I8188" s="161">
        <f>VLOOKUP(B8188,L$2:M$54,2,FALSE)</f>
        <v>0.97424147263854044</v>
      </c>
      <c r="J8188">
        <f>MAX(I8188*F8188,E8188)</f>
        <v>10.18</v>
      </c>
      <c r="L8188" s="166"/>
      <c r="M8188" s="41"/>
      <c r="N8188" s="41"/>
      <c r="O8188" s="41"/>
    </row>
    <row r="8189" spans="1:15" x14ac:dyDescent="0.25">
      <c r="A8189" s="165">
        <v>43807.125</v>
      </c>
      <c r="B8189" s="167">
        <f>WEEKNUM(A8189)</f>
        <v>50</v>
      </c>
      <c r="C8189" s="164">
        <f>WEEKDAY(A8189)</f>
        <v>1</v>
      </c>
      <c r="D8189" s="164">
        <v>4</v>
      </c>
      <c r="E8189" s="163">
        <v>9.7899999999999991</v>
      </c>
      <c r="F8189" s="163">
        <v>9.7899999999999991</v>
      </c>
      <c r="G8189" s="163">
        <v>12.01</v>
      </c>
      <c r="H8189" s="1">
        <v>172</v>
      </c>
      <c r="I8189" s="161">
        <f>VLOOKUP(B8189,L$2:M$54,2,FALSE)</f>
        <v>0.97424147263854044</v>
      </c>
      <c r="J8189">
        <f>MAX(I8189*F8189,E8189)</f>
        <v>9.7899999999999991</v>
      </c>
      <c r="L8189" s="166"/>
      <c r="M8189" s="41"/>
      <c r="N8189" s="41"/>
      <c r="O8189" s="41"/>
    </row>
    <row r="8190" spans="1:15" x14ac:dyDescent="0.25">
      <c r="A8190" s="165">
        <v>43807.166666666664</v>
      </c>
      <c r="B8190" s="167">
        <f>WEEKNUM(A8190)</f>
        <v>50</v>
      </c>
      <c r="C8190" s="164">
        <f>WEEKDAY(A8190)</f>
        <v>1</v>
      </c>
      <c r="D8190" s="164">
        <v>5</v>
      </c>
      <c r="E8190" s="163">
        <v>10.120000000000001</v>
      </c>
      <c r="F8190" s="163">
        <v>10.120000000000001</v>
      </c>
      <c r="G8190" s="163">
        <v>10.282499999999999</v>
      </c>
      <c r="H8190" s="1">
        <v>549</v>
      </c>
      <c r="I8190" s="161">
        <f>VLOOKUP(B8190,L$2:M$54,2,FALSE)</f>
        <v>0.97424147263854044</v>
      </c>
      <c r="J8190">
        <f>MAX(I8190*F8190,E8190)</f>
        <v>10.120000000000001</v>
      </c>
      <c r="L8190" s="166"/>
      <c r="M8190" s="41"/>
      <c r="N8190" s="41"/>
      <c r="O8190" s="41"/>
    </row>
    <row r="8191" spans="1:15" x14ac:dyDescent="0.25">
      <c r="A8191" s="165">
        <v>43807.208333333336</v>
      </c>
      <c r="B8191" s="167">
        <f>WEEKNUM(A8191)</f>
        <v>50</v>
      </c>
      <c r="C8191" s="164">
        <f>WEEKDAY(A8191)</f>
        <v>1</v>
      </c>
      <c r="D8191" s="164">
        <v>6</v>
      </c>
      <c r="E8191" s="163">
        <v>10.14</v>
      </c>
      <c r="F8191" s="163">
        <v>10.14</v>
      </c>
      <c r="G8191" s="163">
        <v>9.995000000000001</v>
      </c>
      <c r="H8191" s="1">
        <v>1004</v>
      </c>
      <c r="I8191" s="161">
        <f>VLOOKUP(B8191,L$2:M$54,2,FALSE)</f>
        <v>0.97424147263854044</v>
      </c>
      <c r="J8191">
        <f>MAX(I8191*F8191,E8191)</f>
        <v>10.14</v>
      </c>
      <c r="L8191" s="166"/>
      <c r="M8191" s="41"/>
      <c r="N8191" s="41"/>
      <c r="O8191" s="41"/>
    </row>
    <row r="8192" spans="1:15" x14ac:dyDescent="0.25">
      <c r="A8192" s="165">
        <v>43807.25</v>
      </c>
      <c r="B8192" s="167">
        <f>WEEKNUM(A8192)</f>
        <v>50</v>
      </c>
      <c r="C8192" s="164">
        <f>WEEKDAY(A8192)</f>
        <v>1</v>
      </c>
      <c r="D8192" s="164">
        <v>7</v>
      </c>
      <c r="E8192" s="163">
        <v>9.8550000000000004</v>
      </c>
      <c r="F8192" s="163">
        <v>9.870000000000001</v>
      </c>
      <c r="G8192" s="163">
        <v>10.989999999999998</v>
      </c>
      <c r="H8192" s="1">
        <v>3217</v>
      </c>
      <c r="I8192" s="161">
        <f>VLOOKUP(B8192,L$2:M$54,2,FALSE)</f>
        <v>0.97424147263854044</v>
      </c>
      <c r="J8192">
        <f>MAX(I8192*F8192,E8192)</f>
        <v>9.8550000000000004</v>
      </c>
      <c r="L8192" s="166"/>
      <c r="M8192" s="41"/>
      <c r="N8192" s="41"/>
      <c r="O8192" s="41"/>
    </row>
    <row r="8193" spans="1:15" x14ac:dyDescent="0.25">
      <c r="A8193" s="165">
        <v>43807.291666666664</v>
      </c>
      <c r="B8193" s="167">
        <f>WEEKNUM(A8193)</f>
        <v>50</v>
      </c>
      <c r="C8193" s="164">
        <f>WEEKDAY(A8193)</f>
        <v>1</v>
      </c>
      <c r="D8193" s="164">
        <v>8</v>
      </c>
      <c r="E8193" s="163">
        <v>9.9349999999999987</v>
      </c>
      <c r="F8193" s="163">
        <v>9.7650000000000006</v>
      </c>
      <c r="G8193" s="163">
        <v>12.504999999999999</v>
      </c>
      <c r="H8193" s="1">
        <v>3982</v>
      </c>
      <c r="I8193" s="161">
        <f>VLOOKUP(B8193,L$2:M$54,2,FALSE)</f>
        <v>0.97424147263854044</v>
      </c>
      <c r="J8193">
        <f>MAX(I8193*F8193,E8193)</f>
        <v>9.9349999999999987</v>
      </c>
      <c r="L8193" s="166"/>
      <c r="M8193" s="41"/>
      <c r="N8193" s="41"/>
      <c r="O8193" s="41"/>
    </row>
    <row r="8194" spans="1:15" x14ac:dyDescent="0.25">
      <c r="A8194" s="165">
        <v>43807.333333333336</v>
      </c>
      <c r="B8194" s="167">
        <f>WEEKNUM(A8194)</f>
        <v>50</v>
      </c>
      <c r="C8194" s="164">
        <f>WEEKDAY(A8194)</f>
        <v>1</v>
      </c>
      <c r="D8194" s="164">
        <v>9</v>
      </c>
      <c r="E8194" s="163">
        <v>9</v>
      </c>
      <c r="F8194" s="163">
        <v>12.815000000000001</v>
      </c>
      <c r="G8194" s="163">
        <v>12.879999999999999</v>
      </c>
      <c r="H8194" s="1">
        <v>3548</v>
      </c>
      <c r="I8194" s="161">
        <f>VLOOKUP(B8194,L$2:M$54,2,FALSE)</f>
        <v>0.97424147263854044</v>
      </c>
      <c r="J8194">
        <f>MAX(I8194*F8194,E8194)</f>
        <v>12.484904471862897</v>
      </c>
      <c r="L8194" s="166"/>
      <c r="M8194" s="41"/>
      <c r="N8194" s="41"/>
      <c r="O8194" s="41"/>
    </row>
    <row r="8195" spans="1:15" x14ac:dyDescent="0.25">
      <c r="A8195" s="165">
        <v>43807.375</v>
      </c>
      <c r="B8195" s="167">
        <f>WEEKNUM(A8195)</f>
        <v>50</v>
      </c>
      <c r="C8195" s="164">
        <f>WEEKDAY(A8195)</f>
        <v>1</v>
      </c>
      <c r="D8195" s="164">
        <v>10</v>
      </c>
      <c r="E8195" s="163">
        <v>10</v>
      </c>
      <c r="F8195" s="163">
        <v>14.09</v>
      </c>
      <c r="G8195" s="163">
        <v>12.477500000000001</v>
      </c>
      <c r="H8195" s="1">
        <v>3114</v>
      </c>
      <c r="I8195" s="161">
        <f>VLOOKUP(B8195,L$2:M$54,2,FALSE)</f>
        <v>0.97424147263854044</v>
      </c>
      <c r="J8195">
        <f>MAX(I8195*F8195,E8195)</f>
        <v>13.727062349477034</v>
      </c>
      <c r="L8195" s="166"/>
      <c r="M8195" s="41"/>
      <c r="N8195" s="41"/>
      <c r="O8195" s="41"/>
    </row>
    <row r="8196" spans="1:15" x14ac:dyDescent="0.25">
      <c r="A8196" s="165">
        <v>43807.416666666664</v>
      </c>
      <c r="B8196" s="167">
        <f>WEEKNUM(A8196)</f>
        <v>50</v>
      </c>
      <c r="C8196" s="164">
        <f>WEEKDAY(A8196)</f>
        <v>1</v>
      </c>
      <c r="D8196" s="164">
        <v>11</v>
      </c>
      <c r="E8196" s="163">
        <v>10</v>
      </c>
      <c r="F8196" s="163">
        <v>13.98</v>
      </c>
      <c r="G8196" s="163">
        <v>12.952500000000001</v>
      </c>
      <c r="H8196" s="1">
        <v>3333</v>
      </c>
      <c r="I8196" s="161">
        <f>VLOOKUP(B8196,L$2:M$54,2,FALSE)</f>
        <v>0.97424147263854044</v>
      </c>
      <c r="J8196">
        <f>MAX(I8196*F8196,E8196)</f>
        <v>13.619895787486795</v>
      </c>
      <c r="L8196" s="166"/>
      <c r="M8196" s="41"/>
      <c r="N8196" s="41"/>
      <c r="O8196" s="41"/>
    </row>
    <row r="8197" spans="1:15" x14ac:dyDescent="0.25">
      <c r="A8197" s="165">
        <v>43807.458333333336</v>
      </c>
      <c r="B8197" s="167">
        <f>WEEKNUM(A8197)</f>
        <v>50</v>
      </c>
      <c r="C8197" s="164">
        <f>WEEKDAY(A8197)</f>
        <v>1</v>
      </c>
      <c r="D8197" s="164">
        <v>12</v>
      </c>
      <c r="E8197" s="163">
        <v>10</v>
      </c>
      <c r="F8197" s="163">
        <v>14.09</v>
      </c>
      <c r="G8197" s="163">
        <v>12.399999999999999</v>
      </c>
      <c r="H8197" s="1">
        <v>3214</v>
      </c>
      <c r="I8197" s="161">
        <f>VLOOKUP(B8197,L$2:M$54,2,FALSE)</f>
        <v>0.97424147263854044</v>
      </c>
      <c r="J8197">
        <f>MAX(I8197*F8197,E8197)</f>
        <v>13.727062349477034</v>
      </c>
      <c r="L8197" s="166"/>
      <c r="M8197" s="41"/>
      <c r="N8197" s="41"/>
      <c r="O8197" s="41"/>
    </row>
    <row r="8198" spans="1:15" x14ac:dyDescent="0.25">
      <c r="A8198" s="165">
        <v>43807.5</v>
      </c>
      <c r="B8198" s="167">
        <f>WEEKNUM(A8198)</f>
        <v>50</v>
      </c>
      <c r="C8198" s="164">
        <f>WEEKDAY(A8198)</f>
        <v>1</v>
      </c>
      <c r="D8198" s="164">
        <v>13</v>
      </c>
      <c r="E8198" s="163">
        <v>10</v>
      </c>
      <c r="F8198" s="163">
        <v>13.98</v>
      </c>
      <c r="G8198" s="163">
        <v>11.9575</v>
      </c>
      <c r="H8198" s="1">
        <v>2842</v>
      </c>
      <c r="I8198" s="161">
        <f>VLOOKUP(B8198,L$2:M$54,2,FALSE)</f>
        <v>0.97424147263854044</v>
      </c>
      <c r="J8198">
        <f>MAX(I8198*F8198,E8198)</f>
        <v>13.619895787486795</v>
      </c>
      <c r="L8198" s="166"/>
      <c r="M8198" s="41"/>
      <c r="N8198" s="41"/>
      <c r="O8198" s="41"/>
    </row>
    <row r="8199" spans="1:15" x14ac:dyDescent="0.25">
      <c r="A8199" s="165">
        <v>43807.541666666664</v>
      </c>
      <c r="B8199" s="167">
        <f>WEEKNUM(A8199)</f>
        <v>50</v>
      </c>
      <c r="C8199" s="164">
        <f>WEEKDAY(A8199)</f>
        <v>1</v>
      </c>
      <c r="D8199" s="164">
        <v>14</v>
      </c>
      <c r="E8199" s="163">
        <v>10</v>
      </c>
      <c r="F8199" s="163">
        <v>14.09</v>
      </c>
      <c r="G8199" s="163">
        <v>12.254999999999999</v>
      </c>
      <c r="H8199" s="1">
        <v>2882</v>
      </c>
      <c r="I8199" s="161">
        <f>VLOOKUP(B8199,L$2:M$54,2,FALSE)</f>
        <v>0.97424147263854044</v>
      </c>
      <c r="J8199">
        <f>MAX(I8199*F8199,E8199)</f>
        <v>13.727062349477034</v>
      </c>
      <c r="L8199" s="166"/>
      <c r="M8199" s="41"/>
      <c r="N8199" s="41"/>
      <c r="O8199" s="41"/>
    </row>
    <row r="8200" spans="1:15" x14ac:dyDescent="0.25">
      <c r="A8200" s="165">
        <v>43807.583333333336</v>
      </c>
      <c r="B8200" s="167">
        <f>WEEKNUM(A8200)</f>
        <v>50</v>
      </c>
      <c r="C8200" s="164">
        <f>WEEKDAY(A8200)</f>
        <v>1</v>
      </c>
      <c r="D8200" s="164">
        <v>15</v>
      </c>
      <c r="E8200" s="163">
        <v>10</v>
      </c>
      <c r="F8200" s="163">
        <v>13.98</v>
      </c>
      <c r="G8200" s="163">
        <v>12.4975</v>
      </c>
      <c r="H8200" s="1">
        <v>3138</v>
      </c>
      <c r="I8200" s="161">
        <f>VLOOKUP(B8200,L$2:M$54,2,FALSE)</f>
        <v>0.97424147263854044</v>
      </c>
      <c r="J8200">
        <f>MAX(I8200*F8200,E8200)</f>
        <v>13.619895787486795</v>
      </c>
      <c r="L8200" s="166"/>
      <c r="M8200" s="41"/>
      <c r="N8200" s="41"/>
      <c r="O8200" s="41"/>
    </row>
    <row r="8201" spans="1:15" x14ac:dyDescent="0.25">
      <c r="A8201" s="165">
        <v>43807.625</v>
      </c>
      <c r="B8201" s="167">
        <f>WEEKNUM(A8201)</f>
        <v>50</v>
      </c>
      <c r="C8201" s="164">
        <f>WEEKDAY(A8201)</f>
        <v>1</v>
      </c>
      <c r="D8201" s="164">
        <v>16</v>
      </c>
      <c r="E8201" s="163">
        <v>10</v>
      </c>
      <c r="F8201" s="163">
        <v>13.865</v>
      </c>
      <c r="G8201" s="163">
        <v>13.025</v>
      </c>
      <c r="H8201" s="1">
        <v>3268</v>
      </c>
      <c r="I8201" s="161">
        <f>VLOOKUP(B8201,L$2:M$54,2,FALSE)</f>
        <v>0.97424147263854044</v>
      </c>
      <c r="J8201">
        <f>MAX(I8201*F8201,E8201)</f>
        <v>13.507858018133364</v>
      </c>
      <c r="L8201" s="166"/>
      <c r="M8201" s="41"/>
      <c r="N8201" s="41"/>
      <c r="O8201" s="41"/>
    </row>
    <row r="8202" spans="1:15" x14ac:dyDescent="0.25">
      <c r="A8202" s="165">
        <v>43807.666666666664</v>
      </c>
      <c r="B8202" s="167">
        <f>WEEKNUM(A8202)</f>
        <v>50</v>
      </c>
      <c r="C8202" s="164">
        <f>WEEKDAY(A8202)</f>
        <v>1</v>
      </c>
      <c r="D8202" s="164">
        <v>17</v>
      </c>
      <c r="E8202" s="163">
        <v>10</v>
      </c>
      <c r="F8202" s="163">
        <v>13.684999999999999</v>
      </c>
      <c r="G8202" s="163">
        <v>13.032499999999999</v>
      </c>
      <c r="H8202" s="1">
        <v>2670</v>
      </c>
      <c r="I8202" s="161">
        <f>VLOOKUP(B8202,L$2:M$54,2,FALSE)</f>
        <v>0.97424147263854044</v>
      </c>
      <c r="J8202">
        <f>MAX(I8202*F8202,E8202)</f>
        <v>13.332494553058424</v>
      </c>
      <c r="L8202" s="166"/>
      <c r="M8202" s="41"/>
      <c r="N8202" s="41"/>
      <c r="O8202" s="41"/>
    </row>
    <row r="8203" spans="1:15" x14ac:dyDescent="0.25">
      <c r="A8203" s="165">
        <v>43807.708333333336</v>
      </c>
      <c r="B8203" s="167">
        <f>WEEKNUM(A8203)</f>
        <v>50</v>
      </c>
      <c r="C8203" s="164">
        <f>WEEKDAY(A8203)</f>
        <v>1</v>
      </c>
      <c r="D8203" s="164">
        <v>18</v>
      </c>
      <c r="E8203" s="163">
        <v>10</v>
      </c>
      <c r="F8203" s="163">
        <v>14.09</v>
      </c>
      <c r="G8203" s="163">
        <v>14.0075</v>
      </c>
      <c r="H8203" s="1">
        <v>3257</v>
      </c>
      <c r="I8203" s="161">
        <f>VLOOKUP(B8203,L$2:M$54,2,FALSE)</f>
        <v>0.97424147263854044</v>
      </c>
      <c r="J8203">
        <f>MAX(I8203*F8203,E8203)</f>
        <v>13.727062349477034</v>
      </c>
      <c r="L8203" s="166"/>
      <c r="M8203" s="41"/>
      <c r="N8203" s="41"/>
      <c r="O8203" s="41"/>
    </row>
    <row r="8204" spans="1:15" x14ac:dyDescent="0.25">
      <c r="A8204" s="165">
        <v>43807.75</v>
      </c>
      <c r="B8204" s="167">
        <f>WEEKNUM(A8204)</f>
        <v>50</v>
      </c>
      <c r="C8204" s="164">
        <f>WEEKDAY(A8204)</f>
        <v>1</v>
      </c>
      <c r="D8204" s="164">
        <v>19</v>
      </c>
      <c r="E8204" s="163">
        <v>10</v>
      </c>
      <c r="F8204" s="163">
        <v>13.99</v>
      </c>
      <c r="G8204" s="163">
        <v>12.86</v>
      </c>
      <c r="H8204" s="1">
        <v>2534</v>
      </c>
      <c r="I8204" s="161">
        <f>VLOOKUP(B8204,L$2:M$54,2,FALSE)</f>
        <v>0.97424147263854044</v>
      </c>
      <c r="J8204">
        <f>MAX(I8204*F8204,E8204)</f>
        <v>13.629638202213181</v>
      </c>
      <c r="L8204" s="166"/>
      <c r="M8204" s="41"/>
      <c r="N8204" s="41"/>
      <c r="O8204" s="41"/>
    </row>
    <row r="8205" spans="1:15" x14ac:dyDescent="0.25">
      <c r="A8205" s="165">
        <v>43807.791666666664</v>
      </c>
      <c r="B8205" s="167">
        <f>WEEKNUM(A8205)</f>
        <v>50</v>
      </c>
      <c r="C8205" s="164">
        <f>WEEKDAY(A8205)</f>
        <v>1</v>
      </c>
      <c r="D8205" s="164">
        <v>20</v>
      </c>
      <c r="E8205" s="163">
        <v>10</v>
      </c>
      <c r="F8205" s="163">
        <v>13.965</v>
      </c>
      <c r="G8205" s="163">
        <v>12.265000000000001</v>
      </c>
      <c r="H8205" s="1">
        <v>2002</v>
      </c>
      <c r="I8205" s="161">
        <f>VLOOKUP(B8205,L$2:M$54,2,FALSE)</f>
        <v>0.97424147263854044</v>
      </c>
      <c r="J8205">
        <f>MAX(I8205*F8205,E8205)</f>
        <v>13.605282165397217</v>
      </c>
      <c r="L8205" s="166"/>
      <c r="M8205" s="41"/>
      <c r="N8205" s="41"/>
      <c r="O8205" s="41"/>
    </row>
    <row r="8206" spans="1:15" x14ac:dyDescent="0.25">
      <c r="A8206" s="165">
        <v>43807.833333333336</v>
      </c>
      <c r="B8206" s="167">
        <f>WEEKNUM(A8206)</f>
        <v>50</v>
      </c>
      <c r="C8206" s="164">
        <f>WEEKDAY(A8206)</f>
        <v>1</v>
      </c>
      <c r="D8206" s="164">
        <v>21</v>
      </c>
      <c r="E8206" s="163">
        <v>10</v>
      </c>
      <c r="F8206" s="163">
        <v>12.815</v>
      </c>
      <c r="G8206" s="163">
        <v>11.487500000000001</v>
      </c>
      <c r="H8206" s="1">
        <v>1159</v>
      </c>
      <c r="I8206" s="161">
        <f>VLOOKUP(B8206,L$2:M$54,2,FALSE)</f>
        <v>0.97424147263854044</v>
      </c>
      <c r="J8206">
        <f>MAX(I8206*F8206,E8206)</f>
        <v>12.484904471862896</v>
      </c>
      <c r="L8206" s="166"/>
      <c r="M8206" s="41"/>
      <c r="N8206" s="41"/>
      <c r="O8206" s="41"/>
    </row>
    <row r="8207" spans="1:15" x14ac:dyDescent="0.25">
      <c r="A8207" s="165">
        <v>43807.875</v>
      </c>
      <c r="B8207" s="167">
        <f>WEEKNUM(A8207)</f>
        <v>50</v>
      </c>
      <c r="C8207" s="164">
        <f>WEEKDAY(A8207)</f>
        <v>1</v>
      </c>
      <c r="D8207" s="164">
        <v>22</v>
      </c>
      <c r="E8207" s="163">
        <v>12</v>
      </c>
      <c r="F8207" s="163">
        <v>12.045</v>
      </c>
      <c r="G8207" s="163">
        <v>12.1</v>
      </c>
      <c r="H8207" s="1">
        <v>783</v>
      </c>
      <c r="I8207" s="161">
        <f>VLOOKUP(B8207,L$2:M$54,2,FALSE)</f>
        <v>0.97424147263854044</v>
      </c>
      <c r="J8207">
        <f>MAX(I8207*F8207,E8207)</f>
        <v>12</v>
      </c>
      <c r="L8207" s="166"/>
      <c r="M8207" s="41"/>
      <c r="N8207" s="41"/>
      <c r="O8207" s="41"/>
    </row>
    <row r="8208" spans="1:15" x14ac:dyDescent="0.25">
      <c r="A8208" s="165">
        <v>43807.916666666664</v>
      </c>
      <c r="B8208" s="167">
        <f>WEEKNUM(A8208)</f>
        <v>50</v>
      </c>
      <c r="C8208" s="164">
        <f>WEEKDAY(A8208)</f>
        <v>1</v>
      </c>
      <c r="D8208" s="164">
        <v>23</v>
      </c>
      <c r="E8208" s="163">
        <v>11</v>
      </c>
      <c r="F8208" s="163">
        <v>11.73</v>
      </c>
      <c r="G8208" s="163">
        <v>12.442499999999999</v>
      </c>
      <c r="H8208" s="1">
        <v>890</v>
      </c>
      <c r="I8208" s="161">
        <f>VLOOKUP(B8208,L$2:M$54,2,FALSE)</f>
        <v>0.97424147263854044</v>
      </c>
      <c r="J8208">
        <f>MAX(I8208*F8208,E8208)</f>
        <v>11.427852474050081</v>
      </c>
      <c r="L8208" s="166"/>
      <c r="M8208" s="41"/>
      <c r="N8208" s="41"/>
      <c r="O8208" s="41"/>
    </row>
    <row r="8209" spans="1:15" x14ac:dyDescent="0.25">
      <c r="A8209" s="165">
        <v>43807.958333333336</v>
      </c>
      <c r="B8209" s="167">
        <f>WEEKNUM(A8209)</f>
        <v>50</v>
      </c>
      <c r="C8209" s="164">
        <f>WEEKDAY(A8209)</f>
        <v>1</v>
      </c>
      <c r="D8209" s="164">
        <v>24</v>
      </c>
      <c r="E8209" s="163">
        <v>11.815</v>
      </c>
      <c r="F8209" s="163">
        <v>11.815</v>
      </c>
      <c r="G8209" s="163">
        <v>11.645</v>
      </c>
      <c r="H8209" s="1">
        <v>903</v>
      </c>
      <c r="I8209" s="161">
        <f>VLOOKUP(B8209,L$2:M$54,2,FALSE)</f>
        <v>0.97424147263854044</v>
      </c>
      <c r="J8209">
        <f>MAX(I8209*F8209,E8209)</f>
        <v>11.815</v>
      </c>
      <c r="L8209" s="166"/>
      <c r="M8209" s="41"/>
      <c r="N8209" s="41"/>
      <c r="O8209" s="41"/>
    </row>
    <row r="8210" spans="1:15" x14ac:dyDescent="0.25">
      <c r="A8210" s="165">
        <v>43808</v>
      </c>
      <c r="B8210" s="167">
        <f>WEEKNUM(A8210)</f>
        <v>50</v>
      </c>
      <c r="C8210" s="164">
        <f>WEEKDAY(A8210)</f>
        <v>2</v>
      </c>
      <c r="D8210" s="164">
        <v>1</v>
      </c>
      <c r="E8210" s="163">
        <v>11.86</v>
      </c>
      <c r="F8210" s="163">
        <v>11.86</v>
      </c>
      <c r="G8210" s="163">
        <v>12.100000000000001</v>
      </c>
      <c r="H8210" s="1">
        <v>733</v>
      </c>
      <c r="I8210" s="161">
        <f>VLOOKUP(B8210,L$2:M$54,2,FALSE)</f>
        <v>0.97424147263854044</v>
      </c>
      <c r="J8210">
        <f>MAX(I8210*F8210,E8210)</f>
        <v>11.86</v>
      </c>
      <c r="L8210" s="166"/>
      <c r="M8210" s="41"/>
      <c r="N8210" s="41"/>
      <c r="O8210" s="41"/>
    </row>
    <row r="8211" spans="1:15" x14ac:dyDescent="0.25">
      <c r="A8211" s="165">
        <v>43808.041666666664</v>
      </c>
      <c r="B8211" s="167">
        <f>WEEKNUM(A8211)</f>
        <v>50</v>
      </c>
      <c r="C8211" s="164">
        <f>WEEKDAY(A8211)</f>
        <v>2</v>
      </c>
      <c r="D8211" s="164">
        <v>2</v>
      </c>
      <c r="E8211" s="163">
        <v>12.065</v>
      </c>
      <c r="F8211" s="163">
        <v>12.065</v>
      </c>
      <c r="G8211" s="163">
        <v>11.620000000000001</v>
      </c>
      <c r="H8211" s="1">
        <v>418</v>
      </c>
      <c r="I8211" s="161">
        <f>VLOOKUP(B8211,L$2:M$54,2,FALSE)</f>
        <v>0.97424147263854044</v>
      </c>
      <c r="J8211">
        <f>MAX(I8211*F8211,E8211)</f>
        <v>12.065</v>
      </c>
      <c r="L8211" s="166"/>
      <c r="M8211" s="41"/>
      <c r="N8211" s="41"/>
      <c r="O8211" s="41"/>
    </row>
    <row r="8212" spans="1:15" x14ac:dyDescent="0.25">
      <c r="A8212" s="165">
        <v>43808.083333333336</v>
      </c>
      <c r="B8212" s="167">
        <f>WEEKNUM(A8212)</f>
        <v>50</v>
      </c>
      <c r="C8212" s="164">
        <f>WEEKDAY(A8212)</f>
        <v>2</v>
      </c>
      <c r="D8212" s="164">
        <v>3</v>
      </c>
      <c r="E8212" s="163">
        <v>12.030000000000001</v>
      </c>
      <c r="F8212" s="163">
        <v>12.030000000000001</v>
      </c>
      <c r="G8212" s="163">
        <v>10.18</v>
      </c>
      <c r="H8212" s="1">
        <v>285</v>
      </c>
      <c r="I8212" s="161">
        <f>VLOOKUP(B8212,L$2:M$54,2,FALSE)</f>
        <v>0.97424147263854044</v>
      </c>
      <c r="J8212">
        <f>MAX(I8212*F8212,E8212)</f>
        <v>12.030000000000001</v>
      </c>
      <c r="L8212" s="166"/>
      <c r="M8212" s="41"/>
      <c r="N8212" s="41"/>
      <c r="O8212" s="41"/>
    </row>
    <row r="8213" spans="1:15" x14ac:dyDescent="0.25">
      <c r="A8213" s="165">
        <v>43808.125</v>
      </c>
      <c r="B8213" s="167">
        <f>WEEKNUM(A8213)</f>
        <v>50</v>
      </c>
      <c r="C8213" s="164">
        <f>WEEKDAY(A8213)</f>
        <v>2</v>
      </c>
      <c r="D8213" s="164">
        <v>4</v>
      </c>
      <c r="E8213" s="163">
        <v>9.9499999999999993</v>
      </c>
      <c r="F8213" s="163">
        <v>9.9499999999999993</v>
      </c>
      <c r="G8213" s="163">
        <v>9.7899999999999991</v>
      </c>
      <c r="H8213" s="1">
        <v>203</v>
      </c>
      <c r="I8213" s="161">
        <f>VLOOKUP(B8213,L$2:M$54,2,FALSE)</f>
        <v>0.97424147263854044</v>
      </c>
      <c r="J8213">
        <f>MAX(I8213*F8213,E8213)</f>
        <v>9.9499999999999993</v>
      </c>
      <c r="L8213" s="166"/>
      <c r="M8213" s="41"/>
      <c r="N8213" s="41"/>
      <c r="O8213" s="41"/>
    </row>
    <row r="8214" spans="1:15" x14ac:dyDescent="0.25">
      <c r="A8214" s="165">
        <v>43808.166666666664</v>
      </c>
      <c r="B8214" s="167">
        <f>WEEKNUM(A8214)</f>
        <v>50</v>
      </c>
      <c r="C8214" s="164">
        <f>WEEKDAY(A8214)</f>
        <v>2</v>
      </c>
      <c r="D8214" s="164">
        <v>5</v>
      </c>
      <c r="E8214" s="163">
        <v>10.190000000000001</v>
      </c>
      <c r="F8214" s="163">
        <v>10.190000000000001</v>
      </c>
      <c r="G8214" s="163">
        <v>10.120000000000001</v>
      </c>
      <c r="H8214" s="1">
        <v>289</v>
      </c>
      <c r="I8214" s="161">
        <f>VLOOKUP(B8214,L$2:M$54,2,FALSE)</f>
        <v>0.97424147263854044</v>
      </c>
      <c r="J8214">
        <f>MAX(I8214*F8214,E8214)</f>
        <v>10.190000000000001</v>
      </c>
      <c r="L8214" s="166"/>
      <c r="M8214" s="41"/>
      <c r="N8214" s="41"/>
      <c r="O8214" s="41"/>
    </row>
    <row r="8215" spans="1:15" x14ac:dyDescent="0.25">
      <c r="A8215" s="165">
        <v>43808.208333333336</v>
      </c>
      <c r="B8215" s="167">
        <f>WEEKNUM(A8215)</f>
        <v>50</v>
      </c>
      <c r="C8215" s="164">
        <f>WEEKDAY(A8215)</f>
        <v>2</v>
      </c>
      <c r="D8215" s="164">
        <v>6</v>
      </c>
      <c r="E8215" s="163">
        <v>10.065000000000001</v>
      </c>
      <c r="F8215" s="163">
        <v>10.065000000000001</v>
      </c>
      <c r="G8215" s="163">
        <v>10.14</v>
      </c>
      <c r="H8215" s="1">
        <v>369</v>
      </c>
      <c r="I8215" s="161">
        <f>VLOOKUP(B8215,L$2:M$54,2,FALSE)</f>
        <v>0.97424147263854044</v>
      </c>
      <c r="J8215">
        <f>MAX(I8215*F8215,E8215)</f>
        <v>10.065000000000001</v>
      </c>
      <c r="L8215" s="166"/>
      <c r="M8215" s="41"/>
      <c r="N8215" s="41"/>
      <c r="O8215" s="41"/>
    </row>
    <row r="8216" spans="1:15" x14ac:dyDescent="0.25">
      <c r="A8216" s="165">
        <v>43808.25</v>
      </c>
      <c r="B8216" s="167">
        <f>WEEKNUM(A8216)</f>
        <v>50</v>
      </c>
      <c r="C8216" s="164">
        <f>WEEKDAY(A8216)</f>
        <v>2</v>
      </c>
      <c r="D8216" s="164">
        <v>7</v>
      </c>
      <c r="E8216" s="163">
        <v>10.09</v>
      </c>
      <c r="F8216" s="163">
        <v>10.09</v>
      </c>
      <c r="G8216" s="163">
        <v>9.8625000000000007</v>
      </c>
      <c r="H8216" s="1">
        <v>569</v>
      </c>
      <c r="I8216" s="161">
        <f>VLOOKUP(B8216,L$2:M$54,2,FALSE)</f>
        <v>0.97424147263854044</v>
      </c>
      <c r="J8216">
        <f>MAX(I8216*F8216,E8216)</f>
        <v>10.09</v>
      </c>
      <c r="L8216" s="166"/>
      <c r="M8216" s="41"/>
      <c r="N8216" s="41"/>
      <c r="O8216" s="41"/>
    </row>
    <row r="8217" spans="1:15" x14ac:dyDescent="0.25">
      <c r="A8217" s="165">
        <v>43808.291666666664</v>
      </c>
      <c r="B8217" s="167">
        <f>WEEKNUM(A8217)</f>
        <v>50</v>
      </c>
      <c r="C8217" s="164">
        <f>WEEKDAY(A8217)</f>
        <v>2</v>
      </c>
      <c r="D8217" s="164">
        <v>8</v>
      </c>
      <c r="E8217" s="163">
        <v>9.9499999999999993</v>
      </c>
      <c r="F8217" s="163">
        <v>9.9499999999999993</v>
      </c>
      <c r="G8217" s="163">
        <v>9.85</v>
      </c>
      <c r="H8217" s="1">
        <v>1084</v>
      </c>
      <c r="I8217" s="161">
        <f>VLOOKUP(B8217,L$2:M$54,2,FALSE)</f>
        <v>0.97424147263854044</v>
      </c>
      <c r="J8217">
        <f>MAX(I8217*F8217,E8217)</f>
        <v>9.9499999999999993</v>
      </c>
      <c r="L8217" s="166"/>
      <c r="M8217" s="41"/>
      <c r="N8217" s="41"/>
      <c r="O8217" s="41"/>
    </row>
    <row r="8218" spans="1:15" x14ac:dyDescent="0.25">
      <c r="A8218" s="165">
        <v>43808.333333333336</v>
      </c>
      <c r="B8218" s="167">
        <f>WEEKNUM(A8218)</f>
        <v>50</v>
      </c>
      <c r="C8218" s="164">
        <f>WEEKDAY(A8218)</f>
        <v>2</v>
      </c>
      <c r="D8218" s="164">
        <v>9</v>
      </c>
      <c r="E8218" s="163">
        <v>11.86</v>
      </c>
      <c r="F8218" s="163">
        <v>11.86</v>
      </c>
      <c r="G8218" s="163">
        <v>10.907500000000001</v>
      </c>
      <c r="H8218" s="1">
        <v>1700</v>
      </c>
      <c r="I8218" s="161">
        <f>VLOOKUP(B8218,L$2:M$54,2,FALSE)</f>
        <v>0.97424147263854044</v>
      </c>
      <c r="J8218">
        <f>MAX(I8218*F8218,E8218)</f>
        <v>11.86</v>
      </c>
      <c r="L8218" s="166"/>
      <c r="M8218" s="41"/>
      <c r="N8218" s="41"/>
      <c r="O8218" s="41"/>
    </row>
    <row r="8219" spans="1:15" x14ac:dyDescent="0.25">
      <c r="A8219" s="165">
        <v>43808.375</v>
      </c>
      <c r="B8219" s="167">
        <f>WEEKNUM(A8219)</f>
        <v>50</v>
      </c>
      <c r="C8219" s="164">
        <f>WEEKDAY(A8219)</f>
        <v>2</v>
      </c>
      <c r="D8219" s="164">
        <v>10</v>
      </c>
      <c r="E8219" s="163">
        <v>10.5</v>
      </c>
      <c r="F8219" s="163">
        <v>11.885</v>
      </c>
      <c r="G8219" s="163">
        <v>12.045</v>
      </c>
      <c r="H8219" s="1">
        <v>2179</v>
      </c>
      <c r="I8219" s="161">
        <f>VLOOKUP(B8219,L$2:M$54,2,FALSE)</f>
        <v>0.97424147263854044</v>
      </c>
      <c r="J8219">
        <f>MAX(I8219*F8219,E8219)</f>
        <v>11.578859902309054</v>
      </c>
      <c r="L8219" s="166"/>
      <c r="M8219" s="41"/>
      <c r="N8219" s="41"/>
      <c r="O8219" s="41"/>
    </row>
    <row r="8220" spans="1:15" x14ac:dyDescent="0.25">
      <c r="A8220" s="165">
        <v>43808.416666666664</v>
      </c>
      <c r="B8220" s="167">
        <f>WEEKNUM(A8220)</f>
        <v>50</v>
      </c>
      <c r="C8220" s="164">
        <f>WEEKDAY(A8220)</f>
        <v>2</v>
      </c>
      <c r="D8220" s="164">
        <v>11</v>
      </c>
      <c r="E8220" s="163">
        <v>10.934999999999999</v>
      </c>
      <c r="F8220" s="163">
        <v>11.94</v>
      </c>
      <c r="G8220" s="163">
        <v>11.99</v>
      </c>
      <c r="H8220" s="1">
        <v>2365</v>
      </c>
      <c r="I8220" s="161">
        <f>VLOOKUP(B8220,L$2:M$54,2,FALSE)</f>
        <v>0.97424147263854044</v>
      </c>
      <c r="J8220">
        <f>MAX(I8220*F8220,E8220)</f>
        <v>11.632443183304172</v>
      </c>
      <c r="L8220" s="166"/>
      <c r="M8220" s="41"/>
      <c r="N8220" s="41"/>
      <c r="O8220" s="41"/>
    </row>
    <row r="8221" spans="1:15" x14ac:dyDescent="0.25">
      <c r="A8221" s="165">
        <v>43808.458333333336</v>
      </c>
      <c r="B8221" s="167">
        <f>WEEKNUM(A8221)</f>
        <v>50</v>
      </c>
      <c r="C8221" s="164">
        <f>WEEKDAY(A8221)</f>
        <v>2</v>
      </c>
      <c r="D8221" s="164">
        <v>12</v>
      </c>
      <c r="E8221" s="163">
        <v>10</v>
      </c>
      <c r="F8221" s="163">
        <v>13.870000000000001</v>
      </c>
      <c r="G8221" s="163">
        <v>12.045</v>
      </c>
      <c r="H8221" s="1">
        <v>2563</v>
      </c>
      <c r="I8221" s="161">
        <f>VLOOKUP(B8221,L$2:M$54,2,FALSE)</f>
        <v>0.97424147263854044</v>
      </c>
      <c r="J8221">
        <f>MAX(I8221*F8221,E8221)</f>
        <v>13.512729225496557</v>
      </c>
      <c r="L8221" s="166"/>
      <c r="M8221" s="41"/>
      <c r="N8221" s="41"/>
      <c r="O8221" s="41"/>
    </row>
    <row r="8222" spans="1:15" x14ac:dyDescent="0.25">
      <c r="A8222" s="165">
        <v>43808.5</v>
      </c>
      <c r="B8222" s="167">
        <f>WEEKNUM(A8222)</f>
        <v>50</v>
      </c>
      <c r="C8222" s="164">
        <f>WEEKDAY(A8222)</f>
        <v>2</v>
      </c>
      <c r="D8222" s="164">
        <v>13</v>
      </c>
      <c r="E8222" s="163">
        <v>10</v>
      </c>
      <c r="F8222" s="163">
        <v>14.15</v>
      </c>
      <c r="G8222" s="163">
        <v>11.99</v>
      </c>
      <c r="H8222" s="1">
        <v>2333</v>
      </c>
      <c r="I8222" s="161">
        <f>VLOOKUP(B8222,L$2:M$54,2,FALSE)</f>
        <v>0.97424147263854044</v>
      </c>
      <c r="J8222">
        <f>MAX(I8222*F8222,E8222)</f>
        <v>13.785516837835347</v>
      </c>
      <c r="L8222" s="166"/>
      <c r="M8222" s="41"/>
      <c r="N8222" s="41"/>
      <c r="O8222" s="41"/>
    </row>
    <row r="8223" spans="1:15" x14ac:dyDescent="0.25">
      <c r="A8223" s="165">
        <v>43808.541666666664</v>
      </c>
      <c r="B8223" s="167">
        <f>WEEKNUM(A8223)</f>
        <v>50</v>
      </c>
      <c r="C8223" s="164">
        <f>WEEKDAY(A8223)</f>
        <v>2</v>
      </c>
      <c r="D8223" s="164">
        <v>14</v>
      </c>
      <c r="E8223" s="163">
        <v>10</v>
      </c>
      <c r="F8223" s="163">
        <v>11.9375</v>
      </c>
      <c r="G8223" s="163">
        <v>12.045</v>
      </c>
      <c r="H8223" s="1">
        <v>2224</v>
      </c>
      <c r="I8223" s="161">
        <f>VLOOKUP(B8223,L$2:M$54,2,FALSE)</f>
        <v>0.97424147263854044</v>
      </c>
      <c r="J8223">
        <f>MAX(I8223*F8223,E8223)</f>
        <v>11.630007579622577</v>
      </c>
      <c r="L8223" s="166"/>
      <c r="M8223" s="41"/>
      <c r="N8223" s="41"/>
      <c r="O8223" s="41"/>
    </row>
    <row r="8224" spans="1:15" x14ac:dyDescent="0.25">
      <c r="A8224" s="165">
        <v>43808.583333333336</v>
      </c>
      <c r="B8224" s="167">
        <f>WEEKNUM(A8224)</f>
        <v>50</v>
      </c>
      <c r="C8224" s="164">
        <f>WEEKDAY(A8224)</f>
        <v>2</v>
      </c>
      <c r="D8224" s="164">
        <v>15</v>
      </c>
      <c r="E8224" s="163">
        <v>11</v>
      </c>
      <c r="F8224" s="163">
        <v>12.105</v>
      </c>
      <c r="G8224" s="163">
        <v>11.99</v>
      </c>
      <c r="H8224" s="1">
        <v>2392</v>
      </c>
      <c r="I8224" s="161">
        <f>VLOOKUP(B8224,L$2:M$54,2,FALSE)</f>
        <v>0.97424147263854044</v>
      </c>
      <c r="J8224">
        <f>MAX(I8224*F8224,E8224)</f>
        <v>11.793193026289533</v>
      </c>
      <c r="L8224" s="166"/>
      <c r="M8224" s="41"/>
      <c r="N8224" s="41"/>
      <c r="O8224" s="41"/>
    </row>
    <row r="8225" spans="1:15" x14ac:dyDescent="0.25">
      <c r="A8225" s="165">
        <v>43808.625</v>
      </c>
      <c r="B8225" s="167">
        <f>WEEKNUM(A8225)</f>
        <v>50</v>
      </c>
      <c r="C8225" s="164">
        <f>WEEKDAY(A8225)</f>
        <v>2</v>
      </c>
      <c r="D8225" s="164">
        <v>16</v>
      </c>
      <c r="E8225" s="163">
        <v>10</v>
      </c>
      <c r="F8225" s="163">
        <v>13.850000000000001</v>
      </c>
      <c r="G8225" s="163">
        <v>11.932500000000001</v>
      </c>
      <c r="H8225" s="1">
        <v>2178</v>
      </c>
      <c r="I8225" s="161">
        <f>VLOOKUP(B8225,L$2:M$54,2,FALSE)</f>
        <v>0.97424147263854044</v>
      </c>
      <c r="J8225">
        <f>MAX(I8225*F8225,E8225)</f>
        <v>13.493244396043787</v>
      </c>
      <c r="L8225" s="166"/>
      <c r="M8225" s="41"/>
      <c r="N8225" s="41"/>
      <c r="O8225" s="41"/>
    </row>
    <row r="8226" spans="1:15" x14ac:dyDescent="0.25">
      <c r="A8226" s="165">
        <v>43808.666666666664</v>
      </c>
      <c r="B8226" s="167">
        <f>WEEKNUM(A8226)</f>
        <v>50</v>
      </c>
      <c r="C8226" s="164">
        <f>WEEKDAY(A8226)</f>
        <v>2</v>
      </c>
      <c r="D8226" s="164">
        <v>17</v>
      </c>
      <c r="E8226" s="163">
        <v>10</v>
      </c>
      <c r="F8226" s="163">
        <v>14.260000000000002</v>
      </c>
      <c r="G8226" s="163">
        <v>11.842499999999999</v>
      </c>
      <c r="H8226" s="1">
        <v>3019</v>
      </c>
      <c r="I8226" s="161">
        <f>VLOOKUP(B8226,L$2:M$54,2,FALSE)</f>
        <v>0.97424147263854044</v>
      </c>
      <c r="J8226">
        <f>MAX(I8226*F8226,E8226)</f>
        <v>13.892683399825588</v>
      </c>
      <c r="L8226" s="166"/>
      <c r="M8226" s="41"/>
      <c r="N8226" s="41"/>
      <c r="O8226" s="41"/>
    </row>
    <row r="8227" spans="1:15" x14ac:dyDescent="0.25">
      <c r="A8227" s="165">
        <v>43808.708333333336</v>
      </c>
      <c r="B8227" s="167">
        <f>WEEKNUM(A8227)</f>
        <v>50</v>
      </c>
      <c r="C8227" s="164">
        <f>WEEKDAY(A8227)</f>
        <v>2</v>
      </c>
      <c r="D8227" s="164">
        <v>18</v>
      </c>
      <c r="E8227" s="163">
        <v>10</v>
      </c>
      <c r="F8227" s="163">
        <v>14</v>
      </c>
      <c r="G8227" s="163">
        <v>12.045</v>
      </c>
      <c r="H8227" s="1">
        <v>2679</v>
      </c>
      <c r="I8227" s="161">
        <f>VLOOKUP(B8227,L$2:M$54,2,FALSE)</f>
        <v>0.97424147263854044</v>
      </c>
      <c r="J8227">
        <f>MAX(I8227*F8227,E8227)</f>
        <v>13.639380616939565</v>
      </c>
      <c r="L8227" s="166"/>
      <c r="M8227" s="41"/>
      <c r="N8227" s="41"/>
      <c r="O8227" s="41"/>
    </row>
    <row r="8228" spans="1:15" x14ac:dyDescent="0.25">
      <c r="A8228" s="165">
        <v>43808.75</v>
      </c>
      <c r="B8228" s="167">
        <f>WEEKNUM(A8228)</f>
        <v>50</v>
      </c>
      <c r="C8228" s="164">
        <f>WEEKDAY(A8228)</f>
        <v>2</v>
      </c>
      <c r="D8228" s="164">
        <v>19</v>
      </c>
      <c r="E8228" s="163">
        <v>10</v>
      </c>
      <c r="F8228" s="163">
        <v>13.850000000000001</v>
      </c>
      <c r="G8228" s="163">
        <v>11.995000000000001</v>
      </c>
      <c r="H8228" s="1">
        <v>2566</v>
      </c>
      <c r="I8228" s="161">
        <f>VLOOKUP(B8228,L$2:M$54,2,FALSE)</f>
        <v>0.97424147263854044</v>
      </c>
      <c r="J8228">
        <f>MAX(I8228*F8228,E8228)</f>
        <v>13.493244396043787</v>
      </c>
      <c r="L8228" s="166"/>
      <c r="M8228" s="41"/>
      <c r="N8228" s="41"/>
      <c r="O8228" s="41"/>
    </row>
    <row r="8229" spans="1:15" x14ac:dyDescent="0.25">
      <c r="A8229" s="165">
        <v>43808.791666666664</v>
      </c>
      <c r="B8229" s="167">
        <f>WEEKNUM(A8229)</f>
        <v>50</v>
      </c>
      <c r="C8229" s="164">
        <f>WEEKDAY(A8229)</f>
        <v>2</v>
      </c>
      <c r="D8229" s="164">
        <v>20</v>
      </c>
      <c r="E8229" s="163">
        <v>10</v>
      </c>
      <c r="F8229" s="163">
        <v>14.260000000000002</v>
      </c>
      <c r="G8229" s="163">
        <v>11.9825</v>
      </c>
      <c r="H8229" s="1">
        <v>1781</v>
      </c>
      <c r="I8229" s="161">
        <f>VLOOKUP(B8229,L$2:M$54,2,FALSE)</f>
        <v>0.97424147263854044</v>
      </c>
      <c r="J8229">
        <f>MAX(I8229*F8229,E8229)</f>
        <v>13.892683399825588</v>
      </c>
      <c r="L8229" s="166"/>
      <c r="M8229" s="41"/>
      <c r="N8229" s="41"/>
      <c r="O8229" s="41"/>
    </row>
    <row r="8230" spans="1:15" x14ac:dyDescent="0.25">
      <c r="A8230" s="165">
        <v>43808.833333333336</v>
      </c>
      <c r="B8230" s="167">
        <f>WEEKNUM(A8230)</f>
        <v>50</v>
      </c>
      <c r="C8230" s="164">
        <f>WEEKDAY(A8230)</f>
        <v>2</v>
      </c>
      <c r="D8230" s="164">
        <v>21</v>
      </c>
      <c r="E8230" s="163">
        <v>10</v>
      </c>
      <c r="F8230" s="163">
        <v>13</v>
      </c>
      <c r="G8230" s="163">
        <v>11.407499999999999</v>
      </c>
      <c r="H8230" s="1">
        <v>1098</v>
      </c>
      <c r="I8230" s="161">
        <f>VLOOKUP(B8230,L$2:M$54,2,FALSE)</f>
        <v>0.97424147263854044</v>
      </c>
      <c r="J8230">
        <f>MAX(I8230*F8230,E8230)</f>
        <v>12.665139144301026</v>
      </c>
      <c r="L8230" s="166"/>
      <c r="M8230" s="41"/>
      <c r="N8230" s="41"/>
      <c r="O8230" s="41"/>
    </row>
    <row r="8231" spans="1:15" x14ac:dyDescent="0.25">
      <c r="A8231" s="165">
        <v>43808.875</v>
      </c>
      <c r="B8231" s="167">
        <f>WEEKNUM(A8231)</f>
        <v>50</v>
      </c>
      <c r="C8231" s="164">
        <f>WEEKDAY(A8231)</f>
        <v>2</v>
      </c>
      <c r="D8231" s="164">
        <v>22</v>
      </c>
      <c r="E8231" s="163">
        <v>12.01</v>
      </c>
      <c r="F8231" s="163">
        <v>12.01</v>
      </c>
      <c r="G8231" s="163">
        <v>12.022500000000001</v>
      </c>
      <c r="H8231" s="1">
        <v>969</v>
      </c>
      <c r="I8231" s="161">
        <f>VLOOKUP(B8231,L$2:M$54,2,FALSE)</f>
        <v>0.97424147263854044</v>
      </c>
      <c r="J8231">
        <f>MAX(I8231*F8231,E8231)</f>
        <v>12.01</v>
      </c>
      <c r="L8231" s="166"/>
      <c r="M8231" s="41"/>
      <c r="N8231" s="41"/>
      <c r="O8231" s="41"/>
    </row>
    <row r="8232" spans="1:15" x14ac:dyDescent="0.25">
      <c r="A8232" s="165">
        <v>43808.916666666664</v>
      </c>
      <c r="B8232" s="167">
        <f>WEEKNUM(A8232)</f>
        <v>50</v>
      </c>
      <c r="C8232" s="164">
        <f>WEEKDAY(A8232)</f>
        <v>2</v>
      </c>
      <c r="D8232" s="164">
        <v>23</v>
      </c>
      <c r="E8232" s="163">
        <v>11.9375</v>
      </c>
      <c r="F8232" s="163">
        <v>11.9375</v>
      </c>
      <c r="G8232" s="163">
        <v>11.365</v>
      </c>
      <c r="H8232" s="1">
        <v>1206</v>
      </c>
      <c r="I8232" s="161">
        <f>VLOOKUP(B8232,L$2:M$54,2,FALSE)</f>
        <v>0.97424147263854044</v>
      </c>
      <c r="J8232">
        <f>MAX(I8232*F8232,E8232)</f>
        <v>11.9375</v>
      </c>
      <c r="L8232" s="166"/>
      <c r="M8232" s="41"/>
      <c r="N8232" s="41"/>
      <c r="O8232" s="41"/>
    </row>
    <row r="8233" spans="1:15" x14ac:dyDescent="0.25">
      <c r="A8233" s="165">
        <v>43808.958333333336</v>
      </c>
      <c r="B8233" s="167">
        <f>WEEKNUM(A8233)</f>
        <v>50</v>
      </c>
      <c r="C8233" s="164">
        <f>WEEKDAY(A8233)</f>
        <v>2</v>
      </c>
      <c r="D8233" s="164">
        <v>24</v>
      </c>
      <c r="E8233" s="163">
        <v>12.105</v>
      </c>
      <c r="F8233" s="163">
        <v>12.105</v>
      </c>
      <c r="G8233" s="163">
        <v>11.815</v>
      </c>
      <c r="H8233" s="1">
        <v>1224</v>
      </c>
      <c r="I8233" s="161">
        <f>VLOOKUP(B8233,L$2:M$54,2,FALSE)</f>
        <v>0.97424147263854044</v>
      </c>
      <c r="J8233">
        <f>MAX(I8233*F8233,E8233)</f>
        <v>12.105</v>
      </c>
      <c r="L8233" s="166"/>
      <c r="M8233" s="41"/>
      <c r="N8233" s="41"/>
      <c r="O8233" s="41"/>
    </row>
    <row r="8234" spans="1:15" x14ac:dyDescent="0.25">
      <c r="A8234" s="165">
        <v>43809</v>
      </c>
      <c r="B8234" s="167">
        <f>WEEKNUM(A8234)</f>
        <v>50</v>
      </c>
      <c r="C8234" s="164">
        <f>WEEKDAY(A8234)</f>
        <v>3</v>
      </c>
      <c r="D8234" s="164">
        <v>1</v>
      </c>
      <c r="E8234" s="163">
        <v>10.879999999999999</v>
      </c>
      <c r="F8234" s="163">
        <v>10.879999999999999</v>
      </c>
      <c r="G8234" s="163">
        <v>11.86</v>
      </c>
      <c r="H8234" s="1">
        <v>748</v>
      </c>
      <c r="I8234" s="161">
        <f>VLOOKUP(B8234,L$2:M$54,2,FALSE)</f>
        <v>0.97424147263854044</v>
      </c>
      <c r="J8234">
        <f>MAX(I8234*F8234,E8234)</f>
        <v>10.879999999999999</v>
      </c>
      <c r="L8234" s="166"/>
      <c r="M8234" s="41"/>
      <c r="N8234" s="41"/>
      <c r="O8234" s="41"/>
    </row>
    <row r="8235" spans="1:15" x14ac:dyDescent="0.25">
      <c r="A8235" s="165">
        <v>43809.041666666664</v>
      </c>
      <c r="B8235" s="167">
        <f>WEEKNUM(A8235)</f>
        <v>50</v>
      </c>
      <c r="C8235" s="164">
        <f>WEEKDAY(A8235)</f>
        <v>3</v>
      </c>
      <c r="D8235" s="164">
        <v>2</v>
      </c>
      <c r="E8235" s="163">
        <v>12</v>
      </c>
      <c r="F8235" s="163">
        <v>12</v>
      </c>
      <c r="G8235" s="163">
        <v>12.065</v>
      </c>
      <c r="H8235" s="1">
        <v>476</v>
      </c>
      <c r="I8235" s="161">
        <f>VLOOKUP(B8235,L$2:M$54,2,FALSE)</f>
        <v>0.97424147263854044</v>
      </c>
      <c r="J8235">
        <f>MAX(I8235*F8235,E8235)</f>
        <v>12</v>
      </c>
      <c r="L8235" s="166"/>
      <c r="M8235" s="41"/>
      <c r="N8235" s="41"/>
      <c r="O8235" s="41"/>
    </row>
    <row r="8236" spans="1:15" x14ac:dyDescent="0.25">
      <c r="A8236" s="165">
        <v>43809.083333333336</v>
      </c>
      <c r="B8236" s="167">
        <f>WEEKNUM(A8236)</f>
        <v>50</v>
      </c>
      <c r="C8236" s="164">
        <f>WEEKDAY(A8236)</f>
        <v>3</v>
      </c>
      <c r="D8236" s="164">
        <v>3</v>
      </c>
      <c r="E8236" s="163">
        <v>10.6</v>
      </c>
      <c r="F8236" s="163">
        <v>11.1</v>
      </c>
      <c r="G8236" s="163">
        <v>12.030000000000001</v>
      </c>
      <c r="H8236" s="1">
        <v>269</v>
      </c>
      <c r="I8236" s="161">
        <f>VLOOKUP(B8236,L$2:M$54,2,FALSE)</f>
        <v>0.97424147263854044</v>
      </c>
      <c r="J8236">
        <f>MAX(I8236*F8236,E8236)</f>
        <v>10.814080346287799</v>
      </c>
      <c r="L8236" s="166"/>
      <c r="M8236" s="41"/>
      <c r="N8236" s="41"/>
      <c r="O8236" s="41"/>
    </row>
    <row r="8237" spans="1:15" x14ac:dyDescent="0.25">
      <c r="A8237" s="165">
        <v>43809.125</v>
      </c>
      <c r="B8237" s="167">
        <f>WEEKNUM(A8237)</f>
        <v>50</v>
      </c>
      <c r="C8237" s="164">
        <f>WEEKDAY(A8237)</f>
        <v>3</v>
      </c>
      <c r="D8237" s="164">
        <v>4</v>
      </c>
      <c r="E8237" s="163">
        <v>11.875</v>
      </c>
      <c r="F8237" s="163">
        <v>12</v>
      </c>
      <c r="G8237" s="163">
        <v>9.9499999999999993</v>
      </c>
      <c r="H8237" s="1">
        <v>230</v>
      </c>
      <c r="I8237" s="161">
        <f>VLOOKUP(B8237,L$2:M$54,2,FALSE)</f>
        <v>0.97424147263854044</v>
      </c>
      <c r="J8237">
        <f>MAX(I8237*F8237,E8237)</f>
        <v>11.875</v>
      </c>
      <c r="L8237" s="166"/>
      <c r="M8237" s="41"/>
      <c r="N8237" s="41"/>
      <c r="O8237" s="41"/>
    </row>
    <row r="8238" spans="1:15" x14ac:dyDescent="0.25">
      <c r="A8238" s="165">
        <v>43809.166666666664</v>
      </c>
      <c r="B8238" s="167">
        <f>WEEKNUM(A8238)</f>
        <v>50</v>
      </c>
      <c r="C8238" s="164">
        <f>WEEKDAY(A8238)</f>
        <v>3</v>
      </c>
      <c r="D8238" s="164">
        <v>5</v>
      </c>
      <c r="E8238" s="163">
        <v>10.6</v>
      </c>
      <c r="F8238" s="163">
        <v>11.1</v>
      </c>
      <c r="G8238" s="163">
        <v>10.190000000000001</v>
      </c>
      <c r="H8238" s="1">
        <v>231</v>
      </c>
      <c r="I8238" s="161">
        <f>VLOOKUP(B8238,L$2:M$54,2,FALSE)</f>
        <v>0.97424147263854044</v>
      </c>
      <c r="J8238">
        <f>MAX(I8238*F8238,E8238)</f>
        <v>10.814080346287799</v>
      </c>
      <c r="L8238" s="166"/>
      <c r="M8238" s="41"/>
      <c r="N8238" s="41"/>
      <c r="O8238" s="41"/>
    </row>
    <row r="8239" spans="1:15" x14ac:dyDescent="0.25">
      <c r="A8239" s="165">
        <v>43809.208333333336</v>
      </c>
      <c r="B8239" s="167">
        <f>WEEKNUM(A8239)</f>
        <v>50</v>
      </c>
      <c r="C8239" s="164">
        <f>WEEKDAY(A8239)</f>
        <v>3</v>
      </c>
      <c r="D8239" s="164">
        <v>6</v>
      </c>
      <c r="E8239" s="163">
        <v>10.5</v>
      </c>
      <c r="F8239" s="163">
        <v>11</v>
      </c>
      <c r="G8239" s="163">
        <v>10.065000000000001</v>
      </c>
      <c r="H8239" s="1">
        <v>216</v>
      </c>
      <c r="I8239" s="161">
        <f>VLOOKUP(B8239,L$2:M$54,2,FALSE)</f>
        <v>0.97424147263854044</v>
      </c>
      <c r="J8239">
        <f>MAX(I8239*F8239,E8239)</f>
        <v>10.716656199023944</v>
      </c>
      <c r="L8239" s="166"/>
      <c r="M8239" s="41"/>
      <c r="N8239" s="41"/>
      <c r="O8239" s="41"/>
    </row>
    <row r="8240" spans="1:15" x14ac:dyDescent="0.25">
      <c r="A8240" s="165">
        <v>43809.25</v>
      </c>
      <c r="B8240" s="167">
        <f>WEEKNUM(A8240)</f>
        <v>50</v>
      </c>
      <c r="C8240" s="164">
        <f>WEEKDAY(A8240)</f>
        <v>3</v>
      </c>
      <c r="D8240" s="164">
        <v>7</v>
      </c>
      <c r="E8240" s="163">
        <v>10.875</v>
      </c>
      <c r="F8240" s="163">
        <v>12</v>
      </c>
      <c r="G8240" s="163">
        <v>10.09</v>
      </c>
      <c r="H8240" s="1">
        <v>220</v>
      </c>
      <c r="I8240" s="161">
        <f>VLOOKUP(B8240,L$2:M$54,2,FALSE)</f>
        <v>0.97424147263854044</v>
      </c>
      <c r="J8240">
        <f>MAX(I8240*F8240,E8240)</f>
        <v>11.690897671662485</v>
      </c>
      <c r="L8240" s="166"/>
      <c r="M8240" s="41"/>
      <c r="N8240" s="41"/>
      <c r="O8240" s="41"/>
    </row>
    <row r="8241" spans="1:15" x14ac:dyDescent="0.25">
      <c r="A8241" s="165">
        <v>43809.291666666664</v>
      </c>
      <c r="B8241" s="167">
        <f>WEEKNUM(A8241)</f>
        <v>50</v>
      </c>
      <c r="C8241" s="164">
        <f>WEEKDAY(A8241)</f>
        <v>3</v>
      </c>
      <c r="D8241" s="164">
        <v>8</v>
      </c>
      <c r="E8241" s="163">
        <v>10</v>
      </c>
      <c r="F8241" s="163">
        <v>15.75</v>
      </c>
      <c r="G8241" s="163">
        <v>9.9499999999999993</v>
      </c>
      <c r="H8241" s="1">
        <v>452</v>
      </c>
      <c r="I8241" s="161">
        <f>VLOOKUP(B8241,L$2:M$54,2,FALSE)</f>
        <v>0.97424147263854044</v>
      </c>
      <c r="J8241">
        <f>MAX(I8241*F8241,E8241)</f>
        <v>15.344303194057012</v>
      </c>
      <c r="L8241" s="166"/>
      <c r="M8241" s="41"/>
      <c r="N8241" s="41"/>
      <c r="O8241" s="41"/>
    </row>
    <row r="8242" spans="1:15" x14ac:dyDescent="0.25">
      <c r="A8242" s="165">
        <v>43809.333333333336</v>
      </c>
      <c r="B8242" s="167">
        <f>WEEKNUM(A8242)</f>
        <v>50</v>
      </c>
      <c r="C8242" s="164">
        <f>WEEKDAY(A8242)</f>
        <v>3</v>
      </c>
      <c r="D8242" s="164">
        <v>9</v>
      </c>
      <c r="E8242" s="163">
        <v>10</v>
      </c>
      <c r="F8242" s="163">
        <v>17.625</v>
      </c>
      <c r="G8242" s="163">
        <v>11.86</v>
      </c>
      <c r="H8242" s="1">
        <v>697</v>
      </c>
      <c r="I8242" s="161">
        <f>VLOOKUP(B8242,L$2:M$54,2,FALSE)</f>
        <v>0.97424147263854044</v>
      </c>
      <c r="J8242">
        <f>MAX(I8242*F8242,E8242)</f>
        <v>17.171005955254277</v>
      </c>
      <c r="L8242" s="166"/>
      <c r="M8242" s="41"/>
      <c r="N8242" s="41"/>
      <c r="O8242" s="41"/>
    </row>
    <row r="8243" spans="1:15" x14ac:dyDescent="0.25">
      <c r="A8243" s="165">
        <v>43809.375</v>
      </c>
      <c r="B8243" s="167">
        <f>WEEKNUM(A8243)</f>
        <v>50</v>
      </c>
      <c r="C8243" s="164">
        <f>WEEKDAY(A8243)</f>
        <v>3</v>
      </c>
      <c r="D8243" s="164">
        <v>10</v>
      </c>
      <c r="E8243" s="163">
        <v>10</v>
      </c>
      <c r="F8243" s="163">
        <v>14.75</v>
      </c>
      <c r="G8243" s="163">
        <v>11.192499999999999</v>
      </c>
      <c r="H8243" s="1">
        <v>898</v>
      </c>
      <c r="I8243" s="161">
        <f>VLOOKUP(B8243,L$2:M$54,2,FALSE)</f>
        <v>0.97424147263854044</v>
      </c>
      <c r="J8243">
        <f>MAX(I8243*F8243,E8243)</f>
        <v>14.370061721418471</v>
      </c>
      <c r="L8243" s="166"/>
      <c r="M8243" s="41"/>
      <c r="N8243" s="41"/>
      <c r="O8243" s="41"/>
    </row>
    <row r="8244" spans="1:15" x14ac:dyDescent="0.25">
      <c r="A8244" s="165">
        <v>43809.416666666664</v>
      </c>
      <c r="B8244" s="167">
        <f>WEEKNUM(A8244)</f>
        <v>50</v>
      </c>
      <c r="C8244" s="164">
        <f>WEEKDAY(A8244)</f>
        <v>3</v>
      </c>
      <c r="D8244" s="164">
        <v>11</v>
      </c>
      <c r="E8244" s="163">
        <v>10</v>
      </c>
      <c r="F8244" s="163">
        <v>14</v>
      </c>
      <c r="G8244" s="163">
        <v>11.4375</v>
      </c>
      <c r="H8244" s="1">
        <v>910</v>
      </c>
      <c r="I8244" s="161">
        <f>VLOOKUP(B8244,L$2:M$54,2,FALSE)</f>
        <v>0.97424147263854044</v>
      </c>
      <c r="J8244">
        <f>MAX(I8244*F8244,E8244)</f>
        <v>13.639380616939565</v>
      </c>
      <c r="L8244" s="166"/>
      <c r="M8244" s="41"/>
      <c r="N8244" s="41"/>
      <c r="O8244" s="41"/>
    </row>
    <row r="8245" spans="1:15" x14ac:dyDescent="0.25">
      <c r="A8245" s="165">
        <v>43809.458333333336</v>
      </c>
      <c r="B8245" s="167">
        <f>WEEKNUM(A8245)</f>
        <v>50</v>
      </c>
      <c r="C8245" s="164">
        <f>WEEKDAY(A8245)</f>
        <v>3</v>
      </c>
      <c r="D8245" s="164">
        <v>12</v>
      </c>
      <c r="E8245" s="163">
        <v>10</v>
      </c>
      <c r="F8245" s="163">
        <v>13.875</v>
      </c>
      <c r="G8245" s="163">
        <v>11.935</v>
      </c>
      <c r="H8245" s="1">
        <v>1731</v>
      </c>
      <c r="I8245" s="161">
        <f>VLOOKUP(B8245,L$2:M$54,2,FALSE)</f>
        <v>0.97424147263854044</v>
      </c>
      <c r="J8245">
        <f>MAX(I8245*F8245,E8245)</f>
        <v>13.517600432859748</v>
      </c>
      <c r="L8245" s="166"/>
      <c r="M8245" s="41"/>
      <c r="N8245" s="41"/>
      <c r="O8245" s="41"/>
    </row>
    <row r="8246" spans="1:15" x14ac:dyDescent="0.25">
      <c r="A8246" s="165">
        <v>43809.5</v>
      </c>
      <c r="B8246" s="167">
        <f>WEEKNUM(A8246)</f>
        <v>50</v>
      </c>
      <c r="C8246" s="164">
        <f>WEEKDAY(A8246)</f>
        <v>3</v>
      </c>
      <c r="D8246" s="164">
        <v>13</v>
      </c>
      <c r="E8246" s="163">
        <v>10</v>
      </c>
      <c r="F8246" s="163">
        <v>14.125</v>
      </c>
      <c r="G8246" s="163">
        <v>12.074999999999999</v>
      </c>
      <c r="H8246" s="1">
        <v>1444</v>
      </c>
      <c r="I8246" s="161">
        <f>VLOOKUP(B8246,L$2:M$54,2,FALSE)</f>
        <v>0.97424147263854044</v>
      </c>
      <c r="J8246">
        <f>MAX(I8246*F8246,E8246)</f>
        <v>13.761160801019384</v>
      </c>
      <c r="L8246" s="166"/>
      <c r="M8246" s="41"/>
      <c r="N8246" s="41"/>
      <c r="O8246" s="41"/>
    </row>
    <row r="8247" spans="1:15" x14ac:dyDescent="0.25">
      <c r="A8247" s="165">
        <v>43809.541666666664</v>
      </c>
      <c r="B8247" s="167">
        <f>WEEKNUM(A8247)</f>
        <v>50</v>
      </c>
      <c r="C8247" s="164">
        <f>WEEKDAY(A8247)</f>
        <v>3</v>
      </c>
      <c r="D8247" s="164">
        <v>14</v>
      </c>
      <c r="E8247" s="163">
        <v>10</v>
      </c>
      <c r="F8247" s="163">
        <v>14.074999999999999</v>
      </c>
      <c r="G8247" s="163">
        <v>10.96875</v>
      </c>
      <c r="H8247" s="1">
        <v>1795</v>
      </c>
      <c r="I8247" s="161">
        <f>VLOOKUP(B8247,L$2:M$54,2,FALSE)</f>
        <v>0.97424147263854044</v>
      </c>
      <c r="J8247">
        <f>MAX(I8247*F8247,E8247)</f>
        <v>13.712448727387455</v>
      </c>
      <c r="L8247" s="166"/>
      <c r="M8247" s="41"/>
      <c r="N8247" s="41"/>
      <c r="O8247" s="41"/>
    </row>
    <row r="8248" spans="1:15" x14ac:dyDescent="0.25">
      <c r="A8248" s="165">
        <v>43809.583333333336</v>
      </c>
      <c r="B8248" s="167">
        <f>WEEKNUM(A8248)</f>
        <v>50</v>
      </c>
      <c r="C8248" s="164">
        <f>WEEKDAY(A8248)</f>
        <v>3</v>
      </c>
      <c r="D8248" s="164">
        <v>15</v>
      </c>
      <c r="E8248" s="163">
        <v>10</v>
      </c>
      <c r="F8248" s="163">
        <v>13.975000000000001</v>
      </c>
      <c r="G8248" s="163">
        <v>11.5525</v>
      </c>
      <c r="H8248" s="1">
        <v>1897</v>
      </c>
      <c r="I8248" s="161">
        <f>VLOOKUP(B8248,L$2:M$54,2,FALSE)</f>
        <v>0.97424147263854044</v>
      </c>
      <c r="J8248">
        <f>MAX(I8248*F8248,E8248)</f>
        <v>13.615024580123604</v>
      </c>
      <c r="L8248" s="166"/>
      <c r="M8248" s="41"/>
      <c r="N8248" s="41"/>
      <c r="O8248" s="41"/>
    </row>
    <row r="8249" spans="1:15" x14ac:dyDescent="0.25">
      <c r="A8249" s="165">
        <v>43809.625</v>
      </c>
      <c r="B8249" s="167">
        <f>WEEKNUM(A8249)</f>
        <v>50</v>
      </c>
      <c r="C8249" s="164">
        <f>WEEKDAY(A8249)</f>
        <v>3</v>
      </c>
      <c r="D8249" s="164">
        <v>16</v>
      </c>
      <c r="E8249" s="163">
        <v>10</v>
      </c>
      <c r="F8249" s="163">
        <v>14.175000000000001</v>
      </c>
      <c r="G8249" s="163">
        <v>11.925000000000001</v>
      </c>
      <c r="H8249" s="1">
        <v>2150</v>
      </c>
      <c r="I8249" s="161">
        <f>VLOOKUP(B8249,L$2:M$54,2,FALSE)</f>
        <v>0.97424147263854044</v>
      </c>
      <c r="J8249">
        <f>MAX(I8249*F8249,E8249)</f>
        <v>13.809872874651312</v>
      </c>
      <c r="L8249" s="166"/>
      <c r="M8249" s="41"/>
      <c r="N8249" s="41"/>
      <c r="O8249" s="41"/>
    </row>
    <row r="8250" spans="1:15" x14ac:dyDescent="0.25">
      <c r="A8250" s="165">
        <v>43809.666666666664</v>
      </c>
      <c r="B8250" s="167">
        <f>WEEKNUM(A8250)</f>
        <v>50</v>
      </c>
      <c r="C8250" s="164">
        <f>WEEKDAY(A8250)</f>
        <v>3</v>
      </c>
      <c r="D8250" s="164">
        <v>17</v>
      </c>
      <c r="E8250" s="163">
        <v>10</v>
      </c>
      <c r="F8250" s="163">
        <v>14.45</v>
      </c>
      <c r="G8250" s="163">
        <v>12.13</v>
      </c>
      <c r="H8250" s="1">
        <v>2467</v>
      </c>
      <c r="I8250" s="161">
        <f>VLOOKUP(B8250,L$2:M$54,2,FALSE)</f>
        <v>0.97424147263854044</v>
      </c>
      <c r="J8250">
        <f>MAX(I8250*F8250,E8250)</f>
        <v>14.077789279626909</v>
      </c>
      <c r="L8250" s="166"/>
      <c r="M8250" s="41"/>
      <c r="N8250" s="41"/>
      <c r="O8250" s="41"/>
    </row>
    <row r="8251" spans="1:15" x14ac:dyDescent="0.25">
      <c r="A8251" s="165">
        <v>43809.708333333336</v>
      </c>
      <c r="B8251" s="167">
        <f>WEEKNUM(A8251)</f>
        <v>50</v>
      </c>
      <c r="C8251" s="164">
        <f>WEEKDAY(A8251)</f>
        <v>3</v>
      </c>
      <c r="D8251" s="164">
        <v>18</v>
      </c>
      <c r="E8251" s="163">
        <v>10</v>
      </c>
      <c r="F8251" s="163">
        <v>17.375</v>
      </c>
      <c r="G8251" s="163">
        <v>12</v>
      </c>
      <c r="H8251" s="1">
        <v>2428</v>
      </c>
      <c r="I8251" s="161">
        <f>VLOOKUP(B8251,L$2:M$54,2,FALSE)</f>
        <v>0.97424147263854044</v>
      </c>
      <c r="J8251">
        <f>MAX(I8251*F8251,E8251)</f>
        <v>16.927445587094642</v>
      </c>
      <c r="L8251" s="166"/>
      <c r="M8251" s="41"/>
      <c r="N8251" s="41"/>
      <c r="O8251" s="41"/>
    </row>
    <row r="8252" spans="1:15" x14ac:dyDescent="0.25">
      <c r="A8252" s="165">
        <v>43809.75</v>
      </c>
      <c r="B8252" s="167">
        <f>WEEKNUM(A8252)</f>
        <v>50</v>
      </c>
      <c r="C8252" s="164">
        <f>WEEKDAY(A8252)</f>
        <v>3</v>
      </c>
      <c r="D8252" s="164">
        <v>19</v>
      </c>
      <c r="E8252" s="163">
        <v>10</v>
      </c>
      <c r="F8252" s="163">
        <v>15.925000000000001</v>
      </c>
      <c r="G8252" s="163">
        <v>11.925000000000001</v>
      </c>
      <c r="H8252" s="1">
        <v>2110</v>
      </c>
      <c r="I8252" s="161">
        <f>VLOOKUP(B8252,L$2:M$54,2,FALSE)</f>
        <v>0.97424147263854044</v>
      </c>
      <c r="J8252">
        <f>MAX(I8252*F8252,E8252)</f>
        <v>15.514795451768757</v>
      </c>
      <c r="L8252" s="166"/>
      <c r="M8252" s="41"/>
      <c r="N8252" s="41"/>
      <c r="O8252" s="41"/>
    </row>
    <row r="8253" spans="1:15" x14ac:dyDescent="0.25">
      <c r="A8253" s="165">
        <v>43809.791666666664</v>
      </c>
      <c r="B8253" s="167">
        <f>WEEKNUM(A8253)</f>
        <v>50</v>
      </c>
      <c r="C8253" s="164">
        <f>WEEKDAY(A8253)</f>
        <v>3</v>
      </c>
      <c r="D8253" s="164">
        <v>20</v>
      </c>
      <c r="E8253" s="163">
        <v>10</v>
      </c>
      <c r="F8253" s="163">
        <v>13.525</v>
      </c>
      <c r="G8253" s="163">
        <v>12.13</v>
      </c>
      <c r="H8253" s="1">
        <v>1826</v>
      </c>
      <c r="I8253" s="161">
        <f>VLOOKUP(B8253,L$2:M$54,2,FALSE)</f>
        <v>0.97424147263854044</v>
      </c>
      <c r="J8253">
        <f>MAX(I8253*F8253,E8253)</f>
        <v>13.17661591743626</v>
      </c>
      <c r="L8253" s="166"/>
      <c r="M8253" s="41"/>
      <c r="N8253" s="41"/>
      <c r="O8253" s="41"/>
    </row>
    <row r="8254" spans="1:15" x14ac:dyDescent="0.25">
      <c r="A8254" s="165">
        <v>43809.833333333336</v>
      </c>
      <c r="B8254" s="167">
        <f>WEEKNUM(A8254)</f>
        <v>50</v>
      </c>
      <c r="C8254" s="164">
        <f>WEEKDAY(A8254)</f>
        <v>3</v>
      </c>
      <c r="D8254" s="164">
        <v>21</v>
      </c>
      <c r="E8254" s="163">
        <v>12.45</v>
      </c>
      <c r="F8254" s="163">
        <v>12.45</v>
      </c>
      <c r="G8254" s="163">
        <v>11.5</v>
      </c>
      <c r="H8254" s="1">
        <v>1525</v>
      </c>
      <c r="I8254" s="161">
        <f>VLOOKUP(B8254,L$2:M$54,2,FALSE)</f>
        <v>0.97424147263854044</v>
      </c>
      <c r="J8254">
        <f>MAX(I8254*F8254,E8254)</f>
        <v>12.45</v>
      </c>
      <c r="L8254" s="166"/>
      <c r="M8254" s="41"/>
      <c r="N8254" s="41"/>
      <c r="O8254" s="41"/>
    </row>
    <row r="8255" spans="1:15" x14ac:dyDescent="0.25">
      <c r="A8255" s="165">
        <v>43809.875</v>
      </c>
      <c r="B8255" s="167">
        <f>WEEKNUM(A8255)</f>
        <v>50</v>
      </c>
      <c r="C8255" s="164">
        <f>WEEKDAY(A8255)</f>
        <v>3</v>
      </c>
      <c r="D8255" s="164">
        <v>22</v>
      </c>
      <c r="E8255" s="163">
        <v>11.95</v>
      </c>
      <c r="F8255" s="163">
        <v>11.95</v>
      </c>
      <c r="G8255" s="163">
        <v>12.01</v>
      </c>
      <c r="H8255" s="1">
        <v>988</v>
      </c>
      <c r="I8255" s="161">
        <f>VLOOKUP(B8255,L$2:M$54,2,FALSE)</f>
        <v>0.97424147263854044</v>
      </c>
      <c r="J8255">
        <f>MAX(I8255*F8255,E8255)</f>
        <v>11.95</v>
      </c>
      <c r="L8255" s="166"/>
      <c r="M8255" s="41"/>
      <c r="N8255" s="41"/>
      <c r="O8255" s="41"/>
    </row>
    <row r="8256" spans="1:15" x14ac:dyDescent="0.25">
      <c r="A8256" s="165">
        <v>43809.916666666664</v>
      </c>
      <c r="B8256" s="167">
        <f>WEEKNUM(A8256)</f>
        <v>50</v>
      </c>
      <c r="C8256" s="164">
        <f>WEEKDAY(A8256)</f>
        <v>3</v>
      </c>
      <c r="D8256" s="164">
        <v>23</v>
      </c>
      <c r="E8256" s="163">
        <v>11.725000000000001</v>
      </c>
      <c r="F8256" s="163">
        <v>11.725000000000001</v>
      </c>
      <c r="G8256" s="163">
        <v>11.9375</v>
      </c>
      <c r="H8256" s="1">
        <v>668</v>
      </c>
      <c r="I8256" s="161">
        <f>VLOOKUP(B8256,L$2:M$54,2,FALSE)</f>
        <v>0.97424147263854044</v>
      </c>
      <c r="J8256">
        <f>MAX(I8256*F8256,E8256)</f>
        <v>11.725000000000001</v>
      </c>
      <c r="L8256" s="166"/>
      <c r="M8256" s="41"/>
      <c r="N8256" s="41"/>
      <c r="O8256" s="41"/>
    </row>
    <row r="8257" spans="1:15" x14ac:dyDescent="0.25">
      <c r="A8257" s="165">
        <v>43809.958333333336</v>
      </c>
      <c r="B8257" s="167">
        <f>WEEKNUM(A8257)</f>
        <v>50</v>
      </c>
      <c r="C8257" s="164">
        <f>WEEKDAY(A8257)</f>
        <v>3</v>
      </c>
      <c r="D8257" s="164">
        <v>24</v>
      </c>
      <c r="E8257" s="163">
        <v>12</v>
      </c>
      <c r="F8257" s="163">
        <v>12</v>
      </c>
      <c r="G8257" s="163">
        <v>12.105</v>
      </c>
      <c r="H8257" s="1">
        <v>393</v>
      </c>
      <c r="I8257" s="161">
        <f>VLOOKUP(B8257,L$2:M$54,2,FALSE)</f>
        <v>0.97424147263854044</v>
      </c>
      <c r="J8257">
        <f>MAX(I8257*F8257,E8257)</f>
        <v>12</v>
      </c>
      <c r="L8257" s="166"/>
      <c r="M8257" s="41"/>
      <c r="N8257" s="41"/>
      <c r="O8257" s="41"/>
    </row>
    <row r="8258" spans="1:15" x14ac:dyDescent="0.25">
      <c r="A8258" s="165">
        <v>43810</v>
      </c>
      <c r="B8258" s="167">
        <f>WEEKNUM(A8258)</f>
        <v>50</v>
      </c>
      <c r="C8258" s="164">
        <f>WEEKDAY(A8258)</f>
        <v>4</v>
      </c>
      <c r="D8258" s="164">
        <v>1</v>
      </c>
      <c r="E8258" s="163">
        <v>11.07</v>
      </c>
      <c r="F8258" s="163">
        <v>11.07</v>
      </c>
      <c r="G8258" s="163">
        <v>12.155000000000001</v>
      </c>
      <c r="H8258" s="1">
        <v>193</v>
      </c>
      <c r="I8258" s="161">
        <f>VLOOKUP(B8258,L$2:M$54,2,FALSE)</f>
        <v>0.97424147263854044</v>
      </c>
      <c r="J8258">
        <f>MAX(I8258*F8258,E8258)</f>
        <v>11.07</v>
      </c>
      <c r="L8258" s="166"/>
      <c r="M8258" s="41"/>
      <c r="N8258" s="41"/>
      <c r="O8258" s="41"/>
    </row>
    <row r="8259" spans="1:15" x14ac:dyDescent="0.25">
      <c r="A8259" s="165">
        <v>43810.041666666664</v>
      </c>
      <c r="B8259" s="167">
        <f>WEEKNUM(A8259)</f>
        <v>50</v>
      </c>
      <c r="C8259" s="164">
        <f>WEEKDAY(A8259)</f>
        <v>4</v>
      </c>
      <c r="D8259" s="164">
        <v>2</v>
      </c>
      <c r="E8259" s="163">
        <v>11.175000000000001</v>
      </c>
      <c r="F8259" s="163">
        <v>11.175000000000001</v>
      </c>
      <c r="G8259" s="163">
        <v>11.657500000000001</v>
      </c>
      <c r="H8259" s="1">
        <v>104</v>
      </c>
      <c r="I8259" s="161">
        <f>VLOOKUP(B8259,L$2:M$54,2,FALSE)</f>
        <v>0.97424147263854044</v>
      </c>
      <c r="J8259">
        <f>MAX(I8259*F8259,E8259)</f>
        <v>11.175000000000001</v>
      </c>
      <c r="L8259" s="166"/>
      <c r="M8259" s="41"/>
      <c r="N8259" s="41"/>
      <c r="O8259" s="41"/>
    </row>
    <row r="8260" spans="1:15" x14ac:dyDescent="0.25">
      <c r="A8260" s="165">
        <v>43810.083333333336</v>
      </c>
      <c r="B8260" s="167">
        <f>WEEKNUM(A8260)</f>
        <v>50</v>
      </c>
      <c r="C8260" s="164">
        <f>WEEKDAY(A8260)</f>
        <v>4</v>
      </c>
      <c r="D8260" s="164">
        <v>3</v>
      </c>
      <c r="E8260" s="163">
        <v>11.745000000000001</v>
      </c>
      <c r="F8260" s="163">
        <v>11.745000000000001</v>
      </c>
      <c r="G8260" s="163">
        <v>11.8125</v>
      </c>
      <c r="H8260" s="1">
        <v>75</v>
      </c>
      <c r="I8260" s="161">
        <f>VLOOKUP(B8260,L$2:M$54,2,FALSE)</f>
        <v>0.97424147263854044</v>
      </c>
      <c r="J8260">
        <f>MAX(I8260*F8260,E8260)</f>
        <v>11.745000000000001</v>
      </c>
      <c r="L8260" s="166"/>
      <c r="M8260" s="41"/>
      <c r="N8260" s="41"/>
      <c r="O8260" s="41"/>
    </row>
    <row r="8261" spans="1:15" x14ac:dyDescent="0.25">
      <c r="A8261" s="165">
        <v>43810.125</v>
      </c>
      <c r="B8261" s="167">
        <f>WEEKNUM(A8261)</f>
        <v>50</v>
      </c>
      <c r="C8261" s="164">
        <f>WEEKDAY(A8261)</f>
        <v>4</v>
      </c>
      <c r="D8261" s="164">
        <v>4</v>
      </c>
      <c r="E8261" s="163">
        <v>12.195</v>
      </c>
      <c r="F8261" s="163">
        <v>12.195</v>
      </c>
      <c r="G8261" s="163">
        <v>11.625</v>
      </c>
      <c r="H8261" s="1">
        <v>130</v>
      </c>
      <c r="I8261" s="161">
        <f>VLOOKUP(B8261,L$2:M$54,2,FALSE)</f>
        <v>0.97424147263854044</v>
      </c>
      <c r="J8261">
        <f>MAX(I8261*F8261,E8261)</f>
        <v>12.195</v>
      </c>
      <c r="L8261" s="166"/>
      <c r="M8261" s="41"/>
      <c r="N8261" s="41"/>
      <c r="O8261" s="41"/>
    </row>
    <row r="8262" spans="1:15" x14ac:dyDescent="0.25">
      <c r="A8262" s="165">
        <v>43810.166666666664</v>
      </c>
      <c r="B8262" s="167">
        <f>WEEKNUM(A8262)</f>
        <v>50</v>
      </c>
      <c r="C8262" s="164">
        <f>WEEKDAY(A8262)</f>
        <v>4</v>
      </c>
      <c r="D8262" s="164">
        <v>5</v>
      </c>
      <c r="E8262" s="163">
        <v>11.705</v>
      </c>
      <c r="F8262" s="163">
        <v>11.705</v>
      </c>
      <c r="G8262" s="163">
        <v>11.8125</v>
      </c>
      <c r="H8262" s="1">
        <v>335</v>
      </c>
      <c r="I8262" s="161">
        <f>VLOOKUP(B8262,L$2:M$54,2,FALSE)</f>
        <v>0.97424147263854044</v>
      </c>
      <c r="J8262">
        <f>MAX(I8262*F8262,E8262)</f>
        <v>11.705</v>
      </c>
      <c r="L8262" s="166"/>
      <c r="M8262" s="41"/>
      <c r="N8262" s="41"/>
      <c r="O8262" s="41"/>
    </row>
    <row r="8263" spans="1:15" x14ac:dyDescent="0.25">
      <c r="A8263" s="165">
        <v>43810.208333333336</v>
      </c>
      <c r="B8263" s="167">
        <f>WEEKNUM(A8263)</f>
        <v>50</v>
      </c>
      <c r="C8263" s="164">
        <f>WEEKDAY(A8263)</f>
        <v>4</v>
      </c>
      <c r="D8263" s="164">
        <v>6</v>
      </c>
      <c r="E8263" s="163">
        <v>10.620000000000001</v>
      </c>
      <c r="F8263" s="163">
        <v>10.620000000000001</v>
      </c>
      <c r="G8263" s="163">
        <v>11.125</v>
      </c>
      <c r="H8263" s="1">
        <v>903</v>
      </c>
      <c r="I8263" s="161">
        <f>VLOOKUP(B8263,L$2:M$54,2,FALSE)</f>
        <v>0.97424147263854044</v>
      </c>
      <c r="J8263">
        <f>MAX(I8263*F8263,E8263)</f>
        <v>10.620000000000001</v>
      </c>
      <c r="L8263" s="166"/>
      <c r="M8263" s="41"/>
      <c r="N8263" s="41"/>
      <c r="O8263" s="41"/>
    </row>
    <row r="8264" spans="1:15" x14ac:dyDescent="0.25">
      <c r="A8264" s="165">
        <v>43810.25</v>
      </c>
      <c r="B8264" s="167">
        <f>WEEKNUM(A8264)</f>
        <v>50</v>
      </c>
      <c r="C8264" s="164">
        <f>WEEKDAY(A8264)</f>
        <v>4</v>
      </c>
      <c r="D8264" s="164">
        <v>7</v>
      </c>
      <c r="E8264" s="163">
        <v>11.77</v>
      </c>
      <c r="F8264" s="163">
        <v>11.77</v>
      </c>
      <c r="G8264" s="163">
        <v>11.875</v>
      </c>
      <c r="H8264" s="1">
        <v>3351</v>
      </c>
      <c r="I8264" s="161">
        <f>VLOOKUP(B8264,L$2:M$54,2,FALSE)</f>
        <v>0.97424147263854044</v>
      </c>
      <c r="J8264">
        <f>MAX(I8264*F8264,E8264)</f>
        <v>11.77</v>
      </c>
      <c r="L8264" s="166"/>
      <c r="M8264" s="41"/>
      <c r="N8264" s="41"/>
      <c r="O8264" s="41"/>
    </row>
    <row r="8265" spans="1:15" x14ac:dyDescent="0.25">
      <c r="A8265" s="165">
        <v>43810.291666666664</v>
      </c>
      <c r="B8265" s="167">
        <f>WEEKNUM(A8265)</f>
        <v>50</v>
      </c>
      <c r="C8265" s="164">
        <f>WEEKDAY(A8265)</f>
        <v>4</v>
      </c>
      <c r="D8265" s="164">
        <v>8</v>
      </c>
      <c r="E8265" s="163">
        <v>10</v>
      </c>
      <c r="F8265" s="163">
        <v>16.5</v>
      </c>
      <c r="G8265" s="163">
        <v>12.25</v>
      </c>
      <c r="H8265" s="1">
        <v>4053</v>
      </c>
      <c r="I8265" s="161">
        <f>VLOOKUP(B8265,L$2:M$54,2,FALSE)</f>
        <v>0.97424147263854044</v>
      </c>
      <c r="J8265">
        <f>MAX(I8265*F8265,E8265)</f>
        <v>16.074984298535917</v>
      </c>
      <c r="L8265" s="166"/>
      <c r="M8265" s="41"/>
      <c r="N8265" s="41"/>
      <c r="O8265" s="41"/>
    </row>
    <row r="8266" spans="1:15" x14ac:dyDescent="0.25">
      <c r="A8266" s="165">
        <v>43810.333333333336</v>
      </c>
      <c r="B8266" s="167">
        <f>WEEKNUM(A8266)</f>
        <v>50</v>
      </c>
      <c r="C8266" s="164">
        <f>WEEKDAY(A8266)</f>
        <v>4</v>
      </c>
      <c r="D8266" s="164">
        <v>9</v>
      </c>
      <c r="E8266" s="163">
        <v>10</v>
      </c>
      <c r="F8266" s="163">
        <v>19</v>
      </c>
      <c r="G8266" s="163">
        <v>13.625</v>
      </c>
      <c r="H8266" s="1">
        <v>3692</v>
      </c>
      <c r="I8266" s="161">
        <f>VLOOKUP(B8266,L$2:M$54,2,FALSE)</f>
        <v>0.97424147263854044</v>
      </c>
      <c r="J8266">
        <f>MAX(I8266*F8266,E8266)</f>
        <v>18.510587980132268</v>
      </c>
      <c r="L8266" s="166"/>
      <c r="M8266" s="41"/>
      <c r="N8266" s="41"/>
      <c r="O8266" s="41"/>
    </row>
    <row r="8267" spans="1:15" x14ac:dyDescent="0.25">
      <c r="A8267" s="165">
        <v>43810.375</v>
      </c>
      <c r="B8267" s="167">
        <f>WEEKNUM(A8267)</f>
        <v>50</v>
      </c>
      <c r="C8267" s="164">
        <f>WEEKDAY(A8267)</f>
        <v>4</v>
      </c>
      <c r="D8267" s="164">
        <v>10</v>
      </c>
      <c r="E8267" s="163">
        <v>10</v>
      </c>
      <c r="F8267" s="163">
        <v>16.75</v>
      </c>
      <c r="G8267" s="163">
        <v>12.875</v>
      </c>
      <c r="H8267" s="1">
        <v>2724</v>
      </c>
      <c r="I8267" s="161">
        <f>VLOOKUP(B8267,L$2:M$54,2,FALSE)</f>
        <v>0.97424147263854044</v>
      </c>
      <c r="J8267">
        <f>MAX(I8267*F8267,E8267)</f>
        <v>16.318544666695551</v>
      </c>
      <c r="L8267" s="166"/>
      <c r="M8267" s="41"/>
      <c r="N8267" s="41"/>
      <c r="O8267" s="41"/>
    </row>
    <row r="8268" spans="1:15" x14ac:dyDescent="0.25">
      <c r="A8268" s="165">
        <v>43810.416666666664</v>
      </c>
      <c r="B8268" s="167">
        <f>WEEKNUM(A8268)</f>
        <v>50</v>
      </c>
      <c r="C8268" s="164">
        <f>WEEKDAY(A8268)</f>
        <v>4</v>
      </c>
      <c r="D8268" s="164">
        <v>11</v>
      </c>
      <c r="E8268" s="163">
        <v>10</v>
      </c>
      <c r="F8268" s="163">
        <v>15.379999999999999</v>
      </c>
      <c r="G8268" s="163">
        <v>11.9375</v>
      </c>
      <c r="H8268" s="1">
        <v>2530</v>
      </c>
      <c r="I8268" s="161">
        <f>VLOOKUP(B8268,L$2:M$54,2,FALSE)</f>
        <v>0.97424147263854044</v>
      </c>
      <c r="J8268">
        <f>MAX(I8268*F8268,E8268)</f>
        <v>14.983833849180751</v>
      </c>
      <c r="L8268" s="166"/>
      <c r="M8268" s="41"/>
      <c r="N8268" s="41"/>
      <c r="O8268" s="41"/>
    </row>
    <row r="8269" spans="1:15" x14ac:dyDescent="0.25">
      <c r="A8269" s="165">
        <v>43810.458333333336</v>
      </c>
      <c r="B8269" s="167">
        <f>WEEKNUM(A8269)</f>
        <v>50</v>
      </c>
      <c r="C8269" s="164">
        <f>WEEKDAY(A8269)</f>
        <v>4</v>
      </c>
      <c r="D8269" s="164">
        <v>12</v>
      </c>
      <c r="E8269" s="163">
        <v>10</v>
      </c>
      <c r="F8269" s="163">
        <v>14.45</v>
      </c>
      <c r="G8269" s="163">
        <v>12.1875</v>
      </c>
      <c r="H8269" s="1">
        <v>2473</v>
      </c>
      <c r="I8269" s="161">
        <f>VLOOKUP(B8269,L$2:M$54,2,FALSE)</f>
        <v>0.97424147263854044</v>
      </c>
      <c r="J8269">
        <f>MAX(I8269*F8269,E8269)</f>
        <v>14.077789279626909</v>
      </c>
      <c r="L8269" s="166"/>
      <c r="M8269" s="41"/>
      <c r="N8269" s="41"/>
      <c r="O8269" s="41"/>
    </row>
    <row r="8270" spans="1:15" x14ac:dyDescent="0.25">
      <c r="A8270" s="165">
        <v>43810.5</v>
      </c>
      <c r="B8270" s="167">
        <f>WEEKNUM(A8270)</f>
        <v>50</v>
      </c>
      <c r="C8270" s="164">
        <f>WEEKDAY(A8270)</f>
        <v>4</v>
      </c>
      <c r="D8270" s="164">
        <v>13</v>
      </c>
      <c r="E8270" s="163">
        <v>10</v>
      </c>
      <c r="F8270" s="163">
        <v>13.765000000000001</v>
      </c>
      <c r="G8270" s="163">
        <v>11.862500000000001</v>
      </c>
      <c r="H8270" s="1">
        <v>2360</v>
      </c>
      <c r="I8270" s="161">
        <f>VLOOKUP(B8270,L$2:M$54,2,FALSE)</f>
        <v>0.97424147263854044</v>
      </c>
      <c r="J8270">
        <f>MAX(I8270*F8270,E8270)</f>
        <v>13.410433870869509</v>
      </c>
      <c r="L8270" s="166"/>
      <c r="M8270" s="41"/>
      <c r="N8270" s="41"/>
      <c r="O8270" s="41"/>
    </row>
    <row r="8271" spans="1:15" x14ac:dyDescent="0.25">
      <c r="A8271" s="165">
        <v>43810.541666666664</v>
      </c>
      <c r="B8271" s="167">
        <f>WEEKNUM(A8271)</f>
        <v>50</v>
      </c>
      <c r="C8271" s="164">
        <f>WEEKDAY(A8271)</f>
        <v>4</v>
      </c>
      <c r="D8271" s="164">
        <v>14</v>
      </c>
      <c r="E8271" s="163">
        <v>10</v>
      </c>
      <c r="F8271" s="163">
        <v>14.185</v>
      </c>
      <c r="G8271" s="163">
        <v>12.112500000000001</v>
      </c>
      <c r="H8271" s="1">
        <v>2473</v>
      </c>
      <c r="I8271" s="161">
        <f>VLOOKUP(B8271,L$2:M$54,2,FALSE)</f>
        <v>0.97424147263854044</v>
      </c>
      <c r="J8271">
        <f>MAX(I8271*F8271,E8271)</f>
        <v>13.819615289377696</v>
      </c>
      <c r="L8271" s="166"/>
      <c r="M8271" s="41"/>
      <c r="N8271" s="41"/>
      <c r="O8271" s="41"/>
    </row>
    <row r="8272" spans="1:15" x14ac:dyDescent="0.25">
      <c r="A8272" s="165">
        <v>43810.583333333336</v>
      </c>
      <c r="B8272" s="167">
        <f>WEEKNUM(A8272)</f>
        <v>50</v>
      </c>
      <c r="C8272" s="164">
        <f>WEEKDAY(A8272)</f>
        <v>4</v>
      </c>
      <c r="D8272" s="164">
        <v>15</v>
      </c>
      <c r="E8272" s="163">
        <v>10</v>
      </c>
      <c r="F8272" s="163">
        <v>15</v>
      </c>
      <c r="G8272" s="163">
        <v>11.9</v>
      </c>
      <c r="H8272" s="1">
        <v>2581</v>
      </c>
      <c r="I8272" s="161">
        <f>VLOOKUP(B8272,L$2:M$54,2,FALSE)</f>
        <v>0.97424147263854044</v>
      </c>
      <c r="J8272">
        <f>MAX(I8272*F8272,E8272)</f>
        <v>14.613622089578106</v>
      </c>
      <c r="L8272" s="166"/>
      <c r="M8272" s="41"/>
      <c r="N8272" s="41"/>
      <c r="O8272" s="41"/>
    </row>
    <row r="8273" spans="1:15" x14ac:dyDescent="0.25">
      <c r="A8273" s="165">
        <v>43810.625</v>
      </c>
      <c r="B8273" s="167">
        <f>WEEKNUM(A8273)</f>
        <v>50</v>
      </c>
      <c r="C8273" s="164">
        <f>WEEKDAY(A8273)</f>
        <v>4</v>
      </c>
      <c r="D8273" s="164">
        <v>16</v>
      </c>
      <c r="E8273" s="163">
        <v>10</v>
      </c>
      <c r="F8273" s="163">
        <v>14.895</v>
      </c>
      <c r="G8273" s="163">
        <v>12.112500000000001</v>
      </c>
      <c r="H8273" s="1">
        <v>2764</v>
      </c>
      <c r="I8273" s="161">
        <f>VLOOKUP(B8273,L$2:M$54,2,FALSE)</f>
        <v>0.97424147263854044</v>
      </c>
      <c r="J8273">
        <f>MAX(I8273*F8273,E8273)</f>
        <v>14.511326734951059</v>
      </c>
      <c r="L8273" s="166"/>
      <c r="M8273" s="41"/>
      <c r="N8273" s="41"/>
      <c r="O8273" s="41"/>
    </row>
    <row r="8274" spans="1:15" x14ac:dyDescent="0.25">
      <c r="A8274" s="165">
        <v>43810.666666666664</v>
      </c>
      <c r="B8274" s="167">
        <f>WEEKNUM(A8274)</f>
        <v>50</v>
      </c>
      <c r="C8274" s="164">
        <f>WEEKDAY(A8274)</f>
        <v>4</v>
      </c>
      <c r="D8274" s="164">
        <v>17</v>
      </c>
      <c r="E8274" s="163">
        <v>10</v>
      </c>
      <c r="F8274" s="163">
        <v>15.77</v>
      </c>
      <c r="G8274" s="163">
        <v>11.875</v>
      </c>
      <c r="H8274" s="1">
        <v>3565</v>
      </c>
      <c r="I8274" s="161">
        <f>VLOOKUP(B8274,L$2:M$54,2,FALSE)</f>
        <v>0.97424147263854044</v>
      </c>
      <c r="J8274">
        <f>MAX(I8274*F8274,E8274)</f>
        <v>15.363788023509782</v>
      </c>
      <c r="L8274" s="166"/>
      <c r="M8274" s="41"/>
      <c r="N8274" s="41"/>
      <c r="O8274" s="41"/>
    </row>
    <row r="8275" spans="1:15" x14ac:dyDescent="0.25">
      <c r="A8275" s="165">
        <v>43810.708333333336</v>
      </c>
      <c r="B8275" s="167">
        <f>WEEKNUM(A8275)</f>
        <v>50</v>
      </c>
      <c r="C8275" s="164">
        <f>WEEKDAY(A8275)</f>
        <v>4</v>
      </c>
      <c r="D8275" s="164">
        <v>18</v>
      </c>
      <c r="E8275" s="163">
        <v>10</v>
      </c>
      <c r="F8275" s="163">
        <v>17.549999999999997</v>
      </c>
      <c r="G8275" s="163">
        <v>12.8125</v>
      </c>
      <c r="H8275" s="1">
        <v>3579</v>
      </c>
      <c r="I8275" s="161">
        <f>VLOOKUP(B8275,L$2:M$54,2,FALSE)</f>
        <v>0.97424147263854044</v>
      </c>
      <c r="J8275">
        <f>MAX(I8275*F8275,E8275)</f>
        <v>17.097937844806381</v>
      </c>
      <c r="L8275" s="166"/>
      <c r="M8275" s="41"/>
      <c r="N8275" s="41"/>
      <c r="O8275" s="41"/>
    </row>
    <row r="8276" spans="1:15" x14ac:dyDescent="0.25">
      <c r="A8276" s="165">
        <v>43810.75</v>
      </c>
      <c r="B8276" s="167">
        <f>WEEKNUM(A8276)</f>
        <v>50</v>
      </c>
      <c r="C8276" s="164">
        <f>WEEKDAY(A8276)</f>
        <v>4</v>
      </c>
      <c r="D8276" s="164">
        <v>19</v>
      </c>
      <c r="E8276" s="163">
        <v>10</v>
      </c>
      <c r="F8276" s="163">
        <v>16.234999999999999</v>
      </c>
      <c r="G8276" s="163">
        <v>13.574999999999999</v>
      </c>
      <c r="H8276" s="1">
        <v>2499</v>
      </c>
      <c r="I8276" s="161">
        <f>VLOOKUP(B8276,L$2:M$54,2,FALSE)</f>
        <v>0.97424147263854044</v>
      </c>
      <c r="J8276">
        <f>MAX(I8276*F8276,E8276)</f>
        <v>15.816810308286703</v>
      </c>
      <c r="L8276" s="166"/>
      <c r="M8276" s="41"/>
      <c r="N8276" s="41"/>
      <c r="O8276" s="41"/>
    </row>
    <row r="8277" spans="1:15" x14ac:dyDescent="0.25">
      <c r="A8277" s="165">
        <v>43810.791666666664</v>
      </c>
      <c r="B8277" s="167">
        <f>WEEKNUM(A8277)</f>
        <v>50</v>
      </c>
      <c r="C8277" s="164">
        <f>WEEKDAY(A8277)</f>
        <v>4</v>
      </c>
      <c r="D8277" s="164">
        <v>20</v>
      </c>
      <c r="E8277" s="163">
        <v>10</v>
      </c>
      <c r="F8277" s="163">
        <v>14</v>
      </c>
      <c r="G8277" s="163">
        <v>12.262499999999999</v>
      </c>
      <c r="H8277" s="1">
        <v>1615</v>
      </c>
      <c r="I8277" s="161">
        <f>VLOOKUP(B8277,L$2:M$54,2,FALSE)</f>
        <v>0.97424147263854044</v>
      </c>
      <c r="J8277">
        <f>MAX(I8277*F8277,E8277)</f>
        <v>13.639380616939565</v>
      </c>
      <c r="L8277" s="166"/>
      <c r="M8277" s="41"/>
      <c r="N8277" s="41"/>
      <c r="O8277" s="41"/>
    </row>
    <row r="8278" spans="1:15" x14ac:dyDescent="0.25">
      <c r="A8278" s="165">
        <v>43810.833333333336</v>
      </c>
      <c r="B8278" s="167">
        <f>WEEKNUM(A8278)</f>
        <v>50</v>
      </c>
      <c r="C8278" s="164">
        <f>WEEKDAY(A8278)</f>
        <v>4</v>
      </c>
      <c r="D8278" s="164">
        <v>21</v>
      </c>
      <c r="E8278" s="163">
        <v>10</v>
      </c>
      <c r="F8278" s="163">
        <v>12.77</v>
      </c>
      <c r="G8278" s="163">
        <v>11.55</v>
      </c>
      <c r="H8278" s="1">
        <v>855</v>
      </c>
      <c r="I8278" s="161">
        <f>VLOOKUP(B8278,L$2:M$54,2,FALSE)</f>
        <v>0.97424147263854044</v>
      </c>
      <c r="J8278">
        <f>MAX(I8278*F8278,E8278)</f>
        <v>12.441063605594161</v>
      </c>
      <c r="L8278" s="166"/>
      <c r="M8278" s="41"/>
      <c r="N8278" s="41"/>
      <c r="O8278" s="41"/>
    </row>
    <row r="8279" spans="1:15" x14ac:dyDescent="0.25">
      <c r="A8279" s="165">
        <v>43810.875</v>
      </c>
      <c r="B8279" s="167">
        <f>WEEKNUM(A8279)</f>
        <v>50</v>
      </c>
      <c r="C8279" s="164">
        <f>WEEKDAY(A8279)</f>
        <v>4</v>
      </c>
      <c r="D8279" s="164">
        <v>22</v>
      </c>
      <c r="E8279" s="163">
        <v>12.48</v>
      </c>
      <c r="F8279" s="163">
        <v>12.48</v>
      </c>
      <c r="G8279" s="163">
        <v>11.824999999999999</v>
      </c>
      <c r="H8279" s="1">
        <v>708</v>
      </c>
      <c r="I8279" s="161">
        <f>VLOOKUP(B8279,L$2:M$54,2,FALSE)</f>
        <v>0.97424147263854044</v>
      </c>
      <c r="J8279">
        <f>MAX(I8279*F8279,E8279)</f>
        <v>12.48</v>
      </c>
      <c r="L8279" s="166"/>
      <c r="M8279" s="41"/>
      <c r="N8279" s="41"/>
      <c r="O8279" s="41"/>
    </row>
    <row r="8280" spans="1:15" x14ac:dyDescent="0.25">
      <c r="A8280" s="165">
        <v>43810.916666666664</v>
      </c>
      <c r="B8280" s="167">
        <f>WEEKNUM(A8280)</f>
        <v>50</v>
      </c>
      <c r="C8280" s="164">
        <f>WEEKDAY(A8280)</f>
        <v>4</v>
      </c>
      <c r="D8280" s="164">
        <v>23</v>
      </c>
      <c r="E8280" s="163">
        <v>12.59</v>
      </c>
      <c r="F8280" s="163">
        <v>12.59</v>
      </c>
      <c r="G8280" s="163">
        <v>12.274999999999999</v>
      </c>
      <c r="H8280" s="1">
        <v>596</v>
      </c>
      <c r="I8280" s="161">
        <f>VLOOKUP(B8280,L$2:M$54,2,FALSE)</f>
        <v>0.97424147263854044</v>
      </c>
      <c r="J8280">
        <f>MAX(I8280*F8280,E8280)</f>
        <v>12.59</v>
      </c>
      <c r="L8280" s="166"/>
      <c r="M8280" s="41"/>
      <c r="N8280" s="41"/>
      <c r="O8280" s="41"/>
    </row>
    <row r="8281" spans="1:15" x14ac:dyDescent="0.25">
      <c r="A8281" s="165">
        <v>43810.958333333336</v>
      </c>
      <c r="B8281" s="167">
        <f>WEEKNUM(A8281)</f>
        <v>50</v>
      </c>
      <c r="C8281" s="164">
        <f>WEEKDAY(A8281)</f>
        <v>4</v>
      </c>
      <c r="D8281" s="164">
        <v>24</v>
      </c>
      <c r="E8281" s="163">
        <v>12.375</v>
      </c>
      <c r="F8281" s="163">
        <v>12.375</v>
      </c>
      <c r="G8281" s="163">
        <v>12.3</v>
      </c>
      <c r="H8281" s="1">
        <v>357</v>
      </c>
      <c r="I8281" s="161">
        <f>VLOOKUP(B8281,L$2:M$54,2,FALSE)</f>
        <v>0.97424147263854044</v>
      </c>
      <c r="J8281">
        <f>MAX(I8281*F8281,E8281)</f>
        <v>12.375</v>
      </c>
      <c r="L8281" s="166"/>
      <c r="M8281" s="41"/>
      <c r="N8281" s="41"/>
      <c r="O8281" s="41"/>
    </row>
    <row r="8282" spans="1:15" x14ac:dyDescent="0.25">
      <c r="A8282" s="165">
        <v>43811</v>
      </c>
      <c r="B8282" s="167">
        <f>WEEKNUM(A8282)</f>
        <v>50</v>
      </c>
      <c r="C8282" s="164">
        <f>WEEKDAY(A8282)</f>
        <v>5</v>
      </c>
      <c r="D8282" s="164">
        <v>1</v>
      </c>
      <c r="E8282" s="163">
        <v>11.984999999999999</v>
      </c>
      <c r="F8282" s="163">
        <v>11.984999999999999</v>
      </c>
      <c r="G8282" s="163">
        <v>11.55</v>
      </c>
      <c r="H8282" s="1">
        <v>153</v>
      </c>
      <c r="I8282" s="161">
        <f>VLOOKUP(B8282,L$2:M$54,2,FALSE)</f>
        <v>0.97424147263854044</v>
      </c>
      <c r="J8282">
        <f>MAX(I8282*F8282,E8282)</f>
        <v>11.984999999999999</v>
      </c>
      <c r="L8282" s="166"/>
      <c r="M8282" s="41"/>
      <c r="N8282" s="41"/>
      <c r="O8282" s="41"/>
    </row>
    <row r="8283" spans="1:15" x14ac:dyDescent="0.25">
      <c r="A8283" s="165">
        <v>43811.041666666664</v>
      </c>
      <c r="B8283" s="167">
        <f>WEEKNUM(A8283)</f>
        <v>50</v>
      </c>
      <c r="C8283" s="164">
        <f>WEEKDAY(A8283)</f>
        <v>5</v>
      </c>
      <c r="D8283" s="164">
        <v>2</v>
      </c>
      <c r="E8283" s="163">
        <v>11.719999999999999</v>
      </c>
      <c r="F8283" s="163">
        <v>11.719999999999999</v>
      </c>
      <c r="G8283" s="163">
        <v>10.25</v>
      </c>
      <c r="H8283" s="1">
        <v>118</v>
      </c>
      <c r="I8283" s="161">
        <f>VLOOKUP(B8283,L$2:M$54,2,FALSE)</f>
        <v>0.97424147263854044</v>
      </c>
      <c r="J8283">
        <f>MAX(I8283*F8283,E8283)</f>
        <v>11.719999999999999</v>
      </c>
      <c r="L8283" s="166"/>
      <c r="M8283" s="41"/>
      <c r="N8283" s="41"/>
      <c r="O8283" s="41"/>
    </row>
    <row r="8284" spans="1:15" x14ac:dyDescent="0.25">
      <c r="A8284" s="165">
        <v>43811.083333333336</v>
      </c>
      <c r="B8284" s="167">
        <f>WEEKNUM(A8284)</f>
        <v>50</v>
      </c>
      <c r="C8284" s="164">
        <f>WEEKDAY(A8284)</f>
        <v>5</v>
      </c>
      <c r="D8284" s="164">
        <v>3</v>
      </c>
      <c r="E8284" s="163">
        <v>12.094999999999999</v>
      </c>
      <c r="F8284" s="163">
        <v>12.094999999999999</v>
      </c>
      <c r="G8284" s="163">
        <v>11.95</v>
      </c>
      <c r="H8284" s="1">
        <v>73</v>
      </c>
      <c r="I8284" s="161">
        <f>VLOOKUP(B8284,L$2:M$54,2,FALSE)</f>
        <v>0.97424147263854044</v>
      </c>
      <c r="J8284">
        <f>MAX(I8284*F8284,E8284)</f>
        <v>12.094999999999999</v>
      </c>
      <c r="L8284" s="166"/>
      <c r="M8284" s="41"/>
      <c r="N8284" s="41"/>
      <c r="O8284" s="41"/>
    </row>
    <row r="8285" spans="1:15" x14ac:dyDescent="0.25">
      <c r="A8285" s="165">
        <v>43811.125</v>
      </c>
      <c r="B8285" s="167">
        <f>WEEKNUM(A8285)</f>
        <v>50</v>
      </c>
      <c r="C8285" s="164">
        <f>WEEKDAY(A8285)</f>
        <v>5</v>
      </c>
      <c r="D8285" s="164">
        <v>4</v>
      </c>
      <c r="E8285" s="163">
        <v>11.91</v>
      </c>
      <c r="F8285" s="163">
        <v>11.91</v>
      </c>
      <c r="G8285" s="163">
        <v>12.3</v>
      </c>
      <c r="H8285" s="1">
        <v>115</v>
      </c>
      <c r="I8285" s="161">
        <f>VLOOKUP(B8285,L$2:M$54,2,FALSE)</f>
        <v>0.97424147263854044</v>
      </c>
      <c r="J8285">
        <f>MAX(I8285*F8285,E8285)</f>
        <v>11.91</v>
      </c>
      <c r="L8285" s="166"/>
      <c r="M8285" s="41"/>
      <c r="N8285" s="41"/>
      <c r="O8285" s="41"/>
    </row>
    <row r="8286" spans="1:15" x14ac:dyDescent="0.25">
      <c r="A8286" s="165">
        <v>43811.166666666664</v>
      </c>
      <c r="B8286" s="167">
        <f>WEEKNUM(A8286)</f>
        <v>50</v>
      </c>
      <c r="C8286" s="164">
        <f>WEEKDAY(A8286)</f>
        <v>5</v>
      </c>
      <c r="D8286" s="164">
        <v>5</v>
      </c>
      <c r="E8286" s="163">
        <v>12.455</v>
      </c>
      <c r="F8286" s="163">
        <v>12.455</v>
      </c>
      <c r="G8286" s="163">
        <v>11.91</v>
      </c>
      <c r="H8286" s="1">
        <v>302</v>
      </c>
      <c r="I8286" s="161">
        <f>VLOOKUP(B8286,L$2:M$54,2,FALSE)</f>
        <v>0.97424147263854044</v>
      </c>
      <c r="J8286">
        <f>MAX(I8286*F8286,E8286)</f>
        <v>12.455</v>
      </c>
      <c r="L8286" s="166"/>
      <c r="M8286" s="41"/>
      <c r="N8286" s="41"/>
      <c r="O8286" s="41"/>
    </row>
    <row r="8287" spans="1:15" x14ac:dyDescent="0.25">
      <c r="A8287" s="165">
        <v>43811.208333333336</v>
      </c>
      <c r="B8287" s="167">
        <f>WEEKNUM(A8287)</f>
        <v>50</v>
      </c>
      <c r="C8287" s="164">
        <f>WEEKDAY(A8287)</f>
        <v>5</v>
      </c>
      <c r="D8287" s="164">
        <v>6</v>
      </c>
      <c r="E8287" s="163">
        <v>10</v>
      </c>
      <c r="F8287" s="163">
        <v>11.094999999999999</v>
      </c>
      <c r="G8287" s="163">
        <v>11.780000000000001</v>
      </c>
      <c r="H8287" s="1">
        <v>842</v>
      </c>
      <c r="I8287" s="161">
        <f>VLOOKUP(B8287,L$2:M$54,2,FALSE)</f>
        <v>0.97424147263854044</v>
      </c>
      <c r="J8287">
        <f>MAX(I8287*F8287,E8287)</f>
        <v>10.809209138924604</v>
      </c>
      <c r="L8287" s="166"/>
      <c r="M8287" s="41"/>
      <c r="N8287" s="41"/>
      <c r="O8287" s="41"/>
    </row>
    <row r="8288" spans="1:15" x14ac:dyDescent="0.25">
      <c r="A8288" s="165">
        <v>43811.25</v>
      </c>
      <c r="B8288" s="167">
        <f>WEEKNUM(A8288)</f>
        <v>50</v>
      </c>
      <c r="C8288" s="164">
        <f>WEEKDAY(A8288)</f>
        <v>5</v>
      </c>
      <c r="D8288" s="164">
        <v>7</v>
      </c>
      <c r="E8288" s="163">
        <v>10</v>
      </c>
      <c r="F8288" s="163">
        <v>11.745000000000001</v>
      </c>
      <c r="G8288" s="163">
        <v>11.404999999999999</v>
      </c>
      <c r="H8288" s="1">
        <v>3371</v>
      </c>
      <c r="I8288" s="161">
        <f>VLOOKUP(B8288,L$2:M$54,2,FALSE)</f>
        <v>0.97424147263854044</v>
      </c>
      <c r="J8288">
        <f>MAX(I8288*F8288,E8288)</f>
        <v>11.442466096139658</v>
      </c>
      <c r="L8288" s="166"/>
      <c r="M8288" s="41"/>
      <c r="N8288" s="41"/>
      <c r="O8288" s="41"/>
    </row>
    <row r="8289" spans="1:15" x14ac:dyDescent="0.25">
      <c r="A8289" s="165">
        <v>43811.291666666664</v>
      </c>
      <c r="B8289" s="167">
        <f>WEEKNUM(A8289)</f>
        <v>50</v>
      </c>
      <c r="C8289" s="164">
        <f>WEEKDAY(A8289)</f>
        <v>5</v>
      </c>
      <c r="D8289" s="164">
        <v>8</v>
      </c>
      <c r="E8289" s="163">
        <v>10</v>
      </c>
      <c r="F8289" s="163">
        <v>17.755000000000003</v>
      </c>
      <c r="G8289" s="163">
        <v>12</v>
      </c>
      <c r="H8289" s="1">
        <v>4116</v>
      </c>
      <c r="I8289" s="161">
        <f>VLOOKUP(B8289,L$2:M$54,2,FALSE)</f>
        <v>0.97424147263854044</v>
      </c>
      <c r="J8289">
        <f>MAX(I8289*F8289,E8289)</f>
        <v>17.297657346697289</v>
      </c>
      <c r="L8289" s="166"/>
      <c r="M8289" s="41"/>
      <c r="N8289" s="41"/>
      <c r="O8289" s="41"/>
    </row>
    <row r="8290" spans="1:15" x14ac:dyDescent="0.25">
      <c r="A8290" s="165">
        <v>43811.333333333336</v>
      </c>
      <c r="B8290" s="167">
        <f>WEEKNUM(A8290)</f>
        <v>50</v>
      </c>
      <c r="C8290" s="164">
        <f>WEEKDAY(A8290)</f>
        <v>5</v>
      </c>
      <c r="D8290" s="164">
        <v>9</v>
      </c>
      <c r="E8290" s="163">
        <v>10</v>
      </c>
      <c r="F8290" s="163">
        <v>16.395</v>
      </c>
      <c r="G8290" s="163">
        <v>14.375</v>
      </c>
      <c r="H8290" s="1">
        <v>3643</v>
      </c>
      <c r="I8290" s="161">
        <f>VLOOKUP(B8290,L$2:M$54,2,FALSE)</f>
        <v>0.97424147263854044</v>
      </c>
      <c r="J8290">
        <f>MAX(I8290*F8290,E8290)</f>
        <v>15.972688943908871</v>
      </c>
      <c r="L8290" s="166"/>
      <c r="M8290" s="41"/>
      <c r="N8290" s="41"/>
      <c r="O8290" s="41"/>
    </row>
    <row r="8291" spans="1:15" x14ac:dyDescent="0.25">
      <c r="A8291" s="165">
        <v>43811.375</v>
      </c>
      <c r="B8291" s="167">
        <f>WEEKNUM(A8291)</f>
        <v>50</v>
      </c>
      <c r="C8291" s="164">
        <f>WEEKDAY(A8291)</f>
        <v>5</v>
      </c>
      <c r="D8291" s="164">
        <v>10</v>
      </c>
      <c r="E8291" s="163">
        <v>10</v>
      </c>
      <c r="F8291" s="163">
        <v>15.625</v>
      </c>
      <c r="G8291" s="163">
        <v>14.375</v>
      </c>
      <c r="H8291" s="1">
        <v>2484</v>
      </c>
      <c r="I8291" s="161">
        <f>VLOOKUP(B8291,L$2:M$54,2,FALSE)</f>
        <v>0.97424147263854044</v>
      </c>
      <c r="J8291">
        <f>MAX(I8291*F8291,E8291)</f>
        <v>15.222523009977195</v>
      </c>
      <c r="L8291" s="166"/>
      <c r="M8291" s="41"/>
      <c r="N8291" s="41"/>
      <c r="O8291" s="41"/>
    </row>
    <row r="8292" spans="1:15" x14ac:dyDescent="0.25">
      <c r="A8292" s="165">
        <v>43811.416666666664</v>
      </c>
      <c r="B8292" s="167">
        <f>WEEKNUM(A8292)</f>
        <v>50</v>
      </c>
      <c r="C8292" s="164">
        <f>WEEKDAY(A8292)</f>
        <v>5</v>
      </c>
      <c r="D8292" s="164">
        <v>11</v>
      </c>
      <c r="E8292" s="163">
        <v>10</v>
      </c>
      <c r="F8292" s="163">
        <v>13.745000000000001</v>
      </c>
      <c r="G8292" s="163">
        <v>12.9375</v>
      </c>
      <c r="H8292" s="1">
        <v>2209</v>
      </c>
      <c r="I8292" s="161">
        <f>VLOOKUP(B8292,L$2:M$54,2,FALSE)</f>
        <v>0.97424147263854044</v>
      </c>
      <c r="J8292">
        <f>MAX(I8292*F8292,E8292)</f>
        <v>13.390949041416739</v>
      </c>
      <c r="L8292" s="166"/>
      <c r="M8292" s="41"/>
      <c r="N8292" s="41"/>
      <c r="O8292" s="41"/>
    </row>
    <row r="8293" spans="1:15" x14ac:dyDescent="0.25">
      <c r="A8293" s="165">
        <v>43811.458333333336</v>
      </c>
      <c r="B8293" s="167">
        <f>WEEKNUM(A8293)</f>
        <v>50</v>
      </c>
      <c r="C8293" s="164">
        <f>WEEKDAY(A8293)</f>
        <v>5</v>
      </c>
      <c r="D8293" s="164">
        <v>12</v>
      </c>
      <c r="E8293" s="163">
        <v>10</v>
      </c>
      <c r="F8293" s="163">
        <v>15.704999999999998</v>
      </c>
      <c r="G8293" s="163">
        <v>12.555</v>
      </c>
      <c r="H8293" s="1">
        <v>2263</v>
      </c>
      <c r="I8293" s="161">
        <f>VLOOKUP(B8293,L$2:M$54,2,FALSE)</f>
        <v>0.97424147263854044</v>
      </c>
      <c r="J8293">
        <f>MAX(I8293*F8293,E8293)</f>
        <v>15.300462327788276</v>
      </c>
      <c r="L8293" s="166"/>
      <c r="M8293" s="41"/>
      <c r="N8293" s="41"/>
      <c r="O8293" s="41"/>
    </row>
    <row r="8294" spans="1:15" x14ac:dyDescent="0.25">
      <c r="A8294" s="165">
        <v>43811.5</v>
      </c>
      <c r="B8294" s="167">
        <f>WEEKNUM(A8294)</f>
        <v>50</v>
      </c>
      <c r="C8294" s="164">
        <f>WEEKDAY(A8294)</f>
        <v>5</v>
      </c>
      <c r="D8294" s="164">
        <v>13</v>
      </c>
      <c r="E8294" s="163">
        <v>10</v>
      </c>
      <c r="F8294" s="163">
        <v>14.475</v>
      </c>
      <c r="G8294" s="163">
        <v>11.969999999999999</v>
      </c>
      <c r="H8294" s="1">
        <v>2128</v>
      </c>
      <c r="I8294" s="161">
        <f>VLOOKUP(B8294,L$2:M$54,2,FALSE)</f>
        <v>0.97424147263854044</v>
      </c>
      <c r="J8294">
        <f>MAX(I8294*F8294,E8294)</f>
        <v>14.102145316442872</v>
      </c>
      <c r="L8294" s="166"/>
      <c r="M8294" s="41"/>
      <c r="N8294" s="41"/>
      <c r="O8294" s="41"/>
    </row>
    <row r="8295" spans="1:15" x14ac:dyDescent="0.25">
      <c r="A8295" s="165">
        <v>43811.541666666664</v>
      </c>
      <c r="B8295" s="167">
        <f>WEEKNUM(A8295)</f>
        <v>50</v>
      </c>
      <c r="C8295" s="164">
        <f>WEEKDAY(A8295)</f>
        <v>5</v>
      </c>
      <c r="D8295" s="164">
        <v>14</v>
      </c>
      <c r="E8295" s="163">
        <v>10</v>
      </c>
      <c r="F8295" s="163">
        <v>13.765000000000001</v>
      </c>
      <c r="G8295" s="163">
        <v>12.2225</v>
      </c>
      <c r="H8295" s="1">
        <v>2372</v>
      </c>
      <c r="I8295" s="161">
        <f>VLOOKUP(B8295,L$2:M$54,2,FALSE)</f>
        <v>0.97424147263854044</v>
      </c>
      <c r="J8295">
        <f>MAX(I8295*F8295,E8295)</f>
        <v>13.410433870869509</v>
      </c>
      <c r="L8295" s="166"/>
      <c r="M8295" s="41"/>
      <c r="N8295" s="41"/>
      <c r="O8295" s="41"/>
    </row>
    <row r="8296" spans="1:15" x14ac:dyDescent="0.25">
      <c r="A8296" s="165">
        <v>43811.583333333336</v>
      </c>
      <c r="B8296" s="167">
        <f>WEEKNUM(A8296)</f>
        <v>50</v>
      </c>
      <c r="C8296" s="164">
        <f>WEEKDAY(A8296)</f>
        <v>5</v>
      </c>
      <c r="D8296" s="164">
        <v>15</v>
      </c>
      <c r="E8296" s="163">
        <v>10</v>
      </c>
      <c r="F8296" s="163">
        <v>15.885</v>
      </c>
      <c r="G8296" s="163">
        <v>11.9625</v>
      </c>
      <c r="H8296" s="1">
        <v>2384</v>
      </c>
      <c r="I8296" s="161">
        <f>VLOOKUP(B8296,L$2:M$54,2,FALSE)</f>
        <v>0.97424147263854044</v>
      </c>
      <c r="J8296">
        <f>MAX(I8296*F8296,E8296)</f>
        <v>15.475825792863215</v>
      </c>
      <c r="L8296" s="166"/>
      <c r="M8296" s="41"/>
      <c r="N8296" s="41"/>
      <c r="O8296" s="41"/>
    </row>
    <row r="8297" spans="1:15" x14ac:dyDescent="0.25">
      <c r="A8297" s="165">
        <v>43811.625</v>
      </c>
      <c r="B8297" s="167">
        <f>WEEKNUM(A8297)</f>
        <v>50</v>
      </c>
      <c r="C8297" s="164">
        <f>WEEKDAY(A8297)</f>
        <v>5</v>
      </c>
      <c r="D8297" s="164">
        <v>16</v>
      </c>
      <c r="E8297" s="163">
        <v>10</v>
      </c>
      <c r="F8297" s="163">
        <v>14.73</v>
      </c>
      <c r="G8297" s="163">
        <v>12.15</v>
      </c>
      <c r="H8297" s="1">
        <v>2785</v>
      </c>
      <c r="I8297" s="161">
        <f>VLOOKUP(B8297,L$2:M$54,2,FALSE)</f>
        <v>0.97424147263854044</v>
      </c>
      <c r="J8297">
        <f>MAX(I8297*F8297,E8297)</f>
        <v>14.350576891965702</v>
      </c>
      <c r="L8297" s="166"/>
      <c r="M8297" s="41"/>
      <c r="N8297" s="41"/>
      <c r="O8297" s="41"/>
    </row>
    <row r="8298" spans="1:15" x14ac:dyDescent="0.25">
      <c r="A8298" s="165">
        <v>43811.666666666664</v>
      </c>
      <c r="B8298" s="167">
        <f>WEEKNUM(A8298)</f>
        <v>50</v>
      </c>
      <c r="C8298" s="164">
        <f>WEEKDAY(A8298)</f>
        <v>5</v>
      </c>
      <c r="D8298" s="164">
        <v>17</v>
      </c>
      <c r="E8298" s="163">
        <v>10</v>
      </c>
      <c r="F8298" s="163">
        <v>15.145</v>
      </c>
      <c r="G8298" s="163">
        <v>12.635000000000002</v>
      </c>
      <c r="H8298" s="1">
        <v>3583</v>
      </c>
      <c r="I8298" s="161">
        <f>VLOOKUP(B8298,L$2:M$54,2,FALSE)</f>
        <v>0.97424147263854044</v>
      </c>
      <c r="J8298">
        <f>MAX(I8298*F8298,E8298)</f>
        <v>14.754887103110695</v>
      </c>
      <c r="L8298" s="166"/>
      <c r="M8298" s="41"/>
      <c r="N8298" s="41"/>
      <c r="O8298" s="41"/>
    </row>
    <row r="8299" spans="1:15" x14ac:dyDescent="0.25">
      <c r="A8299" s="165">
        <v>43811.708333333336</v>
      </c>
      <c r="B8299" s="167">
        <f>WEEKNUM(A8299)</f>
        <v>50</v>
      </c>
      <c r="C8299" s="164">
        <f>WEEKDAY(A8299)</f>
        <v>5</v>
      </c>
      <c r="D8299" s="164">
        <v>18</v>
      </c>
      <c r="E8299" s="163">
        <v>10</v>
      </c>
      <c r="F8299" s="163">
        <v>17.98</v>
      </c>
      <c r="G8299" s="163">
        <v>13.0975</v>
      </c>
      <c r="H8299" s="1">
        <v>3845</v>
      </c>
      <c r="I8299" s="161">
        <f>VLOOKUP(B8299,L$2:M$54,2,FALSE)</f>
        <v>0.97424147263854044</v>
      </c>
      <c r="J8299">
        <f>MAX(I8299*F8299,E8299)</f>
        <v>17.516861678040957</v>
      </c>
      <c r="L8299" s="166"/>
      <c r="M8299" s="41"/>
      <c r="N8299" s="41"/>
      <c r="O8299" s="41"/>
    </row>
    <row r="8300" spans="1:15" x14ac:dyDescent="0.25">
      <c r="A8300" s="165">
        <v>43811.75</v>
      </c>
      <c r="B8300" s="167">
        <f>WEEKNUM(A8300)</f>
        <v>50</v>
      </c>
      <c r="C8300" s="164">
        <f>WEEKDAY(A8300)</f>
        <v>5</v>
      </c>
      <c r="D8300" s="164">
        <v>19</v>
      </c>
      <c r="E8300" s="163">
        <v>10</v>
      </c>
      <c r="F8300" s="163">
        <v>16.450000000000003</v>
      </c>
      <c r="G8300" s="163">
        <v>14.045</v>
      </c>
      <c r="H8300" s="1">
        <v>2697</v>
      </c>
      <c r="I8300" s="161">
        <f>VLOOKUP(B8300,L$2:M$54,2,FALSE)</f>
        <v>0.97424147263854044</v>
      </c>
      <c r="J8300">
        <f>MAX(I8300*F8300,E8300)</f>
        <v>16.026272224903995</v>
      </c>
      <c r="L8300" s="166"/>
      <c r="M8300" s="41"/>
      <c r="N8300" s="41"/>
      <c r="O8300" s="41"/>
    </row>
    <row r="8301" spans="1:15" x14ac:dyDescent="0.25">
      <c r="A8301" s="165">
        <v>43811.791666666664</v>
      </c>
      <c r="B8301" s="167">
        <f>WEEKNUM(A8301)</f>
        <v>50</v>
      </c>
      <c r="C8301" s="164">
        <f>WEEKDAY(A8301)</f>
        <v>5</v>
      </c>
      <c r="D8301" s="164">
        <v>20</v>
      </c>
      <c r="E8301" s="163">
        <v>10</v>
      </c>
      <c r="F8301" s="163">
        <v>13.945</v>
      </c>
      <c r="G8301" s="163">
        <v>12.547499999999999</v>
      </c>
      <c r="H8301" s="1">
        <v>1693</v>
      </c>
      <c r="I8301" s="161">
        <f>VLOOKUP(B8301,L$2:M$54,2,FALSE)</f>
        <v>0.97424147263854044</v>
      </c>
      <c r="J8301">
        <f>MAX(I8301*F8301,E8301)</f>
        <v>13.585797335944447</v>
      </c>
      <c r="L8301" s="166"/>
      <c r="M8301" s="41"/>
      <c r="N8301" s="41"/>
      <c r="O8301" s="41"/>
    </row>
    <row r="8302" spans="1:15" x14ac:dyDescent="0.25">
      <c r="A8302" s="165">
        <v>43811.833333333336</v>
      </c>
      <c r="B8302" s="167">
        <f>WEEKNUM(A8302)</f>
        <v>50</v>
      </c>
      <c r="C8302" s="164">
        <f>WEEKDAY(A8302)</f>
        <v>5</v>
      </c>
      <c r="D8302" s="164">
        <v>21</v>
      </c>
      <c r="E8302" s="163">
        <v>11.754999999999999</v>
      </c>
      <c r="F8302" s="163">
        <v>11.754999999999999</v>
      </c>
      <c r="G8302" s="163">
        <v>12.127500000000001</v>
      </c>
      <c r="H8302" s="1">
        <v>971</v>
      </c>
      <c r="I8302" s="161">
        <f>VLOOKUP(B8302,L$2:M$54,2,FALSE)</f>
        <v>0.97424147263854044</v>
      </c>
      <c r="J8302">
        <f>MAX(I8302*F8302,E8302)</f>
        <v>11.754999999999999</v>
      </c>
      <c r="L8302" s="166"/>
      <c r="M8302" s="41"/>
      <c r="N8302" s="41"/>
      <c r="O8302" s="41"/>
    </row>
    <row r="8303" spans="1:15" x14ac:dyDescent="0.25">
      <c r="A8303" s="165">
        <v>43811.875</v>
      </c>
      <c r="B8303" s="167">
        <f>WEEKNUM(A8303)</f>
        <v>50</v>
      </c>
      <c r="C8303" s="164">
        <f>WEEKDAY(A8303)</f>
        <v>5</v>
      </c>
      <c r="D8303" s="164">
        <v>22</v>
      </c>
      <c r="E8303" s="163">
        <v>12</v>
      </c>
      <c r="F8303" s="163">
        <v>13.98</v>
      </c>
      <c r="G8303" s="163">
        <v>12.61</v>
      </c>
      <c r="H8303" s="1">
        <v>823</v>
      </c>
      <c r="I8303" s="161">
        <f>VLOOKUP(B8303,L$2:M$54,2,FALSE)</f>
        <v>0.97424147263854044</v>
      </c>
      <c r="J8303">
        <f>MAX(I8303*F8303,E8303)</f>
        <v>13.619895787486795</v>
      </c>
      <c r="L8303" s="166"/>
      <c r="M8303" s="41"/>
      <c r="N8303" s="41"/>
      <c r="O8303" s="41"/>
    </row>
    <row r="8304" spans="1:15" x14ac:dyDescent="0.25">
      <c r="A8304" s="165">
        <v>43811.916666666664</v>
      </c>
      <c r="B8304" s="167">
        <f>WEEKNUM(A8304)</f>
        <v>50</v>
      </c>
      <c r="C8304" s="164">
        <f>WEEKDAY(A8304)</f>
        <v>5</v>
      </c>
      <c r="D8304" s="164">
        <v>23</v>
      </c>
      <c r="E8304" s="163">
        <v>12</v>
      </c>
      <c r="F8304" s="163">
        <v>13.92</v>
      </c>
      <c r="G8304" s="163">
        <v>12.64</v>
      </c>
      <c r="H8304" s="1">
        <v>805</v>
      </c>
      <c r="I8304" s="161">
        <f>VLOOKUP(B8304,L$2:M$54,2,FALSE)</f>
        <v>0.97424147263854044</v>
      </c>
      <c r="J8304">
        <f>MAX(I8304*F8304,E8304)</f>
        <v>13.561441299128482</v>
      </c>
      <c r="L8304" s="166"/>
      <c r="M8304" s="41"/>
      <c r="N8304" s="41"/>
      <c r="O8304" s="41"/>
    </row>
    <row r="8305" spans="1:15" x14ac:dyDescent="0.25">
      <c r="A8305" s="165">
        <v>43811.958333333336</v>
      </c>
      <c r="B8305" s="167">
        <f>WEEKNUM(A8305)</f>
        <v>50</v>
      </c>
      <c r="C8305" s="164">
        <f>WEEKDAY(A8305)</f>
        <v>5</v>
      </c>
      <c r="D8305" s="164">
        <v>24</v>
      </c>
      <c r="E8305" s="163">
        <v>12</v>
      </c>
      <c r="F8305" s="163">
        <v>13.934999999999999</v>
      </c>
      <c r="G8305" s="163">
        <v>12.39</v>
      </c>
      <c r="H8305" s="1">
        <v>420</v>
      </c>
      <c r="I8305" s="161">
        <f>VLOOKUP(B8305,L$2:M$54,2,FALSE)</f>
        <v>0.97424147263854044</v>
      </c>
      <c r="J8305">
        <f>MAX(I8305*F8305,E8305)</f>
        <v>13.576054921218059</v>
      </c>
      <c r="L8305" s="166"/>
      <c r="M8305" s="41"/>
      <c r="N8305" s="41"/>
      <c r="O8305" s="41"/>
    </row>
    <row r="8306" spans="1:15" x14ac:dyDescent="0.25">
      <c r="A8306" s="165">
        <v>43812</v>
      </c>
      <c r="B8306" s="167">
        <f>WEEKNUM(A8306)</f>
        <v>50</v>
      </c>
      <c r="C8306" s="164">
        <f>WEEKDAY(A8306)</f>
        <v>6</v>
      </c>
      <c r="D8306" s="164">
        <v>1</v>
      </c>
      <c r="E8306" s="163">
        <v>12</v>
      </c>
      <c r="F8306" s="163">
        <v>13.225</v>
      </c>
      <c r="G8306" s="163">
        <v>11.870000000000001</v>
      </c>
      <c r="H8306" s="1">
        <v>179</v>
      </c>
      <c r="I8306" s="161">
        <f>VLOOKUP(B8306,L$2:M$54,2,FALSE)</f>
        <v>0.97424147263854044</v>
      </c>
      <c r="J8306">
        <f>MAX(I8306*F8306,E8306)</f>
        <v>12.884343475644696</v>
      </c>
      <c r="L8306" s="166"/>
      <c r="M8306" s="41"/>
      <c r="N8306" s="41"/>
      <c r="O8306" s="41"/>
    </row>
    <row r="8307" spans="1:15" x14ac:dyDescent="0.25">
      <c r="A8307" s="165">
        <v>43812.041666666664</v>
      </c>
      <c r="B8307" s="167">
        <f>WEEKNUM(A8307)</f>
        <v>50</v>
      </c>
      <c r="C8307" s="164">
        <f>WEEKDAY(A8307)</f>
        <v>6</v>
      </c>
      <c r="D8307" s="164">
        <v>2</v>
      </c>
      <c r="E8307" s="163">
        <v>10</v>
      </c>
      <c r="F8307" s="163">
        <v>10.495000000000001</v>
      </c>
      <c r="G8307" s="163">
        <v>12.16</v>
      </c>
      <c r="H8307" s="1">
        <v>104</v>
      </c>
      <c r="I8307" s="161">
        <f>VLOOKUP(B8307,L$2:M$54,2,FALSE)</f>
        <v>0.97424147263854044</v>
      </c>
      <c r="J8307">
        <f>MAX(I8307*F8307,E8307)</f>
        <v>10.224664255341484</v>
      </c>
      <c r="L8307" s="166"/>
      <c r="M8307" s="41"/>
      <c r="N8307" s="41"/>
      <c r="O8307" s="41"/>
    </row>
    <row r="8308" spans="1:15" x14ac:dyDescent="0.25">
      <c r="A8308" s="165">
        <v>43812.083333333336</v>
      </c>
      <c r="B8308" s="167">
        <f>WEEKNUM(A8308)</f>
        <v>50</v>
      </c>
      <c r="C8308" s="164">
        <f>WEEKDAY(A8308)</f>
        <v>6</v>
      </c>
      <c r="D8308" s="164">
        <v>3</v>
      </c>
      <c r="E8308" s="163">
        <v>10</v>
      </c>
      <c r="F8308" s="163">
        <v>10.850000000000001</v>
      </c>
      <c r="G8308" s="163">
        <v>12.04</v>
      </c>
      <c r="H8308" s="1">
        <v>78</v>
      </c>
      <c r="I8308" s="161">
        <f>VLOOKUP(B8308,L$2:M$54,2,FALSE)</f>
        <v>0.97424147263854044</v>
      </c>
      <c r="J8308">
        <f>MAX(I8308*F8308,E8308)</f>
        <v>10.570519978128166</v>
      </c>
      <c r="L8308" s="166"/>
      <c r="M8308" s="41"/>
      <c r="N8308" s="41"/>
      <c r="O8308" s="41"/>
    </row>
    <row r="8309" spans="1:15" x14ac:dyDescent="0.25">
      <c r="A8309" s="165">
        <v>43812.125</v>
      </c>
      <c r="B8309" s="167">
        <f>WEEKNUM(A8309)</f>
        <v>50</v>
      </c>
      <c r="C8309" s="164">
        <f>WEEKDAY(A8309)</f>
        <v>6</v>
      </c>
      <c r="D8309" s="164">
        <v>4</v>
      </c>
      <c r="E8309" s="163">
        <v>10</v>
      </c>
      <c r="F8309" s="163">
        <v>10.475000000000001</v>
      </c>
      <c r="G8309" s="163">
        <v>11.515000000000001</v>
      </c>
      <c r="H8309" s="1">
        <v>126</v>
      </c>
      <c r="I8309" s="161">
        <f>VLOOKUP(B8309,L$2:M$54,2,FALSE)</f>
        <v>0.97424147263854044</v>
      </c>
      <c r="J8309">
        <f>MAX(I8309*F8309,E8309)</f>
        <v>10.205179425888712</v>
      </c>
      <c r="L8309" s="166"/>
      <c r="M8309" s="41"/>
      <c r="N8309" s="41"/>
      <c r="O8309" s="41"/>
    </row>
    <row r="8310" spans="1:15" x14ac:dyDescent="0.25">
      <c r="A8310" s="165">
        <v>43812.166666666664</v>
      </c>
      <c r="B8310" s="167">
        <f>WEEKNUM(A8310)</f>
        <v>50</v>
      </c>
      <c r="C8310" s="164">
        <f>WEEKDAY(A8310)</f>
        <v>6</v>
      </c>
      <c r="D8310" s="164">
        <v>5</v>
      </c>
      <c r="E8310" s="163">
        <v>11.254999999999999</v>
      </c>
      <c r="F8310" s="163">
        <v>11.120000000000001</v>
      </c>
      <c r="G8310" s="163">
        <v>12.275</v>
      </c>
      <c r="H8310" s="1">
        <v>319</v>
      </c>
      <c r="I8310" s="161">
        <f>VLOOKUP(B8310,L$2:M$54,2,FALSE)</f>
        <v>0.97424147263854044</v>
      </c>
      <c r="J8310">
        <f>MAX(I8310*F8310,E8310)</f>
        <v>11.254999999999999</v>
      </c>
      <c r="L8310" s="166"/>
      <c r="M8310" s="41"/>
      <c r="N8310" s="41"/>
      <c r="O8310" s="41"/>
    </row>
    <row r="8311" spans="1:15" x14ac:dyDescent="0.25">
      <c r="A8311" s="165">
        <v>43812.208333333336</v>
      </c>
      <c r="B8311" s="167">
        <f>WEEKNUM(A8311)</f>
        <v>50</v>
      </c>
      <c r="C8311" s="164">
        <f>WEEKDAY(A8311)</f>
        <v>6</v>
      </c>
      <c r="D8311" s="164">
        <v>6</v>
      </c>
      <c r="E8311" s="163">
        <v>9.5249999999999986</v>
      </c>
      <c r="F8311" s="163">
        <v>9.5249999999999986</v>
      </c>
      <c r="G8311" s="163">
        <v>12.059999999999999</v>
      </c>
      <c r="H8311" s="1">
        <v>865</v>
      </c>
      <c r="I8311" s="161">
        <f>VLOOKUP(B8311,L$2:M$54,2,FALSE)</f>
        <v>0.97424147263854044</v>
      </c>
      <c r="J8311">
        <f>MAX(I8311*F8311,E8311)</f>
        <v>9.5249999999999986</v>
      </c>
      <c r="L8311" s="166"/>
      <c r="M8311" s="41"/>
      <c r="N8311" s="41"/>
      <c r="O8311" s="41"/>
    </row>
    <row r="8312" spans="1:15" x14ac:dyDescent="0.25">
      <c r="A8312" s="165">
        <v>43812.25</v>
      </c>
      <c r="B8312" s="167">
        <f>WEEKNUM(A8312)</f>
        <v>50</v>
      </c>
      <c r="C8312" s="164">
        <f>WEEKDAY(A8312)</f>
        <v>6</v>
      </c>
      <c r="D8312" s="164">
        <v>7</v>
      </c>
      <c r="E8312" s="163">
        <v>10.635</v>
      </c>
      <c r="F8312" s="163">
        <v>12.370000000000001</v>
      </c>
      <c r="G8312" s="163">
        <v>10.385</v>
      </c>
      <c r="H8312" s="1">
        <v>3092</v>
      </c>
      <c r="I8312" s="161">
        <f>VLOOKUP(B8312,L$2:M$54,2,FALSE)</f>
        <v>0.97424147263854044</v>
      </c>
      <c r="J8312">
        <f>MAX(I8312*F8312,E8312)</f>
        <v>12.051367016538746</v>
      </c>
      <c r="L8312" s="166"/>
      <c r="M8312" s="41"/>
      <c r="N8312" s="41"/>
      <c r="O8312" s="41"/>
    </row>
    <row r="8313" spans="1:15" x14ac:dyDescent="0.25">
      <c r="A8313" s="165">
        <v>43812.291666666664</v>
      </c>
      <c r="B8313" s="167">
        <f>WEEKNUM(A8313)</f>
        <v>50</v>
      </c>
      <c r="C8313" s="164">
        <f>WEEKDAY(A8313)</f>
        <v>6</v>
      </c>
      <c r="D8313" s="164">
        <v>8</v>
      </c>
      <c r="E8313" s="163">
        <v>10</v>
      </c>
      <c r="F8313" s="163">
        <v>16.535</v>
      </c>
      <c r="G8313" s="163">
        <v>12.4825</v>
      </c>
      <c r="H8313" s="1">
        <v>4334</v>
      </c>
      <c r="I8313" s="161">
        <f>VLOOKUP(B8313,L$2:M$54,2,FALSE)</f>
        <v>0.97424147263854044</v>
      </c>
      <c r="J8313">
        <f>MAX(I8313*F8313,E8313)</f>
        <v>16.109082750078265</v>
      </c>
      <c r="L8313" s="166"/>
      <c r="M8313" s="41"/>
      <c r="N8313" s="41"/>
      <c r="O8313" s="41"/>
    </row>
    <row r="8314" spans="1:15" x14ac:dyDescent="0.25">
      <c r="A8314" s="165">
        <v>43812.333333333336</v>
      </c>
      <c r="B8314" s="167">
        <f>WEEKNUM(A8314)</f>
        <v>50</v>
      </c>
      <c r="C8314" s="164">
        <f>WEEKDAY(A8314)</f>
        <v>6</v>
      </c>
      <c r="D8314" s="164">
        <v>9</v>
      </c>
      <c r="E8314" s="163">
        <v>10</v>
      </c>
      <c r="F8314" s="163">
        <v>19.29</v>
      </c>
      <c r="G8314" s="163">
        <v>13.89</v>
      </c>
      <c r="H8314" s="1">
        <v>3747</v>
      </c>
      <c r="I8314" s="161">
        <f>VLOOKUP(B8314,L$2:M$54,2,FALSE)</f>
        <v>0.97424147263854044</v>
      </c>
      <c r="J8314">
        <f>MAX(I8314*F8314,E8314)</f>
        <v>18.793118007197446</v>
      </c>
      <c r="L8314" s="166"/>
      <c r="M8314" s="41"/>
      <c r="N8314" s="41"/>
      <c r="O8314" s="41"/>
    </row>
    <row r="8315" spans="1:15" x14ac:dyDescent="0.25">
      <c r="A8315" s="165">
        <v>43812.375</v>
      </c>
      <c r="B8315" s="167">
        <f>WEEKNUM(A8315)</f>
        <v>50</v>
      </c>
      <c r="C8315" s="164">
        <f>WEEKDAY(A8315)</f>
        <v>6</v>
      </c>
      <c r="D8315" s="164">
        <v>10</v>
      </c>
      <c r="E8315" s="163">
        <v>10</v>
      </c>
      <c r="F8315" s="163">
        <v>15.025</v>
      </c>
      <c r="G8315" s="163">
        <v>12.8025</v>
      </c>
      <c r="H8315" s="1">
        <v>2870</v>
      </c>
      <c r="I8315" s="161">
        <f>VLOOKUP(B8315,L$2:M$54,2,FALSE)</f>
        <v>0.97424147263854044</v>
      </c>
      <c r="J8315">
        <f>MAX(I8315*F8315,E8315)</f>
        <v>14.637978126394071</v>
      </c>
      <c r="L8315" s="166"/>
      <c r="M8315" s="41"/>
      <c r="N8315" s="41"/>
      <c r="O8315" s="41"/>
    </row>
    <row r="8316" spans="1:15" x14ac:dyDescent="0.25">
      <c r="A8316" s="165">
        <v>43812.416666666664</v>
      </c>
      <c r="B8316" s="167">
        <f>WEEKNUM(A8316)</f>
        <v>50</v>
      </c>
      <c r="C8316" s="164">
        <f>WEEKDAY(A8316)</f>
        <v>6</v>
      </c>
      <c r="D8316" s="164">
        <v>11</v>
      </c>
      <c r="E8316" s="163">
        <v>10</v>
      </c>
      <c r="F8316" s="163">
        <v>13.92</v>
      </c>
      <c r="G8316" s="163">
        <v>12.245000000000001</v>
      </c>
      <c r="H8316" s="1">
        <v>2707</v>
      </c>
      <c r="I8316" s="161">
        <f>VLOOKUP(B8316,L$2:M$54,2,FALSE)</f>
        <v>0.97424147263854044</v>
      </c>
      <c r="J8316">
        <f>MAX(I8316*F8316,E8316)</f>
        <v>13.561441299128482</v>
      </c>
      <c r="L8316" s="166"/>
      <c r="M8316" s="41"/>
      <c r="N8316" s="41"/>
      <c r="O8316" s="41"/>
    </row>
    <row r="8317" spans="1:15" x14ac:dyDescent="0.25">
      <c r="A8317" s="165">
        <v>43812.458333333336</v>
      </c>
      <c r="B8317" s="167">
        <f>WEEKNUM(A8317)</f>
        <v>50</v>
      </c>
      <c r="C8317" s="164">
        <f>WEEKDAY(A8317)</f>
        <v>6</v>
      </c>
      <c r="D8317" s="164">
        <v>12</v>
      </c>
      <c r="E8317" s="163">
        <v>10</v>
      </c>
      <c r="F8317" s="163">
        <v>14.2</v>
      </c>
      <c r="G8317" s="163">
        <v>12.524999999999999</v>
      </c>
      <c r="H8317" s="1">
        <v>2649</v>
      </c>
      <c r="I8317" s="161">
        <f>VLOOKUP(B8317,L$2:M$54,2,FALSE)</f>
        <v>0.97424147263854044</v>
      </c>
      <c r="J8317">
        <f>MAX(I8317*F8317,E8317)</f>
        <v>13.834228911467273</v>
      </c>
      <c r="L8317" s="166"/>
      <c r="M8317" s="41"/>
      <c r="N8317" s="41"/>
      <c r="O8317" s="41"/>
    </row>
    <row r="8318" spans="1:15" x14ac:dyDescent="0.25">
      <c r="A8318" s="165">
        <v>43812.5</v>
      </c>
      <c r="B8318" s="167">
        <f>WEEKNUM(A8318)</f>
        <v>50</v>
      </c>
      <c r="C8318" s="164">
        <f>WEEKDAY(A8318)</f>
        <v>6</v>
      </c>
      <c r="D8318" s="164">
        <v>13</v>
      </c>
      <c r="E8318" s="163">
        <v>10</v>
      </c>
      <c r="F8318" s="163">
        <v>14.445</v>
      </c>
      <c r="G8318" s="163">
        <v>12.41</v>
      </c>
      <c r="H8318" s="1">
        <v>2550</v>
      </c>
      <c r="I8318" s="161">
        <f>VLOOKUP(B8318,L$2:M$54,2,FALSE)</f>
        <v>0.97424147263854044</v>
      </c>
      <c r="J8318">
        <f>MAX(I8318*F8318,E8318)</f>
        <v>14.072918072263716</v>
      </c>
      <c r="L8318" s="166"/>
      <c r="M8318" s="41"/>
      <c r="N8318" s="41"/>
      <c r="O8318" s="41"/>
    </row>
    <row r="8319" spans="1:15" x14ac:dyDescent="0.25">
      <c r="A8319" s="165">
        <v>43812.541666666664</v>
      </c>
      <c r="B8319" s="167">
        <f>WEEKNUM(A8319)</f>
        <v>50</v>
      </c>
      <c r="C8319" s="164">
        <f>WEEKDAY(A8319)</f>
        <v>6</v>
      </c>
      <c r="D8319" s="164">
        <v>14</v>
      </c>
      <c r="E8319" s="163">
        <v>10</v>
      </c>
      <c r="F8319" s="163">
        <v>13.79</v>
      </c>
      <c r="G8319" s="163">
        <v>11.952500000000001</v>
      </c>
      <c r="H8319" s="1">
        <v>2778</v>
      </c>
      <c r="I8319" s="161">
        <f>VLOOKUP(B8319,L$2:M$54,2,FALSE)</f>
        <v>0.97424147263854044</v>
      </c>
      <c r="J8319">
        <f>MAX(I8319*F8319,E8319)</f>
        <v>13.434789907685472</v>
      </c>
      <c r="L8319" s="166"/>
      <c r="M8319" s="41"/>
      <c r="N8319" s="41"/>
      <c r="O8319" s="41"/>
    </row>
    <row r="8320" spans="1:15" x14ac:dyDescent="0.25">
      <c r="A8320" s="165">
        <v>43812.583333333336</v>
      </c>
      <c r="B8320" s="167">
        <f>WEEKNUM(A8320)</f>
        <v>50</v>
      </c>
      <c r="C8320" s="164">
        <f>WEEKDAY(A8320)</f>
        <v>6</v>
      </c>
      <c r="D8320" s="164">
        <v>15</v>
      </c>
      <c r="E8320" s="163">
        <v>10</v>
      </c>
      <c r="F8320" s="163">
        <v>14.295000000000002</v>
      </c>
      <c r="G8320" s="163">
        <v>12.835000000000001</v>
      </c>
      <c r="H8320" s="1">
        <v>2776</v>
      </c>
      <c r="I8320" s="161">
        <f>VLOOKUP(B8320,L$2:M$54,2,FALSE)</f>
        <v>0.97424147263854044</v>
      </c>
      <c r="J8320">
        <f>MAX(I8320*F8320,E8320)</f>
        <v>13.926781851367938</v>
      </c>
      <c r="L8320" s="166"/>
      <c r="M8320" s="41"/>
      <c r="N8320" s="41"/>
      <c r="O8320" s="41"/>
    </row>
    <row r="8321" spans="1:15" x14ac:dyDescent="0.25">
      <c r="A8321" s="165">
        <v>43812.625</v>
      </c>
      <c r="B8321" s="167">
        <f>WEEKNUM(A8321)</f>
        <v>50</v>
      </c>
      <c r="C8321" s="164">
        <f>WEEKDAY(A8321)</f>
        <v>6</v>
      </c>
      <c r="D8321" s="164">
        <v>16</v>
      </c>
      <c r="E8321" s="163">
        <v>10</v>
      </c>
      <c r="F8321" s="163">
        <v>14.035</v>
      </c>
      <c r="G8321" s="163">
        <v>12.8825</v>
      </c>
      <c r="H8321" s="1">
        <v>3102</v>
      </c>
      <c r="I8321" s="161">
        <f>VLOOKUP(B8321,L$2:M$54,2,FALSE)</f>
        <v>0.97424147263854044</v>
      </c>
      <c r="J8321">
        <f>MAX(I8321*F8321,E8321)</f>
        <v>13.673479068481916</v>
      </c>
      <c r="L8321" s="166"/>
      <c r="M8321" s="41"/>
      <c r="N8321" s="41"/>
      <c r="O8321" s="41"/>
    </row>
    <row r="8322" spans="1:15" x14ac:dyDescent="0.25">
      <c r="A8322" s="165">
        <v>43812.666666666664</v>
      </c>
      <c r="B8322" s="167">
        <f>WEEKNUM(A8322)</f>
        <v>50</v>
      </c>
      <c r="C8322" s="164">
        <f>WEEKDAY(A8322)</f>
        <v>6</v>
      </c>
      <c r="D8322" s="164">
        <v>17</v>
      </c>
      <c r="E8322" s="163">
        <v>10</v>
      </c>
      <c r="F8322" s="163">
        <v>15.855</v>
      </c>
      <c r="G8322" s="163">
        <v>12.282499999999999</v>
      </c>
      <c r="H8322" s="1">
        <v>3526</v>
      </c>
      <c r="I8322" s="161">
        <f>VLOOKUP(B8322,L$2:M$54,2,FALSE)</f>
        <v>0.97424147263854044</v>
      </c>
      <c r="J8322">
        <f>MAX(I8322*F8322,E8322)</f>
        <v>15.44659854868406</v>
      </c>
      <c r="L8322" s="166"/>
      <c r="M8322" s="41"/>
      <c r="N8322" s="41"/>
      <c r="O8322" s="41"/>
    </row>
    <row r="8323" spans="1:15" x14ac:dyDescent="0.25">
      <c r="A8323" s="165">
        <v>43812.708333333336</v>
      </c>
      <c r="B8323" s="167">
        <f>WEEKNUM(A8323)</f>
        <v>50</v>
      </c>
      <c r="C8323" s="164">
        <f>WEEKDAY(A8323)</f>
        <v>6</v>
      </c>
      <c r="D8323" s="164">
        <v>18</v>
      </c>
      <c r="E8323" s="163">
        <v>10</v>
      </c>
      <c r="F8323" s="163">
        <v>16.524999999999999</v>
      </c>
      <c r="G8323" s="163">
        <v>13.487500000000001</v>
      </c>
      <c r="H8323" s="1">
        <v>3483</v>
      </c>
      <c r="I8323" s="161">
        <f>VLOOKUP(B8323,L$2:M$54,2,FALSE)</f>
        <v>0.97424147263854044</v>
      </c>
      <c r="J8323">
        <f>MAX(I8323*F8323,E8323)</f>
        <v>16.099340335351879</v>
      </c>
      <c r="L8323" s="166"/>
      <c r="M8323" s="41"/>
      <c r="N8323" s="41"/>
      <c r="O8323" s="41"/>
    </row>
    <row r="8324" spans="1:15" x14ac:dyDescent="0.25">
      <c r="A8324" s="165">
        <v>43812.75</v>
      </c>
      <c r="B8324" s="167">
        <f>WEEKNUM(A8324)</f>
        <v>50</v>
      </c>
      <c r="C8324" s="164">
        <f>WEEKDAY(A8324)</f>
        <v>6</v>
      </c>
      <c r="D8324" s="164">
        <v>19</v>
      </c>
      <c r="E8324" s="163">
        <v>10</v>
      </c>
      <c r="F8324" s="163">
        <v>16.23</v>
      </c>
      <c r="G8324" s="163">
        <v>14.024999999999999</v>
      </c>
      <c r="H8324" s="1">
        <v>3036</v>
      </c>
      <c r="I8324" s="161">
        <f>VLOOKUP(B8324,L$2:M$54,2,FALSE)</f>
        <v>0.97424147263854044</v>
      </c>
      <c r="J8324">
        <f>MAX(I8324*F8324,E8324)</f>
        <v>15.811939100923512</v>
      </c>
      <c r="L8324" s="166"/>
      <c r="M8324" s="41"/>
      <c r="N8324" s="41"/>
      <c r="O8324" s="41"/>
    </row>
    <row r="8325" spans="1:15" x14ac:dyDescent="0.25">
      <c r="A8325" s="165">
        <v>43812.791666666664</v>
      </c>
      <c r="B8325" s="167">
        <f>WEEKNUM(A8325)</f>
        <v>50</v>
      </c>
      <c r="C8325" s="164">
        <f>WEEKDAY(A8325)</f>
        <v>6</v>
      </c>
      <c r="D8325" s="164">
        <v>20</v>
      </c>
      <c r="E8325" s="163">
        <v>10</v>
      </c>
      <c r="F8325" s="163">
        <v>14.525</v>
      </c>
      <c r="G8325" s="163">
        <v>12.495000000000001</v>
      </c>
      <c r="H8325" s="1">
        <v>1758</v>
      </c>
      <c r="I8325" s="161">
        <f>VLOOKUP(B8325,L$2:M$54,2,FALSE)</f>
        <v>0.97424147263854044</v>
      </c>
      <c r="J8325">
        <f>MAX(I8325*F8325,E8325)</f>
        <v>14.150857390074799</v>
      </c>
      <c r="L8325" s="166"/>
      <c r="M8325" s="41"/>
      <c r="N8325" s="41"/>
      <c r="O8325" s="41"/>
    </row>
    <row r="8326" spans="1:15" x14ac:dyDescent="0.25">
      <c r="A8326" s="165">
        <v>43812.833333333336</v>
      </c>
      <c r="B8326" s="167">
        <f>WEEKNUM(A8326)</f>
        <v>50</v>
      </c>
      <c r="C8326" s="164">
        <f>WEEKDAY(A8326)</f>
        <v>6</v>
      </c>
      <c r="D8326" s="164">
        <v>21</v>
      </c>
      <c r="E8326" s="163">
        <v>10</v>
      </c>
      <c r="F8326" s="163">
        <v>13.08</v>
      </c>
      <c r="G8326" s="163">
        <v>11.952500000000001</v>
      </c>
      <c r="H8326" s="1">
        <v>1022</v>
      </c>
      <c r="I8326" s="161">
        <f>VLOOKUP(B8326,L$2:M$54,2,FALSE)</f>
        <v>0.97424147263854044</v>
      </c>
      <c r="J8326">
        <f>MAX(I8326*F8326,E8326)</f>
        <v>12.743078462112109</v>
      </c>
      <c r="L8326" s="166"/>
      <c r="M8326" s="41"/>
      <c r="N8326" s="41"/>
      <c r="O8326" s="41"/>
    </row>
    <row r="8327" spans="1:15" x14ac:dyDescent="0.25">
      <c r="A8327" s="165">
        <v>43812.875</v>
      </c>
      <c r="B8327" s="167">
        <f>WEEKNUM(A8327)</f>
        <v>50</v>
      </c>
      <c r="C8327" s="164">
        <f>WEEKDAY(A8327)</f>
        <v>6</v>
      </c>
      <c r="D8327" s="164">
        <v>22</v>
      </c>
      <c r="E8327" s="163">
        <v>11.55</v>
      </c>
      <c r="F8327" s="163">
        <v>11.55</v>
      </c>
      <c r="G8327" s="163">
        <v>12.977499999999999</v>
      </c>
      <c r="H8327" s="1">
        <v>794</v>
      </c>
      <c r="I8327" s="161">
        <f>VLOOKUP(B8327,L$2:M$54,2,FALSE)</f>
        <v>0.97424147263854044</v>
      </c>
      <c r="J8327">
        <f>MAX(I8327*F8327,E8327)</f>
        <v>11.55</v>
      </c>
      <c r="L8327" s="166"/>
      <c r="M8327" s="41"/>
      <c r="N8327" s="41"/>
      <c r="O8327" s="41"/>
    </row>
    <row r="8328" spans="1:15" x14ac:dyDescent="0.25">
      <c r="A8328" s="165">
        <v>43812.916666666664</v>
      </c>
      <c r="B8328" s="167">
        <f>WEEKNUM(A8328)</f>
        <v>50</v>
      </c>
      <c r="C8328" s="164">
        <f>WEEKDAY(A8328)</f>
        <v>6</v>
      </c>
      <c r="D8328" s="164">
        <v>23</v>
      </c>
      <c r="E8328" s="163">
        <v>11.719999999999999</v>
      </c>
      <c r="F8328" s="163">
        <v>11.719999999999999</v>
      </c>
      <c r="G8328" s="163">
        <v>12.872499999999999</v>
      </c>
      <c r="H8328" s="1">
        <v>790</v>
      </c>
      <c r="I8328" s="161">
        <f>VLOOKUP(B8328,L$2:M$54,2,FALSE)</f>
        <v>0.97424147263854044</v>
      </c>
      <c r="J8328">
        <f>MAX(I8328*F8328,E8328)</f>
        <v>11.719999999999999</v>
      </c>
      <c r="L8328" s="166"/>
      <c r="M8328" s="41"/>
      <c r="N8328" s="41"/>
      <c r="O8328" s="41"/>
    </row>
    <row r="8329" spans="1:15" x14ac:dyDescent="0.25">
      <c r="A8329" s="165">
        <v>43812.958333333336</v>
      </c>
      <c r="B8329" s="167">
        <f>WEEKNUM(A8329)</f>
        <v>50</v>
      </c>
      <c r="C8329" s="164">
        <f>WEEKDAY(A8329)</f>
        <v>6</v>
      </c>
      <c r="D8329" s="164">
        <v>24</v>
      </c>
      <c r="E8329" s="163">
        <v>12.379999999999999</v>
      </c>
      <c r="F8329" s="163">
        <v>12.379999999999999</v>
      </c>
      <c r="G8329" s="163">
        <v>13.21</v>
      </c>
      <c r="H8329" s="1">
        <v>545</v>
      </c>
      <c r="I8329" s="161">
        <f>VLOOKUP(B8329,L$2:M$54,2,FALSE)</f>
        <v>0.97424147263854044</v>
      </c>
      <c r="J8329">
        <f>MAX(I8329*F8329,E8329)</f>
        <v>12.379999999999999</v>
      </c>
      <c r="L8329" s="166"/>
      <c r="M8329" s="41"/>
      <c r="N8329" s="41"/>
      <c r="O8329" s="41"/>
    </row>
    <row r="8330" spans="1:15" x14ac:dyDescent="0.25">
      <c r="A8330" s="165">
        <v>43813</v>
      </c>
      <c r="B8330" s="167">
        <f>WEEKNUM(A8330)</f>
        <v>50</v>
      </c>
      <c r="C8330" s="164">
        <f>WEEKDAY(A8330)</f>
        <v>7</v>
      </c>
      <c r="D8330" s="164">
        <v>1</v>
      </c>
      <c r="E8330" s="163">
        <v>11.855</v>
      </c>
      <c r="F8330" s="163">
        <v>11.855</v>
      </c>
      <c r="G8330" s="163">
        <v>13.045</v>
      </c>
      <c r="H8330" s="1">
        <v>218</v>
      </c>
      <c r="I8330" s="161">
        <f>VLOOKUP(B8330,L$2:M$54,2,FALSE)</f>
        <v>0.97424147263854044</v>
      </c>
      <c r="J8330">
        <f>MAX(I8330*F8330,E8330)</f>
        <v>11.855</v>
      </c>
      <c r="L8330" s="166"/>
      <c r="M8330" s="41"/>
      <c r="N8330" s="41"/>
      <c r="O8330" s="41"/>
    </row>
    <row r="8331" spans="1:15" x14ac:dyDescent="0.25">
      <c r="A8331" s="165">
        <v>43813.041666666664</v>
      </c>
      <c r="B8331" s="167">
        <f>WEEKNUM(A8331)</f>
        <v>50</v>
      </c>
      <c r="C8331" s="164">
        <f>WEEKDAY(A8331)</f>
        <v>7</v>
      </c>
      <c r="D8331" s="164">
        <v>2</v>
      </c>
      <c r="E8331" s="163">
        <v>11.925000000000001</v>
      </c>
      <c r="F8331" s="163">
        <v>11.925000000000001</v>
      </c>
      <c r="G8331" s="163">
        <v>12.297499999999999</v>
      </c>
      <c r="H8331" s="1">
        <v>130</v>
      </c>
      <c r="I8331" s="161">
        <f>VLOOKUP(B8331,L$2:M$54,2,FALSE)</f>
        <v>0.97424147263854044</v>
      </c>
      <c r="J8331">
        <f>MAX(I8331*F8331,E8331)</f>
        <v>11.925000000000001</v>
      </c>
      <c r="L8331" s="166"/>
      <c r="M8331" s="41"/>
      <c r="N8331" s="41"/>
      <c r="O8331" s="41"/>
    </row>
    <row r="8332" spans="1:15" x14ac:dyDescent="0.25">
      <c r="A8332" s="165">
        <v>43813.083333333336</v>
      </c>
      <c r="B8332" s="167">
        <f>WEEKNUM(A8332)</f>
        <v>50</v>
      </c>
      <c r="C8332" s="164">
        <f>WEEKDAY(A8332)</f>
        <v>7</v>
      </c>
      <c r="D8332" s="164">
        <v>3</v>
      </c>
      <c r="E8332" s="163">
        <v>11</v>
      </c>
      <c r="F8332" s="163">
        <v>11.125</v>
      </c>
      <c r="G8332" s="163">
        <v>11.184999999999999</v>
      </c>
      <c r="H8332" s="1">
        <v>93</v>
      </c>
      <c r="I8332" s="161">
        <f>VLOOKUP(B8332,L$2:M$54,2,FALSE)</f>
        <v>0.97424147263854044</v>
      </c>
      <c r="J8332">
        <f>MAX(I8332*F8332,E8332)</f>
        <v>11</v>
      </c>
      <c r="L8332" s="166"/>
      <c r="M8332" s="41"/>
      <c r="N8332" s="41"/>
      <c r="O8332" s="41"/>
    </row>
    <row r="8333" spans="1:15" x14ac:dyDescent="0.25">
      <c r="A8333" s="165">
        <v>43813.125</v>
      </c>
      <c r="B8333" s="167">
        <f>WEEKNUM(A8333)</f>
        <v>50</v>
      </c>
      <c r="C8333" s="164">
        <f>WEEKDAY(A8333)</f>
        <v>7</v>
      </c>
      <c r="D8333" s="164">
        <v>4</v>
      </c>
      <c r="E8333" s="163">
        <v>12</v>
      </c>
      <c r="F8333" s="163">
        <v>12.02</v>
      </c>
      <c r="G8333" s="163">
        <v>11.002500000000001</v>
      </c>
      <c r="H8333" s="1">
        <v>122</v>
      </c>
      <c r="I8333" s="161">
        <f>VLOOKUP(B8333,L$2:M$54,2,FALSE)</f>
        <v>0.97424147263854044</v>
      </c>
      <c r="J8333">
        <f>MAX(I8333*F8333,E8333)</f>
        <v>12</v>
      </c>
      <c r="L8333" s="166"/>
      <c r="M8333" s="41"/>
      <c r="N8333" s="41"/>
      <c r="O8333" s="41"/>
    </row>
    <row r="8334" spans="1:15" x14ac:dyDescent="0.25">
      <c r="A8334" s="165">
        <v>43813.166666666664</v>
      </c>
      <c r="B8334" s="167">
        <f>WEEKNUM(A8334)</f>
        <v>50</v>
      </c>
      <c r="C8334" s="164">
        <f>WEEKDAY(A8334)</f>
        <v>7</v>
      </c>
      <c r="D8334" s="164">
        <v>5</v>
      </c>
      <c r="E8334" s="163">
        <v>10</v>
      </c>
      <c r="F8334" s="163">
        <v>10.565000000000001</v>
      </c>
      <c r="G8334" s="163">
        <v>11.712499999999999</v>
      </c>
      <c r="H8334" s="1">
        <v>331</v>
      </c>
      <c r="I8334" s="161">
        <f>VLOOKUP(B8334,L$2:M$54,2,FALSE)</f>
        <v>0.97424147263854044</v>
      </c>
      <c r="J8334">
        <f>MAX(I8334*F8334,E8334)</f>
        <v>10.292861158426181</v>
      </c>
      <c r="L8334" s="166"/>
      <c r="M8334" s="41"/>
      <c r="N8334" s="41"/>
      <c r="O8334" s="41"/>
    </row>
    <row r="8335" spans="1:15" x14ac:dyDescent="0.25">
      <c r="A8335" s="165">
        <v>43813.208333333336</v>
      </c>
      <c r="B8335" s="167">
        <f>WEEKNUM(A8335)</f>
        <v>50</v>
      </c>
      <c r="C8335" s="164">
        <f>WEEKDAY(A8335)</f>
        <v>7</v>
      </c>
      <c r="D8335" s="164">
        <v>6</v>
      </c>
      <c r="E8335" s="163">
        <v>10</v>
      </c>
      <c r="F8335" s="163">
        <v>9.99</v>
      </c>
      <c r="G8335" s="163">
        <v>10.175000000000001</v>
      </c>
      <c r="H8335" s="1">
        <v>944</v>
      </c>
      <c r="I8335" s="161">
        <f>VLOOKUP(B8335,L$2:M$54,2,FALSE)</f>
        <v>0.97424147263854044</v>
      </c>
      <c r="J8335">
        <f>MAX(I8335*F8335,E8335)</f>
        <v>10</v>
      </c>
      <c r="L8335" s="166"/>
      <c r="M8335" s="41"/>
      <c r="N8335" s="41"/>
      <c r="O8335" s="41"/>
    </row>
    <row r="8336" spans="1:15" x14ac:dyDescent="0.25">
      <c r="A8336" s="165">
        <v>43813.25</v>
      </c>
      <c r="B8336" s="167">
        <f>WEEKNUM(A8336)</f>
        <v>50</v>
      </c>
      <c r="C8336" s="164">
        <f>WEEKDAY(A8336)</f>
        <v>7</v>
      </c>
      <c r="D8336" s="164">
        <v>7</v>
      </c>
      <c r="E8336" s="163">
        <v>10</v>
      </c>
      <c r="F8336" s="163">
        <v>11.98</v>
      </c>
      <c r="G8336" s="163">
        <v>11</v>
      </c>
      <c r="H8336" s="1">
        <v>3368</v>
      </c>
      <c r="I8336" s="161">
        <f>VLOOKUP(B8336,L$2:M$54,2,FALSE)</f>
        <v>0.97424147263854044</v>
      </c>
      <c r="J8336">
        <f>MAX(I8336*F8336,E8336)</f>
        <v>11.671412842209715</v>
      </c>
      <c r="L8336" s="166"/>
      <c r="M8336" s="41"/>
      <c r="N8336" s="41"/>
      <c r="O8336" s="41"/>
    </row>
    <row r="8337" spans="1:15" x14ac:dyDescent="0.25">
      <c r="A8337" s="165">
        <v>43813.291666666664</v>
      </c>
      <c r="B8337" s="167">
        <f>WEEKNUM(A8337)</f>
        <v>50</v>
      </c>
      <c r="C8337" s="164">
        <f>WEEKDAY(A8337)</f>
        <v>7</v>
      </c>
      <c r="D8337" s="164">
        <v>8</v>
      </c>
      <c r="E8337" s="163">
        <v>10</v>
      </c>
      <c r="F8337" s="163">
        <v>15.010000000000002</v>
      </c>
      <c r="G8337" s="163">
        <v>12.37</v>
      </c>
      <c r="H8337" s="1">
        <v>4162</v>
      </c>
      <c r="I8337" s="161">
        <f>VLOOKUP(B8337,L$2:M$54,2,FALSE)</f>
        <v>0.97424147263854044</v>
      </c>
      <c r="J8337">
        <f>MAX(I8337*F8337,E8337)</f>
        <v>14.623364504304494</v>
      </c>
      <c r="L8337" s="166"/>
      <c r="M8337" s="41"/>
      <c r="N8337" s="41"/>
      <c r="O8337" s="41"/>
    </row>
    <row r="8338" spans="1:15" x14ac:dyDescent="0.25">
      <c r="A8338" s="165">
        <v>43813.333333333336</v>
      </c>
      <c r="B8338" s="167">
        <f>WEEKNUM(A8338)</f>
        <v>50</v>
      </c>
      <c r="C8338" s="164">
        <f>WEEKDAY(A8338)</f>
        <v>7</v>
      </c>
      <c r="D8338" s="164">
        <v>9</v>
      </c>
      <c r="E8338" s="163">
        <v>10</v>
      </c>
      <c r="F8338" s="163">
        <v>15.76</v>
      </c>
      <c r="G8338" s="163">
        <v>14.387499999999999</v>
      </c>
      <c r="H8338" s="1">
        <v>3844</v>
      </c>
      <c r="I8338" s="161">
        <f>VLOOKUP(B8338,L$2:M$54,2,FALSE)</f>
        <v>0.97424147263854044</v>
      </c>
      <c r="J8338">
        <f>MAX(I8338*F8338,E8338)</f>
        <v>15.354045608783396</v>
      </c>
      <c r="L8338" s="166"/>
      <c r="M8338" s="41"/>
      <c r="N8338" s="41"/>
      <c r="O8338" s="41"/>
    </row>
    <row r="8339" spans="1:15" x14ac:dyDescent="0.25">
      <c r="A8339" s="165">
        <v>43813.375</v>
      </c>
      <c r="B8339" s="167">
        <f>WEEKNUM(A8339)</f>
        <v>50</v>
      </c>
      <c r="C8339" s="164">
        <f>WEEKDAY(A8339)</f>
        <v>7</v>
      </c>
      <c r="D8339" s="164">
        <v>10</v>
      </c>
      <c r="E8339" s="163">
        <v>10</v>
      </c>
      <c r="F8339" s="163">
        <v>14.955000000000002</v>
      </c>
      <c r="G8339" s="163">
        <v>13.649999999999999</v>
      </c>
      <c r="H8339" s="1">
        <v>3034</v>
      </c>
      <c r="I8339" s="161">
        <f>VLOOKUP(B8339,L$2:M$54,2,FALSE)</f>
        <v>0.97424147263854044</v>
      </c>
      <c r="J8339">
        <f>MAX(I8339*F8339,E8339)</f>
        <v>14.569781223309374</v>
      </c>
      <c r="L8339" s="166"/>
      <c r="M8339" s="41"/>
      <c r="N8339" s="41"/>
      <c r="O8339" s="41"/>
    </row>
    <row r="8340" spans="1:15" x14ac:dyDescent="0.25">
      <c r="A8340" s="165">
        <v>43813.416666666664</v>
      </c>
      <c r="B8340" s="167">
        <f>WEEKNUM(A8340)</f>
        <v>50</v>
      </c>
      <c r="C8340" s="164">
        <f>WEEKDAY(A8340)</f>
        <v>7</v>
      </c>
      <c r="D8340" s="164">
        <v>11</v>
      </c>
      <c r="E8340" s="163">
        <v>10</v>
      </c>
      <c r="F8340" s="163">
        <v>15.905000000000001</v>
      </c>
      <c r="G8340" s="163">
        <v>12.5075</v>
      </c>
      <c r="H8340" s="1">
        <v>2547</v>
      </c>
      <c r="I8340" s="161">
        <f>VLOOKUP(B8340,L$2:M$54,2,FALSE)</f>
        <v>0.97424147263854044</v>
      </c>
      <c r="J8340">
        <f>MAX(I8340*F8340,E8340)</f>
        <v>15.495310622315987</v>
      </c>
      <c r="L8340" s="166"/>
      <c r="M8340" s="41"/>
      <c r="N8340" s="41"/>
      <c r="O8340" s="41"/>
    </row>
    <row r="8341" spans="1:15" x14ac:dyDescent="0.25">
      <c r="A8341" s="165">
        <v>43813.458333333336</v>
      </c>
      <c r="B8341" s="167">
        <f>WEEKNUM(A8341)</f>
        <v>50</v>
      </c>
      <c r="C8341" s="164">
        <f>WEEKDAY(A8341)</f>
        <v>7</v>
      </c>
      <c r="D8341" s="164">
        <v>12</v>
      </c>
      <c r="E8341" s="163">
        <v>10</v>
      </c>
      <c r="F8341" s="163">
        <v>14.8</v>
      </c>
      <c r="G8341" s="163">
        <v>11.8325</v>
      </c>
      <c r="H8341" s="1">
        <v>2569</v>
      </c>
      <c r="I8341" s="161">
        <f>VLOOKUP(B8341,L$2:M$54,2,FALSE)</f>
        <v>0.97424147263854044</v>
      </c>
      <c r="J8341">
        <f>MAX(I8341*F8341,E8341)</f>
        <v>14.418773795050399</v>
      </c>
      <c r="L8341" s="166"/>
      <c r="M8341" s="41"/>
      <c r="N8341" s="41"/>
      <c r="O8341" s="41"/>
    </row>
    <row r="8342" spans="1:15" x14ac:dyDescent="0.25">
      <c r="A8342" s="165">
        <v>43813.5</v>
      </c>
      <c r="B8342" s="167">
        <f>WEEKNUM(A8342)</f>
        <v>50</v>
      </c>
      <c r="C8342" s="164">
        <f>WEEKDAY(A8342)</f>
        <v>7</v>
      </c>
      <c r="D8342" s="164">
        <v>13</v>
      </c>
      <c r="E8342" s="163">
        <v>10</v>
      </c>
      <c r="F8342" s="163">
        <v>13.914999999999999</v>
      </c>
      <c r="G8342" s="163">
        <v>12.4025</v>
      </c>
      <c r="H8342" s="1">
        <v>2429</v>
      </c>
      <c r="I8342" s="161">
        <f>VLOOKUP(B8342,L$2:M$54,2,FALSE)</f>
        <v>0.97424147263854044</v>
      </c>
      <c r="J8342">
        <f>MAX(I8342*F8342,E8342)</f>
        <v>13.556570091765289</v>
      </c>
      <c r="L8342" s="166"/>
      <c r="M8342" s="41"/>
      <c r="N8342" s="41"/>
      <c r="O8342" s="41"/>
    </row>
    <row r="8343" spans="1:15" x14ac:dyDescent="0.25">
      <c r="A8343" s="165">
        <v>43813.541666666664</v>
      </c>
      <c r="B8343" s="167">
        <f>WEEKNUM(A8343)</f>
        <v>50</v>
      </c>
      <c r="C8343" s="164">
        <f>WEEKDAY(A8343)</f>
        <v>7</v>
      </c>
      <c r="D8343" s="164">
        <v>14</v>
      </c>
      <c r="E8343" s="163">
        <v>10</v>
      </c>
      <c r="F8343" s="163">
        <v>14.510000000000002</v>
      </c>
      <c r="G8343" s="163">
        <v>12.215</v>
      </c>
      <c r="H8343" s="1">
        <v>2522</v>
      </c>
      <c r="I8343" s="161">
        <f>VLOOKUP(B8343,L$2:M$54,2,FALSE)</f>
        <v>0.97424147263854044</v>
      </c>
      <c r="J8343">
        <f>MAX(I8343*F8343,E8343)</f>
        <v>14.136243767985224</v>
      </c>
      <c r="L8343" s="166"/>
      <c r="M8343" s="41"/>
      <c r="N8343" s="41"/>
      <c r="O8343" s="41"/>
    </row>
    <row r="8344" spans="1:15" x14ac:dyDescent="0.25">
      <c r="A8344" s="165">
        <v>43813.583333333336</v>
      </c>
      <c r="B8344" s="167">
        <f>WEEKNUM(A8344)</f>
        <v>50</v>
      </c>
      <c r="C8344" s="164">
        <f>WEEKDAY(A8344)</f>
        <v>7</v>
      </c>
      <c r="D8344" s="164">
        <v>15</v>
      </c>
      <c r="E8344" s="163">
        <v>10</v>
      </c>
      <c r="F8344" s="163">
        <v>14.995000000000001</v>
      </c>
      <c r="G8344" s="163">
        <v>12.5725</v>
      </c>
      <c r="H8344" s="1">
        <v>2706</v>
      </c>
      <c r="I8344" s="161">
        <f>VLOOKUP(B8344,L$2:M$54,2,FALSE)</f>
        <v>0.97424147263854044</v>
      </c>
      <c r="J8344">
        <f>MAX(I8344*F8344,E8344)</f>
        <v>14.608750882214915</v>
      </c>
      <c r="L8344" s="166"/>
      <c r="M8344" s="41"/>
      <c r="N8344" s="41"/>
      <c r="O8344" s="41"/>
    </row>
    <row r="8345" spans="1:15" x14ac:dyDescent="0.25">
      <c r="A8345" s="165">
        <v>43813.625</v>
      </c>
      <c r="B8345" s="167">
        <f>WEEKNUM(A8345)</f>
        <v>50</v>
      </c>
      <c r="C8345" s="164">
        <f>WEEKDAY(A8345)</f>
        <v>7</v>
      </c>
      <c r="D8345" s="164">
        <v>16</v>
      </c>
      <c r="E8345" s="163">
        <v>10</v>
      </c>
      <c r="F8345" s="163">
        <v>16.05</v>
      </c>
      <c r="G8345" s="163">
        <v>11.942500000000001</v>
      </c>
      <c r="H8345" s="1">
        <v>2919</v>
      </c>
      <c r="I8345" s="161">
        <f>VLOOKUP(B8345,L$2:M$54,2,FALSE)</f>
        <v>0.97424147263854044</v>
      </c>
      <c r="J8345">
        <f>MAX(I8345*F8345,E8345)</f>
        <v>15.636575635848574</v>
      </c>
      <c r="L8345" s="166"/>
      <c r="M8345" s="41"/>
      <c r="N8345" s="41"/>
      <c r="O8345" s="41"/>
    </row>
    <row r="8346" spans="1:15" x14ac:dyDescent="0.25">
      <c r="A8346" s="165">
        <v>43813.666666666664</v>
      </c>
      <c r="B8346" s="167">
        <f>WEEKNUM(A8346)</f>
        <v>50</v>
      </c>
      <c r="C8346" s="164">
        <f>WEEKDAY(A8346)</f>
        <v>7</v>
      </c>
      <c r="D8346" s="164">
        <v>17</v>
      </c>
      <c r="E8346" s="163">
        <v>10</v>
      </c>
      <c r="F8346" s="163">
        <v>16.064999999999998</v>
      </c>
      <c r="G8346" s="163">
        <v>12.1675</v>
      </c>
      <c r="H8346" s="1">
        <v>3752</v>
      </c>
      <c r="I8346" s="161">
        <f>VLOOKUP(B8346,L$2:M$54,2,FALSE)</f>
        <v>0.97424147263854044</v>
      </c>
      <c r="J8346">
        <f>MAX(I8346*F8346,E8346)</f>
        <v>15.65118925793815</v>
      </c>
      <c r="L8346" s="166"/>
      <c r="M8346" s="41"/>
      <c r="N8346" s="41"/>
      <c r="O8346" s="41"/>
    </row>
    <row r="8347" spans="1:15" x14ac:dyDescent="0.25">
      <c r="A8347" s="165">
        <v>43813.708333333336</v>
      </c>
      <c r="B8347" s="167">
        <f>WEEKNUM(A8347)</f>
        <v>50</v>
      </c>
      <c r="C8347" s="164">
        <f>WEEKDAY(A8347)</f>
        <v>7</v>
      </c>
      <c r="D8347" s="164">
        <v>18</v>
      </c>
      <c r="E8347" s="163">
        <v>10</v>
      </c>
      <c r="F8347" s="163">
        <v>18.015000000000001</v>
      </c>
      <c r="G8347" s="163">
        <v>12.997499999999999</v>
      </c>
      <c r="H8347" s="1">
        <v>3820</v>
      </c>
      <c r="I8347" s="161">
        <f>VLOOKUP(B8347,L$2:M$54,2,FALSE)</f>
        <v>0.97424147263854044</v>
      </c>
      <c r="J8347">
        <f>MAX(I8347*F8347,E8347)</f>
        <v>17.550960129583306</v>
      </c>
      <c r="L8347" s="166"/>
      <c r="M8347" s="41"/>
      <c r="N8347" s="41"/>
      <c r="O8347" s="41"/>
    </row>
    <row r="8348" spans="1:15" x14ac:dyDescent="0.25">
      <c r="A8348" s="165">
        <v>43813.75</v>
      </c>
      <c r="B8348" s="167">
        <f>WEEKNUM(A8348)</f>
        <v>50</v>
      </c>
      <c r="C8348" s="164">
        <f>WEEKDAY(A8348)</f>
        <v>7</v>
      </c>
      <c r="D8348" s="164">
        <v>19</v>
      </c>
      <c r="E8348" s="163">
        <v>10</v>
      </c>
      <c r="F8348" s="163">
        <v>15.719999999999999</v>
      </c>
      <c r="G8348" s="163">
        <v>13.6975</v>
      </c>
      <c r="H8348" s="1">
        <v>2780</v>
      </c>
      <c r="I8348" s="161">
        <f>VLOOKUP(B8348,L$2:M$54,2,FALSE)</f>
        <v>0.97424147263854044</v>
      </c>
      <c r="J8348">
        <f>MAX(I8348*F8348,E8348)</f>
        <v>15.315075949877855</v>
      </c>
      <c r="L8348" s="166"/>
      <c r="M8348" s="41"/>
      <c r="N8348" s="41"/>
      <c r="O8348" s="41"/>
    </row>
    <row r="8349" spans="1:15" x14ac:dyDescent="0.25">
      <c r="A8349" s="165">
        <v>43813.791666666664</v>
      </c>
      <c r="B8349" s="167">
        <f>WEEKNUM(A8349)</f>
        <v>50</v>
      </c>
      <c r="C8349" s="164">
        <f>WEEKDAY(A8349)</f>
        <v>7</v>
      </c>
      <c r="D8349" s="164">
        <v>20</v>
      </c>
      <c r="E8349" s="163">
        <v>10</v>
      </c>
      <c r="F8349" s="163">
        <v>14.530000000000001</v>
      </c>
      <c r="G8349" s="163">
        <v>13.065000000000001</v>
      </c>
      <c r="H8349" s="1">
        <v>1753</v>
      </c>
      <c r="I8349" s="161">
        <f>VLOOKUP(B8349,L$2:M$54,2,FALSE)</f>
        <v>0.97424147263854044</v>
      </c>
      <c r="J8349">
        <f>MAX(I8349*F8349,E8349)</f>
        <v>14.155728597437994</v>
      </c>
      <c r="L8349" s="166"/>
      <c r="M8349" s="41"/>
      <c r="N8349" s="41"/>
      <c r="O8349" s="41"/>
    </row>
    <row r="8350" spans="1:15" x14ac:dyDescent="0.25">
      <c r="A8350" s="165">
        <v>43813.833333333336</v>
      </c>
      <c r="B8350" s="167">
        <f>WEEKNUM(A8350)</f>
        <v>50</v>
      </c>
      <c r="C8350" s="164">
        <f>WEEKDAY(A8350)</f>
        <v>7</v>
      </c>
      <c r="D8350" s="164">
        <v>21</v>
      </c>
      <c r="E8350" s="163">
        <v>10</v>
      </c>
      <c r="F8350" s="163">
        <v>12.975</v>
      </c>
      <c r="G8350" s="163">
        <v>12.12</v>
      </c>
      <c r="H8350" s="1">
        <v>1101</v>
      </c>
      <c r="I8350" s="161">
        <f>VLOOKUP(B8350,L$2:M$54,2,FALSE)</f>
        <v>0.97424147263854044</v>
      </c>
      <c r="J8350">
        <f>MAX(I8350*F8350,E8350)</f>
        <v>12.640783107485062</v>
      </c>
      <c r="L8350" s="166"/>
      <c r="M8350" s="41"/>
      <c r="N8350" s="41"/>
      <c r="O8350" s="41"/>
    </row>
    <row r="8351" spans="1:15" x14ac:dyDescent="0.25">
      <c r="A8351" s="165">
        <v>43813.875</v>
      </c>
      <c r="B8351" s="167">
        <f>WEEKNUM(A8351)</f>
        <v>50</v>
      </c>
      <c r="C8351" s="164">
        <f>WEEKDAY(A8351)</f>
        <v>7</v>
      </c>
      <c r="D8351" s="164">
        <v>22</v>
      </c>
      <c r="E8351" s="163">
        <v>12</v>
      </c>
      <c r="F8351" s="163">
        <v>12.2</v>
      </c>
      <c r="G8351" s="163">
        <v>11.837499999999999</v>
      </c>
      <c r="H8351" s="1">
        <v>899</v>
      </c>
      <c r="I8351" s="161">
        <f>VLOOKUP(B8351,L$2:M$54,2,FALSE)</f>
        <v>0.97424147263854044</v>
      </c>
      <c r="J8351">
        <f>MAX(I8351*F8351,E8351)</f>
        <v>12</v>
      </c>
      <c r="L8351" s="166"/>
      <c r="M8351" s="41"/>
      <c r="N8351" s="41"/>
      <c r="O8351" s="41"/>
    </row>
    <row r="8352" spans="1:15" x14ac:dyDescent="0.25">
      <c r="A8352" s="165">
        <v>43813.916666666664</v>
      </c>
      <c r="B8352" s="167">
        <f>WEEKNUM(A8352)</f>
        <v>50</v>
      </c>
      <c r="C8352" s="164">
        <f>WEEKDAY(A8352)</f>
        <v>7</v>
      </c>
      <c r="D8352" s="164">
        <v>23</v>
      </c>
      <c r="E8352" s="163">
        <v>12</v>
      </c>
      <c r="F8352" s="163">
        <v>12.885</v>
      </c>
      <c r="G8352" s="163">
        <v>11.66</v>
      </c>
      <c r="H8352" s="1">
        <v>920</v>
      </c>
      <c r="I8352" s="161">
        <f>VLOOKUP(B8352,L$2:M$54,2,FALSE)</f>
        <v>0.97424147263854044</v>
      </c>
      <c r="J8352">
        <f>MAX(I8352*F8352,E8352)</f>
        <v>12.553101374947593</v>
      </c>
      <c r="L8352" s="166"/>
      <c r="M8352" s="41"/>
      <c r="N8352" s="41"/>
      <c r="O8352" s="41"/>
    </row>
    <row r="8353" spans="1:15" x14ac:dyDescent="0.25">
      <c r="A8353" s="165">
        <v>43813.958333333336</v>
      </c>
      <c r="B8353" s="167">
        <f>WEEKNUM(A8353)</f>
        <v>50</v>
      </c>
      <c r="C8353" s="164">
        <f>WEEKDAY(A8353)</f>
        <v>7</v>
      </c>
      <c r="D8353" s="164">
        <v>24</v>
      </c>
      <c r="E8353" s="163">
        <v>11.645</v>
      </c>
      <c r="F8353" s="163">
        <v>11.645</v>
      </c>
      <c r="G8353" s="163">
        <v>11.765000000000001</v>
      </c>
      <c r="H8353" s="1">
        <v>736</v>
      </c>
      <c r="I8353" s="161">
        <f>VLOOKUP(B8353,L$2:M$54,2,FALSE)</f>
        <v>0.97424147263854044</v>
      </c>
      <c r="J8353">
        <f>MAX(I8353*F8353,E8353)</f>
        <v>11.645</v>
      </c>
      <c r="L8353" s="166"/>
      <c r="M8353" s="41"/>
      <c r="N8353" s="41"/>
      <c r="O8353" s="41"/>
    </row>
    <row r="8354" spans="1:15" x14ac:dyDescent="0.25">
      <c r="A8354" s="165">
        <v>43814</v>
      </c>
      <c r="B8354" s="167">
        <f>WEEKNUM(A8354)</f>
        <v>51</v>
      </c>
      <c r="C8354" s="164">
        <f>WEEKDAY(A8354)</f>
        <v>1</v>
      </c>
      <c r="D8354" s="164">
        <v>1</v>
      </c>
      <c r="E8354" s="163">
        <v>12.100000000000001</v>
      </c>
      <c r="F8354" s="163">
        <v>12.100000000000001</v>
      </c>
      <c r="G8354" s="163">
        <v>11.91</v>
      </c>
      <c r="H8354" s="1">
        <v>394</v>
      </c>
      <c r="I8354" s="161">
        <f>VLOOKUP(B8354,L$2:M$54,2,FALSE)</f>
        <v>0.99537328145144521</v>
      </c>
      <c r="J8354">
        <f>MAX(I8354*F8354,E8354)</f>
        <v>12.100000000000001</v>
      </c>
      <c r="L8354" s="166"/>
      <c r="M8354" s="41"/>
      <c r="N8354" s="41"/>
      <c r="O8354" s="41"/>
    </row>
    <row r="8355" spans="1:15" x14ac:dyDescent="0.25">
      <c r="A8355" s="165">
        <v>43814.041666666664</v>
      </c>
      <c r="B8355" s="167">
        <f>WEEKNUM(A8355)</f>
        <v>51</v>
      </c>
      <c r="C8355" s="164">
        <f>WEEKDAY(A8355)</f>
        <v>1</v>
      </c>
      <c r="D8355" s="164">
        <v>2</v>
      </c>
      <c r="E8355" s="163">
        <v>11.620000000000001</v>
      </c>
      <c r="F8355" s="163">
        <v>11.620000000000001</v>
      </c>
      <c r="G8355" s="163">
        <v>12.065</v>
      </c>
      <c r="H8355" s="1">
        <v>156</v>
      </c>
      <c r="I8355" s="161">
        <f>VLOOKUP(B8355,L$2:M$54,2,FALSE)</f>
        <v>0.99537328145144521</v>
      </c>
      <c r="J8355">
        <f>MAX(I8355*F8355,E8355)</f>
        <v>11.620000000000001</v>
      </c>
      <c r="L8355" s="166"/>
      <c r="M8355" s="41"/>
      <c r="N8355" s="41"/>
      <c r="O8355" s="41"/>
    </row>
    <row r="8356" spans="1:15" x14ac:dyDescent="0.25">
      <c r="A8356" s="165">
        <v>43814.083333333336</v>
      </c>
      <c r="B8356" s="167">
        <f>WEEKNUM(A8356)</f>
        <v>51</v>
      </c>
      <c r="C8356" s="164">
        <f>WEEKDAY(A8356)</f>
        <v>1</v>
      </c>
      <c r="D8356" s="164">
        <v>3</v>
      </c>
      <c r="E8356" s="163">
        <v>10.18</v>
      </c>
      <c r="F8356" s="163">
        <v>10.18</v>
      </c>
      <c r="G8356" s="163">
        <v>12.125</v>
      </c>
      <c r="H8356" s="1">
        <v>136</v>
      </c>
      <c r="I8356" s="161">
        <f>VLOOKUP(B8356,L$2:M$54,2,FALSE)</f>
        <v>0.99537328145144521</v>
      </c>
      <c r="J8356">
        <f>MAX(I8356*F8356,E8356)</f>
        <v>10.18</v>
      </c>
      <c r="L8356" s="166"/>
      <c r="M8356" s="41"/>
      <c r="N8356" s="41"/>
      <c r="O8356" s="41"/>
    </row>
    <row r="8357" spans="1:15" x14ac:dyDescent="0.25">
      <c r="A8357" s="165">
        <v>43814.125</v>
      </c>
      <c r="B8357" s="167">
        <f>WEEKNUM(A8357)</f>
        <v>51</v>
      </c>
      <c r="C8357" s="164">
        <f>WEEKDAY(A8357)</f>
        <v>1</v>
      </c>
      <c r="D8357" s="164">
        <v>4</v>
      </c>
      <c r="E8357" s="163">
        <v>9.7899999999999991</v>
      </c>
      <c r="F8357" s="163">
        <v>9.7899999999999991</v>
      </c>
      <c r="G8357" s="163">
        <v>10.209999999999999</v>
      </c>
      <c r="H8357" s="1">
        <v>179</v>
      </c>
      <c r="I8357" s="161">
        <f>VLOOKUP(B8357,L$2:M$54,2,FALSE)</f>
        <v>0.99537328145144521</v>
      </c>
      <c r="J8357">
        <f>MAX(I8357*F8357,E8357)</f>
        <v>9.7899999999999991</v>
      </c>
      <c r="L8357" s="166"/>
      <c r="M8357" s="41"/>
      <c r="N8357" s="41"/>
      <c r="O8357" s="41"/>
    </row>
    <row r="8358" spans="1:15" x14ac:dyDescent="0.25">
      <c r="A8358" s="165">
        <v>43814.166666666664</v>
      </c>
      <c r="B8358" s="167">
        <f>WEEKNUM(A8358)</f>
        <v>51</v>
      </c>
      <c r="C8358" s="164">
        <f>WEEKDAY(A8358)</f>
        <v>1</v>
      </c>
      <c r="D8358" s="164">
        <v>5</v>
      </c>
      <c r="E8358" s="163">
        <v>10.120000000000001</v>
      </c>
      <c r="F8358" s="163">
        <v>10.120000000000001</v>
      </c>
      <c r="G8358" s="163">
        <v>12.005000000000001</v>
      </c>
      <c r="H8358" s="1">
        <v>348</v>
      </c>
      <c r="I8358" s="161">
        <f>VLOOKUP(B8358,L$2:M$54,2,FALSE)</f>
        <v>0.99537328145144521</v>
      </c>
      <c r="J8358">
        <f>MAX(I8358*F8358,E8358)</f>
        <v>10.120000000000001</v>
      </c>
      <c r="L8358" s="166"/>
      <c r="M8358" s="41"/>
      <c r="N8358" s="41"/>
      <c r="O8358" s="41"/>
    </row>
    <row r="8359" spans="1:15" x14ac:dyDescent="0.25">
      <c r="A8359" s="165">
        <v>43814.208333333336</v>
      </c>
      <c r="B8359" s="167">
        <f>WEEKNUM(A8359)</f>
        <v>51</v>
      </c>
      <c r="C8359" s="164">
        <f>WEEKDAY(A8359)</f>
        <v>1</v>
      </c>
      <c r="D8359" s="164">
        <v>6</v>
      </c>
      <c r="E8359" s="163">
        <v>10.14</v>
      </c>
      <c r="F8359" s="163">
        <v>10.14</v>
      </c>
      <c r="G8359" s="163">
        <v>10.045</v>
      </c>
      <c r="H8359" s="1">
        <v>824</v>
      </c>
      <c r="I8359" s="161">
        <f>VLOOKUP(B8359,L$2:M$54,2,FALSE)</f>
        <v>0.99537328145144521</v>
      </c>
      <c r="J8359">
        <f>MAX(I8359*F8359,E8359)</f>
        <v>10.14</v>
      </c>
      <c r="L8359" s="166"/>
      <c r="M8359" s="41"/>
      <c r="N8359" s="41"/>
      <c r="O8359" s="41"/>
    </row>
    <row r="8360" spans="1:15" x14ac:dyDescent="0.25">
      <c r="A8360" s="165">
        <v>43814.25</v>
      </c>
      <c r="B8360" s="167">
        <f>WEEKNUM(A8360)</f>
        <v>51</v>
      </c>
      <c r="C8360" s="164">
        <f>WEEKDAY(A8360)</f>
        <v>1</v>
      </c>
      <c r="D8360" s="164">
        <v>7</v>
      </c>
      <c r="E8360" s="163">
        <v>9.8550000000000004</v>
      </c>
      <c r="F8360" s="163">
        <v>9.870000000000001</v>
      </c>
      <c r="G8360" s="163">
        <v>11.965</v>
      </c>
      <c r="H8360" s="1">
        <v>3090</v>
      </c>
      <c r="I8360" s="161">
        <f>VLOOKUP(B8360,L$2:M$54,2,FALSE)</f>
        <v>0.99537328145144521</v>
      </c>
      <c r="J8360">
        <f>MAX(I8360*F8360,E8360)</f>
        <v>9.8550000000000004</v>
      </c>
      <c r="L8360" s="166"/>
      <c r="M8360" s="41"/>
      <c r="N8360" s="41"/>
      <c r="O8360" s="41"/>
    </row>
    <row r="8361" spans="1:15" x14ac:dyDescent="0.25">
      <c r="A8361" s="165">
        <v>43814.291666666664</v>
      </c>
      <c r="B8361" s="167">
        <f>WEEKNUM(A8361)</f>
        <v>51</v>
      </c>
      <c r="C8361" s="164">
        <f>WEEKDAY(A8361)</f>
        <v>1</v>
      </c>
      <c r="D8361" s="164">
        <v>8</v>
      </c>
      <c r="E8361" s="163">
        <v>9.9349999999999987</v>
      </c>
      <c r="F8361" s="163">
        <v>9.7650000000000006</v>
      </c>
      <c r="G8361" s="163">
        <v>11.940000000000001</v>
      </c>
      <c r="H8361" s="1">
        <v>4045</v>
      </c>
      <c r="I8361" s="161">
        <f>VLOOKUP(B8361,L$2:M$54,2,FALSE)</f>
        <v>0.99537328145144521</v>
      </c>
      <c r="J8361">
        <f>MAX(I8361*F8361,E8361)</f>
        <v>9.9349999999999987</v>
      </c>
      <c r="L8361" s="166"/>
      <c r="M8361" s="41"/>
      <c r="N8361" s="41"/>
      <c r="O8361" s="41"/>
    </row>
    <row r="8362" spans="1:15" x14ac:dyDescent="0.25">
      <c r="A8362" s="165">
        <v>43814.333333333336</v>
      </c>
      <c r="B8362" s="167">
        <f>WEEKNUM(A8362)</f>
        <v>51</v>
      </c>
      <c r="C8362" s="164">
        <f>WEEKDAY(A8362)</f>
        <v>1</v>
      </c>
      <c r="D8362" s="164">
        <v>9</v>
      </c>
      <c r="E8362" s="163">
        <v>9</v>
      </c>
      <c r="F8362" s="163">
        <v>12.815000000000001</v>
      </c>
      <c r="G8362" s="163">
        <v>12.9275</v>
      </c>
      <c r="H8362" s="1">
        <v>3529</v>
      </c>
      <c r="I8362" s="161">
        <f>VLOOKUP(B8362,L$2:M$54,2,FALSE)</f>
        <v>0.99537328145144521</v>
      </c>
      <c r="J8362">
        <f>MAX(I8362*F8362,E8362)</f>
        <v>12.755708601800272</v>
      </c>
      <c r="L8362" s="166"/>
      <c r="M8362" s="41"/>
      <c r="N8362" s="41"/>
      <c r="O8362" s="41"/>
    </row>
    <row r="8363" spans="1:15" x14ac:dyDescent="0.25">
      <c r="A8363" s="165">
        <v>43814.375</v>
      </c>
      <c r="B8363" s="167">
        <f>WEEKNUM(A8363)</f>
        <v>51</v>
      </c>
      <c r="C8363" s="164">
        <f>WEEKDAY(A8363)</f>
        <v>1</v>
      </c>
      <c r="D8363" s="164">
        <v>10</v>
      </c>
      <c r="E8363" s="163">
        <v>10</v>
      </c>
      <c r="F8363" s="163">
        <v>14.09</v>
      </c>
      <c r="G8363" s="163">
        <v>13.047499999999999</v>
      </c>
      <c r="H8363" s="1">
        <v>2805</v>
      </c>
      <c r="I8363" s="161">
        <f>VLOOKUP(B8363,L$2:M$54,2,FALSE)</f>
        <v>0.99537328145144521</v>
      </c>
      <c r="J8363">
        <f>MAX(I8363*F8363,E8363)</f>
        <v>14.024809535650864</v>
      </c>
      <c r="L8363" s="166"/>
      <c r="M8363" s="41"/>
      <c r="N8363" s="41"/>
      <c r="O8363" s="41"/>
    </row>
    <row r="8364" spans="1:15" x14ac:dyDescent="0.25">
      <c r="A8364" s="165">
        <v>43814.416666666664</v>
      </c>
      <c r="B8364" s="167">
        <f>WEEKNUM(A8364)</f>
        <v>51</v>
      </c>
      <c r="C8364" s="164">
        <f>WEEKDAY(A8364)</f>
        <v>1</v>
      </c>
      <c r="D8364" s="164">
        <v>11</v>
      </c>
      <c r="E8364" s="163">
        <v>10</v>
      </c>
      <c r="F8364" s="163">
        <v>13.98</v>
      </c>
      <c r="G8364" s="163">
        <v>12.055</v>
      </c>
      <c r="H8364" s="1">
        <v>2775</v>
      </c>
      <c r="I8364" s="161">
        <f>VLOOKUP(B8364,L$2:M$54,2,FALSE)</f>
        <v>0.99537328145144521</v>
      </c>
      <c r="J8364">
        <f>MAX(I8364*F8364,E8364)</f>
        <v>13.915318474691205</v>
      </c>
      <c r="L8364" s="166"/>
      <c r="M8364" s="41"/>
      <c r="N8364" s="41"/>
      <c r="O8364" s="41"/>
    </row>
    <row r="8365" spans="1:15" x14ac:dyDescent="0.25">
      <c r="A8365" s="165">
        <v>43814.458333333336</v>
      </c>
      <c r="B8365" s="167">
        <f>WEEKNUM(A8365)</f>
        <v>51</v>
      </c>
      <c r="C8365" s="164">
        <f>WEEKDAY(A8365)</f>
        <v>1</v>
      </c>
      <c r="D8365" s="164">
        <v>12</v>
      </c>
      <c r="E8365" s="163">
        <v>10</v>
      </c>
      <c r="F8365" s="163">
        <v>14.09</v>
      </c>
      <c r="G8365" s="163">
        <v>11.975000000000001</v>
      </c>
      <c r="H8365" s="1">
        <v>2762</v>
      </c>
      <c r="I8365" s="161">
        <f>VLOOKUP(B8365,L$2:M$54,2,FALSE)</f>
        <v>0.99537328145144521</v>
      </c>
      <c r="J8365">
        <f>MAX(I8365*F8365,E8365)</f>
        <v>14.024809535650864</v>
      </c>
      <c r="L8365" s="166"/>
      <c r="M8365" s="41"/>
      <c r="N8365" s="41"/>
      <c r="O8365" s="41"/>
    </row>
    <row r="8366" spans="1:15" x14ac:dyDescent="0.25">
      <c r="A8366" s="165">
        <v>43814.5</v>
      </c>
      <c r="B8366" s="167">
        <f>WEEKNUM(A8366)</f>
        <v>51</v>
      </c>
      <c r="C8366" s="164">
        <f>WEEKDAY(A8366)</f>
        <v>1</v>
      </c>
      <c r="D8366" s="164">
        <v>13</v>
      </c>
      <c r="E8366" s="163">
        <v>10</v>
      </c>
      <c r="F8366" s="163">
        <v>13.98</v>
      </c>
      <c r="G8366" s="163">
        <v>12.09</v>
      </c>
      <c r="H8366" s="1">
        <v>2579</v>
      </c>
      <c r="I8366" s="161">
        <f>VLOOKUP(B8366,L$2:M$54,2,FALSE)</f>
        <v>0.99537328145144521</v>
      </c>
      <c r="J8366">
        <f>MAX(I8366*F8366,E8366)</f>
        <v>13.915318474691205</v>
      </c>
      <c r="L8366" s="166"/>
      <c r="M8366" s="41"/>
      <c r="N8366" s="41"/>
      <c r="O8366" s="41"/>
    </row>
    <row r="8367" spans="1:15" x14ac:dyDescent="0.25">
      <c r="A8367" s="165">
        <v>43814.541666666664</v>
      </c>
      <c r="B8367" s="167">
        <f>WEEKNUM(A8367)</f>
        <v>51</v>
      </c>
      <c r="C8367" s="164">
        <f>WEEKDAY(A8367)</f>
        <v>1</v>
      </c>
      <c r="D8367" s="164">
        <v>14</v>
      </c>
      <c r="E8367" s="163">
        <v>10</v>
      </c>
      <c r="F8367" s="163">
        <v>14.09</v>
      </c>
      <c r="G8367" s="163">
        <v>12.030000000000001</v>
      </c>
      <c r="H8367" s="1">
        <v>2631</v>
      </c>
      <c r="I8367" s="161">
        <f>VLOOKUP(B8367,L$2:M$54,2,FALSE)</f>
        <v>0.99537328145144521</v>
      </c>
      <c r="J8367">
        <f>MAX(I8367*F8367,E8367)</f>
        <v>14.024809535650864</v>
      </c>
      <c r="L8367" s="166"/>
      <c r="M8367" s="41"/>
      <c r="N8367" s="41"/>
      <c r="O8367" s="41"/>
    </row>
    <row r="8368" spans="1:15" x14ac:dyDescent="0.25">
      <c r="A8368" s="165">
        <v>43814.583333333336</v>
      </c>
      <c r="B8368" s="167">
        <f>WEEKNUM(A8368)</f>
        <v>51</v>
      </c>
      <c r="C8368" s="164">
        <f>WEEKDAY(A8368)</f>
        <v>1</v>
      </c>
      <c r="D8368" s="164">
        <v>15</v>
      </c>
      <c r="E8368" s="163">
        <v>10</v>
      </c>
      <c r="F8368" s="163">
        <v>13.98</v>
      </c>
      <c r="G8368" s="163">
        <v>12.512499999999999</v>
      </c>
      <c r="H8368" s="1">
        <v>2821</v>
      </c>
      <c r="I8368" s="161">
        <f>VLOOKUP(B8368,L$2:M$54,2,FALSE)</f>
        <v>0.99537328145144521</v>
      </c>
      <c r="J8368">
        <f>MAX(I8368*F8368,E8368)</f>
        <v>13.915318474691205</v>
      </c>
      <c r="L8368" s="166"/>
      <c r="M8368" s="41"/>
      <c r="N8368" s="41"/>
      <c r="O8368" s="41"/>
    </row>
    <row r="8369" spans="1:15" x14ac:dyDescent="0.25">
      <c r="A8369" s="165">
        <v>43814.625</v>
      </c>
      <c r="B8369" s="167">
        <f>WEEKNUM(A8369)</f>
        <v>51</v>
      </c>
      <c r="C8369" s="164">
        <f>WEEKDAY(A8369)</f>
        <v>1</v>
      </c>
      <c r="D8369" s="164">
        <v>16</v>
      </c>
      <c r="E8369" s="163">
        <v>10</v>
      </c>
      <c r="F8369" s="163">
        <v>13.865</v>
      </c>
      <c r="G8369" s="163">
        <v>13.035</v>
      </c>
      <c r="H8369" s="1">
        <v>3321</v>
      </c>
      <c r="I8369" s="161">
        <f>VLOOKUP(B8369,L$2:M$54,2,FALSE)</f>
        <v>0.99537328145144521</v>
      </c>
      <c r="J8369">
        <f>MAX(I8369*F8369,E8369)</f>
        <v>13.800850547324288</v>
      </c>
      <c r="L8369" s="166"/>
      <c r="M8369" s="41"/>
      <c r="N8369" s="41"/>
      <c r="O8369" s="41"/>
    </row>
    <row r="8370" spans="1:15" x14ac:dyDescent="0.25">
      <c r="A8370" s="165">
        <v>43814.666666666664</v>
      </c>
      <c r="B8370" s="167">
        <f>WEEKNUM(A8370)</f>
        <v>51</v>
      </c>
      <c r="C8370" s="164">
        <f>WEEKDAY(A8370)</f>
        <v>1</v>
      </c>
      <c r="D8370" s="164">
        <v>17</v>
      </c>
      <c r="E8370" s="163">
        <v>10</v>
      </c>
      <c r="F8370" s="163">
        <v>13.684999999999999</v>
      </c>
      <c r="G8370" s="163">
        <v>12.969999999999999</v>
      </c>
      <c r="H8370" s="1">
        <v>3885</v>
      </c>
      <c r="I8370" s="161">
        <f>VLOOKUP(B8370,L$2:M$54,2,FALSE)</f>
        <v>0.99537328145144521</v>
      </c>
      <c r="J8370">
        <f>MAX(I8370*F8370,E8370)</f>
        <v>13.621683356663027</v>
      </c>
      <c r="L8370" s="166"/>
      <c r="M8370" s="41"/>
      <c r="N8370" s="41"/>
      <c r="O8370" s="41"/>
    </row>
    <row r="8371" spans="1:15" x14ac:dyDescent="0.25">
      <c r="A8371" s="165">
        <v>43814.708333333336</v>
      </c>
      <c r="B8371" s="167">
        <f>WEEKNUM(A8371)</f>
        <v>51</v>
      </c>
      <c r="C8371" s="164">
        <f>WEEKDAY(A8371)</f>
        <v>1</v>
      </c>
      <c r="D8371" s="164">
        <v>18</v>
      </c>
      <c r="E8371" s="163">
        <v>10</v>
      </c>
      <c r="F8371" s="163">
        <v>14.09</v>
      </c>
      <c r="G8371" s="163">
        <v>13.9975</v>
      </c>
      <c r="H8371" s="1">
        <v>3603</v>
      </c>
      <c r="I8371" s="161">
        <f>VLOOKUP(B8371,L$2:M$54,2,FALSE)</f>
        <v>0.99537328145144521</v>
      </c>
      <c r="J8371">
        <f>MAX(I8371*F8371,E8371)</f>
        <v>14.024809535650864</v>
      </c>
      <c r="L8371" s="166"/>
      <c r="M8371" s="41"/>
      <c r="N8371" s="41"/>
      <c r="O8371" s="41"/>
    </row>
    <row r="8372" spans="1:15" x14ac:dyDescent="0.25">
      <c r="A8372" s="165">
        <v>43814.75</v>
      </c>
      <c r="B8372" s="167">
        <f>WEEKNUM(A8372)</f>
        <v>51</v>
      </c>
      <c r="C8372" s="164">
        <f>WEEKDAY(A8372)</f>
        <v>1</v>
      </c>
      <c r="D8372" s="164">
        <v>19</v>
      </c>
      <c r="E8372" s="163">
        <v>10</v>
      </c>
      <c r="F8372" s="163">
        <v>13.99</v>
      </c>
      <c r="G8372" s="163">
        <v>13.057500000000001</v>
      </c>
      <c r="H8372" s="1">
        <v>2901</v>
      </c>
      <c r="I8372" s="161">
        <f>VLOOKUP(B8372,L$2:M$54,2,FALSE)</f>
        <v>0.99537328145144521</v>
      </c>
      <c r="J8372">
        <f>MAX(I8372*F8372,E8372)</f>
        <v>13.925272207505719</v>
      </c>
      <c r="L8372" s="166"/>
      <c r="M8372" s="41"/>
      <c r="N8372" s="41"/>
      <c r="O8372" s="41"/>
    </row>
    <row r="8373" spans="1:15" x14ac:dyDescent="0.25">
      <c r="A8373" s="165">
        <v>43814.791666666664</v>
      </c>
      <c r="B8373" s="167">
        <f>WEEKNUM(A8373)</f>
        <v>51</v>
      </c>
      <c r="C8373" s="164">
        <f>WEEKDAY(A8373)</f>
        <v>1</v>
      </c>
      <c r="D8373" s="164">
        <v>20</v>
      </c>
      <c r="E8373" s="163">
        <v>10</v>
      </c>
      <c r="F8373" s="163">
        <v>13.965</v>
      </c>
      <c r="G8373" s="163">
        <v>12.75</v>
      </c>
      <c r="H8373" s="1">
        <v>2072</v>
      </c>
      <c r="I8373" s="161">
        <f>VLOOKUP(B8373,L$2:M$54,2,FALSE)</f>
        <v>0.99537328145144521</v>
      </c>
      <c r="J8373">
        <f>MAX(I8373*F8373,E8373)</f>
        <v>13.900387875469432</v>
      </c>
      <c r="L8373" s="166"/>
      <c r="M8373" s="41"/>
      <c r="N8373" s="41"/>
      <c r="O8373" s="41"/>
    </row>
    <row r="8374" spans="1:15" x14ac:dyDescent="0.25">
      <c r="A8374" s="165">
        <v>43814.833333333336</v>
      </c>
      <c r="B8374" s="167">
        <f>WEEKNUM(A8374)</f>
        <v>51</v>
      </c>
      <c r="C8374" s="164">
        <f>WEEKDAY(A8374)</f>
        <v>1</v>
      </c>
      <c r="D8374" s="164">
        <v>21</v>
      </c>
      <c r="E8374" s="163">
        <v>10</v>
      </c>
      <c r="F8374" s="163">
        <v>12.815</v>
      </c>
      <c r="G8374" s="163">
        <v>11.985000000000001</v>
      </c>
      <c r="H8374" s="1">
        <v>1158</v>
      </c>
      <c r="I8374" s="161">
        <f>VLOOKUP(B8374,L$2:M$54,2,FALSE)</f>
        <v>0.99537328145144521</v>
      </c>
      <c r="J8374">
        <f>MAX(I8374*F8374,E8374)</f>
        <v>12.75570860180027</v>
      </c>
      <c r="L8374" s="166"/>
      <c r="M8374" s="41"/>
      <c r="N8374" s="41"/>
      <c r="O8374" s="41"/>
    </row>
    <row r="8375" spans="1:15" x14ac:dyDescent="0.25">
      <c r="A8375" s="165">
        <v>43814.875</v>
      </c>
      <c r="B8375" s="167">
        <f>WEEKNUM(A8375)</f>
        <v>51</v>
      </c>
      <c r="C8375" s="164">
        <f>WEEKDAY(A8375)</f>
        <v>1</v>
      </c>
      <c r="D8375" s="164">
        <v>22</v>
      </c>
      <c r="E8375" s="163">
        <v>12</v>
      </c>
      <c r="F8375" s="163">
        <v>12.045</v>
      </c>
      <c r="G8375" s="163">
        <v>11.399999999999999</v>
      </c>
      <c r="H8375" s="1">
        <v>921</v>
      </c>
      <c r="I8375" s="161">
        <f>VLOOKUP(B8375,L$2:M$54,2,FALSE)</f>
        <v>0.99537328145144521</v>
      </c>
      <c r="J8375">
        <f>MAX(I8375*F8375,E8375)</f>
        <v>12</v>
      </c>
      <c r="L8375" s="166"/>
      <c r="M8375" s="41"/>
      <c r="N8375" s="41"/>
      <c r="O8375" s="41"/>
    </row>
    <row r="8376" spans="1:15" x14ac:dyDescent="0.25">
      <c r="A8376" s="165">
        <v>43814.916666666664</v>
      </c>
      <c r="B8376" s="167">
        <f>WEEKNUM(A8376)</f>
        <v>51</v>
      </c>
      <c r="C8376" s="164">
        <f>WEEKDAY(A8376)</f>
        <v>1</v>
      </c>
      <c r="D8376" s="164">
        <v>23</v>
      </c>
      <c r="E8376" s="163">
        <v>11</v>
      </c>
      <c r="F8376" s="163">
        <v>11.73</v>
      </c>
      <c r="G8376" s="163">
        <v>12.030000000000001</v>
      </c>
      <c r="H8376" s="1">
        <v>1016</v>
      </c>
      <c r="I8376" s="161">
        <f>VLOOKUP(B8376,L$2:M$54,2,FALSE)</f>
        <v>0.99537328145144521</v>
      </c>
      <c r="J8376">
        <f>MAX(I8376*F8376,E8376)</f>
        <v>11.675728591425452</v>
      </c>
      <c r="L8376" s="166"/>
      <c r="M8376" s="41"/>
      <c r="N8376" s="41"/>
      <c r="O8376" s="41"/>
    </row>
    <row r="8377" spans="1:15" x14ac:dyDescent="0.25">
      <c r="A8377" s="165">
        <v>43814.958333333336</v>
      </c>
      <c r="B8377" s="167">
        <f>WEEKNUM(A8377)</f>
        <v>51</v>
      </c>
      <c r="C8377" s="164">
        <f>WEEKDAY(A8377)</f>
        <v>1</v>
      </c>
      <c r="D8377" s="164">
        <v>24</v>
      </c>
      <c r="E8377" s="163">
        <v>11.815</v>
      </c>
      <c r="F8377" s="163">
        <v>11.815</v>
      </c>
      <c r="G8377" s="163">
        <v>11.932500000000001</v>
      </c>
      <c r="H8377" s="1">
        <v>1011</v>
      </c>
      <c r="I8377" s="161">
        <f>VLOOKUP(B8377,L$2:M$54,2,FALSE)</f>
        <v>0.99537328145144521</v>
      </c>
      <c r="J8377">
        <f>MAX(I8377*F8377,E8377)</f>
        <v>11.815</v>
      </c>
      <c r="L8377" s="166"/>
      <c r="M8377" s="41"/>
      <c r="N8377" s="41"/>
      <c r="O8377" s="41"/>
    </row>
    <row r="8378" spans="1:15" x14ac:dyDescent="0.25">
      <c r="A8378" s="165">
        <v>43815</v>
      </c>
      <c r="B8378" s="167">
        <f>WEEKNUM(A8378)</f>
        <v>51</v>
      </c>
      <c r="C8378" s="164">
        <f>WEEKDAY(A8378)</f>
        <v>2</v>
      </c>
      <c r="D8378" s="164">
        <v>1</v>
      </c>
      <c r="E8378" s="163">
        <v>11.86</v>
      </c>
      <c r="F8378" s="163">
        <v>11.86</v>
      </c>
      <c r="G8378" s="163">
        <v>12.120000000000001</v>
      </c>
      <c r="H8378" s="1">
        <v>902</v>
      </c>
      <c r="I8378" s="161">
        <f>VLOOKUP(B8378,L$2:M$54,2,FALSE)</f>
        <v>0.99537328145144521</v>
      </c>
      <c r="J8378">
        <f>MAX(I8378*F8378,E8378)</f>
        <v>11.86</v>
      </c>
      <c r="L8378" s="166"/>
      <c r="M8378" s="41"/>
      <c r="N8378" s="41"/>
      <c r="O8378" s="41"/>
    </row>
    <row r="8379" spans="1:15" x14ac:dyDescent="0.25">
      <c r="A8379" s="165">
        <v>43815.041666666664</v>
      </c>
      <c r="B8379" s="167">
        <f>WEEKNUM(A8379)</f>
        <v>51</v>
      </c>
      <c r="C8379" s="164">
        <f>WEEKDAY(A8379)</f>
        <v>2</v>
      </c>
      <c r="D8379" s="164">
        <v>2</v>
      </c>
      <c r="E8379" s="163">
        <v>12.065</v>
      </c>
      <c r="F8379" s="163">
        <v>12.065</v>
      </c>
      <c r="G8379" s="163">
        <v>11.905000000000001</v>
      </c>
      <c r="H8379" s="1">
        <v>481</v>
      </c>
      <c r="I8379" s="161">
        <f>VLOOKUP(B8379,L$2:M$54,2,FALSE)</f>
        <v>0.99537328145144521</v>
      </c>
      <c r="J8379">
        <f>MAX(I8379*F8379,E8379)</f>
        <v>12.065</v>
      </c>
      <c r="L8379" s="166"/>
      <c r="M8379" s="41"/>
      <c r="N8379" s="41"/>
      <c r="O8379" s="41"/>
    </row>
    <row r="8380" spans="1:15" x14ac:dyDescent="0.25">
      <c r="A8380" s="165">
        <v>43815.083333333336</v>
      </c>
      <c r="B8380" s="167">
        <f>WEEKNUM(A8380)</f>
        <v>51</v>
      </c>
      <c r="C8380" s="164">
        <f>WEEKDAY(A8380)</f>
        <v>2</v>
      </c>
      <c r="D8380" s="164">
        <v>3</v>
      </c>
      <c r="E8380" s="163">
        <v>12.030000000000001</v>
      </c>
      <c r="F8380" s="163">
        <v>12.030000000000001</v>
      </c>
      <c r="G8380" s="163">
        <v>12.065000000000001</v>
      </c>
      <c r="H8380" s="1">
        <v>312</v>
      </c>
      <c r="I8380" s="161">
        <f>VLOOKUP(B8380,L$2:M$54,2,FALSE)</f>
        <v>0.99537328145144521</v>
      </c>
      <c r="J8380">
        <f>MAX(I8380*F8380,E8380)</f>
        <v>12.030000000000001</v>
      </c>
      <c r="L8380" s="166"/>
      <c r="M8380" s="41"/>
      <c r="N8380" s="41"/>
      <c r="O8380" s="41"/>
    </row>
    <row r="8381" spans="1:15" x14ac:dyDescent="0.25">
      <c r="A8381" s="165">
        <v>43815.125</v>
      </c>
      <c r="B8381" s="167">
        <f>WEEKNUM(A8381)</f>
        <v>51</v>
      </c>
      <c r="C8381" s="164">
        <f>WEEKDAY(A8381)</f>
        <v>2</v>
      </c>
      <c r="D8381" s="164">
        <v>4</v>
      </c>
      <c r="E8381" s="163">
        <v>9.9499999999999993</v>
      </c>
      <c r="F8381" s="163">
        <v>9.9499999999999993</v>
      </c>
      <c r="G8381" s="163">
        <v>10.215</v>
      </c>
      <c r="H8381" s="1">
        <v>246</v>
      </c>
      <c r="I8381" s="161">
        <f>VLOOKUP(B8381,L$2:M$54,2,FALSE)</f>
        <v>0.99537328145144521</v>
      </c>
      <c r="J8381">
        <f>MAX(I8381*F8381,E8381)</f>
        <v>9.9499999999999993</v>
      </c>
      <c r="L8381" s="166"/>
      <c r="M8381" s="41"/>
      <c r="N8381" s="41"/>
      <c r="O8381" s="41"/>
    </row>
    <row r="8382" spans="1:15" x14ac:dyDescent="0.25">
      <c r="A8382" s="165">
        <v>43815.166666666664</v>
      </c>
      <c r="B8382" s="167">
        <f>WEEKNUM(A8382)</f>
        <v>51</v>
      </c>
      <c r="C8382" s="164">
        <f>WEEKDAY(A8382)</f>
        <v>2</v>
      </c>
      <c r="D8382" s="164">
        <v>5</v>
      </c>
      <c r="E8382" s="163">
        <v>10.190000000000001</v>
      </c>
      <c r="F8382" s="163">
        <v>10.190000000000001</v>
      </c>
      <c r="G8382" s="163">
        <v>10.055</v>
      </c>
      <c r="H8382" s="1">
        <v>303</v>
      </c>
      <c r="I8382" s="161">
        <f>VLOOKUP(B8382,L$2:M$54,2,FALSE)</f>
        <v>0.99537328145144521</v>
      </c>
      <c r="J8382">
        <f>MAX(I8382*F8382,E8382)</f>
        <v>10.190000000000001</v>
      </c>
      <c r="L8382" s="166"/>
      <c r="M8382" s="41"/>
      <c r="N8382" s="41"/>
      <c r="O8382" s="41"/>
    </row>
    <row r="8383" spans="1:15" x14ac:dyDescent="0.25">
      <c r="A8383" s="165">
        <v>43815.208333333336</v>
      </c>
      <c r="B8383" s="167">
        <f>WEEKNUM(A8383)</f>
        <v>51</v>
      </c>
      <c r="C8383" s="164">
        <f>WEEKDAY(A8383)</f>
        <v>2</v>
      </c>
      <c r="D8383" s="164">
        <v>6</v>
      </c>
      <c r="E8383" s="163">
        <v>10.065000000000001</v>
      </c>
      <c r="F8383" s="163">
        <v>10.065000000000001</v>
      </c>
      <c r="G8383" s="163">
        <v>11.02</v>
      </c>
      <c r="H8383" s="1">
        <v>397</v>
      </c>
      <c r="I8383" s="161">
        <f>VLOOKUP(B8383,L$2:M$54,2,FALSE)</f>
        <v>0.99537328145144521</v>
      </c>
      <c r="J8383">
        <f>MAX(I8383*F8383,E8383)</f>
        <v>10.065000000000001</v>
      </c>
      <c r="L8383" s="166"/>
      <c r="M8383" s="41"/>
      <c r="N8383" s="41"/>
      <c r="O8383" s="41"/>
    </row>
    <row r="8384" spans="1:15" x14ac:dyDescent="0.25">
      <c r="A8384" s="165">
        <v>43815.25</v>
      </c>
      <c r="B8384" s="167">
        <f>WEEKNUM(A8384)</f>
        <v>51</v>
      </c>
      <c r="C8384" s="164">
        <f>WEEKDAY(A8384)</f>
        <v>2</v>
      </c>
      <c r="D8384" s="164">
        <v>7</v>
      </c>
      <c r="E8384" s="163">
        <v>10.09</v>
      </c>
      <c r="F8384" s="163">
        <v>10.09</v>
      </c>
      <c r="G8384" s="163">
        <v>9.8999999999999986</v>
      </c>
      <c r="H8384" s="1">
        <v>581</v>
      </c>
      <c r="I8384" s="161">
        <f>VLOOKUP(B8384,L$2:M$54,2,FALSE)</f>
        <v>0.99537328145144521</v>
      </c>
      <c r="J8384">
        <f>MAX(I8384*F8384,E8384)</f>
        <v>10.09</v>
      </c>
      <c r="L8384" s="166"/>
      <c r="M8384" s="41"/>
      <c r="N8384" s="41"/>
      <c r="O8384" s="41"/>
    </row>
    <row r="8385" spans="1:15" x14ac:dyDescent="0.25">
      <c r="A8385" s="165">
        <v>43815.291666666664</v>
      </c>
      <c r="B8385" s="167">
        <f>WEEKNUM(A8385)</f>
        <v>51</v>
      </c>
      <c r="C8385" s="164">
        <f>WEEKDAY(A8385)</f>
        <v>2</v>
      </c>
      <c r="D8385" s="164">
        <v>8</v>
      </c>
      <c r="E8385" s="163">
        <v>9.9499999999999993</v>
      </c>
      <c r="F8385" s="163">
        <v>9.9499999999999993</v>
      </c>
      <c r="G8385" s="163">
        <v>10.9475</v>
      </c>
      <c r="H8385" s="1">
        <v>1096</v>
      </c>
      <c r="I8385" s="161">
        <f>VLOOKUP(B8385,L$2:M$54,2,FALSE)</f>
        <v>0.99537328145144521</v>
      </c>
      <c r="J8385">
        <f>MAX(I8385*F8385,E8385)</f>
        <v>9.9499999999999993</v>
      </c>
      <c r="L8385" s="166"/>
      <c r="M8385" s="41"/>
      <c r="N8385" s="41"/>
      <c r="O8385" s="41"/>
    </row>
    <row r="8386" spans="1:15" x14ac:dyDescent="0.25">
      <c r="A8386" s="165">
        <v>43815.333333333336</v>
      </c>
      <c r="B8386" s="167">
        <f>WEEKNUM(A8386)</f>
        <v>51</v>
      </c>
      <c r="C8386" s="164">
        <f>WEEKDAY(A8386)</f>
        <v>2</v>
      </c>
      <c r="D8386" s="164">
        <v>9</v>
      </c>
      <c r="E8386" s="163">
        <v>11.86</v>
      </c>
      <c r="F8386" s="163">
        <v>11.86</v>
      </c>
      <c r="G8386" s="163">
        <v>10.465</v>
      </c>
      <c r="H8386" s="1">
        <v>1701</v>
      </c>
      <c r="I8386" s="161">
        <f>VLOOKUP(B8386,L$2:M$54,2,FALSE)</f>
        <v>0.99537328145144521</v>
      </c>
      <c r="J8386">
        <f>MAX(I8386*F8386,E8386)</f>
        <v>11.86</v>
      </c>
      <c r="L8386" s="166"/>
      <c r="M8386" s="41"/>
      <c r="N8386" s="41"/>
      <c r="O8386" s="41"/>
    </row>
    <row r="8387" spans="1:15" x14ac:dyDescent="0.25">
      <c r="A8387" s="165">
        <v>43815.375</v>
      </c>
      <c r="B8387" s="167">
        <f>WEEKNUM(A8387)</f>
        <v>51</v>
      </c>
      <c r="C8387" s="164">
        <f>WEEKDAY(A8387)</f>
        <v>2</v>
      </c>
      <c r="D8387" s="164">
        <v>10</v>
      </c>
      <c r="E8387" s="163">
        <v>10.5</v>
      </c>
      <c r="F8387" s="163">
        <v>11.885</v>
      </c>
      <c r="G8387" s="163">
        <v>11.342499999999999</v>
      </c>
      <c r="H8387" s="1">
        <v>2227</v>
      </c>
      <c r="I8387" s="161">
        <f>VLOOKUP(B8387,L$2:M$54,2,FALSE)</f>
        <v>0.99537328145144521</v>
      </c>
      <c r="J8387">
        <f>MAX(I8387*F8387,E8387)</f>
        <v>11.830011450050426</v>
      </c>
      <c r="L8387" s="166"/>
      <c r="M8387" s="41"/>
      <c r="N8387" s="41"/>
      <c r="O8387" s="41"/>
    </row>
    <row r="8388" spans="1:15" x14ac:dyDescent="0.25">
      <c r="A8388" s="165">
        <v>43815.416666666664</v>
      </c>
      <c r="B8388" s="167">
        <f>WEEKNUM(A8388)</f>
        <v>51</v>
      </c>
      <c r="C8388" s="164">
        <f>WEEKDAY(A8388)</f>
        <v>2</v>
      </c>
      <c r="D8388" s="164">
        <v>11</v>
      </c>
      <c r="E8388" s="163">
        <v>10.934999999999999</v>
      </c>
      <c r="F8388" s="163">
        <v>11.94</v>
      </c>
      <c r="G8388" s="163">
        <v>11.899999999999999</v>
      </c>
      <c r="H8388" s="1">
        <v>2657</v>
      </c>
      <c r="I8388" s="161">
        <f>VLOOKUP(B8388,L$2:M$54,2,FALSE)</f>
        <v>0.99537328145144521</v>
      </c>
      <c r="J8388">
        <f>MAX(I8388*F8388,E8388)</f>
        <v>11.884756980530256</v>
      </c>
      <c r="L8388" s="166"/>
      <c r="M8388" s="41"/>
      <c r="N8388" s="41"/>
      <c r="O8388" s="41"/>
    </row>
    <row r="8389" spans="1:15" x14ac:dyDescent="0.25">
      <c r="A8389" s="165">
        <v>43815.458333333336</v>
      </c>
      <c r="B8389" s="167">
        <f>WEEKNUM(A8389)</f>
        <v>51</v>
      </c>
      <c r="C8389" s="164">
        <f>WEEKDAY(A8389)</f>
        <v>2</v>
      </c>
      <c r="D8389" s="164">
        <v>12</v>
      </c>
      <c r="E8389" s="163">
        <v>10</v>
      </c>
      <c r="F8389" s="163">
        <v>13.870000000000001</v>
      </c>
      <c r="G8389" s="163">
        <v>11.842499999999999</v>
      </c>
      <c r="H8389" s="1">
        <v>2863</v>
      </c>
      <c r="I8389" s="161">
        <f>VLOOKUP(B8389,L$2:M$54,2,FALSE)</f>
        <v>0.99537328145144521</v>
      </c>
      <c r="J8389">
        <f>MAX(I8389*F8389,E8389)</f>
        <v>13.805827413731546</v>
      </c>
      <c r="L8389" s="166"/>
      <c r="M8389" s="41"/>
      <c r="N8389" s="41"/>
      <c r="O8389" s="41"/>
    </row>
    <row r="8390" spans="1:15" x14ac:dyDescent="0.25">
      <c r="A8390" s="165">
        <v>43815.5</v>
      </c>
      <c r="B8390" s="167">
        <f>WEEKNUM(A8390)</f>
        <v>51</v>
      </c>
      <c r="C8390" s="164">
        <f>WEEKDAY(A8390)</f>
        <v>2</v>
      </c>
      <c r="D8390" s="164">
        <v>13</v>
      </c>
      <c r="E8390" s="163">
        <v>10</v>
      </c>
      <c r="F8390" s="163">
        <v>14.15</v>
      </c>
      <c r="G8390" s="163">
        <v>11.899999999999999</v>
      </c>
      <c r="H8390" s="1">
        <v>2565</v>
      </c>
      <c r="I8390" s="161">
        <f>VLOOKUP(B8390,L$2:M$54,2,FALSE)</f>
        <v>0.99537328145144521</v>
      </c>
      <c r="J8390">
        <f>MAX(I8390*F8390,E8390)</f>
        <v>14.084531932537951</v>
      </c>
      <c r="L8390" s="166"/>
      <c r="M8390" s="41"/>
      <c r="N8390" s="41"/>
      <c r="O8390" s="41"/>
    </row>
    <row r="8391" spans="1:15" x14ac:dyDescent="0.25">
      <c r="A8391" s="165">
        <v>43815.541666666664</v>
      </c>
      <c r="B8391" s="167">
        <f>WEEKNUM(A8391)</f>
        <v>51</v>
      </c>
      <c r="C8391" s="164">
        <f>WEEKDAY(A8391)</f>
        <v>2</v>
      </c>
      <c r="D8391" s="164">
        <v>14</v>
      </c>
      <c r="E8391" s="163">
        <v>10</v>
      </c>
      <c r="F8391" s="163">
        <v>11.9375</v>
      </c>
      <c r="G8391" s="163">
        <v>11.842499999999999</v>
      </c>
      <c r="H8391" s="1">
        <v>2446</v>
      </c>
      <c r="I8391" s="161">
        <f>VLOOKUP(B8391,L$2:M$54,2,FALSE)</f>
        <v>0.99537328145144521</v>
      </c>
      <c r="J8391">
        <f>MAX(I8391*F8391,E8391)</f>
        <v>11.882268547326627</v>
      </c>
      <c r="L8391" s="166"/>
      <c r="M8391" s="41"/>
      <c r="N8391" s="41"/>
      <c r="O8391" s="41"/>
    </row>
    <row r="8392" spans="1:15" x14ac:dyDescent="0.25">
      <c r="A8392" s="165">
        <v>43815.583333333336</v>
      </c>
      <c r="B8392" s="167">
        <f>WEEKNUM(A8392)</f>
        <v>51</v>
      </c>
      <c r="C8392" s="164">
        <f>WEEKDAY(A8392)</f>
        <v>2</v>
      </c>
      <c r="D8392" s="164">
        <v>15</v>
      </c>
      <c r="E8392" s="163">
        <v>11</v>
      </c>
      <c r="F8392" s="163">
        <v>12.105</v>
      </c>
      <c r="G8392" s="163">
        <v>11.899999999999999</v>
      </c>
      <c r="H8392" s="1">
        <v>2670</v>
      </c>
      <c r="I8392" s="161">
        <f>VLOOKUP(B8392,L$2:M$54,2,FALSE)</f>
        <v>0.99537328145144521</v>
      </c>
      <c r="J8392">
        <f>MAX(I8392*F8392,E8392)</f>
        <v>12.048993571969744</v>
      </c>
      <c r="L8392" s="166"/>
      <c r="M8392" s="41"/>
      <c r="N8392" s="41"/>
      <c r="O8392" s="41"/>
    </row>
    <row r="8393" spans="1:15" x14ac:dyDescent="0.25">
      <c r="A8393" s="165">
        <v>43815.625</v>
      </c>
      <c r="B8393" s="167">
        <f>WEEKNUM(A8393)</f>
        <v>51</v>
      </c>
      <c r="C8393" s="164">
        <f>WEEKDAY(A8393)</f>
        <v>2</v>
      </c>
      <c r="D8393" s="164">
        <v>16</v>
      </c>
      <c r="E8393" s="163">
        <v>10</v>
      </c>
      <c r="F8393" s="163">
        <v>13.850000000000001</v>
      </c>
      <c r="G8393" s="163">
        <v>11.842499999999999</v>
      </c>
      <c r="H8393" s="1">
        <v>2684</v>
      </c>
      <c r="I8393" s="161">
        <f>VLOOKUP(B8393,L$2:M$54,2,FALSE)</f>
        <v>0.99537328145144521</v>
      </c>
      <c r="J8393">
        <f>MAX(I8393*F8393,E8393)</f>
        <v>13.785919948102517</v>
      </c>
      <c r="L8393" s="166"/>
      <c r="M8393" s="41"/>
      <c r="N8393" s="41"/>
      <c r="O8393" s="41"/>
    </row>
    <row r="8394" spans="1:15" x14ac:dyDescent="0.25">
      <c r="A8394" s="165">
        <v>43815.666666666664</v>
      </c>
      <c r="B8394" s="167">
        <f>WEEKNUM(A8394)</f>
        <v>51</v>
      </c>
      <c r="C8394" s="164">
        <f>WEEKDAY(A8394)</f>
        <v>2</v>
      </c>
      <c r="D8394" s="164">
        <v>17</v>
      </c>
      <c r="E8394" s="163">
        <v>10</v>
      </c>
      <c r="F8394" s="163">
        <v>14.260000000000002</v>
      </c>
      <c r="G8394" s="163">
        <v>11.99</v>
      </c>
      <c r="H8394" s="1">
        <v>2820</v>
      </c>
      <c r="I8394" s="161">
        <f>VLOOKUP(B8394,L$2:M$54,2,FALSE)</f>
        <v>0.99537328145144521</v>
      </c>
      <c r="J8394">
        <f>MAX(I8394*F8394,E8394)</f>
        <v>14.19402299349761</v>
      </c>
      <c r="L8394" s="166"/>
      <c r="M8394" s="41"/>
      <c r="N8394" s="41"/>
      <c r="O8394" s="41"/>
    </row>
    <row r="8395" spans="1:15" x14ac:dyDescent="0.25">
      <c r="A8395" s="165">
        <v>43815.708333333336</v>
      </c>
      <c r="B8395" s="167">
        <f>WEEKNUM(A8395)</f>
        <v>51</v>
      </c>
      <c r="C8395" s="164">
        <f>WEEKDAY(A8395)</f>
        <v>2</v>
      </c>
      <c r="D8395" s="164">
        <v>18</v>
      </c>
      <c r="E8395" s="163">
        <v>10</v>
      </c>
      <c r="F8395" s="163">
        <v>14</v>
      </c>
      <c r="G8395" s="163">
        <v>12.045</v>
      </c>
      <c r="H8395" s="1">
        <v>2766</v>
      </c>
      <c r="I8395" s="161">
        <f>VLOOKUP(B8395,L$2:M$54,2,FALSE)</f>
        <v>0.99537328145144521</v>
      </c>
      <c r="J8395">
        <f>MAX(I8395*F8395,E8395)</f>
        <v>13.935225940320233</v>
      </c>
      <c r="L8395" s="166"/>
      <c r="M8395" s="41"/>
      <c r="N8395" s="41"/>
      <c r="O8395" s="41"/>
    </row>
    <row r="8396" spans="1:15" x14ac:dyDescent="0.25">
      <c r="A8396" s="165">
        <v>43815.75</v>
      </c>
      <c r="B8396" s="167">
        <f>WEEKNUM(A8396)</f>
        <v>51</v>
      </c>
      <c r="C8396" s="164">
        <f>WEEKDAY(A8396)</f>
        <v>2</v>
      </c>
      <c r="D8396" s="164">
        <v>19</v>
      </c>
      <c r="E8396" s="163">
        <v>10</v>
      </c>
      <c r="F8396" s="163">
        <v>13.850000000000001</v>
      </c>
      <c r="G8396" s="163">
        <v>12.012499999999999</v>
      </c>
      <c r="H8396" s="1">
        <v>2592</v>
      </c>
      <c r="I8396" s="161">
        <f>VLOOKUP(B8396,L$2:M$54,2,FALSE)</f>
        <v>0.99537328145144521</v>
      </c>
      <c r="J8396">
        <f>MAX(I8396*F8396,E8396)</f>
        <v>13.785919948102517</v>
      </c>
      <c r="L8396" s="166"/>
      <c r="M8396" s="41"/>
      <c r="N8396" s="41"/>
      <c r="O8396" s="41"/>
    </row>
    <row r="8397" spans="1:15" x14ac:dyDescent="0.25">
      <c r="A8397" s="165">
        <v>43815.791666666664</v>
      </c>
      <c r="B8397" s="167">
        <f>WEEKNUM(A8397)</f>
        <v>51</v>
      </c>
      <c r="C8397" s="164">
        <f>WEEKDAY(A8397)</f>
        <v>2</v>
      </c>
      <c r="D8397" s="164">
        <v>20</v>
      </c>
      <c r="E8397" s="163">
        <v>10</v>
      </c>
      <c r="F8397" s="163">
        <v>14.260000000000002</v>
      </c>
      <c r="G8397" s="163">
        <v>11.7875</v>
      </c>
      <c r="H8397" s="1">
        <v>1846</v>
      </c>
      <c r="I8397" s="161">
        <f>VLOOKUP(B8397,L$2:M$54,2,FALSE)</f>
        <v>0.99537328145144521</v>
      </c>
      <c r="J8397">
        <f>MAX(I8397*F8397,E8397)</f>
        <v>14.19402299349761</v>
      </c>
      <c r="L8397" s="166"/>
      <c r="M8397" s="41"/>
      <c r="N8397" s="41"/>
      <c r="O8397" s="41"/>
    </row>
    <row r="8398" spans="1:15" x14ac:dyDescent="0.25">
      <c r="A8398" s="165">
        <v>43815.833333333336</v>
      </c>
      <c r="B8398" s="167">
        <f>WEEKNUM(A8398)</f>
        <v>51</v>
      </c>
      <c r="C8398" s="164">
        <f>WEEKDAY(A8398)</f>
        <v>2</v>
      </c>
      <c r="D8398" s="164">
        <v>21</v>
      </c>
      <c r="E8398" s="163">
        <v>10</v>
      </c>
      <c r="F8398" s="163">
        <v>13</v>
      </c>
      <c r="G8398" s="163">
        <v>11.725</v>
      </c>
      <c r="H8398" s="1">
        <v>1085</v>
      </c>
      <c r="I8398" s="161">
        <f>VLOOKUP(B8398,L$2:M$54,2,FALSE)</f>
        <v>0.99537328145144521</v>
      </c>
      <c r="J8398">
        <f>MAX(I8398*F8398,E8398)</f>
        <v>12.939852658868787</v>
      </c>
      <c r="L8398" s="166"/>
      <c r="M8398" s="41"/>
      <c r="N8398" s="41"/>
      <c r="O8398" s="41"/>
    </row>
    <row r="8399" spans="1:15" x14ac:dyDescent="0.25">
      <c r="A8399" s="165">
        <v>43815.875</v>
      </c>
      <c r="B8399" s="167">
        <f>WEEKNUM(A8399)</f>
        <v>51</v>
      </c>
      <c r="C8399" s="164">
        <f>WEEKDAY(A8399)</f>
        <v>2</v>
      </c>
      <c r="D8399" s="164">
        <v>22</v>
      </c>
      <c r="E8399" s="163">
        <v>12.01</v>
      </c>
      <c r="F8399" s="163">
        <v>12.01</v>
      </c>
      <c r="G8399" s="163">
        <v>11.907499999999999</v>
      </c>
      <c r="H8399" s="1">
        <v>986</v>
      </c>
      <c r="I8399" s="161">
        <f>VLOOKUP(B8399,L$2:M$54,2,FALSE)</f>
        <v>0.99537328145144521</v>
      </c>
      <c r="J8399">
        <f>MAX(I8399*F8399,E8399)</f>
        <v>12.01</v>
      </c>
      <c r="L8399" s="166"/>
      <c r="M8399" s="41"/>
      <c r="N8399" s="41"/>
      <c r="O8399" s="41"/>
    </row>
    <row r="8400" spans="1:15" x14ac:dyDescent="0.25">
      <c r="A8400" s="165">
        <v>43815.916666666664</v>
      </c>
      <c r="B8400" s="167">
        <f>WEEKNUM(A8400)</f>
        <v>51</v>
      </c>
      <c r="C8400" s="164">
        <f>WEEKDAY(A8400)</f>
        <v>2</v>
      </c>
      <c r="D8400" s="164">
        <v>23</v>
      </c>
      <c r="E8400" s="163">
        <v>11.9375</v>
      </c>
      <c r="F8400" s="163">
        <v>11.9375</v>
      </c>
      <c r="G8400" s="163">
        <v>12.022500000000001</v>
      </c>
      <c r="H8400" s="1">
        <v>1116</v>
      </c>
      <c r="I8400" s="161">
        <f>VLOOKUP(B8400,L$2:M$54,2,FALSE)</f>
        <v>0.99537328145144521</v>
      </c>
      <c r="J8400">
        <f>MAX(I8400*F8400,E8400)</f>
        <v>11.9375</v>
      </c>
      <c r="L8400" s="166"/>
      <c r="M8400" s="41"/>
      <c r="N8400" s="41"/>
      <c r="O8400" s="41"/>
    </row>
    <row r="8401" spans="1:15" x14ac:dyDescent="0.25">
      <c r="A8401" s="165">
        <v>43815.958333333336</v>
      </c>
      <c r="B8401" s="167">
        <f>WEEKNUM(A8401)</f>
        <v>51</v>
      </c>
      <c r="C8401" s="164">
        <f>WEEKDAY(A8401)</f>
        <v>2</v>
      </c>
      <c r="D8401" s="164">
        <v>24</v>
      </c>
      <c r="E8401" s="163">
        <v>12.105</v>
      </c>
      <c r="F8401" s="163">
        <v>12.105</v>
      </c>
      <c r="G8401" s="163">
        <v>11.3675</v>
      </c>
      <c r="H8401" s="1">
        <v>1160</v>
      </c>
      <c r="I8401" s="161">
        <f>VLOOKUP(B8401,L$2:M$54,2,FALSE)</f>
        <v>0.99537328145144521</v>
      </c>
      <c r="J8401">
        <f>MAX(I8401*F8401,E8401)</f>
        <v>12.105</v>
      </c>
      <c r="L8401" s="166"/>
      <c r="M8401" s="41"/>
      <c r="N8401" s="41"/>
      <c r="O8401" s="41"/>
    </row>
    <row r="8402" spans="1:15" x14ac:dyDescent="0.25">
      <c r="A8402" s="165">
        <v>43816</v>
      </c>
      <c r="B8402" s="167">
        <f>WEEKNUM(A8402)</f>
        <v>51</v>
      </c>
      <c r="C8402" s="164">
        <f>WEEKDAY(A8402)</f>
        <v>3</v>
      </c>
      <c r="D8402" s="164">
        <v>1</v>
      </c>
      <c r="E8402" s="163">
        <v>12.032500000000001</v>
      </c>
      <c r="F8402" s="163">
        <v>12.032500000000001</v>
      </c>
      <c r="G8402" s="163">
        <v>12.045</v>
      </c>
      <c r="H8402" s="1">
        <v>865</v>
      </c>
      <c r="I8402" s="161">
        <f>VLOOKUP(B8402,L$2:M$54,2,FALSE)</f>
        <v>0.99537328145144521</v>
      </c>
      <c r="J8402">
        <f>MAX(I8402*F8402,E8402)</f>
        <v>12.032500000000001</v>
      </c>
      <c r="L8402" s="166"/>
      <c r="M8402" s="41"/>
      <c r="N8402" s="41"/>
      <c r="O8402" s="41"/>
    </row>
    <row r="8403" spans="1:15" x14ac:dyDescent="0.25">
      <c r="A8403" s="165">
        <v>43816.041666666664</v>
      </c>
      <c r="B8403" s="167">
        <f>WEEKNUM(A8403)</f>
        <v>51</v>
      </c>
      <c r="C8403" s="164">
        <f>WEEKDAY(A8403)</f>
        <v>3</v>
      </c>
      <c r="D8403" s="164">
        <v>2</v>
      </c>
      <c r="E8403" s="163">
        <v>10.879999999999999</v>
      </c>
      <c r="F8403" s="163">
        <v>10.879999999999999</v>
      </c>
      <c r="G8403" s="163">
        <v>11.89</v>
      </c>
      <c r="H8403" s="1">
        <v>523</v>
      </c>
      <c r="I8403" s="161">
        <f>VLOOKUP(B8403,L$2:M$54,2,FALSE)</f>
        <v>0.99537328145144521</v>
      </c>
      <c r="J8403">
        <f>MAX(I8403*F8403,E8403)</f>
        <v>10.879999999999999</v>
      </c>
      <c r="L8403" s="166"/>
      <c r="M8403" s="41"/>
      <c r="N8403" s="41"/>
      <c r="O8403" s="41"/>
    </row>
    <row r="8404" spans="1:15" x14ac:dyDescent="0.25">
      <c r="A8404" s="165">
        <v>43816.083333333336</v>
      </c>
      <c r="B8404" s="167">
        <f>WEEKNUM(A8404)</f>
        <v>51</v>
      </c>
      <c r="C8404" s="164">
        <f>WEEKDAY(A8404)</f>
        <v>3</v>
      </c>
      <c r="D8404" s="164">
        <v>3</v>
      </c>
      <c r="E8404" s="163">
        <v>12</v>
      </c>
      <c r="F8404" s="163">
        <v>12</v>
      </c>
      <c r="G8404" s="163">
        <v>11.705</v>
      </c>
      <c r="H8404" s="1">
        <v>331</v>
      </c>
      <c r="I8404" s="161">
        <f>VLOOKUP(B8404,L$2:M$54,2,FALSE)</f>
        <v>0.99537328145144521</v>
      </c>
      <c r="J8404">
        <f>MAX(I8404*F8404,E8404)</f>
        <v>12</v>
      </c>
      <c r="L8404" s="166"/>
      <c r="M8404" s="41"/>
      <c r="N8404" s="41"/>
      <c r="O8404" s="41"/>
    </row>
    <row r="8405" spans="1:15" x14ac:dyDescent="0.25">
      <c r="A8405" s="165">
        <v>43816.125</v>
      </c>
      <c r="B8405" s="167">
        <f>WEEKNUM(A8405)</f>
        <v>51</v>
      </c>
      <c r="C8405" s="164">
        <f>WEEKDAY(A8405)</f>
        <v>3</v>
      </c>
      <c r="D8405" s="164">
        <v>4</v>
      </c>
      <c r="E8405" s="163">
        <v>10.6</v>
      </c>
      <c r="F8405" s="163">
        <v>11.1</v>
      </c>
      <c r="G8405" s="163">
        <v>10.66</v>
      </c>
      <c r="H8405" s="1">
        <v>213</v>
      </c>
      <c r="I8405" s="161">
        <f>VLOOKUP(B8405,L$2:M$54,2,FALSE)</f>
        <v>0.99537328145144521</v>
      </c>
      <c r="J8405">
        <f>MAX(I8405*F8405,E8405)</f>
        <v>11.048643424111042</v>
      </c>
      <c r="L8405" s="166"/>
      <c r="M8405" s="41"/>
      <c r="N8405" s="41"/>
      <c r="O8405" s="41"/>
    </row>
    <row r="8406" spans="1:15" x14ac:dyDescent="0.25">
      <c r="A8406" s="165">
        <v>43816.166666666664</v>
      </c>
      <c r="B8406" s="167">
        <f>WEEKNUM(A8406)</f>
        <v>51</v>
      </c>
      <c r="C8406" s="164">
        <f>WEEKDAY(A8406)</f>
        <v>3</v>
      </c>
      <c r="D8406" s="164">
        <v>5</v>
      </c>
      <c r="E8406" s="163">
        <v>11.875</v>
      </c>
      <c r="F8406" s="163">
        <v>12</v>
      </c>
      <c r="G8406" s="163">
        <v>10.195</v>
      </c>
      <c r="H8406" s="1">
        <v>223</v>
      </c>
      <c r="I8406" s="161">
        <f>VLOOKUP(B8406,L$2:M$54,2,FALSE)</f>
        <v>0.99537328145144521</v>
      </c>
      <c r="J8406">
        <f>MAX(I8406*F8406,E8406)</f>
        <v>11.944479377417343</v>
      </c>
      <c r="L8406" s="166"/>
      <c r="M8406" s="41"/>
      <c r="N8406" s="41"/>
      <c r="O8406" s="41"/>
    </row>
    <row r="8407" spans="1:15" x14ac:dyDescent="0.25">
      <c r="A8407" s="165">
        <v>43816.208333333336</v>
      </c>
      <c r="B8407" s="167">
        <f>WEEKNUM(A8407)</f>
        <v>51</v>
      </c>
      <c r="C8407" s="164">
        <f>WEEKDAY(A8407)</f>
        <v>3</v>
      </c>
      <c r="D8407" s="164">
        <v>6</v>
      </c>
      <c r="E8407" s="163">
        <v>10.6</v>
      </c>
      <c r="F8407" s="163">
        <v>11.1</v>
      </c>
      <c r="G8407" s="163">
        <v>10.09</v>
      </c>
      <c r="H8407" s="1">
        <v>198</v>
      </c>
      <c r="I8407" s="161">
        <f>VLOOKUP(B8407,L$2:M$54,2,FALSE)</f>
        <v>0.99537328145144521</v>
      </c>
      <c r="J8407">
        <f>MAX(I8407*F8407,E8407)</f>
        <v>11.048643424111042</v>
      </c>
      <c r="L8407" s="166"/>
      <c r="M8407" s="41"/>
      <c r="N8407" s="41"/>
      <c r="O8407" s="41"/>
    </row>
    <row r="8408" spans="1:15" x14ac:dyDescent="0.25">
      <c r="A8408" s="165">
        <v>43816.25</v>
      </c>
      <c r="B8408" s="167">
        <f>WEEKNUM(A8408)</f>
        <v>51</v>
      </c>
      <c r="C8408" s="164">
        <f>WEEKDAY(A8408)</f>
        <v>3</v>
      </c>
      <c r="D8408" s="164">
        <v>7</v>
      </c>
      <c r="E8408" s="163">
        <v>10.5</v>
      </c>
      <c r="F8408" s="163">
        <v>11</v>
      </c>
      <c r="G8408" s="163">
        <v>10.190000000000001</v>
      </c>
      <c r="H8408" s="1">
        <v>267</v>
      </c>
      <c r="I8408" s="161">
        <f>VLOOKUP(B8408,L$2:M$54,2,FALSE)</f>
        <v>0.99537328145144521</v>
      </c>
      <c r="J8408">
        <f>MAX(I8408*F8408,E8408)</f>
        <v>10.949106095965897</v>
      </c>
      <c r="L8408" s="166"/>
      <c r="M8408" s="41"/>
      <c r="N8408" s="41"/>
      <c r="O8408" s="41"/>
    </row>
    <row r="8409" spans="1:15" x14ac:dyDescent="0.25">
      <c r="A8409" s="165">
        <v>43816.291666666664</v>
      </c>
      <c r="B8409" s="167">
        <f>WEEKNUM(A8409)</f>
        <v>51</v>
      </c>
      <c r="C8409" s="164">
        <f>WEEKDAY(A8409)</f>
        <v>3</v>
      </c>
      <c r="D8409" s="164">
        <v>8</v>
      </c>
      <c r="E8409" s="163">
        <v>10.875</v>
      </c>
      <c r="F8409" s="163">
        <v>12</v>
      </c>
      <c r="G8409" s="163">
        <v>9.81</v>
      </c>
      <c r="H8409" s="1">
        <v>374</v>
      </c>
      <c r="I8409" s="161">
        <f>VLOOKUP(B8409,L$2:M$54,2,FALSE)</f>
        <v>0.99537328145144521</v>
      </c>
      <c r="J8409">
        <f>MAX(I8409*F8409,E8409)</f>
        <v>11.944479377417343</v>
      </c>
      <c r="L8409" s="166"/>
      <c r="M8409" s="41"/>
      <c r="N8409" s="41"/>
      <c r="O8409" s="41"/>
    </row>
    <row r="8410" spans="1:15" x14ac:dyDescent="0.25">
      <c r="A8410" s="165">
        <v>43816.333333333336</v>
      </c>
      <c r="B8410" s="167">
        <f>WEEKNUM(A8410)</f>
        <v>51</v>
      </c>
      <c r="C8410" s="164">
        <f>WEEKDAY(A8410)</f>
        <v>3</v>
      </c>
      <c r="D8410" s="164">
        <v>9</v>
      </c>
      <c r="E8410" s="163">
        <v>10</v>
      </c>
      <c r="F8410" s="163">
        <v>15.75</v>
      </c>
      <c r="G8410" s="163">
        <v>10.08</v>
      </c>
      <c r="H8410" s="1">
        <v>699</v>
      </c>
      <c r="I8410" s="161">
        <f>VLOOKUP(B8410,L$2:M$54,2,FALSE)</f>
        <v>0.99537328145144521</v>
      </c>
      <c r="J8410">
        <f>MAX(I8410*F8410,E8410)</f>
        <v>15.677129182860263</v>
      </c>
      <c r="L8410" s="166"/>
      <c r="M8410" s="41"/>
      <c r="N8410" s="41"/>
      <c r="O8410" s="41"/>
    </row>
    <row r="8411" spans="1:15" x14ac:dyDescent="0.25">
      <c r="A8411" s="165">
        <v>43816.375</v>
      </c>
      <c r="B8411" s="167">
        <f>WEEKNUM(A8411)</f>
        <v>51</v>
      </c>
      <c r="C8411" s="164">
        <f>WEEKDAY(A8411)</f>
        <v>3</v>
      </c>
      <c r="D8411" s="164">
        <v>10</v>
      </c>
      <c r="E8411" s="163">
        <v>10</v>
      </c>
      <c r="F8411" s="163">
        <v>17.625</v>
      </c>
      <c r="G8411" s="163">
        <v>11.86</v>
      </c>
      <c r="H8411" s="1">
        <v>1140</v>
      </c>
      <c r="I8411" s="161">
        <f>VLOOKUP(B8411,L$2:M$54,2,FALSE)</f>
        <v>0.99537328145144521</v>
      </c>
      <c r="J8411">
        <f>MAX(I8411*F8411,E8411)</f>
        <v>17.543454085581722</v>
      </c>
      <c r="L8411" s="166"/>
      <c r="M8411" s="41"/>
      <c r="N8411" s="41"/>
      <c r="O8411" s="41"/>
    </row>
    <row r="8412" spans="1:15" x14ac:dyDescent="0.25">
      <c r="A8412" s="165">
        <v>43816.416666666664</v>
      </c>
      <c r="B8412" s="167">
        <f>WEEKNUM(A8412)</f>
        <v>51</v>
      </c>
      <c r="C8412" s="164">
        <f>WEEKDAY(A8412)</f>
        <v>3</v>
      </c>
      <c r="D8412" s="164">
        <v>11</v>
      </c>
      <c r="E8412" s="163">
        <v>10</v>
      </c>
      <c r="F8412" s="163">
        <v>14.75</v>
      </c>
      <c r="G8412" s="163">
        <v>11.0725</v>
      </c>
      <c r="H8412" s="1">
        <v>1703</v>
      </c>
      <c r="I8412" s="161">
        <f>VLOOKUP(B8412,L$2:M$54,2,FALSE)</f>
        <v>0.99537328145144521</v>
      </c>
      <c r="J8412">
        <f>MAX(I8412*F8412,E8412)</f>
        <v>14.681755901408817</v>
      </c>
      <c r="L8412" s="166"/>
      <c r="M8412" s="41"/>
      <c r="N8412" s="41"/>
      <c r="O8412" s="41"/>
    </row>
    <row r="8413" spans="1:15" x14ac:dyDescent="0.25">
      <c r="A8413" s="165">
        <v>43816.458333333336</v>
      </c>
      <c r="B8413" s="167">
        <f>WEEKNUM(A8413)</f>
        <v>51</v>
      </c>
      <c r="C8413" s="164">
        <f>WEEKDAY(A8413)</f>
        <v>3</v>
      </c>
      <c r="D8413" s="164">
        <v>12</v>
      </c>
      <c r="E8413" s="163">
        <v>10</v>
      </c>
      <c r="F8413" s="163">
        <v>14</v>
      </c>
      <c r="G8413" s="163">
        <v>11.442500000000001</v>
      </c>
      <c r="H8413" s="1">
        <v>2349</v>
      </c>
      <c r="I8413" s="161">
        <f>VLOOKUP(B8413,L$2:M$54,2,FALSE)</f>
        <v>0.99537328145144521</v>
      </c>
      <c r="J8413">
        <f>MAX(I8413*F8413,E8413)</f>
        <v>13.935225940320233</v>
      </c>
      <c r="L8413" s="166"/>
      <c r="M8413" s="41"/>
      <c r="N8413" s="41"/>
      <c r="O8413" s="41"/>
    </row>
    <row r="8414" spans="1:15" x14ac:dyDescent="0.25">
      <c r="A8414" s="165">
        <v>43816.5</v>
      </c>
      <c r="B8414" s="167">
        <f>WEEKNUM(A8414)</f>
        <v>51</v>
      </c>
      <c r="C8414" s="164">
        <f>WEEKDAY(A8414)</f>
        <v>3</v>
      </c>
      <c r="D8414" s="164">
        <v>13</v>
      </c>
      <c r="E8414" s="163">
        <v>10</v>
      </c>
      <c r="F8414" s="163">
        <v>13.875</v>
      </c>
      <c r="G8414" s="163">
        <v>12.105</v>
      </c>
      <c r="H8414" s="1">
        <v>2037</v>
      </c>
      <c r="I8414" s="161">
        <f>VLOOKUP(B8414,L$2:M$54,2,FALSE)</f>
        <v>0.99537328145144521</v>
      </c>
      <c r="J8414">
        <f>MAX(I8414*F8414,E8414)</f>
        <v>13.810804280138802</v>
      </c>
      <c r="L8414" s="166"/>
      <c r="M8414" s="41"/>
      <c r="N8414" s="41"/>
      <c r="O8414" s="41"/>
    </row>
    <row r="8415" spans="1:15" x14ac:dyDescent="0.25">
      <c r="A8415" s="165">
        <v>43816.541666666664</v>
      </c>
      <c r="B8415" s="167">
        <f>WEEKNUM(A8415)</f>
        <v>51</v>
      </c>
      <c r="C8415" s="164">
        <f>WEEKDAY(A8415)</f>
        <v>3</v>
      </c>
      <c r="D8415" s="164">
        <v>14</v>
      </c>
      <c r="E8415" s="163">
        <v>10</v>
      </c>
      <c r="F8415" s="163">
        <v>14.125</v>
      </c>
      <c r="G8415" s="163">
        <v>12.0375</v>
      </c>
      <c r="H8415" s="1">
        <v>1806</v>
      </c>
      <c r="I8415" s="161">
        <f>VLOOKUP(B8415,L$2:M$54,2,FALSE)</f>
        <v>0.99537328145144521</v>
      </c>
      <c r="J8415">
        <f>MAX(I8415*F8415,E8415)</f>
        <v>14.059647600501664</v>
      </c>
      <c r="L8415" s="166"/>
      <c r="M8415" s="41"/>
      <c r="N8415" s="41"/>
      <c r="O8415" s="41"/>
    </row>
    <row r="8416" spans="1:15" x14ac:dyDescent="0.25">
      <c r="A8416" s="165">
        <v>43816.583333333336</v>
      </c>
      <c r="B8416" s="167">
        <f>WEEKNUM(A8416)</f>
        <v>51</v>
      </c>
      <c r="C8416" s="164">
        <f>WEEKDAY(A8416)</f>
        <v>3</v>
      </c>
      <c r="D8416" s="164">
        <v>15</v>
      </c>
      <c r="E8416" s="163">
        <v>10</v>
      </c>
      <c r="F8416" s="163">
        <v>14.074999999999999</v>
      </c>
      <c r="G8416" s="163">
        <v>11.475</v>
      </c>
      <c r="H8416" s="1">
        <v>2317</v>
      </c>
      <c r="I8416" s="161">
        <f>VLOOKUP(B8416,L$2:M$54,2,FALSE)</f>
        <v>0.99537328145144521</v>
      </c>
      <c r="J8416">
        <f>MAX(I8416*F8416,E8416)</f>
        <v>14.009878936429091</v>
      </c>
      <c r="L8416" s="166"/>
      <c r="M8416" s="41"/>
      <c r="N8416" s="41"/>
      <c r="O8416" s="41"/>
    </row>
    <row r="8417" spans="1:15" x14ac:dyDescent="0.25">
      <c r="A8417" s="165">
        <v>43816.625</v>
      </c>
      <c r="B8417" s="167">
        <f>WEEKNUM(A8417)</f>
        <v>51</v>
      </c>
      <c r="C8417" s="164">
        <f>WEEKDAY(A8417)</f>
        <v>3</v>
      </c>
      <c r="D8417" s="164">
        <v>16</v>
      </c>
      <c r="E8417" s="163">
        <v>10</v>
      </c>
      <c r="F8417" s="163">
        <v>13.975000000000001</v>
      </c>
      <c r="G8417" s="163">
        <v>11.516249999999999</v>
      </c>
      <c r="H8417" s="1">
        <v>3063</v>
      </c>
      <c r="I8417" s="161">
        <f>VLOOKUP(B8417,L$2:M$54,2,FALSE)</f>
        <v>0.99537328145144521</v>
      </c>
      <c r="J8417">
        <f>MAX(I8417*F8417,E8417)</f>
        <v>13.910341608283948</v>
      </c>
      <c r="L8417" s="166"/>
      <c r="M8417" s="41"/>
      <c r="N8417" s="41"/>
      <c r="O8417" s="41"/>
    </row>
    <row r="8418" spans="1:15" x14ac:dyDescent="0.25">
      <c r="A8418" s="165">
        <v>43816.666666666664</v>
      </c>
      <c r="B8418" s="167">
        <f>WEEKNUM(A8418)</f>
        <v>51</v>
      </c>
      <c r="C8418" s="164">
        <f>WEEKDAY(A8418)</f>
        <v>3</v>
      </c>
      <c r="D8418" s="164">
        <v>17</v>
      </c>
      <c r="E8418" s="163">
        <v>10</v>
      </c>
      <c r="F8418" s="163">
        <v>14.175000000000001</v>
      </c>
      <c r="G8418" s="163">
        <v>12.01</v>
      </c>
      <c r="H8418" s="1">
        <v>3295</v>
      </c>
      <c r="I8418" s="161">
        <f>VLOOKUP(B8418,L$2:M$54,2,FALSE)</f>
        <v>0.99537328145144521</v>
      </c>
      <c r="J8418">
        <f>MAX(I8418*F8418,E8418)</f>
        <v>14.109416264574236</v>
      </c>
      <c r="L8418" s="166"/>
      <c r="M8418" s="41"/>
      <c r="N8418" s="41"/>
      <c r="O8418" s="41"/>
    </row>
    <row r="8419" spans="1:15" x14ac:dyDescent="0.25">
      <c r="A8419" s="165">
        <v>43816.708333333336</v>
      </c>
      <c r="B8419" s="167">
        <f>WEEKNUM(A8419)</f>
        <v>51</v>
      </c>
      <c r="C8419" s="164">
        <f>WEEKDAY(A8419)</f>
        <v>3</v>
      </c>
      <c r="D8419" s="164">
        <v>18</v>
      </c>
      <c r="E8419" s="163">
        <v>10</v>
      </c>
      <c r="F8419" s="163">
        <v>14.45</v>
      </c>
      <c r="G8419" s="163">
        <v>12.0425</v>
      </c>
      <c r="H8419" s="1">
        <v>3348</v>
      </c>
      <c r="I8419" s="161">
        <f>VLOOKUP(B8419,L$2:M$54,2,FALSE)</f>
        <v>0.99537328145144521</v>
      </c>
      <c r="J8419">
        <f>MAX(I8419*F8419,E8419)</f>
        <v>14.383143916973383</v>
      </c>
      <c r="L8419" s="166"/>
      <c r="M8419" s="41"/>
      <c r="N8419" s="41"/>
      <c r="O8419" s="41"/>
    </row>
    <row r="8420" spans="1:15" x14ac:dyDescent="0.25">
      <c r="A8420" s="165">
        <v>43816.75</v>
      </c>
      <c r="B8420" s="167">
        <f>WEEKNUM(A8420)</f>
        <v>51</v>
      </c>
      <c r="C8420" s="164">
        <f>WEEKDAY(A8420)</f>
        <v>3</v>
      </c>
      <c r="D8420" s="164">
        <v>19</v>
      </c>
      <c r="E8420" s="163">
        <v>10</v>
      </c>
      <c r="F8420" s="163">
        <v>17.375</v>
      </c>
      <c r="G8420" s="163">
        <v>12.525</v>
      </c>
      <c r="H8420" s="1">
        <v>3309</v>
      </c>
      <c r="I8420" s="161">
        <f>VLOOKUP(B8420,L$2:M$54,2,FALSE)</f>
        <v>0.99537328145144521</v>
      </c>
      <c r="J8420">
        <f>MAX(I8420*F8420,E8420)</f>
        <v>17.294610765218859</v>
      </c>
      <c r="L8420" s="166"/>
      <c r="M8420" s="41"/>
      <c r="N8420" s="41"/>
      <c r="O8420" s="41"/>
    </row>
    <row r="8421" spans="1:15" x14ac:dyDescent="0.25">
      <c r="A8421" s="165">
        <v>43816.791666666664</v>
      </c>
      <c r="B8421" s="167">
        <f>WEEKNUM(A8421)</f>
        <v>51</v>
      </c>
      <c r="C8421" s="164">
        <f>WEEKDAY(A8421)</f>
        <v>3</v>
      </c>
      <c r="D8421" s="164">
        <v>20</v>
      </c>
      <c r="E8421" s="163">
        <v>10</v>
      </c>
      <c r="F8421" s="163">
        <v>15.925000000000001</v>
      </c>
      <c r="G8421" s="163">
        <v>12.01</v>
      </c>
      <c r="H8421" s="1">
        <v>2646</v>
      </c>
      <c r="I8421" s="161">
        <f>VLOOKUP(B8421,L$2:M$54,2,FALSE)</f>
        <v>0.99537328145144521</v>
      </c>
      <c r="J8421">
        <f>MAX(I8421*F8421,E8421)</f>
        <v>15.851319507114265</v>
      </c>
      <c r="L8421" s="166"/>
      <c r="M8421" s="41"/>
      <c r="N8421" s="41"/>
      <c r="O8421" s="41"/>
    </row>
    <row r="8422" spans="1:15" x14ac:dyDescent="0.25">
      <c r="A8422" s="165">
        <v>43816.833333333336</v>
      </c>
      <c r="B8422" s="167">
        <f>WEEKNUM(A8422)</f>
        <v>51</v>
      </c>
      <c r="C8422" s="164">
        <f>WEEKDAY(A8422)</f>
        <v>3</v>
      </c>
      <c r="D8422" s="164">
        <v>21</v>
      </c>
      <c r="E8422" s="163">
        <v>10</v>
      </c>
      <c r="F8422" s="163">
        <v>13.525</v>
      </c>
      <c r="G8422" s="163">
        <v>12.0425</v>
      </c>
      <c r="H8422" s="1">
        <v>2354</v>
      </c>
      <c r="I8422" s="161">
        <f>VLOOKUP(B8422,L$2:M$54,2,FALSE)</f>
        <v>0.99537328145144521</v>
      </c>
      <c r="J8422">
        <f>MAX(I8422*F8422,E8422)</f>
        <v>13.462423631630797</v>
      </c>
      <c r="L8422" s="166"/>
      <c r="M8422" s="41"/>
      <c r="N8422" s="41"/>
      <c r="O8422" s="41"/>
    </row>
    <row r="8423" spans="1:15" x14ac:dyDescent="0.25">
      <c r="A8423" s="165">
        <v>43816.875</v>
      </c>
      <c r="B8423" s="167">
        <f>WEEKNUM(A8423)</f>
        <v>51</v>
      </c>
      <c r="C8423" s="164">
        <f>WEEKDAY(A8423)</f>
        <v>3</v>
      </c>
      <c r="D8423" s="164">
        <v>22</v>
      </c>
      <c r="E8423" s="163">
        <v>12.45</v>
      </c>
      <c r="F8423" s="163">
        <v>12.45</v>
      </c>
      <c r="G8423" s="163">
        <v>11.925000000000001</v>
      </c>
      <c r="H8423" s="1">
        <v>1774</v>
      </c>
      <c r="I8423" s="161">
        <f>VLOOKUP(B8423,L$2:M$54,2,FALSE)</f>
        <v>0.99537328145144521</v>
      </c>
      <c r="J8423">
        <f>MAX(I8423*F8423,E8423)</f>
        <v>12.45</v>
      </c>
      <c r="L8423" s="166"/>
      <c r="M8423" s="41"/>
      <c r="N8423" s="41"/>
      <c r="O8423" s="41"/>
    </row>
    <row r="8424" spans="1:15" x14ac:dyDescent="0.25">
      <c r="A8424" s="165">
        <v>43816.916666666664</v>
      </c>
      <c r="B8424" s="167">
        <f>WEEKNUM(A8424)</f>
        <v>51</v>
      </c>
      <c r="C8424" s="164">
        <f>WEEKDAY(A8424)</f>
        <v>3</v>
      </c>
      <c r="D8424" s="164">
        <v>23</v>
      </c>
      <c r="E8424" s="163">
        <v>11.95</v>
      </c>
      <c r="F8424" s="163">
        <v>11.95</v>
      </c>
      <c r="G8424" s="163">
        <v>12.13</v>
      </c>
      <c r="H8424" s="1">
        <v>843</v>
      </c>
      <c r="I8424" s="161">
        <f>VLOOKUP(B8424,L$2:M$54,2,FALSE)</f>
        <v>0.99537328145144521</v>
      </c>
      <c r="J8424">
        <f>MAX(I8424*F8424,E8424)</f>
        <v>11.95</v>
      </c>
      <c r="L8424" s="166"/>
      <c r="M8424" s="41"/>
      <c r="N8424" s="41"/>
      <c r="O8424" s="41"/>
    </row>
    <row r="8425" spans="1:15" x14ac:dyDescent="0.25">
      <c r="A8425" s="165">
        <v>43816.958333333336</v>
      </c>
      <c r="B8425" s="167">
        <f>WEEKNUM(A8425)</f>
        <v>51</v>
      </c>
      <c r="C8425" s="164">
        <f>WEEKDAY(A8425)</f>
        <v>3</v>
      </c>
      <c r="D8425" s="164">
        <v>24</v>
      </c>
      <c r="E8425" s="163">
        <v>11.725000000000001</v>
      </c>
      <c r="F8425" s="163">
        <v>11.725000000000001</v>
      </c>
      <c r="G8425" s="163">
        <v>11.935</v>
      </c>
      <c r="H8425" s="1">
        <v>431</v>
      </c>
      <c r="I8425" s="161">
        <f>VLOOKUP(B8425,L$2:M$54,2,FALSE)</f>
        <v>0.99537328145144521</v>
      </c>
      <c r="J8425">
        <f>MAX(I8425*F8425,E8425)</f>
        <v>11.725000000000001</v>
      </c>
      <c r="L8425" s="166"/>
      <c r="M8425" s="41"/>
      <c r="N8425" s="41"/>
      <c r="O8425" s="41"/>
    </row>
    <row r="8426" spans="1:15" x14ac:dyDescent="0.25">
      <c r="A8426" s="165">
        <v>43817</v>
      </c>
      <c r="B8426" s="167">
        <f>WEEKNUM(A8426)</f>
        <v>51</v>
      </c>
      <c r="C8426" s="164">
        <f>WEEKDAY(A8426)</f>
        <v>4</v>
      </c>
      <c r="D8426" s="164">
        <v>1</v>
      </c>
      <c r="E8426" s="163">
        <v>12</v>
      </c>
      <c r="F8426" s="163">
        <v>12</v>
      </c>
      <c r="G8426" s="163">
        <v>12.032500000000001</v>
      </c>
      <c r="H8426" s="1">
        <v>169</v>
      </c>
      <c r="I8426" s="161">
        <f>VLOOKUP(B8426,L$2:M$54,2,FALSE)</f>
        <v>0.99537328145144521</v>
      </c>
      <c r="J8426">
        <f>MAX(I8426*F8426,E8426)</f>
        <v>12</v>
      </c>
      <c r="L8426" s="166"/>
      <c r="M8426" s="41"/>
      <c r="N8426" s="41"/>
      <c r="O8426" s="41"/>
    </row>
    <row r="8427" spans="1:15" x14ac:dyDescent="0.25">
      <c r="A8427" s="165">
        <v>43817.041666666664</v>
      </c>
      <c r="B8427" s="167">
        <f>WEEKNUM(A8427)</f>
        <v>51</v>
      </c>
      <c r="C8427" s="164">
        <f>WEEKDAY(A8427)</f>
        <v>4</v>
      </c>
      <c r="D8427" s="164">
        <v>2</v>
      </c>
      <c r="E8427" s="163">
        <v>11.07</v>
      </c>
      <c r="F8427" s="163">
        <v>11.07</v>
      </c>
      <c r="G8427" s="163">
        <v>10.879999999999999</v>
      </c>
      <c r="H8427" s="1">
        <v>97</v>
      </c>
      <c r="I8427" s="161">
        <f>VLOOKUP(B8427,L$2:M$54,2,FALSE)</f>
        <v>0.99537328145144521</v>
      </c>
      <c r="J8427">
        <f>MAX(I8427*F8427,E8427)</f>
        <v>11.07</v>
      </c>
      <c r="L8427" s="166"/>
      <c r="M8427" s="41"/>
      <c r="N8427" s="41"/>
      <c r="O8427" s="41"/>
    </row>
    <row r="8428" spans="1:15" x14ac:dyDescent="0.25">
      <c r="A8428" s="165">
        <v>43817.083333333336</v>
      </c>
      <c r="B8428" s="167">
        <f>WEEKNUM(A8428)</f>
        <v>51</v>
      </c>
      <c r="C8428" s="164">
        <f>WEEKDAY(A8428)</f>
        <v>4</v>
      </c>
      <c r="D8428" s="164">
        <v>3</v>
      </c>
      <c r="E8428" s="163">
        <v>11.175000000000001</v>
      </c>
      <c r="F8428" s="163">
        <v>11.175000000000001</v>
      </c>
      <c r="G8428" s="163">
        <v>12</v>
      </c>
      <c r="H8428" s="1">
        <v>70</v>
      </c>
      <c r="I8428" s="161">
        <f>VLOOKUP(B8428,L$2:M$54,2,FALSE)</f>
        <v>0.99537328145144521</v>
      </c>
      <c r="J8428">
        <f>MAX(I8428*F8428,E8428)</f>
        <v>11.175000000000001</v>
      </c>
      <c r="L8428" s="166"/>
      <c r="M8428" s="41"/>
      <c r="N8428" s="41"/>
      <c r="O8428" s="41"/>
    </row>
    <row r="8429" spans="1:15" x14ac:dyDescent="0.25">
      <c r="A8429" s="165">
        <v>43817.125</v>
      </c>
      <c r="B8429" s="167">
        <f>WEEKNUM(A8429)</f>
        <v>51</v>
      </c>
      <c r="C8429" s="164">
        <f>WEEKDAY(A8429)</f>
        <v>4</v>
      </c>
      <c r="D8429" s="164">
        <v>4</v>
      </c>
      <c r="E8429" s="163">
        <v>11.745000000000001</v>
      </c>
      <c r="F8429" s="163">
        <v>11.745000000000001</v>
      </c>
      <c r="G8429" s="163">
        <v>10.85</v>
      </c>
      <c r="H8429" s="1">
        <v>133</v>
      </c>
      <c r="I8429" s="161">
        <f>VLOOKUP(B8429,L$2:M$54,2,FALSE)</f>
        <v>0.99537328145144521</v>
      </c>
      <c r="J8429">
        <f>MAX(I8429*F8429,E8429)</f>
        <v>11.745000000000001</v>
      </c>
      <c r="L8429" s="166"/>
      <c r="M8429" s="41"/>
      <c r="N8429" s="41"/>
      <c r="O8429" s="41"/>
    </row>
    <row r="8430" spans="1:15" x14ac:dyDescent="0.25">
      <c r="A8430" s="165">
        <v>43817.166666666664</v>
      </c>
      <c r="B8430" s="167">
        <f>WEEKNUM(A8430)</f>
        <v>51</v>
      </c>
      <c r="C8430" s="164">
        <f>WEEKDAY(A8430)</f>
        <v>4</v>
      </c>
      <c r="D8430" s="164">
        <v>5</v>
      </c>
      <c r="E8430" s="163">
        <v>12.195</v>
      </c>
      <c r="F8430" s="163">
        <v>12.195</v>
      </c>
      <c r="G8430" s="163">
        <v>11.9375</v>
      </c>
      <c r="H8430" s="1">
        <v>368</v>
      </c>
      <c r="I8430" s="161">
        <f>VLOOKUP(B8430,L$2:M$54,2,FALSE)</f>
        <v>0.99537328145144521</v>
      </c>
      <c r="J8430">
        <f>MAX(I8430*F8430,E8430)</f>
        <v>12.195</v>
      </c>
      <c r="L8430" s="166"/>
      <c r="M8430" s="41"/>
      <c r="N8430" s="41"/>
      <c r="O8430" s="41"/>
    </row>
    <row r="8431" spans="1:15" x14ac:dyDescent="0.25">
      <c r="A8431" s="165">
        <v>43817.208333333336</v>
      </c>
      <c r="B8431" s="167">
        <f>WEEKNUM(A8431)</f>
        <v>51</v>
      </c>
      <c r="C8431" s="164">
        <f>WEEKDAY(A8431)</f>
        <v>4</v>
      </c>
      <c r="D8431" s="164">
        <v>6</v>
      </c>
      <c r="E8431" s="163">
        <v>11.705</v>
      </c>
      <c r="F8431" s="163">
        <v>11.705</v>
      </c>
      <c r="G8431" s="163">
        <v>10.85</v>
      </c>
      <c r="H8431" s="1">
        <v>877</v>
      </c>
      <c r="I8431" s="161">
        <f>VLOOKUP(B8431,L$2:M$54,2,FALSE)</f>
        <v>0.99537328145144521</v>
      </c>
      <c r="J8431">
        <f>MAX(I8431*F8431,E8431)</f>
        <v>11.705</v>
      </c>
      <c r="L8431" s="166"/>
      <c r="M8431" s="41"/>
      <c r="N8431" s="41"/>
      <c r="O8431" s="41"/>
    </row>
    <row r="8432" spans="1:15" x14ac:dyDescent="0.25">
      <c r="A8432" s="165">
        <v>43817.25</v>
      </c>
      <c r="B8432" s="167">
        <f>WEEKNUM(A8432)</f>
        <v>51</v>
      </c>
      <c r="C8432" s="164">
        <f>WEEKDAY(A8432)</f>
        <v>4</v>
      </c>
      <c r="D8432" s="164">
        <v>7</v>
      </c>
      <c r="E8432" s="163">
        <v>10.620000000000001</v>
      </c>
      <c r="F8432" s="163">
        <v>10.620000000000001</v>
      </c>
      <c r="G8432" s="163">
        <v>10.75</v>
      </c>
      <c r="H8432" s="1">
        <v>2310</v>
      </c>
      <c r="I8432" s="161">
        <f>VLOOKUP(B8432,L$2:M$54,2,FALSE)</f>
        <v>0.99537328145144521</v>
      </c>
      <c r="J8432">
        <f>MAX(I8432*F8432,E8432)</f>
        <v>10.620000000000001</v>
      </c>
      <c r="L8432" s="166"/>
      <c r="M8432" s="41"/>
      <c r="N8432" s="41"/>
      <c r="O8432" s="41"/>
    </row>
    <row r="8433" spans="1:15" x14ac:dyDescent="0.25">
      <c r="A8433" s="165">
        <v>43817.291666666664</v>
      </c>
      <c r="B8433" s="167">
        <f>WEEKNUM(A8433)</f>
        <v>51</v>
      </c>
      <c r="C8433" s="164">
        <f>WEEKDAY(A8433)</f>
        <v>4</v>
      </c>
      <c r="D8433" s="164">
        <v>8</v>
      </c>
      <c r="E8433" s="163">
        <v>11.77</v>
      </c>
      <c r="F8433" s="163">
        <v>11.77</v>
      </c>
      <c r="G8433" s="163">
        <v>11.4375</v>
      </c>
      <c r="H8433" s="1">
        <v>2488</v>
      </c>
      <c r="I8433" s="161">
        <f>VLOOKUP(B8433,L$2:M$54,2,FALSE)</f>
        <v>0.99537328145144521</v>
      </c>
      <c r="J8433">
        <f>MAX(I8433*F8433,E8433)</f>
        <v>11.77</v>
      </c>
      <c r="L8433" s="166"/>
      <c r="M8433" s="41"/>
      <c r="N8433" s="41"/>
      <c r="O8433" s="41"/>
    </row>
    <row r="8434" spans="1:15" x14ac:dyDescent="0.25">
      <c r="A8434" s="165">
        <v>43817.333333333336</v>
      </c>
      <c r="B8434" s="167">
        <f>WEEKNUM(A8434)</f>
        <v>51</v>
      </c>
      <c r="C8434" s="164">
        <f>WEEKDAY(A8434)</f>
        <v>4</v>
      </c>
      <c r="D8434" s="164">
        <v>9</v>
      </c>
      <c r="E8434" s="163">
        <v>10</v>
      </c>
      <c r="F8434" s="163">
        <v>16.5</v>
      </c>
      <c r="G8434" s="163">
        <v>12.875</v>
      </c>
      <c r="H8434" s="1">
        <v>2565</v>
      </c>
      <c r="I8434" s="161">
        <f>VLOOKUP(B8434,L$2:M$54,2,FALSE)</f>
        <v>0.99537328145144521</v>
      </c>
      <c r="J8434">
        <f>MAX(I8434*F8434,E8434)</f>
        <v>16.423659143948846</v>
      </c>
      <c r="L8434" s="166"/>
      <c r="M8434" s="41"/>
      <c r="N8434" s="41"/>
      <c r="O8434" s="41"/>
    </row>
    <row r="8435" spans="1:15" x14ac:dyDescent="0.25">
      <c r="A8435" s="165">
        <v>43817.375</v>
      </c>
      <c r="B8435" s="167">
        <f>WEEKNUM(A8435)</f>
        <v>51</v>
      </c>
      <c r="C8435" s="164">
        <f>WEEKDAY(A8435)</f>
        <v>4</v>
      </c>
      <c r="D8435" s="164">
        <v>10</v>
      </c>
      <c r="E8435" s="163">
        <v>10</v>
      </c>
      <c r="F8435" s="163">
        <v>19</v>
      </c>
      <c r="G8435" s="163">
        <v>13.8125</v>
      </c>
      <c r="H8435" s="1">
        <v>2425</v>
      </c>
      <c r="I8435" s="161">
        <f>VLOOKUP(B8435,L$2:M$54,2,FALSE)</f>
        <v>0.99537328145144521</v>
      </c>
      <c r="J8435">
        <f>MAX(I8435*F8435,E8435)</f>
        <v>18.91209234757746</v>
      </c>
      <c r="L8435" s="166"/>
      <c r="M8435" s="41"/>
      <c r="N8435" s="41"/>
      <c r="O8435" s="41"/>
    </row>
    <row r="8436" spans="1:15" x14ac:dyDescent="0.25">
      <c r="A8436" s="165">
        <v>43817.416666666664</v>
      </c>
      <c r="B8436" s="167">
        <f>WEEKNUM(A8436)</f>
        <v>51</v>
      </c>
      <c r="C8436" s="164">
        <f>WEEKDAY(A8436)</f>
        <v>4</v>
      </c>
      <c r="D8436" s="164">
        <v>11</v>
      </c>
      <c r="E8436" s="163">
        <v>10</v>
      </c>
      <c r="F8436" s="163">
        <v>16.75</v>
      </c>
      <c r="G8436" s="163">
        <v>12.375</v>
      </c>
      <c r="H8436" s="1">
        <v>2212</v>
      </c>
      <c r="I8436" s="161">
        <f>VLOOKUP(B8436,L$2:M$54,2,FALSE)</f>
        <v>0.99537328145144521</v>
      </c>
      <c r="J8436">
        <f>MAX(I8436*F8436,E8436)</f>
        <v>16.672502464311709</v>
      </c>
      <c r="L8436" s="166"/>
      <c r="M8436" s="41"/>
      <c r="N8436" s="41"/>
      <c r="O8436" s="41"/>
    </row>
    <row r="8437" spans="1:15" x14ac:dyDescent="0.25">
      <c r="A8437" s="165">
        <v>43817.458333333336</v>
      </c>
      <c r="B8437" s="167">
        <f>WEEKNUM(A8437)</f>
        <v>51</v>
      </c>
      <c r="C8437" s="164">
        <f>WEEKDAY(A8437)</f>
        <v>4</v>
      </c>
      <c r="D8437" s="164">
        <v>12</v>
      </c>
      <c r="E8437" s="163">
        <v>10</v>
      </c>
      <c r="F8437" s="163">
        <v>15.379999999999999</v>
      </c>
      <c r="G8437" s="163">
        <v>12</v>
      </c>
      <c r="H8437" s="1">
        <v>1954</v>
      </c>
      <c r="I8437" s="161">
        <f>VLOOKUP(B8437,L$2:M$54,2,FALSE)</f>
        <v>0.99537328145144521</v>
      </c>
      <c r="J8437">
        <f>MAX(I8437*F8437,E8437)</f>
        <v>15.308841068723227</v>
      </c>
      <c r="L8437" s="166"/>
      <c r="M8437" s="41"/>
      <c r="N8437" s="41"/>
      <c r="O8437" s="41"/>
    </row>
    <row r="8438" spans="1:15" x14ac:dyDescent="0.25">
      <c r="A8438" s="165">
        <v>43817.5</v>
      </c>
      <c r="B8438" s="167">
        <f>WEEKNUM(A8438)</f>
        <v>51</v>
      </c>
      <c r="C8438" s="164">
        <f>WEEKDAY(A8438)</f>
        <v>4</v>
      </c>
      <c r="D8438" s="164">
        <v>13</v>
      </c>
      <c r="E8438" s="163">
        <v>10</v>
      </c>
      <c r="F8438" s="163">
        <v>14.45</v>
      </c>
      <c r="G8438" s="163">
        <v>11.9375</v>
      </c>
      <c r="H8438" s="1">
        <v>1917</v>
      </c>
      <c r="I8438" s="161">
        <f>VLOOKUP(B8438,L$2:M$54,2,FALSE)</f>
        <v>0.99537328145144521</v>
      </c>
      <c r="J8438">
        <f>MAX(I8438*F8438,E8438)</f>
        <v>14.383143916973383</v>
      </c>
      <c r="L8438" s="166"/>
      <c r="M8438" s="41"/>
      <c r="N8438" s="41"/>
      <c r="O8438" s="41"/>
    </row>
    <row r="8439" spans="1:15" x14ac:dyDescent="0.25">
      <c r="A8439" s="165">
        <v>43817.541666666664</v>
      </c>
      <c r="B8439" s="167">
        <f>WEEKNUM(A8439)</f>
        <v>51</v>
      </c>
      <c r="C8439" s="164">
        <f>WEEKDAY(A8439)</f>
        <v>4</v>
      </c>
      <c r="D8439" s="164">
        <v>14</v>
      </c>
      <c r="E8439" s="163">
        <v>10</v>
      </c>
      <c r="F8439" s="163">
        <v>13.765000000000001</v>
      </c>
      <c r="G8439" s="163">
        <v>12.0625</v>
      </c>
      <c r="H8439" s="1">
        <v>1988</v>
      </c>
      <c r="I8439" s="161">
        <f>VLOOKUP(B8439,L$2:M$54,2,FALSE)</f>
        <v>0.99537328145144521</v>
      </c>
      <c r="J8439">
        <f>MAX(I8439*F8439,E8439)</f>
        <v>13.701313219179143</v>
      </c>
      <c r="L8439" s="166"/>
      <c r="M8439" s="41"/>
      <c r="N8439" s="41"/>
      <c r="O8439" s="41"/>
    </row>
    <row r="8440" spans="1:15" x14ac:dyDescent="0.25">
      <c r="A8440" s="165">
        <v>43817.583333333336</v>
      </c>
      <c r="B8440" s="167">
        <f>WEEKNUM(A8440)</f>
        <v>51</v>
      </c>
      <c r="C8440" s="164">
        <f>WEEKDAY(A8440)</f>
        <v>4</v>
      </c>
      <c r="D8440" s="164">
        <v>15</v>
      </c>
      <c r="E8440" s="163">
        <v>10</v>
      </c>
      <c r="F8440" s="163">
        <v>14.185</v>
      </c>
      <c r="G8440" s="163">
        <v>12.037500000000001</v>
      </c>
      <c r="H8440" s="1">
        <v>2237</v>
      </c>
      <c r="I8440" s="161">
        <f>VLOOKUP(B8440,L$2:M$54,2,FALSE)</f>
        <v>0.99537328145144521</v>
      </c>
      <c r="J8440">
        <f>MAX(I8440*F8440,E8440)</f>
        <v>14.11936999738875</v>
      </c>
      <c r="L8440" s="166"/>
      <c r="M8440" s="41"/>
      <c r="N8440" s="41"/>
      <c r="O8440" s="41"/>
    </row>
    <row r="8441" spans="1:15" x14ac:dyDescent="0.25">
      <c r="A8441" s="165">
        <v>43817.625</v>
      </c>
      <c r="B8441" s="167">
        <f>WEEKNUM(A8441)</f>
        <v>51</v>
      </c>
      <c r="C8441" s="164">
        <f>WEEKDAY(A8441)</f>
        <v>4</v>
      </c>
      <c r="D8441" s="164">
        <v>16</v>
      </c>
      <c r="E8441" s="163">
        <v>10</v>
      </c>
      <c r="F8441" s="163">
        <v>15</v>
      </c>
      <c r="G8441" s="163">
        <v>11.987500000000001</v>
      </c>
      <c r="H8441" s="1">
        <v>2415</v>
      </c>
      <c r="I8441" s="161">
        <f>VLOOKUP(B8441,L$2:M$54,2,FALSE)</f>
        <v>0.99537328145144521</v>
      </c>
      <c r="J8441">
        <f>MAX(I8441*F8441,E8441)</f>
        <v>14.930599221771677</v>
      </c>
      <c r="L8441" s="166"/>
      <c r="M8441" s="41"/>
      <c r="N8441" s="41"/>
      <c r="O8441" s="41"/>
    </row>
    <row r="8442" spans="1:15" x14ac:dyDescent="0.25">
      <c r="A8442" s="165">
        <v>43817.666666666664</v>
      </c>
      <c r="B8442" s="167">
        <f>WEEKNUM(A8442)</f>
        <v>51</v>
      </c>
      <c r="C8442" s="164">
        <f>WEEKDAY(A8442)</f>
        <v>4</v>
      </c>
      <c r="D8442" s="164">
        <v>17</v>
      </c>
      <c r="E8442" s="163">
        <v>10</v>
      </c>
      <c r="F8442" s="163">
        <v>14.895</v>
      </c>
      <c r="G8442" s="163">
        <v>12.0875</v>
      </c>
      <c r="H8442" s="1">
        <v>3146</v>
      </c>
      <c r="I8442" s="161">
        <f>VLOOKUP(B8442,L$2:M$54,2,FALSE)</f>
        <v>0.99537328145144521</v>
      </c>
      <c r="J8442">
        <f>MAX(I8442*F8442,E8442)</f>
        <v>14.826085027219277</v>
      </c>
      <c r="L8442" s="166"/>
      <c r="M8442" s="41"/>
      <c r="N8442" s="41"/>
      <c r="O8442" s="41"/>
    </row>
    <row r="8443" spans="1:15" x14ac:dyDescent="0.25">
      <c r="A8443" s="165">
        <v>43817.708333333336</v>
      </c>
      <c r="B8443" s="167">
        <f>WEEKNUM(A8443)</f>
        <v>51</v>
      </c>
      <c r="C8443" s="164">
        <f>WEEKDAY(A8443)</f>
        <v>4</v>
      </c>
      <c r="D8443" s="164">
        <v>18</v>
      </c>
      <c r="E8443" s="163">
        <v>10</v>
      </c>
      <c r="F8443" s="163">
        <v>15.77</v>
      </c>
      <c r="G8443" s="163">
        <v>12.225</v>
      </c>
      <c r="H8443" s="1">
        <v>3331</v>
      </c>
      <c r="I8443" s="161">
        <f>VLOOKUP(B8443,L$2:M$54,2,FALSE)</f>
        <v>0.99537328145144521</v>
      </c>
      <c r="J8443">
        <f>MAX(I8443*F8443,E8443)</f>
        <v>15.697036648489291</v>
      </c>
      <c r="L8443" s="166"/>
      <c r="M8443" s="41"/>
      <c r="N8443" s="41"/>
      <c r="O8443" s="41"/>
    </row>
    <row r="8444" spans="1:15" x14ac:dyDescent="0.25">
      <c r="A8444" s="165">
        <v>43817.75</v>
      </c>
      <c r="B8444" s="167">
        <f>WEEKNUM(A8444)</f>
        <v>51</v>
      </c>
      <c r="C8444" s="164">
        <f>WEEKDAY(A8444)</f>
        <v>4</v>
      </c>
      <c r="D8444" s="164">
        <v>19</v>
      </c>
      <c r="E8444" s="163">
        <v>10</v>
      </c>
      <c r="F8444" s="163">
        <v>17.549999999999997</v>
      </c>
      <c r="G8444" s="163">
        <v>13.6875</v>
      </c>
      <c r="H8444" s="1">
        <v>2386</v>
      </c>
      <c r="I8444" s="161">
        <f>VLOOKUP(B8444,L$2:M$54,2,FALSE)</f>
        <v>0.99537328145144521</v>
      </c>
      <c r="J8444">
        <f>MAX(I8444*F8444,E8444)</f>
        <v>17.468801089472862</v>
      </c>
      <c r="L8444" s="166"/>
      <c r="M8444" s="41"/>
      <c r="N8444" s="41"/>
      <c r="O8444" s="41"/>
    </row>
    <row r="8445" spans="1:15" x14ac:dyDescent="0.25">
      <c r="A8445" s="165">
        <v>43817.791666666664</v>
      </c>
      <c r="B8445" s="167">
        <f>WEEKNUM(A8445)</f>
        <v>51</v>
      </c>
      <c r="C8445" s="164">
        <f>WEEKDAY(A8445)</f>
        <v>4</v>
      </c>
      <c r="D8445" s="164">
        <v>20</v>
      </c>
      <c r="E8445" s="163">
        <v>10</v>
      </c>
      <c r="F8445" s="163">
        <v>16.234999999999999</v>
      </c>
      <c r="G8445" s="163">
        <v>12.9625</v>
      </c>
      <c r="H8445" s="1">
        <v>1528</v>
      </c>
      <c r="I8445" s="161">
        <f>VLOOKUP(B8445,L$2:M$54,2,FALSE)</f>
        <v>0.99537328145144521</v>
      </c>
      <c r="J8445">
        <f>MAX(I8445*F8445,E8445)</f>
        <v>16.159885224364213</v>
      </c>
      <c r="L8445" s="166"/>
      <c r="M8445" s="41"/>
      <c r="N8445" s="41"/>
      <c r="O8445" s="41"/>
    </row>
    <row r="8446" spans="1:15" x14ac:dyDescent="0.25">
      <c r="A8446" s="165">
        <v>43817.833333333336</v>
      </c>
      <c r="B8446" s="167">
        <f>WEEKNUM(A8446)</f>
        <v>51</v>
      </c>
      <c r="C8446" s="164">
        <f>WEEKDAY(A8446)</f>
        <v>4</v>
      </c>
      <c r="D8446" s="164">
        <v>21</v>
      </c>
      <c r="E8446" s="163">
        <v>10</v>
      </c>
      <c r="F8446" s="163">
        <v>14</v>
      </c>
      <c r="G8446" s="163">
        <v>11.762499999999999</v>
      </c>
      <c r="H8446" s="1">
        <v>931</v>
      </c>
      <c r="I8446" s="161">
        <f>VLOOKUP(B8446,L$2:M$54,2,FALSE)</f>
        <v>0.99537328145144521</v>
      </c>
      <c r="J8446">
        <f>MAX(I8446*F8446,E8446)</f>
        <v>13.935225940320233</v>
      </c>
      <c r="L8446" s="166"/>
      <c r="M8446" s="41"/>
      <c r="N8446" s="41"/>
      <c r="O8446" s="41"/>
    </row>
    <row r="8447" spans="1:15" x14ac:dyDescent="0.25">
      <c r="A8447" s="165">
        <v>43817.875</v>
      </c>
      <c r="B8447" s="167">
        <f>WEEKNUM(A8447)</f>
        <v>51</v>
      </c>
      <c r="C8447" s="164">
        <f>WEEKDAY(A8447)</f>
        <v>4</v>
      </c>
      <c r="D8447" s="164">
        <v>22</v>
      </c>
      <c r="E8447" s="163">
        <v>10</v>
      </c>
      <c r="F8447" s="163">
        <v>12.77</v>
      </c>
      <c r="G8447" s="163">
        <v>12.45</v>
      </c>
      <c r="H8447" s="1">
        <v>749</v>
      </c>
      <c r="I8447" s="161">
        <f>VLOOKUP(B8447,L$2:M$54,2,FALSE)</f>
        <v>0.99537328145144521</v>
      </c>
      <c r="J8447">
        <f>MAX(I8447*F8447,E8447)</f>
        <v>12.710916804134955</v>
      </c>
      <c r="L8447" s="166"/>
      <c r="M8447" s="41"/>
      <c r="N8447" s="41"/>
      <c r="O8447" s="41"/>
    </row>
    <row r="8448" spans="1:15" x14ac:dyDescent="0.25">
      <c r="A8448" s="165">
        <v>43817.916666666664</v>
      </c>
      <c r="B8448" s="167">
        <f>WEEKNUM(A8448)</f>
        <v>51</v>
      </c>
      <c r="C8448" s="164">
        <f>WEEKDAY(A8448)</f>
        <v>4</v>
      </c>
      <c r="D8448" s="164">
        <v>23</v>
      </c>
      <c r="E8448" s="163">
        <v>12.48</v>
      </c>
      <c r="F8448" s="163">
        <v>12.48</v>
      </c>
      <c r="G8448" s="163">
        <v>11.95</v>
      </c>
      <c r="H8448" s="1">
        <v>545</v>
      </c>
      <c r="I8448" s="161">
        <f>VLOOKUP(B8448,L$2:M$54,2,FALSE)</f>
        <v>0.99537328145144521</v>
      </c>
      <c r="J8448">
        <f>MAX(I8448*F8448,E8448)</f>
        <v>12.48</v>
      </c>
      <c r="L8448" s="166"/>
      <c r="M8448" s="41"/>
      <c r="N8448" s="41"/>
      <c r="O8448" s="41"/>
    </row>
    <row r="8449" spans="1:15" x14ac:dyDescent="0.25">
      <c r="A8449" s="165">
        <v>43817.958333333336</v>
      </c>
      <c r="B8449" s="167">
        <f>WEEKNUM(A8449)</f>
        <v>51</v>
      </c>
      <c r="C8449" s="164">
        <f>WEEKDAY(A8449)</f>
        <v>4</v>
      </c>
      <c r="D8449" s="164">
        <v>24</v>
      </c>
      <c r="E8449" s="163">
        <v>12.59</v>
      </c>
      <c r="F8449" s="163">
        <v>12.59</v>
      </c>
      <c r="G8449" s="163">
        <v>11.725000000000001</v>
      </c>
      <c r="H8449" s="1">
        <v>360</v>
      </c>
      <c r="I8449" s="161">
        <f>VLOOKUP(B8449,L$2:M$54,2,FALSE)</f>
        <v>0.99537328145144521</v>
      </c>
      <c r="J8449">
        <f>MAX(I8449*F8449,E8449)</f>
        <v>12.59</v>
      </c>
      <c r="L8449" s="166"/>
      <c r="M8449" s="41"/>
      <c r="N8449" s="41"/>
      <c r="O8449" s="41"/>
    </row>
    <row r="8450" spans="1:15" x14ac:dyDescent="0.25">
      <c r="A8450" s="165">
        <v>43818</v>
      </c>
      <c r="B8450" s="167">
        <f>WEEKNUM(A8450)</f>
        <v>51</v>
      </c>
      <c r="C8450" s="164">
        <f>WEEKDAY(A8450)</f>
        <v>5</v>
      </c>
      <c r="D8450" s="164">
        <v>1</v>
      </c>
      <c r="E8450" s="163">
        <v>12.375</v>
      </c>
      <c r="F8450" s="163">
        <v>12.375</v>
      </c>
      <c r="G8450" s="163">
        <v>12</v>
      </c>
      <c r="H8450" s="1">
        <v>156</v>
      </c>
      <c r="I8450" s="161">
        <f>VLOOKUP(B8450,L$2:M$54,2,FALSE)</f>
        <v>0.99537328145144521</v>
      </c>
      <c r="J8450">
        <f>MAX(I8450*F8450,E8450)</f>
        <v>12.375</v>
      </c>
      <c r="L8450" s="166"/>
      <c r="M8450" s="41"/>
      <c r="N8450" s="41"/>
      <c r="O8450" s="41"/>
    </row>
    <row r="8451" spans="1:15" x14ac:dyDescent="0.25">
      <c r="A8451" s="165">
        <v>43818.041666666664</v>
      </c>
      <c r="B8451" s="167">
        <f>WEEKNUM(A8451)</f>
        <v>51</v>
      </c>
      <c r="C8451" s="164">
        <f>WEEKDAY(A8451)</f>
        <v>5</v>
      </c>
      <c r="D8451" s="164">
        <v>2</v>
      </c>
      <c r="E8451" s="163">
        <v>11.984999999999999</v>
      </c>
      <c r="F8451" s="163">
        <v>11.984999999999999</v>
      </c>
      <c r="G8451" s="163">
        <v>11.07</v>
      </c>
      <c r="H8451" s="1">
        <v>90</v>
      </c>
      <c r="I8451" s="161">
        <f>VLOOKUP(B8451,L$2:M$54,2,FALSE)</f>
        <v>0.99537328145144521</v>
      </c>
      <c r="J8451">
        <f>MAX(I8451*F8451,E8451)</f>
        <v>11.984999999999999</v>
      </c>
      <c r="L8451" s="166"/>
      <c r="M8451" s="41"/>
      <c r="N8451" s="41"/>
      <c r="O8451" s="41"/>
    </row>
    <row r="8452" spans="1:15" x14ac:dyDescent="0.25">
      <c r="A8452" s="165">
        <v>43818.083333333336</v>
      </c>
      <c r="B8452" s="167">
        <f>WEEKNUM(A8452)</f>
        <v>51</v>
      </c>
      <c r="C8452" s="164">
        <f>WEEKDAY(A8452)</f>
        <v>5</v>
      </c>
      <c r="D8452" s="164">
        <v>3</v>
      </c>
      <c r="E8452" s="163">
        <v>11.719999999999999</v>
      </c>
      <c r="F8452" s="163">
        <v>11.719999999999999</v>
      </c>
      <c r="G8452" s="163">
        <v>11.175000000000001</v>
      </c>
      <c r="H8452" s="1">
        <v>74</v>
      </c>
      <c r="I8452" s="161">
        <f>VLOOKUP(B8452,L$2:M$54,2,FALSE)</f>
        <v>0.99537328145144521</v>
      </c>
      <c r="J8452">
        <f>MAX(I8452*F8452,E8452)</f>
        <v>11.719999999999999</v>
      </c>
      <c r="L8452" s="166"/>
      <c r="M8452" s="41"/>
      <c r="N8452" s="41"/>
      <c r="O8452" s="41"/>
    </row>
    <row r="8453" spans="1:15" x14ac:dyDescent="0.25">
      <c r="A8453" s="165">
        <v>43818.125</v>
      </c>
      <c r="B8453" s="167">
        <f>WEEKNUM(A8453)</f>
        <v>51</v>
      </c>
      <c r="C8453" s="164">
        <f>WEEKDAY(A8453)</f>
        <v>5</v>
      </c>
      <c r="D8453" s="164">
        <v>4</v>
      </c>
      <c r="E8453" s="163">
        <v>12.094999999999999</v>
      </c>
      <c r="F8453" s="163">
        <v>12.094999999999999</v>
      </c>
      <c r="G8453" s="163">
        <v>11.745000000000001</v>
      </c>
      <c r="H8453" s="1">
        <v>136</v>
      </c>
      <c r="I8453" s="161">
        <f>VLOOKUP(B8453,L$2:M$54,2,FALSE)</f>
        <v>0.99537328145144521</v>
      </c>
      <c r="J8453">
        <f>MAX(I8453*F8453,E8453)</f>
        <v>12.094999999999999</v>
      </c>
      <c r="L8453" s="166"/>
      <c r="M8453" s="41"/>
      <c r="N8453" s="41"/>
      <c r="O8453" s="41"/>
    </row>
    <row r="8454" spans="1:15" x14ac:dyDescent="0.25">
      <c r="A8454" s="165">
        <v>43818.166666666664</v>
      </c>
      <c r="B8454" s="167">
        <f>WEEKNUM(A8454)</f>
        <v>51</v>
      </c>
      <c r="C8454" s="164">
        <f>WEEKDAY(A8454)</f>
        <v>5</v>
      </c>
      <c r="D8454" s="164">
        <v>5</v>
      </c>
      <c r="E8454" s="163">
        <v>11.91</v>
      </c>
      <c r="F8454" s="163">
        <v>11.91</v>
      </c>
      <c r="G8454" s="163">
        <v>12.195</v>
      </c>
      <c r="H8454" s="1">
        <v>304</v>
      </c>
      <c r="I8454" s="161">
        <f>VLOOKUP(B8454,L$2:M$54,2,FALSE)</f>
        <v>0.99537328145144521</v>
      </c>
      <c r="J8454">
        <f>MAX(I8454*F8454,E8454)</f>
        <v>11.91</v>
      </c>
      <c r="L8454" s="166"/>
      <c r="M8454" s="41"/>
      <c r="N8454" s="41"/>
      <c r="O8454" s="41"/>
    </row>
    <row r="8455" spans="1:15" x14ac:dyDescent="0.25">
      <c r="A8455" s="165">
        <v>43818.208333333336</v>
      </c>
      <c r="B8455" s="167">
        <f>WEEKNUM(A8455)</f>
        <v>51</v>
      </c>
      <c r="C8455" s="164">
        <f>WEEKDAY(A8455)</f>
        <v>5</v>
      </c>
      <c r="D8455" s="164">
        <v>6</v>
      </c>
      <c r="E8455" s="163">
        <v>12.455</v>
      </c>
      <c r="F8455" s="163">
        <v>12.455</v>
      </c>
      <c r="G8455" s="163">
        <v>11.705</v>
      </c>
      <c r="H8455" s="1">
        <v>876</v>
      </c>
      <c r="I8455" s="161">
        <f>VLOOKUP(B8455,L$2:M$54,2,FALSE)</f>
        <v>0.99537328145144521</v>
      </c>
      <c r="J8455">
        <f>MAX(I8455*F8455,E8455)</f>
        <v>12.455</v>
      </c>
      <c r="L8455" s="166"/>
      <c r="M8455" s="41"/>
      <c r="N8455" s="41"/>
      <c r="O8455" s="41"/>
    </row>
    <row r="8456" spans="1:15" x14ac:dyDescent="0.25">
      <c r="A8456" s="165">
        <v>43818.25</v>
      </c>
      <c r="B8456" s="167">
        <f>WEEKNUM(A8456)</f>
        <v>51</v>
      </c>
      <c r="C8456" s="164">
        <f>WEEKDAY(A8456)</f>
        <v>5</v>
      </c>
      <c r="D8456" s="164">
        <v>7</v>
      </c>
      <c r="E8456" s="163">
        <v>10</v>
      </c>
      <c r="F8456" s="163">
        <v>11.094999999999999</v>
      </c>
      <c r="G8456" s="163">
        <v>10.620000000000001</v>
      </c>
      <c r="H8456" s="1">
        <v>3328</v>
      </c>
      <c r="I8456" s="161">
        <f>VLOOKUP(B8456,L$2:M$54,2,FALSE)</f>
        <v>0.99537328145144521</v>
      </c>
      <c r="J8456">
        <f>MAX(I8456*F8456,E8456)</f>
        <v>11.043666557703784</v>
      </c>
      <c r="L8456" s="166"/>
      <c r="M8456" s="41"/>
      <c r="N8456" s="41"/>
      <c r="O8456" s="41"/>
    </row>
    <row r="8457" spans="1:15" x14ac:dyDescent="0.25">
      <c r="A8457" s="165">
        <v>43818.291666666664</v>
      </c>
      <c r="B8457" s="167">
        <f>WEEKNUM(A8457)</f>
        <v>51</v>
      </c>
      <c r="C8457" s="164">
        <f>WEEKDAY(A8457)</f>
        <v>5</v>
      </c>
      <c r="D8457" s="164">
        <v>8</v>
      </c>
      <c r="E8457" s="163">
        <v>10</v>
      </c>
      <c r="F8457" s="163">
        <v>11.745000000000001</v>
      </c>
      <c r="G8457" s="163">
        <v>11.77</v>
      </c>
      <c r="H8457" s="1">
        <v>4109</v>
      </c>
      <c r="I8457" s="161">
        <f>VLOOKUP(B8457,L$2:M$54,2,FALSE)</f>
        <v>0.99537328145144521</v>
      </c>
      <c r="J8457">
        <f>MAX(I8457*F8457,E8457)</f>
        <v>11.690659190647224</v>
      </c>
      <c r="L8457" s="166"/>
      <c r="M8457" s="41"/>
      <c r="N8457" s="41"/>
      <c r="O8457" s="41"/>
    </row>
    <row r="8458" spans="1:15" x14ac:dyDescent="0.25">
      <c r="A8458" s="165">
        <v>43818.333333333336</v>
      </c>
      <c r="B8458" s="167">
        <f>WEEKNUM(A8458)</f>
        <v>51</v>
      </c>
      <c r="C8458" s="164">
        <f>WEEKDAY(A8458)</f>
        <v>5</v>
      </c>
      <c r="D8458" s="164">
        <v>9</v>
      </c>
      <c r="E8458" s="163">
        <v>10</v>
      </c>
      <c r="F8458" s="163">
        <v>17.755000000000003</v>
      </c>
      <c r="G8458" s="163">
        <v>13.25</v>
      </c>
      <c r="H8458" s="1">
        <v>3892</v>
      </c>
      <c r="I8458" s="161">
        <f>VLOOKUP(B8458,L$2:M$54,2,FALSE)</f>
        <v>0.99537328145144521</v>
      </c>
      <c r="J8458">
        <f>MAX(I8458*F8458,E8458)</f>
        <v>17.672852612170413</v>
      </c>
      <c r="L8458" s="166"/>
      <c r="M8458" s="41"/>
      <c r="N8458" s="41"/>
      <c r="O8458" s="41"/>
    </row>
    <row r="8459" spans="1:15" x14ac:dyDescent="0.25">
      <c r="A8459" s="165">
        <v>43818.375</v>
      </c>
      <c r="B8459" s="167">
        <f>WEEKNUM(A8459)</f>
        <v>51</v>
      </c>
      <c r="C8459" s="164">
        <f>WEEKDAY(A8459)</f>
        <v>5</v>
      </c>
      <c r="D8459" s="164">
        <v>10</v>
      </c>
      <c r="E8459" s="163">
        <v>10</v>
      </c>
      <c r="F8459" s="163">
        <v>16.395</v>
      </c>
      <c r="G8459" s="163">
        <v>14.5</v>
      </c>
      <c r="H8459" s="1">
        <v>2904</v>
      </c>
      <c r="I8459" s="161">
        <f>VLOOKUP(B8459,L$2:M$54,2,FALSE)</f>
        <v>0.99537328145144521</v>
      </c>
      <c r="J8459">
        <f>MAX(I8459*F8459,E8459)</f>
        <v>16.319144949396446</v>
      </c>
      <c r="L8459" s="166"/>
      <c r="M8459" s="41"/>
      <c r="N8459" s="41"/>
      <c r="O8459" s="41"/>
    </row>
    <row r="8460" spans="1:15" x14ac:dyDescent="0.25">
      <c r="A8460" s="165">
        <v>43818.416666666664</v>
      </c>
      <c r="B8460" s="167">
        <f>WEEKNUM(A8460)</f>
        <v>51</v>
      </c>
      <c r="C8460" s="164">
        <f>WEEKDAY(A8460)</f>
        <v>5</v>
      </c>
      <c r="D8460" s="164">
        <v>11</v>
      </c>
      <c r="E8460" s="163">
        <v>10</v>
      </c>
      <c r="F8460" s="163">
        <v>15.625</v>
      </c>
      <c r="G8460" s="163">
        <v>13.375</v>
      </c>
      <c r="H8460" s="1">
        <v>2633</v>
      </c>
      <c r="I8460" s="161">
        <f>VLOOKUP(B8460,L$2:M$54,2,FALSE)</f>
        <v>0.99537328145144521</v>
      </c>
      <c r="J8460">
        <f>MAX(I8460*F8460,E8460)</f>
        <v>15.552707522678832</v>
      </c>
      <c r="L8460" s="166"/>
      <c r="M8460" s="41"/>
      <c r="N8460" s="41"/>
      <c r="O8460" s="41"/>
    </row>
    <row r="8461" spans="1:15" x14ac:dyDescent="0.25">
      <c r="A8461" s="165">
        <v>43818.458333333336</v>
      </c>
      <c r="B8461" s="167">
        <f>WEEKNUM(A8461)</f>
        <v>51</v>
      </c>
      <c r="C8461" s="164">
        <f>WEEKDAY(A8461)</f>
        <v>5</v>
      </c>
      <c r="D8461" s="164">
        <v>12</v>
      </c>
      <c r="E8461" s="163">
        <v>10</v>
      </c>
      <c r="F8461" s="163">
        <v>13.745000000000001</v>
      </c>
      <c r="G8461" s="163">
        <v>12.690000000000001</v>
      </c>
      <c r="H8461" s="1">
        <v>2758</v>
      </c>
      <c r="I8461" s="161">
        <f>VLOOKUP(B8461,L$2:M$54,2,FALSE)</f>
        <v>0.99537328145144521</v>
      </c>
      <c r="J8461">
        <f>MAX(I8461*F8461,E8461)</f>
        <v>13.681405753550115</v>
      </c>
      <c r="L8461" s="166"/>
      <c r="M8461" s="41"/>
      <c r="N8461" s="41"/>
      <c r="O8461" s="41"/>
    </row>
    <row r="8462" spans="1:15" x14ac:dyDescent="0.25">
      <c r="A8462" s="165">
        <v>43818.5</v>
      </c>
      <c r="B8462" s="167">
        <f>WEEKNUM(A8462)</f>
        <v>51</v>
      </c>
      <c r="C8462" s="164">
        <f>WEEKDAY(A8462)</f>
        <v>5</v>
      </c>
      <c r="D8462" s="164">
        <v>13</v>
      </c>
      <c r="E8462" s="163">
        <v>10</v>
      </c>
      <c r="F8462" s="163">
        <v>15.704999999999998</v>
      </c>
      <c r="G8462" s="163">
        <v>12.225000000000001</v>
      </c>
      <c r="H8462" s="1">
        <v>2300</v>
      </c>
      <c r="I8462" s="161">
        <f>VLOOKUP(B8462,L$2:M$54,2,FALSE)</f>
        <v>0.99537328145144521</v>
      </c>
      <c r="J8462">
        <f>MAX(I8462*F8462,E8462)</f>
        <v>15.632337385194946</v>
      </c>
      <c r="L8462" s="166"/>
      <c r="M8462" s="41"/>
      <c r="N8462" s="41"/>
      <c r="O8462" s="41"/>
    </row>
    <row r="8463" spans="1:15" x14ac:dyDescent="0.25">
      <c r="A8463" s="165">
        <v>43818.541666666664</v>
      </c>
      <c r="B8463" s="167">
        <f>WEEKNUM(A8463)</f>
        <v>51</v>
      </c>
      <c r="C8463" s="164">
        <f>WEEKDAY(A8463)</f>
        <v>5</v>
      </c>
      <c r="D8463" s="164">
        <v>14</v>
      </c>
      <c r="E8463" s="163">
        <v>10</v>
      </c>
      <c r="F8463" s="163">
        <v>14.475</v>
      </c>
      <c r="G8463" s="163">
        <v>11.8825</v>
      </c>
      <c r="H8463" s="1">
        <v>2707</v>
      </c>
      <c r="I8463" s="161">
        <f>VLOOKUP(B8463,L$2:M$54,2,FALSE)</f>
        <v>0.99537328145144521</v>
      </c>
      <c r="J8463">
        <f>MAX(I8463*F8463,E8463)</f>
        <v>14.40802824900967</v>
      </c>
      <c r="L8463" s="166"/>
      <c r="M8463" s="41"/>
      <c r="N8463" s="41"/>
      <c r="O8463" s="41"/>
    </row>
    <row r="8464" spans="1:15" x14ac:dyDescent="0.25">
      <c r="A8464" s="165">
        <v>43818.583333333336</v>
      </c>
      <c r="B8464" s="167">
        <f>WEEKNUM(A8464)</f>
        <v>51</v>
      </c>
      <c r="C8464" s="164">
        <f>WEEKDAY(A8464)</f>
        <v>5</v>
      </c>
      <c r="D8464" s="164">
        <v>15</v>
      </c>
      <c r="E8464" s="163">
        <v>10</v>
      </c>
      <c r="F8464" s="163">
        <v>13.765000000000001</v>
      </c>
      <c r="G8464" s="163">
        <v>12.092500000000001</v>
      </c>
      <c r="H8464" s="1">
        <v>2724</v>
      </c>
      <c r="I8464" s="161">
        <f>VLOOKUP(B8464,L$2:M$54,2,FALSE)</f>
        <v>0.99537328145144521</v>
      </c>
      <c r="J8464">
        <f>MAX(I8464*F8464,E8464)</f>
        <v>13.701313219179143</v>
      </c>
      <c r="L8464" s="166"/>
      <c r="M8464" s="41"/>
      <c r="N8464" s="41"/>
      <c r="O8464" s="41"/>
    </row>
    <row r="8465" spans="1:15" x14ac:dyDescent="0.25">
      <c r="A8465" s="165">
        <v>43818.625</v>
      </c>
      <c r="B8465" s="167">
        <f>WEEKNUM(A8465)</f>
        <v>51</v>
      </c>
      <c r="C8465" s="164">
        <f>WEEKDAY(A8465)</f>
        <v>5</v>
      </c>
      <c r="D8465" s="164">
        <v>16</v>
      </c>
      <c r="E8465" s="163">
        <v>10</v>
      </c>
      <c r="F8465" s="163">
        <v>15.885</v>
      </c>
      <c r="G8465" s="163">
        <v>12.5</v>
      </c>
      <c r="H8465" s="1">
        <v>2961</v>
      </c>
      <c r="I8465" s="161">
        <f>VLOOKUP(B8465,L$2:M$54,2,FALSE)</f>
        <v>0.99537328145144521</v>
      </c>
      <c r="J8465">
        <f>MAX(I8465*F8465,E8465)</f>
        <v>15.811504575856207</v>
      </c>
      <c r="L8465" s="166"/>
      <c r="M8465" s="41"/>
      <c r="N8465" s="41"/>
      <c r="O8465" s="41"/>
    </row>
    <row r="8466" spans="1:15" x14ac:dyDescent="0.25">
      <c r="A8466" s="165">
        <v>43818.666666666664</v>
      </c>
      <c r="B8466" s="167">
        <f>WEEKNUM(A8466)</f>
        <v>51</v>
      </c>
      <c r="C8466" s="164">
        <f>WEEKDAY(A8466)</f>
        <v>5</v>
      </c>
      <c r="D8466" s="164">
        <v>17</v>
      </c>
      <c r="E8466" s="163">
        <v>10</v>
      </c>
      <c r="F8466" s="163">
        <v>14.73</v>
      </c>
      <c r="G8466" s="163">
        <v>12.4475</v>
      </c>
      <c r="H8466" s="1">
        <v>3709</v>
      </c>
      <c r="I8466" s="161">
        <f>VLOOKUP(B8466,L$2:M$54,2,FALSE)</f>
        <v>0.99537328145144521</v>
      </c>
      <c r="J8466">
        <f>MAX(I8466*F8466,E8466)</f>
        <v>14.661848435779788</v>
      </c>
      <c r="L8466" s="166"/>
      <c r="M8466" s="41"/>
      <c r="N8466" s="41"/>
      <c r="O8466" s="41"/>
    </row>
    <row r="8467" spans="1:15" x14ac:dyDescent="0.25">
      <c r="A8467" s="165">
        <v>43818.708333333336</v>
      </c>
      <c r="B8467" s="167">
        <f>WEEKNUM(A8467)</f>
        <v>51</v>
      </c>
      <c r="C8467" s="164">
        <f>WEEKDAY(A8467)</f>
        <v>5</v>
      </c>
      <c r="D8467" s="164">
        <v>18</v>
      </c>
      <c r="E8467" s="163">
        <v>10</v>
      </c>
      <c r="F8467" s="163">
        <v>15.145</v>
      </c>
      <c r="G8467" s="163">
        <v>12.885000000000002</v>
      </c>
      <c r="H8467" s="1">
        <v>3966</v>
      </c>
      <c r="I8467" s="161">
        <f>VLOOKUP(B8467,L$2:M$54,2,FALSE)</f>
        <v>0.99537328145144521</v>
      </c>
      <c r="J8467">
        <f>MAX(I8467*F8467,E8467)</f>
        <v>15.074928347582137</v>
      </c>
      <c r="L8467" s="166"/>
      <c r="M8467" s="41"/>
      <c r="N8467" s="41"/>
      <c r="O8467" s="41"/>
    </row>
    <row r="8468" spans="1:15" x14ac:dyDescent="0.25">
      <c r="A8468" s="165">
        <v>43818.75</v>
      </c>
      <c r="B8468" s="167">
        <f>WEEKNUM(A8468)</f>
        <v>51</v>
      </c>
      <c r="C8468" s="164">
        <f>WEEKDAY(A8468)</f>
        <v>5</v>
      </c>
      <c r="D8468" s="164">
        <v>19</v>
      </c>
      <c r="E8468" s="163">
        <v>10</v>
      </c>
      <c r="F8468" s="163">
        <v>17.98</v>
      </c>
      <c r="G8468" s="163">
        <v>13.774999999999999</v>
      </c>
      <c r="H8468" s="1">
        <v>2952</v>
      </c>
      <c r="I8468" s="161">
        <f>VLOOKUP(B8468,L$2:M$54,2,FALSE)</f>
        <v>0.99537328145144521</v>
      </c>
      <c r="J8468">
        <f>MAX(I8468*F8468,E8468)</f>
        <v>17.896811600496985</v>
      </c>
      <c r="L8468" s="166"/>
      <c r="M8468" s="41"/>
      <c r="N8468" s="41"/>
      <c r="O8468" s="41"/>
    </row>
    <row r="8469" spans="1:15" x14ac:dyDescent="0.25">
      <c r="A8469" s="165">
        <v>43818.791666666664</v>
      </c>
      <c r="B8469" s="167">
        <f>WEEKNUM(A8469)</f>
        <v>51</v>
      </c>
      <c r="C8469" s="164">
        <f>WEEKDAY(A8469)</f>
        <v>5</v>
      </c>
      <c r="D8469" s="164">
        <v>20</v>
      </c>
      <c r="E8469" s="163">
        <v>10</v>
      </c>
      <c r="F8469" s="163">
        <v>16.450000000000003</v>
      </c>
      <c r="G8469" s="163">
        <v>13.1175</v>
      </c>
      <c r="H8469" s="1">
        <v>1893</v>
      </c>
      <c r="I8469" s="161">
        <f>VLOOKUP(B8469,L$2:M$54,2,FALSE)</f>
        <v>0.99537328145144521</v>
      </c>
      <c r="J8469">
        <f>MAX(I8469*F8469,E8469)</f>
        <v>16.373890479876277</v>
      </c>
      <c r="L8469" s="166"/>
      <c r="M8469" s="41"/>
      <c r="N8469" s="41"/>
      <c r="O8469" s="41"/>
    </row>
    <row r="8470" spans="1:15" x14ac:dyDescent="0.25">
      <c r="A8470" s="165">
        <v>43818.833333333336</v>
      </c>
      <c r="B8470" s="167">
        <f>WEEKNUM(A8470)</f>
        <v>51</v>
      </c>
      <c r="C8470" s="164">
        <f>WEEKDAY(A8470)</f>
        <v>5</v>
      </c>
      <c r="D8470" s="164">
        <v>21</v>
      </c>
      <c r="E8470" s="163">
        <v>10</v>
      </c>
      <c r="F8470" s="163">
        <v>13.945</v>
      </c>
      <c r="G8470" s="163">
        <v>12</v>
      </c>
      <c r="H8470" s="1">
        <v>1053</v>
      </c>
      <c r="I8470" s="161">
        <f>VLOOKUP(B8470,L$2:M$54,2,FALSE)</f>
        <v>0.99537328145144521</v>
      </c>
      <c r="J8470">
        <f>MAX(I8470*F8470,E8470)</f>
        <v>13.880480409840404</v>
      </c>
      <c r="L8470" s="166"/>
      <c r="M8470" s="41"/>
      <c r="N8470" s="41"/>
      <c r="O8470" s="41"/>
    </row>
    <row r="8471" spans="1:15" x14ac:dyDescent="0.25">
      <c r="A8471" s="165">
        <v>43818.875</v>
      </c>
      <c r="B8471" s="167">
        <f>WEEKNUM(A8471)</f>
        <v>51</v>
      </c>
      <c r="C8471" s="164">
        <f>WEEKDAY(A8471)</f>
        <v>5</v>
      </c>
      <c r="D8471" s="164">
        <v>22</v>
      </c>
      <c r="E8471" s="163">
        <v>11.754999999999999</v>
      </c>
      <c r="F8471" s="163">
        <v>11.754999999999999</v>
      </c>
      <c r="G8471" s="163">
        <v>11.385</v>
      </c>
      <c r="H8471" s="1">
        <v>862</v>
      </c>
      <c r="I8471" s="161">
        <f>VLOOKUP(B8471,L$2:M$54,2,FALSE)</f>
        <v>0.99537328145144521</v>
      </c>
      <c r="J8471">
        <f>MAX(I8471*F8471,E8471)</f>
        <v>11.754999999999999</v>
      </c>
      <c r="L8471" s="166"/>
      <c r="M8471" s="41"/>
      <c r="N8471" s="41"/>
      <c r="O8471" s="41"/>
    </row>
    <row r="8472" spans="1:15" x14ac:dyDescent="0.25">
      <c r="A8472" s="165">
        <v>43818.916666666664</v>
      </c>
      <c r="B8472" s="167">
        <f>WEEKNUM(A8472)</f>
        <v>51</v>
      </c>
      <c r="C8472" s="164">
        <f>WEEKDAY(A8472)</f>
        <v>5</v>
      </c>
      <c r="D8472" s="164">
        <v>23</v>
      </c>
      <c r="E8472" s="163">
        <v>12</v>
      </c>
      <c r="F8472" s="163">
        <v>13.98</v>
      </c>
      <c r="G8472" s="163">
        <v>12.48</v>
      </c>
      <c r="H8472" s="1">
        <v>892</v>
      </c>
      <c r="I8472" s="161">
        <f>VLOOKUP(B8472,L$2:M$54,2,FALSE)</f>
        <v>0.99537328145144521</v>
      </c>
      <c r="J8472">
        <f>MAX(I8472*F8472,E8472)</f>
        <v>13.915318474691205</v>
      </c>
      <c r="L8472" s="166"/>
      <c r="M8472" s="41"/>
      <c r="N8472" s="41"/>
      <c r="O8472" s="41"/>
    </row>
    <row r="8473" spans="1:15" x14ac:dyDescent="0.25">
      <c r="A8473" s="165">
        <v>43818.958333333336</v>
      </c>
      <c r="B8473" s="167">
        <f>WEEKNUM(A8473)</f>
        <v>51</v>
      </c>
      <c r="C8473" s="164">
        <f>WEEKDAY(A8473)</f>
        <v>5</v>
      </c>
      <c r="D8473" s="164">
        <v>24</v>
      </c>
      <c r="E8473" s="163">
        <v>12</v>
      </c>
      <c r="F8473" s="163">
        <v>13.92</v>
      </c>
      <c r="G8473" s="163">
        <v>12.59</v>
      </c>
      <c r="H8473" s="1">
        <v>520</v>
      </c>
      <c r="I8473" s="161">
        <f>VLOOKUP(B8473,L$2:M$54,2,FALSE)</f>
        <v>0.99537328145144521</v>
      </c>
      <c r="J8473">
        <f>MAX(I8473*F8473,E8473)</f>
        <v>13.855596077804117</v>
      </c>
      <c r="L8473" s="166"/>
      <c r="M8473" s="41"/>
      <c r="N8473" s="41"/>
      <c r="O8473" s="41"/>
    </row>
    <row r="8474" spans="1:15" x14ac:dyDescent="0.25">
      <c r="A8474" s="165">
        <v>43819</v>
      </c>
      <c r="B8474" s="167">
        <f>WEEKNUM(A8474)</f>
        <v>51</v>
      </c>
      <c r="C8474" s="164">
        <f>WEEKDAY(A8474)</f>
        <v>6</v>
      </c>
      <c r="D8474" s="164">
        <v>1</v>
      </c>
      <c r="E8474" s="163">
        <v>12</v>
      </c>
      <c r="F8474" s="163">
        <v>13.934999999999999</v>
      </c>
      <c r="G8474" s="163">
        <v>12.375</v>
      </c>
      <c r="H8474" s="1">
        <v>252</v>
      </c>
      <c r="I8474" s="161">
        <f>VLOOKUP(B8474,L$2:M$54,2,FALSE)</f>
        <v>0.99537328145144521</v>
      </c>
      <c r="J8474">
        <f>MAX(I8474*F8474,E8474)</f>
        <v>13.870526677025888</v>
      </c>
      <c r="L8474" s="166"/>
      <c r="M8474" s="41"/>
      <c r="N8474" s="41"/>
      <c r="O8474" s="41"/>
    </row>
    <row r="8475" spans="1:15" x14ac:dyDescent="0.25">
      <c r="A8475" s="165">
        <v>43819.041666666664</v>
      </c>
      <c r="B8475" s="167">
        <f>WEEKNUM(A8475)</f>
        <v>51</v>
      </c>
      <c r="C8475" s="164">
        <f>WEEKDAY(A8475)</f>
        <v>6</v>
      </c>
      <c r="D8475" s="164">
        <v>2</v>
      </c>
      <c r="E8475" s="163">
        <v>12</v>
      </c>
      <c r="F8475" s="163">
        <v>13.225</v>
      </c>
      <c r="G8475" s="163">
        <v>11.984999999999999</v>
      </c>
      <c r="H8475" s="1">
        <v>119</v>
      </c>
      <c r="I8475" s="161">
        <f>VLOOKUP(B8475,L$2:M$54,2,FALSE)</f>
        <v>0.99537328145144521</v>
      </c>
      <c r="J8475">
        <f>MAX(I8475*F8475,E8475)</f>
        <v>13.163811647195363</v>
      </c>
      <c r="L8475" s="166"/>
      <c r="M8475" s="41"/>
      <c r="N8475" s="41"/>
      <c r="O8475" s="41"/>
    </row>
    <row r="8476" spans="1:15" x14ac:dyDescent="0.25">
      <c r="A8476" s="165">
        <v>43819.083333333336</v>
      </c>
      <c r="B8476" s="167">
        <f>WEEKNUM(A8476)</f>
        <v>51</v>
      </c>
      <c r="C8476" s="164">
        <f>WEEKDAY(A8476)</f>
        <v>6</v>
      </c>
      <c r="D8476" s="164">
        <v>3</v>
      </c>
      <c r="E8476" s="163">
        <v>10</v>
      </c>
      <c r="F8476" s="163">
        <v>10.495000000000001</v>
      </c>
      <c r="G8476" s="163">
        <v>11.719999999999999</v>
      </c>
      <c r="H8476" s="1">
        <v>90</v>
      </c>
      <c r="I8476" s="161">
        <f>VLOOKUP(B8476,L$2:M$54,2,FALSE)</f>
        <v>0.99537328145144521</v>
      </c>
      <c r="J8476">
        <f>MAX(I8476*F8476,E8476)</f>
        <v>10.446442588832918</v>
      </c>
      <c r="L8476" s="166"/>
      <c r="M8476" s="41"/>
      <c r="N8476" s="41"/>
      <c r="O8476" s="41"/>
    </row>
    <row r="8477" spans="1:15" x14ac:dyDescent="0.25">
      <c r="A8477" s="165">
        <v>43819.125</v>
      </c>
      <c r="B8477" s="167">
        <f>WEEKNUM(A8477)</f>
        <v>51</v>
      </c>
      <c r="C8477" s="164">
        <f>WEEKDAY(A8477)</f>
        <v>6</v>
      </c>
      <c r="D8477" s="164">
        <v>4</v>
      </c>
      <c r="E8477" s="163">
        <v>10</v>
      </c>
      <c r="F8477" s="163">
        <v>10.850000000000001</v>
      </c>
      <c r="G8477" s="163">
        <v>12.094999999999999</v>
      </c>
      <c r="H8477" s="1">
        <v>162</v>
      </c>
      <c r="I8477" s="161">
        <f>VLOOKUP(B8477,L$2:M$54,2,FALSE)</f>
        <v>0.99537328145144521</v>
      </c>
      <c r="J8477">
        <f>MAX(I8477*F8477,E8477)</f>
        <v>10.799800103748183</v>
      </c>
      <c r="L8477" s="166"/>
      <c r="M8477" s="41"/>
      <c r="N8477" s="41"/>
      <c r="O8477" s="41"/>
    </row>
    <row r="8478" spans="1:15" x14ac:dyDescent="0.25">
      <c r="A8478" s="165">
        <v>43819.166666666664</v>
      </c>
      <c r="B8478" s="167">
        <f>WEEKNUM(A8478)</f>
        <v>51</v>
      </c>
      <c r="C8478" s="164">
        <f>WEEKDAY(A8478)</f>
        <v>6</v>
      </c>
      <c r="D8478" s="164">
        <v>5</v>
      </c>
      <c r="E8478" s="163">
        <v>10</v>
      </c>
      <c r="F8478" s="163">
        <v>10.475000000000001</v>
      </c>
      <c r="G8478" s="163">
        <v>11.91</v>
      </c>
      <c r="H8478" s="1">
        <v>359</v>
      </c>
      <c r="I8478" s="161">
        <f>VLOOKUP(B8478,L$2:M$54,2,FALSE)</f>
        <v>0.99537328145144521</v>
      </c>
      <c r="J8478">
        <f>MAX(I8478*F8478,E8478)</f>
        <v>10.426535123203889</v>
      </c>
      <c r="L8478" s="166"/>
      <c r="M8478" s="41"/>
      <c r="N8478" s="41"/>
      <c r="O8478" s="41"/>
    </row>
    <row r="8479" spans="1:15" x14ac:dyDescent="0.25">
      <c r="A8479" s="165">
        <v>43819.208333333336</v>
      </c>
      <c r="B8479" s="167">
        <f>WEEKNUM(A8479)</f>
        <v>51</v>
      </c>
      <c r="C8479" s="164">
        <f>WEEKDAY(A8479)</f>
        <v>6</v>
      </c>
      <c r="D8479" s="164">
        <v>6</v>
      </c>
      <c r="E8479" s="163">
        <v>11.254999999999999</v>
      </c>
      <c r="F8479" s="163">
        <v>11.120000000000001</v>
      </c>
      <c r="G8479" s="163">
        <v>12.455</v>
      </c>
      <c r="H8479" s="1">
        <v>898</v>
      </c>
      <c r="I8479" s="161">
        <f>VLOOKUP(B8479,L$2:M$54,2,FALSE)</f>
        <v>0.99537328145144521</v>
      </c>
      <c r="J8479">
        <f>MAX(I8479*F8479,E8479)</f>
        <v>11.254999999999999</v>
      </c>
      <c r="L8479" s="166"/>
      <c r="M8479" s="41"/>
      <c r="N8479" s="41"/>
      <c r="O8479" s="41"/>
    </row>
    <row r="8480" spans="1:15" x14ac:dyDescent="0.25">
      <c r="A8480" s="165">
        <v>43819.25</v>
      </c>
      <c r="B8480" s="167">
        <f>WEEKNUM(A8480)</f>
        <v>51</v>
      </c>
      <c r="C8480" s="164">
        <f>WEEKDAY(A8480)</f>
        <v>6</v>
      </c>
      <c r="D8480" s="164">
        <v>7</v>
      </c>
      <c r="E8480" s="163">
        <v>9.5249999999999986</v>
      </c>
      <c r="F8480" s="163">
        <v>9.5249999999999986</v>
      </c>
      <c r="G8480" s="163">
        <v>10.547499999999999</v>
      </c>
      <c r="H8480" s="1">
        <v>3233</v>
      </c>
      <c r="I8480" s="161">
        <f>VLOOKUP(B8480,L$2:M$54,2,FALSE)</f>
        <v>0.99537328145144521</v>
      </c>
      <c r="J8480">
        <f>MAX(I8480*F8480,E8480)</f>
        <v>9.5249999999999986</v>
      </c>
      <c r="L8480" s="166"/>
      <c r="M8480" s="41"/>
      <c r="N8480" s="41"/>
      <c r="O8480" s="41"/>
    </row>
    <row r="8481" spans="1:15" x14ac:dyDescent="0.25">
      <c r="A8481" s="165">
        <v>43819.291666666664</v>
      </c>
      <c r="B8481" s="167">
        <f>WEEKNUM(A8481)</f>
        <v>51</v>
      </c>
      <c r="C8481" s="164">
        <f>WEEKDAY(A8481)</f>
        <v>6</v>
      </c>
      <c r="D8481" s="164">
        <v>8</v>
      </c>
      <c r="E8481" s="163">
        <v>10.635</v>
      </c>
      <c r="F8481" s="163">
        <v>12.370000000000001</v>
      </c>
      <c r="G8481" s="163">
        <v>10.872499999999999</v>
      </c>
      <c r="H8481" s="1">
        <v>4206</v>
      </c>
      <c r="I8481" s="161">
        <f>VLOOKUP(B8481,L$2:M$54,2,FALSE)</f>
        <v>0.99537328145144521</v>
      </c>
      <c r="J8481">
        <f>MAX(I8481*F8481,E8481)</f>
        <v>12.312767491554379</v>
      </c>
      <c r="L8481" s="166"/>
      <c r="M8481" s="41"/>
      <c r="N8481" s="41"/>
      <c r="O8481" s="41"/>
    </row>
    <row r="8482" spans="1:15" x14ac:dyDescent="0.25">
      <c r="A8482" s="165">
        <v>43819.333333333336</v>
      </c>
      <c r="B8482" s="167">
        <f>WEEKNUM(A8482)</f>
        <v>51</v>
      </c>
      <c r="C8482" s="164">
        <f>WEEKDAY(A8482)</f>
        <v>6</v>
      </c>
      <c r="D8482" s="164">
        <v>9</v>
      </c>
      <c r="E8482" s="163">
        <v>10</v>
      </c>
      <c r="F8482" s="163">
        <v>16.535</v>
      </c>
      <c r="G8482" s="163">
        <v>13.877500000000001</v>
      </c>
      <c r="H8482" s="1">
        <v>3588</v>
      </c>
      <c r="I8482" s="161">
        <f>VLOOKUP(B8482,L$2:M$54,2,FALSE)</f>
        <v>0.99537328145144521</v>
      </c>
      <c r="J8482">
        <f>MAX(I8482*F8482,E8482)</f>
        <v>16.458497208799646</v>
      </c>
      <c r="L8482" s="166"/>
      <c r="M8482" s="41"/>
      <c r="N8482" s="41"/>
      <c r="O8482" s="41"/>
    </row>
    <row r="8483" spans="1:15" x14ac:dyDescent="0.25">
      <c r="A8483" s="165">
        <v>43819.375</v>
      </c>
      <c r="B8483" s="167">
        <f>WEEKNUM(A8483)</f>
        <v>51</v>
      </c>
      <c r="C8483" s="164">
        <f>WEEKDAY(A8483)</f>
        <v>6</v>
      </c>
      <c r="D8483" s="164">
        <v>10</v>
      </c>
      <c r="E8483" s="163">
        <v>10</v>
      </c>
      <c r="F8483" s="163">
        <v>19.29</v>
      </c>
      <c r="G8483" s="163">
        <v>13.197500000000002</v>
      </c>
      <c r="H8483" s="1">
        <v>3024</v>
      </c>
      <c r="I8483" s="161">
        <f>VLOOKUP(B8483,L$2:M$54,2,FALSE)</f>
        <v>0.99537328145144521</v>
      </c>
      <c r="J8483">
        <f>MAX(I8483*F8483,E8483)</f>
        <v>19.200750599198376</v>
      </c>
      <c r="L8483" s="166"/>
      <c r="M8483" s="41"/>
      <c r="N8483" s="41"/>
      <c r="O8483" s="41"/>
    </row>
    <row r="8484" spans="1:15" x14ac:dyDescent="0.25">
      <c r="A8484" s="165">
        <v>43819.416666666664</v>
      </c>
      <c r="B8484" s="167">
        <f>WEEKNUM(A8484)</f>
        <v>51</v>
      </c>
      <c r="C8484" s="164">
        <f>WEEKDAY(A8484)</f>
        <v>6</v>
      </c>
      <c r="D8484" s="164">
        <v>11</v>
      </c>
      <c r="E8484" s="163">
        <v>10</v>
      </c>
      <c r="F8484" s="163">
        <v>15.025</v>
      </c>
      <c r="G8484" s="163">
        <v>12.8125</v>
      </c>
      <c r="H8484" s="1">
        <v>2739</v>
      </c>
      <c r="I8484" s="161">
        <f>VLOOKUP(B8484,L$2:M$54,2,FALSE)</f>
        <v>0.99537328145144521</v>
      </c>
      <c r="J8484">
        <f>MAX(I8484*F8484,E8484)</f>
        <v>14.955483553807964</v>
      </c>
      <c r="L8484" s="166"/>
      <c r="M8484" s="41"/>
      <c r="N8484" s="41"/>
      <c r="O8484" s="41"/>
    </row>
    <row r="8485" spans="1:15" x14ac:dyDescent="0.25">
      <c r="A8485" s="165">
        <v>43819.458333333336</v>
      </c>
      <c r="B8485" s="167">
        <f>WEEKNUM(A8485)</f>
        <v>51</v>
      </c>
      <c r="C8485" s="164">
        <f>WEEKDAY(A8485)</f>
        <v>6</v>
      </c>
      <c r="D8485" s="164">
        <v>12</v>
      </c>
      <c r="E8485" s="163">
        <v>10</v>
      </c>
      <c r="F8485" s="163">
        <v>13.92</v>
      </c>
      <c r="G8485" s="163">
        <v>11.8725</v>
      </c>
      <c r="H8485" s="1">
        <v>2748</v>
      </c>
      <c r="I8485" s="161">
        <f>VLOOKUP(B8485,L$2:M$54,2,FALSE)</f>
        <v>0.99537328145144521</v>
      </c>
      <c r="J8485">
        <f>MAX(I8485*F8485,E8485)</f>
        <v>13.855596077804117</v>
      </c>
      <c r="L8485" s="166"/>
      <c r="M8485" s="41"/>
      <c r="N8485" s="41"/>
      <c r="O8485" s="41"/>
    </row>
    <row r="8486" spans="1:15" x14ac:dyDescent="0.25">
      <c r="A8486" s="165">
        <v>43819.5</v>
      </c>
      <c r="B8486" s="167">
        <f>WEEKNUM(A8486)</f>
        <v>51</v>
      </c>
      <c r="C8486" s="164">
        <f>WEEKDAY(A8486)</f>
        <v>6</v>
      </c>
      <c r="D8486" s="164">
        <v>13</v>
      </c>
      <c r="E8486" s="163">
        <v>10</v>
      </c>
      <c r="F8486" s="163">
        <v>14.2</v>
      </c>
      <c r="G8486" s="163">
        <v>12.852499999999999</v>
      </c>
      <c r="H8486" s="1">
        <v>2651</v>
      </c>
      <c r="I8486" s="161">
        <f>VLOOKUP(B8486,L$2:M$54,2,FALSE)</f>
        <v>0.99537328145144521</v>
      </c>
      <c r="J8486">
        <f>MAX(I8486*F8486,E8486)</f>
        <v>14.134300596610521</v>
      </c>
      <c r="L8486" s="166"/>
      <c r="M8486" s="41"/>
      <c r="N8486" s="41"/>
      <c r="O8486" s="41"/>
    </row>
    <row r="8487" spans="1:15" x14ac:dyDescent="0.25">
      <c r="A8487" s="165">
        <v>43819.541666666664</v>
      </c>
      <c r="B8487" s="167">
        <f>WEEKNUM(A8487)</f>
        <v>51</v>
      </c>
      <c r="C8487" s="164">
        <f>WEEKDAY(A8487)</f>
        <v>6</v>
      </c>
      <c r="D8487" s="164">
        <v>14</v>
      </c>
      <c r="E8487" s="163">
        <v>10</v>
      </c>
      <c r="F8487" s="163">
        <v>14.445</v>
      </c>
      <c r="G8487" s="163">
        <v>12.237500000000001</v>
      </c>
      <c r="H8487" s="1">
        <v>2833</v>
      </c>
      <c r="I8487" s="161">
        <f>VLOOKUP(B8487,L$2:M$54,2,FALSE)</f>
        <v>0.99537328145144521</v>
      </c>
      <c r="J8487">
        <f>MAX(I8487*F8487,E8487)</f>
        <v>14.378167050566127</v>
      </c>
      <c r="L8487" s="166"/>
      <c r="M8487" s="41"/>
      <c r="N8487" s="41"/>
      <c r="O8487" s="41"/>
    </row>
    <row r="8488" spans="1:15" x14ac:dyDescent="0.25">
      <c r="A8488" s="165">
        <v>43819.583333333336</v>
      </c>
      <c r="B8488" s="167">
        <f>WEEKNUM(A8488)</f>
        <v>51</v>
      </c>
      <c r="C8488" s="164">
        <f>WEEKDAY(A8488)</f>
        <v>6</v>
      </c>
      <c r="D8488" s="164">
        <v>15</v>
      </c>
      <c r="E8488" s="163">
        <v>10</v>
      </c>
      <c r="F8488" s="163">
        <v>13.79</v>
      </c>
      <c r="G8488" s="163">
        <v>11.8825</v>
      </c>
      <c r="H8488" s="1">
        <v>3137</v>
      </c>
      <c r="I8488" s="161">
        <f>VLOOKUP(B8488,L$2:M$54,2,FALSE)</f>
        <v>0.99537328145144521</v>
      </c>
      <c r="J8488">
        <f>MAX(I8488*F8488,E8488)</f>
        <v>13.726197551215428</v>
      </c>
      <c r="L8488" s="166"/>
      <c r="M8488" s="41"/>
      <c r="N8488" s="41"/>
      <c r="O8488" s="41"/>
    </row>
    <row r="8489" spans="1:15" x14ac:dyDescent="0.25">
      <c r="A8489" s="165">
        <v>43819.625</v>
      </c>
      <c r="B8489" s="167">
        <f>WEEKNUM(A8489)</f>
        <v>51</v>
      </c>
      <c r="C8489" s="164">
        <f>WEEKDAY(A8489)</f>
        <v>6</v>
      </c>
      <c r="D8489" s="164">
        <v>16</v>
      </c>
      <c r="E8489" s="163">
        <v>10</v>
      </c>
      <c r="F8489" s="163">
        <v>14.295000000000002</v>
      </c>
      <c r="G8489" s="163">
        <v>12.942499999999999</v>
      </c>
      <c r="H8489" s="1">
        <v>3167</v>
      </c>
      <c r="I8489" s="161">
        <f>VLOOKUP(B8489,L$2:M$54,2,FALSE)</f>
        <v>0.99537328145144521</v>
      </c>
      <c r="J8489">
        <f>MAX(I8489*F8489,E8489)</f>
        <v>14.228861058348411</v>
      </c>
      <c r="L8489" s="166"/>
      <c r="M8489" s="41"/>
      <c r="N8489" s="41"/>
      <c r="O8489" s="41"/>
    </row>
    <row r="8490" spans="1:15" x14ac:dyDescent="0.25">
      <c r="A8490" s="165">
        <v>43819.666666666664</v>
      </c>
      <c r="B8490" s="167">
        <f>WEEKNUM(A8490)</f>
        <v>51</v>
      </c>
      <c r="C8490" s="164">
        <f>WEEKDAY(A8490)</f>
        <v>6</v>
      </c>
      <c r="D8490" s="164">
        <v>17</v>
      </c>
      <c r="E8490" s="163">
        <v>10</v>
      </c>
      <c r="F8490" s="163">
        <v>14.035</v>
      </c>
      <c r="G8490" s="163">
        <v>12.364999999999998</v>
      </c>
      <c r="H8490" s="1">
        <v>3727</v>
      </c>
      <c r="I8490" s="161">
        <f>VLOOKUP(B8490,L$2:M$54,2,FALSE)</f>
        <v>0.99537328145144521</v>
      </c>
      <c r="J8490">
        <f>MAX(I8490*F8490,E8490)</f>
        <v>13.970064005171034</v>
      </c>
      <c r="L8490" s="166"/>
      <c r="M8490" s="41"/>
      <c r="N8490" s="41"/>
      <c r="O8490" s="41"/>
    </row>
    <row r="8491" spans="1:15" x14ac:dyDescent="0.25">
      <c r="A8491" s="165">
        <v>43819.708333333336</v>
      </c>
      <c r="B8491" s="167">
        <f>WEEKNUM(A8491)</f>
        <v>51</v>
      </c>
      <c r="C8491" s="164">
        <f>WEEKDAY(A8491)</f>
        <v>6</v>
      </c>
      <c r="D8491" s="164">
        <v>18</v>
      </c>
      <c r="E8491" s="163">
        <v>10</v>
      </c>
      <c r="F8491" s="163">
        <v>15.855</v>
      </c>
      <c r="G8491" s="163">
        <v>12.572500000000002</v>
      </c>
      <c r="H8491" s="1">
        <v>2914</v>
      </c>
      <c r="I8491" s="161">
        <f>VLOOKUP(B8491,L$2:M$54,2,FALSE)</f>
        <v>0.99537328145144521</v>
      </c>
      <c r="J8491">
        <f>MAX(I8491*F8491,E8491)</f>
        <v>15.781643377412664</v>
      </c>
      <c r="L8491" s="166"/>
      <c r="M8491" s="41"/>
      <c r="N8491" s="41"/>
      <c r="O8491" s="41"/>
    </row>
    <row r="8492" spans="1:15" x14ac:dyDescent="0.25">
      <c r="A8492" s="165">
        <v>43819.75</v>
      </c>
      <c r="B8492" s="167">
        <f>WEEKNUM(A8492)</f>
        <v>51</v>
      </c>
      <c r="C8492" s="164">
        <f>WEEKDAY(A8492)</f>
        <v>6</v>
      </c>
      <c r="D8492" s="164">
        <v>19</v>
      </c>
      <c r="E8492" s="163">
        <v>10</v>
      </c>
      <c r="F8492" s="163">
        <v>16.524999999999999</v>
      </c>
      <c r="G8492" s="163">
        <v>13.99</v>
      </c>
      <c r="H8492" s="1">
        <v>3430</v>
      </c>
      <c r="I8492" s="161">
        <f>VLOOKUP(B8492,L$2:M$54,2,FALSE)</f>
        <v>0.99537328145144521</v>
      </c>
      <c r="J8492">
        <f>MAX(I8492*F8492,E8492)</f>
        <v>16.448543475985129</v>
      </c>
      <c r="L8492" s="166"/>
      <c r="M8492" s="41"/>
      <c r="N8492" s="41"/>
      <c r="O8492" s="41"/>
    </row>
    <row r="8493" spans="1:15" x14ac:dyDescent="0.25">
      <c r="A8493" s="165">
        <v>43819.791666666664</v>
      </c>
      <c r="B8493" s="167">
        <f>WEEKNUM(A8493)</f>
        <v>51</v>
      </c>
      <c r="C8493" s="164">
        <f>WEEKDAY(A8493)</f>
        <v>6</v>
      </c>
      <c r="D8493" s="164">
        <v>20</v>
      </c>
      <c r="E8493" s="163">
        <v>10</v>
      </c>
      <c r="F8493" s="163">
        <v>16.23</v>
      </c>
      <c r="G8493" s="163">
        <v>13.225000000000001</v>
      </c>
      <c r="H8493" s="1">
        <v>1914</v>
      </c>
      <c r="I8493" s="161">
        <f>VLOOKUP(B8493,L$2:M$54,2,FALSE)</f>
        <v>0.99537328145144521</v>
      </c>
      <c r="J8493">
        <f>MAX(I8493*F8493,E8493)</f>
        <v>16.154908357956955</v>
      </c>
      <c r="L8493" s="166"/>
      <c r="M8493" s="41"/>
      <c r="N8493" s="41"/>
      <c r="O8493" s="41"/>
    </row>
    <row r="8494" spans="1:15" x14ac:dyDescent="0.25">
      <c r="A8494" s="165">
        <v>43819.833333333336</v>
      </c>
      <c r="B8494" s="167">
        <f>WEEKNUM(A8494)</f>
        <v>51</v>
      </c>
      <c r="C8494" s="164">
        <f>WEEKDAY(A8494)</f>
        <v>6</v>
      </c>
      <c r="D8494" s="164">
        <v>21</v>
      </c>
      <c r="E8494" s="163">
        <v>10</v>
      </c>
      <c r="F8494" s="163">
        <v>14.525</v>
      </c>
      <c r="G8494" s="163">
        <v>11.9725</v>
      </c>
      <c r="H8494" s="1">
        <v>1139</v>
      </c>
      <c r="I8494" s="161">
        <f>VLOOKUP(B8494,L$2:M$54,2,FALSE)</f>
        <v>0.99537328145144521</v>
      </c>
      <c r="J8494">
        <f>MAX(I8494*F8494,E8494)</f>
        <v>14.457796913082243</v>
      </c>
      <c r="L8494" s="166"/>
      <c r="M8494" s="41"/>
      <c r="N8494" s="41"/>
      <c r="O8494" s="41"/>
    </row>
    <row r="8495" spans="1:15" x14ac:dyDescent="0.25">
      <c r="A8495" s="165">
        <v>43819.875</v>
      </c>
      <c r="B8495" s="167">
        <f>WEEKNUM(A8495)</f>
        <v>51</v>
      </c>
      <c r="C8495" s="164">
        <f>WEEKDAY(A8495)</f>
        <v>6</v>
      </c>
      <c r="D8495" s="164">
        <v>22</v>
      </c>
      <c r="E8495" s="163">
        <v>10</v>
      </c>
      <c r="F8495" s="163">
        <v>13.08</v>
      </c>
      <c r="G8495" s="163">
        <v>11.754999999999999</v>
      </c>
      <c r="H8495" s="1">
        <v>1025</v>
      </c>
      <c r="I8495" s="161">
        <f>VLOOKUP(B8495,L$2:M$54,2,FALSE)</f>
        <v>0.99537328145144521</v>
      </c>
      <c r="J8495">
        <f>MAX(I8495*F8495,E8495)</f>
        <v>13.019482521384903</v>
      </c>
      <c r="L8495" s="166"/>
      <c r="M8495" s="41"/>
      <c r="N8495" s="41"/>
      <c r="O8495" s="41"/>
    </row>
    <row r="8496" spans="1:15" x14ac:dyDescent="0.25">
      <c r="A8496" s="165">
        <v>43819.916666666664</v>
      </c>
      <c r="B8496" s="167">
        <f>WEEKNUM(A8496)</f>
        <v>51</v>
      </c>
      <c r="C8496" s="164">
        <f>WEEKDAY(A8496)</f>
        <v>6</v>
      </c>
      <c r="D8496" s="164">
        <v>23</v>
      </c>
      <c r="E8496" s="163">
        <v>11.55</v>
      </c>
      <c r="F8496" s="163">
        <v>11.55</v>
      </c>
      <c r="G8496" s="163">
        <v>12.99</v>
      </c>
      <c r="H8496" s="1">
        <v>1021</v>
      </c>
      <c r="I8496" s="161">
        <f>VLOOKUP(B8496,L$2:M$54,2,FALSE)</f>
        <v>0.99537328145144521</v>
      </c>
      <c r="J8496">
        <f>MAX(I8496*F8496,E8496)</f>
        <v>11.55</v>
      </c>
      <c r="L8496" s="166"/>
      <c r="M8496" s="41"/>
      <c r="N8496" s="41"/>
      <c r="O8496" s="41"/>
    </row>
    <row r="8497" spans="1:15" x14ac:dyDescent="0.25">
      <c r="A8497" s="165">
        <v>43819.958333333336</v>
      </c>
      <c r="B8497" s="167">
        <f>WEEKNUM(A8497)</f>
        <v>51</v>
      </c>
      <c r="C8497" s="164">
        <f>WEEKDAY(A8497)</f>
        <v>6</v>
      </c>
      <c r="D8497" s="164">
        <v>24</v>
      </c>
      <c r="E8497" s="163">
        <v>11.719999999999999</v>
      </c>
      <c r="F8497" s="163">
        <v>11.719999999999999</v>
      </c>
      <c r="G8497" s="163">
        <v>12.959999999999999</v>
      </c>
      <c r="H8497" s="1">
        <v>677</v>
      </c>
      <c r="I8497" s="161">
        <f>VLOOKUP(B8497,L$2:M$54,2,FALSE)</f>
        <v>0.99537328145144521</v>
      </c>
      <c r="J8497">
        <f>MAX(I8497*F8497,E8497)</f>
        <v>11.719999999999999</v>
      </c>
      <c r="L8497" s="166"/>
      <c r="M8497" s="41"/>
      <c r="N8497" s="41"/>
      <c r="O8497" s="41"/>
    </row>
    <row r="8498" spans="1:15" x14ac:dyDescent="0.25">
      <c r="A8498" s="165">
        <v>43820</v>
      </c>
      <c r="B8498" s="167">
        <f>WEEKNUM(A8498)</f>
        <v>51</v>
      </c>
      <c r="C8498" s="164">
        <f>WEEKDAY(A8498)</f>
        <v>7</v>
      </c>
      <c r="D8498" s="164">
        <v>1</v>
      </c>
      <c r="E8498" s="163">
        <v>12.379999999999999</v>
      </c>
      <c r="F8498" s="163">
        <v>12.379999999999999</v>
      </c>
      <c r="G8498" s="163">
        <v>12.967500000000001</v>
      </c>
      <c r="H8498" s="1">
        <v>281</v>
      </c>
      <c r="I8498" s="161">
        <f>VLOOKUP(B8498,L$2:M$54,2,FALSE)</f>
        <v>0.99537328145144521</v>
      </c>
      <c r="J8498">
        <f>MAX(I8498*F8498,E8498)</f>
        <v>12.379999999999999</v>
      </c>
      <c r="L8498" s="166"/>
      <c r="M8498" s="41"/>
      <c r="N8498" s="41"/>
      <c r="O8498" s="41"/>
    </row>
    <row r="8499" spans="1:15" x14ac:dyDescent="0.25">
      <c r="A8499" s="165">
        <v>43820.041666666664</v>
      </c>
      <c r="B8499" s="167">
        <f>WEEKNUM(A8499)</f>
        <v>51</v>
      </c>
      <c r="C8499" s="164">
        <f>WEEKDAY(A8499)</f>
        <v>7</v>
      </c>
      <c r="D8499" s="164">
        <v>2</v>
      </c>
      <c r="E8499" s="163">
        <v>11.855</v>
      </c>
      <c r="F8499" s="163">
        <v>11.855</v>
      </c>
      <c r="G8499" s="163">
        <v>12.612499999999999</v>
      </c>
      <c r="H8499" s="1">
        <v>154</v>
      </c>
      <c r="I8499" s="161">
        <f>VLOOKUP(B8499,L$2:M$54,2,FALSE)</f>
        <v>0.99537328145144521</v>
      </c>
      <c r="J8499">
        <f>MAX(I8499*F8499,E8499)</f>
        <v>11.855</v>
      </c>
      <c r="L8499" s="166"/>
      <c r="M8499" s="41"/>
      <c r="N8499" s="41"/>
      <c r="O8499" s="41"/>
    </row>
    <row r="8500" spans="1:15" x14ac:dyDescent="0.25">
      <c r="A8500" s="165">
        <v>43820.083333333336</v>
      </c>
      <c r="B8500" s="167">
        <f>WEEKNUM(A8500)</f>
        <v>51</v>
      </c>
      <c r="C8500" s="164">
        <f>WEEKDAY(A8500)</f>
        <v>7</v>
      </c>
      <c r="D8500" s="164">
        <v>3</v>
      </c>
      <c r="E8500" s="163">
        <v>11.925000000000001</v>
      </c>
      <c r="F8500" s="163">
        <v>11.925000000000001</v>
      </c>
      <c r="G8500" s="163">
        <v>10.2475</v>
      </c>
      <c r="H8500" s="1">
        <v>123</v>
      </c>
      <c r="I8500" s="161">
        <f>VLOOKUP(B8500,L$2:M$54,2,FALSE)</f>
        <v>0.99537328145144521</v>
      </c>
      <c r="J8500">
        <f>MAX(I8500*F8500,E8500)</f>
        <v>11.925000000000001</v>
      </c>
      <c r="L8500" s="166"/>
      <c r="M8500" s="41"/>
      <c r="N8500" s="41"/>
      <c r="O8500" s="41"/>
    </row>
    <row r="8501" spans="1:15" x14ac:dyDescent="0.25">
      <c r="A8501" s="165">
        <v>43820.125</v>
      </c>
      <c r="B8501" s="167">
        <f>WEEKNUM(A8501)</f>
        <v>51</v>
      </c>
      <c r="C8501" s="164">
        <f>WEEKDAY(A8501)</f>
        <v>7</v>
      </c>
      <c r="D8501" s="164">
        <v>4</v>
      </c>
      <c r="E8501" s="163">
        <v>11</v>
      </c>
      <c r="F8501" s="163">
        <v>11.125</v>
      </c>
      <c r="G8501" s="163">
        <v>10.425000000000001</v>
      </c>
      <c r="H8501" s="1">
        <v>193</v>
      </c>
      <c r="I8501" s="161">
        <f>VLOOKUP(B8501,L$2:M$54,2,FALSE)</f>
        <v>0.99537328145144521</v>
      </c>
      <c r="J8501">
        <f>MAX(I8501*F8501,E8501)</f>
        <v>11.073527756147328</v>
      </c>
      <c r="L8501" s="166"/>
      <c r="M8501" s="41"/>
      <c r="N8501" s="41"/>
      <c r="O8501" s="41"/>
    </row>
    <row r="8502" spans="1:15" x14ac:dyDescent="0.25">
      <c r="A8502" s="165">
        <v>43820.166666666664</v>
      </c>
      <c r="B8502" s="167">
        <f>WEEKNUM(A8502)</f>
        <v>51</v>
      </c>
      <c r="C8502" s="164">
        <f>WEEKDAY(A8502)</f>
        <v>7</v>
      </c>
      <c r="D8502" s="164">
        <v>5</v>
      </c>
      <c r="E8502" s="163">
        <v>12</v>
      </c>
      <c r="F8502" s="163">
        <v>12.02</v>
      </c>
      <c r="G8502" s="163">
        <v>10.237500000000001</v>
      </c>
      <c r="H8502" s="1">
        <v>371</v>
      </c>
      <c r="I8502" s="161">
        <f>VLOOKUP(B8502,L$2:M$54,2,FALSE)</f>
        <v>0.99537328145144521</v>
      </c>
      <c r="J8502">
        <f>MAX(I8502*F8502,E8502)</f>
        <v>12</v>
      </c>
      <c r="L8502" s="166"/>
      <c r="M8502" s="41"/>
      <c r="N8502" s="41"/>
      <c r="O8502" s="41"/>
    </row>
    <row r="8503" spans="1:15" x14ac:dyDescent="0.25">
      <c r="A8503" s="165">
        <v>43820.208333333336</v>
      </c>
      <c r="B8503" s="167">
        <f>WEEKNUM(A8503)</f>
        <v>51</v>
      </c>
      <c r="C8503" s="164">
        <f>WEEKDAY(A8503)</f>
        <v>7</v>
      </c>
      <c r="D8503" s="164">
        <v>6</v>
      </c>
      <c r="E8503" s="163">
        <v>10</v>
      </c>
      <c r="F8503" s="163">
        <v>10.565000000000001</v>
      </c>
      <c r="G8503" s="163">
        <v>11.1875</v>
      </c>
      <c r="H8503" s="1">
        <v>907</v>
      </c>
      <c r="I8503" s="161">
        <f>VLOOKUP(B8503,L$2:M$54,2,FALSE)</f>
        <v>0.99537328145144521</v>
      </c>
      <c r="J8503">
        <f>MAX(I8503*F8503,E8503)</f>
        <v>10.51611871853452</v>
      </c>
      <c r="L8503" s="166"/>
      <c r="M8503" s="41"/>
      <c r="N8503" s="41"/>
      <c r="O8503" s="41"/>
    </row>
    <row r="8504" spans="1:15" x14ac:dyDescent="0.25">
      <c r="A8504" s="165">
        <v>43820.25</v>
      </c>
      <c r="B8504" s="167">
        <f>WEEKNUM(A8504)</f>
        <v>51</v>
      </c>
      <c r="C8504" s="164">
        <f>WEEKDAY(A8504)</f>
        <v>7</v>
      </c>
      <c r="D8504" s="164">
        <v>7</v>
      </c>
      <c r="E8504" s="163">
        <v>10</v>
      </c>
      <c r="F8504" s="163">
        <v>9.99</v>
      </c>
      <c r="G8504" s="163">
        <v>9.5249999999999986</v>
      </c>
      <c r="H8504" s="1">
        <v>3177</v>
      </c>
      <c r="I8504" s="161">
        <f>VLOOKUP(B8504,L$2:M$54,2,FALSE)</f>
        <v>0.99537328145144521</v>
      </c>
      <c r="J8504">
        <f>MAX(I8504*F8504,E8504)</f>
        <v>10</v>
      </c>
      <c r="L8504" s="166"/>
      <c r="M8504" s="41"/>
      <c r="N8504" s="41"/>
      <c r="O8504" s="41"/>
    </row>
    <row r="8505" spans="1:15" x14ac:dyDescent="0.25">
      <c r="A8505" s="165">
        <v>43820.291666666664</v>
      </c>
      <c r="B8505" s="167">
        <f>WEEKNUM(A8505)</f>
        <v>51</v>
      </c>
      <c r="C8505" s="164">
        <f>WEEKDAY(A8505)</f>
        <v>7</v>
      </c>
      <c r="D8505" s="164">
        <v>8</v>
      </c>
      <c r="E8505" s="163">
        <v>10</v>
      </c>
      <c r="F8505" s="163">
        <v>11.98</v>
      </c>
      <c r="G8505" s="163">
        <v>11.5025</v>
      </c>
      <c r="H8505" s="1">
        <v>4004</v>
      </c>
      <c r="I8505" s="161">
        <f>VLOOKUP(B8505,L$2:M$54,2,FALSE)</f>
        <v>0.99537328145144521</v>
      </c>
      <c r="J8505">
        <f>MAX(I8505*F8505,E8505)</f>
        <v>11.924571911788314</v>
      </c>
      <c r="L8505" s="166"/>
      <c r="M8505" s="41"/>
      <c r="N8505" s="41"/>
      <c r="O8505" s="41"/>
    </row>
    <row r="8506" spans="1:15" x14ac:dyDescent="0.25">
      <c r="A8506" s="165">
        <v>43820.333333333336</v>
      </c>
      <c r="B8506" s="167">
        <f>WEEKNUM(A8506)</f>
        <v>51</v>
      </c>
      <c r="C8506" s="164">
        <f>WEEKDAY(A8506)</f>
        <v>7</v>
      </c>
      <c r="D8506" s="164">
        <v>9</v>
      </c>
      <c r="E8506" s="163">
        <v>10</v>
      </c>
      <c r="F8506" s="163">
        <v>15.010000000000002</v>
      </c>
      <c r="G8506" s="163">
        <v>13.2675</v>
      </c>
      <c r="H8506" s="1">
        <v>3805</v>
      </c>
      <c r="I8506" s="161">
        <f>VLOOKUP(B8506,L$2:M$54,2,FALSE)</f>
        <v>0.99537328145144521</v>
      </c>
      <c r="J8506">
        <f>MAX(I8506*F8506,E8506)</f>
        <v>14.940552954586193</v>
      </c>
      <c r="L8506" s="166"/>
      <c r="M8506" s="41"/>
      <c r="N8506" s="41"/>
      <c r="O8506" s="41"/>
    </row>
    <row r="8507" spans="1:15" x14ac:dyDescent="0.25">
      <c r="A8507" s="165">
        <v>43820.375</v>
      </c>
      <c r="B8507" s="167">
        <f>WEEKNUM(A8507)</f>
        <v>51</v>
      </c>
      <c r="C8507" s="164">
        <f>WEEKDAY(A8507)</f>
        <v>7</v>
      </c>
      <c r="D8507" s="164">
        <v>10</v>
      </c>
      <c r="E8507" s="163">
        <v>10</v>
      </c>
      <c r="F8507" s="163">
        <v>15.76</v>
      </c>
      <c r="G8507" s="163">
        <v>14.645</v>
      </c>
      <c r="H8507" s="1">
        <v>2985</v>
      </c>
      <c r="I8507" s="161">
        <f>VLOOKUP(B8507,L$2:M$54,2,FALSE)</f>
        <v>0.99537328145144521</v>
      </c>
      <c r="J8507">
        <f>MAX(I8507*F8507,E8507)</f>
        <v>15.687082915674777</v>
      </c>
      <c r="L8507" s="166"/>
      <c r="M8507" s="41"/>
      <c r="N8507" s="41"/>
      <c r="O8507" s="41"/>
    </row>
    <row r="8508" spans="1:15" x14ac:dyDescent="0.25">
      <c r="A8508" s="165">
        <v>43820.416666666664</v>
      </c>
      <c r="B8508" s="167">
        <f>WEEKNUM(A8508)</f>
        <v>51</v>
      </c>
      <c r="C8508" s="164">
        <f>WEEKDAY(A8508)</f>
        <v>7</v>
      </c>
      <c r="D8508" s="164">
        <v>11</v>
      </c>
      <c r="E8508" s="163">
        <v>10</v>
      </c>
      <c r="F8508" s="163">
        <v>14.955000000000002</v>
      </c>
      <c r="G8508" s="163">
        <v>12.512499999999999</v>
      </c>
      <c r="H8508" s="1">
        <v>2835</v>
      </c>
      <c r="I8508" s="161">
        <f>VLOOKUP(B8508,L$2:M$54,2,FALSE)</f>
        <v>0.99537328145144521</v>
      </c>
      <c r="J8508">
        <f>MAX(I8508*F8508,E8508)</f>
        <v>14.885807424106366</v>
      </c>
      <c r="L8508" s="166"/>
      <c r="M8508" s="41"/>
      <c r="N8508" s="41"/>
      <c r="O8508" s="41"/>
    </row>
    <row r="8509" spans="1:15" x14ac:dyDescent="0.25">
      <c r="A8509" s="165">
        <v>43820.458333333336</v>
      </c>
      <c r="B8509" s="167">
        <f>WEEKNUM(A8509)</f>
        <v>51</v>
      </c>
      <c r="C8509" s="164">
        <f>WEEKDAY(A8509)</f>
        <v>7</v>
      </c>
      <c r="D8509" s="164">
        <v>12</v>
      </c>
      <c r="E8509" s="163">
        <v>10</v>
      </c>
      <c r="F8509" s="163">
        <v>15.905000000000001</v>
      </c>
      <c r="G8509" s="163">
        <v>11.959999999999999</v>
      </c>
      <c r="H8509" s="1">
        <v>2917</v>
      </c>
      <c r="I8509" s="161">
        <f>VLOOKUP(B8509,L$2:M$54,2,FALSE)</f>
        <v>0.99537328145144521</v>
      </c>
      <c r="J8509">
        <f>MAX(I8509*F8509,E8509)</f>
        <v>15.831412041485237</v>
      </c>
      <c r="L8509" s="166"/>
      <c r="M8509" s="41"/>
      <c r="N8509" s="41"/>
      <c r="O8509" s="41"/>
    </row>
    <row r="8510" spans="1:15" x14ac:dyDescent="0.25">
      <c r="A8510" s="165">
        <v>43820.5</v>
      </c>
      <c r="B8510" s="167">
        <f>WEEKNUM(A8510)</f>
        <v>51</v>
      </c>
      <c r="C8510" s="164">
        <f>WEEKDAY(A8510)</f>
        <v>7</v>
      </c>
      <c r="D8510" s="164">
        <v>13</v>
      </c>
      <c r="E8510" s="163">
        <v>10</v>
      </c>
      <c r="F8510" s="163">
        <v>14.8</v>
      </c>
      <c r="G8510" s="163">
        <v>12.1</v>
      </c>
      <c r="H8510" s="1">
        <v>2587</v>
      </c>
      <c r="I8510" s="161">
        <f>VLOOKUP(B8510,L$2:M$54,2,FALSE)</f>
        <v>0.99537328145144521</v>
      </c>
      <c r="J8510">
        <f>MAX(I8510*F8510,E8510)</f>
        <v>14.73152456548139</v>
      </c>
      <c r="L8510" s="166"/>
      <c r="M8510" s="41"/>
      <c r="N8510" s="41"/>
      <c r="O8510" s="41"/>
    </row>
    <row r="8511" spans="1:15" x14ac:dyDescent="0.25">
      <c r="A8511" s="165">
        <v>43820.541666666664</v>
      </c>
      <c r="B8511" s="167">
        <f>WEEKNUM(A8511)</f>
        <v>51</v>
      </c>
      <c r="C8511" s="164">
        <f>WEEKDAY(A8511)</f>
        <v>7</v>
      </c>
      <c r="D8511" s="164">
        <v>14</v>
      </c>
      <c r="E8511" s="163">
        <v>10</v>
      </c>
      <c r="F8511" s="163">
        <v>13.914999999999999</v>
      </c>
      <c r="G8511" s="163">
        <v>12.2225</v>
      </c>
      <c r="H8511" s="1">
        <v>2654</v>
      </c>
      <c r="I8511" s="161">
        <f>VLOOKUP(B8511,L$2:M$54,2,FALSE)</f>
        <v>0.99537328145144521</v>
      </c>
      <c r="J8511">
        <f>MAX(I8511*F8511,E8511)</f>
        <v>13.850619211396859</v>
      </c>
      <c r="L8511" s="166"/>
      <c r="M8511" s="41"/>
      <c r="N8511" s="41"/>
      <c r="O8511" s="41"/>
    </row>
    <row r="8512" spans="1:15" x14ac:dyDescent="0.25">
      <c r="A8512" s="165">
        <v>43820.583333333336</v>
      </c>
      <c r="B8512" s="167">
        <f>WEEKNUM(A8512)</f>
        <v>51</v>
      </c>
      <c r="C8512" s="164">
        <f>WEEKDAY(A8512)</f>
        <v>7</v>
      </c>
      <c r="D8512" s="164">
        <v>15</v>
      </c>
      <c r="E8512" s="163">
        <v>10</v>
      </c>
      <c r="F8512" s="163">
        <v>14.510000000000002</v>
      </c>
      <c r="G8512" s="163">
        <v>11.895</v>
      </c>
      <c r="H8512" s="1">
        <v>2871</v>
      </c>
      <c r="I8512" s="161">
        <f>VLOOKUP(B8512,L$2:M$54,2,FALSE)</f>
        <v>0.99537328145144521</v>
      </c>
      <c r="J8512">
        <f>MAX(I8512*F8512,E8512)</f>
        <v>14.442866313860472</v>
      </c>
      <c r="L8512" s="166"/>
      <c r="M8512" s="41"/>
      <c r="N8512" s="41"/>
      <c r="O8512" s="41"/>
    </row>
    <row r="8513" spans="1:15" x14ac:dyDescent="0.25">
      <c r="A8513" s="165">
        <v>43820.625</v>
      </c>
      <c r="B8513" s="167">
        <f>WEEKNUM(A8513)</f>
        <v>51</v>
      </c>
      <c r="C8513" s="164">
        <f>WEEKDAY(A8513)</f>
        <v>7</v>
      </c>
      <c r="D8513" s="164">
        <v>16</v>
      </c>
      <c r="E8513" s="163">
        <v>10</v>
      </c>
      <c r="F8513" s="163">
        <v>14.995000000000001</v>
      </c>
      <c r="G8513" s="163">
        <v>12.147500000000001</v>
      </c>
      <c r="H8513" s="1">
        <v>3248</v>
      </c>
      <c r="I8513" s="161">
        <f>VLOOKUP(B8513,L$2:M$54,2,FALSE)</f>
        <v>0.99537328145144521</v>
      </c>
      <c r="J8513">
        <f>MAX(I8513*F8513,E8513)</f>
        <v>14.925622355364421</v>
      </c>
      <c r="L8513" s="166"/>
      <c r="M8513" s="41"/>
      <c r="N8513" s="41"/>
      <c r="O8513" s="41"/>
    </row>
    <row r="8514" spans="1:15" x14ac:dyDescent="0.25">
      <c r="A8514" s="165">
        <v>43820.666666666664</v>
      </c>
      <c r="B8514" s="167">
        <f>WEEKNUM(A8514)</f>
        <v>51</v>
      </c>
      <c r="C8514" s="164">
        <f>WEEKDAY(A8514)</f>
        <v>7</v>
      </c>
      <c r="D8514" s="164">
        <v>17</v>
      </c>
      <c r="E8514" s="163">
        <v>10</v>
      </c>
      <c r="F8514" s="163">
        <v>16.05</v>
      </c>
      <c r="G8514" s="163">
        <v>12.0175</v>
      </c>
      <c r="H8514" s="1">
        <v>3930</v>
      </c>
      <c r="I8514" s="161">
        <f>VLOOKUP(B8514,L$2:M$54,2,FALSE)</f>
        <v>0.99537328145144521</v>
      </c>
      <c r="J8514">
        <f>MAX(I8514*F8514,E8514)</f>
        <v>15.975741167295697</v>
      </c>
      <c r="L8514" s="166"/>
      <c r="M8514" s="41"/>
      <c r="N8514" s="41"/>
      <c r="O8514" s="41"/>
    </row>
    <row r="8515" spans="1:15" x14ac:dyDescent="0.25">
      <c r="A8515" s="165">
        <v>43820.708333333336</v>
      </c>
      <c r="B8515" s="167">
        <f>WEEKNUM(A8515)</f>
        <v>51</v>
      </c>
      <c r="C8515" s="164">
        <f>WEEKDAY(A8515)</f>
        <v>7</v>
      </c>
      <c r="D8515" s="164">
        <v>18</v>
      </c>
      <c r="E8515" s="163">
        <v>10</v>
      </c>
      <c r="F8515" s="163">
        <v>16.064999999999998</v>
      </c>
      <c r="G8515" s="163">
        <v>12.9275</v>
      </c>
      <c r="H8515" s="1">
        <v>3843</v>
      </c>
      <c r="I8515" s="161">
        <f>VLOOKUP(B8515,L$2:M$54,2,FALSE)</f>
        <v>0.99537328145144521</v>
      </c>
      <c r="J8515">
        <f>MAX(I8515*F8515,E8515)</f>
        <v>15.990671766517465</v>
      </c>
      <c r="L8515" s="166"/>
      <c r="M8515" s="41"/>
      <c r="N8515" s="41"/>
      <c r="O8515" s="41"/>
    </row>
    <row r="8516" spans="1:15" x14ac:dyDescent="0.25">
      <c r="A8516" s="165">
        <v>43820.75</v>
      </c>
      <c r="B8516" s="167">
        <f>WEEKNUM(A8516)</f>
        <v>51</v>
      </c>
      <c r="C8516" s="164">
        <f>WEEKDAY(A8516)</f>
        <v>7</v>
      </c>
      <c r="D8516" s="164">
        <v>19</v>
      </c>
      <c r="E8516" s="163">
        <v>10</v>
      </c>
      <c r="F8516" s="163">
        <v>18.015000000000001</v>
      </c>
      <c r="G8516" s="163">
        <v>13.262499999999999</v>
      </c>
      <c r="H8516" s="1">
        <v>2929</v>
      </c>
      <c r="I8516" s="161">
        <f>VLOOKUP(B8516,L$2:M$54,2,FALSE)</f>
        <v>0.99537328145144521</v>
      </c>
      <c r="J8516">
        <f>MAX(I8516*F8516,E8516)</f>
        <v>17.931649665347788</v>
      </c>
      <c r="L8516" s="166"/>
      <c r="M8516" s="41"/>
      <c r="N8516" s="41"/>
      <c r="O8516" s="41"/>
    </row>
    <row r="8517" spans="1:15" x14ac:dyDescent="0.25">
      <c r="A8517" s="165">
        <v>43820.791666666664</v>
      </c>
      <c r="B8517" s="167">
        <f>WEEKNUM(A8517)</f>
        <v>51</v>
      </c>
      <c r="C8517" s="164">
        <f>WEEKDAY(A8517)</f>
        <v>7</v>
      </c>
      <c r="D8517" s="164">
        <v>20</v>
      </c>
      <c r="E8517" s="163">
        <v>10</v>
      </c>
      <c r="F8517" s="163">
        <v>15.719999999999999</v>
      </c>
      <c r="G8517" s="163">
        <v>13.115</v>
      </c>
      <c r="H8517" s="1">
        <v>2045</v>
      </c>
      <c r="I8517" s="161">
        <f>VLOOKUP(B8517,L$2:M$54,2,FALSE)</f>
        <v>0.99537328145144521</v>
      </c>
      <c r="J8517">
        <f>MAX(I8517*F8517,E8517)</f>
        <v>15.647267984416718</v>
      </c>
      <c r="L8517" s="166"/>
      <c r="M8517" s="41"/>
      <c r="N8517" s="41"/>
      <c r="O8517" s="41"/>
    </row>
    <row r="8518" spans="1:15" x14ac:dyDescent="0.25">
      <c r="A8518" s="165">
        <v>43820.833333333336</v>
      </c>
      <c r="B8518" s="167">
        <f>WEEKNUM(A8518)</f>
        <v>51</v>
      </c>
      <c r="C8518" s="164">
        <f>WEEKDAY(A8518)</f>
        <v>7</v>
      </c>
      <c r="D8518" s="164">
        <v>21</v>
      </c>
      <c r="E8518" s="163">
        <v>10</v>
      </c>
      <c r="F8518" s="163">
        <v>14.530000000000001</v>
      </c>
      <c r="G8518" s="163">
        <v>12.262500000000001</v>
      </c>
      <c r="H8518" s="1">
        <v>1335</v>
      </c>
      <c r="I8518" s="161">
        <f>VLOOKUP(B8518,L$2:M$54,2,FALSE)</f>
        <v>0.99537328145144521</v>
      </c>
      <c r="J8518">
        <f>MAX(I8518*F8518,E8518)</f>
        <v>14.462773779489501</v>
      </c>
      <c r="L8518" s="166"/>
      <c r="M8518" s="41"/>
      <c r="N8518" s="41"/>
      <c r="O8518" s="41"/>
    </row>
    <row r="8519" spans="1:15" x14ac:dyDescent="0.25">
      <c r="A8519" s="165">
        <v>43820.875</v>
      </c>
      <c r="B8519" s="167">
        <f>WEEKNUM(A8519)</f>
        <v>51</v>
      </c>
      <c r="C8519" s="164">
        <f>WEEKDAY(A8519)</f>
        <v>7</v>
      </c>
      <c r="D8519" s="164">
        <v>22</v>
      </c>
      <c r="E8519" s="163">
        <v>10</v>
      </c>
      <c r="F8519" s="163">
        <v>12.975</v>
      </c>
      <c r="G8519" s="163">
        <v>11.54</v>
      </c>
      <c r="H8519" s="1">
        <v>999</v>
      </c>
      <c r="I8519" s="161">
        <f>VLOOKUP(B8519,L$2:M$54,2,FALSE)</f>
        <v>0.99537328145144521</v>
      </c>
      <c r="J8519">
        <f>MAX(I8519*F8519,E8519)</f>
        <v>12.914968326832501</v>
      </c>
      <c r="L8519" s="166"/>
      <c r="M8519" s="41"/>
      <c r="N8519" s="41"/>
      <c r="O8519" s="41"/>
    </row>
    <row r="8520" spans="1:15" x14ac:dyDescent="0.25">
      <c r="A8520" s="165">
        <v>43820.916666666664</v>
      </c>
      <c r="B8520" s="167">
        <f>WEEKNUM(A8520)</f>
        <v>51</v>
      </c>
      <c r="C8520" s="164">
        <f>WEEKDAY(A8520)</f>
        <v>7</v>
      </c>
      <c r="D8520" s="164">
        <v>23</v>
      </c>
      <c r="E8520" s="163">
        <v>12</v>
      </c>
      <c r="F8520" s="163">
        <v>12.2</v>
      </c>
      <c r="G8520" s="163">
        <v>11.55</v>
      </c>
      <c r="H8520" s="1">
        <v>902</v>
      </c>
      <c r="I8520" s="161">
        <f>VLOOKUP(B8520,L$2:M$54,2,FALSE)</f>
        <v>0.99537328145144521</v>
      </c>
      <c r="J8520">
        <f>MAX(I8520*F8520,E8520)</f>
        <v>12.14355403370763</v>
      </c>
      <c r="L8520" s="166"/>
      <c r="M8520" s="41"/>
      <c r="N8520" s="41"/>
      <c r="O8520" s="41"/>
    </row>
    <row r="8521" spans="1:15" x14ac:dyDescent="0.25">
      <c r="A8521" s="165">
        <v>43820.958333333336</v>
      </c>
      <c r="B8521" s="167">
        <f>WEEKNUM(A8521)</f>
        <v>51</v>
      </c>
      <c r="C8521" s="164">
        <f>WEEKDAY(A8521)</f>
        <v>7</v>
      </c>
      <c r="D8521" s="164">
        <v>24</v>
      </c>
      <c r="E8521" s="163">
        <v>12</v>
      </c>
      <c r="F8521" s="163">
        <v>12.885</v>
      </c>
      <c r="G8521" s="163">
        <v>11.719999999999999</v>
      </c>
      <c r="H8521" s="1">
        <v>666</v>
      </c>
      <c r="I8521" s="161">
        <f>VLOOKUP(B8521,L$2:M$54,2,FALSE)</f>
        <v>0.99537328145144521</v>
      </c>
      <c r="J8521">
        <f>MAX(I8521*F8521,E8521)</f>
        <v>12.825384731501872</v>
      </c>
      <c r="L8521" s="166"/>
      <c r="M8521" s="41"/>
      <c r="N8521" s="41"/>
      <c r="O8521" s="41"/>
    </row>
    <row r="8522" spans="1:15" x14ac:dyDescent="0.25">
      <c r="A8522" s="165">
        <v>43821</v>
      </c>
      <c r="B8522" s="167">
        <f>WEEKNUM(A8522)</f>
        <v>52</v>
      </c>
      <c r="C8522" s="164">
        <f>WEEKDAY(A8522)</f>
        <v>1</v>
      </c>
      <c r="D8522" s="164">
        <v>1</v>
      </c>
      <c r="E8522" s="163">
        <v>11.645</v>
      </c>
      <c r="F8522" s="163">
        <v>11.645</v>
      </c>
      <c r="G8522" s="163">
        <v>12.379999999999999</v>
      </c>
      <c r="H8522" s="1">
        <v>329</v>
      </c>
      <c r="I8522" s="161">
        <f>VLOOKUP(B8522,L$2:M$54,2,FALSE)</f>
        <v>0.7445225864315772</v>
      </c>
      <c r="J8522">
        <f>MAX(I8522*F8522,E8522)</f>
        <v>11.645</v>
      </c>
      <c r="L8522" s="166"/>
      <c r="M8522" s="41"/>
      <c r="N8522" s="41"/>
      <c r="O8522" s="41"/>
    </row>
    <row r="8523" spans="1:15" x14ac:dyDescent="0.25">
      <c r="A8523" s="165">
        <v>43821.041666666664</v>
      </c>
      <c r="B8523" s="167">
        <f>WEEKNUM(A8523)</f>
        <v>52</v>
      </c>
      <c r="C8523" s="164">
        <f>WEEKDAY(A8523)</f>
        <v>1</v>
      </c>
      <c r="D8523" s="164">
        <v>2</v>
      </c>
      <c r="E8523" s="163">
        <v>12.100000000000001</v>
      </c>
      <c r="F8523" s="163">
        <v>12.100000000000001</v>
      </c>
      <c r="G8523" s="163">
        <v>11.855</v>
      </c>
      <c r="H8523" s="1">
        <v>189</v>
      </c>
      <c r="I8523" s="161">
        <f>VLOOKUP(B8523,L$2:M$54,2,FALSE)</f>
        <v>0.7445225864315772</v>
      </c>
      <c r="J8523">
        <f>MAX(I8523*F8523,E8523)</f>
        <v>12.100000000000001</v>
      </c>
      <c r="L8523" s="166"/>
      <c r="M8523" s="41"/>
      <c r="N8523" s="41"/>
      <c r="O8523" s="41"/>
    </row>
    <row r="8524" spans="1:15" x14ac:dyDescent="0.25">
      <c r="A8524" s="165">
        <v>43821.083333333336</v>
      </c>
      <c r="B8524" s="167">
        <f>WEEKNUM(A8524)</f>
        <v>52</v>
      </c>
      <c r="C8524" s="164">
        <f>WEEKDAY(A8524)</f>
        <v>1</v>
      </c>
      <c r="D8524" s="164">
        <v>3</v>
      </c>
      <c r="E8524" s="163">
        <v>11.620000000000001</v>
      </c>
      <c r="F8524" s="163">
        <v>11.620000000000001</v>
      </c>
      <c r="G8524" s="163">
        <v>11.925000000000001</v>
      </c>
      <c r="H8524" s="1">
        <v>145</v>
      </c>
      <c r="I8524" s="161">
        <f>VLOOKUP(B8524,L$2:M$54,2,FALSE)</f>
        <v>0.7445225864315772</v>
      </c>
      <c r="J8524">
        <f>MAX(I8524*F8524,E8524)</f>
        <v>11.620000000000001</v>
      </c>
      <c r="L8524" s="166"/>
      <c r="M8524" s="41"/>
      <c r="N8524" s="41"/>
      <c r="O8524" s="41"/>
    </row>
    <row r="8525" spans="1:15" x14ac:dyDescent="0.25">
      <c r="A8525" s="165">
        <v>43821.125</v>
      </c>
      <c r="B8525" s="167">
        <f>WEEKNUM(A8525)</f>
        <v>52</v>
      </c>
      <c r="C8525" s="164">
        <f>WEEKDAY(A8525)</f>
        <v>1</v>
      </c>
      <c r="D8525" s="164">
        <v>4</v>
      </c>
      <c r="E8525" s="163">
        <v>10.18</v>
      </c>
      <c r="F8525" s="163">
        <v>10.18</v>
      </c>
      <c r="G8525" s="163">
        <v>11.0625</v>
      </c>
      <c r="H8525" s="1">
        <v>208</v>
      </c>
      <c r="I8525" s="161">
        <f>VLOOKUP(B8525,L$2:M$54,2,FALSE)</f>
        <v>0.7445225864315772</v>
      </c>
      <c r="J8525">
        <f>MAX(I8525*F8525,E8525)</f>
        <v>10.18</v>
      </c>
      <c r="L8525" s="166"/>
      <c r="M8525" s="41"/>
      <c r="N8525" s="41"/>
      <c r="O8525" s="41"/>
    </row>
    <row r="8526" spans="1:15" x14ac:dyDescent="0.25">
      <c r="A8526" s="165">
        <v>43821.166666666664</v>
      </c>
      <c r="B8526" s="167">
        <f>WEEKNUM(A8526)</f>
        <v>52</v>
      </c>
      <c r="C8526" s="164">
        <f>WEEKDAY(A8526)</f>
        <v>1</v>
      </c>
      <c r="D8526" s="164">
        <v>5</v>
      </c>
      <c r="E8526" s="163">
        <v>9.7899999999999991</v>
      </c>
      <c r="F8526" s="163">
        <v>9.7899999999999991</v>
      </c>
      <c r="G8526" s="163">
        <v>12.01</v>
      </c>
      <c r="H8526" s="1">
        <v>417</v>
      </c>
      <c r="I8526" s="161">
        <f>VLOOKUP(B8526,L$2:M$54,2,FALSE)</f>
        <v>0.7445225864315772</v>
      </c>
      <c r="J8526">
        <f>MAX(I8526*F8526,E8526)</f>
        <v>9.7899999999999991</v>
      </c>
      <c r="L8526" s="166"/>
      <c r="M8526" s="41"/>
      <c r="N8526" s="41"/>
      <c r="O8526" s="41"/>
    </row>
    <row r="8527" spans="1:15" x14ac:dyDescent="0.25">
      <c r="A8527" s="165">
        <v>43821.208333333336</v>
      </c>
      <c r="B8527" s="167">
        <f>WEEKNUM(A8527)</f>
        <v>52</v>
      </c>
      <c r="C8527" s="164">
        <f>WEEKDAY(A8527)</f>
        <v>1</v>
      </c>
      <c r="D8527" s="164">
        <v>6</v>
      </c>
      <c r="E8527" s="163">
        <v>10.120000000000001</v>
      </c>
      <c r="F8527" s="163">
        <v>10.120000000000001</v>
      </c>
      <c r="G8527" s="163">
        <v>10.282499999999999</v>
      </c>
      <c r="H8527" s="1">
        <v>874</v>
      </c>
      <c r="I8527" s="161">
        <f>VLOOKUP(B8527,L$2:M$54,2,FALSE)</f>
        <v>0.7445225864315772</v>
      </c>
      <c r="J8527">
        <f>MAX(I8527*F8527,E8527)</f>
        <v>10.120000000000001</v>
      </c>
      <c r="L8527" s="166"/>
      <c r="M8527" s="41"/>
      <c r="N8527" s="41"/>
      <c r="O8527" s="41"/>
    </row>
    <row r="8528" spans="1:15" x14ac:dyDescent="0.25">
      <c r="A8528" s="165">
        <v>43821.25</v>
      </c>
      <c r="B8528" s="167">
        <f>WEEKNUM(A8528)</f>
        <v>52</v>
      </c>
      <c r="C8528" s="164">
        <f>WEEKDAY(A8528)</f>
        <v>1</v>
      </c>
      <c r="D8528" s="164">
        <v>7</v>
      </c>
      <c r="E8528" s="163">
        <v>10.14</v>
      </c>
      <c r="F8528" s="163">
        <v>10.14</v>
      </c>
      <c r="G8528" s="163">
        <v>9.995000000000001</v>
      </c>
      <c r="H8528" s="1">
        <v>2702</v>
      </c>
      <c r="I8528" s="161">
        <f>VLOOKUP(B8528,L$2:M$54,2,FALSE)</f>
        <v>0.7445225864315772</v>
      </c>
      <c r="J8528">
        <f>MAX(I8528*F8528,E8528)</f>
        <v>10.14</v>
      </c>
      <c r="L8528" s="166"/>
      <c r="M8528" s="41"/>
      <c r="N8528" s="41"/>
      <c r="O8528" s="41"/>
    </row>
    <row r="8529" spans="1:15" x14ac:dyDescent="0.25">
      <c r="A8529" s="165">
        <v>43821.291666666664</v>
      </c>
      <c r="B8529" s="167">
        <f>WEEKNUM(A8529)</f>
        <v>52</v>
      </c>
      <c r="C8529" s="164">
        <f>WEEKDAY(A8529)</f>
        <v>1</v>
      </c>
      <c r="D8529" s="164">
        <v>8</v>
      </c>
      <c r="E8529" s="163">
        <v>9.8550000000000004</v>
      </c>
      <c r="F8529" s="163">
        <v>9.870000000000001</v>
      </c>
      <c r="G8529" s="163">
        <v>10.989999999999998</v>
      </c>
      <c r="H8529" s="1">
        <v>3539</v>
      </c>
      <c r="I8529" s="161">
        <f>VLOOKUP(B8529,L$2:M$54,2,FALSE)</f>
        <v>0.7445225864315772</v>
      </c>
      <c r="J8529">
        <f>MAX(I8529*F8529,E8529)</f>
        <v>9.8550000000000004</v>
      </c>
      <c r="L8529" s="166"/>
      <c r="M8529" s="41"/>
      <c r="N8529" s="41"/>
      <c r="O8529" s="41"/>
    </row>
    <row r="8530" spans="1:15" x14ac:dyDescent="0.25">
      <c r="A8530" s="165">
        <v>43821.333333333336</v>
      </c>
      <c r="B8530" s="167">
        <f>WEEKNUM(A8530)</f>
        <v>52</v>
      </c>
      <c r="C8530" s="164">
        <f>WEEKDAY(A8530)</f>
        <v>1</v>
      </c>
      <c r="D8530" s="164">
        <v>9</v>
      </c>
      <c r="E8530" s="163">
        <v>9.9349999999999987</v>
      </c>
      <c r="F8530" s="163">
        <v>9.7650000000000006</v>
      </c>
      <c r="G8530" s="163">
        <v>12.504999999999999</v>
      </c>
      <c r="H8530" s="1">
        <v>3318</v>
      </c>
      <c r="I8530" s="161">
        <f>VLOOKUP(B8530,L$2:M$54,2,FALSE)</f>
        <v>0.7445225864315772</v>
      </c>
      <c r="J8530">
        <f>MAX(I8530*F8530,E8530)</f>
        <v>9.9349999999999987</v>
      </c>
      <c r="L8530" s="166"/>
      <c r="M8530" s="41"/>
      <c r="N8530" s="41"/>
      <c r="O8530" s="41"/>
    </row>
    <row r="8531" spans="1:15" x14ac:dyDescent="0.25">
      <c r="A8531" s="165">
        <v>43821.375</v>
      </c>
      <c r="B8531" s="167">
        <f>WEEKNUM(A8531)</f>
        <v>52</v>
      </c>
      <c r="C8531" s="164">
        <f>WEEKDAY(A8531)</f>
        <v>1</v>
      </c>
      <c r="D8531" s="164">
        <v>10</v>
      </c>
      <c r="E8531" s="163">
        <v>9</v>
      </c>
      <c r="F8531" s="163">
        <v>12.815000000000001</v>
      </c>
      <c r="G8531" s="163">
        <v>12.879999999999999</v>
      </c>
      <c r="H8531" s="1">
        <v>2985</v>
      </c>
      <c r="I8531" s="161">
        <f>VLOOKUP(B8531,L$2:M$54,2,FALSE)</f>
        <v>0.7445225864315772</v>
      </c>
      <c r="J8531">
        <f>MAX(I8531*F8531,E8531)</f>
        <v>9.5410569451206637</v>
      </c>
      <c r="L8531" s="166"/>
      <c r="M8531" s="41"/>
      <c r="N8531" s="41"/>
      <c r="O8531" s="41"/>
    </row>
    <row r="8532" spans="1:15" x14ac:dyDescent="0.25">
      <c r="A8532" s="165">
        <v>43821.416666666664</v>
      </c>
      <c r="B8532" s="167">
        <f>WEEKNUM(A8532)</f>
        <v>52</v>
      </c>
      <c r="C8532" s="164">
        <f>WEEKDAY(A8532)</f>
        <v>1</v>
      </c>
      <c r="D8532" s="164">
        <v>11</v>
      </c>
      <c r="E8532" s="163">
        <v>10</v>
      </c>
      <c r="F8532" s="163">
        <v>14.09</v>
      </c>
      <c r="G8532" s="163">
        <v>12.477500000000001</v>
      </c>
      <c r="H8532" s="1">
        <v>3026</v>
      </c>
      <c r="I8532" s="161">
        <f>VLOOKUP(B8532,L$2:M$54,2,FALSE)</f>
        <v>0.7445225864315772</v>
      </c>
      <c r="J8532">
        <f>MAX(I8532*F8532,E8532)</f>
        <v>10.490323242820923</v>
      </c>
      <c r="L8532" s="166"/>
      <c r="M8532" s="41"/>
      <c r="N8532" s="41"/>
      <c r="O8532" s="41"/>
    </row>
    <row r="8533" spans="1:15" x14ac:dyDescent="0.25">
      <c r="A8533" s="165">
        <v>43821.458333333336</v>
      </c>
      <c r="B8533" s="167">
        <f>WEEKNUM(A8533)</f>
        <v>52</v>
      </c>
      <c r="C8533" s="164">
        <f>WEEKDAY(A8533)</f>
        <v>1</v>
      </c>
      <c r="D8533" s="164">
        <v>12</v>
      </c>
      <c r="E8533" s="163">
        <v>10</v>
      </c>
      <c r="F8533" s="163">
        <v>13.98</v>
      </c>
      <c r="G8533" s="163">
        <v>12.952500000000001</v>
      </c>
      <c r="H8533" s="1">
        <v>3190</v>
      </c>
      <c r="I8533" s="161">
        <f>VLOOKUP(B8533,L$2:M$54,2,FALSE)</f>
        <v>0.7445225864315772</v>
      </c>
      <c r="J8533">
        <f>MAX(I8533*F8533,E8533)</f>
        <v>10.408425758313451</v>
      </c>
      <c r="L8533" s="166"/>
      <c r="M8533" s="41"/>
      <c r="N8533" s="41"/>
      <c r="O8533" s="41"/>
    </row>
    <row r="8534" spans="1:15" x14ac:dyDescent="0.25">
      <c r="A8534" s="165">
        <v>43821.5</v>
      </c>
      <c r="B8534" s="167">
        <f>WEEKNUM(A8534)</f>
        <v>52</v>
      </c>
      <c r="C8534" s="164">
        <f>WEEKDAY(A8534)</f>
        <v>1</v>
      </c>
      <c r="D8534" s="164">
        <v>13</v>
      </c>
      <c r="E8534" s="163">
        <v>10</v>
      </c>
      <c r="F8534" s="163">
        <v>14.09</v>
      </c>
      <c r="G8534" s="163">
        <v>12.399999999999999</v>
      </c>
      <c r="H8534" s="1">
        <v>2712</v>
      </c>
      <c r="I8534" s="161">
        <f>VLOOKUP(B8534,L$2:M$54,2,FALSE)</f>
        <v>0.7445225864315772</v>
      </c>
      <c r="J8534">
        <f>MAX(I8534*F8534,E8534)</f>
        <v>10.490323242820923</v>
      </c>
      <c r="L8534" s="166"/>
      <c r="M8534" s="41"/>
      <c r="N8534" s="41"/>
      <c r="O8534" s="41"/>
    </row>
    <row r="8535" spans="1:15" x14ac:dyDescent="0.25">
      <c r="A8535" s="165">
        <v>43821.541666666664</v>
      </c>
      <c r="B8535" s="167">
        <f>WEEKNUM(A8535)</f>
        <v>52</v>
      </c>
      <c r="C8535" s="164">
        <f>WEEKDAY(A8535)</f>
        <v>1</v>
      </c>
      <c r="D8535" s="164">
        <v>14</v>
      </c>
      <c r="E8535" s="163">
        <v>10</v>
      </c>
      <c r="F8535" s="163">
        <v>13.98</v>
      </c>
      <c r="G8535" s="163">
        <v>11.9575</v>
      </c>
      <c r="H8535" s="1">
        <v>2777</v>
      </c>
      <c r="I8535" s="161">
        <f>VLOOKUP(B8535,L$2:M$54,2,FALSE)</f>
        <v>0.7445225864315772</v>
      </c>
      <c r="J8535">
        <f>MAX(I8535*F8535,E8535)</f>
        <v>10.408425758313451</v>
      </c>
      <c r="L8535" s="166"/>
      <c r="M8535" s="41"/>
      <c r="N8535" s="41"/>
      <c r="O8535" s="41"/>
    </row>
    <row r="8536" spans="1:15" x14ac:dyDescent="0.25">
      <c r="A8536" s="165">
        <v>43821.583333333336</v>
      </c>
      <c r="B8536" s="167">
        <f>WEEKNUM(A8536)</f>
        <v>52</v>
      </c>
      <c r="C8536" s="164">
        <f>WEEKDAY(A8536)</f>
        <v>1</v>
      </c>
      <c r="D8536" s="164">
        <v>15</v>
      </c>
      <c r="E8536" s="163">
        <v>10</v>
      </c>
      <c r="F8536" s="163">
        <v>14.09</v>
      </c>
      <c r="G8536" s="163">
        <v>12.254999999999999</v>
      </c>
      <c r="H8536" s="1">
        <v>3253</v>
      </c>
      <c r="I8536" s="161">
        <f>VLOOKUP(B8536,L$2:M$54,2,FALSE)</f>
        <v>0.7445225864315772</v>
      </c>
      <c r="J8536">
        <f>MAX(I8536*F8536,E8536)</f>
        <v>10.490323242820923</v>
      </c>
      <c r="L8536" s="166"/>
      <c r="M8536" s="41"/>
      <c r="N8536" s="41"/>
      <c r="O8536" s="41"/>
    </row>
    <row r="8537" spans="1:15" x14ac:dyDescent="0.25">
      <c r="A8537" s="165">
        <v>43821.625</v>
      </c>
      <c r="B8537" s="167">
        <f>WEEKNUM(A8537)</f>
        <v>52</v>
      </c>
      <c r="C8537" s="164">
        <f>WEEKDAY(A8537)</f>
        <v>1</v>
      </c>
      <c r="D8537" s="164">
        <v>16</v>
      </c>
      <c r="E8537" s="163">
        <v>10</v>
      </c>
      <c r="F8537" s="163">
        <v>13.98</v>
      </c>
      <c r="G8537" s="163">
        <v>12.4975</v>
      </c>
      <c r="H8537" s="1">
        <v>3426</v>
      </c>
      <c r="I8537" s="161">
        <f>VLOOKUP(B8537,L$2:M$54,2,FALSE)</f>
        <v>0.7445225864315772</v>
      </c>
      <c r="J8537">
        <f>MAX(I8537*F8537,E8537)</f>
        <v>10.408425758313451</v>
      </c>
      <c r="L8537" s="166"/>
      <c r="M8537" s="41"/>
      <c r="N8537" s="41"/>
      <c r="O8537" s="41"/>
    </row>
    <row r="8538" spans="1:15" x14ac:dyDescent="0.25">
      <c r="A8538" s="165">
        <v>43821.666666666664</v>
      </c>
      <c r="B8538" s="167">
        <f>WEEKNUM(A8538)</f>
        <v>52</v>
      </c>
      <c r="C8538" s="164">
        <f>WEEKDAY(A8538)</f>
        <v>1</v>
      </c>
      <c r="D8538" s="164">
        <v>17</v>
      </c>
      <c r="E8538" s="163">
        <v>10</v>
      </c>
      <c r="F8538" s="163">
        <v>13.865</v>
      </c>
      <c r="G8538" s="163">
        <v>13.025</v>
      </c>
      <c r="H8538" s="1">
        <v>3705</v>
      </c>
      <c r="I8538" s="161">
        <f>VLOOKUP(B8538,L$2:M$54,2,FALSE)</f>
        <v>0.7445225864315772</v>
      </c>
      <c r="J8538">
        <f>MAX(I8538*F8538,E8538)</f>
        <v>10.322805660873819</v>
      </c>
      <c r="L8538" s="166"/>
      <c r="M8538" s="41"/>
      <c r="N8538" s="41"/>
      <c r="O8538" s="41"/>
    </row>
    <row r="8539" spans="1:15" x14ac:dyDescent="0.25">
      <c r="A8539" s="165">
        <v>43821.708333333336</v>
      </c>
      <c r="B8539" s="167">
        <f>WEEKNUM(A8539)</f>
        <v>52</v>
      </c>
      <c r="C8539" s="164">
        <f>WEEKDAY(A8539)</f>
        <v>1</v>
      </c>
      <c r="D8539" s="164">
        <v>18</v>
      </c>
      <c r="E8539" s="163">
        <v>10</v>
      </c>
      <c r="F8539" s="163">
        <v>13.684999999999999</v>
      </c>
      <c r="G8539" s="163">
        <v>13.032499999999999</v>
      </c>
      <c r="H8539" s="1">
        <v>3120</v>
      </c>
      <c r="I8539" s="161">
        <f>VLOOKUP(B8539,L$2:M$54,2,FALSE)</f>
        <v>0.7445225864315772</v>
      </c>
      <c r="J8539">
        <f>MAX(I8539*F8539,E8539)</f>
        <v>10.188791595316133</v>
      </c>
      <c r="L8539" s="166"/>
      <c r="M8539" s="41"/>
      <c r="N8539" s="41"/>
      <c r="O8539" s="41"/>
    </row>
    <row r="8540" spans="1:15" x14ac:dyDescent="0.25">
      <c r="A8540" s="165">
        <v>43821.75</v>
      </c>
      <c r="B8540" s="167">
        <f>WEEKNUM(A8540)</f>
        <v>52</v>
      </c>
      <c r="C8540" s="164">
        <f>WEEKDAY(A8540)</f>
        <v>1</v>
      </c>
      <c r="D8540" s="164">
        <v>19</v>
      </c>
      <c r="E8540" s="163">
        <v>10</v>
      </c>
      <c r="F8540" s="163">
        <v>14.09</v>
      </c>
      <c r="G8540" s="163">
        <v>14.0075</v>
      </c>
      <c r="H8540" s="1">
        <v>2589</v>
      </c>
      <c r="I8540" s="161">
        <f>VLOOKUP(B8540,L$2:M$54,2,FALSE)</f>
        <v>0.7445225864315772</v>
      </c>
      <c r="J8540">
        <f>MAX(I8540*F8540,E8540)</f>
        <v>10.490323242820923</v>
      </c>
      <c r="L8540" s="166"/>
      <c r="M8540" s="41"/>
      <c r="N8540" s="41"/>
      <c r="O8540" s="41"/>
    </row>
    <row r="8541" spans="1:15" x14ac:dyDescent="0.25">
      <c r="A8541" s="165">
        <v>43821.791666666664</v>
      </c>
      <c r="B8541" s="167">
        <f>WEEKNUM(A8541)</f>
        <v>52</v>
      </c>
      <c r="C8541" s="164">
        <f>WEEKDAY(A8541)</f>
        <v>1</v>
      </c>
      <c r="D8541" s="164">
        <v>20</v>
      </c>
      <c r="E8541" s="163">
        <v>10</v>
      </c>
      <c r="F8541" s="163">
        <v>13.99</v>
      </c>
      <c r="G8541" s="163">
        <v>12.86</v>
      </c>
      <c r="H8541" s="1">
        <v>2049</v>
      </c>
      <c r="I8541" s="161">
        <f>VLOOKUP(B8541,L$2:M$54,2,FALSE)</f>
        <v>0.7445225864315772</v>
      </c>
      <c r="J8541">
        <f>MAX(I8541*F8541,E8541)</f>
        <v>10.415870984177765</v>
      </c>
      <c r="L8541" s="166"/>
      <c r="M8541" s="41"/>
      <c r="N8541" s="41"/>
      <c r="O8541" s="41"/>
    </row>
    <row r="8542" spans="1:15" x14ac:dyDescent="0.25">
      <c r="A8542" s="165">
        <v>43821.833333333336</v>
      </c>
      <c r="B8542" s="167">
        <f>WEEKNUM(A8542)</f>
        <v>52</v>
      </c>
      <c r="C8542" s="164">
        <f>WEEKDAY(A8542)</f>
        <v>1</v>
      </c>
      <c r="D8542" s="164">
        <v>21</v>
      </c>
      <c r="E8542" s="163">
        <v>10</v>
      </c>
      <c r="F8542" s="163">
        <v>13.965</v>
      </c>
      <c r="G8542" s="163">
        <v>12.265000000000001</v>
      </c>
      <c r="H8542" s="1">
        <v>1308</v>
      </c>
      <c r="I8542" s="161">
        <f>VLOOKUP(B8542,L$2:M$54,2,FALSE)</f>
        <v>0.7445225864315772</v>
      </c>
      <c r="J8542">
        <f>MAX(I8542*F8542,E8542)</f>
        <v>10.397257919516976</v>
      </c>
      <c r="L8542" s="166"/>
      <c r="M8542" s="41"/>
      <c r="N8542" s="41"/>
      <c r="O8542" s="41"/>
    </row>
    <row r="8543" spans="1:15" x14ac:dyDescent="0.25">
      <c r="A8543" s="165">
        <v>43821.875</v>
      </c>
      <c r="B8543" s="167">
        <f>WEEKNUM(A8543)</f>
        <v>52</v>
      </c>
      <c r="C8543" s="164">
        <f>WEEKDAY(A8543)</f>
        <v>1</v>
      </c>
      <c r="D8543" s="164">
        <v>22</v>
      </c>
      <c r="E8543" s="163">
        <v>10</v>
      </c>
      <c r="F8543" s="163">
        <v>12.815</v>
      </c>
      <c r="G8543" s="163">
        <v>11.487500000000001</v>
      </c>
      <c r="H8543" s="1">
        <v>1105</v>
      </c>
      <c r="I8543" s="161">
        <f>VLOOKUP(B8543,L$2:M$54,2,FALSE)</f>
        <v>0.7445225864315772</v>
      </c>
      <c r="J8543">
        <f>MAX(I8543*F8543,E8543)</f>
        <v>10</v>
      </c>
      <c r="L8543" s="166"/>
      <c r="M8543" s="41"/>
      <c r="N8543" s="41"/>
      <c r="O8543" s="41"/>
    </row>
    <row r="8544" spans="1:15" x14ac:dyDescent="0.25">
      <c r="A8544" s="165">
        <v>43821.916666666664</v>
      </c>
      <c r="B8544" s="167">
        <f>WEEKNUM(A8544)</f>
        <v>52</v>
      </c>
      <c r="C8544" s="164">
        <f>WEEKDAY(A8544)</f>
        <v>1</v>
      </c>
      <c r="D8544" s="164">
        <v>23</v>
      </c>
      <c r="E8544" s="163">
        <v>12</v>
      </c>
      <c r="F8544" s="163">
        <v>12.045</v>
      </c>
      <c r="G8544" s="163">
        <v>12.1</v>
      </c>
      <c r="H8544" s="1">
        <v>1117</v>
      </c>
      <c r="I8544" s="161">
        <f>VLOOKUP(B8544,L$2:M$54,2,FALSE)</f>
        <v>0.7445225864315772</v>
      </c>
      <c r="J8544">
        <f>MAX(I8544*F8544,E8544)</f>
        <v>12</v>
      </c>
      <c r="L8544" s="166"/>
      <c r="M8544" s="41"/>
      <c r="N8544" s="41"/>
      <c r="O8544" s="41"/>
    </row>
    <row r="8545" spans="1:15" x14ac:dyDescent="0.25">
      <c r="A8545" s="165">
        <v>43821.958333333336</v>
      </c>
      <c r="B8545" s="167">
        <f>WEEKNUM(A8545)</f>
        <v>52</v>
      </c>
      <c r="C8545" s="164">
        <f>WEEKDAY(A8545)</f>
        <v>1</v>
      </c>
      <c r="D8545" s="164">
        <v>24</v>
      </c>
      <c r="E8545" s="163">
        <v>11</v>
      </c>
      <c r="F8545" s="163">
        <v>11.73</v>
      </c>
      <c r="G8545" s="163">
        <v>12.442499999999999</v>
      </c>
      <c r="H8545" s="1">
        <v>892</v>
      </c>
      <c r="I8545" s="161">
        <f>VLOOKUP(B8545,L$2:M$54,2,FALSE)</f>
        <v>0.7445225864315772</v>
      </c>
      <c r="J8545">
        <f>MAX(I8545*F8545,E8545)</f>
        <v>11</v>
      </c>
      <c r="L8545" s="166"/>
      <c r="M8545" s="41"/>
      <c r="N8545" s="41"/>
      <c r="O8545" s="41"/>
    </row>
    <row r="8546" spans="1:15" x14ac:dyDescent="0.25">
      <c r="A8546" s="165">
        <v>43822</v>
      </c>
      <c r="B8546" s="167">
        <f>WEEKNUM(A8546)</f>
        <v>52</v>
      </c>
      <c r="C8546" s="164">
        <f>WEEKDAY(A8546)</f>
        <v>2</v>
      </c>
      <c r="D8546" s="164">
        <v>1</v>
      </c>
      <c r="E8546" s="163">
        <v>11.815</v>
      </c>
      <c r="F8546" s="163">
        <v>11.815</v>
      </c>
      <c r="G8546" s="163">
        <v>11.645</v>
      </c>
      <c r="H8546" s="1">
        <v>632</v>
      </c>
      <c r="I8546" s="161">
        <f>VLOOKUP(B8546,L$2:M$54,2,FALSE)</f>
        <v>0.7445225864315772</v>
      </c>
      <c r="J8546">
        <f>MAX(I8546*F8546,E8546)</f>
        <v>11.815</v>
      </c>
      <c r="L8546" s="166"/>
      <c r="M8546" s="41"/>
      <c r="N8546" s="41"/>
      <c r="O8546" s="41"/>
    </row>
    <row r="8547" spans="1:15" x14ac:dyDescent="0.25">
      <c r="A8547" s="165">
        <v>43822.041666666664</v>
      </c>
      <c r="B8547" s="167">
        <f>WEEKNUM(A8547)</f>
        <v>52</v>
      </c>
      <c r="C8547" s="164">
        <f>WEEKDAY(A8547)</f>
        <v>2</v>
      </c>
      <c r="D8547" s="164">
        <v>2</v>
      </c>
      <c r="E8547" s="163">
        <v>11.86</v>
      </c>
      <c r="F8547" s="163">
        <v>11.86</v>
      </c>
      <c r="G8547" s="163">
        <v>12.100000000000001</v>
      </c>
      <c r="H8547" s="1">
        <v>334</v>
      </c>
      <c r="I8547" s="161">
        <f>VLOOKUP(B8547,L$2:M$54,2,FALSE)</f>
        <v>0.7445225864315772</v>
      </c>
      <c r="J8547">
        <f>MAX(I8547*F8547,E8547)</f>
        <v>11.86</v>
      </c>
      <c r="L8547" s="166"/>
      <c r="M8547" s="41"/>
      <c r="N8547" s="41"/>
      <c r="O8547" s="41"/>
    </row>
    <row r="8548" spans="1:15" x14ac:dyDescent="0.25">
      <c r="A8548" s="165">
        <v>43822.083333333336</v>
      </c>
      <c r="B8548" s="167">
        <f>WEEKNUM(A8548)</f>
        <v>52</v>
      </c>
      <c r="C8548" s="164">
        <f>WEEKDAY(A8548)</f>
        <v>2</v>
      </c>
      <c r="D8548" s="164">
        <v>3</v>
      </c>
      <c r="E8548" s="163">
        <v>12.065</v>
      </c>
      <c r="F8548" s="163">
        <v>12.065</v>
      </c>
      <c r="G8548" s="163">
        <v>11.620000000000001</v>
      </c>
      <c r="H8548" s="1">
        <v>284</v>
      </c>
      <c r="I8548" s="161">
        <f>VLOOKUP(B8548,L$2:M$54,2,FALSE)</f>
        <v>0.7445225864315772</v>
      </c>
      <c r="J8548">
        <f>MAX(I8548*F8548,E8548)</f>
        <v>12.065</v>
      </c>
      <c r="L8548" s="166"/>
      <c r="M8548" s="41"/>
      <c r="N8548" s="41"/>
      <c r="O8548" s="41"/>
    </row>
    <row r="8549" spans="1:15" x14ac:dyDescent="0.25">
      <c r="A8549" s="165">
        <v>43822.125</v>
      </c>
      <c r="B8549" s="167">
        <f>WEEKNUM(A8549)</f>
        <v>52</v>
      </c>
      <c r="C8549" s="164">
        <f>WEEKDAY(A8549)</f>
        <v>2</v>
      </c>
      <c r="D8549" s="164">
        <v>4</v>
      </c>
      <c r="E8549" s="163">
        <v>12.030000000000001</v>
      </c>
      <c r="F8549" s="163">
        <v>12.030000000000001</v>
      </c>
      <c r="G8549" s="163">
        <v>10.18</v>
      </c>
      <c r="H8549" s="1">
        <v>295</v>
      </c>
      <c r="I8549" s="161">
        <f>VLOOKUP(B8549,L$2:M$54,2,FALSE)</f>
        <v>0.7445225864315772</v>
      </c>
      <c r="J8549">
        <f>MAX(I8549*F8549,E8549)</f>
        <v>12.030000000000001</v>
      </c>
      <c r="L8549" s="166"/>
      <c r="M8549" s="41"/>
      <c r="N8549" s="41"/>
      <c r="O8549" s="41"/>
    </row>
    <row r="8550" spans="1:15" x14ac:dyDescent="0.25">
      <c r="A8550" s="165">
        <v>43822.166666666664</v>
      </c>
      <c r="B8550" s="167">
        <f>WEEKNUM(A8550)</f>
        <v>52</v>
      </c>
      <c r="C8550" s="164">
        <f>WEEKDAY(A8550)</f>
        <v>2</v>
      </c>
      <c r="D8550" s="164">
        <v>5</v>
      </c>
      <c r="E8550" s="163">
        <v>9.9499999999999993</v>
      </c>
      <c r="F8550" s="163">
        <v>9.9499999999999993</v>
      </c>
      <c r="G8550" s="163">
        <v>9.7899999999999991</v>
      </c>
      <c r="H8550" s="1">
        <v>398</v>
      </c>
      <c r="I8550" s="161">
        <f>VLOOKUP(B8550,L$2:M$54,2,FALSE)</f>
        <v>0.7445225864315772</v>
      </c>
      <c r="J8550">
        <f>MAX(I8550*F8550,E8550)</f>
        <v>9.9499999999999993</v>
      </c>
      <c r="L8550" s="166"/>
      <c r="M8550" s="41"/>
      <c r="N8550" s="41"/>
      <c r="O8550" s="41"/>
    </row>
    <row r="8551" spans="1:15" x14ac:dyDescent="0.25">
      <c r="A8551" s="165">
        <v>43822.208333333336</v>
      </c>
      <c r="B8551" s="167">
        <f>WEEKNUM(A8551)</f>
        <v>52</v>
      </c>
      <c r="C8551" s="164">
        <f>WEEKDAY(A8551)</f>
        <v>2</v>
      </c>
      <c r="D8551" s="164">
        <v>6</v>
      </c>
      <c r="E8551" s="163">
        <v>10.190000000000001</v>
      </c>
      <c r="F8551" s="163">
        <v>10.190000000000001</v>
      </c>
      <c r="G8551" s="163">
        <v>10.120000000000001</v>
      </c>
      <c r="H8551" s="1">
        <v>515</v>
      </c>
      <c r="I8551" s="161">
        <f>VLOOKUP(B8551,L$2:M$54,2,FALSE)</f>
        <v>0.7445225864315772</v>
      </c>
      <c r="J8551">
        <f>MAX(I8551*F8551,E8551)</f>
        <v>10.190000000000001</v>
      </c>
      <c r="L8551" s="166"/>
      <c r="M8551" s="41"/>
      <c r="N8551" s="41"/>
      <c r="O8551" s="41"/>
    </row>
    <row r="8552" spans="1:15" x14ac:dyDescent="0.25">
      <c r="A8552" s="165">
        <v>43822.25</v>
      </c>
      <c r="B8552" s="167">
        <f>WEEKNUM(A8552)</f>
        <v>52</v>
      </c>
      <c r="C8552" s="164">
        <f>WEEKDAY(A8552)</f>
        <v>2</v>
      </c>
      <c r="D8552" s="164">
        <v>7</v>
      </c>
      <c r="E8552" s="163">
        <v>10.065000000000001</v>
      </c>
      <c r="F8552" s="163">
        <v>10.065000000000001</v>
      </c>
      <c r="G8552" s="163">
        <v>10.14</v>
      </c>
      <c r="H8552" s="1">
        <v>667</v>
      </c>
      <c r="I8552" s="161">
        <f>VLOOKUP(B8552,L$2:M$54,2,FALSE)</f>
        <v>0.7445225864315772</v>
      </c>
      <c r="J8552">
        <f>MAX(I8552*F8552,E8552)</f>
        <v>10.065000000000001</v>
      </c>
      <c r="L8552" s="166"/>
      <c r="M8552" s="41"/>
      <c r="N8552" s="41"/>
      <c r="O8552" s="41"/>
    </row>
    <row r="8553" spans="1:15" x14ac:dyDescent="0.25">
      <c r="A8553" s="165">
        <v>43822.291666666664</v>
      </c>
      <c r="B8553" s="167">
        <f>WEEKNUM(A8553)</f>
        <v>52</v>
      </c>
      <c r="C8553" s="164">
        <f>WEEKDAY(A8553)</f>
        <v>2</v>
      </c>
      <c r="D8553" s="164">
        <v>8</v>
      </c>
      <c r="E8553" s="163">
        <v>10.09</v>
      </c>
      <c r="F8553" s="163">
        <v>10.09</v>
      </c>
      <c r="G8553" s="163">
        <v>9.8625000000000007</v>
      </c>
      <c r="H8553" s="1">
        <v>1026</v>
      </c>
      <c r="I8553" s="161">
        <f>VLOOKUP(B8553,L$2:M$54,2,FALSE)</f>
        <v>0.7445225864315772</v>
      </c>
      <c r="J8553">
        <f>MAX(I8553*F8553,E8553)</f>
        <v>10.09</v>
      </c>
      <c r="L8553" s="166"/>
      <c r="M8553" s="41"/>
      <c r="N8553" s="41"/>
      <c r="O8553" s="41"/>
    </row>
    <row r="8554" spans="1:15" x14ac:dyDescent="0.25">
      <c r="A8554" s="165">
        <v>43822.333333333336</v>
      </c>
      <c r="B8554" s="167">
        <f>WEEKNUM(A8554)</f>
        <v>52</v>
      </c>
      <c r="C8554" s="164">
        <f>WEEKDAY(A8554)</f>
        <v>2</v>
      </c>
      <c r="D8554" s="164">
        <v>9</v>
      </c>
      <c r="E8554" s="163">
        <v>9.9499999999999993</v>
      </c>
      <c r="F8554" s="163">
        <v>9.9499999999999993</v>
      </c>
      <c r="G8554" s="163">
        <v>9.85</v>
      </c>
      <c r="H8554" s="1">
        <v>1535</v>
      </c>
      <c r="I8554" s="161">
        <f>VLOOKUP(B8554,L$2:M$54,2,FALSE)</f>
        <v>0.7445225864315772</v>
      </c>
      <c r="J8554">
        <f>MAX(I8554*F8554,E8554)</f>
        <v>9.9499999999999993</v>
      </c>
      <c r="L8554" s="166"/>
      <c r="M8554" s="41"/>
      <c r="N8554" s="41"/>
      <c r="O8554" s="41"/>
    </row>
    <row r="8555" spans="1:15" x14ac:dyDescent="0.25">
      <c r="A8555" s="165">
        <v>43822.375</v>
      </c>
      <c r="B8555" s="167">
        <f>WEEKNUM(A8555)</f>
        <v>52</v>
      </c>
      <c r="C8555" s="164">
        <f>WEEKDAY(A8555)</f>
        <v>2</v>
      </c>
      <c r="D8555" s="164">
        <v>10</v>
      </c>
      <c r="E8555" s="163">
        <v>11.86</v>
      </c>
      <c r="F8555" s="163">
        <v>11.86</v>
      </c>
      <c r="G8555" s="163">
        <v>10.907500000000001</v>
      </c>
      <c r="H8555" s="1">
        <v>2186</v>
      </c>
      <c r="I8555" s="161">
        <f>VLOOKUP(B8555,L$2:M$54,2,FALSE)</f>
        <v>0.7445225864315772</v>
      </c>
      <c r="J8555">
        <f>MAX(I8555*F8555,E8555)</f>
        <v>11.86</v>
      </c>
      <c r="L8555" s="166"/>
      <c r="M8555" s="41"/>
      <c r="N8555" s="41"/>
      <c r="O8555" s="41"/>
    </row>
    <row r="8556" spans="1:15" x14ac:dyDescent="0.25">
      <c r="A8556" s="165">
        <v>43822.416666666664</v>
      </c>
      <c r="B8556" s="167">
        <f>WEEKNUM(A8556)</f>
        <v>52</v>
      </c>
      <c r="C8556" s="164">
        <f>WEEKDAY(A8556)</f>
        <v>2</v>
      </c>
      <c r="D8556" s="164">
        <v>11</v>
      </c>
      <c r="E8556" s="163">
        <v>10.5</v>
      </c>
      <c r="F8556" s="163">
        <v>11.885</v>
      </c>
      <c r="G8556" s="163">
        <v>12.045</v>
      </c>
      <c r="H8556" s="1">
        <v>2728</v>
      </c>
      <c r="I8556" s="161">
        <f>VLOOKUP(B8556,L$2:M$54,2,FALSE)</f>
        <v>0.7445225864315772</v>
      </c>
      <c r="J8556">
        <f>MAX(I8556*F8556,E8556)</f>
        <v>10.5</v>
      </c>
      <c r="L8556" s="166"/>
      <c r="M8556" s="41"/>
      <c r="N8556" s="41"/>
      <c r="O8556" s="41"/>
    </row>
    <row r="8557" spans="1:15" x14ac:dyDescent="0.25">
      <c r="A8557" s="165">
        <v>43822.458333333336</v>
      </c>
      <c r="B8557" s="167">
        <f>WEEKNUM(A8557)</f>
        <v>52</v>
      </c>
      <c r="C8557" s="164">
        <f>WEEKDAY(A8557)</f>
        <v>2</v>
      </c>
      <c r="D8557" s="164">
        <v>12</v>
      </c>
      <c r="E8557" s="163">
        <v>10.934999999999999</v>
      </c>
      <c r="F8557" s="163">
        <v>11.94</v>
      </c>
      <c r="G8557" s="163">
        <v>11.99</v>
      </c>
      <c r="H8557" s="1">
        <v>2857</v>
      </c>
      <c r="I8557" s="161">
        <f>VLOOKUP(B8557,L$2:M$54,2,FALSE)</f>
        <v>0.7445225864315772</v>
      </c>
      <c r="J8557">
        <f>MAX(I8557*F8557,E8557)</f>
        <v>10.934999999999999</v>
      </c>
      <c r="L8557" s="166"/>
      <c r="M8557" s="41"/>
      <c r="N8557" s="41"/>
      <c r="O8557" s="41"/>
    </row>
    <row r="8558" spans="1:15" x14ac:dyDescent="0.25">
      <c r="A8558" s="165">
        <v>43822.5</v>
      </c>
      <c r="B8558" s="167">
        <f>WEEKNUM(A8558)</f>
        <v>52</v>
      </c>
      <c r="C8558" s="164">
        <f>WEEKDAY(A8558)</f>
        <v>2</v>
      </c>
      <c r="D8558" s="164">
        <v>13</v>
      </c>
      <c r="E8558" s="163">
        <v>10</v>
      </c>
      <c r="F8558" s="163">
        <v>13.870000000000001</v>
      </c>
      <c r="G8558" s="163">
        <v>12.045</v>
      </c>
      <c r="H8558" s="1">
        <v>2301</v>
      </c>
      <c r="I8558" s="161">
        <f>VLOOKUP(B8558,L$2:M$54,2,FALSE)</f>
        <v>0.7445225864315772</v>
      </c>
      <c r="J8558">
        <f>MAX(I8558*F8558,E8558)</f>
        <v>10.326528273805977</v>
      </c>
      <c r="L8558" s="166"/>
      <c r="M8558" s="41"/>
      <c r="N8558" s="41"/>
      <c r="O8558" s="41"/>
    </row>
    <row r="8559" spans="1:15" x14ac:dyDescent="0.25">
      <c r="A8559" s="165">
        <v>43822.541666666664</v>
      </c>
      <c r="B8559" s="167">
        <f>WEEKNUM(A8559)</f>
        <v>52</v>
      </c>
      <c r="C8559" s="164">
        <f>WEEKDAY(A8559)</f>
        <v>2</v>
      </c>
      <c r="D8559" s="164">
        <v>14</v>
      </c>
      <c r="E8559" s="163">
        <v>10</v>
      </c>
      <c r="F8559" s="163">
        <v>14.15</v>
      </c>
      <c r="G8559" s="163">
        <v>11.99</v>
      </c>
      <c r="H8559" s="1">
        <v>2124</v>
      </c>
      <c r="I8559" s="161">
        <f>VLOOKUP(B8559,L$2:M$54,2,FALSE)</f>
        <v>0.7445225864315772</v>
      </c>
      <c r="J8559">
        <f>MAX(I8559*F8559,E8559)</f>
        <v>10.534994598006818</v>
      </c>
      <c r="L8559" s="166"/>
      <c r="M8559" s="41"/>
      <c r="N8559" s="41"/>
      <c r="O8559" s="41"/>
    </row>
    <row r="8560" spans="1:15" x14ac:dyDescent="0.25">
      <c r="A8560" s="165">
        <v>43822.583333333336</v>
      </c>
      <c r="B8560" s="167">
        <f>WEEKNUM(A8560)</f>
        <v>52</v>
      </c>
      <c r="C8560" s="164">
        <f>WEEKDAY(A8560)</f>
        <v>2</v>
      </c>
      <c r="D8560" s="164">
        <v>15</v>
      </c>
      <c r="E8560" s="163">
        <v>10</v>
      </c>
      <c r="F8560" s="163">
        <v>11.9375</v>
      </c>
      <c r="G8560" s="163">
        <v>12.045</v>
      </c>
      <c r="H8560" s="1">
        <v>2459</v>
      </c>
      <c r="I8560" s="161">
        <f>VLOOKUP(B8560,L$2:M$54,2,FALSE)</f>
        <v>0.7445225864315772</v>
      </c>
      <c r="J8560">
        <f>MAX(I8560*F8560,E8560)</f>
        <v>10</v>
      </c>
      <c r="L8560" s="166"/>
      <c r="M8560" s="41"/>
      <c r="N8560" s="41"/>
      <c r="O8560" s="41"/>
    </row>
    <row r="8561" spans="1:15" x14ac:dyDescent="0.25">
      <c r="A8561" s="165">
        <v>43822.625</v>
      </c>
      <c r="B8561" s="167">
        <f>WEEKNUM(A8561)</f>
        <v>52</v>
      </c>
      <c r="C8561" s="164">
        <f>WEEKDAY(A8561)</f>
        <v>2</v>
      </c>
      <c r="D8561" s="164">
        <v>16</v>
      </c>
      <c r="E8561" s="163">
        <v>11</v>
      </c>
      <c r="F8561" s="163">
        <v>12.105</v>
      </c>
      <c r="G8561" s="163">
        <v>11.99</v>
      </c>
      <c r="H8561" s="1">
        <v>2450</v>
      </c>
      <c r="I8561" s="161">
        <f>VLOOKUP(B8561,L$2:M$54,2,FALSE)</f>
        <v>0.7445225864315772</v>
      </c>
      <c r="J8561">
        <f>MAX(I8561*F8561,E8561)</f>
        <v>11</v>
      </c>
      <c r="L8561" s="166"/>
      <c r="M8561" s="41"/>
      <c r="N8561" s="41"/>
      <c r="O8561" s="41"/>
    </row>
    <row r="8562" spans="1:15" x14ac:dyDescent="0.25">
      <c r="A8562" s="165">
        <v>43822.666666666664</v>
      </c>
      <c r="B8562" s="167">
        <f>WEEKNUM(A8562)</f>
        <v>52</v>
      </c>
      <c r="C8562" s="164">
        <f>WEEKDAY(A8562)</f>
        <v>2</v>
      </c>
      <c r="D8562" s="164">
        <v>17</v>
      </c>
      <c r="E8562" s="163">
        <v>10</v>
      </c>
      <c r="F8562" s="163">
        <v>13.850000000000001</v>
      </c>
      <c r="G8562" s="163">
        <v>11.932500000000001</v>
      </c>
      <c r="H8562" s="1">
        <v>2580</v>
      </c>
      <c r="I8562" s="161">
        <f>VLOOKUP(B8562,L$2:M$54,2,FALSE)</f>
        <v>0.7445225864315772</v>
      </c>
      <c r="J8562">
        <f>MAX(I8562*F8562,E8562)</f>
        <v>10.311637822077346</v>
      </c>
      <c r="L8562" s="166"/>
      <c r="M8562" s="41"/>
      <c r="N8562" s="41"/>
      <c r="O8562" s="41"/>
    </row>
    <row r="8563" spans="1:15" x14ac:dyDescent="0.25">
      <c r="A8563" s="165">
        <v>43822.708333333336</v>
      </c>
      <c r="B8563" s="167">
        <f>WEEKNUM(A8563)</f>
        <v>52</v>
      </c>
      <c r="C8563" s="164">
        <f>WEEKDAY(A8563)</f>
        <v>2</v>
      </c>
      <c r="D8563" s="164">
        <v>18</v>
      </c>
      <c r="E8563" s="163">
        <v>10</v>
      </c>
      <c r="F8563" s="163">
        <v>14.260000000000002</v>
      </c>
      <c r="G8563" s="163">
        <v>11.842499999999999</v>
      </c>
      <c r="H8563" s="1">
        <v>2695</v>
      </c>
      <c r="I8563" s="161">
        <f>VLOOKUP(B8563,L$2:M$54,2,FALSE)</f>
        <v>0.7445225864315772</v>
      </c>
      <c r="J8563">
        <f>MAX(I8563*F8563,E8563)</f>
        <v>10.616892082514292</v>
      </c>
      <c r="L8563" s="166"/>
      <c r="M8563" s="41"/>
      <c r="N8563" s="41"/>
      <c r="O8563" s="41"/>
    </row>
    <row r="8564" spans="1:15" x14ac:dyDescent="0.25">
      <c r="A8564" s="165">
        <v>43822.75</v>
      </c>
      <c r="B8564" s="167">
        <f>WEEKNUM(A8564)</f>
        <v>52</v>
      </c>
      <c r="C8564" s="164">
        <f>WEEKDAY(A8564)</f>
        <v>2</v>
      </c>
      <c r="D8564" s="164">
        <v>19</v>
      </c>
      <c r="E8564" s="163">
        <v>10</v>
      </c>
      <c r="F8564" s="163">
        <v>14</v>
      </c>
      <c r="G8564" s="163">
        <v>12.045</v>
      </c>
      <c r="H8564" s="1">
        <v>2195</v>
      </c>
      <c r="I8564" s="161">
        <f>VLOOKUP(B8564,L$2:M$54,2,FALSE)</f>
        <v>0.7445225864315772</v>
      </c>
      <c r="J8564">
        <f>MAX(I8564*F8564,E8564)</f>
        <v>10.423316210042081</v>
      </c>
      <c r="L8564" s="166"/>
      <c r="M8564" s="41"/>
      <c r="N8564" s="41"/>
      <c r="O8564" s="41"/>
    </row>
    <row r="8565" spans="1:15" x14ac:dyDescent="0.25">
      <c r="A8565" s="165">
        <v>43822.791666666664</v>
      </c>
      <c r="B8565" s="167">
        <f>WEEKNUM(A8565)</f>
        <v>52</v>
      </c>
      <c r="C8565" s="164">
        <f>WEEKDAY(A8565)</f>
        <v>2</v>
      </c>
      <c r="D8565" s="164">
        <v>20</v>
      </c>
      <c r="E8565" s="163">
        <v>10</v>
      </c>
      <c r="F8565" s="163">
        <v>13.850000000000001</v>
      </c>
      <c r="G8565" s="163">
        <v>11.995000000000001</v>
      </c>
      <c r="H8565" s="1">
        <v>1503</v>
      </c>
      <c r="I8565" s="161">
        <f>VLOOKUP(B8565,L$2:M$54,2,FALSE)</f>
        <v>0.7445225864315772</v>
      </c>
      <c r="J8565">
        <f>MAX(I8565*F8565,E8565)</f>
        <v>10.311637822077346</v>
      </c>
      <c r="L8565" s="166"/>
      <c r="M8565" s="41"/>
      <c r="N8565" s="41"/>
      <c r="O8565" s="41"/>
    </row>
    <row r="8566" spans="1:15" x14ac:dyDescent="0.25">
      <c r="A8566" s="165">
        <v>43822.833333333336</v>
      </c>
      <c r="B8566" s="167">
        <f>WEEKNUM(A8566)</f>
        <v>52</v>
      </c>
      <c r="C8566" s="164">
        <f>WEEKDAY(A8566)</f>
        <v>2</v>
      </c>
      <c r="D8566" s="164">
        <v>21</v>
      </c>
      <c r="E8566" s="163">
        <v>10</v>
      </c>
      <c r="F8566" s="163">
        <v>14.260000000000002</v>
      </c>
      <c r="G8566" s="163">
        <v>11.9825</v>
      </c>
      <c r="H8566" s="1">
        <v>1028</v>
      </c>
      <c r="I8566" s="161">
        <f>VLOOKUP(B8566,L$2:M$54,2,FALSE)</f>
        <v>0.7445225864315772</v>
      </c>
      <c r="J8566">
        <f>MAX(I8566*F8566,E8566)</f>
        <v>10.616892082514292</v>
      </c>
      <c r="L8566" s="166"/>
      <c r="M8566" s="41"/>
      <c r="N8566" s="41"/>
      <c r="O8566" s="41"/>
    </row>
    <row r="8567" spans="1:15" x14ac:dyDescent="0.25">
      <c r="A8567" s="165">
        <v>43822.875</v>
      </c>
      <c r="B8567" s="167">
        <f>WEEKNUM(A8567)</f>
        <v>52</v>
      </c>
      <c r="C8567" s="164">
        <f>WEEKDAY(A8567)</f>
        <v>2</v>
      </c>
      <c r="D8567" s="164">
        <v>22</v>
      </c>
      <c r="E8567" s="163">
        <v>10</v>
      </c>
      <c r="F8567" s="163">
        <v>13</v>
      </c>
      <c r="G8567" s="163">
        <v>11.407499999999999</v>
      </c>
      <c r="H8567" s="1">
        <v>903</v>
      </c>
      <c r="I8567" s="161">
        <f>VLOOKUP(B8567,L$2:M$54,2,FALSE)</f>
        <v>0.7445225864315772</v>
      </c>
      <c r="J8567">
        <f>MAX(I8567*F8567,E8567)</f>
        <v>10</v>
      </c>
      <c r="L8567" s="166"/>
      <c r="M8567" s="41"/>
      <c r="N8567" s="41"/>
      <c r="O8567" s="41"/>
    </row>
    <row r="8568" spans="1:15" x14ac:dyDescent="0.25">
      <c r="A8568" s="165">
        <v>43822.916666666664</v>
      </c>
      <c r="B8568" s="167">
        <f>WEEKNUM(A8568)</f>
        <v>52</v>
      </c>
      <c r="C8568" s="164">
        <f>WEEKDAY(A8568)</f>
        <v>2</v>
      </c>
      <c r="D8568" s="164">
        <v>23</v>
      </c>
      <c r="E8568" s="163">
        <v>12.01</v>
      </c>
      <c r="F8568" s="163">
        <v>12.01</v>
      </c>
      <c r="G8568" s="163">
        <v>12.022500000000001</v>
      </c>
      <c r="H8568" s="1">
        <v>948</v>
      </c>
      <c r="I8568" s="161">
        <f>VLOOKUP(B8568,L$2:M$54,2,FALSE)</f>
        <v>0.7445225864315772</v>
      </c>
      <c r="J8568">
        <f>MAX(I8568*F8568,E8568)</f>
        <v>12.01</v>
      </c>
      <c r="L8568" s="166"/>
      <c r="M8568" s="41"/>
      <c r="N8568" s="41"/>
      <c r="O8568" s="41"/>
    </row>
    <row r="8569" spans="1:15" x14ac:dyDescent="0.25">
      <c r="A8569" s="165">
        <v>43822.958333333336</v>
      </c>
      <c r="B8569" s="167">
        <f>WEEKNUM(A8569)</f>
        <v>52</v>
      </c>
      <c r="C8569" s="164">
        <f>WEEKDAY(A8569)</f>
        <v>2</v>
      </c>
      <c r="D8569" s="164">
        <v>24</v>
      </c>
      <c r="E8569" s="163">
        <v>11.9375</v>
      </c>
      <c r="F8569" s="163">
        <v>11.9375</v>
      </c>
      <c r="G8569" s="163">
        <v>11.365</v>
      </c>
      <c r="H8569" s="1">
        <v>793</v>
      </c>
      <c r="I8569" s="161">
        <f>VLOOKUP(B8569,L$2:M$54,2,FALSE)</f>
        <v>0.7445225864315772</v>
      </c>
      <c r="J8569">
        <f>MAX(I8569*F8569,E8569)</f>
        <v>11.9375</v>
      </c>
      <c r="L8569" s="166"/>
      <c r="M8569" s="41"/>
      <c r="N8569" s="41"/>
      <c r="O8569" s="41"/>
    </row>
    <row r="8570" spans="1:15" x14ac:dyDescent="0.25">
      <c r="A8570" s="165">
        <v>43823</v>
      </c>
      <c r="B8570" s="167">
        <f>WEEKNUM(A8570)</f>
        <v>52</v>
      </c>
      <c r="C8570" s="164">
        <f>WEEKDAY(A8570)</f>
        <v>3</v>
      </c>
      <c r="D8570" s="164">
        <v>1</v>
      </c>
      <c r="E8570" s="163">
        <v>10.879999999999999</v>
      </c>
      <c r="F8570" s="163">
        <v>10.879999999999999</v>
      </c>
      <c r="G8570" s="163">
        <v>11.815</v>
      </c>
      <c r="H8570" s="1">
        <v>543</v>
      </c>
      <c r="I8570" s="161">
        <f>VLOOKUP(B8570,L$2:M$54,2,FALSE)</f>
        <v>0.7445225864315772</v>
      </c>
      <c r="J8570">
        <f>MAX(I8570*F8570,E8570)</f>
        <v>10.879999999999999</v>
      </c>
      <c r="L8570" s="166"/>
      <c r="M8570" s="41"/>
      <c r="N8570" s="41"/>
      <c r="O8570" s="41"/>
    </row>
    <row r="8571" spans="1:15" x14ac:dyDescent="0.25">
      <c r="A8571" s="165">
        <v>43823.041666666664</v>
      </c>
      <c r="B8571" s="167">
        <f>WEEKNUM(A8571)</f>
        <v>52</v>
      </c>
      <c r="C8571" s="164">
        <f>WEEKDAY(A8571)</f>
        <v>3</v>
      </c>
      <c r="D8571" s="164">
        <v>2</v>
      </c>
      <c r="E8571" s="163">
        <v>12</v>
      </c>
      <c r="F8571" s="163">
        <v>12</v>
      </c>
      <c r="G8571" s="163">
        <v>11.86</v>
      </c>
      <c r="H8571" s="1">
        <v>306</v>
      </c>
      <c r="I8571" s="161">
        <f>VLOOKUP(B8571,L$2:M$54,2,FALSE)</f>
        <v>0.7445225864315772</v>
      </c>
      <c r="J8571">
        <f>MAX(I8571*F8571,E8571)</f>
        <v>12</v>
      </c>
      <c r="L8571" s="166"/>
      <c r="M8571" s="41"/>
      <c r="N8571" s="41"/>
      <c r="O8571" s="41"/>
    </row>
    <row r="8572" spans="1:15" x14ac:dyDescent="0.25">
      <c r="A8572" s="165">
        <v>43823.083333333336</v>
      </c>
      <c r="B8572" s="167">
        <f>WEEKNUM(A8572)</f>
        <v>52</v>
      </c>
      <c r="C8572" s="164">
        <f>WEEKDAY(A8572)</f>
        <v>3</v>
      </c>
      <c r="D8572" s="164">
        <v>3</v>
      </c>
      <c r="E8572" s="163">
        <v>10.6</v>
      </c>
      <c r="F8572" s="163">
        <v>11.1</v>
      </c>
      <c r="G8572" s="163">
        <v>12.065</v>
      </c>
      <c r="H8572" s="1">
        <v>191</v>
      </c>
      <c r="I8572" s="161">
        <f>VLOOKUP(B8572,L$2:M$54,2,FALSE)</f>
        <v>0.7445225864315772</v>
      </c>
      <c r="J8572">
        <f>MAX(I8572*F8572,E8572)</f>
        <v>10.6</v>
      </c>
      <c r="L8572" s="166"/>
      <c r="M8572" s="41"/>
      <c r="N8572" s="41"/>
      <c r="O8572" s="41"/>
    </row>
    <row r="8573" spans="1:15" x14ac:dyDescent="0.25">
      <c r="A8573" s="165">
        <v>43823.125</v>
      </c>
      <c r="B8573" s="167">
        <f>WEEKNUM(A8573)</f>
        <v>52</v>
      </c>
      <c r="C8573" s="164">
        <f>WEEKDAY(A8573)</f>
        <v>3</v>
      </c>
      <c r="D8573" s="164">
        <v>4</v>
      </c>
      <c r="E8573" s="163">
        <v>11.875</v>
      </c>
      <c r="F8573" s="163">
        <v>12</v>
      </c>
      <c r="G8573" s="163">
        <v>12.030000000000001</v>
      </c>
      <c r="H8573" s="1">
        <v>170</v>
      </c>
      <c r="I8573" s="161">
        <f>VLOOKUP(B8573,L$2:M$54,2,FALSE)</f>
        <v>0.7445225864315772</v>
      </c>
      <c r="J8573">
        <f>MAX(I8573*F8573,E8573)</f>
        <v>11.875</v>
      </c>
      <c r="L8573" s="166"/>
      <c r="M8573" s="41"/>
      <c r="N8573" s="41"/>
      <c r="O8573" s="41"/>
    </row>
    <row r="8574" spans="1:15" x14ac:dyDescent="0.25">
      <c r="A8574" s="165">
        <v>43823.166666666664</v>
      </c>
      <c r="B8574" s="167">
        <f>WEEKNUM(A8574)</f>
        <v>52</v>
      </c>
      <c r="C8574" s="164">
        <f>WEEKDAY(A8574)</f>
        <v>3</v>
      </c>
      <c r="D8574" s="164">
        <v>5</v>
      </c>
      <c r="E8574" s="163">
        <v>10.6</v>
      </c>
      <c r="F8574" s="163">
        <v>11.1</v>
      </c>
      <c r="G8574" s="163">
        <v>9.9499999999999993</v>
      </c>
      <c r="H8574" s="1">
        <v>247</v>
      </c>
      <c r="I8574" s="161">
        <f>VLOOKUP(B8574,L$2:M$54,2,FALSE)</f>
        <v>0.7445225864315772</v>
      </c>
      <c r="J8574">
        <f>MAX(I8574*F8574,E8574)</f>
        <v>10.6</v>
      </c>
      <c r="L8574" s="166"/>
      <c r="M8574" s="41"/>
      <c r="N8574" s="41"/>
      <c r="O8574" s="41"/>
    </row>
    <row r="8575" spans="1:15" x14ac:dyDescent="0.25">
      <c r="A8575" s="165">
        <v>43823.208333333336</v>
      </c>
      <c r="B8575" s="167">
        <f>WEEKNUM(A8575)</f>
        <v>52</v>
      </c>
      <c r="C8575" s="164">
        <f>WEEKDAY(A8575)</f>
        <v>3</v>
      </c>
      <c r="D8575" s="164">
        <v>6</v>
      </c>
      <c r="E8575" s="163">
        <v>10.5</v>
      </c>
      <c r="F8575" s="163">
        <v>11</v>
      </c>
      <c r="G8575" s="163">
        <v>10.190000000000001</v>
      </c>
      <c r="H8575" s="1">
        <v>242</v>
      </c>
      <c r="I8575" s="161">
        <f>VLOOKUP(B8575,L$2:M$54,2,FALSE)</f>
        <v>0.7445225864315772</v>
      </c>
      <c r="J8575">
        <f>MAX(I8575*F8575,E8575)</f>
        <v>10.5</v>
      </c>
      <c r="L8575" s="166"/>
      <c r="M8575" s="41"/>
      <c r="N8575" s="41"/>
      <c r="O8575" s="41"/>
    </row>
    <row r="8576" spans="1:15" x14ac:dyDescent="0.25">
      <c r="A8576" s="165">
        <v>43823.25</v>
      </c>
      <c r="B8576" s="167">
        <f>WEEKNUM(A8576)</f>
        <v>52</v>
      </c>
      <c r="C8576" s="164">
        <f>WEEKDAY(A8576)</f>
        <v>3</v>
      </c>
      <c r="D8576" s="164">
        <v>7</v>
      </c>
      <c r="E8576" s="163">
        <v>10.875</v>
      </c>
      <c r="F8576" s="163">
        <v>12</v>
      </c>
      <c r="G8576" s="163">
        <v>10.065000000000001</v>
      </c>
      <c r="H8576" s="1">
        <v>303</v>
      </c>
      <c r="I8576" s="161">
        <f>VLOOKUP(B8576,L$2:M$54,2,FALSE)</f>
        <v>0.7445225864315772</v>
      </c>
      <c r="J8576">
        <f>MAX(I8576*F8576,E8576)</f>
        <v>10.875</v>
      </c>
      <c r="L8576" s="166"/>
      <c r="M8576" s="41"/>
      <c r="N8576" s="41"/>
      <c r="O8576" s="41"/>
    </row>
    <row r="8577" spans="1:15" x14ac:dyDescent="0.25">
      <c r="A8577" s="165">
        <v>43823.291666666664</v>
      </c>
      <c r="B8577" s="167">
        <f>WEEKNUM(A8577)</f>
        <v>52</v>
      </c>
      <c r="C8577" s="164">
        <f>WEEKDAY(A8577)</f>
        <v>3</v>
      </c>
      <c r="D8577" s="164">
        <v>8</v>
      </c>
      <c r="E8577" s="163">
        <v>10</v>
      </c>
      <c r="F8577" s="163">
        <v>15.75</v>
      </c>
      <c r="G8577" s="163">
        <v>10.09</v>
      </c>
      <c r="H8577" s="1">
        <v>388</v>
      </c>
      <c r="I8577" s="161">
        <f>VLOOKUP(B8577,L$2:M$54,2,FALSE)</f>
        <v>0.7445225864315772</v>
      </c>
      <c r="J8577">
        <f>MAX(I8577*F8577,E8577)</f>
        <v>11.726230736297341</v>
      </c>
      <c r="L8577" s="166"/>
      <c r="M8577" s="41"/>
      <c r="N8577" s="41"/>
      <c r="O8577" s="41"/>
    </row>
    <row r="8578" spans="1:15" x14ac:dyDescent="0.25">
      <c r="A8578" s="165">
        <v>43823.333333333336</v>
      </c>
      <c r="B8578" s="167">
        <f>WEEKNUM(A8578)</f>
        <v>52</v>
      </c>
      <c r="C8578" s="164">
        <f>WEEKDAY(A8578)</f>
        <v>3</v>
      </c>
      <c r="D8578" s="164">
        <v>9</v>
      </c>
      <c r="E8578" s="163">
        <v>10</v>
      </c>
      <c r="F8578" s="163">
        <v>17.625</v>
      </c>
      <c r="G8578" s="163">
        <v>9.9499999999999993</v>
      </c>
      <c r="H8578" s="1">
        <v>599</v>
      </c>
      <c r="I8578" s="161">
        <f>VLOOKUP(B8578,L$2:M$54,2,FALSE)</f>
        <v>0.7445225864315772</v>
      </c>
      <c r="J8578">
        <f>MAX(I8578*F8578,E8578)</f>
        <v>13.122210585856548</v>
      </c>
      <c r="L8578" s="166"/>
      <c r="M8578" s="41"/>
      <c r="N8578" s="41"/>
      <c r="O8578" s="41"/>
    </row>
    <row r="8579" spans="1:15" x14ac:dyDescent="0.25">
      <c r="A8579" s="165">
        <v>43823.375</v>
      </c>
      <c r="B8579" s="167">
        <f>WEEKNUM(A8579)</f>
        <v>52</v>
      </c>
      <c r="C8579" s="164">
        <f>WEEKDAY(A8579)</f>
        <v>3</v>
      </c>
      <c r="D8579" s="164">
        <v>10</v>
      </c>
      <c r="E8579" s="163">
        <v>10</v>
      </c>
      <c r="F8579" s="163">
        <v>14.75</v>
      </c>
      <c r="G8579" s="163">
        <v>11.86</v>
      </c>
      <c r="H8579" s="1">
        <v>1048</v>
      </c>
      <c r="I8579" s="161">
        <f>VLOOKUP(B8579,L$2:M$54,2,FALSE)</f>
        <v>0.7445225864315772</v>
      </c>
      <c r="J8579">
        <f>MAX(I8579*F8579,E8579)</f>
        <v>10.981708149865764</v>
      </c>
      <c r="L8579" s="166"/>
      <c r="M8579" s="41"/>
      <c r="N8579" s="41"/>
      <c r="O8579" s="41"/>
    </row>
    <row r="8580" spans="1:15" x14ac:dyDescent="0.25">
      <c r="A8580" s="165">
        <v>43823.416666666664</v>
      </c>
      <c r="B8580" s="167">
        <f>WEEKNUM(A8580)</f>
        <v>52</v>
      </c>
      <c r="C8580" s="164">
        <f>WEEKDAY(A8580)</f>
        <v>3</v>
      </c>
      <c r="D8580" s="164">
        <v>11</v>
      </c>
      <c r="E8580" s="163">
        <v>10</v>
      </c>
      <c r="F8580" s="163">
        <v>14</v>
      </c>
      <c r="G8580" s="163">
        <v>11.192499999999999</v>
      </c>
      <c r="H8580" s="1">
        <v>1702</v>
      </c>
      <c r="I8580" s="161">
        <f>VLOOKUP(B8580,L$2:M$54,2,FALSE)</f>
        <v>0.7445225864315772</v>
      </c>
      <c r="J8580">
        <f>MAX(I8580*F8580,E8580)</f>
        <v>10.423316210042081</v>
      </c>
      <c r="L8580" s="166"/>
      <c r="M8580" s="41"/>
      <c r="N8580" s="41"/>
      <c r="O8580" s="41"/>
    </row>
    <row r="8581" spans="1:15" x14ac:dyDescent="0.25">
      <c r="A8581" s="165">
        <v>43823.458333333336</v>
      </c>
      <c r="B8581" s="167">
        <f>WEEKNUM(A8581)</f>
        <v>52</v>
      </c>
      <c r="C8581" s="164">
        <f>WEEKDAY(A8581)</f>
        <v>3</v>
      </c>
      <c r="D8581" s="164">
        <v>12</v>
      </c>
      <c r="E8581" s="163">
        <v>10</v>
      </c>
      <c r="F8581" s="163">
        <v>13.875</v>
      </c>
      <c r="G8581" s="163">
        <v>11.4375</v>
      </c>
      <c r="H8581" s="1">
        <v>2332</v>
      </c>
      <c r="I8581" s="161">
        <f>VLOOKUP(B8581,L$2:M$54,2,FALSE)</f>
        <v>0.7445225864315772</v>
      </c>
      <c r="J8581">
        <f>MAX(I8581*F8581,E8581)</f>
        <v>10.330250886738133</v>
      </c>
      <c r="L8581" s="166"/>
      <c r="M8581" s="41"/>
      <c r="N8581" s="41"/>
      <c r="O8581" s="41"/>
    </row>
    <row r="8582" spans="1:15" x14ac:dyDescent="0.25">
      <c r="A8582" s="165">
        <v>43823.5</v>
      </c>
      <c r="B8582" s="167">
        <f>WEEKNUM(A8582)</f>
        <v>52</v>
      </c>
      <c r="C8582" s="164">
        <f>WEEKDAY(A8582)</f>
        <v>3</v>
      </c>
      <c r="D8582" s="164">
        <v>13</v>
      </c>
      <c r="E8582" s="163">
        <v>10</v>
      </c>
      <c r="F8582" s="163">
        <v>14.125</v>
      </c>
      <c r="G8582" s="163">
        <v>11.935</v>
      </c>
      <c r="H8582" s="1">
        <v>1630</v>
      </c>
      <c r="I8582" s="161">
        <f>VLOOKUP(B8582,L$2:M$54,2,FALSE)</f>
        <v>0.7445225864315772</v>
      </c>
      <c r="J8582">
        <f>MAX(I8582*F8582,E8582)</f>
        <v>10.516381533346028</v>
      </c>
      <c r="L8582" s="166"/>
      <c r="M8582" s="41"/>
      <c r="N8582" s="41"/>
      <c r="O8582" s="41"/>
    </row>
    <row r="8583" spans="1:15" x14ac:dyDescent="0.25">
      <c r="A8583" s="165">
        <v>43823.541666666664</v>
      </c>
      <c r="B8583" s="167">
        <f>WEEKNUM(A8583)</f>
        <v>52</v>
      </c>
      <c r="C8583" s="164">
        <f>WEEKDAY(A8583)</f>
        <v>3</v>
      </c>
      <c r="D8583" s="164">
        <v>14</v>
      </c>
      <c r="E8583" s="163">
        <v>10</v>
      </c>
      <c r="F8583" s="163">
        <v>14.074999999999999</v>
      </c>
      <c r="G8583" s="163">
        <v>12.074999999999999</v>
      </c>
      <c r="H8583" s="1">
        <v>1425</v>
      </c>
      <c r="I8583" s="161">
        <f>VLOOKUP(B8583,L$2:M$54,2,FALSE)</f>
        <v>0.7445225864315772</v>
      </c>
      <c r="J8583">
        <f>MAX(I8583*F8583,E8583)</f>
        <v>10.479155404024448</v>
      </c>
      <c r="L8583" s="166"/>
      <c r="M8583" s="41"/>
      <c r="N8583" s="41"/>
      <c r="O8583" s="41"/>
    </row>
    <row r="8584" spans="1:15" x14ac:dyDescent="0.25">
      <c r="A8584" s="165">
        <v>43823.583333333336</v>
      </c>
      <c r="B8584" s="167">
        <f>WEEKNUM(A8584)</f>
        <v>52</v>
      </c>
      <c r="C8584" s="164">
        <f>WEEKDAY(A8584)</f>
        <v>3</v>
      </c>
      <c r="D8584" s="164">
        <v>15</v>
      </c>
      <c r="E8584" s="163">
        <v>10</v>
      </c>
      <c r="F8584" s="163">
        <v>13.975000000000001</v>
      </c>
      <c r="G8584" s="163">
        <v>10.96875</v>
      </c>
      <c r="H8584" s="1">
        <v>1704</v>
      </c>
      <c r="I8584" s="161">
        <f>VLOOKUP(B8584,L$2:M$54,2,FALSE)</f>
        <v>0.7445225864315772</v>
      </c>
      <c r="J8584">
        <f>MAX(I8584*F8584,E8584)</f>
        <v>10.404703145381292</v>
      </c>
      <c r="L8584" s="166"/>
      <c r="M8584" s="41"/>
      <c r="N8584" s="41"/>
      <c r="O8584" s="41"/>
    </row>
    <row r="8585" spans="1:15" x14ac:dyDescent="0.25">
      <c r="A8585" s="165">
        <v>43823.625</v>
      </c>
      <c r="B8585" s="167">
        <f>WEEKNUM(A8585)</f>
        <v>52</v>
      </c>
      <c r="C8585" s="164">
        <f>WEEKDAY(A8585)</f>
        <v>3</v>
      </c>
      <c r="D8585" s="164">
        <v>16</v>
      </c>
      <c r="E8585" s="163">
        <v>10</v>
      </c>
      <c r="F8585" s="163">
        <v>14.175000000000001</v>
      </c>
      <c r="G8585" s="163">
        <v>11.5525</v>
      </c>
      <c r="H8585" s="1">
        <v>2201</v>
      </c>
      <c r="I8585" s="161">
        <f>VLOOKUP(B8585,L$2:M$54,2,FALSE)</f>
        <v>0.7445225864315772</v>
      </c>
      <c r="J8585">
        <f>MAX(I8585*F8585,E8585)</f>
        <v>10.553607662667607</v>
      </c>
      <c r="L8585" s="166"/>
      <c r="M8585" s="41"/>
      <c r="N8585" s="41"/>
      <c r="O8585" s="41"/>
    </row>
    <row r="8586" spans="1:15" x14ac:dyDescent="0.25">
      <c r="A8586" s="165">
        <v>43823.666666666664</v>
      </c>
      <c r="B8586" s="167">
        <f>WEEKNUM(A8586)</f>
        <v>52</v>
      </c>
      <c r="C8586" s="164">
        <f>WEEKDAY(A8586)</f>
        <v>3</v>
      </c>
      <c r="D8586" s="164">
        <v>17</v>
      </c>
      <c r="E8586" s="163">
        <v>10</v>
      </c>
      <c r="F8586" s="163">
        <v>14.45</v>
      </c>
      <c r="G8586" s="163">
        <v>11.925000000000001</v>
      </c>
      <c r="H8586" s="1">
        <v>2680</v>
      </c>
      <c r="I8586" s="161">
        <f>VLOOKUP(B8586,L$2:M$54,2,FALSE)</f>
        <v>0.7445225864315772</v>
      </c>
      <c r="J8586">
        <f>MAX(I8586*F8586,E8586)</f>
        <v>10.758351373936289</v>
      </c>
      <c r="L8586" s="166"/>
      <c r="M8586" s="41"/>
      <c r="N8586" s="41"/>
      <c r="O8586" s="41"/>
    </row>
    <row r="8587" spans="1:15" x14ac:dyDescent="0.25">
      <c r="A8587" s="165">
        <v>43823.708333333336</v>
      </c>
      <c r="B8587" s="167">
        <f>WEEKNUM(A8587)</f>
        <v>52</v>
      </c>
      <c r="C8587" s="164">
        <f>WEEKDAY(A8587)</f>
        <v>3</v>
      </c>
      <c r="D8587" s="164">
        <v>18</v>
      </c>
      <c r="E8587" s="163">
        <v>10</v>
      </c>
      <c r="F8587" s="163">
        <v>17.375</v>
      </c>
      <c r="G8587" s="163">
        <v>12.13</v>
      </c>
      <c r="H8587" s="1">
        <v>3116</v>
      </c>
      <c r="I8587" s="161">
        <f>VLOOKUP(B8587,L$2:M$54,2,FALSE)</f>
        <v>0.7445225864315772</v>
      </c>
      <c r="J8587">
        <f>MAX(I8587*F8587,E8587)</f>
        <v>12.936079939248653</v>
      </c>
      <c r="L8587" s="166"/>
      <c r="M8587" s="41"/>
      <c r="N8587" s="41"/>
      <c r="O8587" s="41"/>
    </row>
    <row r="8588" spans="1:15" x14ac:dyDescent="0.25">
      <c r="A8588" s="165">
        <v>43823.75</v>
      </c>
      <c r="B8588" s="167">
        <f>WEEKNUM(A8588)</f>
        <v>52</v>
      </c>
      <c r="C8588" s="164">
        <f>WEEKDAY(A8588)</f>
        <v>3</v>
      </c>
      <c r="D8588" s="164">
        <v>19</v>
      </c>
      <c r="E8588" s="163">
        <v>10</v>
      </c>
      <c r="F8588" s="163">
        <v>15.925000000000001</v>
      </c>
      <c r="G8588" s="163">
        <v>12</v>
      </c>
      <c r="H8588" s="1">
        <v>2519</v>
      </c>
      <c r="I8588" s="161">
        <f>VLOOKUP(B8588,L$2:M$54,2,FALSE)</f>
        <v>0.7445225864315772</v>
      </c>
      <c r="J8588">
        <f>MAX(I8588*F8588,E8588)</f>
        <v>11.856522188922867</v>
      </c>
      <c r="L8588" s="166"/>
      <c r="M8588" s="41"/>
      <c r="N8588" s="41"/>
      <c r="O8588" s="41"/>
    </row>
    <row r="8589" spans="1:15" x14ac:dyDescent="0.25">
      <c r="A8589" s="165">
        <v>43823.791666666664</v>
      </c>
      <c r="B8589" s="167">
        <f>WEEKNUM(A8589)</f>
        <v>52</v>
      </c>
      <c r="C8589" s="164">
        <f>WEEKDAY(A8589)</f>
        <v>3</v>
      </c>
      <c r="D8589" s="164">
        <v>20</v>
      </c>
      <c r="E8589" s="163">
        <v>10</v>
      </c>
      <c r="F8589" s="163">
        <v>13.525</v>
      </c>
      <c r="G8589" s="163">
        <v>11.925000000000001</v>
      </c>
      <c r="H8589" s="1">
        <v>1103</v>
      </c>
      <c r="I8589" s="161">
        <f>VLOOKUP(B8589,L$2:M$54,2,FALSE)</f>
        <v>0.7445225864315772</v>
      </c>
      <c r="J8589">
        <f>MAX(I8589*F8589,E8589)</f>
        <v>10.069667981487083</v>
      </c>
      <c r="L8589" s="166"/>
      <c r="M8589" s="41"/>
      <c r="N8589" s="41"/>
      <c r="O8589" s="41"/>
    </row>
    <row r="8590" spans="1:15" x14ac:dyDescent="0.25">
      <c r="A8590" s="165">
        <v>43823.833333333336</v>
      </c>
      <c r="B8590" s="167">
        <f>WEEKNUM(A8590)</f>
        <v>52</v>
      </c>
      <c r="C8590" s="164">
        <f>WEEKDAY(A8590)</f>
        <v>3</v>
      </c>
      <c r="D8590" s="164">
        <v>21</v>
      </c>
      <c r="E8590" s="163">
        <v>12.45</v>
      </c>
      <c r="F8590" s="163">
        <v>12.45</v>
      </c>
      <c r="G8590" s="163">
        <v>12.13</v>
      </c>
      <c r="H8590" s="1">
        <v>676</v>
      </c>
      <c r="I8590" s="161">
        <f>VLOOKUP(B8590,L$2:M$54,2,FALSE)</f>
        <v>0.7445225864315772</v>
      </c>
      <c r="J8590">
        <f>MAX(I8590*F8590,E8590)</f>
        <v>12.45</v>
      </c>
      <c r="L8590" s="166"/>
      <c r="M8590" s="41"/>
      <c r="N8590" s="41"/>
      <c r="O8590" s="41"/>
    </row>
    <row r="8591" spans="1:15" x14ac:dyDescent="0.25">
      <c r="A8591" s="165">
        <v>43823.875</v>
      </c>
      <c r="B8591" s="167">
        <f>WEEKNUM(A8591)</f>
        <v>52</v>
      </c>
      <c r="C8591" s="164">
        <f>WEEKDAY(A8591)</f>
        <v>3</v>
      </c>
      <c r="D8591" s="164">
        <v>22</v>
      </c>
      <c r="E8591" s="163">
        <v>11.95</v>
      </c>
      <c r="F8591" s="163">
        <v>11.95</v>
      </c>
      <c r="G8591" s="163">
        <v>11.5</v>
      </c>
      <c r="H8591" s="1">
        <v>573</v>
      </c>
      <c r="I8591" s="161">
        <f>VLOOKUP(B8591,L$2:M$54,2,FALSE)</f>
        <v>0.7445225864315772</v>
      </c>
      <c r="J8591">
        <f>MAX(I8591*F8591,E8591)</f>
        <v>11.95</v>
      </c>
      <c r="L8591" s="166"/>
      <c r="M8591" s="41"/>
      <c r="N8591" s="41"/>
      <c r="O8591" s="41"/>
    </row>
    <row r="8592" spans="1:15" x14ac:dyDescent="0.25">
      <c r="A8592" s="165">
        <v>43823.916666666664</v>
      </c>
      <c r="B8592" s="167">
        <f>WEEKNUM(A8592)</f>
        <v>52</v>
      </c>
      <c r="C8592" s="164">
        <f>WEEKDAY(A8592)</f>
        <v>3</v>
      </c>
      <c r="D8592" s="164">
        <v>23</v>
      </c>
      <c r="E8592" s="163">
        <v>11.725000000000001</v>
      </c>
      <c r="F8592" s="163">
        <v>11.725000000000001</v>
      </c>
      <c r="G8592" s="163">
        <v>12.01</v>
      </c>
      <c r="H8592" s="1">
        <v>691</v>
      </c>
      <c r="I8592" s="161">
        <f>VLOOKUP(B8592,L$2:M$54,2,FALSE)</f>
        <v>0.7445225864315772</v>
      </c>
      <c r="J8592">
        <f>MAX(I8592*F8592,E8592)</f>
        <v>11.725000000000001</v>
      </c>
      <c r="L8592" s="166"/>
      <c r="M8592" s="41"/>
      <c r="N8592" s="41"/>
      <c r="O8592" s="41"/>
    </row>
    <row r="8593" spans="1:15" x14ac:dyDescent="0.25">
      <c r="A8593" s="165">
        <v>43823.958333333336</v>
      </c>
      <c r="B8593" s="167">
        <f>WEEKNUM(A8593)</f>
        <v>52</v>
      </c>
      <c r="C8593" s="164">
        <f>WEEKDAY(A8593)</f>
        <v>3</v>
      </c>
      <c r="D8593" s="164">
        <v>24</v>
      </c>
      <c r="E8593" s="163">
        <v>12</v>
      </c>
      <c r="F8593" s="163">
        <v>12</v>
      </c>
      <c r="G8593" s="163">
        <v>11.9375</v>
      </c>
      <c r="H8593" s="1">
        <v>1030</v>
      </c>
      <c r="I8593" s="161">
        <f>VLOOKUP(B8593,L$2:M$54,2,FALSE)</f>
        <v>0.7445225864315772</v>
      </c>
      <c r="J8593">
        <f>MAX(I8593*F8593,E8593)</f>
        <v>12</v>
      </c>
      <c r="L8593" s="166"/>
      <c r="M8593" s="41"/>
      <c r="N8593" s="41"/>
      <c r="O8593" s="41"/>
    </row>
    <row r="8594" spans="1:15" x14ac:dyDescent="0.25">
      <c r="A8594" s="165">
        <v>43824</v>
      </c>
      <c r="B8594" s="167">
        <f>WEEKNUM(A8594)</f>
        <v>52</v>
      </c>
      <c r="C8594" s="164">
        <f>WEEKDAY(A8594)</f>
        <v>4</v>
      </c>
      <c r="D8594" s="164">
        <v>1</v>
      </c>
      <c r="E8594" s="163">
        <v>11.07</v>
      </c>
      <c r="F8594" s="163">
        <v>11.07</v>
      </c>
      <c r="G8594" s="163">
        <v>12.105</v>
      </c>
      <c r="H8594" s="1">
        <v>1049</v>
      </c>
      <c r="I8594" s="161">
        <f>VLOOKUP(B8594,L$2:M$54,2,FALSE)</f>
        <v>0.7445225864315772</v>
      </c>
      <c r="J8594">
        <f>MAX(I8594*F8594,E8594)</f>
        <v>11.07</v>
      </c>
      <c r="L8594" s="166"/>
      <c r="M8594" s="41"/>
      <c r="N8594" s="41"/>
      <c r="O8594" s="41"/>
    </row>
    <row r="8595" spans="1:15" x14ac:dyDescent="0.25">
      <c r="A8595" s="165">
        <v>43824.041666666664</v>
      </c>
      <c r="B8595" s="167">
        <f>WEEKNUM(A8595)</f>
        <v>52</v>
      </c>
      <c r="C8595" s="164">
        <f>WEEKDAY(A8595)</f>
        <v>4</v>
      </c>
      <c r="D8595" s="164">
        <v>2</v>
      </c>
      <c r="E8595" s="163">
        <v>11.175000000000001</v>
      </c>
      <c r="F8595" s="163">
        <v>11.175000000000001</v>
      </c>
      <c r="G8595" s="163">
        <v>12.155000000000001</v>
      </c>
      <c r="H8595" s="1">
        <v>737</v>
      </c>
      <c r="I8595" s="161">
        <f>VLOOKUP(B8595,L$2:M$54,2,FALSE)</f>
        <v>0.7445225864315772</v>
      </c>
      <c r="J8595">
        <f>MAX(I8595*F8595,E8595)</f>
        <v>11.175000000000001</v>
      </c>
      <c r="L8595" s="166"/>
      <c r="M8595" s="41"/>
      <c r="N8595" s="41"/>
      <c r="O8595" s="41"/>
    </row>
    <row r="8596" spans="1:15" x14ac:dyDescent="0.25">
      <c r="A8596" s="165">
        <v>43824.083333333336</v>
      </c>
      <c r="B8596" s="167">
        <f>WEEKNUM(A8596)</f>
        <v>52</v>
      </c>
      <c r="C8596" s="164">
        <f>WEEKDAY(A8596)</f>
        <v>4</v>
      </c>
      <c r="D8596" s="164">
        <v>3</v>
      </c>
      <c r="E8596" s="163">
        <v>11.745000000000001</v>
      </c>
      <c r="F8596" s="163">
        <v>11.745000000000001</v>
      </c>
      <c r="G8596" s="163">
        <v>11.657500000000001</v>
      </c>
      <c r="H8596" s="1">
        <v>298</v>
      </c>
      <c r="I8596" s="161">
        <f>VLOOKUP(B8596,L$2:M$54,2,FALSE)</f>
        <v>0.7445225864315772</v>
      </c>
      <c r="J8596">
        <f>MAX(I8596*F8596,E8596)</f>
        <v>11.745000000000001</v>
      </c>
      <c r="L8596" s="166"/>
      <c r="M8596" s="41"/>
      <c r="N8596" s="41"/>
      <c r="O8596" s="41"/>
    </row>
    <row r="8597" spans="1:15" x14ac:dyDescent="0.25">
      <c r="A8597" s="165">
        <v>43824.125</v>
      </c>
      <c r="B8597" s="167">
        <f>WEEKNUM(A8597)</f>
        <v>52</v>
      </c>
      <c r="C8597" s="164">
        <f>WEEKDAY(A8597)</f>
        <v>4</v>
      </c>
      <c r="D8597" s="164">
        <v>4</v>
      </c>
      <c r="E8597" s="163">
        <v>12.195</v>
      </c>
      <c r="F8597" s="163">
        <v>12.195</v>
      </c>
      <c r="G8597" s="163">
        <v>11.8125</v>
      </c>
      <c r="H8597" s="1">
        <v>124</v>
      </c>
      <c r="I8597" s="161">
        <f>VLOOKUP(B8597,L$2:M$54,2,FALSE)</f>
        <v>0.7445225864315772</v>
      </c>
      <c r="J8597">
        <f>MAX(I8597*F8597,E8597)</f>
        <v>12.195</v>
      </c>
      <c r="L8597" s="166"/>
      <c r="M8597" s="41"/>
      <c r="N8597" s="41"/>
      <c r="O8597" s="41"/>
    </row>
    <row r="8598" spans="1:15" x14ac:dyDescent="0.25">
      <c r="A8598" s="165">
        <v>43824.166666666664</v>
      </c>
      <c r="B8598" s="167">
        <f>WEEKNUM(A8598)</f>
        <v>52</v>
      </c>
      <c r="C8598" s="164">
        <f>WEEKDAY(A8598)</f>
        <v>4</v>
      </c>
      <c r="D8598" s="164">
        <v>5</v>
      </c>
      <c r="E8598" s="163">
        <v>11.705</v>
      </c>
      <c r="F8598" s="163">
        <v>11.705</v>
      </c>
      <c r="G8598" s="163">
        <v>11.625</v>
      </c>
      <c r="H8598" s="1">
        <v>120</v>
      </c>
      <c r="I8598" s="161">
        <f>VLOOKUP(B8598,L$2:M$54,2,FALSE)</f>
        <v>0.7445225864315772</v>
      </c>
      <c r="J8598">
        <f>MAX(I8598*F8598,E8598)</f>
        <v>11.705</v>
      </c>
      <c r="L8598" s="166"/>
      <c r="M8598" s="41"/>
      <c r="N8598" s="41"/>
      <c r="O8598" s="41"/>
    </row>
    <row r="8599" spans="1:15" x14ac:dyDescent="0.25">
      <c r="A8599" s="165">
        <v>43824.208333333336</v>
      </c>
      <c r="B8599" s="167">
        <f>WEEKNUM(A8599)</f>
        <v>52</v>
      </c>
      <c r="C8599" s="164">
        <f>WEEKDAY(A8599)</f>
        <v>4</v>
      </c>
      <c r="D8599" s="164">
        <v>6</v>
      </c>
      <c r="E8599" s="163">
        <v>10.620000000000001</v>
      </c>
      <c r="F8599" s="163">
        <v>10.620000000000001</v>
      </c>
      <c r="G8599" s="163">
        <v>11.8125</v>
      </c>
      <c r="H8599" s="1">
        <v>125</v>
      </c>
      <c r="I8599" s="161">
        <f>VLOOKUP(B8599,L$2:M$54,2,FALSE)</f>
        <v>0.7445225864315772</v>
      </c>
      <c r="J8599">
        <f>MAX(I8599*F8599,E8599)</f>
        <v>10.620000000000001</v>
      </c>
      <c r="L8599" s="166"/>
      <c r="M8599" s="41"/>
      <c r="N8599" s="41"/>
      <c r="O8599" s="41"/>
    </row>
    <row r="8600" spans="1:15" x14ac:dyDescent="0.25">
      <c r="A8600" s="165">
        <v>43824.25</v>
      </c>
      <c r="B8600" s="167">
        <f>WEEKNUM(A8600)</f>
        <v>52</v>
      </c>
      <c r="C8600" s="164">
        <f>WEEKDAY(A8600)</f>
        <v>4</v>
      </c>
      <c r="D8600" s="164">
        <v>7</v>
      </c>
      <c r="E8600" s="163">
        <v>11.77</v>
      </c>
      <c r="F8600" s="163">
        <v>11.77</v>
      </c>
      <c r="G8600" s="163">
        <v>11.125</v>
      </c>
      <c r="H8600" s="1">
        <v>184</v>
      </c>
      <c r="I8600" s="161">
        <f>VLOOKUP(B8600,L$2:M$54,2,FALSE)</f>
        <v>0.7445225864315772</v>
      </c>
      <c r="J8600">
        <f>MAX(I8600*F8600,E8600)</f>
        <v>11.77</v>
      </c>
      <c r="L8600" s="166"/>
      <c r="M8600" s="41"/>
      <c r="N8600" s="41"/>
      <c r="O8600" s="41"/>
    </row>
    <row r="8601" spans="1:15" x14ac:dyDescent="0.25">
      <c r="A8601" s="165">
        <v>43824.291666666664</v>
      </c>
      <c r="B8601" s="167">
        <f>WEEKNUM(A8601)</f>
        <v>52</v>
      </c>
      <c r="C8601" s="164">
        <f>WEEKDAY(A8601)</f>
        <v>4</v>
      </c>
      <c r="D8601" s="164">
        <v>8</v>
      </c>
      <c r="E8601" s="163">
        <v>10</v>
      </c>
      <c r="F8601" s="163">
        <v>16.5</v>
      </c>
      <c r="G8601" s="163">
        <v>11.875</v>
      </c>
      <c r="H8601" s="1">
        <v>277</v>
      </c>
      <c r="I8601" s="161">
        <f>VLOOKUP(B8601,L$2:M$54,2,FALSE)</f>
        <v>0.7445225864315772</v>
      </c>
      <c r="J8601">
        <f>MAX(I8601*F8601,E8601)</f>
        <v>12.284622676121025</v>
      </c>
      <c r="L8601" s="166"/>
      <c r="M8601" s="41"/>
      <c r="N8601" s="41"/>
      <c r="O8601" s="41"/>
    </row>
    <row r="8602" spans="1:15" x14ac:dyDescent="0.25">
      <c r="A8602" s="165">
        <v>43824.333333333336</v>
      </c>
      <c r="B8602" s="167">
        <f>WEEKNUM(A8602)</f>
        <v>52</v>
      </c>
      <c r="C8602" s="164">
        <f>WEEKDAY(A8602)</f>
        <v>4</v>
      </c>
      <c r="D8602" s="164">
        <v>9</v>
      </c>
      <c r="E8602" s="163">
        <v>10</v>
      </c>
      <c r="F8602" s="163">
        <v>19</v>
      </c>
      <c r="G8602" s="163">
        <v>12.25</v>
      </c>
      <c r="H8602" s="1">
        <v>430</v>
      </c>
      <c r="I8602" s="161">
        <f>VLOOKUP(B8602,L$2:M$54,2,FALSE)</f>
        <v>0.7445225864315772</v>
      </c>
      <c r="J8602">
        <f>MAX(I8602*F8602,E8602)</f>
        <v>14.145929142199966</v>
      </c>
      <c r="L8602" s="166"/>
      <c r="M8602" s="41"/>
      <c r="N8602" s="41"/>
      <c r="O8602" s="41"/>
    </row>
    <row r="8603" spans="1:15" x14ac:dyDescent="0.25">
      <c r="A8603" s="165">
        <v>43824.375</v>
      </c>
      <c r="B8603" s="167">
        <f>WEEKNUM(A8603)</f>
        <v>52</v>
      </c>
      <c r="C8603" s="164">
        <f>WEEKDAY(A8603)</f>
        <v>4</v>
      </c>
      <c r="D8603" s="164">
        <v>10</v>
      </c>
      <c r="E8603" s="163">
        <v>10</v>
      </c>
      <c r="F8603" s="163">
        <v>16.75</v>
      </c>
      <c r="G8603" s="163">
        <v>13.625</v>
      </c>
      <c r="H8603" s="1">
        <v>856</v>
      </c>
      <c r="I8603" s="161">
        <f>VLOOKUP(B8603,L$2:M$54,2,FALSE)</f>
        <v>0.7445225864315772</v>
      </c>
      <c r="J8603">
        <f>MAX(I8603*F8603,E8603)</f>
        <v>12.470753322728918</v>
      </c>
      <c r="L8603" s="166"/>
      <c r="M8603" s="41"/>
      <c r="N8603" s="41"/>
      <c r="O8603" s="41"/>
    </row>
    <row r="8604" spans="1:15" x14ac:dyDescent="0.25">
      <c r="A8604" s="165">
        <v>43824.416666666664</v>
      </c>
      <c r="B8604" s="167">
        <f>WEEKNUM(A8604)</f>
        <v>52</v>
      </c>
      <c r="C8604" s="164">
        <f>WEEKDAY(A8604)</f>
        <v>4</v>
      </c>
      <c r="D8604" s="164">
        <v>11</v>
      </c>
      <c r="E8604" s="163">
        <v>10</v>
      </c>
      <c r="F8604" s="163">
        <v>15.379999999999999</v>
      </c>
      <c r="G8604" s="163">
        <v>12.875</v>
      </c>
      <c r="H8604" s="1">
        <v>2067</v>
      </c>
      <c r="I8604" s="161">
        <f>VLOOKUP(B8604,L$2:M$54,2,FALSE)</f>
        <v>0.7445225864315772</v>
      </c>
      <c r="J8604">
        <f>MAX(I8604*F8604,E8604)</f>
        <v>11.450757379317656</v>
      </c>
      <c r="L8604" s="166"/>
      <c r="M8604" s="41"/>
      <c r="N8604" s="41"/>
      <c r="O8604" s="41"/>
    </row>
    <row r="8605" spans="1:15" x14ac:dyDescent="0.25">
      <c r="A8605" s="165">
        <v>43824.458333333336</v>
      </c>
      <c r="B8605" s="167">
        <f>WEEKNUM(A8605)</f>
        <v>52</v>
      </c>
      <c r="C8605" s="164">
        <f>WEEKDAY(A8605)</f>
        <v>4</v>
      </c>
      <c r="D8605" s="164">
        <v>12</v>
      </c>
      <c r="E8605" s="163">
        <v>10</v>
      </c>
      <c r="F8605" s="163">
        <v>14.45</v>
      </c>
      <c r="G8605" s="163">
        <v>11.9375</v>
      </c>
      <c r="H8605" s="1">
        <v>3488</v>
      </c>
      <c r="I8605" s="161">
        <f>VLOOKUP(B8605,L$2:M$54,2,FALSE)</f>
        <v>0.7445225864315772</v>
      </c>
      <c r="J8605">
        <f>MAX(I8605*F8605,E8605)</f>
        <v>10.758351373936289</v>
      </c>
      <c r="L8605" s="166"/>
      <c r="M8605" s="41"/>
      <c r="N8605" s="41"/>
      <c r="O8605" s="41"/>
    </row>
    <row r="8606" spans="1:15" x14ac:dyDescent="0.25">
      <c r="A8606" s="165">
        <v>43824.5</v>
      </c>
      <c r="B8606" s="167">
        <f>WEEKNUM(A8606)</f>
        <v>52</v>
      </c>
      <c r="C8606" s="164">
        <f>WEEKDAY(A8606)</f>
        <v>4</v>
      </c>
      <c r="D8606" s="164">
        <v>13</v>
      </c>
      <c r="E8606" s="163">
        <v>10</v>
      </c>
      <c r="F8606" s="163">
        <v>13.765000000000001</v>
      </c>
      <c r="G8606" s="163">
        <v>12.1875</v>
      </c>
      <c r="H8606" s="1">
        <v>2170</v>
      </c>
      <c r="I8606" s="161">
        <f>VLOOKUP(B8606,L$2:M$54,2,FALSE)</f>
        <v>0.7445225864315772</v>
      </c>
      <c r="J8606">
        <f>MAX(I8606*F8606,E8606)</f>
        <v>10.248353402230661</v>
      </c>
      <c r="L8606" s="166"/>
      <c r="M8606" s="41"/>
      <c r="N8606" s="41"/>
      <c r="O8606" s="41"/>
    </row>
    <row r="8607" spans="1:15" x14ac:dyDescent="0.25">
      <c r="A8607" s="165">
        <v>43824.541666666664</v>
      </c>
      <c r="B8607" s="167">
        <f>WEEKNUM(A8607)</f>
        <v>52</v>
      </c>
      <c r="C8607" s="164">
        <f>WEEKDAY(A8607)</f>
        <v>4</v>
      </c>
      <c r="D8607" s="164">
        <v>14</v>
      </c>
      <c r="E8607" s="163">
        <v>10</v>
      </c>
      <c r="F8607" s="163">
        <v>14.185</v>
      </c>
      <c r="G8607" s="163">
        <v>11.862500000000001</v>
      </c>
      <c r="H8607" s="1">
        <v>1293</v>
      </c>
      <c r="I8607" s="161">
        <f>VLOOKUP(B8607,L$2:M$54,2,FALSE)</f>
        <v>0.7445225864315772</v>
      </c>
      <c r="J8607">
        <f>MAX(I8607*F8607,E8607)</f>
        <v>10.561052888531924</v>
      </c>
      <c r="L8607" s="166"/>
      <c r="M8607" s="41"/>
      <c r="N8607" s="41"/>
      <c r="O8607" s="41"/>
    </row>
    <row r="8608" spans="1:15" x14ac:dyDescent="0.25">
      <c r="A8608" s="165">
        <v>43824.583333333336</v>
      </c>
      <c r="B8608" s="167">
        <f>WEEKNUM(A8608)</f>
        <v>52</v>
      </c>
      <c r="C8608" s="164">
        <f>WEEKDAY(A8608)</f>
        <v>4</v>
      </c>
      <c r="D8608" s="164">
        <v>15</v>
      </c>
      <c r="E8608" s="163">
        <v>10</v>
      </c>
      <c r="F8608" s="163">
        <v>15</v>
      </c>
      <c r="G8608" s="163">
        <v>12.112500000000001</v>
      </c>
      <c r="H8608" s="1">
        <v>1369</v>
      </c>
      <c r="I8608" s="161">
        <f>VLOOKUP(B8608,L$2:M$54,2,FALSE)</f>
        <v>0.7445225864315772</v>
      </c>
      <c r="J8608">
        <f>MAX(I8608*F8608,E8608)</f>
        <v>11.167838796473658</v>
      </c>
      <c r="L8608" s="166"/>
      <c r="M8608" s="41"/>
      <c r="N8608" s="41"/>
      <c r="O8608" s="41"/>
    </row>
    <row r="8609" spans="1:15" x14ac:dyDescent="0.25">
      <c r="A8609" s="165">
        <v>43824.625</v>
      </c>
      <c r="B8609" s="167">
        <f>WEEKNUM(A8609)</f>
        <v>52</v>
      </c>
      <c r="C8609" s="164">
        <f>WEEKDAY(A8609)</f>
        <v>4</v>
      </c>
      <c r="D8609" s="164">
        <v>16</v>
      </c>
      <c r="E8609" s="163">
        <v>10</v>
      </c>
      <c r="F8609" s="163">
        <v>14.895</v>
      </c>
      <c r="G8609" s="163">
        <v>11.9</v>
      </c>
      <c r="H8609" s="1">
        <v>1797</v>
      </c>
      <c r="I8609" s="161">
        <f>VLOOKUP(B8609,L$2:M$54,2,FALSE)</f>
        <v>0.7445225864315772</v>
      </c>
      <c r="J8609">
        <f>MAX(I8609*F8609,E8609)</f>
        <v>11.089663924898343</v>
      </c>
      <c r="L8609" s="166"/>
      <c r="M8609" s="41"/>
      <c r="N8609" s="41"/>
      <c r="O8609" s="41"/>
    </row>
    <row r="8610" spans="1:15" x14ac:dyDescent="0.25">
      <c r="A8610" s="165">
        <v>43824.666666666664</v>
      </c>
      <c r="B8610" s="167">
        <f>WEEKNUM(A8610)</f>
        <v>52</v>
      </c>
      <c r="C8610" s="164">
        <f>WEEKDAY(A8610)</f>
        <v>4</v>
      </c>
      <c r="D8610" s="164">
        <v>17</v>
      </c>
      <c r="E8610" s="163">
        <v>10</v>
      </c>
      <c r="F8610" s="163">
        <v>15.77</v>
      </c>
      <c r="G8610" s="163">
        <v>12.112500000000001</v>
      </c>
      <c r="H8610" s="1">
        <v>2556</v>
      </c>
      <c r="I8610" s="161">
        <f>VLOOKUP(B8610,L$2:M$54,2,FALSE)</f>
        <v>0.7445225864315772</v>
      </c>
      <c r="J8610">
        <f>MAX(I8610*F8610,E8610)</f>
        <v>11.741121188025971</v>
      </c>
      <c r="L8610" s="166"/>
      <c r="M8610" s="41"/>
      <c r="N8610" s="41"/>
      <c r="O8610" s="41"/>
    </row>
    <row r="8611" spans="1:15" x14ac:dyDescent="0.25">
      <c r="A8611" s="165">
        <v>43824.708333333336</v>
      </c>
      <c r="B8611" s="167">
        <f>WEEKNUM(A8611)</f>
        <v>52</v>
      </c>
      <c r="C8611" s="164">
        <f>WEEKDAY(A8611)</f>
        <v>4</v>
      </c>
      <c r="D8611" s="164">
        <v>18</v>
      </c>
      <c r="E8611" s="163">
        <v>10</v>
      </c>
      <c r="F8611" s="163">
        <v>17.549999999999997</v>
      </c>
      <c r="G8611" s="163">
        <v>11.875</v>
      </c>
      <c r="H8611" s="1">
        <v>3147</v>
      </c>
      <c r="I8611" s="161">
        <f>VLOOKUP(B8611,L$2:M$54,2,FALSE)</f>
        <v>0.7445225864315772</v>
      </c>
      <c r="J8611">
        <f>MAX(I8611*F8611,E8611)</f>
        <v>13.066371391874178</v>
      </c>
      <c r="L8611" s="166"/>
      <c r="M8611" s="41"/>
      <c r="N8611" s="41"/>
      <c r="O8611" s="41"/>
    </row>
    <row r="8612" spans="1:15" x14ac:dyDescent="0.25">
      <c r="A8612" s="165">
        <v>43824.75</v>
      </c>
      <c r="B8612" s="167">
        <f>WEEKNUM(A8612)</f>
        <v>52</v>
      </c>
      <c r="C8612" s="164">
        <f>WEEKDAY(A8612)</f>
        <v>4</v>
      </c>
      <c r="D8612" s="164">
        <v>19</v>
      </c>
      <c r="E8612" s="163">
        <v>10</v>
      </c>
      <c r="F8612" s="163">
        <v>16.234999999999999</v>
      </c>
      <c r="G8612" s="163">
        <v>12.8125</v>
      </c>
      <c r="H8612" s="1">
        <v>2658</v>
      </c>
      <c r="I8612" s="161">
        <f>VLOOKUP(B8612,L$2:M$54,2,FALSE)</f>
        <v>0.7445225864315772</v>
      </c>
      <c r="J8612">
        <f>MAX(I8612*F8612,E8612)</f>
        <v>12.087324190716656</v>
      </c>
      <c r="L8612" s="166"/>
      <c r="M8612" s="41"/>
      <c r="N8612" s="41"/>
      <c r="O8612" s="41"/>
    </row>
    <row r="8613" spans="1:15" x14ac:dyDescent="0.25">
      <c r="A8613" s="165">
        <v>43824.791666666664</v>
      </c>
      <c r="B8613" s="167">
        <f>WEEKNUM(A8613)</f>
        <v>52</v>
      </c>
      <c r="C8613" s="164">
        <f>WEEKDAY(A8613)</f>
        <v>4</v>
      </c>
      <c r="D8613" s="164">
        <v>20</v>
      </c>
      <c r="E8613" s="163">
        <v>10</v>
      </c>
      <c r="F8613" s="163">
        <v>14</v>
      </c>
      <c r="G8613" s="163">
        <v>13.574999999999999</v>
      </c>
      <c r="H8613" s="1">
        <v>1529</v>
      </c>
      <c r="I8613" s="161">
        <f>VLOOKUP(B8613,L$2:M$54,2,FALSE)</f>
        <v>0.7445225864315772</v>
      </c>
      <c r="J8613">
        <f>MAX(I8613*F8613,E8613)</f>
        <v>10.423316210042081</v>
      </c>
      <c r="L8613" s="166"/>
      <c r="M8613" s="41"/>
      <c r="N8613" s="41"/>
      <c r="O8613" s="41"/>
    </row>
    <row r="8614" spans="1:15" x14ac:dyDescent="0.25">
      <c r="A8614" s="165">
        <v>43824.833333333336</v>
      </c>
      <c r="B8614" s="167">
        <f>WEEKNUM(A8614)</f>
        <v>52</v>
      </c>
      <c r="C8614" s="164">
        <f>WEEKDAY(A8614)</f>
        <v>4</v>
      </c>
      <c r="D8614" s="164">
        <v>21</v>
      </c>
      <c r="E8614" s="163">
        <v>10</v>
      </c>
      <c r="F8614" s="163">
        <v>12.77</v>
      </c>
      <c r="G8614" s="163">
        <v>12.262499999999999</v>
      </c>
      <c r="H8614" s="1">
        <v>1138</v>
      </c>
      <c r="I8614" s="161">
        <f>VLOOKUP(B8614,L$2:M$54,2,FALSE)</f>
        <v>0.7445225864315772</v>
      </c>
      <c r="J8614">
        <f>MAX(I8614*F8614,E8614)</f>
        <v>10</v>
      </c>
      <c r="L8614" s="166"/>
      <c r="M8614" s="41"/>
      <c r="N8614" s="41"/>
      <c r="O8614" s="41"/>
    </row>
    <row r="8615" spans="1:15" x14ac:dyDescent="0.25">
      <c r="A8615" s="165">
        <v>43824.875</v>
      </c>
      <c r="B8615" s="167">
        <f>WEEKNUM(A8615)</f>
        <v>52</v>
      </c>
      <c r="C8615" s="164">
        <f>WEEKDAY(A8615)</f>
        <v>4</v>
      </c>
      <c r="D8615" s="164">
        <v>22</v>
      </c>
      <c r="E8615" s="163">
        <v>12.48</v>
      </c>
      <c r="F8615" s="163">
        <v>12.48</v>
      </c>
      <c r="G8615" s="163">
        <v>11.55</v>
      </c>
      <c r="H8615" s="1">
        <v>998</v>
      </c>
      <c r="I8615" s="161">
        <f>VLOOKUP(B8615,L$2:M$54,2,FALSE)</f>
        <v>0.7445225864315772</v>
      </c>
      <c r="J8615">
        <f>MAX(I8615*F8615,E8615)</f>
        <v>12.48</v>
      </c>
      <c r="L8615" s="166"/>
      <c r="M8615" s="41"/>
      <c r="N8615" s="41"/>
      <c r="O8615" s="41"/>
    </row>
    <row r="8616" spans="1:15" x14ac:dyDescent="0.25">
      <c r="A8616" s="165">
        <v>43824.916666666664</v>
      </c>
      <c r="B8616" s="167">
        <f>WEEKNUM(A8616)</f>
        <v>52</v>
      </c>
      <c r="C8616" s="164">
        <f>WEEKDAY(A8616)</f>
        <v>4</v>
      </c>
      <c r="D8616" s="164">
        <v>23</v>
      </c>
      <c r="E8616" s="163">
        <v>12.59</v>
      </c>
      <c r="F8616" s="163">
        <v>12.59</v>
      </c>
      <c r="G8616" s="163">
        <v>11.824999999999999</v>
      </c>
      <c r="H8616" s="1">
        <v>845</v>
      </c>
      <c r="I8616" s="161">
        <f>VLOOKUP(B8616,L$2:M$54,2,FALSE)</f>
        <v>0.7445225864315772</v>
      </c>
      <c r="J8616">
        <f>MAX(I8616*F8616,E8616)</f>
        <v>12.59</v>
      </c>
      <c r="L8616" s="166"/>
      <c r="M8616" s="41"/>
      <c r="N8616" s="41"/>
      <c r="O8616" s="41"/>
    </row>
    <row r="8617" spans="1:15" x14ac:dyDescent="0.25">
      <c r="A8617" s="165">
        <v>43824.958333333336</v>
      </c>
      <c r="B8617" s="167">
        <f>WEEKNUM(A8617)</f>
        <v>52</v>
      </c>
      <c r="C8617" s="164">
        <f>WEEKDAY(A8617)</f>
        <v>4</v>
      </c>
      <c r="D8617" s="164">
        <v>24</v>
      </c>
      <c r="E8617" s="163">
        <v>12.375</v>
      </c>
      <c r="F8617" s="163">
        <v>12.375</v>
      </c>
      <c r="G8617" s="163">
        <v>12.274999999999999</v>
      </c>
      <c r="H8617" s="1">
        <v>641</v>
      </c>
      <c r="I8617" s="161">
        <f>VLOOKUP(B8617,L$2:M$54,2,FALSE)</f>
        <v>0.7445225864315772</v>
      </c>
      <c r="J8617">
        <f>MAX(I8617*F8617,E8617)</f>
        <v>12.375</v>
      </c>
      <c r="L8617" s="166"/>
      <c r="M8617" s="41"/>
      <c r="N8617" s="41"/>
      <c r="O8617" s="41"/>
    </row>
    <row r="8618" spans="1:15" x14ac:dyDescent="0.25">
      <c r="A8618" s="165">
        <v>43825</v>
      </c>
      <c r="B8618" s="167">
        <f>WEEKNUM(A8618)</f>
        <v>52</v>
      </c>
      <c r="C8618" s="164">
        <f>WEEKDAY(A8618)</f>
        <v>5</v>
      </c>
      <c r="D8618" s="164">
        <v>1</v>
      </c>
      <c r="E8618" s="163">
        <v>11.984999999999999</v>
      </c>
      <c r="F8618" s="163">
        <v>11.984999999999999</v>
      </c>
      <c r="G8618" s="163">
        <v>12.3</v>
      </c>
      <c r="H8618" s="1">
        <v>473</v>
      </c>
      <c r="I8618" s="161">
        <f>VLOOKUP(B8618,L$2:M$54,2,FALSE)</f>
        <v>0.7445225864315772</v>
      </c>
      <c r="J8618">
        <f>MAX(I8618*F8618,E8618)</f>
        <v>11.984999999999999</v>
      </c>
      <c r="L8618" s="166"/>
      <c r="M8618" s="41"/>
      <c r="N8618" s="41"/>
      <c r="O8618" s="41"/>
    </row>
    <row r="8619" spans="1:15" x14ac:dyDescent="0.25">
      <c r="A8619" s="165">
        <v>43825.041666666664</v>
      </c>
      <c r="B8619" s="167">
        <f>WEEKNUM(A8619)</f>
        <v>52</v>
      </c>
      <c r="C8619" s="164">
        <f>WEEKDAY(A8619)</f>
        <v>5</v>
      </c>
      <c r="D8619" s="164">
        <v>2</v>
      </c>
      <c r="E8619" s="163">
        <v>11.719999999999999</v>
      </c>
      <c r="F8619" s="163">
        <v>11.719999999999999</v>
      </c>
      <c r="G8619" s="163">
        <v>11.55</v>
      </c>
      <c r="H8619" s="1">
        <v>256</v>
      </c>
      <c r="I8619" s="161">
        <f>VLOOKUP(B8619,L$2:M$54,2,FALSE)</f>
        <v>0.7445225864315772</v>
      </c>
      <c r="J8619">
        <f>MAX(I8619*F8619,E8619)</f>
        <v>11.719999999999999</v>
      </c>
      <c r="L8619" s="166"/>
      <c r="M8619" s="41"/>
      <c r="N8619" s="41"/>
      <c r="O8619" s="41"/>
    </row>
    <row r="8620" spans="1:15" x14ac:dyDescent="0.25">
      <c r="A8620" s="165">
        <v>43825.083333333336</v>
      </c>
      <c r="B8620" s="167">
        <f>WEEKNUM(A8620)</f>
        <v>52</v>
      </c>
      <c r="C8620" s="164">
        <f>WEEKDAY(A8620)</f>
        <v>5</v>
      </c>
      <c r="D8620" s="164">
        <v>3</v>
      </c>
      <c r="E8620" s="163">
        <v>12.094999999999999</v>
      </c>
      <c r="F8620" s="163">
        <v>12.094999999999999</v>
      </c>
      <c r="G8620" s="163">
        <v>10.25</v>
      </c>
      <c r="H8620" s="1">
        <v>124</v>
      </c>
      <c r="I8620" s="161">
        <f>VLOOKUP(B8620,L$2:M$54,2,FALSE)</f>
        <v>0.7445225864315772</v>
      </c>
      <c r="J8620">
        <f>MAX(I8620*F8620,E8620)</f>
        <v>12.094999999999999</v>
      </c>
      <c r="L8620" s="166"/>
      <c r="M8620" s="41"/>
      <c r="N8620" s="41"/>
      <c r="O8620" s="41"/>
    </row>
    <row r="8621" spans="1:15" x14ac:dyDescent="0.25">
      <c r="A8621" s="165">
        <v>43825.125</v>
      </c>
      <c r="B8621" s="167">
        <f>WEEKNUM(A8621)</f>
        <v>52</v>
      </c>
      <c r="C8621" s="164">
        <f>WEEKDAY(A8621)</f>
        <v>5</v>
      </c>
      <c r="D8621" s="164">
        <v>4</v>
      </c>
      <c r="E8621" s="163">
        <v>11.91</v>
      </c>
      <c r="F8621" s="163">
        <v>11.91</v>
      </c>
      <c r="G8621" s="163">
        <v>11.95</v>
      </c>
      <c r="H8621" s="1">
        <v>149</v>
      </c>
      <c r="I8621" s="161">
        <f>VLOOKUP(B8621,L$2:M$54,2,FALSE)</f>
        <v>0.7445225864315772</v>
      </c>
      <c r="J8621">
        <f>MAX(I8621*F8621,E8621)</f>
        <v>11.91</v>
      </c>
      <c r="L8621" s="166"/>
      <c r="M8621" s="41"/>
      <c r="N8621" s="41"/>
      <c r="O8621" s="41"/>
    </row>
    <row r="8622" spans="1:15" x14ac:dyDescent="0.25">
      <c r="A8622" s="165">
        <v>43825.166666666664</v>
      </c>
      <c r="B8622" s="167">
        <f>WEEKNUM(A8622)</f>
        <v>52</v>
      </c>
      <c r="C8622" s="164">
        <f>WEEKDAY(A8622)</f>
        <v>5</v>
      </c>
      <c r="D8622" s="164">
        <v>5</v>
      </c>
      <c r="E8622" s="163">
        <v>12.455</v>
      </c>
      <c r="F8622" s="163">
        <v>12.455</v>
      </c>
      <c r="G8622" s="163">
        <v>12.3</v>
      </c>
      <c r="H8622" s="1">
        <v>290</v>
      </c>
      <c r="I8622" s="161">
        <f>VLOOKUP(B8622,L$2:M$54,2,FALSE)</f>
        <v>0.7445225864315772</v>
      </c>
      <c r="J8622">
        <f>MAX(I8622*F8622,E8622)</f>
        <v>12.455</v>
      </c>
      <c r="L8622" s="166"/>
      <c r="M8622" s="41"/>
      <c r="N8622" s="41"/>
      <c r="O8622" s="41"/>
    </row>
    <row r="8623" spans="1:15" x14ac:dyDescent="0.25">
      <c r="A8623" s="165">
        <v>43825.208333333336</v>
      </c>
      <c r="B8623" s="167">
        <f>WEEKNUM(A8623)</f>
        <v>52</v>
      </c>
      <c r="C8623" s="164">
        <f>WEEKDAY(A8623)</f>
        <v>5</v>
      </c>
      <c r="D8623" s="164">
        <v>6</v>
      </c>
      <c r="E8623" s="163">
        <v>10</v>
      </c>
      <c r="F8623" s="163">
        <v>11.094999999999999</v>
      </c>
      <c r="G8623" s="163">
        <v>11.91</v>
      </c>
      <c r="H8623" s="1">
        <v>377</v>
      </c>
      <c r="I8623" s="161">
        <f>VLOOKUP(B8623,L$2:M$54,2,FALSE)</f>
        <v>0.7445225864315772</v>
      </c>
      <c r="J8623">
        <f>MAX(I8623*F8623,E8623)</f>
        <v>10</v>
      </c>
      <c r="L8623" s="166"/>
      <c r="M8623" s="41"/>
      <c r="N8623" s="41"/>
      <c r="O8623" s="41"/>
    </row>
    <row r="8624" spans="1:15" x14ac:dyDescent="0.25">
      <c r="A8624" s="165">
        <v>43825.25</v>
      </c>
      <c r="B8624" s="167">
        <f>WEEKNUM(A8624)</f>
        <v>52</v>
      </c>
      <c r="C8624" s="164">
        <f>WEEKDAY(A8624)</f>
        <v>5</v>
      </c>
      <c r="D8624" s="164">
        <v>7</v>
      </c>
      <c r="E8624" s="163">
        <v>10</v>
      </c>
      <c r="F8624" s="163">
        <v>11.745000000000001</v>
      </c>
      <c r="G8624" s="163">
        <v>11.780000000000001</v>
      </c>
      <c r="H8624" s="1">
        <v>706</v>
      </c>
      <c r="I8624" s="161">
        <f>VLOOKUP(B8624,L$2:M$54,2,FALSE)</f>
        <v>0.7445225864315772</v>
      </c>
      <c r="J8624">
        <f>MAX(I8624*F8624,E8624)</f>
        <v>10</v>
      </c>
      <c r="L8624" s="166"/>
      <c r="M8624" s="41"/>
      <c r="N8624" s="41"/>
      <c r="O8624" s="41"/>
    </row>
    <row r="8625" spans="1:15" x14ac:dyDescent="0.25">
      <c r="A8625" s="165">
        <v>43825.291666666664</v>
      </c>
      <c r="B8625" s="167">
        <f>WEEKNUM(A8625)</f>
        <v>52</v>
      </c>
      <c r="C8625" s="164">
        <f>WEEKDAY(A8625)</f>
        <v>5</v>
      </c>
      <c r="D8625" s="164">
        <v>8</v>
      </c>
      <c r="E8625" s="163">
        <v>10</v>
      </c>
      <c r="F8625" s="163">
        <v>17.755000000000003</v>
      </c>
      <c r="G8625" s="163">
        <v>11.404999999999999</v>
      </c>
      <c r="H8625" s="1">
        <v>978</v>
      </c>
      <c r="I8625" s="161">
        <f>VLOOKUP(B8625,L$2:M$54,2,FALSE)</f>
        <v>0.7445225864315772</v>
      </c>
      <c r="J8625">
        <f>MAX(I8625*F8625,E8625)</f>
        <v>13.218998522092654</v>
      </c>
      <c r="L8625" s="166"/>
      <c r="M8625" s="41"/>
      <c r="N8625" s="41"/>
      <c r="O8625" s="41"/>
    </row>
    <row r="8626" spans="1:15" x14ac:dyDescent="0.25">
      <c r="A8626" s="165">
        <v>43825.333333333336</v>
      </c>
      <c r="B8626" s="167">
        <f>WEEKNUM(A8626)</f>
        <v>52</v>
      </c>
      <c r="C8626" s="164">
        <f>WEEKDAY(A8626)</f>
        <v>5</v>
      </c>
      <c r="D8626" s="164">
        <v>9</v>
      </c>
      <c r="E8626" s="163">
        <v>10</v>
      </c>
      <c r="F8626" s="163">
        <v>16.395</v>
      </c>
      <c r="G8626" s="163">
        <v>12</v>
      </c>
      <c r="H8626" s="1">
        <v>1064</v>
      </c>
      <c r="I8626" s="161">
        <f>VLOOKUP(B8626,L$2:M$54,2,FALSE)</f>
        <v>0.7445225864315772</v>
      </c>
      <c r="J8626">
        <f>MAX(I8626*F8626,E8626)</f>
        <v>12.206447804545707</v>
      </c>
      <c r="L8626" s="166"/>
      <c r="M8626" s="41"/>
      <c r="N8626" s="41"/>
      <c r="O8626" s="41"/>
    </row>
    <row r="8627" spans="1:15" x14ac:dyDescent="0.25">
      <c r="A8627" s="165">
        <v>43825.375</v>
      </c>
      <c r="B8627" s="167">
        <f>WEEKNUM(A8627)</f>
        <v>52</v>
      </c>
      <c r="C8627" s="164">
        <f>WEEKDAY(A8627)</f>
        <v>5</v>
      </c>
      <c r="D8627" s="164">
        <v>10</v>
      </c>
      <c r="E8627" s="163">
        <v>10</v>
      </c>
      <c r="F8627" s="163">
        <v>15.625</v>
      </c>
      <c r="G8627" s="163">
        <v>14.375</v>
      </c>
      <c r="H8627" s="1">
        <v>1609</v>
      </c>
      <c r="I8627" s="161">
        <f>VLOOKUP(B8627,L$2:M$54,2,FALSE)</f>
        <v>0.7445225864315772</v>
      </c>
      <c r="J8627">
        <f>MAX(I8627*F8627,E8627)</f>
        <v>11.633165412993394</v>
      </c>
      <c r="L8627" s="166"/>
      <c r="M8627" s="41"/>
      <c r="N8627" s="41"/>
      <c r="O8627" s="41"/>
    </row>
    <row r="8628" spans="1:15" x14ac:dyDescent="0.25">
      <c r="A8628" s="165">
        <v>43825.416666666664</v>
      </c>
      <c r="B8628" s="167">
        <f>WEEKNUM(A8628)</f>
        <v>52</v>
      </c>
      <c r="C8628" s="164">
        <f>WEEKDAY(A8628)</f>
        <v>5</v>
      </c>
      <c r="D8628" s="164">
        <v>11</v>
      </c>
      <c r="E8628" s="163">
        <v>10</v>
      </c>
      <c r="F8628" s="163">
        <v>13.745000000000001</v>
      </c>
      <c r="G8628" s="163">
        <v>14.375</v>
      </c>
      <c r="H8628" s="1">
        <v>2306</v>
      </c>
      <c r="I8628" s="161">
        <f>VLOOKUP(B8628,L$2:M$54,2,FALSE)</f>
        <v>0.7445225864315772</v>
      </c>
      <c r="J8628">
        <f>MAX(I8628*F8628,E8628)</f>
        <v>10.23346295050203</v>
      </c>
      <c r="L8628" s="166"/>
      <c r="M8628" s="41"/>
      <c r="N8628" s="41"/>
      <c r="O8628" s="41"/>
    </row>
    <row r="8629" spans="1:15" x14ac:dyDescent="0.25">
      <c r="A8629" s="165">
        <v>43825.458333333336</v>
      </c>
      <c r="B8629" s="167">
        <f>WEEKNUM(A8629)</f>
        <v>52</v>
      </c>
      <c r="C8629" s="164">
        <f>WEEKDAY(A8629)</f>
        <v>5</v>
      </c>
      <c r="D8629" s="164">
        <v>12</v>
      </c>
      <c r="E8629" s="163">
        <v>10</v>
      </c>
      <c r="F8629" s="163">
        <v>15.704999999999998</v>
      </c>
      <c r="G8629" s="163">
        <v>12.9375</v>
      </c>
      <c r="H8629" s="1">
        <v>2800</v>
      </c>
      <c r="I8629" s="161">
        <f>VLOOKUP(B8629,L$2:M$54,2,FALSE)</f>
        <v>0.7445225864315772</v>
      </c>
      <c r="J8629">
        <f>MAX(I8629*F8629,E8629)</f>
        <v>11.692727219907919</v>
      </c>
      <c r="L8629" s="166"/>
      <c r="M8629" s="41"/>
      <c r="N8629" s="41"/>
      <c r="O8629" s="41"/>
    </row>
    <row r="8630" spans="1:15" x14ac:dyDescent="0.25">
      <c r="A8630" s="165">
        <v>43825.5</v>
      </c>
      <c r="B8630" s="167">
        <f>WEEKNUM(A8630)</f>
        <v>52</v>
      </c>
      <c r="C8630" s="164">
        <f>WEEKDAY(A8630)</f>
        <v>5</v>
      </c>
      <c r="D8630" s="164">
        <v>13</v>
      </c>
      <c r="E8630" s="163">
        <v>10</v>
      </c>
      <c r="F8630" s="163">
        <v>14.475</v>
      </c>
      <c r="G8630" s="163">
        <v>12.555</v>
      </c>
      <c r="H8630" s="1">
        <v>2200</v>
      </c>
      <c r="I8630" s="161">
        <f>VLOOKUP(B8630,L$2:M$54,2,FALSE)</f>
        <v>0.7445225864315772</v>
      </c>
      <c r="J8630">
        <f>MAX(I8630*F8630,E8630)</f>
        <v>10.77696443859708</v>
      </c>
      <c r="L8630" s="166"/>
      <c r="M8630" s="41"/>
      <c r="N8630" s="41"/>
      <c r="O8630" s="41"/>
    </row>
    <row r="8631" spans="1:15" x14ac:dyDescent="0.25">
      <c r="A8631" s="165">
        <v>43825.541666666664</v>
      </c>
      <c r="B8631" s="167">
        <f>WEEKNUM(A8631)</f>
        <v>52</v>
      </c>
      <c r="C8631" s="164">
        <f>WEEKDAY(A8631)</f>
        <v>5</v>
      </c>
      <c r="D8631" s="164">
        <v>14</v>
      </c>
      <c r="E8631" s="163">
        <v>10</v>
      </c>
      <c r="F8631" s="163">
        <v>13.765000000000001</v>
      </c>
      <c r="G8631" s="163">
        <v>11.969999999999999</v>
      </c>
      <c r="H8631" s="1">
        <v>2201</v>
      </c>
      <c r="I8631" s="161">
        <f>VLOOKUP(B8631,L$2:M$54,2,FALSE)</f>
        <v>0.7445225864315772</v>
      </c>
      <c r="J8631">
        <f>MAX(I8631*F8631,E8631)</f>
        <v>10.248353402230661</v>
      </c>
      <c r="L8631" s="166"/>
      <c r="M8631" s="41"/>
      <c r="N8631" s="41"/>
      <c r="O8631" s="41"/>
    </row>
    <row r="8632" spans="1:15" x14ac:dyDescent="0.25">
      <c r="A8632" s="165">
        <v>43825.583333333336</v>
      </c>
      <c r="B8632" s="167">
        <f>WEEKNUM(A8632)</f>
        <v>52</v>
      </c>
      <c r="C8632" s="164">
        <f>WEEKDAY(A8632)</f>
        <v>5</v>
      </c>
      <c r="D8632" s="164">
        <v>15</v>
      </c>
      <c r="E8632" s="163">
        <v>10</v>
      </c>
      <c r="F8632" s="163">
        <v>15.885</v>
      </c>
      <c r="G8632" s="163">
        <v>12.2225</v>
      </c>
      <c r="H8632" s="1">
        <v>2581</v>
      </c>
      <c r="I8632" s="161">
        <f>VLOOKUP(B8632,L$2:M$54,2,FALSE)</f>
        <v>0.7445225864315772</v>
      </c>
      <c r="J8632">
        <f>MAX(I8632*F8632,E8632)</f>
        <v>11.826741285465603</v>
      </c>
      <c r="L8632" s="166"/>
      <c r="M8632" s="41"/>
      <c r="N8632" s="41"/>
      <c r="O8632" s="41"/>
    </row>
    <row r="8633" spans="1:15" x14ac:dyDescent="0.25">
      <c r="A8633" s="165">
        <v>43825.625</v>
      </c>
      <c r="B8633" s="167">
        <f>WEEKNUM(A8633)</f>
        <v>52</v>
      </c>
      <c r="C8633" s="164">
        <f>WEEKDAY(A8633)</f>
        <v>5</v>
      </c>
      <c r="D8633" s="164">
        <v>16</v>
      </c>
      <c r="E8633" s="163">
        <v>10</v>
      </c>
      <c r="F8633" s="163">
        <v>14.73</v>
      </c>
      <c r="G8633" s="163">
        <v>11.9625</v>
      </c>
      <c r="H8633" s="1">
        <v>2712</v>
      </c>
      <c r="I8633" s="161">
        <f>VLOOKUP(B8633,L$2:M$54,2,FALSE)</f>
        <v>0.7445225864315772</v>
      </c>
      <c r="J8633">
        <f>MAX(I8633*F8633,E8633)</f>
        <v>10.966817698137133</v>
      </c>
      <c r="L8633" s="166"/>
      <c r="M8633" s="41"/>
      <c r="N8633" s="41"/>
      <c r="O8633" s="41"/>
    </row>
    <row r="8634" spans="1:15" x14ac:dyDescent="0.25">
      <c r="A8634" s="165">
        <v>43825.666666666664</v>
      </c>
      <c r="B8634" s="167">
        <f>WEEKNUM(A8634)</f>
        <v>52</v>
      </c>
      <c r="C8634" s="164">
        <f>WEEKDAY(A8634)</f>
        <v>5</v>
      </c>
      <c r="D8634" s="164">
        <v>17</v>
      </c>
      <c r="E8634" s="163">
        <v>10</v>
      </c>
      <c r="F8634" s="163">
        <v>15.145</v>
      </c>
      <c r="G8634" s="163">
        <v>12.15</v>
      </c>
      <c r="H8634" s="1">
        <v>2625</v>
      </c>
      <c r="I8634" s="161">
        <f>VLOOKUP(B8634,L$2:M$54,2,FALSE)</f>
        <v>0.7445225864315772</v>
      </c>
      <c r="J8634">
        <f>MAX(I8634*F8634,E8634)</f>
        <v>11.275794571506237</v>
      </c>
      <c r="L8634" s="166"/>
      <c r="M8634" s="41"/>
      <c r="N8634" s="41"/>
      <c r="O8634" s="41"/>
    </row>
    <row r="8635" spans="1:15" x14ac:dyDescent="0.25">
      <c r="A8635" s="165">
        <v>43825.708333333336</v>
      </c>
      <c r="B8635" s="167">
        <f>WEEKNUM(A8635)</f>
        <v>52</v>
      </c>
      <c r="C8635" s="164">
        <f>WEEKDAY(A8635)</f>
        <v>5</v>
      </c>
      <c r="D8635" s="164">
        <v>18</v>
      </c>
      <c r="E8635" s="163">
        <v>10</v>
      </c>
      <c r="F8635" s="163">
        <v>17.98</v>
      </c>
      <c r="G8635" s="163">
        <v>12.635000000000002</v>
      </c>
      <c r="H8635" s="1">
        <v>2580</v>
      </c>
      <c r="I8635" s="161">
        <f>VLOOKUP(B8635,L$2:M$54,2,FALSE)</f>
        <v>0.7445225864315772</v>
      </c>
      <c r="J8635">
        <f>MAX(I8635*F8635,E8635)</f>
        <v>13.386516104039758</v>
      </c>
      <c r="L8635" s="166"/>
      <c r="M8635" s="41"/>
      <c r="N8635" s="41"/>
      <c r="O8635" s="41"/>
    </row>
    <row r="8636" spans="1:15" x14ac:dyDescent="0.25">
      <c r="A8636" s="165">
        <v>43825.75</v>
      </c>
      <c r="B8636" s="167">
        <f>WEEKNUM(A8636)</f>
        <v>52</v>
      </c>
      <c r="C8636" s="164">
        <f>WEEKDAY(A8636)</f>
        <v>5</v>
      </c>
      <c r="D8636" s="164">
        <v>19</v>
      </c>
      <c r="E8636" s="163">
        <v>10</v>
      </c>
      <c r="F8636" s="163">
        <v>16.450000000000003</v>
      </c>
      <c r="G8636" s="163">
        <v>13.0975</v>
      </c>
      <c r="H8636" s="1">
        <v>2008</v>
      </c>
      <c r="I8636" s="161">
        <f>VLOOKUP(B8636,L$2:M$54,2,FALSE)</f>
        <v>0.7445225864315772</v>
      </c>
      <c r="J8636">
        <f>MAX(I8636*F8636,E8636)</f>
        <v>12.247396546799447</v>
      </c>
      <c r="L8636" s="166"/>
      <c r="M8636" s="41"/>
      <c r="N8636" s="41"/>
      <c r="O8636" s="41"/>
    </row>
    <row r="8637" spans="1:15" x14ac:dyDescent="0.25">
      <c r="A8637" s="165">
        <v>43825.791666666664</v>
      </c>
      <c r="B8637" s="167">
        <f>WEEKNUM(A8637)</f>
        <v>52</v>
      </c>
      <c r="C8637" s="164">
        <f>WEEKDAY(A8637)</f>
        <v>5</v>
      </c>
      <c r="D8637" s="164">
        <v>20</v>
      </c>
      <c r="E8637" s="163">
        <v>10</v>
      </c>
      <c r="F8637" s="163">
        <v>13.945</v>
      </c>
      <c r="G8637" s="163">
        <v>14.045</v>
      </c>
      <c r="H8637" s="1">
        <v>1565</v>
      </c>
      <c r="I8637" s="161">
        <f>VLOOKUP(B8637,L$2:M$54,2,FALSE)</f>
        <v>0.7445225864315772</v>
      </c>
      <c r="J8637">
        <f>MAX(I8637*F8637,E8637)</f>
        <v>10.382367467788344</v>
      </c>
      <c r="L8637" s="166"/>
      <c r="M8637" s="41"/>
      <c r="N8637" s="41"/>
      <c r="O8637" s="41"/>
    </row>
    <row r="8638" spans="1:15" x14ac:dyDescent="0.25">
      <c r="A8638" s="165">
        <v>43825.833333333336</v>
      </c>
      <c r="B8638" s="167">
        <f>WEEKNUM(A8638)</f>
        <v>52</v>
      </c>
      <c r="C8638" s="164">
        <f>WEEKDAY(A8638)</f>
        <v>5</v>
      </c>
      <c r="D8638" s="164">
        <v>21</v>
      </c>
      <c r="E8638" s="163">
        <v>11.754999999999999</v>
      </c>
      <c r="F8638" s="163">
        <v>11.754999999999999</v>
      </c>
      <c r="G8638" s="163">
        <v>12.547499999999999</v>
      </c>
      <c r="H8638" s="1">
        <v>910</v>
      </c>
      <c r="I8638" s="161">
        <f>VLOOKUP(B8638,L$2:M$54,2,FALSE)</f>
        <v>0.7445225864315772</v>
      </c>
      <c r="J8638">
        <f>MAX(I8638*F8638,E8638)</f>
        <v>11.754999999999999</v>
      </c>
      <c r="L8638" s="166"/>
      <c r="M8638" s="41"/>
      <c r="N8638" s="41"/>
      <c r="O8638" s="41"/>
    </row>
    <row r="8639" spans="1:15" x14ac:dyDescent="0.25">
      <c r="A8639" s="165">
        <v>43825.875</v>
      </c>
      <c r="B8639" s="167">
        <f>WEEKNUM(A8639)</f>
        <v>52</v>
      </c>
      <c r="C8639" s="164">
        <f>WEEKDAY(A8639)</f>
        <v>5</v>
      </c>
      <c r="D8639" s="164">
        <v>22</v>
      </c>
      <c r="E8639" s="163">
        <v>12</v>
      </c>
      <c r="F8639" s="163">
        <v>13.98</v>
      </c>
      <c r="G8639" s="163">
        <v>12.127500000000001</v>
      </c>
      <c r="H8639" s="1">
        <v>872</v>
      </c>
      <c r="I8639" s="161">
        <f>VLOOKUP(B8639,L$2:M$54,2,FALSE)</f>
        <v>0.7445225864315772</v>
      </c>
      <c r="J8639">
        <f>MAX(I8639*F8639,E8639)</f>
        <v>12</v>
      </c>
      <c r="L8639" s="166"/>
      <c r="M8639" s="41"/>
      <c r="N8639" s="41"/>
      <c r="O8639" s="41"/>
    </row>
    <row r="8640" spans="1:15" x14ac:dyDescent="0.25">
      <c r="A8640" s="165">
        <v>43825.916666666664</v>
      </c>
      <c r="B8640" s="167">
        <f>WEEKNUM(A8640)</f>
        <v>52</v>
      </c>
      <c r="C8640" s="164">
        <f>WEEKDAY(A8640)</f>
        <v>5</v>
      </c>
      <c r="D8640" s="164">
        <v>23</v>
      </c>
      <c r="E8640" s="163">
        <v>12</v>
      </c>
      <c r="F8640" s="163">
        <v>13.92</v>
      </c>
      <c r="G8640" s="163">
        <v>12.61</v>
      </c>
      <c r="H8640" s="1">
        <v>674</v>
      </c>
      <c r="I8640" s="161">
        <f>VLOOKUP(B8640,L$2:M$54,2,FALSE)</f>
        <v>0.7445225864315772</v>
      </c>
      <c r="J8640">
        <f>MAX(I8640*F8640,E8640)</f>
        <v>12</v>
      </c>
      <c r="L8640" s="166"/>
      <c r="M8640" s="41"/>
      <c r="N8640" s="41"/>
      <c r="O8640" s="41"/>
    </row>
    <row r="8641" spans="1:15" x14ac:dyDescent="0.25">
      <c r="A8641" s="165">
        <v>43825.958333333336</v>
      </c>
      <c r="B8641" s="167">
        <f>WEEKNUM(A8641)</f>
        <v>52</v>
      </c>
      <c r="C8641" s="164">
        <f>WEEKDAY(A8641)</f>
        <v>5</v>
      </c>
      <c r="D8641" s="164">
        <v>24</v>
      </c>
      <c r="E8641" s="163">
        <v>12</v>
      </c>
      <c r="F8641" s="163">
        <v>13.934999999999999</v>
      </c>
      <c r="G8641" s="163">
        <v>12.64</v>
      </c>
      <c r="H8641" s="1">
        <v>474</v>
      </c>
      <c r="I8641" s="161">
        <f>VLOOKUP(B8641,L$2:M$54,2,FALSE)</f>
        <v>0.7445225864315772</v>
      </c>
      <c r="J8641">
        <f>MAX(I8641*F8641,E8641)</f>
        <v>12</v>
      </c>
      <c r="L8641" s="166"/>
      <c r="M8641" s="41"/>
      <c r="N8641" s="41"/>
      <c r="O8641" s="41"/>
    </row>
    <row r="8642" spans="1:15" x14ac:dyDescent="0.25">
      <c r="A8642" s="165">
        <v>43826</v>
      </c>
      <c r="B8642" s="167">
        <f>WEEKNUM(A8642)</f>
        <v>52</v>
      </c>
      <c r="C8642" s="164">
        <f>WEEKDAY(A8642)</f>
        <v>6</v>
      </c>
      <c r="D8642" s="164">
        <v>1</v>
      </c>
      <c r="E8642" s="163">
        <v>12</v>
      </c>
      <c r="F8642" s="163">
        <v>13.225</v>
      </c>
      <c r="G8642" s="163">
        <v>12.39</v>
      </c>
      <c r="H8642" s="1">
        <v>306</v>
      </c>
      <c r="I8642" s="161">
        <f>VLOOKUP(B8642,L$2:M$54,2,FALSE)</f>
        <v>0.7445225864315772</v>
      </c>
      <c r="J8642">
        <f>MAX(I8642*F8642,E8642)</f>
        <v>12</v>
      </c>
      <c r="L8642" s="166"/>
      <c r="M8642" s="41"/>
      <c r="N8642" s="41"/>
      <c r="O8642" s="41"/>
    </row>
    <row r="8643" spans="1:15" x14ac:dyDescent="0.25">
      <c r="A8643" s="165">
        <v>43826.041666666664</v>
      </c>
      <c r="B8643" s="167">
        <f>WEEKNUM(A8643)</f>
        <v>52</v>
      </c>
      <c r="C8643" s="164">
        <f>WEEKDAY(A8643)</f>
        <v>6</v>
      </c>
      <c r="D8643" s="164">
        <v>2</v>
      </c>
      <c r="E8643" s="163">
        <v>10</v>
      </c>
      <c r="F8643" s="163">
        <v>10.495000000000001</v>
      </c>
      <c r="G8643" s="163">
        <v>11.870000000000001</v>
      </c>
      <c r="H8643" s="1">
        <v>159</v>
      </c>
      <c r="I8643" s="161">
        <f>VLOOKUP(B8643,L$2:M$54,2,FALSE)</f>
        <v>0.7445225864315772</v>
      </c>
      <c r="J8643">
        <f>MAX(I8643*F8643,E8643)</f>
        <v>10</v>
      </c>
      <c r="L8643" s="166"/>
      <c r="M8643" s="41"/>
      <c r="N8643" s="41"/>
      <c r="O8643" s="41"/>
    </row>
    <row r="8644" spans="1:15" x14ac:dyDescent="0.25">
      <c r="A8644" s="165">
        <v>43826.083333333336</v>
      </c>
      <c r="B8644" s="167">
        <f>WEEKNUM(A8644)</f>
        <v>52</v>
      </c>
      <c r="C8644" s="164">
        <f>WEEKDAY(A8644)</f>
        <v>6</v>
      </c>
      <c r="D8644" s="164">
        <v>3</v>
      </c>
      <c r="E8644" s="163">
        <v>10</v>
      </c>
      <c r="F8644" s="163">
        <v>10.850000000000001</v>
      </c>
      <c r="G8644" s="163">
        <v>12.16</v>
      </c>
      <c r="H8644" s="1">
        <v>111</v>
      </c>
      <c r="I8644" s="161">
        <f>VLOOKUP(B8644,L$2:M$54,2,FALSE)</f>
        <v>0.7445225864315772</v>
      </c>
      <c r="J8644">
        <f>MAX(I8644*F8644,E8644)</f>
        <v>10</v>
      </c>
      <c r="L8644" s="166"/>
      <c r="M8644" s="41"/>
      <c r="N8644" s="41"/>
      <c r="O8644" s="41"/>
    </row>
    <row r="8645" spans="1:15" x14ac:dyDescent="0.25">
      <c r="A8645" s="165">
        <v>43826.125</v>
      </c>
      <c r="B8645" s="167">
        <f>WEEKNUM(A8645)</f>
        <v>52</v>
      </c>
      <c r="C8645" s="164">
        <f>WEEKDAY(A8645)</f>
        <v>6</v>
      </c>
      <c r="D8645" s="164">
        <v>4</v>
      </c>
      <c r="E8645" s="163">
        <v>10</v>
      </c>
      <c r="F8645" s="163">
        <v>10.475000000000001</v>
      </c>
      <c r="G8645" s="163">
        <v>12.04</v>
      </c>
      <c r="H8645" s="1">
        <v>140</v>
      </c>
      <c r="I8645" s="161">
        <f>VLOOKUP(B8645,L$2:M$54,2,FALSE)</f>
        <v>0.7445225864315772</v>
      </c>
      <c r="J8645">
        <f>MAX(I8645*F8645,E8645)</f>
        <v>10</v>
      </c>
      <c r="L8645" s="166"/>
      <c r="M8645" s="41"/>
      <c r="N8645" s="41"/>
      <c r="O8645" s="41"/>
    </row>
    <row r="8646" spans="1:15" x14ac:dyDescent="0.25">
      <c r="A8646" s="165">
        <v>43826.166666666664</v>
      </c>
      <c r="B8646" s="167">
        <f>WEEKNUM(A8646)</f>
        <v>52</v>
      </c>
      <c r="C8646" s="164">
        <f>WEEKDAY(A8646)</f>
        <v>6</v>
      </c>
      <c r="D8646" s="164">
        <v>5</v>
      </c>
      <c r="E8646" s="163">
        <v>11.254999999999999</v>
      </c>
      <c r="F8646" s="163">
        <v>11.120000000000001</v>
      </c>
      <c r="G8646" s="163">
        <v>11.515000000000001</v>
      </c>
      <c r="H8646" s="1">
        <v>339</v>
      </c>
      <c r="I8646" s="161">
        <f>VLOOKUP(B8646,L$2:M$54,2,FALSE)</f>
        <v>0.7445225864315772</v>
      </c>
      <c r="J8646">
        <f>MAX(I8646*F8646,E8646)</f>
        <v>11.254999999999999</v>
      </c>
      <c r="L8646" s="166"/>
      <c r="M8646" s="41"/>
      <c r="N8646" s="41"/>
      <c r="O8646" s="41"/>
    </row>
    <row r="8647" spans="1:15" x14ac:dyDescent="0.25">
      <c r="A8647" s="165">
        <v>43826.208333333336</v>
      </c>
      <c r="B8647" s="167">
        <f>WEEKNUM(A8647)</f>
        <v>52</v>
      </c>
      <c r="C8647" s="164">
        <f>WEEKDAY(A8647)</f>
        <v>6</v>
      </c>
      <c r="D8647" s="164">
        <v>6</v>
      </c>
      <c r="E8647" s="163">
        <v>9.5249999999999986</v>
      </c>
      <c r="F8647" s="163">
        <v>9.5249999999999986</v>
      </c>
      <c r="G8647" s="163">
        <v>12.275</v>
      </c>
      <c r="H8647" s="1">
        <v>529</v>
      </c>
      <c r="I8647" s="161">
        <f>VLOOKUP(B8647,L$2:M$54,2,FALSE)</f>
        <v>0.7445225864315772</v>
      </c>
      <c r="J8647">
        <f>MAX(I8647*F8647,E8647)</f>
        <v>9.5249999999999986</v>
      </c>
      <c r="L8647" s="166"/>
      <c r="M8647" s="41"/>
      <c r="N8647" s="41"/>
      <c r="O8647" s="41"/>
    </row>
    <row r="8648" spans="1:15" x14ac:dyDescent="0.25">
      <c r="A8648" s="165">
        <v>43826.25</v>
      </c>
      <c r="B8648" s="167">
        <f>WEEKNUM(A8648)</f>
        <v>52</v>
      </c>
      <c r="C8648" s="164">
        <f>WEEKDAY(A8648)</f>
        <v>6</v>
      </c>
      <c r="D8648" s="164">
        <v>7</v>
      </c>
      <c r="E8648" s="163">
        <v>10.635</v>
      </c>
      <c r="F8648" s="163">
        <v>12.370000000000001</v>
      </c>
      <c r="G8648" s="163">
        <v>12.059999999999999</v>
      </c>
      <c r="H8648" s="1">
        <v>1121</v>
      </c>
      <c r="I8648" s="161">
        <f>VLOOKUP(B8648,L$2:M$54,2,FALSE)</f>
        <v>0.7445225864315772</v>
      </c>
      <c r="J8648">
        <f>MAX(I8648*F8648,E8648)</f>
        <v>10.635</v>
      </c>
      <c r="L8648" s="166"/>
      <c r="M8648" s="41"/>
      <c r="N8648" s="41"/>
      <c r="O8648" s="41"/>
    </row>
    <row r="8649" spans="1:15" x14ac:dyDescent="0.25">
      <c r="A8649" s="165">
        <v>43826.291666666664</v>
      </c>
      <c r="B8649" s="167">
        <f>WEEKNUM(A8649)</f>
        <v>52</v>
      </c>
      <c r="C8649" s="164">
        <f>WEEKDAY(A8649)</f>
        <v>6</v>
      </c>
      <c r="D8649" s="164">
        <v>8</v>
      </c>
      <c r="E8649" s="163">
        <v>10</v>
      </c>
      <c r="F8649" s="163">
        <v>16.535</v>
      </c>
      <c r="G8649" s="163">
        <v>10.385</v>
      </c>
      <c r="H8649" s="1">
        <v>1629</v>
      </c>
      <c r="I8649" s="161">
        <f>VLOOKUP(B8649,L$2:M$54,2,FALSE)</f>
        <v>0.7445225864315772</v>
      </c>
      <c r="J8649">
        <f>MAX(I8649*F8649,E8649)</f>
        <v>12.31068096664613</v>
      </c>
      <c r="L8649" s="166"/>
      <c r="M8649" s="41"/>
      <c r="N8649" s="41"/>
      <c r="O8649" s="41"/>
    </row>
    <row r="8650" spans="1:15" x14ac:dyDescent="0.25">
      <c r="A8650" s="165">
        <v>43826.333333333336</v>
      </c>
      <c r="B8650" s="167">
        <f>WEEKNUM(A8650)</f>
        <v>52</v>
      </c>
      <c r="C8650" s="164">
        <f>WEEKDAY(A8650)</f>
        <v>6</v>
      </c>
      <c r="D8650" s="164">
        <v>9</v>
      </c>
      <c r="E8650" s="163">
        <v>10</v>
      </c>
      <c r="F8650" s="163">
        <v>19.29</v>
      </c>
      <c r="G8650" s="163">
        <v>12.4825</v>
      </c>
      <c r="H8650" s="1">
        <v>1738</v>
      </c>
      <c r="I8650" s="161">
        <f>VLOOKUP(B8650,L$2:M$54,2,FALSE)</f>
        <v>0.7445225864315772</v>
      </c>
      <c r="J8650">
        <f>MAX(I8650*F8650,E8650)</f>
        <v>14.361840692265124</v>
      </c>
      <c r="L8650" s="166"/>
      <c r="M8650" s="41"/>
      <c r="N8650" s="41"/>
      <c r="O8650" s="41"/>
    </row>
    <row r="8651" spans="1:15" x14ac:dyDescent="0.25">
      <c r="A8651" s="165">
        <v>43826.375</v>
      </c>
      <c r="B8651" s="167">
        <f>WEEKNUM(A8651)</f>
        <v>52</v>
      </c>
      <c r="C8651" s="164">
        <f>WEEKDAY(A8651)</f>
        <v>6</v>
      </c>
      <c r="D8651" s="164">
        <v>10</v>
      </c>
      <c r="E8651" s="163">
        <v>10</v>
      </c>
      <c r="F8651" s="163">
        <v>15.025</v>
      </c>
      <c r="G8651" s="163">
        <v>13.89</v>
      </c>
      <c r="H8651" s="1">
        <v>1992</v>
      </c>
      <c r="I8651" s="161">
        <f>VLOOKUP(B8651,L$2:M$54,2,FALSE)</f>
        <v>0.7445225864315772</v>
      </c>
      <c r="J8651">
        <f>MAX(I8651*F8651,E8651)</f>
        <v>11.186451861134447</v>
      </c>
      <c r="L8651" s="166"/>
      <c r="M8651" s="41"/>
      <c r="N8651" s="41"/>
      <c r="O8651" s="41"/>
    </row>
    <row r="8652" spans="1:15" x14ac:dyDescent="0.25">
      <c r="A8652" s="165">
        <v>43826.416666666664</v>
      </c>
      <c r="B8652" s="167">
        <f>WEEKNUM(A8652)</f>
        <v>52</v>
      </c>
      <c r="C8652" s="164">
        <f>WEEKDAY(A8652)</f>
        <v>6</v>
      </c>
      <c r="D8652" s="164">
        <v>11</v>
      </c>
      <c r="E8652" s="163">
        <v>10</v>
      </c>
      <c r="F8652" s="163">
        <v>13.92</v>
      </c>
      <c r="G8652" s="163">
        <v>12.8025</v>
      </c>
      <c r="H8652" s="1">
        <v>2366</v>
      </c>
      <c r="I8652" s="161">
        <f>VLOOKUP(B8652,L$2:M$54,2,FALSE)</f>
        <v>0.7445225864315772</v>
      </c>
      <c r="J8652">
        <f>MAX(I8652*F8652,E8652)</f>
        <v>10.363754403127555</v>
      </c>
      <c r="L8652" s="166"/>
      <c r="M8652" s="41"/>
      <c r="N8652" s="41"/>
      <c r="O8652" s="41"/>
    </row>
    <row r="8653" spans="1:15" x14ac:dyDescent="0.25">
      <c r="A8653" s="165">
        <v>43826.458333333336</v>
      </c>
      <c r="B8653" s="167">
        <f>WEEKNUM(A8653)</f>
        <v>52</v>
      </c>
      <c r="C8653" s="164">
        <f>WEEKDAY(A8653)</f>
        <v>6</v>
      </c>
      <c r="D8653" s="164">
        <v>12</v>
      </c>
      <c r="E8653" s="163">
        <v>10</v>
      </c>
      <c r="F8653" s="163">
        <v>14.2</v>
      </c>
      <c r="G8653" s="163">
        <v>12.245000000000001</v>
      </c>
      <c r="H8653" s="1">
        <v>2644</v>
      </c>
      <c r="I8653" s="161">
        <f>VLOOKUP(B8653,L$2:M$54,2,FALSE)</f>
        <v>0.7445225864315772</v>
      </c>
      <c r="J8653">
        <f>MAX(I8653*F8653,E8653)</f>
        <v>10.572220727328396</v>
      </c>
      <c r="L8653" s="166"/>
      <c r="M8653" s="41"/>
      <c r="N8653" s="41"/>
      <c r="O8653" s="41"/>
    </row>
    <row r="8654" spans="1:15" x14ac:dyDescent="0.25">
      <c r="A8654" s="165">
        <v>43826.5</v>
      </c>
      <c r="B8654" s="167">
        <f>WEEKNUM(A8654)</f>
        <v>52</v>
      </c>
      <c r="C8654" s="164">
        <f>WEEKDAY(A8654)</f>
        <v>6</v>
      </c>
      <c r="D8654" s="164">
        <v>13</v>
      </c>
      <c r="E8654" s="163">
        <v>10</v>
      </c>
      <c r="F8654" s="163">
        <v>14.445</v>
      </c>
      <c r="G8654" s="163">
        <v>12.524999999999999</v>
      </c>
      <c r="H8654" s="1">
        <v>2318</v>
      </c>
      <c r="I8654" s="161">
        <f>VLOOKUP(B8654,L$2:M$54,2,FALSE)</f>
        <v>0.7445225864315772</v>
      </c>
      <c r="J8654">
        <f>MAX(I8654*F8654,E8654)</f>
        <v>10.754628761004133</v>
      </c>
      <c r="L8654" s="166"/>
      <c r="M8654" s="41"/>
      <c r="N8654" s="41"/>
      <c r="O8654" s="41"/>
    </row>
    <row r="8655" spans="1:15" x14ac:dyDescent="0.25">
      <c r="A8655" s="165">
        <v>43826.541666666664</v>
      </c>
      <c r="B8655" s="167">
        <f>WEEKNUM(A8655)</f>
        <v>52</v>
      </c>
      <c r="C8655" s="164">
        <f>WEEKDAY(A8655)</f>
        <v>6</v>
      </c>
      <c r="D8655" s="164">
        <v>14</v>
      </c>
      <c r="E8655" s="163">
        <v>10</v>
      </c>
      <c r="F8655" s="163">
        <v>13.79</v>
      </c>
      <c r="G8655" s="163">
        <v>12.41</v>
      </c>
      <c r="H8655" s="1">
        <v>2364</v>
      </c>
      <c r="I8655" s="161">
        <f>VLOOKUP(B8655,L$2:M$54,2,FALSE)</f>
        <v>0.7445225864315772</v>
      </c>
      <c r="J8655">
        <f>MAX(I8655*F8655,E8655)</f>
        <v>10.266966466891448</v>
      </c>
      <c r="L8655" s="166"/>
      <c r="M8655" s="41"/>
      <c r="N8655" s="41"/>
      <c r="O8655" s="41"/>
    </row>
    <row r="8656" spans="1:15" x14ac:dyDescent="0.25">
      <c r="A8656" s="165">
        <v>43826.583333333336</v>
      </c>
      <c r="B8656" s="167">
        <f>WEEKNUM(A8656)</f>
        <v>52</v>
      </c>
      <c r="C8656" s="164">
        <f>WEEKDAY(A8656)</f>
        <v>6</v>
      </c>
      <c r="D8656" s="164">
        <v>15</v>
      </c>
      <c r="E8656" s="163">
        <v>10</v>
      </c>
      <c r="F8656" s="163">
        <v>14.295000000000002</v>
      </c>
      <c r="G8656" s="163">
        <v>11.952500000000001</v>
      </c>
      <c r="H8656" s="1">
        <v>2640</v>
      </c>
      <c r="I8656" s="161">
        <f>VLOOKUP(B8656,L$2:M$54,2,FALSE)</f>
        <v>0.7445225864315772</v>
      </c>
      <c r="J8656">
        <f>MAX(I8656*F8656,E8656)</f>
        <v>10.642950373039398</v>
      </c>
      <c r="L8656" s="166"/>
      <c r="M8656" s="41"/>
      <c r="N8656" s="41"/>
      <c r="O8656" s="41"/>
    </row>
    <row r="8657" spans="1:15" x14ac:dyDescent="0.25">
      <c r="A8657" s="165">
        <v>43826.625</v>
      </c>
      <c r="B8657" s="167">
        <f>WEEKNUM(A8657)</f>
        <v>52</v>
      </c>
      <c r="C8657" s="164">
        <f>WEEKDAY(A8657)</f>
        <v>6</v>
      </c>
      <c r="D8657" s="164">
        <v>16</v>
      </c>
      <c r="E8657" s="163">
        <v>10</v>
      </c>
      <c r="F8657" s="163">
        <v>14.035</v>
      </c>
      <c r="G8657" s="163">
        <v>12.835000000000001</v>
      </c>
      <c r="H8657" s="1">
        <v>2703</v>
      </c>
      <c r="I8657" s="161">
        <f>VLOOKUP(B8657,L$2:M$54,2,FALSE)</f>
        <v>0.7445225864315772</v>
      </c>
      <c r="J8657">
        <f>MAX(I8657*F8657,E8657)</f>
        <v>10.449374500567187</v>
      </c>
      <c r="L8657" s="166"/>
      <c r="M8657" s="41"/>
      <c r="N8657" s="41"/>
      <c r="O8657" s="41"/>
    </row>
    <row r="8658" spans="1:15" x14ac:dyDescent="0.25">
      <c r="A8658" s="165">
        <v>43826.666666666664</v>
      </c>
      <c r="B8658" s="167">
        <f>WEEKNUM(A8658)</f>
        <v>52</v>
      </c>
      <c r="C8658" s="164">
        <f>WEEKDAY(A8658)</f>
        <v>6</v>
      </c>
      <c r="D8658" s="164">
        <v>17</v>
      </c>
      <c r="E8658" s="163">
        <v>10</v>
      </c>
      <c r="F8658" s="163">
        <v>15.855</v>
      </c>
      <c r="G8658" s="163">
        <v>12.8825</v>
      </c>
      <c r="H8658" s="1">
        <v>2907</v>
      </c>
      <c r="I8658" s="161">
        <f>VLOOKUP(B8658,L$2:M$54,2,FALSE)</f>
        <v>0.7445225864315772</v>
      </c>
      <c r="J8658">
        <f>MAX(I8658*F8658,E8658)</f>
        <v>11.804405607872656</v>
      </c>
      <c r="L8658" s="166"/>
      <c r="M8658" s="41"/>
      <c r="N8658" s="41"/>
      <c r="O8658" s="41"/>
    </row>
    <row r="8659" spans="1:15" x14ac:dyDescent="0.25">
      <c r="A8659" s="165">
        <v>43826.708333333336</v>
      </c>
      <c r="B8659" s="167">
        <f>WEEKNUM(A8659)</f>
        <v>52</v>
      </c>
      <c r="C8659" s="164">
        <f>WEEKDAY(A8659)</f>
        <v>6</v>
      </c>
      <c r="D8659" s="164">
        <v>18</v>
      </c>
      <c r="E8659" s="163">
        <v>10</v>
      </c>
      <c r="F8659" s="163">
        <v>16.524999999999999</v>
      </c>
      <c r="G8659" s="163">
        <v>12.282499999999999</v>
      </c>
      <c r="H8659" s="1">
        <v>2876</v>
      </c>
      <c r="I8659" s="161">
        <f>VLOOKUP(B8659,L$2:M$54,2,FALSE)</f>
        <v>0.7445225864315772</v>
      </c>
      <c r="J8659">
        <f>MAX(I8659*F8659,E8659)</f>
        <v>12.303235740781812</v>
      </c>
      <c r="L8659" s="166"/>
      <c r="M8659" s="41"/>
      <c r="N8659" s="41"/>
      <c r="O8659" s="41"/>
    </row>
    <row r="8660" spans="1:15" x14ac:dyDescent="0.25">
      <c r="A8660" s="165">
        <v>43826.75</v>
      </c>
      <c r="B8660" s="167">
        <f>WEEKNUM(A8660)</f>
        <v>52</v>
      </c>
      <c r="C8660" s="164">
        <f>WEEKDAY(A8660)</f>
        <v>6</v>
      </c>
      <c r="D8660" s="164">
        <v>19</v>
      </c>
      <c r="E8660" s="163">
        <v>10</v>
      </c>
      <c r="F8660" s="163">
        <v>16.23</v>
      </c>
      <c r="G8660" s="163">
        <v>13.487500000000001</v>
      </c>
      <c r="H8660" s="1">
        <v>2027</v>
      </c>
      <c r="I8660" s="161">
        <f>VLOOKUP(B8660,L$2:M$54,2,FALSE)</f>
        <v>0.7445225864315772</v>
      </c>
      <c r="J8660">
        <f>MAX(I8660*F8660,E8660)</f>
        <v>12.083601577784499</v>
      </c>
      <c r="L8660" s="166"/>
      <c r="M8660" s="41"/>
      <c r="N8660" s="41"/>
      <c r="O8660" s="41"/>
    </row>
    <row r="8661" spans="1:15" x14ac:dyDescent="0.25">
      <c r="A8661" s="165">
        <v>43826.791666666664</v>
      </c>
      <c r="B8661" s="167">
        <f>WEEKNUM(A8661)</f>
        <v>52</v>
      </c>
      <c r="C8661" s="164">
        <f>WEEKDAY(A8661)</f>
        <v>6</v>
      </c>
      <c r="D8661" s="164">
        <v>20</v>
      </c>
      <c r="E8661" s="163">
        <v>10</v>
      </c>
      <c r="F8661" s="163">
        <v>14.525</v>
      </c>
      <c r="G8661" s="163">
        <v>14.024999999999999</v>
      </c>
      <c r="H8661" s="1">
        <v>1334</v>
      </c>
      <c r="I8661" s="161">
        <f>VLOOKUP(B8661,L$2:M$54,2,FALSE)</f>
        <v>0.7445225864315772</v>
      </c>
      <c r="J8661">
        <f>MAX(I8661*F8661,E8661)</f>
        <v>10.81419056791866</v>
      </c>
      <c r="L8661" s="166"/>
      <c r="M8661" s="41"/>
      <c r="N8661" s="41"/>
      <c r="O8661" s="41"/>
    </row>
    <row r="8662" spans="1:15" x14ac:dyDescent="0.25">
      <c r="A8662" s="165">
        <v>43826.833333333336</v>
      </c>
      <c r="B8662" s="167">
        <f>WEEKNUM(A8662)</f>
        <v>52</v>
      </c>
      <c r="C8662" s="164">
        <f>WEEKDAY(A8662)</f>
        <v>6</v>
      </c>
      <c r="D8662" s="164">
        <v>21</v>
      </c>
      <c r="E8662" s="163">
        <v>10</v>
      </c>
      <c r="F8662" s="163">
        <v>13.08</v>
      </c>
      <c r="G8662" s="163">
        <v>12.495000000000001</v>
      </c>
      <c r="H8662" s="1">
        <v>870</v>
      </c>
      <c r="I8662" s="161">
        <f>VLOOKUP(B8662,L$2:M$54,2,FALSE)</f>
        <v>0.7445225864315772</v>
      </c>
      <c r="J8662">
        <f>MAX(I8662*F8662,E8662)</f>
        <v>10</v>
      </c>
      <c r="L8662" s="166"/>
      <c r="M8662" s="41"/>
      <c r="N8662" s="41"/>
      <c r="O8662" s="41"/>
    </row>
    <row r="8663" spans="1:15" x14ac:dyDescent="0.25">
      <c r="A8663" s="165">
        <v>43826.875</v>
      </c>
      <c r="B8663" s="167">
        <f>WEEKNUM(A8663)</f>
        <v>52</v>
      </c>
      <c r="C8663" s="164">
        <f>WEEKDAY(A8663)</f>
        <v>6</v>
      </c>
      <c r="D8663" s="164">
        <v>22</v>
      </c>
      <c r="E8663" s="163">
        <v>11.55</v>
      </c>
      <c r="F8663" s="163">
        <v>11.55</v>
      </c>
      <c r="G8663" s="163">
        <v>11.952500000000001</v>
      </c>
      <c r="H8663" s="1">
        <v>708</v>
      </c>
      <c r="I8663" s="161">
        <f>VLOOKUP(B8663,L$2:M$54,2,FALSE)</f>
        <v>0.7445225864315772</v>
      </c>
      <c r="J8663">
        <f>MAX(I8663*F8663,E8663)</f>
        <v>11.55</v>
      </c>
      <c r="L8663" s="166"/>
      <c r="M8663" s="41"/>
      <c r="N8663" s="41"/>
      <c r="O8663" s="41"/>
    </row>
    <row r="8664" spans="1:15" x14ac:dyDescent="0.25">
      <c r="A8664" s="165">
        <v>43826.916666666664</v>
      </c>
      <c r="B8664" s="167">
        <f>WEEKNUM(A8664)</f>
        <v>52</v>
      </c>
      <c r="C8664" s="164">
        <f>WEEKDAY(A8664)</f>
        <v>6</v>
      </c>
      <c r="D8664" s="164">
        <v>23</v>
      </c>
      <c r="E8664" s="163">
        <v>11.719999999999999</v>
      </c>
      <c r="F8664" s="163">
        <v>11.719999999999999</v>
      </c>
      <c r="G8664" s="163">
        <v>12.977499999999999</v>
      </c>
      <c r="H8664" s="1">
        <v>629</v>
      </c>
      <c r="I8664" s="161">
        <f>VLOOKUP(B8664,L$2:M$54,2,FALSE)</f>
        <v>0.7445225864315772</v>
      </c>
      <c r="J8664">
        <f>MAX(I8664*F8664,E8664)</f>
        <v>11.719999999999999</v>
      </c>
      <c r="L8664" s="166"/>
      <c r="M8664" s="41"/>
      <c r="N8664" s="41"/>
      <c r="O8664" s="41"/>
    </row>
    <row r="8665" spans="1:15" x14ac:dyDescent="0.25">
      <c r="A8665" s="165">
        <v>43826.958333333336</v>
      </c>
      <c r="B8665" s="167">
        <f>WEEKNUM(A8665)</f>
        <v>52</v>
      </c>
      <c r="C8665" s="164">
        <f>WEEKDAY(A8665)</f>
        <v>6</v>
      </c>
      <c r="D8665" s="164">
        <v>24</v>
      </c>
      <c r="E8665" s="163">
        <v>12.379999999999999</v>
      </c>
      <c r="F8665" s="163">
        <v>12.379999999999999</v>
      </c>
      <c r="G8665" s="163">
        <v>12.872499999999999</v>
      </c>
      <c r="H8665" s="1">
        <v>490</v>
      </c>
      <c r="I8665" s="161">
        <f>VLOOKUP(B8665,L$2:M$54,2,FALSE)</f>
        <v>0.7445225864315772</v>
      </c>
      <c r="J8665">
        <f>MAX(I8665*F8665,E8665)</f>
        <v>12.379999999999999</v>
      </c>
      <c r="L8665" s="166"/>
      <c r="M8665" s="41"/>
      <c r="N8665" s="41"/>
      <c r="O8665" s="41"/>
    </row>
    <row r="8666" spans="1:15" x14ac:dyDescent="0.25">
      <c r="A8666" s="165">
        <v>43827</v>
      </c>
      <c r="B8666" s="167">
        <f>WEEKNUM(A8666)</f>
        <v>52</v>
      </c>
      <c r="C8666" s="164">
        <f>WEEKDAY(A8666)</f>
        <v>7</v>
      </c>
      <c r="D8666" s="164">
        <v>1</v>
      </c>
      <c r="E8666" s="163">
        <v>11.855</v>
      </c>
      <c r="F8666" s="163">
        <v>11.855</v>
      </c>
      <c r="G8666" s="163">
        <v>13.21</v>
      </c>
      <c r="H8666" s="1">
        <v>298</v>
      </c>
      <c r="I8666" s="161">
        <f>VLOOKUP(B8666,L$2:M$54,2,FALSE)</f>
        <v>0.7445225864315772</v>
      </c>
      <c r="J8666">
        <f>MAX(I8666*F8666,E8666)</f>
        <v>11.855</v>
      </c>
      <c r="L8666" s="166"/>
      <c r="M8666" s="41"/>
      <c r="N8666" s="41"/>
      <c r="O8666" s="41"/>
    </row>
    <row r="8667" spans="1:15" x14ac:dyDescent="0.25">
      <c r="A8667" s="165">
        <v>43827.041666666664</v>
      </c>
      <c r="B8667" s="167">
        <f>WEEKNUM(A8667)</f>
        <v>52</v>
      </c>
      <c r="C8667" s="164">
        <f>WEEKDAY(A8667)</f>
        <v>7</v>
      </c>
      <c r="D8667" s="164">
        <v>2</v>
      </c>
      <c r="E8667" s="163">
        <v>11.925000000000001</v>
      </c>
      <c r="F8667" s="163">
        <v>11.925000000000001</v>
      </c>
      <c r="G8667" s="163">
        <v>13.045</v>
      </c>
      <c r="H8667" s="1">
        <v>164</v>
      </c>
      <c r="I8667" s="161">
        <f>VLOOKUP(B8667,L$2:M$54,2,FALSE)</f>
        <v>0.7445225864315772</v>
      </c>
      <c r="J8667">
        <f>MAX(I8667*F8667,E8667)</f>
        <v>11.925000000000001</v>
      </c>
      <c r="L8667" s="166"/>
      <c r="M8667" s="41"/>
      <c r="N8667" s="41"/>
      <c r="O8667" s="41"/>
    </row>
    <row r="8668" spans="1:15" x14ac:dyDescent="0.25">
      <c r="A8668" s="165">
        <v>43827.083333333336</v>
      </c>
      <c r="B8668" s="167">
        <f>WEEKNUM(A8668)</f>
        <v>52</v>
      </c>
      <c r="C8668" s="164">
        <f>WEEKDAY(A8668)</f>
        <v>7</v>
      </c>
      <c r="D8668" s="164">
        <v>3</v>
      </c>
      <c r="E8668" s="163">
        <v>11</v>
      </c>
      <c r="F8668" s="163">
        <v>11.125</v>
      </c>
      <c r="G8668" s="163">
        <v>12.297499999999999</v>
      </c>
      <c r="H8668" s="1">
        <v>122</v>
      </c>
      <c r="I8668" s="161">
        <f>VLOOKUP(B8668,L$2:M$54,2,FALSE)</f>
        <v>0.7445225864315772</v>
      </c>
      <c r="J8668">
        <f>MAX(I8668*F8668,E8668)</f>
        <v>11</v>
      </c>
      <c r="L8668" s="166"/>
      <c r="M8668" s="41"/>
      <c r="N8668" s="41"/>
      <c r="O8668" s="41"/>
    </row>
    <row r="8669" spans="1:15" x14ac:dyDescent="0.25">
      <c r="A8669" s="165">
        <v>43827.125</v>
      </c>
      <c r="B8669" s="167">
        <f>WEEKNUM(A8669)</f>
        <v>52</v>
      </c>
      <c r="C8669" s="164">
        <f>WEEKDAY(A8669)</f>
        <v>7</v>
      </c>
      <c r="D8669" s="164">
        <v>4</v>
      </c>
      <c r="E8669" s="163">
        <v>12</v>
      </c>
      <c r="F8669" s="163">
        <v>12.02</v>
      </c>
      <c r="G8669" s="163">
        <v>11.184999999999999</v>
      </c>
      <c r="H8669" s="1">
        <v>170</v>
      </c>
      <c r="I8669" s="161">
        <f>VLOOKUP(B8669,L$2:M$54,2,FALSE)</f>
        <v>0.7445225864315772</v>
      </c>
      <c r="J8669">
        <f>MAX(I8669*F8669,E8669)</f>
        <v>12</v>
      </c>
      <c r="L8669" s="166"/>
      <c r="M8669" s="41"/>
      <c r="N8669" s="41"/>
      <c r="O8669" s="41"/>
    </row>
    <row r="8670" spans="1:15" x14ac:dyDescent="0.25">
      <c r="A8670" s="165">
        <v>43827.166666666664</v>
      </c>
      <c r="B8670" s="167">
        <f>WEEKNUM(A8670)</f>
        <v>52</v>
      </c>
      <c r="C8670" s="164">
        <f>WEEKDAY(A8670)</f>
        <v>7</v>
      </c>
      <c r="D8670" s="164">
        <v>5</v>
      </c>
      <c r="E8670" s="163">
        <v>10</v>
      </c>
      <c r="F8670" s="163">
        <v>10.565000000000001</v>
      </c>
      <c r="G8670" s="163">
        <v>11.002500000000001</v>
      </c>
      <c r="H8670" s="1">
        <v>298</v>
      </c>
      <c r="I8670" s="161">
        <f>VLOOKUP(B8670,L$2:M$54,2,FALSE)</f>
        <v>0.7445225864315772</v>
      </c>
      <c r="J8670">
        <f>MAX(I8670*F8670,E8670)</f>
        <v>10</v>
      </c>
      <c r="L8670" s="166"/>
      <c r="M8670" s="41"/>
      <c r="N8670" s="41"/>
      <c r="O8670" s="41"/>
    </row>
    <row r="8671" spans="1:15" x14ac:dyDescent="0.25">
      <c r="A8671" s="165">
        <v>43827.208333333336</v>
      </c>
      <c r="B8671" s="167">
        <f>WEEKNUM(A8671)</f>
        <v>52</v>
      </c>
      <c r="C8671" s="164">
        <f>WEEKDAY(A8671)</f>
        <v>7</v>
      </c>
      <c r="D8671" s="164">
        <v>6</v>
      </c>
      <c r="E8671" s="163">
        <v>10</v>
      </c>
      <c r="F8671" s="163">
        <v>9.99</v>
      </c>
      <c r="G8671" s="163">
        <v>11.712499999999999</v>
      </c>
      <c r="H8671" s="1">
        <v>466</v>
      </c>
      <c r="I8671" s="161">
        <f>VLOOKUP(B8671,L$2:M$54,2,FALSE)</f>
        <v>0.7445225864315772</v>
      </c>
      <c r="J8671">
        <f>MAX(I8671*F8671,E8671)</f>
        <v>10</v>
      </c>
      <c r="L8671" s="166"/>
      <c r="M8671" s="41"/>
      <c r="N8671" s="41"/>
      <c r="O8671" s="41"/>
    </row>
    <row r="8672" spans="1:15" x14ac:dyDescent="0.25">
      <c r="A8672" s="165">
        <v>43827.25</v>
      </c>
      <c r="B8672" s="167">
        <f>WEEKNUM(A8672)</f>
        <v>52</v>
      </c>
      <c r="C8672" s="164">
        <f>WEEKDAY(A8672)</f>
        <v>7</v>
      </c>
      <c r="D8672" s="164">
        <v>7</v>
      </c>
      <c r="E8672" s="163">
        <v>10</v>
      </c>
      <c r="F8672" s="163">
        <v>11.98</v>
      </c>
      <c r="G8672" s="163">
        <v>10.175000000000001</v>
      </c>
      <c r="H8672" s="1">
        <v>1018</v>
      </c>
      <c r="I8672" s="161">
        <f>VLOOKUP(B8672,L$2:M$54,2,FALSE)</f>
        <v>0.7445225864315772</v>
      </c>
      <c r="J8672">
        <f>MAX(I8672*F8672,E8672)</f>
        <v>10</v>
      </c>
      <c r="L8672" s="166"/>
      <c r="M8672" s="41"/>
      <c r="N8672" s="41"/>
      <c r="O8672" s="41"/>
    </row>
    <row r="8673" spans="1:15" x14ac:dyDescent="0.25">
      <c r="A8673" s="165">
        <v>43827.291666666664</v>
      </c>
      <c r="B8673" s="167">
        <f>WEEKNUM(A8673)</f>
        <v>52</v>
      </c>
      <c r="C8673" s="164">
        <f>WEEKDAY(A8673)</f>
        <v>7</v>
      </c>
      <c r="D8673" s="164">
        <v>8</v>
      </c>
      <c r="E8673" s="163">
        <v>10</v>
      </c>
      <c r="F8673" s="163">
        <v>15.010000000000002</v>
      </c>
      <c r="G8673" s="163">
        <v>11</v>
      </c>
      <c r="H8673" s="1">
        <v>1496</v>
      </c>
      <c r="I8673" s="161">
        <f>VLOOKUP(B8673,L$2:M$54,2,FALSE)</f>
        <v>0.7445225864315772</v>
      </c>
      <c r="J8673">
        <f>MAX(I8673*F8673,E8673)</f>
        <v>11.175284022337975</v>
      </c>
      <c r="L8673" s="166"/>
      <c r="M8673" s="41"/>
      <c r="N8673" s="41"/>
      <c r="O8673" s="41"/>
    </row>
    <row r="8674" spans="1:15" x14ac:dyDescent="0.25">
      <c r="A8674" s="165">
        <v>43827.333333333336</v>
      </c>
      <c r="B8674" s="167">
        <f>WEEKNUM(A8674)</f>
        <v>52</v>
      </c>
      <c r="C8674" s="164">
        <f>WEEKDAY(A8674)</f>
        <v>7</v>
      </c>
      <c r="D8674" s="164">
        <v>9</v>
      </c>
      <c r="E8674" s="163">
        <v>10</v>
      </c>
      <c r="F8674" s="163">
        <v>15.76</v>
      </c>
      <c r="G8674" s="163">
        <v>12.37</v>
      </c>
      <c r="H8674" s="1">
        <v>1587</v>
      </c>
      <c r="I8674" s="161">
        <f>VLOOKUP(B8674,L$2:M$54,2,FALSE)</f>
        <v>0.7445225864315772</v>
      </c>
      <c r="J8674">
        <f>MAX(I8674*F8674,E8674)</f>
        <v>11.733675962161657</v>
      </c>
      <c r="L8674" s="166"/>
      <c r="M8674" s="41"/>
      <c r="N8674" s="41"/>
      <c r="O8674" s="41"/>
    </row>
    <row r="8675" spans="1:15" x14ac:dyDescent="0.25">
      <c r="A8675" s="165">
        <v>43827.375</v>
      </c>
      <c r="B8675" s="167">
        <f>WEEKNUM(A8675)</f>
        <v>52</v>
      </c>
      <c r="C8675" s="164">
        <f>WEEKDAY(A8675)</f>
        <v>7</v>
      </c>
      <c r="D8675" s="164">
        <v>10</v>
      </c>
      <c r="E8675" s="163">
        <v>10</v>
      </c>
      <c r="F8675" s="163">
        <v>14.955000000000002</v>
      </c>
      <c r="G8675" s="163">
        <v>14.387499999999999</v>
      </c>
      <c r="H8675" s="1">
        <v>1872</v>
      </c>
      <c r="I8675" s="161">
        <f>VLOOKUP(B8675,L$2:M$54,2,FALSE)</f>
        <v>0.7445225864315772</v>
      </c>
      <c r="J8675">
        <f>MAX(I8675*F8675,E8675)</f>
        <v>11.134335280084239</v>
      </c>
      <c r="L8675" s="166"/>
      <c r="M8675" s="41"/>
      <c r="N8675" s="41"/>
      <c r="O8675" s="41"/>
    </row>
    <row r="8676" spans="1:15" x14ac:dyDescent="0.25">
      <c r="A8676" s="165">
        <v>43827.416666666664</v>
      </c>
      <c r="B8676" s="167">
        <f>WEEKNUM(A8676)</f>
        <v>52</v>
      </c>
      <c r="C8676" s="164">
        <f>WEEKDAY(A8676)</f>
        <v>7</v>
      </c>
      <c r="D8676" s="164">
        <v>11</v>
      </c>
      <c r="E8676" s="163">
        <v>10</v>
      </c>
      <c r="F8676" s="163">
        <v>15.905000000000001</v>
      </c>
      <c r="G8676" s="163">
        <v>13.649999999999999</v>
      </c>
      <c r="H8676" s="1">
        <v>2332</v>
      </c>
      <c r="I8676" s="161">
        <f>VLOOKUP(B8676,L$2:M$54,2,FALSE)</f>
        <v>0.7445225864315772</v>
      </c>
      <c r="J8676">
        <f>MAX(I8676*F8676,E8676)</f>
        <v>11.841631737194236</v>
      </c>
      <c r="L8676" s="166"/>
      <c r="M8676" s="41"/>
      <c r="N8676" s="41"/>
      <c r="O8676" s="41"/>
    </row>
    <row r="8677" spans="1:15" x14ac:dyDescent="0.25">
      <c r="A8677" s="165">
        <v>43827.458333333336</v>
      </c>
      <c r="B8677" s="167">
        <f>WEEKNUM(A8677)</f>
        <v>52</v>
      </c>
      <c r="C8677" s="164">
        <f>WEEKDAY(A8677)</f>
        <v>7</v>
      </c>
      <c r="D8677" s="164">
        <v>12</v>
      </c>
      <c r="E8677" s="163">
        <v>10</v>
      </c>
      <c r="F8677" s="163">
        <v>14.8</v>
      </c>
      <c r="G8677" s="163">
        <v>12.5075</v>
      </c>
      <c r="H8677" s="1">
        <v>2460</v>
      </c>
      <c r="I8677" s="161">
        <f>VLOOKUP(B8677,L$2:M$54,2,FALSE)</f>
        <v>0.7445225864315772</v>
      </c>
      <c r="J8677">
        <f>MAX(I8677*F8677,E8677)</f>
        <v>11.018934279187343</v>
      </c>
      <c r="L8677" s="166"/>
      <c r="M8677" s="41"/>
      <c r="N8677" s="41"/>
      <c r="O8677" s="41"/>
    </row>
    <row r="8678" spans="1:15" x14ac:dyDescent="0.25">
      <c r="A8678" s="165">
        <v>43827.5</v>
      </c>
      <c r="B8678" s="167">
        <f>WEEKNUM(A8678)</f>
        <v>52</v>
      </c>
      <c r="C8678" s="164">
        <f>WEEKDAY(A8678)</f>
        <v>7</v>
      </c>
      <c r="D8678" s="164">
        <v>13</v>
      </c>
      <c r="E8678" s="163">
        <v>10</v>
      </c>
      <c r="F8678" s="163">
        <v>13.914999999999999</v>
      </c>
      <c r="G8678" s="163">
        <v>11.8325</v>
      </c>
      <c r="H8678" s="1">
        <v>2201</v>
      </c>
      <c r="I8678" s="161">
        <f>VLOOKUP(B8678,L$2:M$54,2,FALSE)</f>
        <v>0.7445225864315772</v>
      </c>
      <c r="J8678">
        <f>MAX(I8678*F8678,E8678)</f>
        <v>10.360031790195396</v>
      </c>
      <c r="L8678" s="166"/>
      <c r="M8678" s="41"/>
      <c r="N8678" s="41"/>
      <c r="O8678" s="41"/>
    </row>
    <row r="8679" spans="1:15" x14ac:dyDescent="0.25">
      <c r="A8679" s="165">
        <v>43827.541666666664</v>
      </c>
      <c r="B8679" s="167">
        <f>WEEKNUM(A8679)</f>
        <v>52</v>
      </c>
      <c r="C8679" s="164">
        <f>WEEKDAY(A8679)</f>
        <v>7</v>
      </c>
      <c r="D8679" s="164">
        <v>14</v>
      </c>
      <c r="E8679" s="163">
        <v>10</v>
      </c>
      <c r="F8679" s="163">
        <v>14.510000000000002</v>
      </c>
      <c r="G8679" s="163">
        <v>12.4025</v>
      </c>
      <c r="H8679" s="1">
        <v>2395</v>
      </c>
      <c r="I8679" s="161">
        <f>VLOOKUP(B8679,L$2:M$54,2,FALSE)</f>
        <v>0.7445225864315772</v>
      </c>
      <c r="J8679">
        <f>MAX(I8679*F8679,E8679)</f>
        <v>10.803022729122187</v>
      </c>
      <c r="L8679" s="166"/>
      <c r="M8679" s="41"/>
      <c r="N8679" s="41"/>
      <c r="O8679" s="41"/>
    </row>
    <row r="8680" spans="1:15" x14ac:dyDescent="0.25">
      <c r="A8680" s="165">
        <v>43827.583333333336</v>
      </c>
      <c r="B8680" s="167">
        <f>WEEKNUM(A8680)</f>
        <v>52</v>
      </c>
      <c r="C8680" s="164">
        <f>WEEKDAY(A8680)</f>
        <v>7</v>
      </c>
      <c r="D8680" s="164">
        <v>15</v>
      </c>
      <c r="E8680" s="163">
        <v>10</v>
      </c>
      <c r="F8680" s="163">
        <v>14.995000000000001</v>
      </c>
      <c r="G8680" s="163">
        <v>12.215</v>
      </c>
      <c r="H8680" s="1">
        <v>2631</v>
      </c>
      <c r="I8680" s="161">
        <f>VLOOKUP(B8680,L$2:M$54,2,FALSE)</f>
        <v>0.7445225864315772</v>
      </c>
      <c r="J8680">
        <f>MAX(I8680*F8680,E8680)</f>
        <v>11.1641161835415</v>
      </c>
      <c r="L8680" s="166"/>
      <c r="M8680" s="41"/>
      <c r="N8680" s="41"/>
      <c r="O8680" s="41"/>
    </row>
    <row r="8681" spans="1:15" x14ac:dyDescent="0.25">
      <c r="A8681" s="165">
        <v>43827.625</v>
      </c>
      <c r="B8681" s="167">
        <f>WEEKNUM(A8681)</f>
        <v>52</v>
      </c>
      <c r="C8681" s="164">
        <f>WEEKDAY(A8681)</f>
        <v>7</v>
      </c>
      <c r="D8681" s="164">
        <v>16</v>
      </c>
      <c r="E8681" s="163">
        <v>10</v>
      </c>
      <c r="F8681" s="163">
        <v>16.05</v>
      </c>
      <c r="G8681" s="163">
        <v>12.5725</v>
      </c>
      <c r="H8681" s="1">
        <v>2874</v>
      </c>
      <c r="I8681" s="161">
        <f>VLOOKUP(B8681,L$2:M$54,2,FALSE)</f>
        <v>0.7445225864315772</v>
      </c>
      <c r="J8681">
        <f>MAX(I8681*F8681,E8681)</f>
        <v>11.949587512226815</v>
      </c>
      <c r="L8681" s="166"/>
      <c r="M8681" s="41"/>
      <c r="N8681" s="41"/>
      <c r="O8681" s="41"/>
    </row>
    <row r="8682" spans="1:15" x14ac:dyDescent="0.25">
      <c r="A8682" s="165">
        <v>43827.666666666664</v>
      </c>
      <c r="B8682" s="167">
        <f>WEEKNUM(A8682)</f>
        <v>52</v>
      </c>
      <c r="C8682" s="164">
        <f>WEEKDAY(A8682)</f>
        <v>7</v>
      </c>
      <c r="D8682" s="164">
        <v>17</v>
      </c>
      <c r="E8682" s="163">
        <v>10</v>
      </c>
      <c r="F8682" s="163">
        <v>16.064999999999998</v>
      </c>
      <c r="G8682" s="163">
        <v>11.942500000000001</v>
      </c>
      <c r="H8682" s="1">
        <v>3048</v>
      </c>
      <c r="I8682" s="161">
        <f>VLOOKUP(B8682,L$2:M$54,2,FALSE)</f>
        <v>0.7445225864315772</v>
      </c>
      <c r="J8682">
        <f>MAX(I8682*F8682,E8682)</f>
        <v>11.960755351023286</v>
      </c>
      <c r="L8682" s="166"/>
      <c r="M8682" s="41"/>
      <c r="N8682" s="41"/>
      <c r="O8682" s="41"/>
    </row>
    <row r="8683" spans="1:15" x14ac:dyDescent="0.25">
      <c r="A8683" s="165">
        <v>43827.708333333336</v>
      </c>
      <c r="B8683" s="167">
        <f>WEEKNUM(A8683)</f>
        <v>52</v>
      </c>
      <c r="C8683" s="164">
        <f>WEEKDAY(A8683)</f>
        <v>7</v>
      </c>
      <c r="D8683" s="164">
        <v>18</v>
      </c>
      <c r="E8683" s="163">
        <v>10</v>
      </c>
      <c r="F8683" s="163">
        <v>18.015000000000001</v>
      </c>
      <c r="G8683" s="163">
        <v>12.1675</v>
      </c>
      <c r="H8683" s="1">
        <v>3066</v>
      </c>
      <c r="I8683" s="161">
        <f>VLOOKUP(B8683,L$2:M$54,2,FALSE)</f>
        <v>0.7445225864315772</v>
      </c>
      <c r="J8683">
        <f>MAX(I8683*F8683,E8683)</f>
        <v>13.412574394564864</v>
      </c>
      <c r="L8683" s="166"/>
      <c r="M8683" s="41"/>
      <c r="N8683" s="41"/>
      <c r="O8683" s="41"/>
    </row>
    <row r="8684" spans="1:15" x14ac:dyDescent="0.25">
      <c r="A8684" s="165">
        <v>43827.75</v>
      </c>
      <c r="B8684" s="167">
        <f>WEEKNUM(A8684)</f>
        <v>52</v>
      </c>
      <c r="C8684" s="164">
        <f>WEEKDAY(A8684)</f>
        <v>7</v>
      </c>
      <c r="D8684" s="164">
        <v>19</v>
      </c>
      <c r="E8684" s="163">
        <v>10</v>
      </c>
      <c r="F8684" s="163">
        <v>15.719999999999999</v>
      </c>
      <c r="G8684" s="163">
        <v>12.997499999999999</v>
      </c>
      <c r="H8684" s="1">
        <v>2410</v>
      </c>
      <c r="I8684" s="161">
        <f>VLOOKUP(B8684,L$2:M$54,2,FALSE)</f>
        <v>0.7445225864315772</v>
      </c>
      <c r="J8684">
        <f>MAX(I8684*F8684,E8684)</f>
        <v>11.703895058704394</v>
      </c>
      <c r="L8684" s="166"/>
      <c r="M8684" s="41"/>
      <c r="N8684" s="41"/>
      <c r="O8684" s="41"/>
    </row>
    <row r="8685" spans="1:15" x14ac:dyDescent="0.25">
      <c r="A8685" s="165">
        <v>43827.791666666664</v>
      </c>
      <c r="B8685" s="167">
        <f>WEEKNUM(A8685)</f>
        <v>52</v>
      </c>
      <c r="C8685" s="164">
        <f>WEEKDAY(A8685)</f>
        <v>7</v>
      </c>
      <c r="D8685" s="164">
        <v>20</v>
      </c>
      <c r="E8685" s="163">
        <v>10</v>
      </c>
      <c r="F8685" s="163">
        <v>14.530000000000001</v>
      </c>
      <c r="G8685" s="163">
        <v>13.6975</v>
      </c>
      <c r="H8685" s="1">
        <v>1610</v>
      </c>
      <c r="I8685" s="161">
        <f>VLOOKUP(B8685,L$2:M$54,2,FALSE)</f>
        <v>0.7445225864315772</v>
      </c>
      <c r="J8685">
        <f>MAX(I8685*F8685,E8685)</f>
        <v>10.817913180850818</v>
      </c>
      <c r="L8685" s="166"/>
      <c r="M8685" s="41"/>
      <c r="N8685" s="41"/>
      <c r="O8685" s="41"/>
    </row>
    <row r="8686" spans="1:15" x14ac:dyDescent="0.25">
      <c r="A8686" s="165">
        <v>43827.833333333336</v>
      </c>
      <c r="B8686" s="167">
        <f>WEEKNUM(A8686)</f>
        <v>52</v>
      </c>
      <c r="C8686" s="164">
        <f>WEEKDAY(A8686)</f>
        <v>7</v>
      </c>
      <c r="D8686" s="164">
        <v>21</v>
      </c>
      <c r="E8686" s="163">
        <v>10</v>
      </c>
      <c r="F8686" s="163">
        <v>12.975</v>
      </c>
      <c r="G8686" s="163">
        <v>13.065000000000001</v>
      </c>
      <c r="H8686" s="1">
        <v>914</v>
      </c>
      <c r="I8686" s="161">
        <f>VLOOKUP(B8686,L$2:M$54,2,FALSE)</f>
        <v>0.7445225864315772</v>
      </c>
      <c r="J8686">
        <f>MAX(I8686*F8686,E8686)</f>
        <v>10</v>
      </c>
      <c r="L8686" s="166"/>
      <c r="M8686" s="41"/>
      <c r="N8686" s="41"/>
      <c r="O8686" s="41"/>
    </row>
    <row r="8687" spans="1:15" x14ac:dyDescent="0.25">
      <c r="A8687" s="165">
        <v>43827.875</v>
      </c>
      <c r="B8687" s="167">
        <f>WEEKNUM(A8687)</f>
        <v>52</v>
      </c>
      <c r="C8687" s="164">
        <f>WEEKDAY(A8687)</f>
        <v>7</v>
      </c>
      <c r="D8687" s="164">
        <v>22</v>
      </c>
      <c r="E8687" s="163">
        <v>12</v>
      </c>
      <c r="F8687" s="163">
        <v>12.2</v>
      </c>
      <c r="G8687" s="163">
        <v>12.12</v>
      </c>
      <c r="H8687" s="1">
        <v>900</v>
      </c>
      <c r="I8687" s="161">
        <f>VLOOKUP(B8687,L$2:M$54,2,FALSE)</f>
        <v>0.7445225864315772</v>
      </c>
      <c r="J8687">
        <f>MAX(I8687*F8687,E8687)</f>
        <v>12</v>
      </c>
      <c r="L8687" s="166"/>
      <c r="M8687" s="41"/>
      <c r="N8687" s="41"/>
      <c r="O8687" s="41"/>
    </row>
    <row r="8688" spans="1:15" x14ac:dyDescent="0.25">
      <c r="A8688" s="165">
        <v>43827.916666666664</v>
      </c>
      <c r="B8688" s="167">
        <f>WEEKNUM(A8688)</f>
        <v>52</v>
      </c>
      <c r="C8688" s="164">
        <f>WEEKDAY(A8688)</f>
        <v>7</v>
      </c>
      <c r="D8688" s="164">
        <v>23</v>
      </c>
      <c r="E8688" s="163">
        <v>12</v>
      </c>
      <c r="F8688" s="163">
        <v>12.885</v>
      </c>
      <c r="G8688" s="163">
        <v>11.837499999999999</v>
      </c>
      <c r="H8688" s="1">
        <v>728</v>
      </c>
      <c r="I8688" s="161">
        <f>VLOOKUP(B8688,L$2:M$54,2,FALSE)</f>
        <v>0.7445225864315772</v>
      </c>
      <c r="J8688">
        <f>MAX(I8688*F8688,E8688)</f>
        <v>12</v>
      </c>
      <c r="L8688" s="166"/>
      <c r="M8688" s="41"/>
      <c r="N8688" s="41"/>
      <c r="O8688" s="41"/>
    </row>
    <row r="8689" spans="1:15" x14ac:dyDescent="0.25">
      <c r="A8689" s="165">
        <v>43827.958333333336</v>
      </c>
      <c r="B8689" s="167">
        <f>WEEKNUM(A8689)</f>
        <v>52</v>
      </c>
      <c r="C8689" s="164">
        <f>WEEKDAY(A8689)</f>
        <v>7</v>
      </c>
      <c r="D8689" s="164">
        <v>24</v>
      </c>
      <c r="E8689" s="163">
        <v>11.645</v>
      </c>
      <c r="F8689" s="163">
        <v>11.645</v>
      </c>
      <c r="G8689" s="163">
        <v>11.66</v>
      </c>
      <c r="H8689" s="1">
        <v>519</v>
      </c>
      <c r="I8689" s="161">
        <f>VLOOKUP(B8689,L$2:M$54,2,FALSE)</f>
        <v>0.7445225864315772</v>
      </c>
      <c r="J8689">
        <f>MAX(I8689*F8689,E8689)</f>
        <v>11.645</v>
      </c>
      <c r="L8689" s="166"/>
      <c r="M8689" s="41"/>
      <c r="N8689" s="41"/>
      <c r="O8689" s="41"/>
    </row>
    <row r="8690" spans="1:15" x14ac:dyDescent="0.25">
      <c r="A8690" s="165">
        <v>43828</v>
      </c>
      <c r="B8690" s="167">
        <f>WEEKNUM(A8690)</f>
        <v>53</v>
      </c>
      <c r="C8690" s="164">
        <f>WEEKDAY(A8690)</f>
        <v>1</v>
      </c>
      <c r="D8690" s="164">
        <v>1</v>
      </c>
      <c r="E8690" s="163">
        <v>12.100000000000001</v>
      </c>
      <c r="F8690" s="163">
        <v>12.100000000000001</v>
      </c>
      <c r="G8690" s="163">
        <v>11.765000000000001</v>
      </c>
      <c r="H8690" s="1">
        <v>279</v>
      </c>
      <c r="I8690" s="161">
        <f>VLOOKUP(B8690,L$2:M$54,2,FALSE)</f>
        <v>0.5097963020985411</v>
      </c>
      <c r="J8690">
        <f>MAX(I8690*F8690,E8690)</f>
        <v>12.100000000000001</v>
      </c>
      <c r="L8690" s="166"/>
      <c r="M8690" s="41"/>
      <c r="N8690" s="41"/>
      <c r="O8690" s="41"/>
    </row>
    <row r="8691" spans="1:15" x14ac:dyDescent="0.25">
      <c r="A8691" s="165">
        <v>43828.041666666664</v>
      </c>
      <c r="B8691" s="167">
        <f>WEEKNUM(A8691)</f>
        <v>53</v>
      </c>
      <c r="C8691" s="164">
        <f>WEEKDAY(A8691)</f>
        <v>1</v>
      </c>
      <c r="D8691" s="164">
        <v>2</v>
      </c>
      <c r="E8691" s="163">
        <v>11.620000000000001</v>
      </c>
      <c r="F8691" s="163">
        <v>11.620000000000001</v>
      </c>
      <c r="G8691" s="163">
        <v>11.91</v>
      </c>
      <c r="H8691" s="1">
        <v>195</v>
      </c>
      <c r="I8691" s="161">
        <f>VLOOKUP(B8691,L$2:M$54,2,FALSE)</f>
        <v>0.5097963020985411</v>
      </c>
      <c r="J8691">
        <f>MAX(I8691*F8691,E8691)</f>
        <v>11.620000000000001</v>
      </c>
      <c r="L8691" s="166"/>
      <c r="M8691" s="41"/>
      <c r="N8691" s="41"/>
      <c r="O8691" s="41"/>
    </row>
    <row r="8692" spans="1:15" x14ac:dyDescent="0.25">
      <c r="A8692" s="165">
        <v>43828.083333333336</v>
      </c>
      <c r="B8692" s="167">
        <f>WEEKNUM(A8692)</f>
        <v>53</v>
      </c>
      <c r="C8692" s="164">
        <f>WEEKDAY(A8692)</f>
        <v>1</v>
      </c>
      <c r="D8692" s="164">
        <v>3</v>
      </c>
      <c r="E8692" s="163">
        <v>10.18</v>
      </c>
      <c r="F8692" s="163">
        <v>10.18</v>
      </c>
      <c r="G8692" s="163">
        <v>12.065</v>
      </c>
      <c r="H8692" s="1">
        <v>147</v>
      </c>
      <c r="I8692" s="161">
        <f>VLOOKUP(B8692,L$2:M$54,2,FALSE)</f>
        <v>0.5097963020985411</v>
      </c>
      <c r="J8692">
        <f>MAX(I8692*F8692,E8692)</f>
        <v>10.18</v>
      </c>
      <c r="L8692" s="166"/>
      <c r="M8692" s="41"/>
      <c r="N8692" s="41"/>
      <c r="O8692" s="41"/>
    </row>
    <row r="8693" spans="1:15" x14ac:dyDescent="0.25">
      <c r="A8693" s="165">
        <v>43828.125</v>
      </c>
      <c r="B8693" s="167">
        <f>WEEKNUM(A8693)</f>
        <v>53</v>
      </c>
      <c r="C8693" s="164">
        <f>WEEKDAY(A8693)</f>
        <v>1</v>
      </c>
      <c r="D8693" s="164">
        <v>4</v>
      </c>
      <c r="E8693" s="163">
        <v>9.7899999999999991</v>
      </c>
      <c r="F8693" s="163">
        <v>9.7899999999999991</v>
      </c>
      <c r="G8693" s="163">
        <v>12.125</v>
      </c>
      <c r="H8693" s="1">
        <v>183</v>
      </c>
      <c r="I8693" s="161">
        <f>VLOOKUP(B8693,L$2:M$54,2,FALSE)</f>
        <v>0.5097963020985411</v>
      </c>
      <c r="J8693">
        <f>MAX(I8693*F8693,E8693)</f>
        <v>9.7899999999999991</v>
      </c>
      <c r="L8693" s="166"/>
      <c r="M8693" s="41"/>
      <c r="N8693" s="41"/>
      <c r="O8693" s="41"/>
    </row>
    <row r="8694" spans="1:15" x14ac:dyDescent="0.25">
      <c r="A8694" s="165">
        <v>43828.166666666664</v>
      </c>
      <c r="B8694" s="167">
        <f>WEEKNUM(A8694)</f>
        <v>53</v>
      </c>
      <c r="C8694" s="164">
        <f>WEEKDAY(A8694)</f>
        <v>1</v>
      </c>
      <c r="D8694" s="164">
        <v>5</v>
      </c>
      <c r="E8694" s="163">
        <v>10.120000000000001</v>
      </c>
      <c r="F8694" s="163">
        <v>10.120000000000001</v>
      </c>
      <c r="G8694" s="163">
        <v>10.209999999999999</v>
      </c>
      <c r="H8694" s="1">
        <v>369</v>
      </c>
      <c r="I8694" s="161">
        <f>VLOOKUP(B8694,L$2:M$54,2,FALSE)</f>
        <v>0.5097963020985411</v>
      </c>
      <c r="J8694">
        <f>MAX(I8694*F8694,E8694)</f>
        <v>10.120000000000001</v>
      </c>
      <c r="L8694" s="166"/>
      <c r="M8694" s="41"/>
      <c r="N8694" s="41"/>
      <c r="O8694" s="41"/>
    </row>
    <row r="8695" spans="1:15" x14ac:dyDescent="0.25">
      <c r="A8695" s="165">
        <v>43828.208333333336</v>
      </c>
      <c r="B8695" s="167">
        <f>WEEKNUM(A8695)</f>
        <v>53</v>
      </c>
      <c r="C8695" s="164">
        <f>WEEKDAY(A8695)</f>
        <v>1</v>
      </c>
      <c r="D8695" s="164">
        <v>6</v>
      </c>
      <c r="E8695" s="163">
        <v>10.14</v>
      </c>
      <c r="F8695" s="163">
        <v>10.14</v>
      </c>
      <c r="G8695" s="163">
        <v>12.005000000000001</v>
      </c>
      <c r="H8695" s="1">
        <v>479</v>
      </c>
      <c r="I8695" s="161">
        <f>VLOOKUP(B8695,L$2:M$54,2,FALSE)</f>
        <v>0.5097963020985411</v>
      </c>
      <c r="J8695">
        <f>MAX(I8695*F8695,E8695)</f>
        <v>10.14</v>
      </c>
      <c r="L8695" s="166"/>
      <c r="M8695" s="41"/>
      <c r="N8695" s="41"/>
      <c r="O8695" s="41"/>
    </row>
    <row r="8696" spans="1:15" x14ac:dyDescent="0.25">
      <c r="A8696" s="165">
        <v>43828.25</v>
      </c>
      <c r="B8696" s="167">
        <f>WEEKNUM(A8696)</f>
        <v>53</v>
      </c>
      <c r="C8696" s="164">
        <f>WEEKDAY(A8696)</f>
        <v>1</v>
      </c>
      <c r="D8696" s="164">
        <v>7</v>
      </c>
      <c r="E8696" s="163">
        <v>9.8550000000000004</v>
      </c>
      <c r="F8696" s="163">
        <v>9.870000000000001</v>
      </c>
      <c r="G8696" s="163">
        <v>10.045</v>
      </c>
      <c r="H8696" s="1">
        <v>1001</v>
      </c>
      <c r="I8696" s="161">
        <f>VLOOKUP(B8696,L$2:M$54,2,FALSE)</f>
        <v>0.5097963020985411</v>
      </c>
      <c r="J8696">
        <f>MAX(I8696*F8696,E8696)</f>
        <v>9.8550000000000004</v>
      </c>
      <c r="L8696" s="166"/>
      <c r="M8696" s="41"/>
      <c r="N8696" s="41"/>
      <c r="O8696" s="41"/>
    </row>
    <row r="8697" spans="1:15" x14ac:dyDescent="0.25">
      <c r="A8697" s="165">
        <v>43828.291666666664</v>
      </c>
      <c r="B8697" s="167">
        <f>WEEKNUM(A8697)</f>
        <v>53</v>
      </c>
      <c r="C8697" s="164">
        <f>WEEKDAY(A8697)</f>
        <v>1</v>
      </c>
      <c r="D8697" s="164">
        <v>8</v>
      </c>
      <c r="E8697" s="163">
        <v>9.9349999999999987</v>
      </c>
      <c r="F8697" s="163">
        <v>9.7650000000000006</v>
      </c>
      <c r="G8697" s="163">
        <v>11.965</v>
      </c>
      <c r="H8697" s="1">
        <v>1451</v>
      </c>
      <c r="I8697" s="161">
        <f>VLOOKUP(B8697,L$2:M$54,2,FALSE)</f>
        <v>0.5097963020985411</v>
      </c>
      <c r="J8697">
        <f>MAX(I8697*F8697,E8697)</f>
        <v>9.9349999999999987</v>
      </c>
      <c r="L8697" s="166"/>
      <c r="M8697" s="41"/>
      <c r="N8697" s="41"/>
      <c r="O8697" s="41"/>
    </row>
    <row r="8698" spans="1:15" x14ac:dyDescent="0.25">
      <c r="A8698" s="165">
        <v>43828.333333333336</v>
      </c>
      <c r="B8698" s="167">
        <f>WEEKNUM(A8698)</f>
        <v>53</v>
      </c>
      <c r="C8698" s="164">
        <f>WEEKDAY(A8698)</f>
        <v>1</v>
      </c>
      <c r="D8698" s="164">
        <v>9</v>
      </c>
      <c r="E8698" s="163">
        <v>9</v>
      </c>
      <c r="F8698" s="163">
        <v>12.815000000000001</v>
      </c>
      <c r="G8698" s="163">
        <v>11.940000000000001</v>
      </c>
      <c r="H8698" s="1">
        <v>1665</v>
      </c>
      <c r="I8698" s="161">
        <f>VLOOKUP(B8698,L$2:M$54,2,FALSE)</f>
        <v>0.5097963020985411</v>
      </c>
      <c r="J8698">
        <f>MAX(I8698*F8698,E8698)</f>
        <v>9</v>
      </c>
      <c r="L8698" s="166"/>
      <c r="M8698" s="41"/>
      <c r="N8698" s="41"/>
      <c r="O8698" s="41"/>
    </row>
    <row r="8699" spans="1:15" x14ac:dyDescent="0.25">
      <c r="A8699" s="165">
        <v>43828.375</v>
      </c>
      <c r="B8699" s="167">
        <f>WEEKNUM(A8699)</f>
        <v>53</v>
      </c>
      <c r="C8699" s="164">
        <f>WEEKDAY(A8699)</f>
        <v>1</v>
      </c>
      <c r="D8699" s="164">
        <v>10</v>
      </c>
      <c r="E8699" s="163">
        <v>10</v>
      </c>
      <c r="F8699" s="163">
        <v>14.09</v>
      </c>
      <c r="G8699" s="163">
        <v>12.9275</v>
      </c>
      <c r="H8699" s="1">
        <v>1958</v>
      </c>
      <c r="I8699" s="161">
        <f>VLOOKUP(B8699,L$2:M$54,2,FALSE)</f>
        <v>0.5097963020985411</v>
      </c>
      <c r="J8699">
        <f>MAX(I8699*F8699,E8699)</f>
        <v>10</v>
      </c>
      <c r="L8699" s="166"/>
      <c r="M8699" s="41"/>
      <c r="N8699" s="41"/>
      <c r="O8699" s="41"/>
    </row>
    <row r="8700" spans="1:15" x14ac:dyDescent="0.25">
      <c r="A8700" s="165">
        <v>43828.416666666664</v>
      </c>
      <c r="B8700" s="167">
        <f>WEEKNUM(A8700)</f>
        <v>53</v>
      </c>
      <c r="C8700" s="164">
        <f>WEEKDAY(A8700)</f>
        <v>1</v>
      </c>
      <c r="D8700" s="164">
        <v>11</v>
      </c>
      <c r="E8700" s="163">
        <v>10</v>
      </c>
      <c r="F8700" s="163">
        <v>13.98</v>
      </c>
      <c r="G8700" s="163">
        <v>13.047499999999999</v>
      </c>
      <c r="H8700" s="1">
        <v>2492</v>
      </c>
      <c r="I8700" s="161">
        <f>VLOOKUP(B8700,L$2:M$54,2,FALSE)</f>
        <v>0.5097963020985411</v>
      </c>
      <c r="J8700">
        <f>MAX(I8700*F8700,E8700)</f>
        <v>10</v>
      </c>
      <c r="L8700" s="166"/>
      <c r="M8700" s="41"/>
      <c r="N8700" s="41"/>
      <c r="O8700" s="41"/>
    </row>
    <row r="8701" spans="1:15" x14ac:dyDescent="0.25">
      <c r="A8701" s="165">
        <v>43828.458333333336</v>
      </c>
      <c r="B8701" s="167">
        <f>WEEKNUM(A8701)</f>
        <v>53</v>
      </c>
      <c r="C8701" s="164">
        <f>WEEKDAY(A8701)</f>
        <v>1</v>
      </c>
      <c r="D8701" s="164">
        <v>12</v>
      </c>
      <c r="E8701" s="163">
        <v>10</v>
      </c>
      <c r="F8701" s="163">
        <v>14.09</v>
      </c>
      <c r="G8701" s="163">
        <v>12.055</v>
      </c>
      <c r="H8701" s="1">
        <v>2576</v>
      </c>
      <c r="I8701" s="161">
        <f>VLOOKUP(B8701,L$2:M$54,2,FALSE)</f>
        <v>0.5097963020985411</v>
      </c>
      <c r="J8701">
        <f>MAX(I8701*F8701,E8701)</f>
        <v>10</v>
      </c>
      <c r="L8701" s="166"/>
      <c r="M8701" s="41"/>
      <c r="N8701" s="41"/>
      <c r="O8701" s="41"/>
    </row>
    <row r="8702" spans="1:15" x14ac:dyDescent="0.25">
      <c r="A8702" s="165">
        <v>43828.5</v>
      </c>
      <c r="B8702" s="167">
        <f>WEEKNUM(A8702)</f>
        <v>53</v>
      </c>
      <c r="C8702" s="164">
        <f>WEEKDAY(A8702)</f>
        <v>1</v>
      </c>
      <c r="D8702" s="164">
        <v>13</v>
      </c>
      <c r="E8702" s="163">
        <v>10</v>
      </c>
      <c r="F8702" s="163">
        <v>13.98</v>
      </c>
      <c r="G8702" s="163">
        <v>11.975000000000001</v>
      </c>
      <c r="H8702" s="1">
        <v>2354</v>
      </c>
      <c r="I8702" s="161">
        <f>VLOOKUP(B8702,L$2:M$54,2,FALSE)</f>
        <v>0.5097963020985411</v>
      </c>
      <c r="J8702">
        <f>MAX(I8702*F8702,E8702)</f>
        <v>10</v>
      </c>
      <c r="L8702" s="166"/>
      <c r="M8702" s="41"/>
      <c r="N8702" s="41"/>
      <c r="O8702" s="41"/>
    </row>
    <row r="8703" spans="1:15" x14ac:dyDescent="0.25">
      <c r="A8703" s="165">
        <v>43828.541666666664</v>
      </c>
      <c r="B8703" s="167">
        <f>WEEKNUM(A8703)</f>
        <v>53</v>
      </c>
      <c r="C8703" s="164">
        <f>WEEKDAY(A8703)</f>
        <v>1</v>
      </c>
      <c r="D8703" s="164">
        <v>14</v>
      </c>
      <c r="E8703" s="163">
        <v>10</v>
      </c>
      <c r="F8703" s="163">
        <v>14.09</v>
      </c>
      <c r="G8703" s="163">
        <v>12.09</v>
      </c>
      <c r="H8703" s="1">
        <v>2415</v>
      </c>
      <c r="I8703" s="161">
        <f>VLOOKUP(B8703,L$2:M$54,2,FALSE)</f>
        <v>0.5097963020985411</v>
      </c>
      <c r="J8703">
        <f>MAX(I8703*F8703,E8703)</f>
        <v>10</v>
      </c>
      <c r="L8703" s="166"/>
      <c r="M8703" s="41"/>
      <c r="N8703" s="41"/>
      <c r="O8703" s="41"/>
    </row>
    <row r="8704" spans="1:15" x14ac:dyDescent="0.25">
      <c r="A8704" s="165">
        <v>43828.583333333336</v>
      </c>
      <c r="B8704" s="167">
        <f>WEEKNUM(A8704)</f>
        <v>53</v>
      </c>
      <c r="C8704" s="164">
        <f>WEEKDAY(A8704)</f>
        <v>1</v>
      </c>
      <c r="D8704" s="164">
        <v>15</v>
      </c>
      <c r="E8704" s="163">
        <v>10</v>
      </c>
      <c r="F8704" s="163">
        <v>13.98</v>
      </c>
      <c r="G8704" s="163">
        <v>12.030000000000001</v>
      </c>
      <c r="H8704" s="1">
        <v>2835</v>
      </c>
      <c r="I8704" s="161">
        <f>VLOOKUP(B8704,L$2:M$54,2,FALSE)</f>
        <v>0.5097963020985411</v>
      </c>
      <c r="J8704">
        <f>MAX(I8704*F8704,E8704)</f>
        <v>10</v>
      </c>
      <c r="L8704" s="166"/>
      <c r="M8704" s="41"/>
      <c r="N8704" s="41"/>
      <c r="O8704" s="41"/>
    </row>
    <row r="8705" spans="1:15" x14ac:dyDescent="0.25">
      <c r="A8705" s="165">
        <v>43828.625</v>
      </c>
      <c r="B8705" s="167">
        <f>WEEKNUM(A8705)</f>
        <v>53</v>
      </c>
      <c r="C8705" s="164">
        <f>WEEKDAY(A8705)</f>
        <v>1</v>
      </c>
      <c r="D8705" s="164">
        <v>16</v>
      </c>
      <c r="E8705" s="163">
        <v>10</v>
      </c>
      <c r="F8705" s="163">
        <v>13.865</v>
      </c>
      <c r="G8705" s="163">
        <v>12.512499999999999</v>
      </c>
      <c r="H8705" s="1">
        <v>3143</v>
      </c>
      <c r="I8705" s="161">
        <f>VLOOKUP(B8705,L$2:M$54,2,FALSE)</f>
        <v>0.5097963020985411</v>
      </c>
      <c r="J8705">
        <f>MAX(I8705*F8705,E8705)</f>
        <v>10</v>
      </c>
      <c r="L8705" s="166"/>
      <c r="M8705" s="41"/>
      <c r="N8705" s="41"/>
      <c r="O8705" s="41"/>
    </row>
    <row r="8706" spans="1:15" x14ac:dyDescent="0.25">
      <c r="A8706" s="165">
        <v>43828.666666666664</v>
      </c>
      <c r="B8706" s="167">
        <f>WEEKNUM(A8706)</f>
        <v>53</v>
      </c>
      <c r="C8706" s="164">
        <f>WEEKDAY(A8706)</f>
        <v>1</v>
      </c>
      <c r="D8706" s="164">
        <v>17</v>
      </c>
      <c r="E8706" s="163">
        <v>10</v>
      </c>
      <c r="F8706" s="163">
        <v>13.684999999999999</v>
      </c>
      <c r="G8706" s="163">
        <v>13.035</v>
      </c>
      <c r="H8706" s="1">
        <v>3285</v>
      </c>
      <c r="I8706" s="161">
        <f>VLOOKUP(B8706,L$2:M$54,2,FALSE)</f>
        <v>0.5097963020985411</v>
      </c>
      <c r="J8706">
        <f>MAX(I8706*F8706,E8706)</f>
        <v>10</v>
      </c>
      <c r="L8706" s="166"/>
      <c r="M8706" s="41"/>
      <c r="N8706" s="41"/>
      <c r="O8706" s="41"/>
    </row>
    <row r="8707" spans="1:15" x14ac:dyDescent="0.25">
      <c r="A8707" s="165">
        <v>43828.708333333336</v>
      </c>
      <c r="B8707" s="167">
        <f>WEEKNUM(A8707)</f>
        <v>53</v>
      </c>
      <c r="C8707" s="164">
        <f>WEEKDAY(A8707)</f>
        <v>1</v>
      </c>
      <c r="D8707" s="164">
        <v>18</v>
      </c>
      <c r="E8707" s="163">
        <v>10</v>
      </c>
      <c r="F8707" s="163">
        <v>14.09</v>
      </c>
      <c r="G8707" s="163">
        <v>12.969999999999999</v>
      </c>
      <c r="H8707" s="1">
        <v>3187</v>
      </c>
      <c r="I8707" s="161">
        <f>VLOOKUP(B8707,L$2:M$54,2,FALSE)</f>
        <v>0.5097963020985411</v>
      </c>
      <c r="J8707">
        <f>MAX(I8707*F8707,E8707)</f>
        <v>10</v>
      </c>
      <c r="L8707" s="166"/>
      <c r="M8707" s="41"/>
      <c r="N8707" s="41"/>
      <c r="O8707" s="41"/>
    </row>
    <row r="8708" spans="1:15" x14ac:dyDescent="0.25">
      <c r="A8708" s="165">
        <v>43828.75</v>
      </c>
      <c r="B8708" s="167">
        <f>WEEKNUM(A8708)</f>
        <v>53</v>
      </c>
      <c r="C8708" s="164">
        <f>WEEKDAY(A8708)</f>
        <v>1</v>
      </c>
      <c r="D8708" s="164">
        <v>19</v>
      </c>
      <c r="E8708" s="163">
        <v>10</v>
      </c>
      <c r="F8708" s="163">
        <v>13.99</v>
      </c>
      <c r="G8708" s="163">
        <v>13.9975</v>
      </c>
      <c r="H8708" s="1">
        <v>2385</v>
      </c>
      <c r="I8708" s="161">
        <f>VLOOKUP(B8708,L$2:M$54,2,FALSE)</f>
        <v>0.5097963020985411</v>
      </c>
      <c r="J8708">
        <f>MAX(I8708*F8708,E8708)</f>
        <v>10</v>
      </c>
      <c r="L8708" s="166"/>
      <c r="M8708" s="41"/>
      <c r="N8708" s="41"/>
      <c r="O8708" s="41"/>
    </row>
    <row r="8709" spans="1:15" x14ac:dyDescent="0.25">
      <c r="A8709" s="165">
        <v>43828.791666666664</v>
      </c>
      <c r="B8709" s="167">
        <f>WEEKNUM(A8709)</f>
        <v>53</v>
      </c>
      <c r="C8709" s="164">
        <f>WEEKDAY(A8709)</f>
        <v>1</v>
      </c>
      <c r="D8709" s="164">
        <v>20</v>
      </c>
      <c r="E8709" s="163">
        <v>10</v>
      </c>
      <c r="F8709" s="163">
        <v>13.965</v>
      </c>
      <c r="G8709" s="163">
        <v>13.057500000000001</v>
      </c>
      <c r="H8709" s="1">
        <v>1516</v>
      </c>
      <c r="I8709" s="161">
        <f>VLOOKUP(B8709,L$2:M$54,2,FALSE)</f>
        <v>0.5097963020985411</v>
      </c>
      <c r="J8709">
        <f>MAX(I8709*F8709,E8709)</f>
        <v>10</v>
      </c>
      <c r="L8709" s="166"/>
      <c r="M8709" s="41"/>
      <c r="N8709" s="41"/>
      <c r="O8709" s="41"/>
    </row>
    <row r="8710" spans="1:15" x14ac:dyDescent="0.25">
      <c r="A8710" s="165">
        <v>43828.833333333336</v>
      </c>
      <c r="B8710" s="167">
        <f>WEEKNUM(A8710)</f>
        <v>53</v>
      </c>
      <c r="C8710" s="164">
        <f>WEEKDAY(A8710)</f>
        <v>1</v>
      </c>
      <c r="D8710" s="164">
        <v>21</v>
      </c>
      <c r="E8710" s="163">
        <v>10</v>
      </c>
      <c r="F8710" s="163">
        <v>12.815</v>
      </c>
      <c r="G8710" s="163">
        <v>12.75</v>
      </c>
      <c r="H8710" s="1">
        <v>869</v>
      </c>
      <c r="I8710" s="161">
        <f>VLOOKUP(B8710,L$2:M$54,2,FALSE)</f>
        <v>0.5097963020985411</v>
      </c>
      <c r="J8710">
        <f>MAX(I8710*F8710,E8710)</f>
        <v>10</v>
      </c>
      <c r="L8710" s="166"/>
      <c r="M8710" s="41"/>
      <c r="N8710" s="41"/>
      <c r="O8710" s="41"/>
    </row>
    <row r="8711" spans="1:15" x14ac:dyDescent="0.25">
      <c r="A8711" s="165">
        <v>43828.875</v>
      </c>
      <c r="B8711" s="167">
        <f>WEEKNUM(A8711)</f>
        <v>53</v>
      </c>
      <c r="C8711" s="164">
        <f>WEEKDAY(A8711)</f>
        <v>1</v>
      </c>
      <c r="D8711" s="164">
        <v>22</v>
      </c>
      <c r="E8711" s="163">
        <v>12</v>
      </c>
      <c r="F8711" s="163">
        <v>12.045</v>
      </c>
      <c r="G8711" s="163">
        <v>11.985000000000001</v>
      </c>
      <c r="H8711" s="1">
        <v>829</v>
      </c>
      <c r="I8711" s="161">
        <f>VLOOKUP(B8711,L$2:M$54,2,FALSE)</f>
        <v>0.5097963020985411</v>
      </c>
      <c r="J8711">
        <f>MAX(I8711*F8711,E8711)</f>
        <v>12</v>
      </c>
      <c r="L8711" s="166"/>
      <c r="M8711" s="41"/>
      <c r="N8711" s="41"/>
      <c r="O8711" s="41"/>
    </row>
    <row r="8712" spans="1:15" x14ac:dyDescent="0.25">
      <c r="A8712" s="165">
        <v>43828.916666666664</v>
      </c>
      <c r="B8712" s="167">
        <f>WEEKNUM(A8712)</f>
        <v>53</v>
      </c>
      <c r="C8712" s="164">
        <f>WEEKDAY(A8712)</f>
        <v>1</v>
      </c>
      <c r="D8712" s="164">
        <v>23</v>
      </c>
      <c r="E8712" s="163">
        <v>11</v>
      </c>
      <c r="F8712" s="163">
        <v>11.73</v>
      </c>
      <c r="G8712" s="163">
        <v>11.399999999999999</v>
      </c>
      <c r="H8712" s="1">
        <v>677</v>
      </c>
      <c r="I8712" s="161">
        <f>VLOOKUP(B8712,L$2:M$54,2,FALSE)</f>
        <v>0.5097963020985411</v>
      </c>
      <c r="J8712">
        <f>MAX(I8712*F8712,E8712)</f>
        <v>11</v>
      </c>
      <c r="L8712" s="166"/>
      <c r="M8712" s="41"/>
      <c r="N8712" s="41"/>
      <c r="O8712" s="41"/>
    </row>
    <row r="8713" spans="1:15" x14ac:dyDescent="0.25">
      <c r="A8713" s="165">
        <v>43828.958333333336</v>
      </c>
      <c r="B8713" s="167">
        <f>WEEKNUM(A8713)</f>
        <v>53</v>
      </c>
      <c r="C8713" s="164">
        <f>WEEKDAY(A8713)</f>
        <v>1</v>
      </c>
      <c r="D8713" s="164">
        <v>24</v>
      </c>
      <c r="E8713" s="163">
        <v>11.815</v>
      </c>
      <c r="F8713" s="163">
        <v>11.815</v>
      </c>
      <c r="G8713" s="163">
        <v>12.030000000000001</v>
      </c>
      <c r="H8713" s="1">
        <v>594</v>
      </c>
      <c r="I8713" s="161">
        <f>VLOOKUP(B8713,L$2:M$54,2,FALSE)</f>
        <v>0.5097963020985411</v>
      </c>
      <c r="J8713">
        <f>MAX(I8713*F8713,E8713)</f>
        <v>11.815</v>
      </c>
      <c r="L8713" s="166"/>
      <c r="M8713" s="41"/>
      <c r="N8713" s="41"/>
      <c r="O8713" s="41"/>
    </row>
    <row r="8714" spans="1:15" x14ac:dyDescent="0.25">
      <c r="A8714" s="165">
        <v>43829</v>
      </c>
      <c r="B8714" s="167">
        <f>WEEKNUM(A8714)</f>
        <v>53</v>
      </c>
      <c r="C8714" s="164">
        <f>WEEKDAY(A8714)</f>
        <v>2</v>
      </c>
      <c r="D8714" s="164">
        <v>1</v>
      </c>
      <c r="E8714" s="163">
        <v>11.86</v>
      </c>
      <c r="F8714" s="163">
        <v>11.86</v>
      </c>
      <c r="G8714" s="163">
        <v>11.932500000000001</v>
      </c>
      <c r="H8714" s="1">
        <v>374</v>
      </c>
      <c r="I8714" s="161">
        <f>VLOOKUP(B8714,L$2:M$54,2,FALSE)</f>
        <v>0.5097963020985411</v>
      </c>
      <c r="J8714">
        <f>MAX(I8714*F8714,E8714)</f>
        <v>11.86</v>
      </c>
      <c r="L8714" s="166"/>
      <c r="M8714" s="41"/>
      <c r="N8714" s="41"/>
      <c r="O8714" s="41"/>
    </row>
    <row r="8715" spans="1:15" x14ac:dyDescent="0.25">
      <c r="A8715" s="165">
        <v>43829.041666666664</v>
      </c>
      <c r="B8715" s="167">
        <f>WEEKNUM(A8715)</f>
        <v>53</v>
      </c>
      <c r="C8715" s="164">
        <f>WEEKDAY(A8715)</f>
        <v>2</v>
      </c>
      <c r="D8715" s="164">
        <v>2</v>
      </c>
      <c r="E8715" s="163">
        <v>12.065</v>
      </c>
      <c r="F8715" s="163">
        <v>12.065</v>
      </c>
      <c r="G8715" s="163">
        <v>12.120000000000001</v>
      </c>
      <c r="H8715" s="1">
        <v>224</v>
      </c>
      <c r="I8715" s="161">
        <f>VLOOKUP(B8715,L$2:M$54,2,FALSE)</f>
        <v>0.5097963020985411</v>
      </c>
      <c r="J8715">
        <f>MAX(I8715*F8715,E8715)</f>
        <v>12.065</v>
      </c>
      <c r="L8715" s="166"/>
      <c r="M8715" s="41"/>
      <c r="N8715" s="41"/>
      <c r="O8715" s="41"/>
    </row>
    <row r="8716" spans="1:15" x14ac:dyDescent="0.25">
      <c r="A8716" s="165">
        <v>43829.083333333336</v>
      </c>
      <c r="B8716" s="167">
        <f>WEEKNUM(A8716)</f>
        <v>53</v>
      </c>
      <c r="C8716" s="164">
        <f>WEEKDAY(A8716)</f>
        <v>2</v>
      </c>
      <c r="D8716" s="164">
        <v>3</v>
      </c>
      <c r="E8716" s="163">
        <v>12.030000000000001</v>
      </c>
      <c r="F8716" s="163">
        <v>12.030000000000001</v>
      </c>
      <c r="G8716" s="163">
        <v>11.905000000000001</v>
      </c>
      <c r="H8716" s="1">
        <v>151</v>
      </c>
      <c r="I8716" s="161">
        <f>VLOOKUP(B8716,L$2:M$54,2,FALSE)</f>
        <v>0.5097963020985411</v>
      </c>
      <c r="J8716">
        <f>MAX(I8716*F8716,E8716)</f>
        <v>12.030000000000001</v>
      </c>
      <c r="L8716" s="166"/>
      <c r="M8716" s="41"/>
      <c r="N8716" s="41"/>
      <c r="O8716" s="41"/>
    </row>
    <row r="8717" spans="1:15" x14ac:dyDescent="0.25">
      <c r="A8717" s="165">
        <v>43829.125</v>
      </c>
      <c r="B8717" s="167">
        <f>WEEKNUM(A8717)</f>
        <v>53</v>
      </c>
      <c r="C8717" s="164">
        <f>WEEKDAY(A8717)</f>
        <v>2</v>
      </c>
      <c r="D8717" s="164">
        <v>4</v>
      </c>
      <c r="E8717" s="163">
        <v>9.9499999999999993</v>
      </c>
      <c r="F8717" s="163">
        <v>9.9499999999999993</v>
      </c>
      <c r="G8717" s="163">
        <v>12.065000000000001</v>
      </c>
      <c r="H8717" s="1">
        <v>228</v>
      </c>
      <c r="I8717" s="161">
        <f>VLOOKUP(B8717,L$2:M$54,2,FALSE)</f>
        <v>0.5097963020985411</v>
      </c>
      <c r="J8717">
        <f>MAX(I8717*F8717,E8717)</f>
        <v>9.9499999999999993</v>
      </c>
      <c r="L8717" s="166"/>
      <c r="M8717" s="41"/>
      <c r="N8717" s="41"/>
      <c r="O8717" s="41"/>
    </row>
    <row r="8718" spans="1:15" x14ac:dyDescent="0.25">
      <c r="A8718" s="165">
        <v>43829.166666666664</v>
      </c>
      <c r="B8718" s="167">
        <f>WEEKNUM(A8718)</f>
        <v>53</v>
      </c>
      <c r="C8718" s="164">
        <f>WEEKDAY(A8718)</f>
        <v>2</v>
      </c>
      <c r="D8718" s="164">
        <v>5</v>
      </c>
      <c r="E8718" s="163">
        <v>10.190000000000001</v>
      </c>
      <c r="F8718" s="163">
        <v>10.190000000000001</v>
      </c>
      <c r="G8718" s="163">
        <v>10.215</v>
      </c>
      <c r="H8718" s="1">
        <v>302</v>
      </c>
      <c r="I8718" s="161">
        <f>VLOOKUP(B8718,L$2:M$54,2,FALSE)</f>
        <v>0.5097963020985411</v>
      </c>
      <c r="J8718">
        <f>MAX(I8718*F8718,E8718)</f>
        <v>10.190000000000001</v>
      </c>
      <c r="L8718" s="166"/>
      <c r="M8718" s="41"/>
      <c r="N8718" s="41"/>
      <c r="O8718" s="41"/>
    </row>
    <row r="8719" spans="1:15" x14ac:dyDescent="0.25">
      <c r="A8719" s="165">
        <v>43829.208333333336</v>
      </c>
      <c r="B8719" s="167">
        <f>WEEKNUM(A8719)</f>
        <v>53</v>
      </c>
      <c r="C8719" s="164">
        <f>WEEKDAY(A8719)</f>
        <v>2</v>
      </c>
      <c r="D8719" s="164">
        <v>6</v>
      </c>
      <c r="E8719" s="163">
        <v>10.065000000000001</v>
      </c>
      <c r="F8719" s="163">
        <v>10.065000000000001</v>
      </c>
      <c r="G8719" s="163">
        <v>10.055</v>
      </c>
      <c r="H8719" s="1">
        <v>347</v>
      </c>
      <c r="I8719" s="161">
        <f>VLOOKUP(B8719,L$2:M$54,2,FALSE)</f>
        <v>0.5097963020985411</v>
      </c>
      <c r="J8719">
        <f>MAX(I8719*F8719,E8719)</f>
        <v>10.065000000000001</v>
      </c>
      <c r="L8719" s="166"/>
      <c r="M8719" s="41"/>
      <c r="N8719" s="41"/>
      <c r="O8719" s="41"/>
    </row>
    <row r="8720" spans="1:15" x14ac:dyDescent="0.25">
      <c r="A8720" s="165">
        <v>43829.25</v>
      </c>
      <c r="B8720" s="167">
        <f>WEEKNUM(A8720)</f>
        <v>53</v>
      </c>
      <c r="C8720" s="164">
        <f>WEEKDAY(A8720)</f>
        <v>2</v>
      </c>
      <c r="D8720" s="164">
        <v>7</v>
      </c>
      <c r="E8720" s="163">
        <v>10.09</v>
      </c>
      <c r="F8720" s="163">
        <v>10.09</v>
      </c>
      <c r="G8720" s="163">
        <v>11.02</v>
      </c>
      <c r="H8720" s="1">
        <v>477</v>
      </c>
      <c r="I8720" s="161">
        <f>VLOOKUP(B8720,L$2:M$54,2,FALSE)</f>
        <v>0.5097963020985411</v>
      </c>
      <c r="J8720">
        <f>MAX(I8720*F8720,E8720)</f>
        <v>10.09</v>
      </c>
      <c r="L8720" s="166"/>
      <c r="M8720" s="41"/>
      <c r="N8720" s="41"/>
      <c r="O8720" s="41"/>
    </row>
    <row r="8721" spans="1:15" x14ac:dyDescent="0.25">
      <c r="A8721" s="165">
        <v>43829.291666666664</v>
      </c>
      <c r="B8721" s="167">
        <f>WEEKNUM(A8721)</f>
        <v>53</v>
      </c>
      <c r="C8721" s="164">
        <f>WEEKDAY(A8721)</f>
        <v>2</v>
      </c>
      <c r="D8721" s="164">
        <v>8</v>
      </c>
      <c r="E8721" s="163">
        <v>9.9499999999999993</v>
      </c>
      <c r="F8721" s="163">
        <v>9.9499999999999993</v>
      </c>
      <c r="G8721" s="163">
        <v>9.8999999999999986</v>
      </c>
      <c r="H8721" s="1">
        <v>717</v>
      </c>
      <c r="I8721" s="161">
        <f>VLOOKUP(B8721,L$2:M$54,2,FALSE)</f>
        <v>0.5097963020985411</v>
      </c>
      <c r="J8721">
        <f>MAX(I8721*F8721,E8721)</f>
        <v>9.9499999999999993</v>
      </c>
      <c r="L8721" s="166"/>
      <c r="M8721" s="41"/>
      <c r="N8721" s="41"/>
      <c r="O8721" s="41"/>
    </row>
    <row r="8722" spans="1:15" x14ac:dyDescent="0.25">
      <c r="A8722" s="165">
        <v>43829.333333333336</v>
      </c>
      <c r="B8722" s="167">
        <f>WEEKNUM(A8722)</f>
        <v>53</v>
      </c>
      <c r="C8722" s="164">
        <f>WEEKDAY(A8722)</f>
        <v>2</v>
      </c>
      <c r="D8722" s="164">
        <v>9</v>
      </c>
      <c r="E8722" s="163">
        <v>11.86</v>
      </c>
      <c r="F8722" s="163">
        <v>11.86</v>
      </c>
      <c r="G8722" s="163">
        <v>10.9475</v>
      </c>
      <c r="H8722" s="1">
        <v>969</v>
      </c>
      <c r="I8722" s="161">
        <f>VLOOKUP(B8722,L$2:M$54,2,FALSE)</f>
        <v>0.5097963020985411</v>
      </c>
      <c r="J8722">
        <f>MAX(I8722*F8722,E8722)</f>
        <v>11.86</v>
      </c>
      <c r="L8722" s="166"/>
      <c r="M8722" s="41"/>
      <c r="N8722" s="41"/>
      <c r="O8722" s="41"/>
    </row>
    <row r="8723" spans="1:15" x14ac:dyDescent="0.25">
      <c r="A8723" s="165">
        <v>43829.375</v>
      </c>
      <c r="B8723" s="167">
        <f>WEEKNUM(A8723)</f>
        <v>53</v>
      </c>
      <c r="C8723" s="164">
        <f>WEEKDAY(A8723)</f>
        <v>2</v>
      </c>
      <c r="D8723" s="164">
        <v>10</v>
      </c>
      <c r="E8723" s="163">
        <v>10.5</v>
      </c>
      <c r="F8723" s="163">
        <v>11.885</v>
      </c>
      <c r="G8723" s="163">
        <v>10.465</v>
      </c>
      <c r="H8723" s="1">
        <v>1483</v>
      </c>
      <c r="I8723" s="161">
        <f>VLOOKUP(B8723,L$2:M$54,2,FALSE)</f>
        <v>0.5097963020985411</v>
      </c>
      <c r="J8723">
        <f>MAX(I8723*F8723,E8723)</f>
        <v>10.5</v>
      </c>
      <c r="L8723" s="166"/>
      <c r="M8723" s="41"/>
      <c r="N8723" s="41"/>
      <c r="O8723" s="41"/>
    </row>
    <row r="8724" spans="1:15" x14ac:dyDescent="0.25">
      <c r="A8724" s="165">
        <v>43829.416666666664</v>
      </c>
      <c r="B8724" s="167">
        <f>WEEKNUM(A8724)</f>
        <v>53</v>
      </c>
      <c r="C8724" s="164">
        <f>WEEKDAY(A8724)</f>
        <v>2</v>
      </c>
      <c r="D8724" s="164">
        <v>11</v>
      </c>
      <c r="E8724" s="163">
        <v>10.934999999999999</v>
      </c>
      <c r="F8724" s="163">
        <v>11.94</v>
      </c>
      <c r="G8724" s="163">
        <v>11.342499999999999</v>
      </c>
      <c r="H8724" s="1">
        <v>2210</v>
      </c>
      <c r="I8724" s="161">
        <f>VLOOKUP(B8724,L$2:M$54,2,FALSE)</f>
        <v>0.5097963020985411</v>
      </c>
      <c r="J8724">
        <f>MAX(I8724*F8724,E8724)</f>
        <v>10.934999999999999</v>
      </c>
      <c r="L8724" s="166"/>
      <c r="M8724" s="41"/>
      <c r="N8724" s="41"/>
      <c r="O8724" s="41"/>
    </row>
    <row r="8725" spans="1:15" x14ac:dyDescent="0.25">
      <c r="A8725" s="165">
        <v>43829.458333333336</v>
      </c>
      <c r="B8725" s="167">
        <f>WEEKNUM(A8725)</f>
        <v>53</v>
      </c>
      <c r="C8725" s="164">
        <f>WEEKDAY(A8725)</f>
        <v>2</v>
      </c>
      <c r="D8725" s="164">
        <v>12</v>
      </c>
      <c r="E8725" s="163">
        <v>10</v>
      </c>
      <c r="F8725" s="163">
        <v>13.870000000000001</v>
      </c>
      <c r="G8725" s="163">
        <v>11.899999999999999</v>
      </c>
      <c r="H8725" s="1">
        <v>2774</v>
      </c>
      <c r="I8725" s="161">
        <f>VLOOKUP(B8725,L$2:M$54,2,FALSE)</f>
        <v>0.5097963020985411</v>
      </c>
      <c r="J8725">
        <f>MAX(I8725*F8725,E8725)</f>
        <v>10</v>
      </c>
      <c r="L8725" s="166"/>
      <c r="M8725" s="41"/>
      <c r="N8725" s="41"/>
      <c r="O8725" s="41"/>
    </row>
    <row r="8726" spans="1:15" x14ac:dyDescent="0.25">
      <c r="A8726" s="165">
        <v>43829.5</v>
      </c>
      <c r="B8726" s="167">
        <f>WEEKNUM(A8726)</f>
        <v>53</v>
      </c>
      <c r="C8726" s="164">
        <f>WEEKDAY(A8726)</f>
        <v>2</v>
      </c>
      <c r="D8726" s="164">
        <v>13</v>
      </c>
      <c r="E8726" s="163">
        <v>10</v>
      </c>
      <c r="F8726" s="163">
        <v>14.15</v>
      </c>
      <c r="G8726" s="163">
        <v>11.842499999999999</v>
      </c>
      <c r="H8726" s="1">
        <v>2573</v>
      </c>
      <c r="I8726" s="161">
        <f>VLOOKUP(B8726,L$2:M$54,2,FALSE)</f>
        <v>0.5097963020985411</v>
      </c>
      <c r="J8726">
        <f>MAX(I8726*F8726,E8726)</f>
        <v>10</v>
      </c>
      <c r="L8726" s="166"/>
      <c r="M8726" s="41"/>
      <c r="N8726" s="41"/>
      <c r="O8726" s="41"/>
    </row>
    <row r="8727" spans="1:15" x14ac:dyDescent="0.25">
      <c r="A8727" s="165">
        <v>43829.541666666664</v>
      </c>
      <c r="B8727" s="167">
        <f>WEEKNUM(A8727)</f>
        <v>53</v>
      </c>
      <c r="C8727" s="164">
        <f>WEEKDAY(A8727)</f>
        <v>2</v>
      </c>
      <c r="D8727" s="164">
        <v>14</v>
      </c>
      <c r="E8727" s="163">
        <v>10</v>
      </c>
      <c r="F8727" s="163">
        <v>11.9375</v>
      </c>
      <c r="G8727" s="163">
        <v>11.899999999999999</v>
      </c>
      <c r="H8727" s="1">
        <v>2405</v>
      </c>
      <c r="I8727" s="161">
        <f>VLOOKUP(B8727,L$2:M$54,2,FALSE)</f>
        <v>0.5097963020985411</v>
      </c>
      <c r="J8727">
        <f>MAX(I8727*F8727,E8727)</f>
        <v>10</v>
      </c>
      <c r="L8727" s="166"/>
      <c r="M8727" s="41"/>
      <c r="N8727" s="41"/>
      <c r="O8727" s="41"/>
    </row>
    <row r="8728" spans="1:15" x14ac:dyDescent="0.25">
      <c r="A8728" s="165">
        <v>43829.583333333336</v>
      </c>
      <c r="B8728" s="167">
        <f>WEEKNUM(A8728)</f>
        <v>53</v>
      </c>
      <c r="C8728" s="164">
        <f>WEEKDAY(A8728)</f>
        <v>2</v>
      </c>
      <c r="D8728" s="164">
        <v>15</v>
      </c>
      <c r="E8728" s="163">
        <v>11</v>
      </c>
      <c r="F8728" s="163">
        <v>12.105</v>
      </c>
      <c r="G8728" s="163">
        <v>11.842499999999999</v>
      </c>
      <c r="H8728" s="1">
        <v>2605</v>
      </c>
      <c r="I8728" s="161">
        <f>VLOOKUP(B8728,L$2:M$54,2,FALSE)</f>
        <v>0.5097963020985411</v>
      </c>
      <c r="J8728">
        <f>MAX(I8728*F8728,E8728)</f>
        <v>11</v>
      </c>
      <c r="L8728" s="166"/>
      <c r="M8728" s="41"/>
      <c r="N8728" s="41"/>
      <c r="O8728" s="41"/>
    </row>
    <row r="8729" spans="1:15" x14ac:dyDescent="0.25">
      <c r="A8729" s="165">
        <v>43829.625</v>
      </c>
      <c r="B8729" s="167">
        <f>WEEKNUM(A8729)</f>
        <v>53</v>
      </c>
      <c r="C8729" s="164">
        <f>WEEKDAY(A8729)</f>
        <v>2</v>
      </c>
      <c r="D8729" s="164">
        <v>16</v>
      </c>
      <c r="E8729" s="163">
        <v>10</v>
      </c>
      <c r="F8729" s="163">
        <v>13.850000000000001</v>
      </c>
      <c r="G8729" s="163">
        <v>11.899999999999999</v>
      </c>
      <c r="H8729" s="1">
        <v>2477</v>
      </c>
      <c r="I8729" s="161">
        <f>VLOOKUP(B8729,L$2:M$54,2,FALSE)</f>
        <v>0.5097963020985411</v>
      </c>
      <c r="J8729">
        <f>MAX(I8729*F8729,E8729)</f>
        <v>10</v>
      </c>
      <c r="L8729" s="166"/>
      <c r="M8729" s="41"/>
      <c r="N8729" s="41"/>
      <c r="O8729" s="41"/>
    </row>
    <row r="8730" spans="1:15" x14ac:dyDescent="0.25">
      <c r="A8730" s="165">
        <v>43829.666666666664</v>
      </c>
      <c r="B8730" s="167">
        <f>WEEKNUM(A8730)</f>
        <v>53</v>
      </c>
      <c r="C8730" s="164">
        <f>WEEKDAY(A8730)</f>
        <v>2</v>
      </c>
      <c r="D8730" s="164">
        <v>17</v>
      </c>
      <c r="E8730" s="163">
        <v>10</v>
      </c>
      <c r="F8730" s="163">
        <v>14.260000000000002</v>
      </c>
      <c r="G8730" s="163">
        <v>11.842499999999999</v>
      </c>
      <c r="H8730" s="1">
        <v>2350</v>
      </c>
      <c r="I8730" s="161">
        <f>VLOOKUP(B8730,L$2:M$54,2,FALSE)</f>
        <v>0.5097963020985411</v>
      </c>
      <c r="J8730">
        <f>MAX(I8730*F8730,E8730)</f>
        <v>10</v>
      </c>
      <c r="L8730" s="166"/>
      <c r="M8730" s="41"/>
      <c r="N8730" s="41"/>
      <c r="O8730" s="41"/>
    </row>
    <row r="8731" spans="1:15" x14ac:dyDescent="0.25">
      <c r="A8731" s="165">
        <v>43829.708333333336</v>
      </c>
      <c r="B8731" s="167">
        <f>WEEKNUM(A8731)</f>
        <v>53</v>
      </c>
      <c r="C8731" s="164">
        <f>WEEKDAY(A8731)</f>
        <v>2</v>
      </c>
      <c r="D8731" s="164">
        <v>18</v>
      </c>
      <c r="E8731" s="163">
        <v>10</v>
      </c>
      <c r="F8731" s="163">
        <v>14</v>
      </c>
      <c r="G8731" s="163">
        <v>11.99</v>
      </c>
      <c r="H8731" s="1">
        <v>2143</v>
      </c>
      <c r="I8731" s="161">
        <f>VLOOKUP(B8731,L$2:M$54,2,FALSE)</f>
        <v>0.5097963020985411</v>
      </c>
      <c r="J8731">
        <f>MAX(I8731*F8731,E8731)</f>
        <v>10</v>
      </c>
      <c r="L8731" s="166"/>
      <c r="M8731" s="41"/>
      <c r="N8731" s="41"/>
      <c r="O8731" s="41"/>
    </row>
    <row r="8732" spans="1:15" x14ac:dyDescent="0.25">
      <c r="A8732" s="165">
        <v>43829.75</v>
      </c>
      <c r="B8732" s="167">
        <f>WEEKNUM(A8732)</f>
        <v>53</v>
      </c>
      <c r="C8732" s="164">
        <f>WEEKDAY(A8732)</f>
        <v>2</v>
      </c>
      <c r="D8732" s="164">
        <v>19</v>
      </c>
      <c r="E8732" s="163">
        <v>10</v>
      </c>
      <c r="F8732" s="163">
        <v>13.850000000000001</v>
      </c>
      <c r="G8732" s="163">
        <v>12.045</v>
      </c>
      <c r="H8732" s="1">
        <v>1809</v>
      </c>
      <c r="I8732" s="161">
        <f>VLOOKUP(B8732,L$2:M$54,2,FALSE)</f>
        <v>0.5097963020985411</v>
      </c>
      <c r="J8732">
        <f>MAX(I8732*F8732,E8732)</f>
        <v>10</v>
      </c>
      <c r="L8732" s="166"/>
      <c r="M8732" s="41"/>
      <c r="N8732" s="41"/>
      <c r="O8732" s="41"/>
    </row>
    <row r="8733" spans="1:15" x14ac:dyDescent="0.25">
      <c r="A8733" s="165">
        <v>43829.791666666664</v>
      </c>
      <c r="B8733" s="167">
        <f>WEEKNUM(A8733)</f>
        <v>53</v>
      </c>
      <c r="C8733" s="164">
        <f>WEEKDAY(A8733)</f>
        <v>2</v>
      </c>
      <c r="D8733" s="164">
        <v>20</v>
      </c>
      <c r="E8733" s="163">
        <v>10</v>
      </c>
      <c r="F8733" s="163">
        <v>14.260000000000002</v>
      </c>
      <c r="G8733" s="163">
        <v>12.012499999999999</v>
      </c>
      <c r="H8733" s="1">
        <v>1216</v>
      </c>
      <c r="I8733" s="161">
        <f>VLOOKUP(B8733,L$2:M$54,2,FALSE)</f>
        <v>0.5097963020985411</v>
      </c>
      <c r="J8733">
        <f>MAX(I8733*F8733,E8733)</f>
        <v>10</v>
      </c>
      <c r="L8733" s="166"/>
      <c r="M8733" s="41"/>
      <c r="N8733" s="41"/>
      <c r="O8733" s="41"/>
    </row>
    <row r="8734" spans="1:15" x14ac:dyDescent="0.25">
      <c r="A8734" s="165">
        <v>43829.833333333336</v>
      </c>
      <c r="B8734" s="167">
        <f>WEEKNUM(A8734)</f>
        <v>53</v>
      </c>
      <c r="C8734" s="164">
        <f>WEEKDAY(A8734)</f>
        <v>2</v>
      </c>
      <c r="D8734" s="164">
        <v>21</v>
      </c>
      <c r="E8734" s="163">
        <v>10</v>
      </c>
      <c r="F8734" s="163">
        <v>13</v>
      </c>
      <c r="G8734" s="163">
        <v>11.7875</v>
      </c>
      <c r="H8734" s="1">
        <v>761</v>
      </c>
      <c r="I8734" s="161">
        <f>VLOOKUP(B8734,L$2:M$54,2,FALSE)</f>
        <v>0.5097963020985411</v>
      </c>
      <c r="J8734">
        <f>MAX(I8734*F8734,E8734)</f>
        <v>10</v>
      </c>
      <c r="L8734" s="166"/>
      <c r="M8734" s="41"/>
      <c r="N8734" s="41"/>
      <c r="O8734" s="41"/>
    </row>
    <row r="8735" spans="1:15" x14ac:dyDescent="0.25">
      <c r="A8735" s="165">
        <v>43829.875</v>
      </c>
      <c r="B8735" s="167">
        <f>WEEKNUM(A8735)</f>
        <v>53</v>
      </c>
      <c r="C8735" s="164">
        <f>WEEKDAY(A8735)</f>
        <v>2</v>
      </c>
      <c r="D8735" s="164">
        <v>22</v>
      </c>
      <c r="E8735" s="163">
        <v>12.01</v>
      </c>
      <c r="F8735" s="163">
        <v>12.01</v>
      </c>
      <c r="G8735" s="163">
        <v>11.725</v>
      </c>
      <c r="H8735" s="1">
        <v>658</v>
      </c>
      <c r="I8735" s="161">
        <f>VLOOKUP(B8735,L$2:M$54,2,FALSE)</f>
        <v>0.5097963020985411</v>
      </c>
      <c r="J8735">
        <f>MAX(I8735*F8735,E8735)</f>
        <v>12.01</v>
      </c>
      <c r="L8735" s="166"/>
      <c r="M8735" s="41"/>
      <c r="N8735" s="41"/>
      <c r="O8735" s="41"/>
    </row>
    <row r="8736" spans="1:15" x14ac:dyDescent="0.25">
      <c r="A8736" s="165">
        <v>43829.916666666664</v>
      </c>
      <c r="B8736" s="167">
        <f>WEEKNUM(A8736)</f>
        <v>53</v>
      </c>
      <c r="C8736" s="164">
        <f>WEEKDAY(A8736)</f>
        <v>2</v>
      </c>
      <c r="D8736" s="164">
        <v>23</v>
      </c>
      <c r="E8736" s="163">
        <v>11.9375</v>
      </c>
      <c r="F8736" s="163">
        <v>11.9375</v>
      </c>
      <c r="G8736" s="163">
        <v>11.907499999999999</v>
      </c>
      <c r="H8736" s="1">
        <v>605</v>
      </c>
      <c r="I8736" s="161">
        <f>VLOOKUP(B8736,L$2:M$54,2,FALSE)</f>
        <v>0.5097963020985411</v>
      </c>
      <c r="J8736">
        <f>MAX(I8736*F8736,E8736)</f>
        <v>11.9375</v>
      </c>
      <c r="L8736" s="166"/>
      <c r="M8736" s="41"/>
      <c r="N8736" s="41"/>
      <c r="O8736" s="41"/>
    </row>
    <row r="8737" spans="1:15" x14ac:dyDescent="0.25">
      <c r="A8737" s="165">
        <v>43829.958333333336</v>
      </c>
      <c r="B8737" s="167">
        <f>WEEKNUM(A8737)</f>
        <v>53</v>
      </c>
      <c r="C8737" s="164">
        <f>WEEKDAY(A8737)</f>
        <v>2</v>
      </c>
      <c r="D8737" s="164">
        <v>24</v>
      </c>
      <c r="E8737" s="163">
        <v>12.105</v>
      </c>
      <c r="F8737" s="163">
        <v>12.105</v>
      </c>
      <c r="G8737" s="163">
        <v>12.022500000000001</v>
      </c>
      <c r="H8737" s="1">
        <v>526</v>
      </c>
      <c r="I8737" s="161">
        <f>VLOOKUP(B8737,L$2:M$54,2,FALSE)</f>
        <v>0.5097963020985411</v>
      </c>
      <c r="J8737">
        <f>MAX(I8737*F8737,E8737)</f>
        <v>12.105</v>
      </c>
      <c r="L8737" s="166"/>
      <c r="M8737" s="41"/>
      <c r="N8737" s="41"/>
      <c r="O8737" s="41"/>
    </row>
    <row r="8738" spans="1:15" x14ac:dyDescent="0.25">
      <c r="A8738" s="165">
        <v>43830</v>
      </c>
      <c r="B8738" s="167">
        <f>WEEKNUM(A8738)</f>
        <v>53</v>
      </c>
      <c r="C8738" s="164">
        <f>WEEKDAY(A8738)</f>
        <v>3</v>
      </c>
      <c r="D8738" s="164">
        <v>1</v>
      </c>
      <c r="E8738" s="163">
        <v>10.879999999999999</v>
      </c>
      <c r="F8738" s="163">
        <v>10.879999999999999</v>
      </c>
      <c r="G8738" s="163">
        <v>11.3675</v>
      </c>
      <c r="H8738" s="1">
        <v>330</v>
      </c>
      <c r="I8738" s="161">
        <f>VLOOKUP(B8738,L$2:M$54,2,FALSE)</f>
        <v>0.5097963020985411</v>
      </c>
      <c r="J8738">
        <f>MAX(I8738*F8738,E8738)</f>
        <v>10.879999999999999</v>
      </c>
      <c r="L8738" s="166"/>
      <c r="M8738" s="41"/>
      <c r="N8738" s="41"/>
      <c r="O8738" s="41"/>
    </row>
    <row r="8739" spans="1:15" x14ac:dyDescent="0.25">
      <c r="A8739" s="165">
        <v>43830.041666666664</v>
      </c>
      <c r="B8739" s="167">
        <f>WEEKNUM(A8739)</f>
        <v>53</v>
      </c>
      <c r="C8739" s="164">
        <f>WEEKDAY(A8739)</f>
        <v>3</v>
      </c>
      <c r="D8739" s="164">
        <v>2</v>
      </c>
      <c r="E8739" s="163">
        <v>12</v>
      </c>
      <c r="F8739" s="163">
        <v>12</v>
      </c>
      <c r="G8739" s="163">
        <v>12.045</v>
      </c>
      <c r="H8739" s="1">
        <v>218</v>
      </c>
      <c r="I8739" s="161">
        <f>VLOOKUP(B8739,L$2:M$54,2,FALSE)</f>
        <v>0.5097963020985411</v>
      </c>
      <c r="J8739">
        <f>MAX(I8739*F8739,E8739)</f>
        <v>12</v>
      </c>
      <c r="L8739" s="166"/>
      <c r="M8739" s="41"/>
      <c r="N8739" s="41"/>
      <c r="O8739" s="41"/>
    </row>
    <row r="8740" spans="1:15" x14ac:dyDescent="0.25">
      <c r="A8740" s="165">
        <v>43830.083333333336</v>
      </c>
      <c r="B8740" s="167">
        <f>WEEKNUM(A8740)</f>
        <v>53</v>
      </c>
      <c r="C8740" s="164">
        <f>WEEKDAY(A8740)</f>
        <v>3</v>
      </c>
      <c r="D8740" s="164">
        <v>3</v>
      </c>
      <c r="E8740" s="163">
        <v>10.6</v>
      </c>
      <c r="F8740" s="163">
        <v>11.1</v>
      </c>
      <c r="G8740" s="163">
        <v>11.89</v>
      </c>
      <c r="H8740" s="1">
        <v>157</v>
      </c>
      <c r="I8740" s="161">
        <f>VLOOKUP(B8740,L$2:M$54,2,FALSE)</f>
        <v>0.5097963020985411</v>
      </c>
      <c r="J8740">
        <f>MAX(I8740*F8740,E8740)</f>
        <v>10.6</v>
      </c>
      <c r="L8740" s="166"/>
      <c r="M8740" s="41"/>
      <c r="N8740" s="41"/>
      <c r="O8740" s="41"/>
    </row>
    <row r="8741" spans="1:15" x14ac:dyDescent="0.25">
      <c r="A8741" s="165">
        <v>43830.125</v>
      </c>
      <c r="B8741" s="167">
        <f>WEEKNUM(A8741)</f>
        <v>53</v>
      </c>
      <c r="C8741" s="164">
        <f>WEEKDAY(A8741)</f>
        <v>3</v>
      </c>
      <c r="D8741" s="164">
        <v>4</v>
      </c>
      <c r="E8741" s="163">
        <v>11.875</v>
      </c>
      <c r="F8741" s="163">
        <v>12</v>
      </c>
      <c r="G8741" s="163">
        <v>11.705</v>
      </c>
      <c r="H8741" s="1">
        <v>130</v>
      </c>
      <c r="I8741" s="161">
        <f>VLOOKUP(B8741,L$2:M$54,2,FALSE)</f>
        <v>0.5097963020985411</v>
      </c>
      <c r="J8741">
        <f>MAX(I8741*F8741,E8741)</f>
        <v>11.875</v>
      </c>
      <c r="L8741" s="166"/>
      <c r="M8741" s="41"/>
      <c r="N8741" s="41"/>
      <c r="O8741" s="41"/>
    </row>
    <row r="8742" spans="1:15" x14ac:dyDescent="0.25">
      <c r="A8742" s="165">
        <v>43830.166666666664</v>
      </c>
      <c r="B8742" s="167">
        <f>WEEKNUM(A8742)</f>
        <v>53</v>
      </c>
      <c r="C8742" s="164">
        <f>WEEKDAY(A8742)</f>
        <v>3</v>
      </c>
      <c r="D8742" s="164">
        <v>5</v>
      </c>
      <c r="E8742" s="163">
        <v>10.6</v>
      </c>
      <c r="F8742" s="163">
        <v>11.1</v>
      </c>
      <c r="G8742" s="163">
        <v>10.66</v>
      </c>
      <c r="H8742" s="1">
        <v>215</v>
      </c>
      <c r="I8742" s="161">
        <f>VLOOKUP(B8742,L$2:M$54,2,FALSE)</f>
        <v>0.5097963020985411</v>
      </c>
      <c r="J8742">
        <f>MAX(I8742*F8742,E8742)</f>
        <v>10.6</v>
      </c>
      <c r="L8742" s="166"/>
      <c r="M8742" s="41"/>
      <c r="N8742" s="41"/>
      <c r="O8742" s="41"/>
    </row>
    <row r="8743" spans="1:15" x14ac:dyDescent="0.25">
      <c r="A8743" s="165">
        <v>43830.208333333336</v>
      </c>
      <c r="B8743" s="167">
        <f>WEEKNUM(A8743)</f>
        <v>53</v>
      </c>
      <c r="C8743" s="164">
        <f>WEEKDAY(A8743)</f>
        <v>3</v>
      </c>
      <c r="D8743" s="164">
        <v>6</v>
      </c>
      <c r="E8743" s="163">
        <v>10.5</v>
      </c>
      <c r="F8743" s="163">
        <v>11</v>
      </c>
      <c r="G8743" s="163">
        <v>10.195</v>
      </c>
      <c r="H8743" s="1">
        <v>194</v>
      </c>
      <c r="I8743" s="161">
        <f>VLOOKUP(B8743,L$2:M$54,2,FALSE)</f>
        <v>0.5097963020985411</v>
      </c>
      <c r="J8743">
        <f>MAX(I8743*F8743,E8743)</f>
        <v>10.5</v>
      </c>
      <c r="L8743" s="166"/>
      <c r="M8743" s="41"/>
      <c r="N8743" s="41"/>
      <c r="O8743" s="41"/>
    </row>
    <row r="8744" spans="1:15" x14ac:dyDescent="0.25">
      <c r="A8744" s="165">
        <v>43830.25</v>
      </c>
      <c r="B8744" s="167">
        <f>WEEKNUM(A8744)</f>
        <v>53</v>
      </c>
      <c r="C8744" s="164">
        <f>WEEKDAY(A8744)</f>
        <v>3</v>
      </c>
      <c r="D8744" s="164">
        <v>7</v>
      </c>
      <c r="E8744" s="163">
        <v>10.875</v>
      </c>
      <c r="F8744" s="163">
        <v>12</v>
      </c>
      <c r="G8744" s="163">
        <v>10.09</v>
      </c>
      <c r="H8744" s="1">
        <v>255</v>
      </c>
      <c r="I8744" s="161">
        <f>VLOOKUP(B8744,L$2:M$54,2,FALSE)</f>
        <v>0.5097963020985411</v>
      </c>
      <c r="J8744">
        <f>MAX(I8744*F8744,E8744)</f>
        <v>10.875</v>
      </c>
      <c r="L8744" s="166"/>
      <c r="M8744" s="41"/>
      <c r="N8744" s="41"/>
      <c r="O8744" s="41"/>
    </row>
    <row r="8745" spans="1:15" x14ac:dyDescent="0.25">
      <c r="A8745" s="165">
        <v>43830.291666666664</v>
      </c>
      <c r="B8745" s="167">
        <f>WEEKNUM(A8745)</f>
        <v>53</v>
      </c>
      <c r="C8745" s="164">
        <f>WEEKDAY(A8745)</f>
        <v>3</v>
      </c>
      <c r="D8745" s="164">
        <v>8</v>
      </c>
      <c r="E8745" s="163">
        <v>10</v>
      </c>
      <c r="F8745" s="163">
        <v>15.75</v>
      </c>
      <c r="G8745" s="163">
        <v>10.190000000000001</v>
      </c>
      <c r="H8745" s="1">
        <v>399</v>
      </c>
      <c r="I8745" s="161">
        <f>VLOOKUP(B8745,L$2:M$54,2,FALSE)</f>
        <v>0.5097963020985411</v>
      </c>
      <c r="J8745">
        <f>MAX(I8745*F8745,E8745)</f>
        <v>10</v>
      </c>
      <c r="L8745" s="166"/>
      <c r="M8745" s="41"/>
      <c r="N8745" s="41"/>
      <c r="O8745" s="41"/>
    </row>
    <row r="8746" spans="1:15" x14ac:dyDescent="0.25">
      <c r="A8746" s="165">
        <v>43830.333333333336</v>
      </c>
      <c r="B8746" s="167">
        <f>WEEKNUM(A8746)</f>
        <v>53</v>
      </c>
      <c r="C8746" s="164">
        <f>WEEKDAY(A8746)</f>
        <v>3</v>
      </c>
      <c r="D8746" s="164">
        <v>9</v>
      </c>
      <c r="E8746" s="163">
        <v>10</v>
      </c>
      <c r="F8746" s="163">
        <v>17.625</v>
      </c>
      <c r="G8746" s="163">
        <v>9.81</v>
      </c>
      <c r="H8746" s="1">
        <v>465</v>
      </c>
      <c r="I8746" s="161">
        <f>VLOOKUP(B8746,L$2:M$54,2,FALSE)</f>
        <v>0.5097963020985411</v>
      </c>
      <c r="J8746">
        <f>MAX(I8746*F8746,E8746)</f>
        <v>10</v>
      </c>
      <c r="L8746" s="166"/>
      <c r="M8746" s="41"/>
      <c r="N8746" s="41"/>
      <c r="O8746" s="41"/>
    </row>
    <row r="8747" spans="1:15" x14ac:dyDescent="0.25">
      <c r="A8747" s="165">
        <v>43830.375</v>
      </c>
      <c r="B8747" s="167">
        <f>WEEKNUM(A8747)</f>
        <v>53</v>
      </c>
      <c r="C8747" s="164">
        <f>WEEKDAY(A8747)</f>
        <v>3</v>
      </c>
      <c r="D8747" s="164">
        <v>10</v>
      </c>
      <c r="E8747" s="163">
        <v>10</v>
      </c>
      <c r="F8747" s="163">
        <v>14.75</v>
      </c>
      <c r="G8747" s="163">
        <v>10.08</v>
      </c>
      <c r="H8747" s="1">
        <v>737</v>
      </c>
      <c r="I8747" s="161">
        <f>VLOOKUP(B8747,L$2:M$54,2,FALSE)</f>
        <v>0.5097963020985411</v>
      </c>
      <c r="J8747">
        <f>MAX(I8747*F8747,E8747)</f>
        <v>10</v>
      </c>
      <c r="L8747" s="166"/>
      <c r="M8747" s="41"/>
      <c r="N8747" s="41"/>
      <c r="O8747" s="41"/>
    </row>
    <row r="8748" spans="1:15" x14ac:dyDescent="0.25">
      <c r="A8748" s="165">
        <v>43830.416666666664</v>
      </c>
      <c r="B8748" s="167">
        <f>WEEKNUM(A8748)</f>
        <v>53</v>
      </c>
      <c r="C8748" s="164">
        <f>WEEKDAY(A8748)</f>
        <v>3</v>
      </c>
      <c r="D8748" s="164">
        <v>11</v>
      </c>
      <c r="E8748" s="163">
        <v>10</v>
      </c>
      <c r="F8748" s="163">
        <v>14</v>
      </c>
      <c r="G8748" s="163">
        <v>11.86</v>
      </c>
      <c r="H8748" s="1">
        <v>1143</v>
      </c>
      <c r="I8748" s="161">
        <f>VLOOKUP(B8748,L$2:M$54,2,FALSE)</f>
        <v>0.5097963020985411</v>
      </c>
      <c r="J8748">
        <f>MAX(I8748*F8748,E8748)</f>
        <v>10</v>
      </c>
      <c r="L8748" s="166"/>
      <c r="M8748" s="41"/>
      <c r="N8748" s="41"/>
      <c r="O8748" s="41"/>
    </row>
    <row r="8749" spans="1:15" x14ac:dyDescent="0.25">
      <c r="A8749" s="165">
        <v>43830.458333333336</v>
      </c>
      <c r="B8749" s="167">
        <f>WEEKNUM(A8749)</f>
        <v>53</v>
      </c>
      <c r="C8749" s="164">
        <f>WEEKDAY(A8749)</f>
        <v>3</v>
      </c>
      <c r="D8749" s="164">
        <v>12</v>
      </c>
      <c r="E8749" s="163">
        <v>10</v>
      </c>
      <c r="F8749" s="163">
        <v>13.875</v>
      </c>
      <c r="G8749" s="163">
        <v>11.0725</v>
      </c>
      <c r="H8749" s="1">
        <v>1421</v>
      </c>
      <c r="I8749" s="161">
        <f>VLOOKUP(B8749,L$2:M$54,2,FALSE)</f>
        <v>0.5097963020985411</v>
      </c>
      <c r="J8749">
        <f>MAX(I8749*F8749,E8749)</f>
        <v>10</v>
      </c>
      <c r="L8749" s="166"/>
      <c r="M8749" s="41"/>
      <c r="N8749" s="41"/>
      <c r="O8749" s="41"/>
    </row>
    <row r="8750" spans="1:15" x14ac:dyDescent="0.25">
      <c r="A8750" s="165">
        <v>43830.5</v>
      </c>
      <c r="B8750" s="167">
        <f>WEEKNUM(A8750)</f>
        <v>53</v>
      </c>
      <c r="C8750" s="164">
        <f>WEEKDAY(A8750)</f>
        <v>3</v>
      </c>
      <c r="D8750" s="164">
        <v>13</v>
      </c>
      <c r="E8750" s="163">
        <v>10</v>
      </c>
      <c r="F8750" s="163">
        <v>14.125</v>
      </c>
      <c r="G8750" s="163">
        <v>11.442500000000001</v>
      </c>
      <c r="H8750" s="1">
        <v>1390</v>
      </c>
      <c r="I8750" s="161">
        <f>VLOOKUP(B8750,L$2:M$54,2,FALSE)</f>
        <v>0.5097963020985411</v>
      </c>
      <c r="J8750">
        <f>MAX(I8750*F8750,E8750)</f>
        <v>10</v>
      </c>
      <c r="L8750" s="166"/>
      <c r="M8750" s="41"/>
      <c r="N8750" s="41"/>
      <c r="O8750" s="41"/>
    </row>
    <row r="8751" spans="1:15" x14ac:dyDescent="0.25">
      <c r="A8751" s="165">
        <v>43830.541666666664</v>
      </c>
      <c r="B8751" s="167">
        <f>WEEKNUM(A8751)</f>
        <v>53</v>
      </c>
      <c r="C8751" s="164">
        <f>WEEKDAY(A8751)</f>
        <v>3</v>
      </c>
      <c r="D8751" s="164">
        <v>14</v>
      </c>
      <c r="E8751" s="163">
        <v>10</v>
      </c>
      <c r="F8751" s="163">
        <v>14.074999999999999</v>
      </c>
      <c r="G8751" s="163">
        <v>12.105</v>
      </c>
      <c r="H8751" s="1">
        <v>1511</v>
      </c>
      <c r="I8751" s="161">
        <f>VLOOKUP(B8751,L$2:M$54,2,FALSE)</f>
        <v>0.5097963020985411</v>
      </c>
      <c r="J8751">
        <f>MAX(I8751*F8751,E8751)</f>
        <v>10</v>
      </c>
      <c r="L8751" s="166"/>
      <c r="M8751" s="41"/>
      <c r="N8751" s="41"/>
      <c r="O8751" s="41"/>
    </row>
    <row r="8752" spans="1:15" x14ac:dyDescent="0.25">
      <c r="A8752" s="165">
        <v>43830.583333333336</v>
      </c>
      <c r="B8752" s="167">
        <f>WEEKNUM(A8752)</f>
        <v>53</v>
      </c>
      <c r="C8752" s="164">
        <f>WEEKDAY(A8752)</f>
        <v>3</v>
      </c>
      <c r="D8752" s="164">
        <v>15</v>
      </c>
      <c r="E8752" s="163">
        <v>10</v>
      </c>
      <c r="F8752" s="163">
        <v>13.975000000000001</v>
      </c>
      <c r="G8752" s="163">
        <v>12.0375</v>
      </c>
      <c r="H8752" s="1">
        <v>1781</v>
      </c>
      <c r="I8752" s="161">
        <f>VLOOKUP(B8752,L$2:M$54,2,FALSE)</f>
        <v>0.5097963020985411</v>
      </c>
      <c r="J8752">
        <f>MAX(I8752*F8752,E8752)</f>
        <v>10</v>
      </c>
      <c r="L8752" s="166"/>
      <c r="M8752" s="41"/>
      <c r="N8752" s="41"/>
      <c r="O8752" s="41"/>
    </row>
    <row r="8753" spans="1:15" x14ac:dyDescent="0.25">
      <c r="A8753" s="165">
        <v>43830.625</v>
      </c>
      <c r="B8753" s="167">
        <f>WEEKNUM(A8753)</f>
        <v>53</v>
      </c>
      <c r="C8753" s="164">
        <f>WEEKDAY(A8753)</f>
        <v>3</v>
      </c>
      <c r="D8753" s="164">
        <v>16</v>
      </c>
      <c r="E8753" s="163">
        <v>10</v>
      </c>
      <c r="F8753" s="163">
        <v>14.175000000000001</v>
      </c>
      <c r="G8753" s="163">
        <v>11.475</v>
      </c>
      <c r="H8753" s="1">
        <v>1982</v>
      </c>
      <c r="I8753" s="161">
        <f>VLOOKUP(B8753,L$2:M$54,2,FALSE)</f>
        <v>0.5097963020985411</v>
      </c>
      <c r="J8753">
        <f>MAX(I8753*F8753,E8753)</f>
        <v>10</v>
      </c>
      <c r="L8753" s="166"/>
      <c r="M8753" s="41"/>
      <c r="N8753" s="41"/>
      <c r="O8753" s="41"/>
    </row>
    <row r="8754" spans="1:15" x14ac:dyDescent="0.25">
      <c r="A8754" s="165">
        <v>43830.666666666664</v>
      </c>
      <c r="B8754" s="167">
        <f>WEEKNUM(A8754)</f>
        <v>53</v>
      </c>
      <c r="C8754" s="164">
        <f>WEEKDAY(A8754)</f>
        <v>3</v>
      </c>
      <c r="D8754" s="164">
        <v>17</v>
      </c>
      <c r="E8754" s="163">
        <v>10</v>
      </c>
      <c r="F8754" s="163">
        <v>14.45</v>
      </c>
      <c r="G8754" s="163">
        <v>11.516249999999999</v>
      </c>
      <c r="H8754" s="1">
        <v>2251</v>
      </c>
      <c r="I8754" s="161">
        <f>VLOOKUP(B8754,L$2:M$54,2,FALSE)</f>
        <v>0.5097963020985411</v>
      </c>
      <c r="J8754">
        <f>MAX(I8754*F8754,E8754)</f>
        <v>10</v>
      </c>
      <c r="L8754" s="166"/>
      <c r="M8754" s="41"/>
      <c r="N8754" s="41"/>
      <c r="O8754" s="41"/>
    </row>
    <row r="8755" spans="1:15" x14ac:dyDescent="0.25">
      <c r="A8755" s="165">
        <v>43830.708333333336</v>
      </c>
      <c r="B8755" s="167">
        <f>WEEKNUM(A8755)</f>
        <v>53</v>
      </c>
      <c r="C8755" s="164">
        <f>WEEKDAY(A8755)</f>
        <v>3</v>
      </c>
      <c r="D8755" s="164">
        <v>18</v>
      </c>
      <c r="E8755" s="163">
        <v>10</v>
      </c>
      <c r="F8755" s="163">
        <v>17.375</v>
      </c>
      <c r="G8755" s="163">
        <v>12.01</v>
      </c>
      <c r="H8755" s="1">
        <v>2423</v>
      </c>
      <c r="I8755" s="161">
        <f>VLOOKUP(B8755,L$2:M$54,2,FALSE)</f>
        <v>0.5097963020985411</v>
      </c>
      <c r="J8755">
        <f>MAX(I8755*F8755,E8755)</f>
        <v>10</v>
      </c>
      <c r="L8755" s="166"/>
      <c r="M8755" s="41"/>
      <c r="N8755" s="41"/>
      <c r="O8755" s="41"/>
    </row>
    <row r="8756" spans="1:15" x14ac:dyDescent="0.25">
      <c r="A8756" s="165">
        <v>43830.75</v>
      </c>
      <c r="B8756" s="167">
        <f>WEEKNUM(A8756)</f>
        <v>53</v>
      </c>
      <c r="C8756" s="164">
        <f>WEEKDAY(A8756)</f>
        <v>3</v>
      </c>
      <c r="D8756" s="164">
        <v>19</v>
      </c>
      <c r="E8756" s="163">
        <v>10</v>
      </c>
      <c r="F8756" s="163">
        <v>15.925000000000001</v>
      </c>
      <c r="G8756" s="163">
        <v>12.0425</v>
      </c>
      <c r="H8756" s="1">
        <v>2166</v>
      </c>
      <c r="I8756" s="161">
        <f>VLOOKUP(B8756,L$2:M$54,2,FALSE)</f>
        <v>0.5097963020985411</v>
      </c>
      <c r="J8756">
        <f>MAX(I8756*F8756,E8756)</f>
        <v>10</v>
      </c>
      <c r="L8756" s="166"/>
      <c r="M8756" s="41"/>
      <c r="N8756" s="41"/>
      <c r="O8756" s="41"/>
    </row>
    <row r="8757" spans="1:15" x14ac:dyDescent="0.25">
      <c r="A8757" s="165">
        <v>43830.791666666664</v>
      </c>
      <c r="B8757" s="167">
        <f>WEEKNUM(A8757)</f>
        <v>53</v>
      </c>
      <c r="C8757" s="164">
        <f>WEEKDAY(A8757)</f>
        <v>3</v>
      </c>
      <c r="D8757" s="164">
        <v>20</v>
      </c>
      <c r="E8757" s="163">
        <v>10</v>
      </c>
      <c r="F8757" s="163">
        <v>13.525</v>
      </c>
      <c r="G8757" s="163">
        <v>12.525</v>
      </c>
      <c r="H8757" s="1">
        <v>1432</v>
      </c>
      <c r="I8757" s="161">
        <f>VLOOKUP(B8757,L$2:M$54,2,FALSE)</f>
        <v>0.5097963020985411</v>
      </c>
      <c r="J8757">
        <f>MAX(I8757*F8757,E8757)</f>
        <v>10</v>
      </c>
      <c r="L8757" s="166"/>
      <c r="M8757" s="41"/>
      <c r="N8757" s="41"/>
      <c r="O8757" s="41"/>
    </row>
    <row r="8758" spans="1:15" x14ac:dyDescent="0.25">
      <c r="A8758" s="165">
        <v>43830.833333333336</v>
      </c>
      <c r="B8758" s="167">
        <f>WEEKNUM(A8758)</f>
        <v>53</v>
      </c>
      <c r="C8758" s="164">
        <f>WEEKDAY(A8758)</f>
        <v>3</v>
      </c>
      <c r="D8758" s="164">
        <v>21</v>
      </c>
      <c r="E8758" s="163">
        <v>12.45</v>
      </c>
      <c r="F8758" s="163">
        <v>12.45</v>
      </c>
      <c r="G8758" s="163">
        <v>12.01</v>
      </c>
      <c r="H8758" s="1">
        <v>620</v>
      </c>
      <c r="I8758" s="161">
        <f>VLOOKUP(B8758,L$2:M$54,2,FALSE)</f>
        <v>0.5097963020985411</v>
      </c>
      <c r="J8758">
        <f>MAX(I8758*F8758,E8758)</f>
        <v>12.45</v>
      </c>
      <c r="L8758" s="166"/>
      <c r="M8758" s="41"/>
      <c r="N8758" s="41"/>
      <c r="O8758" s="41"/>
    </row>
    <row r="8759" spans="1:15" x14ac:dyDescent="0.25">
      <c r="A8759" s="165">
        <v>43830.875</v>
      </c>
      <c r="B8759" s="167">
        <f>WEEKNUM(A8759)</f>
        <v>53</v>
      </c>
      <c r="C8759" s="164">
        <f>WEEKDAY(A8759)</f>
        <v>3</v>
      </c>
      <c r="D8759" s="164">
        <v>22</v>
      </c>
      <c r="E8759" s="163">
        <v>11.95</v>
      </c>
      <c r="F8759" s="163">
        <v>11.95</v>
      </c>
      <c r="G8759" s="163">
        <v>12.0425</v>
      </c>
      <c r="H8759" s="1">
        <v>396</v>
      </c>
      <c r="I8759" s="161">
        <f>VLOOKUP(B8759,L$2:M$54,2,FALSE)</f>
        <v>0.5097963020985411</v>
      </c>
      <c r="J8759">
        <f>MAX(I8759*F8759,E8759)</f>
        <v>11.95</v>
      </c>
      <c r="L8759" s="166"/>
      <c r="M8759" s="41"/>
      <c r="N8759" s="41"/>
      <c r="O8759" s="41"/>
    </row>
    <row r="8760" spans="1:15" x14ac:dyDescent="0.25">
      <c r="A8760" s="165">
        <v>43830.916666666664</v>
      </c>
      <c r="B8760" s="167">
        <f>WEEKNUM(A8760)</f>
        <v>53</v>
      </c>
      <c r="C8760" s="164">
        <f>WEEKDAY(A8760)</f>
        <v>3</v>
      </c>
      <c r="D8760" s="164">
        <v>23</v>
      </c>
      <c r="E8760" s="163">
        <v>11.725000000000001</v>
      </c>
      <c r="F8760" s="163">
        <v>11.725000000000001</v>
      </c>
      <c r="G8760" s="163">
        <v>11.925000000000001</v>
      </c>
      <c r="H8760" s="1">
        <v>386</v>
      </c>
      <c r="I8760" s="161">
        <f>VLOOKUP(B8760,L$2:M$54,2,FALSE)</f>
        <v>0.5097963020985411</v>
      </c>
      <c r="J8760">
        <f>MAX(I8760*F8760,E8760)</f>
        <v>11.725000000000001</v>
      </c>
      <c r="L8760" s="166"/>
      <c r="M8760" s="41"/>
      <c r="N8760" s="41"/>
      <c r="O8760" s="41"/>
    </row>
    <row r="8761" spans="1:15" x14ac:dyDescent="0.25">
      <c r="A8761" s="165">
        <v>43830.958333333336</v>
      </c>
      <c r="B8761" s="167">
        <f>WEEKNUM(A8761)</f>
        <v>53</v>
      </c>
      <c r="C8761" s="164">
        <f>WEEKDAY(A8761)</f>
        <v>3</v>
      </c>
      <c r="D8761" s="164">
        <v>24</v>
      </c>
      <c r="E8761" s="163">
        <v>12</v>
      </c>
      <c r="F8761" s="163">
        <v>12</v>
      </c>
      <c r="G8761" s="163">
        <v>12.13</v>
      </c>
      <c r="H8761" s="1">
        <v>265</v>
      </c>
      <c r="I8761" s="161">
        <f>VLOOKUP(B8761,L$2:M$54,2,FALSE)</f>
        <v>0.5097963020985411</v>
      </c>
      <c r="J8761">
        <f>MAX(I8761*F8761,E8761)</f>
        <v>12</v>
      </c>
      <c r="L8761" s="166"/>
      <c r="M8761" s="41"/>
      <c r="N8761" s="41"/>
      <c r="O8761" s="41"/>
    </row>
    <row r="8762" spans="1:15" x14ac:dyDescent="0.25">
      <c r="A8762" s="165"/>
      <c r="B8762" s="165"/>
      <c r="C8762" s="164"/>
      <c r="D8762" s="164"/>
      <c r="E8762" s="163"/>
      <c r="F8762" s="163"/>
      <c r="G8762" s="163"/>
      <c r="H8762" s="162"/>
      <c r="I8762" s="161"/>
      <c r="L8762" s="166"/>
      <c r="M8762" s="41"/>
      <c r="N8762" s="41"/>
      <c r="O8762" s="41"/>
    </row>
    <row r="8763" spans="1:15" x14ac:dyDescent="0.25">
      <c r="A8763" s="165"/>
      <c r="B8763" s="165"/>
      <c r="C8763" s="164"/>
      <c r="D8763" s="164"/>
      <c r="E8763" s="163"/>
      <c r="F8763" s="163"/>
      <c r="G8763" s="163"/>
      <c r="H8763" s="162"/>
      <c r="I8763" s="161"/>
      <c r="L8763" s="166"/>
      <c r="M8763" s="41"/>
      <c r="N8763" s="41"/>
      <c r="O8763" s="41"/>
    </row>
    <row r="8764" spans="1:15" x14ac:dyDescent="0.25">
      <c r="A8764" s="165"/>
      <c r="B8764" s="165"/>
      <c r="C8764" s="164"/>
      <c r="D8764" s="164"/>
      <c r="E8764" s="163"/>
      <c r="F8764" s="163"/>
      <c r="G8764" s="163"/>
      <c r="H8764" s="162"/>
      <c r="I8764" s="161"/>
      <c r="L8764" s="166"/>
      <c r="M8764" s="41"/>
      <c r="N8764" s="41"/>
      <c r="O8764" s="41"/>
    </row>
    <row r="8765" spans="1:15" x14ac:dyDescent="0.25">
      <c r="A8765" s="165"/>
      <c r="B8765" s="165"/>
      <c r="C8765" s="164"/>
      <c r="D8765" s="164"/>
      <c r="E8765" s="163"/>
      <c r="F8765" s="163"/>
      <c r="G8765" s="163"/>
      <c r="H8765" s="162"/>
      <c r="I8765" s="161"/>
      <c r="L8765" s="166"/>
      <c r="M8765" s="41"/>
      <c r="N8765" s="41"/>
      <c r="O8765" s="41"/>
    </row>
    <row r="8766" spans="1:15" x14ac:dyDescent="0.25">
      <c r="A8766" s="165"/>
      <c r="B8766" s="165"/>
      <c r="C8766" s="164"/>
      <c r="D8766" s="164"/>
      <c r="E8766" s="163"/>
      <c r="F8766" s="163"/>
      <c r="G8766" s="163"/>
      <c r="H8766" s="162"/>
      <c r="I8766" s="161"/>
      <c r="L8766" s="166"/>
      <c r="M8766" s="41"/>
      <c r="N8766" s="41"/>
      <c r="O8766" s="41"/>
    </row>
    <row r="8767" spans="1:15" x14ac:dyDescent="0.25">
      <c r="A8767" s="165"/>
      <c r="B8767" s="165"/>
      <c r="C8767" s="164"/>
      <c r="D8767" s="164"/>
      <c r="E8767" s="163"/>
      <c r="F8767" s="163"/>
      <c r="G8767" s="163"/>
      <c r="H8767" s="162"/>
      <c r="I8767" s="161"/>
      <c r="N8767" s="41"/>
      <c r="O8767" s="41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2B9E1-C0AE-44EC-8948-0CB81B2E254A}">
  <dimension ref="A1:P33"/>
  <sheetViews>
    <sheetView topLeftCell="A2" workbookViewId="0">
      <selection activeCell="F28" sqref="F28"/>
    </sheetView>
  </sheetViews>
  <sheetFormatPr baseColWidth="10" defaultRowHeight="15" x14ac:dyDescent="0.25"/>
  <cols>
    <col min="1" max="1" width="5.28515625" customWidth="1"/>
    <col min="2" max="2" width="9.42578125" style="3" customWidth="1"/>
    <col min="3" max="3" width="5.28515625" style="3" customWidth="1"/>
    <col min="4" max="4" width="7.42578125" bestFit="1" customWidth="1"/>
    <col min="5" max="6" width="5.7109375" customWidth="1"/>
    <col min="7" max="8" width="9.140625" customWidth="1"/>
    <col min="10" max="10" width="11.42578125" customWidth="1"/>
    <col min="13" max="13" width="9.85546875" customWidth="1"/>
    <col min="14" max="14" width="5.140625" customWidth="1"/>
    <col min="15" max="32" width="3.5703125" customWidth="1"/>
  </cols>
  <sheetData>
    <row r="1" spans="1:16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17"/>
      <c r="P1" s="17"/>
    </row>
    <row r="2" spans="1:16" x14ac:dyDescent="0.25">
      <c r="A2" s="4"/>
      <c r="B2" s="43"/>
      <c r="C2" s="44"/>
      <c r="D2" s="45"/>
      <c r="E2" s="45"/>
      <c r="F2" s="45"/>
      <c r="G2" s="45"/>
      <c r="H2" s="45"/>
      <c r="I2" s="45"/>
      <c r="J2" s="45"/>
      <c r="K2" s="45"/>
      <c r="L2" s="45"/>
      <c r="M2" s="46"/>
      <c r="N2" s="4"/>
      <c r="O2" s="17"/>
      <c r="P2" s="17"/>
    </row>
    <row r="3" spans="1:16" x14ac:dyDescent="0.25">
      <c r="A3" s="4"/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50"/>
      <c r="N3" s="4"/>
      <c r="O3" s="17"/>
      <c r="P3" s="17"/>
    </row>
    <row r="4" spans="1:16" x14ac:dyDescent="0.25">
      <c r="A4" s="4"/>
      <c r="B4" s="47"/>
      <c r="C4" s="48"/>
      <c r="D4" s="49"/>
      <c r="E4" s="49"/>
      <c r="F4" s="49"/>
      <c r="G4" s="49"/>
      <c r="H4" s="49"/>
      <c r="I4" s="49"/>
      <c r="J4" s="49"/>
      <c r="K4" s="49"/>
      <c r="L4" s="49"/>
      <c r="M4" s="50"/>
      <c r="N4" s="4"/>
      <c r="O4" s="17"/>
      <c r="P4" s="17"/>
    </row>
    <row r="5" spans="1:16" x14ac:dyDescent="0.25">
      <c r="A5" s="4"/>
      <c r="B5" s="47"/>
      <c r="C5" s="48"/>
      <c r="D5" s="49"/>
      <c r="E5" s="49"/>
      <c r="F5" s="49"/>
      <c r="G5" s="49"/>
      <c r="H5" s="49"/>
      <c r="I5" s="49"/>
      <c r="J5" s="49"/>
      <c r="K5" s="49"/>
      <c r="L5" s="49"/>
      <c r="M5" s="50"/>
      <c r="N5" s="4"/>
      <c r="O5" s="17"/>
      <c r="P5" s="17"/>
    </row>
    <row r="6" spans="1:16" x14ac:dyDescent="0.25">
      <c r="A6" s="4"/>
      <c r="B6" s="47"/>
      <c r="C6" s="48"/>
      <c r="D6" s="49"/>
      <c r="E6" s="49"/>
      <c r="F6" s="49"/>
      <c r="G6" s="49"/>
      <c r="H6" s="49"/>
      <c r="I6" s="49"/>
      <c r="J6" s="49"/>
      <c r="K6" s="49"/>
      <c r="L6" s="49"/>
      <c r="M6" s="50"/>
      <c r="N6" s="4"/>
      <c r="O6" s="17"/>
      <c r="P6" s="17"/>
    </row>
    <row r="7" spans="1:16" x14ac:dyDescent="0.25">
      <c r="A7" s="4"/>
      <c r="B7" s="47"/>
      <c r="C7" s="48"/>
      <c r="D7" s="49"/>
      <c r="E7" s="49"/>
      <c r="F7" s="49"/>
      <c r="G7" s="49"/>
      <c r="H7" s="49"/>
      <c r="I7" s="49"/>
      <c r="J7" s="49"/>
      <c r="K7" s="49"/>
      <c r="L7" s="49"/>
      <c r="M7" s="50"/>
      <c r="N7" s="4"/>
      <c r="O7" s="17"/>
      <c r="P7" s="17"/>
    </row>
    <row r="8" spans="1:16" x14ac:dyDescent="0.25">
      <c r="A8" s="4"/>
      <c r="B8" s="47"/>
      <c r="C8" s="48"/>
      <c r="D8" s="49"/>
      <c r="E8" s="49"/>
      <c r="F8" s="49"/>
      <c r="G8" s="49"/>
      <c r="H8" s="49"/>
      <c r="I8" s="49"/>
      <c r="J8" s="49"/>
      <c r="K8" s="49"/>
      <c r="L8" s="49"/>
      <c r="M8" s="50"/>
      <c r="N8" s="4"/>
      <c r="O8" s="17"/>
      <c r="P8" s="17"/>
    </row>
    <row r="9" spans="1:16" x14ac:dyDescent="0.25">
      <c r="A9" s="4"/>
      <c r="B9" s="47"/>
      <c r="C9" s="48"/>
      <c r="D9" s="49"/>
      <c r="E9" s="49"/>
      <c r="F9" s="49"/>
      <c r="G9" s="49"/>
      <c r="H9" s="49"/>
      <c r="I9" s="49"/>
      <c r="J9" s="49"/>
      <c r="K9" s="49"/>
      <c r="L9" s="49"/>
      <c r="M9" s="50"/>
      <c r="N9" s="4"/>
      <c r="O9" s="17"/>
      <c r="P9" s="17"/>
    </row>
    <row r="10" spans="1:16" x14ac:dyDescent="0.25">
      <c r="A10" s="4"/>
      <c r="B10" s="47"/>
      <c r="C10" s="48"/>
      <c r="D10" s="49"/>
      <c r="E10" s="49"/>
      <c r="F10" s="49"/>
      <c r="G10" s="49"/>
      <c r="H10" s="49"/>
      <c r="I10" s="49"/>
      <c r="J10" s="49"/>
      <c r="K10" s="49"/>
      <c r="L10" s="49"/>
      <c r="M10" s="50"/>
      <c r="N10" s="4"/>
      <c r="O10" s="17"/>
      <c r="P10" s="17"/>
    </row>
    <row r="11" spans="1:16" x14ac:dyDescent="0.25">
      <c r="A11" s="4"/>
      <c r="B11" s="47"/>
      <c r="C11" s="48"/>
      <c r="D11" s="49"/>
      <c r="E11" s="49"/>
      <c r="F11" s="49"/>
      <c r="G11" s="49"/>
      <c r="H11" s="49"/>
      <c r="I11" s="49"/>
      <c r="J11" s="49"/>
      <c r="K11" s="49"/>
      <c r="L11" s="49"/>
      <c r="M11" s="50"/>
      <c r="N11" s="4"/>
      <c r="O11" s="17"/>
      <c r="P11" s="17"/>
    </row>
    <row r="12" spans="1:16" x14ac:dyDescent="0.25">
      <c r="A12" s="4"/>
      <c r="B12" s="51"/>
      <c r="C12" s="52"/>
      <c r="D12" s="53"/>
      <c r="E12" s="53"/>
      <c r="F12" s="53"/>
      <c r="G12" s="53"/>
      <c r="H12" s="53"/>
      <c r="I12" s="53"/>
      <c r="J12" s="53"/>
      <c r="K12" s="53"/>
      <c r="L12" s="53"/>
      <c r="M12" s="54"/>
      <c r="N12" s="4"/>
      <c r="O12" s="17"/>
      <c r="P12" s="17"/>
    </row>
    <row r="13" spans="1:16" ht="7.5" customHeight="1" x14ac:dyDescent="0.25">
      <c r="A13" s="4"/>
      <c r="B13" s="11"/>
      <c r="C13" s="11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17"/>
      <c r="P13" s="17"/>
    </row>
    <row r="14" spans="1:16" x14ac:dyDescent="0.25">
      <c r="A14" s="4"/>
      <c r="B14" s="36" t="s">
        <v>112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17"/>
      <c r="P14" s="17"/>
    </row>
    <row r="15" spans="1:16" x14ac:dyDescent="0.25">
      <c r="A15" s="4"/>
      <c r="B15" s="69"/>
      <c r="C15" s="70" t="s">
        <v>113</v>
      </c>
      <c r="D15" s="70" t="s">
        <v>143</v>
      </c>
      <c r="E15" s="70" t="s">
        <v>147</v>
      </c>
      <c r="F15" s="70" t="s">
        <v>113</v>
      </c>
      <c r="G15" s="70" t="s">
        <v>143</v>
      </c>
      <c r="H15" s="70" t="s">
        <v>147</v>
      </c>
      <c r="I15" s="4"/>
      <c r="J15" s="4"/>
      <c r="K15" s="4"/>
      <c r="L15" s="4"/>
      <c r="M15" s="4"/>
      <c r="N15" s="4"/>
      <c r="O15" s="17"/>
      <c r="P15" s="17"/>
    </row>
    <row r="16" spans="1:16" x14ac:dyDescent="0.25">
      <c r="A16" s="4"/>
      <c r="B16" s="70" t="s">
        <v>139</v>
      </c>
      <c r="C16" s="66">
        <v>4</v>
      </c>
      <c r="D16" s="66">
        <v>2</v>
      </c>
      <c r="E16" s="66">
        <v>4</v>
      </c>
      <c r="F16" s="67">
        <f t="shared" ref="F16:F18" si="0">C16/C$23</f>
        <v>0.76190476190476186</v>
      </c>
      <c r="G16" s="67">
        <f t="shared" ref="G16:G18" si="1">D16/D$23</f>
        <v>0.58333333333333337</v>
      </c>
      <c r="H16" s="67">
        <f t="shared" ref="H16:H18" si="2">E16/E$23</f>
        <v>0.63157894736842113</v>
      </c>
      <c r="I16" s="4"/>
      <c r="J16" s="4"/>
      <c r="K16" s="4"/>
      <c r="L16" s="4"/>
      <c r="M16" s="4"/>
      <c r="N16" s="4"/>
      <c r="O16" s="17"/>
      <c r="P16" s="17"/>
    </row>
    <row r="17" spans="1:16" x14ac:dyDescent="0.25">
      <c r="A17" s="4"/>
      <c r="B17" s="70" t="s">
        <v>140</v>
      </c>
      <c r="C17" s="66">
        <v>6</v>
      </c>
      <c r="D17" s="66">
        <v>1</v>
      </c>
      <c r="E17" s="66">
        <v>7</v>
      </c>
      <c r="F17" s="67">
        <f t="shared" si="0"/>
        <v>1.1428571428571428</v>
      </c>
      <c r="G17" s="67">
        <f t="shared" si="1"/>
        <v>0.29166666666666669</v>
      </c>
      <c r="H17" s="67">
        <f t="shared" si="2"/>
        <v>1.1052631578947369</v>
      </c>
      <c r="I17" s="4"/>
      <c r="J17" s="4"/>
      <c r="K17" s="4"/>
      <c r="L17" s="4"/>
      <c r="M17" s="4"/>
      <c r="N17" s="4"/>
      <c r="O17" s="17"/>
      <c r="P17" s="17"/>
    </row>
    <row r="18" spans="1:16" x14ac:dyDescent="0.25">
      <c r="A18" s="4"/>
      <c r="B18" s="70" t="s">
        <v>141</v>
      </c>
      <c r="C18" s="66">
        <v>7</v>
      </c>
      <c r="D18" s="66">
        <v>2</v>
      </c>
      <c r="E18" s="66">
        <v>8</v>
      </c>
      <c r="F18" s="67">
        <f t="shared" si="0"/>
        <v>1.3333333333333333</v>
      </c>
      <c r="G18" s="67">
        <f t="shared" si="1"/>
        <v>0.58333333333333337</v>
      </c>
      <c r="H18" s="67">
        <f t="shared" si="2"/>
        <v>1.2631578947368423</v>
      </c>
      <c r="I18" s="4"/>
      <c r="J18" s="4"/>
      <c r="K18" s="4"/>
      <c r="L18" s="4"/>
      <c r="M18" s="4"/>
      <c r="N18" s="4"/>
      <c r="O18" s="17"/>
      <c r="P18" s="17"/>
    </row>
    <row r="19" spans="1:16" x14ac:dyDescent="0.25">
      <c r="A19" s="4"/>
      <c r="B19" s="70" t="s">
        <v>142</v>
      </c>
      <c r="C19" s="66">
        <v>4</v>
      </c>
      <c r="D19" s="66">
        <v>4</v>
      </c>
      <c r="E19" s="68"/>
      <c r="F19" s="67">
        <f>IF(C19="","",C19/C$23)</f>
        <v>0.76190476190476186</v>
      </c>
      <c r="G19" s="67">
        <f t="shared" ref="G19:H23" si="3">IF(D19="","",D19/D$23)</f>
        <v>1.1666666666666667</v>
      </c>
      <c r="H19" s="67" t="str">
        <f t="shared" si="3"/>
        <v/>
      </c>
      <c r="I19" s="4"/>
      <c r="J19" s="4"/>
      <c r="K19" s="4"/>
      <c r="L19" s="4"/>
      <c r="M19" s="4"/>
      <c r="N19" s="4"/>
      <c r="O19" s="17"/>
      <c r="P19" s="17"/>
    </row>
    <row r="20" spans="1:16" x14ac:dyDescent="0.25">
      <c r="A20" s="4"/>
      <c r="B20" s="70" t="s">
        <v>144</v>
      </c>
      <c r="C20" s="66"/>
      <c r="D20" s="66">
        <v>5</v>
      </c>
      <c r="E20" s="68"/>
      <c r="F20" s="67" t="str">
        <f t="shared" ref="F20:F23" si="4">IF(C20="","",C20/C$23)</f>
        <v/>
      </c>
      <c r="G20" s="67">
        <f t="shared" si="3"/>
        <v>1.4583333333333335</v>
      </c>
      <c r="H20" s="67" t="str">
        <f t="shared" si="3"/>
        <v/>
      </c>
      <c r="I20" s="4"/>
      <c r="J20" s="4"/>
      <c r="K20" s="4"/>
      <c r="L20" s="4"/>
      <c r="M20" s="4"/>
      <c r="N20" s="4"/>
      <c r="O20" s="17"/>
      <c r="P20" s="17"/>
    </row>
    <row r="21" spans="1:16" x14ac:dyDescent="0.25">
      <c r="A21" s="4"/>
      <c r="B21" s="70" t="s">
        <v>145</v>
      </c>
      <c r="C21" s="66"/>
      <c r="D21" s="66">
        <v>6</v>
      </c>
      <c r="E21" s="68"/>
      <c r="F21" s="67" t="str">
        <f t="shared" si="4"/>
        <v/>
      </c>
      <c r="G21" s="67">
        <f t="shared" si="3"/>
        <v>1.75</v>
      </c>
      <c r="H21" s="67" t="str">
        <f t="shared" si="3"/>
        <v/>
      </c>
      <c r="I21" s="4"/>
      <c r="J21" s="4"/>
      <c r="K21" s="4"/>
      <c r="L21" s="4"/>
      <c r="M21" s="4"/>
      <c r="N21" s="4"/>
      <c r="O21" s="17"/>
      <c r="P21" s="17"/>
    </row>
    <row r="22" spans="1:16" x14ac:dyDescent="0.25">
      <c r="A22" s="4"/>
      <c r="B22" s="70" t="s">
        <v>146</v>
      </c>
      <c r="C22" s="66"/>
      <c r="D22" s="66">
        <v>4</v>
      </c>
      <c r="E22" s="68"/>
      <c r="F22" s="67" t="str">
        <f t="shared" si="4"/>
        <v/>
      </c>
      <c r="G22" s="67">
        <f t="shared" si="3"/>
        <v>1.1666666666666667</v>
      </c>
      <c r="H22" s="67" t="str">
        <f t="shared" si="3"/>
        <v/>
      </c>
      <c r="I22" s="4"/>
      <c r="J22" s="4"/>
      <c r="K22" s="4"/>
      <c r="L22" s="4"/>
      <c r="M22" s="4"/>
      <c r="N22" s="4"/>
      <c r="O22" s="17"/>
      <c r="P22" s="17"/>
    </row>
    <row r="23" spans="1:16" x14ac:dyDescent="0.25">
      <c r="A23" s="4"/>
      <c r="B23" s="70" t="s">
        <v>128</v>
      </c>
      <c r="C23" s="66">
        <f>AVERAGE(C16:C22)</f>
        <v>5.25</v>
      </c>
      <c r="D23" s="66">
        <f t="shared" ref="D23:E23" si="5">AVERAGE(D16:D22)</f>
        <v>3.4285714285714284</v>
      </c>
      <c r="E23" s="66">
        <f t="shared" si="5"/>
        <v>6.333333333333333</v>
      </c>
      <c r="F23" s="67">
        <f t="shared" si="4"/>
        <v>1</v>
      </c>
      <c r="G23" s="67">
        <f t="shared" si="3"/>
        <v>1</v>
      </c>
      <c r="H23" s="67">
        <f t="shared" si="3"/>
        <v>1</v>
      </c>
      <c r="I23" s="4"/>
      <c r="J23" s="4"/>
      <c r="K23" s="4"/>
      <c r="L23" s="4"/>
      <c r="M23" s="4"/>
      <c r="N23" s="4"/>
      <c r="O23" s="19"/>
      <c r="P23" s="17"/>
    </row>
    <row r="24" spans="1:16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19"/>
      <c r="P24" s="17"/>
    </row>
    <row r="25" spans="1:16" x14ac:dyDescent="0.2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42"/>
    </row>
    <row r="26" spans="1:16" x14ac:dyDescent="0.25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42"/>
    </row>
    <row r="27" spans="1:16" x14ac:dyDescent="0.25">
      <c r="A27" s="17"/>
      <c r="B27" s="18"/>
      <c r="C27" s="18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</row>
    <row r="28" spans="1:16" x14ac:dyDescent="0.25">
      <c r="A28" s="17"/>
      <c r="B28" s="18"/>
      <c r="C28" s="18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</row>
    <row r="29" spans="1:16" x14ac:dyDescent="0.25">
      <c r="A29" s="17"/>
      <c r="B29" s="18"/>
      <c r="C29" s="18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</row>
    <row r="30" spans="1:16" x14ac:dyDescent="0.25">
      <c r="A30" s="17"/>
      <c r="B30" s="18"/>
      <c r="C30" s="18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</row>
    <row r="31" spans="1:16" x14ac:dyDescent="0.25">
      <c r="A31" s="17"/>
      <c r="B31" s="18"/>
      <c r="C31" s="18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</row>
    <row r="32" spans="1:16" x14ac:dyDescent="0.25">
      <c r="A32" s="17"/>
      <c r="B32" s="18"/>
      <c r="C32" s="18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</row>
    <row r="33" spans="1:15" x14ac:dyDescent="0.25">
      <c r="A33" s="17"/>
      <c r="B33" s="18"/>
      <c r="C33" s="18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</row>
  </sheetData>
  <sortState xmlns:xlrd2="http://schemas.microsoft.com/office/spreadsheetml/2017/richdata2" ref="C4:D22">
    <sortCondition ref="C4:C22"/>
  </sortState>
  <phoneticPr fontId="2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174AF-8949-4B24-B354-B85A9C006942}">
  <dimension ref="A1:AF43"/>
  <sheetViews>
    <sheetView showGridLines="0" showRowColHeaders="0" zoomScale="84" zoomScaleNormal="84" workbookViewId="0">
      <selection activeCell="N11" sqref="N11"/>
    </sheetView>
  </sheetViews>
  <sheetFormatPr baseColWidth="10" defaultRowHeight="15" x14ac:dyDescent="0.25"/>
  <cols>
    <col min="1" max="1" width="2.42578125" customWidth="1"/>
    <col min="2" max="2" width="25.140625" customWidth="1"/>
    <col min="3" max="4" width="11.5703125" style="3" customWidth="1"/>
    <col min="5" max="5" width="2.85546875" customWidth="1"/>
    <col min="6" max="6" width="5" style="3" bestFit="1" customWidth="1"/>
    <col min="7" max="7" width="5.42578125" style="3" bestFit="1" customWidth="1"/>
    <col min="8" max="8" width="7.85546875" style="3" customWidth="1"/>
    <col min="9" max="9" width="6.85546875" style="3" customWidth="1"/>
    <col min="10" max="10" width="8" style="3" customWidth="1"/>
    <col min="11" max="11" width="5.5703125" style="3" customWidth="1"/>
    <col min="12" max="12" width="7" style="3" customWidth="1"/>
    <col min="13" max="13" width="8.42578125" style="3" bestFit="1" customWidth="1"/>
    <col min="14" max="14" width="8.140625" style="3" bestFit="1" customWidth="1"/>
    <col min="15" max="15" width="6.7109375" style="3" customWidth="1"/>
    <col min="16" max="16" width="7.28515625" style="3" bestFit="1" customWidth="1"/>
    <col min="17" max="17" width="5.5703125" style="3" bestFit="1" customWidth="1"/>
    <col min="18" max="19" width="5.5703125" style="3" customWidth="1"/>
    <col min="20" max="20" width="3.7109375" style="3" customWidth="1"/>
    <col min="21" max="25" width="6.28515625" customWidth="1"/>
  </cols>
  <sheetData>
    <row r="1" spans="1:32" x14ac:dyDescent="0.25">
      <c r="A1" s="4"/>
      <c r="B1" s="4"/>
      <c r="C1" s="11"/>
      <c r="D1" s="11"/>
      <c r="E1" s="4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32" ht="121.5" x14ac:dyDescent="0.25">
      <c r="A2" s="4"/>
      <c r="B2" s="4"/>
      <c r="C2" s="11"/>
      <c r="D2" s="11"/>
      <c r="E2" s="4"/>
      <c r="F2" s="71" t="s">
        <v>2</v>
      </c>
      <c r="G2" s="72" t="s">
        <v>7</v>
      </c>
      <c r="H2" s="73" t="s">
        <v>18</v>
      </c>
      <c r="I2" s="73" t="s">
        <v>16</v>
      </c>
      <c r="J2" s="73" t="s">
        <v>17</v>
      </c>
      <c r="K2" s="73" t="s">
        <v>19</v>
      </c>
      <c r="L2" s="73" t="s">
        <v>20</v>
      </c>
      <c r="M2" s="74" t="s">
        <v>10</v>
      </c>
      <c r="N2" s="74" t="s">
        <v>11</v>
      </c>
      <c r="O2" s="73" t="s">
        <v>13</v>
      </c>
      <c r="P2" s="73" t="s">
        <v>14</v>
      </c>
      <c r="Q2" s="73" t="s">
        <v>15</v>
      </c>
      <c r="R2" s="73" t="s">
        <v>150</v>
      </c>
      <c r="S2" s="73" t="s">
        <v>148</v>
      </c>
      <c r="T2" s="11"/>
    </row>
    <row r="3" spans="1:32" x14ac:dyDescent="0.25">
      <c r="A3" s="4"/>
      <c r="B3" s="105" t="s">
        <v>12</v>
      </c>
      <c r="C3" s="106">
        <v>2016</v>
      </c>
      <c r="D3" s="107">
        <v>2018</v>
      </c>
      <c r="E3" s="4"/>
      <c r="F3" s="75">
        <v>2010</v>
      </c>
      <c r="G3" s="76">
        <v>13.5</v>
      </c>
      <c r="H3" s="77">
        <f>I3*G3</f>
        <v>642553.19148936169</v>
      </c>
      <c r="I3" s="77">
        <f>J3/G3</f>
        <v>47596.532702915683</v>
      </c>
      <c r="J3" s="78">
        <f>N3*1000000/M3</f>
        <v>642553.19148936169</v>
      </c>
      <c r="K3" s="77">
        <f t="shared" ref="K3:K10" si="0">I3/$D$8</f>
        <v>1399.8980206739907</v>
      </c>
      <c r="L3" s="77">
        <f>K3*G3</f>
        <v>18898.623279098872</v>
      </c>
      <c r="M3" s="79">
        <v>235</v>
      </c>
      <c r="N3" s="79">
        <v>151</v>
      </c>
      <c r="O3" s="80">
        <f>AVERAGE(O4:O9)</f>
        <v>1.6918961369679391E-2</v>
      </c>
      <c r="P3" s="80">
        <f>AVERAGE(P4:P9)</f>
        <v>9.1152191605627254E-3</v>
      </c>
      <c r="Q3" s="80">
        <f>AVERAGE(Q4:Q9)</f>
        <v>3.2056728636858989E-2</v>
      </c>
      <c r="R3" s="80"/>
      <c r="S3" s="80"/>
      <c r="T3" s="11"/>
    </row>
    <row r="4" spans="1:32" x14ac:dyDescent="0.25">
      <c r="A4" s="4"/>
      <c r="B4" s="104" t="s">
        <v>11</v>
      </c>
      <c r="C4" s="15">
        <f>N9</f>
        <v>182.1</v>
      </c>
      <c r="D4" s="15">
        <f>N11</f>
        <v>185</v>
      </c>
      <c r="E4" s="4"/>
      <c r="F4" s="75">
        <v>2011</v>
      </c>
      <c r="G4" s="76">
        <v>13.5</v>
      </c>
      <c r="H4" s="77">
        <f>I4*G4</f>
        <v>638297.8723404255</v>
      </c>
      <c r="I4" s="77">
        <f>J4/G4</f>
        <v>47281.323877068557</v>
      </c>
      <c r="J4" s="78">
        <f>N4*1000000/M4</f>
        <v>638297.8723404255</v>
      </c>
      <c r="K4" s="77">
        <f t="shared" si="0"/>
        <v>1390.6271728549575</v>
      </c>
      <c r="L4" s="77">
        <f>K4*G4</f>
        <v>18773.466833541926</v>
      </c>
      <c r="M4" s="79">
        <v>235</v>
      </c>
      <c r="N4" s="79">
        <v>150</v>
      </c>
      <c r="O4" s="80">
        <f t="shared" ref="O4:O12" si="1">(I4-I3)/I3</f>
        <v>-6.6225165562914532E-3</v>
      </c>
      <c r="P4" s="80">
        <f t="shared" ref="P4:P12" si="2">(M4-M3)/M3</f>
        <v>0</v>
      </c>
      <c r="Q4" s="80">
        <f t="shared" ref="Q4:Q11" si="3">(N4-N3)/N3</f>
        <v>-6.6225165562913907E-3</v>
      </c>
      <c r="R4" s="80">
        <f>AVERAGE(Q3:Q5)</f>
        <v>8.4780706935225335E-3</v>
      </c>
      <c r="S4" s="80"/>
      <c r="T4" s="11"/>
    </row>
    <row r="5" spans="1:32" x14ac:dyDescent="0.25">
      <c r="A5" s="4"/>
      <c r="B5" s="12" t="s">
        <v>166</v>
      </c>
      <c r="C5" s="15">
        <f>M9</f>
        <v>248</v>
      </c>
      <c r="D5" s="15">
        <f>M11</f>
        <v>250</v>
      </c>
      <c r="E5" s="4"/>
      <c r="F5" s="75">
        <v>2012</v>
      </c>
      <c r="G5" s="76">
        <v>13.5</v>
      </c>
      <c r="H5" s="77">
        <f t="shared" ref="H5:H12" si="4">I5*G5</f>
        <v>614754.09836065571</v>
      </c>
      <c r="I5" s="77">
        <f t="shared" ref="I5:I12" si="5">J5/G5</f>
        <v>45537.340619307834</v>
      </c>
      <c r="J5" s="78">
        <f t="shared" ref="J5:J12" si="6">N5*1000000/M5</f>
        <v>614754.09836065571</v>
      </c>
      <c r="K5" s="77">
        <f t="shared" si="0"/>
        <v>1339.3335476267009</v>
      </c>
      <c r="L5" s="77">
        <f>K5*G5</f>
        <v>18081.002892960463</v>
      </c>
      <c r="M5" s="79">
        <v>244</v>
      </c>
      <c r="N5" s="81">
        <v>150</v>
      </c>
      <c r="O5" s="80">
        <f t="shared" si="1"/>
        <v>-3.6885245901639295E-2</v>
      </c>
      <c r="P5" s="80">
        <f t="shared" si="2"/>
        <v>3.8297872340425532E-2</v>
      </c>
      <c r="Q5" s="80">
        <f t="shared" si="3"/>
        <v>0</v>
      </c>
      <c r="R5" s="80">
        <f t="shared" ref="R5:R11" si="7">AVERAGE(Q4:Q6)</f>
        <v>1.5570272259013982E-2</v>
      </c>
      <c r="S5" s="80"/>
      <c r="T5" s="11"/>
    </row>
    <row r="6" spans="1:32" x14ac:dyDescent="0.25">
      <c r="A6" s="4"/>
      <c r="B6" s="12" t="s">
        <v>165</v>
      </c>
      <c r="C6" s="14">
        <f>C5/4.8</f>
        <v>51.666666666666671</v>
      </c>
      <c r="D6" s="14">
        <f>D5/4.8</f>
        <v>52.083333333333336</v>
      </c>
      <c r="E6" s="4"/>
      <c r="F6" s="75">
        <v>2013</v>
      </c>
      <c r="G6" s="76">
        <v>13.5</v>
      </c>
      <c r="H6" s="77">
        <f t="shared" si="4"/>
        <v>637096.77419354836</v>
      </c>
      <c r="I6" s="77">
        <f t="shared" si="5"/>
        <v>47192.353643966548</v>
      </c>
      <c r="J6" s="78">
        <f t="shared" si="6"/>
        <v>637096.77419354836</v>
      </c>
      <c r="K6" s="77">
        <f t="shared" si="0"/>
        <v>1388.0104012931338</v>
      </c>
      <c r="L6" s="77">
        <f t="shared" ref="L6:L11" si="8">K6*G6</f>
        <v>18738.140417457307</v>
      </c>
      <c r="M6" s="79">
        <v>248</v>
      </c>
      <c r="N6" s="81">
        <v>158</v>
      </c>
      <c r="O6" s="80">
        <f t="shared" si="1"/>
        <v>3.6344086021505365E-2</v>
      </c>
      <c r="P6" s="80">
        <f t="shared" si="2"/>
        <v>1.6393442622950821E-2</v>
      </c>
      <c r="Q6" s="80">
        <f t="shared" si="3"/>
        <v>5.3333333333333337E-2</v>
      </c>
      <c r="R6" s="80">
        <f t="shared" si="7"/>
        <v>3.2545710267229251E-2</v>
      </c>
      <c r="S6" s="80"/>
      <c r="T6" s="11"/>
    </row>
    <row r="7" spans="1:32" x14ac:dyDescent="0.25">
      <c r="A7" s="4"/>
      <c r="B7" s="12" t="s">
        <v>9</v>
      </c>
      <c r="C7" s="14">
        <f>I9</f>
        <v>52448.156682027657</v>
      </c>
      <c r="D7" s="14">
        <f>I11</f>
        <v>52857.142857142855</v>
      </c>
      <c r="E7" s="4"/>
      <c r="F7" s="75">
        <v>2014</v>
      </c>
      <c r="G7" s="76">
        <v>13.5</v>
      </c>
      <c r="H7" s="77">
        <f t="shared" si="4"/>
        <v>665322.58064516133</v>
      </c>
      <c r="I7" s="77">
        <f t="shared" si="5"/>
        <v>49283.154121863801</v>
      </c>
      <c r="J7" s="78">
        <f t="shared" si="6"/>
        <v>665322.58064516133</v>
      </c>
      <c r="K7" s="77">
        <f t="shared" si="0"/>
        <v>1449.5045329959942</v>
      </c>
      <c r="L7" s="77">
        <f t="shared" si="8"/>
        <v>19568.31119544592</v>
      </c>
      <c r="M7" s="79">
        <v>248</v>
      </c>
      <c r="N7" s="81">
        <v>165</v>
      </c>
      <c r="O7" s="80">
        <f t="shared" si="1"/>
        <v>4.4303797468354458E-2</v>
      </c>
      <c r="P7" s="80">
        <f t="shared" si="2"/>
        <v>0</v>
      </c>
      <c r="Q7" s="80">
        <f t="shared" si="3"/>
        <v>4.4303797468354431E-2</v>
      </c>
      <c r="R7" s="80">
        <f t="shared" si="7"/>
        <v>5.4767932489451478E-2</v>
      </c>
      <c r="S7" s="80"/>
      <c r="T7" s="11"/>
    </row>
    <row r="8" spans="1:32" x14ac:dyDescent="0.25">
      <c r="A8" s="4"/>
      <c r="B8" s="12" t="s">
        <v>8</v>
      </c>
      <c r="C8" s="16">
        <v>34</v>
      </c>
      <c r="D8" s="16">
        <v>34</v>
      </c>
      <c r="E8" s="4"/>
      <c r="F8" s="75">
        <v>2015</v>
      </c>
      <c r="G8" s="76">
        <v>13.5</v>
      </c>
      <c r="H8" s="77">
        <f t="shared" si="4"/>
        <v>709677.41935483867</v>
      </c>
      <c r="I8" s="77">
        <f t="shared" si="5"/>
        <v>52568.697729988053</v>
      </c>
      <c r="J8" s="78">
        <f t="shared" si="6"/>
        <v>709677.41935483867</v>
      </c>
      <c r="K8" s="77">
        <f t="shared" si="0"/>
        <v>1546.1381685290603</v>
      </c>
      <c r="L8" s="77">
        <f t="shared" si="8"/>
        <v>20872.865275142314</v>
      </c>
      <c r="M8" s="79">
        <v>248</v>
      </c>
      <c r="N8" s="81">
        <v>176</v>
      </c>
      <c r="O8" s="80">
        <f t="shared" si="1"/>
        <v>6.6666666666666624E-2</v>
      </c>
      <c r="P8" s="80">
        <f t="shared" si="2"/>
        <v>0</v>
      </c>
      <c r="Q8" s="80">
        <f t="shared" si="3"/>
        <v>6.6666666666666666E-2</v>
      </c>
      <c r="R8" s="80">
        <f t="shared" si="7"/>
        <v>4.8543185014703984E-2</v>
      </c>
      <c r="S8" s="80"/>
      <c r="T8" s="11"/>
    </row>
    <row r="9" spans="1:32" x14ac:dyDescent="0.25">
      <c r="A9" s="4"/>
      <c r="B9" s="12" t="s">
        <v>162</v>
      </c>
      <c r="C9" s="13">
        <f>K9</f>
        <v>1542.5928435890487</v>
      </c>
      <c r="D9" s="13">
        <f>K11</f>
        <v>1554.6218487394958</v>
      </c>
      <c r="E9" s="4"/>
      <c r="F9" s="75">
        <v>2016</v>
      </c>
      <c r="G9" s="76">
        <v>14</v>
      </c>
      <c r="H9" s="77">
        <f t="shared" si="4"/>
        <v>734274.19354838715</v>
      </c>
      <c r="I9" s="77">
        <f t="shared" si="5"/>
        <v>52448.156682027657</v>
      </c>
      <c r="J9" s="78">
        <f t="shared" si="6"/>
        <v>734274.19354838715</v>
      </c>
      <c r="K9" s="77">
        <f t="shared" si="0"/>
        <v>1542.5928435890487</v>
      </c>
      <c r="L9" s="77">
        <f t="shared" si="8"/>
        <v>21596.299810246681</v>
      </c>
      <c r="M9" s="82">
        <v>248</v>
      </c>
      <c r="N9" s="81">
        <v>182.1</v>
      </c>
      <c r="O9" s="80">
        <f t="shared" si="1"/>
        <v>-2.2930194805193529E-3</v>
      </c>
      <c r="P9" s="80">
        <f t="shared" si="2"/>
        <v>0</v>
      </c>
      <c r="Q9" s="80">
        <f t="shared" si="3"/>
        <v>3.4659090909090876E-2</v>
      </c>
      <c r="R9" s="80">
        <f t="shared" si="7"/>
        <v>3.1761706854375717E-2</v>
      </c>
      <c r="S9" s="80"/>
      <c r="T9" s="11"/>
    </row>
    <row r="10" spans="1:32" s="3" customFormat="1" x14ac:dyDescent="0.25">
      <c r="A10" s="4"/>
      <c r="B10" s="12" t="s">
        <v>21</v>
      </c>
      <c r="C10" s="16">
        <f>G9</f>
        <v>14</v>
      </c>
      <c r="D10" s="16">
        <f>G11</f>
        <v>14</v>
      </c>
      <c r="E10" s="4"/>
      <c r="F10" s="75">
        <v>2017</v>
      </c>
      <c r="G10" s="76">
        <v>14</v>
      </c>
      <c r="H10" s="77">
        <f t="shared" si="4"/>
        <v>726907.63052208838</v>
      </c>
      <c r="I10" s="77">
        <f t="shared" si="5"/>
        <v>51921.973608720597</v>
      </c>
      <c r="J10" s="78">
        <f t="shared" si="6"/>
        <v>726907.63052208838</v>
      </c>
      <c r="K10" s="77">
        <f t="shared" si="0"/>
        <v>1527.1168708447235</v>
      </c>
      <c r="L10" s="77">
        <f t="shared" si="8"/>
        <v>21379.636191826128</v>
      </c>
      <c r="M10" s="82">
        <v>249</v>
      </c>
      <c r="N10" s="81">
        <v>181</v>
      </c>
      <c r="O10" s="80">
        <f t="shared" si="1"/>
        <v>-1.0032441683262562E-2</v>
      </c>
      <c r="P10" s="80">
        <f t="shared" si="2"/>
        <v>4.0322580645161289E-3</v>
      </c>
      <c r="Q10" s="80">
        <f t="shared" si="3"/>
        <v>-6.0406370126303921E-3</v>
      </c>
      <c r="R10" s="80">
        <f t="shared" si="7"/>
        <v>1.6905967136757547E-2</v>
      </c>
      <c r="S10" s="80"/>
      <c r="T10" s="11"/>
      <c r="U10"/>
      <c r="V10"/>
      <c r="W10"/>
      <c r="X10"/>
      <c r="Y10"/>
      <c r="Z10"/>
      <c r="AA10"/>
      <c r="AB10"/>
      <c r="AC10"/>
      <c r="AD10"/>
      <c r="AE10"/>
      <c r="AF10"/>
    </row>
    <row r="11" spans="1:32" s="3" customFormat="1" x14ac:dyDescent="0.25">
      <c r="A11" s="4"/>
      <c r="B11" s="12" t="s">
        <v>18</v>
      </c>
      <c r="C11" s="8">
        <f>H9</f>
        <v>734274.19354838715</v>
      </c>
      <c r="D11" s="8">
        <f>H11</f>
        <v>740000</v>
      </c>
      <c r="E11" s="4"/>
      <c r="F11" s="75">
        <v>2018</v>
      </c>
      <c r="G11" s="76">
        <v>14</v>
      </c>
      <c r="H11" s="77">
        <f t="shared" si="4"/>
        <v>740000</v>
      </c>
      <c r="I11" s="77">
        <f t="shared" si="5"/>
        <v>52857.142857142855</v>
      </c>
      <c r="J11" s="78">
        <f t="shared" si="6"/>
        <v>740000</v>
      </c>
      <c r="K11" s="77">
        <f>I11/$D$8</f>
        <v>1554.6218487394958</v>
      </c>
      <c r="L11" s="77">
        <f t="shared" si="8"/>
        <v>21764.705882352941</v>
      </c>
      <c r="M11" s="81">
        <v>250</v>
      </c>
      <c r="N11" s="83">
        <v>185</v>
      </c>
      <c r="O11" s="80">
        <f t="shared" si="1"/>
        <v>1.8011049723756868E-2</v>
      </c>
      <c r="P11" s="80">
        <f t="shared" si="2"/>
        <v>4.0160642570281121E-3</v>
      </c>
      <c r="Q11" s="80">
        <f t="shared" si="3"/>
        <v>2.2099447513812154E-2</v>
      </c>
      <c r="R11" s="80">
        <f t="shared" si="7"/>
        <v>8.0294052505908813E-3</v>
      </c>
      <c r="S11" s="80"/>
      <c r="T11" s="11"/>
      <c r="U11"/>
      <c r="V11"/>
      <c r="W11"/>
      <c r="X11"/>
      <c r="Y11"/>
      <c r="Z11"/>
      <c r="AA11"/>
      <c r="AB11"/>
      <c r="AC11"/>
      <c r="AD11"/>
      <c r="AE11"/>
      <c r="AF11"/>
    </row>
    <row r="12" spans="1:32" s="3" customFormat="1" x14ac:dyDescent="0.25">
      <c r="A12" s="4"/>
      <c r="B12" s="9" t="s">
        <v>49</v>
      </c>
      <c r="C12" s="8">
        <f>C16*C10/C17</f>
        <v>90.704459203036066</v>
      </c>
      <c r="D12" s="8">
        <f>D16*D10/D17</f>
        <v>91.411764705882362</v>
      </c>
      <c r="E12" s="4"/>
      <c r="F12" s="75">
        <v>2019</v>
      </c>
      <c r="G12" s="76">
        <v>14</v>
      </c>
      <c r="H12" s="77">
        <f t="shared" si="4"/>
        <v>740000</v>
      </c>
      <c r="I12" s="77">
        <f t="shared" si="5"/>
        <v>52857.142857142855</v>
      </c>
      <c r="J12" s="78">
        <f t="shared" si="6"/>
        <v>740000</v>
      </c>
      <c r="K12" s="77">
        <f>I12/$D$8</f>
        <v>1554.6218487394958</v>
      </c>
      <c r="L12" s="77">
        <f>K12*G12</f>
        <v>21764.705882352941</v>
      </c>
      <c r="M12" s="81">
        <v>250</v>
      </c>
      <c r="N12" s="81">
        <f>N11</f>
        <v>185</v>
      </c>
      <c r="O12" s="80">
        <f t="shared" si="1"/>
        <v>0</v>
      </c>
      <c r="P12" s="80">
        <f t="shared" si="2"/>
        <v>0</v>
      </c>
      <c r="Q12" s="71"/>
      <c r="R12" s="71"/>
      <c r="S12" s="84">
        <v>0.01</v>
      </c>
      <c r="T12" s="11"/>
      <c r="U12"/>
      <c r="V12"/>
      <c r="W12"/>
      <c r="X12"/>
      <c r="Y12"/>
      <c r="Z12"/>
      <c r="AA12"/>
      <c r="AB12"/>
      <c r="AC12"/>
      <c r="AD12"/>
      <c r="AE12"/>
      <c r="AF12"/>
    </row>
    <row r="13" spans="1:32" s="3" customFormat="1" x14ac:dyDescent="0.25">
      <c r="A13" s="4"/>
      <c r="B13" s="9" t="s">
        <v>4</v>
      </c>
      <c r="C13" s="8">
        <f>C11/C17</f>
        <v>2937.0967741935488</v>
      </c>
      <c r="D13" s="8">
        <f>D11/D17</f>
        <v>2960</v>
      </c>
      <c r="E13" s="4"/>
      <c r="F13" s="75">
        <v>2020</v>
      </c>
      <c r="G13" s="77"/>
      <c r="H13" s="77"/>
      <c r="I13" s="81"/>
      <c r="J13" s="81"/>
      <c r="K13" s="81"/>
      <c r="L13" s="77"/>
      <c r="M13" s="81"/>
      <c r="N13" s="81"/>
      <c r="O13" s="81"/>
      <c r="P13" s="84">
        <f>P12</f>
        <v>0</v>
      </c>
      <c r="Q13" s="71"/>
      <c r="R13" s="71"/>
      <c r="S13" s="84">
        <v>1.4999999999999999E-2</v>
      </c>
      <c r="T13" s="11"/>
      <c r="U13"/>
      <c r="V13"/>
      <c r="W13"/>
      <c r="X13"/>
      <c r="Y13"/>
      <c r="Z13"/>
      <c r="AA13"/>
      <c r="AB13"/>
      <c r="AC13"/>
      <c r="AD13"/>
      <c r="AE13"/>
      <c r="AF13"/>
    </row>
    <row r="14" spans="1:32" s="3" customFormat="1" x14ac:dyDescent="0.25">
      <c r="A14" s="4"/>
      <c r="B14" s="7" t="s">
        <v>161</v>
      </c>
      <c r="C14" s="6">
        <f>C12/C18</f>
        <v>12.957779886148009</v>
      </c>
      <c r="D14" s="6">
        <f>D12/D18</f>
        <v>13.058823529411766</v>
      </c>
      <c r="E14" s="4"/>
      <c r="F14" s="75">
        <v>2021</v>
      </c>
      <c r="G14" s="77"/>
      <c r="H14" s="77"/>
      <c r="I14" s="81"/>
      <c r="J14" s="81"/>
      <c r="K14" s="81"/>
      <c r="L14" s="77"/>
      <c r="M14" s="81"/>
      <c r="N14" s="81"/>
      <c r="O14" s="81"/>
      <c r="P14" s="84">
        <f t="shared" ref="P14:P17" si="9">P13</f>
        <v>0</v>
      </c>
      <c r="Q14" s="71"/>
      <c r="R14" s="71"/>
      <c r="S14" s="84">
        <v>2.2499999999999999E-2</v>
      </c>
      <c r="T14" s="11"/>
      <c r="U14"/>
      <c r="V14"/>
      <c r="W14"/>
      <c r="X14"/>
      <c r="Y14"/>
      <c r="Z14"/>
      <c r="AA14"/>
      <c r="AB14"/>
      <c r="AC14"/>
      <c r="AD14"/>
      <c r="AE14"/>
      <c r="AF14"/>
    </row>
    <row r="15" spans="1:32" s="3" customFormat="1" x14ac:dyDescent="0.25">
      <c r="A15" s="4"/>
      <c r="B15" t="s">
        <v>6</v>
      </c>
      <c r="C15" s="11"/>
      <c r="D15" s="11"/>
      <c r="E15" s="4"/>
      <c r="F15" s="75">
        <v>2022</v>
      </c>
      <c r="G15" s="77"/>
      <c r="H15" s="77"/>
      <c r="I15" s="81"/>
      <c r="J15" s="81"/>
      <c r="K15" s="81"/>
      <c r="L15" s="77"/>
      <c r="M15" s="81"/>
      <c r="N15" s="81"/>
      <c r="O15" s="81"/>
      <c r="P15" s="84">
        <f t="shared" si="9"/>
        <v>0</v>
      </c>
      <c r="Q15" s="71"/>
      <c r="R15" s="71"/>
      <c r="S15" s="84">
        <v>3.2500000000000001E-2</v>
      </c>
      <c r="T15" s="11"/>
      <c r="U15"/>
      <c r="V15"/>
      <c r="W15"/>
      <c r="X15"/>
      <c r="Y15"/>
      <c r="Z15"/>
      <c r="AA15"/>
      <c r="AB15"/>
      <c r="AC15"/>
      <c r="AD15"/>
      <c r="AE15"/>
      <c r="AF15"/>
    </row>
    <row r="16" spans="1:32" s="3" customFormat="1" x14ac:dyDescent="0.25">
      <c r="A16" s="4"/>
      <c r="B16" s="9" t="s">
        <v>5</v>
      </c>
      <c r="C16" s="8">
        <f>1.05*C9</f>
        <v>1619.7224857685012</v>
      </c>
      <c r="D16" s="8">
        <f>1.05*D9</f>
        <v>1632.3529411764707</v>
      </c>
      <c r="E16" s="4"/>
      <c r="F16" s="75">
        <v>2023</v>
      </c>
      <c r="G16" s="77"/>
      <c r="H16" s="77"/>
      <c r="I16" s="81"/>
      <c r="J16" s="81"/>
      <c r="K16" s="81"/>
      <c r="L16" s="77"/>
      <c r="M16" s="81"/>
      <c r="N16" s="81"/>
      <c r="O16" s="81"/>
      <c r="P16" s="84">
        <f t="shared" si="9"/>
        <v>0</v>
      </c>
      <c r="Q16" s="71"/>
      <c r="R16" s="71"/>
      <c r="S16" s="84">
        <v>4.4999999999999998E-2</v>
      </c>
      <c r="T16" s="11"/>
      <c r="U16"/>
      <c r="V16"/>
      <c r="W16"/>
      <c r="X16"/>
      <c r="Y16"/>
      <c r="Z16"/>
      <c r="AA16"/>
      <c r="AB16"/>
      <c r="AC16"/>
      <c r="AD16"/>
      <c r="AE16"/>
      <c r="AF16"/>
    </row>
    <row r="17" spans="1:32" s="3" customFormat="1" x14ac:dyDescent="0.25">
      <c r="A17" s="4"/>
      <c r="B17" s="9" t="s">
        <v>164</v>
      </c>
      <c r="C17" s="10">
        <v>250</v>
      </c>
      <c r="D17" s="10">
        <v>250</v>
      </c>
      <c r="E17" s="4"/>
      <c r="F17" s="75">
        <v>2024</v>
      </c>
      <c r="G17" s="77"/>
      <c r="H17" s="77"/>
      <c r="I17" s="81"/>
      <c r="J17" s="81"/>
      <c r="K17" s="81"/>
      <c r="L17" s="77"/>
      <c r="M17" s="81"/>
      <c r="N17" s="81"/>
      <c r="O17" s="81"/>
      <c r="P17" s="84">
        <f t="shared" si="9"/>
        <v>0</v>
      </c>
      <c r="Q17" s="71"/>
      <c r="R17" s="71"/>
      <c r="S17" s="84">
        <v>0.06</v>
      </c>
      <c r="T17" s="11"/>
      <c r="U17"/>
      <c r="V17"/>
      <c r="W17"/>
      <c r="X17"/>
      <c r="Y17"/>
      <c r="Z17"/>
      <c r="AA17"/>
      <c r="AB17"/>
      <c r="AC17"/>
      <c r="AD17"/>
      <c r="AE17"/>
      <c r="AF17"/>
    </row>
    <row r="18" spans="1:32" s="3" customFormat="1" x14ac:dyDescent="0.25">
      <c r="A18" s="4"/>
      <c r="B18" s="9" t="s">
        <v>163</v>
      </c>
      <c r="C18" s="10">
        <v>7</v>
      </c>
      <c r="D18" s="10">
        <v>7</v>
      </c>
      <c r="E18" s="4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/>
      <c r="V18"/>
      <c r="W18"/>
      <c r="X18"/>
      <c r="Y18"/>
      <c r="Z18"/>
      <c r="AA18"/>
      <c r="AB18"/>
      <c r="AC18"/>
      <c r="AD18"/>
      <c r="AE18"/>
      <c r="AF18"/>
    </row>
    <row r="19" spans="1:32" s="3" customFormat="1" x14ac:dyDescent="0.25">
      <c r="A19" s="11"/>
      <c r="B19" t="s">
        <v>22</v>
      </c>
      <c r="C19" s="11"/>
      <c r="D19" s="11"/>
      <c r="E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/>
      <c r="V19"/>
      <c r="W19"/>
      <c r="X19"/>
      <c r="Y19"/>
      <c r="Z19"/>
      <c r="AA19"/>
      <c r="AB19"/>
      <c r="AC19"/>
      <c r="AD19"/>
      <c r="AE19"/>
      <c r="AF19"/>
    </row>
    <row r="20" spans="1:32" s="5" customFormat="1" x14ac:dyDescent="0.25">
      <c r="A20" s="11"/>
      <c r="B20" s="9" t="s">
        <v>5</v>
      </c>
      <c r="C20" s="8">
        <f>(D20/D16)*C16</f>
        <v>198.45248474280731</v>
      </c>
      <c r="D20" s="8">
        <v>200</v>
      </c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/>
      <c r="V20"/>
      <c r="W20"/>
      <c r="X20"/>
      <c r="Y20"/>
      <c r="Z20"/>
      <c r="AA20"/>
      <c r="AB20"/>
      <c r="AC20"/>
      <c r="AD20"/>
      <c r="AE20"/>
      <c r="AF20"/>
    </row>
    <row r="21" spans="1:32" s="3" customFormat="1" ht="9.75" customHeight="1" x14ac:dyDescent="0.25">
      <c r="A21" s="11"/>
      <c r="B21" s="85" t="s">
        <v>23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/>
      <c r="V21"/>
      <c r="W21"/>
      <c r="X21"/>
      <c r="Y21"/>
      <c r="Z21"/>
      <c r="AA21"/>
      <c r="AB21"/>
      <c r="AC21"/>
      <c r="AD21"/>
      <c r="AE21"/>
      <c r="AF21"/>
    </row>
    <row r="22" spans="1:32" ht="9.75" customHeight="1" x14ac:dyDescent="0.25">
      <c r="A22" s="11"/>
      <c r="B22" s="86" t="s">
        <v>3</v>
      </c>
      <c r="C22" s="11"/>
      <c r="D22" s="11"/>
      <c r="E22" s="4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</row>
    <row r="23" spans="1:32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</row>
    <row r="24" spans="1:32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</row>
    <row r="25" spans="1:32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</row>
    <row r="26" spans="1:32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</row>
    <row r="27" spans="1:32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</row>
    <row r="28" spans="1:32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</row>
    <row r="29" spans="1:32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</row>
    <row r="30" spans="1:32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</row>
    <row r="31" spans="1:32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</row>
    <row r="32" spans="1:32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</row>
    <row r="33" spans="1:2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</row>
    <row r="34" spans="1:2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</row>
    <row r="35" spans="1:2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</row>
    <row r="36" spans="1:2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</row>
    <row r="37" spans="1:2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</row>
    <row r="38" spans="1:2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</row>
    <row r="39" spans="1:2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</row>
    <row r="40" spans="1:2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</row>
    <row r="41" spans="1:2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</row>
    <row r="42" spans="1:2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</row>
    <row r="43" spans="1:2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</row>
  </sheetData>
  <hyperlinks>
    <hyperlink ref="B22" r:id="rId1" xr:uid="{6809B8FA-EF53-463D-89F5-CEB2C879347A}"/>
    <hyperlink ref="B21" r:id="rId2" xr:uid="{6D9D2D9F-142F-455F-89F9-224745B98BD5}"/>
  </hyperlinks>
  <pageMargins left="0.7" right="0.7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4E7DA-93BC-4134-BF77-DF386B5A691F}">
  <sheetPr>
    <tabColor theme="0" tint="-4.9989318521683403E-2"/>
  </sheetPr>
  <dimension ref="A1:O40"/>
  <sheetViews>
    <sheetView zoomScale="87" zoomScaleNormal="87" workbookViewId="0">
      <selection activeCell="Q24" sqref="Q24"/>
    </sheetView>
  </sheetViews>
  <sheetFormatPr baseColWidth="10" defaultRowHeight="15" x14ac:dyDescent="0.25"/>
  <cols>
    <col min="1" max="1" width="3.28515625" customWidth="1"/>
    <col min="2" max="2" width="9.5703125" style="3" customWidth="1"/>
    <col min="3" max="3" width="12.5703125" style="3" bestFit="1" customWidth="1"/>
    <col min="4" max="6" width="7.140625" style="3" customWidth="1"/>
    <col min="7" max="7" width="11.140625" style="3" bestFit="1" customWidth="1"/>
    <col min="8" max="8" width="2.5703125" customWidth="1"/>
    <col min="9" max="9" width="15.85546875" customWidth="1"/>
    <col min="10" max="10" width="7.85546875" style="3" bestFit="1" customWidth="1"/>
    <col min="11" max="11" width="6" style="3" bestFit="1" customWidth="1"/>
    <col min="12" max="12" width="7.42578125" style="3" bestFit="1" customWidth="1"/>
    <col min="13" max="13" width="7.42578125" bestFit="1" customWidth="1"/>
  </cols>
  <sheetData>
    <row r="1" spans="1:14" x14ac:dyDescent="0.25">
      <c r="A1" s="4"/>
      <c r="B1" s="11"/>
      <c r="C1" s="11"/>
      <c r="D1" s="11"/>
      <c r="E1" s="11"/>
      <c r="F1" s="11"/>
      <c r="G1" s="11"/>
      <c r="H1" s="4"/>
      <c r="I1" s="4"/>
      <c r="J1" s="4"/>
      <c r="K1" s="4"/>
      <c r="L1" s="4"/>
      <c r="M1" s="4"/>
      <c r="N1" s="4"/>
    </row>
    <row r="2" spans="1:14" x14ac:dyDescent="0.25">
      <c r="A2" s="4"/>
      <c r="B2" s="4"/>
      <c r="C2" s="160" t="s">
        <v>173</v>
      </c>
      <c r="D2" s="158" t="s">
        <v>51</v>
      </c>
      <c r="E2" s="158"/>
      <c r="F2" s="158"/>
      <c r="G2" s="159" t="s">
        <v>48</v>
      </c>
      <c r="H2" s="4"/>
      <c r="I2" s="4"/>
      <c r="J2" s="4"/>
      <c r="K2" s="4"/>
      <c r="L2" s="4"/>
      <c r="M2" s="4"/>
      <c r="N2" s="4"/>
    </row>
    <row r="3" spans="1:14" x14ac:dyDescent="0.25">
      <c r="A3" s="4"/>
      <c r="C3" s="160"/>
      <c r="D3" s="23" t="s">
        <v>50</v>
      </c>
      <c r="E3" s="30" t="s">
        <v>149</v>
      </c>
      <c r="F3" s="30" t="s">
        <v>52</v>
      </c>
      <c r="G3" s="159"/>
      <c r="H3" s="4"/>
      <c r="I3" s="4"/>
      <c r="J3" s="4"/>
      <c r="K3" s="4"/>
      <c r="L3" s="4"/>
      <c r="M3" s="4"/>
      <c r="N3" s="4"/>
    </row>
    <row r="4" spans="1:14" x14ac:dyDescent="0.25">
      <c r="A4" s="4"/>
      <c r="B4" s="21" t="s">
        <v>46</v>
      </c>
      <c r="C4" s="20">
        <v>2</v>
      </c>
      <c r="D4" s="125">
        <f t="shared" ref="D4:F4" si="0">SUM(D5:D26)</f>
        <v>1075</v>
      </c>
      <c r="E4" s="125">
        <f t="shared" si="0"/>
        <v>1885</v>
      </c>
      <c r="F4" s="125">
        <f t="shared" si="0"/>
        <v>2960</v>
      </c>
      <c r="G4" s="125">
        <f>SUM(G5:G26)</f>
        <v>52857.142857142848</v>
      </c>
      <c r="H4" s="4"/>
      <c r="I4" s="4" t="s">
        <v>192</v>
      </c>
      <c r="J4" s="4"/>
      <c r="K4" s="4"/>
      <c r="L4" s="4"/>
      <c r="N4" s="88">
        <f>0.25*E4/F4</f>
        <v>0.15920608108108109</v>
      </c>
    </row>
    <row r="5" spans="1:14" x14ac:dyDescent="0.25">
      <c r="A5" s="4"/>
      <c r="B5" s="21" t="s">
        <v>24</v>
      </c>
      <c r="C5" s="17" t="s">
        <v>109</v>
      </c>
      <c r="D5" s="117">
        <v>50</v>
      </c>
      <c r="E5" s="34">
        <v>350</v>
      </c>
      <c r="F5" s="34">
        <f t="shared" ref="F5:F26" si="1">SUM(D5:E5)</f>
        <v>400</v>
      </c>
      <c r="G5" s="35">
        <f>'Fact-Sheet'!D$17*F5/D$28</f>
        <v>7142.8571428571431</v>
      </c>
      <c r="H5" s="4"/>
      <c r="I5" s="4"/>
      <c r="J5" s="4"/>
      <c r="K5" s="4"/>
      <c r="L5" s="4"/>
      <c r="M5" s="4"/>
      <c r="N5" s="4"/>
    </row>
    <row r="6" spans="1:14" x14ac:dyDescent="0.25">
      <c r="A6" s="4"/>
      <c r="B6" s="21" t="s">
        <v>47</v>
      </c>
      <c r="C6" s="17" t="s">
        <v>109</v>
      </c>
      <c r="D6" s="117">
        <v>50</v>
      </c>
      <c r="E6" s="34">
        <v>280</v>
      </c>
      <c r="F6" s="34">
        <f t="shared" si="1"/>
        <v>330</v>
      </c>
      <c r="G6" s="35">
        <f>'Fact-Sheet'!D$17*F6/D$28</f>
        <v>5892.8571428571431</v>
      </c>
      <c r="H6" s="4"/>
      <c r="I6" s="4"/>
      <c r="J6" s="4"/>
      <c r="K6" s="4"/>
      <c r="L6" s="4"/>
      <c r="M6" s="4"/>
      <c r="N6" s="4"/>
    </row>
    <row r="7" spans="1:14" x14ac:dyDescent="0.25">
      <c r="A7" s="4"/>
      <c r="B7" s="21" t="s">
        <v>43</v>
      </c>
      <c r="C7" s="17" t="s">
        <v>109</v>
      </c>
      <c r="D7" s="117">
        <v>50</v>
      </c>
      <c r="E7" s="34">
        <v>175</v>
      </c>
      <c r="F7" s="34">
        <f t="shared" si="1"/>
        <v>225</v>
      </c>
      <c r="G7" s="35">
        <f>'Fact-Sheet'!D$17*F7/D$28</f>
        <v>4017.8571428571427</v>
      </c>
      <c r="H7" s="4"/>
      <c r="I7" s="4"/>
      <c r="J7" s="4"/>
      <c r="K7" s="4"/>
      <c r="L7" s="4"/>
      <c r="M7" s="4"/>
      <c r="N7" s="4"/>
    </row>
    <row r="8" spans="1:14" x14ac:dyDescent="0.25">
      <c r="A8" s="4"/>
      <c r="B8" s="21" t="s">
        <v>27</v>
      </c>
      <c r="C8" s="17" t="s">
        <v>109</v>
      </c>
      <c r="D8" s="117">
        <v>50</v>
      </c>
      <c r="E8" s="34">
        <v>150</v>
      </c>
      <c r="F8" s="34">
        <f t="shared" si="1"/>
        <v>200</v>
      </c>
      <c r="G8" s="35">
        <f>'Fact-Sheet'!D$17*F8/D$28</f>
        <v>3571.4285714285716</v>
      </c>
      <c r="H8" s="4"/>
      <c r="I8" s="4"/>
      <c r="J8" s="4"/>
      <c r="K8" s="4"/>
      <c r="L8" s="4"/>
      <c r="M8" s="4"/>
      <c r="N8" s="4"/>
    </row>
    <row r="9" spans="1:14" x14ac:dyDescent="0.25">
      <c r="A9" s="4"/>
      <c r="B9" s="21" t="s">
        <v>29</v>
      </c>
      <c r="C9" s="17" t="s">
        <v>109</v>
      </c>
      <c r="D9" s="117">
        <v>100</v>
      </c>
      <c r="E9" s="34"/>
      <c r="F9" s="34">
        <f t="shared" si="1"/>
        <v>100</v>
      </c>
      <c r="G9" s="35">
        <f>'Fact-Sheet'!D$17*F9/D$28</f>
        <v>1785.7142857142858</v>
      </c>
      <c r="H9" s="4"/>
      <c r="I9" s="4"/>
      <c r="J9" s="4"/>
      <c r="K9" s="4"/>
      <c r="L9" s="4"/>
      <c r="M9" s="4"/>
      <c r="N9" s="4"/>
    </row>
    <row r="10" spans="1:14" x14ac:dyDescent="0.25">
      <c r="A10" s="4"/>
      <c r="B10" s="21" t="s">
        <v>38</v>
      </c>
      <c r="C10" s="17" t="s">
        <v>109</v>
      </c>
      <c r="D10" s="117">
        <v>100</v>
      </c>
      <c r="E10" s="34"/>
      <c r="F10" s="34">
        <f t="shared" si="1"/>
        <v>100</v>
      </c>
      <c r="G10" s="35">
        <f>'Fact-Sheet'!D$17*F10/D$28</f>
        <v>1785.7142857142858</v>
      </c>
      <c r="H10" s="4"/>
      <c r="I10" s="4"/>
      <c r="J10" s="4"/>
      <c r="K10" s="4"/>
      <c r="L10" s="4"/>
      <c r="M10" s="4"/>
      <c r="N10" s="4"/>
    </row>
    <row r="11" spans="1:14" x14ac:dyDescent="0.25">
      <c r="A11" s="4"/>
      <c r="B11" s="21" t="s">
        <v>34</v>
      </c>
      <c r="C11" s="17" t="s">
        <v>109</v>
      </c>
      <c r="D11" s="117">
        <v>50</v>
      </c>
      <c r="E11" s="34"/>
      <c r="F11" s="34">
        <f t="shared" si="1"/>
        <v>50</v>
      </c>
      <c r="G11" s="35">
        <f>'Fact-Sheet'!D$17*F11/D$28</f>
        <v>892.85714285714289</v>
      </c>
      <c r="H11" s="4"/>
      <c r="I11" s="4"/>
      <c r="J11" s="4"/>
      <c r="K11" s="4"/>
      <c r="L11" s="4"/>
      <c r="M11" s="4"/>
      <c r="N11" s="4"/>
    </row>
    <row r="12" spans="1:14" x14ac:dyDescent="0.25">
      <c r="A12" s="4"/>
      <c r="B12" s="21" t="s">
        <v>40</v>
      </c>
      <c r="C12" s="17" t="s">
        <v>109</v>
      </c>
      <c r="D12" s="117">
        <v>50</v>
      </c>
      <c r="E12" s="34"/>
      <c r="F12" s="34">
        <f t="shared" si="1"/>
        <v>50</v>
      </c>
      <c r="G12" s="35">
        <f>'Fact-Sheet'!D$17*F12/D$28</f>
        <v>892.85714285714289</v>
      </c>
      <c r="H12" s="4"/>
      <c r="I12" s="4"/>
      <c r="J12" s="4"/>
      <c r="K12" s="4"/>
      <c r="L12" s="4"/>
      <c r="M12" s="4"/>
      <c r="N12" s="4"/>
    </row>
    <row r="13" spans="1:14" x14ac:dyDescent="0.25">
      <c r="A13" s="4"/>
      <c r="B13" s="21" t="s">
        <v>33</v>
      </c>
      <c r="C13" s="17" t="s">
        <v>109</v>
      </c>
      <c r="D13" s="117">
        <v>50</v>
      </c>
      <c r="E13" s="34"/>
      <c r="F13" s="34">
        <f t="shared" si="1"/>
        <v>50</v>
      </c>
      <c r="G13" s="35">
        <f>'Fact-Sheet'!D$17*F13/D$28</f>
        <v>892.85714285714289</v>
      </c>
      <c r="H13" s="4"/>
      <c r="I13" s="4"/>
      <c r="J13" s="4"/>
      <c r="K13" s="4"/>
      <c r="L13" s="4"/>
      <c r="M13" s="4"/>
      <c r="N13" s="4"/>
    </row>
    <row r="14" spans="1:14" x14ac:dyDescent="0.25">
      <c r="A14" s="4"/>
      <c r="B14" s="21" t="s">
        <v>35</v>
      </c>
      <c r="C14" s="17" t="s">
        <v>109</v>
      </c>
      <c r="D14" s="117">
        <v>50</v>
      </c>
      <c r="E14" s="34"/>
      <c r="F14" s="34">
        <f t="shared" si="1"/>
        <v>50</v>
      </c>
      <c r="G14" s="35">
        <f>'Fact-Sheet'!D$17*F14/D$28</f>
        <v>892.85714285714289</v>
      </c>
      <c r="H14" s="4"/>
      <c r="I14" s="4"/>
      <c r="J14" s="4"/>
      <c r="K14" s="4"/>
      <c r="L14" s="4"/>
      <c r="M14" s="4"/>
      <c r="N14" s="4"/>
    </row>
    <row r="15" spans="1:14" x14ac:dyDescent="0.25">
      <c r="A15" s="4"/>
      <c r="B15" s="21" t="s">
        <v>37</v>
      </c>
      <c r="C15" s="17" t="s">
        <v>109</v>
      </c>
      <c r="D15" s="117">
        <v>50</v>
      </c>
      <c r="E15" s="34"/>
      <c r="F15" s="34">
        <f t="shared" si="1"/>
        <v>50</v>
      </c>
      <c r="G15" s="35">
        <f>'Fact-Sheet'!D$17*F15/D$28</f>
        <v>892.85714285714289</v>
      </c>
      <c r="H15" s="4"/>
      <c r="I15" s="4"/>
      <c r="J15" s="4"/>
      <c r="K15" s="4"/>
      <c r="L15" s="4"/>
      <c r="M15" s="4"/>
      <c r="N15" s="4"/>
    </row>
    <row r="16" spans="1:14" x14ac:dyDescent="0.25">
      <c r="A16" s="4"/>
      <c r="B16" s="21" t="s">
        <v>36</v>
      </c>
      <c r="C16" s="17" t="s">
        <v>109</v>
      </c>
      <c r="D16" s="117">
        <v>25</v>
      </c>
      <c r="E16" s="34"/>
      <c r="F16" s="34">
        <f t="shared" si="1"/>
        <v>25</v>
      </c>
      <c r="G16" s="35">
        <f>'Fact-Sheet'!D$17*F16/D$28</f>
        <v>446.42857142857144</v>
      </c>
      <c r="H16" s="4"/>
      <c r="I16" s="31" t="s">
        <v>180</v>
      </c>
      <c r="J16" s="23" t="s">
        <v>178</v>
      </c>
      <c r="K16" s="23"/>
      <c r="L16" s="23" t="s">
        <v>177</v>
      </c>
      <c r="M16" s="23" t="s">
        <v>48</v>
      </c>
      <c r="N16" s="4"/>
    </row>
    <row r="17" spans="1:15" x14ac:dyDescent="0.25">
      <c r="A17" s="4"/>
      <c r="B17" s="21" t="s">
        <v>41</v>
      </c>
      <c r="C17" s="17" t="s">
        <v>109</v>
      </c>
      <c r="D17" s="117">
        <v>25</v>
      </c>
      <c r="E17" s="34"/>
      <c r="F17" s="34">
        <f t="shared" si="1"/>
        <v>25</v>
      </c>
      <c r="G17" s="35">
        <f>'Fact-Sheet'!D$17*F17/D$28</f>
        <v>446.42857142857144</v>
      </c>
      <c r="H17" s="4"/>
      <c r="I17" s="31" t="s">
        <v>175</v>
      </c>
      <c r="J17" s="23">
        <v>50</v>
      </c>
      <c r="K17" s="65">
        <f>J17/SUM(J$17:J$20)</f>
        <v>0.1</v>
      </c>
      <c r="L17" s="27">
        <f>K17*E$19</f>
        <v>25.5</v>
      </c>
      <c r="M17" s="126">
        <f>'Fact-Sheet'!D$17*L17/D$28</f>
        <v>455.35714285714283</v>
      </c>
      <c r="N17" s="4"/>
    </row>
    <row r="18" spans="1:15" x14ac:dyDescent="0.25">
      <c r="A18" s="4"/>
      <c r="B18" s="21" t="s">
        <v>42</v>
      </c>
      <c r="C18" s="17" t="s">
        <v>109</v>
      </c>
      <c r="D18" s="117">
        <v>25</v>
      </c>
      <c r="E18" s="34"/>
      <c r="F18" s="34">
        <f t="shared" si="1"/>
        <v>25</v>
      </c>
      <c r="G18" s="35">
        <f>'Fact-Sheet'!D$17*F18/D$28</f>
        <v>446.42857142857144</v>
      </c>
      <c r="H18" s="4"/>
      <c r="I18" s="31" t="s">
        <v>108</v>
      </c>
      <c r="J18" s="23">
        <v>35</v>
      </c>
      <c r="K18" s="65">
        <f>J18/SUM(J$17:J$20)</f>
        <v>7.0000000000000007E-2</v>
      </c>
      <c r="L18" s="27">
        <f>K18*E$19</f>
        <v>17.850000000000001</v>
      </c>
      <c r="M18" s="126">
        <f>'Fact-Sheet'!D$17*L18/D$28</f>
        <v>318.75</v>
      </c>
      <c r="N18" s="4"/>
    </row>
    <row r="19" spans="1:15" x14ac:dyDescent="0.25">
      <c r="A19" s="4"/>
      <c r="B19" s="89" t="s">
        <v>39</v>
      </c>
      <c r="C19" s="90" t="s">
        <v>0</v>
      </c>
      <c r="D19" s="91">
        <v>50</v>
      </c>
      <c r="E19" s="91">
        <v>255</v>
      </c>
      <c r="F19" s="91">
        <f t="shared" si="1"/>
        <v>305</v>
      </c>
      <c r="G19" s="92">
        <f>'Fact-Sheet'!D$17*F19/D$28</f>
        <v>5446.4285714285716</v>
      </c>
      <c r="H19" s="4"/>
      <c r="I19" s="127" t="s">
        <v>176</v>
      </c>
      <c r="J19" s="128">
        <v>390</v>
      </c>
      <c r="K19" s="129">
        <f>J19/SUM(J$17:J$20)</f>
        <v>0.78</v>
      </c>
      <c r="L19" s="130">
        <f>K19*E$19</f>
        <v>198.9</v>
      </c>
      <c r="M19" s="118">
        <f>'Fact-Sheet'!D$17*L19/D$28</f>
        <v>3551.7857142857142</v>
      </c>
      <c r="N19" s="4"/>
    </row>
    <row r="20" spans="1:15" x14ac:dyDescent="0.25">
      <c r="A20" s="4"/>
      <c r="B20" s="21" t="s">
        <v>25</v>
      </c>
      <c r="C20" s="17" t="s">
        <v>0</v>
      </c>
      <c r="D20" s="117"/>
      <c r="E20" s="34">
        <v>300</v>
      </c>
      <c r="F20" s="34">
        <f t="shared" si="1"/>
        <v>300</v>
      </c>
      <c r="G20" s="35">
        <f>'Fact-Sheet'!D$17*F20/D$28</f>
        <v>5357.1428571428569</v>
      </c>
      <c r="H20" s="4"/>
      <c r="I20" s="31" t="s">
        <v>174</v>
      </c>
      <c r="J20" s="23">
        <v>25</v>
      </c>
      <c r="K20" s="65">
        <f>J20/SUM(J$17:J$20)</f>
        <v>0.05</v>
      </c>
      <c r="L20" s="27">
        <f>K20*E$19</f>
        <v>12.75</v>
      </c>
      <c r="M20" s="126">
        <f>'Fact-Sheet'!D$17*L20/D$28</f>
        <v>227.67857142857142</v>
      </c>
      <c r="N20" s="4"/>
    </row>
    <row r="21" spans="1:15" x14ac:dyDescent="0.25">
      <c r="A21" s="4"/>
      <c r="B21" s="21" t="s">
        <v>44</v>
      </c>
      <c r="C21" s="17" t="s">
        <v>0</v>
      </c>
      <c r="D21" s="117">
        <v>25</v>
      </c>
      <c r="E21" s="34">
        <v>125</v>
      </c>
      <c r="F21" s="34">
        <f t="shared" si="1"/>
        <v>150</v>
      </c>
      <c r="G21" s="35">
        <f>'Fact-Sheet'!D$17*F21/D$28</f>
        <v>2678.5714285714284</v>
      </c>
      <c r="H21" s="4"/>
      <c r="I21" s="29" t="s">
        <v>179</v>
      </c>
      <c r="J21" s="119">
        <f t="shared" ref="J21:K21" si="2">SUM(J17:J20)</f>
        <v>500</v>
      </c>
      <c r="K21" s="120">
        <f t="shared" si="2"/>
        <v>1</v>
      </c>
      <c r="L21" s="119">
        <f>SUM(L17:L20)</f>
        <v>255</v>
      </c>
      <c r="M21" s="119">
        <f>SUM(M17:M20)</f>
        <v>4553.5714285714284</v>
      </c>
      <c r="N21" s="4"/>
      <c r="O21" s="4"/>
    </row>
    <row r="22" spans="1:15" x14ac:dyDescent="0.25">
      <c r="A22" s="4"/>
      <c r="B22" s="21" t="s">
        <v>32</v>
      </c>
      <c r="C22" s="17" t="s">
        <v>0</v>
      </c>
      <c r="D22" s="117">
        <v>50</v>
      </c>
      <c r="E22" s="34"/>
      <c r="F22" s="34">
        <f t="shared" si="1"/>
        <v>50</v>
      </c>
      <c r="G22" s="35">
        <f>'Fact-Sheet'!D$17*F22/D$28</f>
        <v>892.85714285714289</v>
      </c>
      <c r="H22" s="4"/>
      <c r="I22" s="4"/>
      <c r="J22" s="4"/>
      <c r="K22" s="4"/>
      <c r="L22" s="4"/>
      <c r="M22" s="4"/>
      <c r="N22" s="4"/>
      <c r="O22" s="4"/>
    </row>
    <row r="23" spans="1:15" x14ac:dyDescent="0.25">
      <c r="A23" s="4"/>
      <c r="B23" s="21" t="s">
        <v>31</v>
      </c>
      <c r="C23" s="17" t="s">
        <v>0</v>
      </c>
      <c r="D23" s="117">
        <v>25</v>
      </c>
      <c r="E23" s="34"/>
      <c r="F23" s="34">
        <f t="shared" si="1"/>
        <v>25</v>
      </c>
      <c r="G23" s="35">
        <f>'Fact-Sheet'!D$17*F23/D$28</f>
        <v>446.42857142857144</v>
      </c>
      <c r="H23" s="4"/>
      <c r="I23" s="4"/>
      <c r="J23" s="4"/>
      <c r="K23" s="4"/>
      <c r="L23" s="4"/>
      <c r="M23" s="4"/>
      <c r="N23" s="4"/>
      <c r="O23" s="4"/>
    </row>
    <row r="24" spans="1:15" x14ac:dyDescent="0.25">
      <c r="A24" s="4"/>
      <c r="B24" s="21" t="s">
        <v>45</v>
      </c>
      <c r="C24" s="17" t="s">
        <v>0</v>
      </c>
      <c r="D24" s="117">
        <v>25</v>
      </c>
      <c r="E24" s="34"/>
      <c r="F24" s="34">
        <f t="shared" si="1"/>
        <v>25</v>
      </c>
      <c r="G24" s="35">
        <f>'Fact-Sheet'!D$17*F24/D$28</f>
        <v>446.42857142857144</v>
      </c>
      <c r="H24" s="4"/>
      <c r="I24" s="4"/>
      <c r="J24" s="4"/>
      <c r="K24" s="4"/>
      <c r="L24" s="4"/>
      <c r="M24" s="4"/>
      <c r="N24" s="4"/>
      <c r="O24" s="4"/>
    </row>
    <row r="25" spans="1:15" x14ac:dyDescent="0.25">
      <c r="A25" s="4"/>
      <c r="B25" s="21" t="s">
        <v>26</v>
      </c>
      <c r="C25" s="17" t="s">
        <v>0</v>
      </c>
      <c r="D25" s="117">
        <v>75</v>
      </c>
      <c r="E25" s="34">
        <v>250</v>
      </c>
      <c r="F25" s="34">
        <f t="shared" si="1"/>
        <v>325</v>
      </c>
      <c r="G25" s="35">
        <f>'Fact-Sheet'!D$17*F25/D$28</f>
        <v>5803.5714285714284</v>
      </c>
      <c r="H25" s="4"/>
      <c r="I25" s="4"/>
      <c r="J25" s="4"/>
      <c r="K25" s="4"/>
      <c r="L25" s="4"/>
      <c r="M25" s="4"/>
      <c r="N25" s="4"/>
      <c r="O25" s="4"/>
    </row>
    <row r="26" spans="1:15" x14ac:dyDescent="0.25">
      <c r="A26" s="4"/>
      <c r="B26" s="21" t="s">
        <v>30</v>
      </c>
      <c r="C26" s="17" t="s">
        <v>0</v>
      </c>
      <c r="D26" s="117">
        <v>100</v>
      </c>
      <c r="E26" s="34"/>
      <c r="F26" s="34">
        <f t="shared" si="1"/>
        <v>100</v>
      </c>
      <c r="G26" s="35">
        <f>'Fact-Sheet'!D$17*F26/D$28</f>
        <v>1785.7142857142858</v>
      </c>
      <c r="H26" s="4"/>
      <c r="I26" s="4"/>
      <c r="J26" s="4"/>
      <c r="K26" s="4"/>
      <c r="L26" s="4"/>
      <c r="M26" s="4"/>
      <c r="N26" s="4"/>
      <c r="O26" s="4"/>
    </row>
    <row r="27" spans="1:15" ht="6.75" customHeight="1" x14ac:dyDescent="0.25">
      <c r="A27" s="121"/>
      <c r="B27" s="121"/>
      <c r="C27" s="121"/>
      <c r="D27" s="121"/>
      <c r="E27" s="121"/>
      <c r="F27" s="121"/>
      <c r="G27" s="122"/>
      <c r="H27" s="4"/>
      <c r="I27" s="4"/>
      <c r="J27" s="4"/>
      <c r="K27" s="4"/>
      <c r="L27" s="4"/>
      <c r="M27" s="4"/>
      <c r="N27" s="4"/>
      <c r="O27" s="4"/>
    </row>
    <row r="28" spans="1:15" ht="11.25" customHeight="1" x14ac:dyDescent="0.25">
      <c r="A28" s="4"/>
      <c r="B28" s="4"/>
      <c r="C28" s="123" t="s">
        <v>53</v>
      </c>
      <c r="D28" s="124">
        <v>14</v>
      </c>
      <c r="E28" s="121"/>
      <c r="F28" s="121"/>
      <c r="G28" s="122"/>
      <c r="H28" s="4"/>
      <c r="I28" s="4"/>
      <c r="J28" s="4"/>
      <c r="K28" s="4"/>
      <c r="L28" s="4"/>
      <c r="M28" s="4"/>
      <c r="N28" s="4"/>
      <c r="O28" s="4"/>
    </row>
    <row r="29" spans="1:15" ht="11.25" customHeight="1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5" x14ac:dyDescent="0.25">
      <c r="A30" s="4"/>
      <c r="B30" s="4"/>
      <c r="C30" s="17" t="s">
        <v>0</v>
      </c>
      <c r="D30" s="131">
        <f t="shared" ref="D30:F30" si="3">SUM(D19:D26)</f>
        <v>350</v>
      </c>
      <c r="E30" s="131">
        <f t="shared" si="3"/>
        <v>930</v>
      </c>
      <c r="F30" s="131">
        <f t="shared" si="3"/>
        <v>1280</v>
      </c>
      <c r="G30" s="131">
        <f>SUM(G19:G26)</f>
        <v>22857.142857142855</v>
      </c>
      <c r="H30" s="4"/>
      <c r="I30" s="4"/>
      <c r="J30" s="4"/>
      <c r="K30" s="4"/>
      <c r="L30" s="4"/>
      <c r="M30" s="4"/>
      <c r="N30" s="4"/>
      <c r="O30" s="4"/>
    </row>
    <row r="31" spans="1:15" x14ac:dyDescent="0.25">
      <c r="A31" s="4"/>
      <c r="B31" s="4"/>
      <c r="C31" s="17" t="s">
        <v>109</v>
      </c>
      <c r="D31" s="131">
        <f>SUM(D5:D18)</f>
        <v>725</v>
      </c>
      <c r="E31" s="131">
        <f t="shared" ref="E31:G31" si="4">SUM(E5:E18)</f>
        <v>955</v>
      </c>
      <c r="F31" s="131">
        <f t="shared" si="4"/>
        <v>1680</v>
      </c>
      <c r="G31" s="131">
        <f t="shared" si="4"/>
        <v>29999.999999999996</v>
      </c>
      <c r="H31" s="4"/>
      <c r="I31" s="4"/>
      <c r="J31" s="4"/>
      <c r="K31" s="4"/>
      <c r="L31" s="4"/>
      <c r="M31" s="4"/>
      <c r="N31" s="4"/>
      <c r="O31" s="4"/>
    </row>
    <row r="32" spans="1:15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9" x14ac:dyDescent="0.25">
      <c r="A33" s="17"/>
      <c r="B33" s="17"/>
      <c r="C33" s="17"/>
      <c r="D33" s="17"/>
      <c r="E33" s="17"/>
      <c r="F33" s="17"/>
      <c r="G33" s="18"/>
      <c r="H33" s="87"/>
      <c r="I33" s="17"/>
    </row>
    <row r="34" spans="1:9" x14ac:dyDescent="0.25">
      <c r="A34" s="17"/>
      <c r="B34" s="17"/>
      <c r="C34" s="17"/>
      <c r="D34" s="17"/>
      <c r="E34" s="17"/>
      <c r="F34" s="17"/>
      <c r="G34" s="18"/>
      <c r="H34" s="87"/>
      <c r="I34" s="17"/>
    </row>
    <row r="35" spans="1:9" x14ac:dyDescent="0.25">
      <c r="A35" s="17"/>
      <c r="B35" s="17"/>
      <c r="C35" s="17"/>
      <c r="D35" s="17"/>
      <c r="E35" s="17"/>
      <c r="F35" s="17"/>
      <c r="G35" s="18"/>
      <c r="H35" s="87"/>
      <c r="I35" s="17"/>
    </row>
    <row r="36" spans="1:9" x14ac:dyDescent="0.25">
      <c r="A36" s="17"/>
      <c r="B36" s="17"/>
      <c r="C36" s="17"/>
      <c r="D36" s="17"/>
      <c r="E36" s="17"/>
      <c r="F36" s="17"/>
      <c r="G36" s="18"/>
      <c r="H36" s="87"/>
      <c r="I36" s="17"/>
    </row>
    <row r="37" spans="1:9" x14ac:dyDescent="0.25">
      <c r="B37"/>
      <c r="C37"/>
      <c r="D37"/>
      <c r="E37"/>
      <c r="F37"/>
      <c r="I37" s="17"/>
    </row>
    <row r="38" spans="1:9" x14ac:dyDescent="0.25">
      <c r="B38"/>
      <c r="C38"/>
      <c r="D38"/>
      <c r="E38"/>
      <c r="F38"/>
      <c r="I38" s="17"/>
    </row>
    <row r="39" spans="1:9" x14ac:dyDescent="0.25">
      <c r="I39" s="17"/>
    </row>
    <row r="40" spans="1:9" x14ac:dyDescent="0.25">
      <c r="I40" s="17"/>
    </row>
  </sheetData>
  <sortState xmlns:xlrd2="http://schemas.microsoft.com/office/spreadsheetml/2017/richdata2" ref="B5:H24">
    <sortCondition ref="H5:H24"/>
  </sortState>
  <mergeCells count="3">
    <mergeCell ref="D2:F2"/>
    <mergeCell ref="G2:G3"/>
    <mergeCell ref="C2:C3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6D2BF-6AB0-496D-8EFB-5EA00D5CEB55}">
  <sheetPr>
    <tabColor theme="0" tint="-0.14999847407452621"/>
  </sheetPr>
  <dimension ref="A1:N17"/>
  <sheetViews>
    <sheetView workbookViewId="0">
      <selection activeCell="I2" sqref="I2"/>
    </sheetView>
  </sheetViews>
  <sheetFormatPr baseColWidth="10" defaultRowHeight="15" x14ac:dyDescent="0.25"/>
  <cols>
    <col min="1" max="1" width="15.7109375" bestFit="1" customWidth="1"/>
    <col min="2" max="2" width="4.5703125" style="3" customWidth="1"/>
    <col min="3" max="3" width="4" style="3" bestFit="1" customWidth="1"/>
    <col min="4" max="4" width="5.42578125" style="3" bestFit="1" customWidth="1"/>
    <col min="5" max="5" width="5.5703125" style="3" bestFit="1" customWidth="1"/>
    <col min="6" max="6" width="4.5703125" style="3" bestFit="1" customWidth="1"/>
    <col min="7" max="7" width="4.7109375" style="3" bestFit="1" customWidth="1"/>
    <col min="8" max="8" width="4.5703125" style="3" bestFit="1" customWidth="1"/>
    <col min="9" max="9" width="5.85546875" style="3" customWidth="1"/>
    <col min="10" max="10" width="4.85546875" style="3" bestFit="1" customWidth="1"/>
    <col min="11" max="11" width="4.7109375" bestFit="1" customWidth="1"/>
    <col min="12" max="12" width="4.42578125" customWidth="1"/>
    <col min="13" max="13" width="4" customWidth="1"/>
    <col min="14" max="14" width="3.5703125" customWidth="1"/>
    <col min="15" max="15" width="1.28515625" customWidth="1"/>
    <col min="16" max="22" width="5.85546875" customWidth="1"/>
    <col min="23" max="23" width="8.28515625" customWidth="1"/>
    <col min="24" max="27" width="5.85546875" customWidth="1"/>
  </cols>
  <sheetData>
    <row r="1" spans="1:14" ht="100.5" x14ac:dyDescent="0.25">
      <c r="B1" s="22" t="s">
        <v>55</v>
      </c>
      <c r="C1" s="22" t="s">
        <v>28</v>
      </c>
      <c r="D1" s="22" t="s">
        <v>54</v>
      </c>
      <c r="E1" s="22" t="s">
        <v>132</v>
      </c>
      <c r="F1" s="22" t="s">
        <v>133</v>
      </c>
      <c r="G1" s="22" t="s">
        <v>134</v>
      </c>
      <c r="H1" s="22" t="s">
        <v>135</v>
      </c>
      <c r="I1" s="22" t="s">
        <v>136</v>
      </c>
      <c r="J1" s="22" t="s">
        <v>137</v>
      </c>
      <c r="K1" s="22" t="s">
        <v>138</v>
      </c>
      <c r="L1" s="29"/>
      <c r="M1" s="31"/>
    </row>
    <row r="2" spans="1:14" x14ac:dyDescent="0.25">
      <c r="A2" t="s">
        <v>56</v>
      </c>
      <c r="B2" s="24">
        <f>'Fact-Sheet'!D10</f>
        <v>14</v>
      </c>
      <c r="C2" s="25">
        <f>D2/B2</f>
        <v>200.35714285714286</v>
      </c>
      <c r="D2" s="23">
        <f>SUM(E2:K2)</f>
        <v>2805</v>
      </c>
      <c r="E2" s="26">
        <v>550</v>
      </c>
      <c r="F2" s="3">
        <v>460</v>
      </c>
      <c r="G2" s="26">
        <v>365</v>
      </c>
      <c r="H2" s="23">
        <v>350</v>
      </c>
      <c r="I2" s="26">
        <v>580</v>
      </c>
      <c r="J2" s="26">
        <v>500</v>
      </c>
      <c r="K2" s="23">
        <v>0</v>
      </c>
      <c r="L2" s="29">
        <f>AVERAGE(E2:J2)</f>
        <v>467.5</v>
      </c>
      <c r="M2" s="31"/>
    </row>
    <row r="3" spans="1:14" x14ac:dyDescent="0.25">
      <c r="A3" t="s">
        <v>57</v>
      </c>
      <c r="B3" s="33">
        <f>B2</f>
        <v>14</v>
      </c>
      <c r="C3" s="25">
        <f>D3/B3</f>
        <v>373.10924369747903</v>
      </c>
      <c r="D3" s="28">
        <f>'Fact-Sheet'!D14*'Market Regions'!F5</f>
        <v>5223.5294117647063</v>
      </c>
      <c r="E3" s="26">
        <v>735</v>
      </c>
      <c r="F3" s="3">
        <f>I3</f>
        <v>585</v>
      </c>
      <c r="G3" s="26">
        <v>345</v>
      </c>
      <c r="H3" s="23">
        <f>G3</f>
        <v>345</v>
      </c>
      <c r="I3" s="26">
        <v>585</v>
      </c>
      <c r="J3" s="26">
        <v>450</v>
      </c>
      <c r="K3" s="23">
        <v>0</v>
      </c>
      <c r="L3" s="29"/>
      <c r="M3" s="31"/>
    </row>
    <row r="4" spans="1:14" x14ac:dyDescent="0.25">
      <c r="A4" t="s">
        <v>58</v>
      </c>
      <c r="B4" s="32">
        <f>B2</f>
        <v>14</v>
      </c>
      <c r="C4" s="25">
        <f>D4/B4</f>
        <v>217.5</v>
      </c>
      <c r="D4" s="23">
        <f>SUM(E4:K4)</f>
        <v>3045</v>
      </c>
      <c r="E4" s="26">
        <v>345</v>
      </c>
      <c r="F4" s="26">
        <v>585</v>
      </c>
      <c r="G4" s="26">
        <v>735</v>
      </c>
      <c r="H4" s="23">
        <f>F4</f>
        <v>585</v>
      </c>
      <c r="I4" s="26">
        <v>450</v>
      </c>
      <c r="J4" s="23">
        <f>E4</f>
        <v>345</v>
      </c>
      <c r="K4" s="23">
        <v>0</v>
      </c>
      <c r="L4" s="29"/>
      <c r="M4" s="31"/>
    </row>
    <row r="5" spans="1:14" x14ac:dyDescent="0.25">
      <c r="B5" s="27"/>
      <c r="C5" s="25"/>
      <c r="D5" s="28"/>
      <c r="E5" s="65">
        <f>E2/$L2</f>
        <v>1.1764705882352942</v>
      </c>
      <c r="F5" s="65">
        <f t="shared" ref="F5:K5" si="0">F2/$L2</f>
        <v>0.98395721925133695</v>
      </c>
      <c r="G5" s="65">
        <f t="shared" si="0"/>
        <v>0.78074866310160429</v>
      </c>
      <c r="H5" s="65">
        <f t="shared" si="0"/>
        <v>0.74866310160427807</v>
      </c>
      <c r="I5" s="65">
        <f t="shared" si="0"/>
        <v>1.2406417112299466</v>
      </c>
      <c r="J5" s="65">
        <f t="shared" si="0"/>
        <v>1.0695187165775402</v>
      </c>
      <c r="K5" s="65">
        <f t="shared" si="0"/>
        <v>0</v>
      </c>
      <c r="L5" s="29"/>
      <c r="M5" s="31"/>
    </row>
    <row r="6" spans="1:14" x14ac:dyDescent="0.25">
      <c r="B6" s="29"/>
      <c r="C6" s="30"/>
      <c r="D6" s="29"/>
      <c r="E6" s="29"/>
      <c r="F6" s="29"/>
      <c r="G6" s="29"/>
      <c r="H6" s="29"/>
      <c r="I6" s="29"/>
      <c r="J6" s="29"/>
      <c r="K6" s="29"/>
      <c r="L6" s="29"/>
      <c r="M6" s="31"/>
    </row>
    <row r="7" spans="1:14" x14ac:dyDescent="0.25"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</row>
    <row r="8" spans="1:14" x14ac:dyDescent="0.25"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4" x14ac:dyDescent="0.25"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</row>
    <row r="10" spans="1:14" x14ac:dyDescent="0.25">
      <c r="B10"/>
      <c r="C10"/>
      <c r="D10"/>
      <c r="E10"/>
      <c r="F10"/>
      <c r="G10"/>
      <c r="H10"/>
      <c r="I10"/>
      <c r="J10"/>
      <c r="M10" s="17"/>
    </row>
    <row r="11" spans="1:14" x14ac:dyDescent="0.25">
      <c r="M11" s="17"/>
    </row>
    <row r="12" spans="1:14" x14ac:dyDescent="0.25">
      <c r="M12" s="17"/>
    </row>
    <row r="13" spans="1:14" x14ac:dyDescent="0.25">
      <c r="M13" s="17"/>
    </row>
    <row r="14" spans="1:14" x14ac:dyDescent="0.25">
      <c r="M14" s="19"/>
    </row>
    <row r="15" spans="1:14" x14ac:dyDescent="0.25">
      <c r="M15" s="17"/>
      <c r="N15" s="17"/>
    </row>
    <row r="16" spans="1:14" x14ac:dyDescent="0.25">
      <c r="M16" s="17"/>
      <c r="N16" s="17"/>
    </row>
    <row r="17" spans="13:14" x14ac:dyDescent="0.25">
      <c r="M17" s="17"/>
      <c r="N17" s="17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14829-70DB-4C31-82A3-18604FF35C34}">
  <dimension ref="A1:AK28"/>
  <sheetViews>
    <sheetView workbookViewId="0">
      <selection activeCell="B31" sqref="B31"/>
    </sheetView>
  </sheetViews>
  <sheetFormatPr baseColWidth="10" defaultColWidth="9.140625" defaultRowHeight="11.25" x14ac:dyDescent="0.2"/>
  <cols>
    <col min="1" max="1" width="13" style="37" customWidth="1"/>
    <col min="2" max="2" width="40.7109375" style="37" customWidth="1"/>
    <col min="3" max="3" width="7.140625" style="37" customWidth="1"/>
    <col min="4" max="18" width="5.5703125" style="37" customWidth="1"/>
    <col min="19" max="21" width="6" style="37" customWidth="1"/>
    <col min="22" max="37" width="5.140625" style="37" customWidth="1"/>
    <col min="38" max="16384" width="9.140625" style="37"/>
  </cols>
  <sheetData>
    <row r="1" spans="1:37" x14ac:dyDescent="0.2">
      <c r="C1" s="39" t="s">
        <v>106</v>
      </c>
    </row>
    <row r="2" spans="1:37" x14ac:dyDescent="0.2">
      <c r="B2" s="37" t="s">
        <v>1</v>
      </c>
      <c r="C2" s="59">
        <v>11</v>
      </c>
      <c r="D2" s="59">
        <v>12</v>
      </c>
      <c r="E2" s="59">
        <v>1</v>
      </c>
      <c r="F2" s="59">
        <v>2</v>
      </c>
      <c r="G2" s="59">
        <v>3</v>
      </c>
      <c r="H2" s="59">
        <v>4</v>
      </c>
      <c r="I2" s="59">
        <v>5</v>
      </c>
      <c r="J2" s="59">
        <v>6</v>
      </c>
      <c r="K2" s="59">
        <v>7</v>
      </c>
      <c r="L2" s="59">
        <v>8</v>
      </c>
      <c r="M2" s="59">
        <v>9</v>
      </c>
      <c r="N2" s="59">
        <v>10</v>
      </c>
      <c r="O2" s="59">
        <v>11</v>
      </c>
      <c r="P2" s="59">
        <v>12</v>
      </c>
      <c r="Q2" s="59">
        <v>1</v>
      </c>
      <c r="R2" s="59">
        <v>2</v>
      </c>
      <c r="S2" s="37">
        <v>3</v>
      </c>
      <c r="T2" s="37">
        <v>4</v>
      </c>
      <c r="U2" s="37">
        <v>5</v>
      </c>
      <c r="V2" s="37">
        <v>6</v>
      </c>
      <c r="W2" s="37">
        <v>7</v>
      </c>
      <c r="X2" s="37">
        <v>8</v>
      </c>
      <c r="Y2" s="37">
        <v>9</v>
      </c>
      <c r="Z2" s="37">
        <v>10</v>
      </c>
      <c r="AA2" s="37">
        <v>11</v>
      </c>
      <c r="AB2" s="37">
        <v>12</v>
      </c>
      <c r="AC2" s="37">
        <v>1</v>
      </c>
      <c r="AD2" s="37">
        <v>2</v>
      </c>
      <c r="AE2" s="37">
        <v>3</v>
      </c>
      <c r="AF2" s="37">
        <v>4</v>
      </c>
      <c r="AG2" s="37">
        <v>5</v>
      </c>
      <c r="AH2" s="37">
        <v>6</v>
      </c>
      <c r="AI2" s="37">
        <v>7</v>
      </c>
      <c r="AJ2" s="37">
        <v>8</v>
      </c>
      <c r="AK2" s="37">
        <v>9</v>
      </c>
    </row>
    <row r="3" spans="1:37" x14ac:dyDescent="0.2">
      <c r="B3" s="37" t="s">
        <v>107</v>
      </c>
      <c r="C3" s="60" t="s">
        <v>105</v>
      </c>
      <c r="D3" s="60" t="s">
        <v>104</v>
      </c>
      <c r="E3" s="60" t="s">
        <v>103</v>
      </c>
      <c r="F3" s="60" t="s">
        <v>102</v>
      </c>
      <c r="G3" s="60" t="s">
        <v>101</v>
      </c>
      <c r="H3" s="60" t="s">
        <v>100</v>
      </c>
      <c r="I3" s="60" t="s">
        <v>99</v>
      </c>
      <c r="J3" s="60" t="s">
        <v>98</v>
      </c>
      <c r="K3" s="60" t="s">
        <v>97</v>
      </c>
      <c r="L3" s="60" t="s">
        <v>96</v>
      </c>
      <c r="M3" s="60" t="s">
        <v>95</v>
      </c>
      <c r="N3" s="60" t="s">
        <v>94</v>
      </c>
      <c r="O3" s="60" t="s">
        <v>93</v>
      </c>
      <c r="P3" s="60" t="s">
        <v>92</v>
      </c>
      <c r="Q3" s="60" t="s">
        <v>91</v>
      </c>
      <c r="R3" s="60" t="s">
        <v>90</v>
      </c>
      <c r="S3" s="39" t="s">
        <v>89</v>
      </c>
      <c r="T3" s="39" t="s">
        <v>88</v>
      </c>
      <c r="U3" s="39" t="s">
        <v>87</v>
      </c>
      <c r="V3" s="39" t="s">
        <v>86</v>
      </c>
      <c r="W3" s="39" t="s">
        <v>85</v>
      </c>
      <c r="X3" s="39" t="s">
        <v>84</v>
      </c>
      <c r="Y3" s="39" t="s">
        <v>83</v>
      </c>
      <c r="Z3" s="39" t="s">
        <v>82</v>
      </c>
      <c r="AA3" s="39" t="s">
        <v>81</v>
      </c>
      <c r="AB3" s="39" t="s">
        <v>80</v>
      </c>
      <c r="AC3" s="39" t="s">
        <v>79</v>
      </c>
      <c r="AD3" s="39" t="s">
        <v>78</v>
      </c>
      <c r="AE3" s="39" t="s">
        <v>77</v>
      </c>
      <c r="AF3" s="39" t="s">
        <v>76</v>
      </c>
      <c r="AG3" s="39" t="s">
        <v>75</v>
      </c>
      <c r="AH3" s="39" t="s">
        <v>74</v>
      </c>
      <c r="AI3" s="39" t="s">
        <v>73</v>
      </c>
      <c r="AJ3" s="39" t="s">
        <v>72</v>
      </c>
      <c r="AK3" s="39" t="s">
        <v>71</v>
      </c>
    </row>
    <row r="4" spans="1:37" x14ac:dyDescent="0.2">
      <c r="A4" s="39" t="s">
        <v>70</v>
      </c>
      <c r="B4" s="39" t="s">
        <v>68</v>
      </c>
      <c r="C4" s="61">
        <v>104.5</v>
      </c>
      <c r="D4" s="61">
        <v>121.6</v>
      </c>
      <c r="E4" s="61">
        <v>92.5</v>
      </c>
      <c r="F4" s="61">
        <v>85.5</v>
      </c>
      <c r="G4" s="61">
        <v>99.6</v>
      </c>
      <c r="H4" s="61">
        <v>93</v>
      </c>
      <c r="I4" s="61">
        <v>100.7</v>
      </c>
      <c r="J4" s="61">
        <v>97.5</v>
      </c>
      <c r="K4" s="61">
        <v>95.5</v>
      </c>
      <c r="L4" s="61">
        <v>91.2</v>
      </c>
      <c r="M4" s="61">
        <v>95</v>
      </c>
      <c r="N4" s="61">
        <v>96.3</v>
      </c>
      <c r="O4" s="61">
        <v>105.8</v>
      </c>
      <c r="P4" s="61">
        <v>119.9</v>
      </c>
      <c r="Q4" s="61">
        <v>93.2</v>
      </c>
      <c r="R4" s="61">
        <v>85.5</v>
      </c>
      <c r="S4" s="38">
        <v>100.3</v>
      </c>
      <c r="T4" s="38">
        <v>93.9</v>
      </c>
      <c r="U4" s="38">
        <v>100.3</v>
      </c>
      <c r="V4" s="38">
        <v>100.1</v>
      </c>
      <c r="W4" s="38">
        <v>95.3</v>
      </c>
      <c r="X4" s="38">
        <v>93</v>
      </c>
      <c r="Y4" s="38">
        <v>90.7</v>
      </c>
      <c r="Z4" s="38">
        <v>99.9</v>
      </c>
      <c r="AA4" s="38">
        <v>105.7</v>
      </c>
      <c r="AB4" s="38">
        <v>118</v>
      </c>
      <c r="AC4" s="38">
        <v>93.1</v>
      </c>
      <c r="AD4" s="38">
        <v>85.5</v>
      </c>
      <c r="AE4" s="38">
        <v>96.7</v>
      </c>
      <c r="AF4" s="38">
        <v>96.6</v>
      </c>
      <c r="AG4" s="38">
        <v>101.6</v>
      </c>
      <c r="AH4" s="38">
        <v>97.6</v>
      </c>
      <c r="AI4" s="38">
        <v>98.3</v>
      </c>
      <c r="AJ4" s="38">
        <v>92.5</v>
      </c>
      <c r="AK4" s="38">
        <v>90.4</v>
      </c>
    </row>
    <row r="5" spans="1:37" x14ac:dyDescent="0.2">
      <c r="A5" s="39" t="s">
        <v>70</v>
      </c>
      <c r="B5" s="39" t="s">
        <v>67</v>
      </c>
      <c r="C5" s="61">
        <v>101.1</v>
      </c>
      <c r="D5" s="61">
        <v>120.5</v>
      </c>
      <c r="E5" s="61">
        <v>94.6</v>
      </c>
      <c r="F5" s="61">
        <v>89.7</v>
      </c>
      <c r="G5" s="61">
        <v>104</v>
      </c>
      <c r="H5" s="61">
        <v>99.7</v>
      </c>
      <c r="I5" s="61">
        <v>103.3</v>
      </c>
      <c r="J5" s="61">
        <v>101.6</v>
      </c>
      <c r="K5" s="61">
        <v>97.7</v>
      </c>
      <c r="L5" s="61">
        <v>95</v>
      </c>
      <c r="M5" s="61">
        <v>96.7</v>
      </c>
      <c r="N5" s="61">
        <v>96.4</v>
      </c>
      <c r="O5" s="61">
        <v>102.3</v>
      </c>
      <c r="P5" s="61">
        <v>120</v>
      </c>
      <c r="Q5" s="61">
        <v>95.4</v>
      </c>
      <c r="R5" s="61">
        <v>91</v>
      </c>
      <c r="S5" s="38">
        <v>109.6</v>
      </c>
      <c r="T5" s="38">
        <v>97.6</v>
      </c>
      <c r="U5" s="38">
        <v>104.7</v>
      </c>
      <c r="V5" s="38">
        <v>105</v>
      </c>
      <c r="W5" s="38">
        <v>97.6</v>
      </c>
      <c r="X5" s="38">
        <v>97.9</v>
      </c>
      <c r="Y5" s="38">
        <v>93.6</v>
      </c>
      <c r="Z5" s="38">
        <v>100.9</v>
      </c>
      <c r="AA5" s="38">
        <v>105.1</v>
      </c>
      <c r="AB5" s="38">
        <v>121</v>
      </c>
      <c r="AC5" s="38">
        <v>96.9</v>
      </c>
      <c r="AD5" s="38">
        <v>91.2</v>
      </c>
      <c r="AE5" s="38">
        <v>104.3</v>
      </c>
      <c r="AF5" s="38">
        <v>103.7</v>
      </c>
      <c r="AG5" s="38">
        <v>105.1</v>
      </c>
      <c r="AH5" s="38">
        <v>101.2</v>
      </c>
      <c r="AI5" s="38">
        <v>101.2</v>
      </c>
      <c r="AJ5" s="38">
        <v>99</v>
      </c>
      <c r="AK5" s="38">
        <v>92.3</v>
      </c>
    </row>
    <row r="6" spans="1:37" x14ac:dyDescent="0.2">
      <c r="A6" s="39" t="s">
        <v>70</v>
      </c>
      <c r="B6" s="39" t="s">
        <v>65</v>
      </c>
      <c r="C6" s="61">
        <v>99.6</v>
      </c>
      <c r="D6" s="61">
        <v>117.8</v>
      </c>
      <c r="E6" s="61">
        <v>90.6</v>
      </c>
      <c r="F6" s="61">
        <v>88.7</v>
      </c>
      <c r="G6" s="61">
        <v>101.7</v>
      </c>
      <c r="H6" s="61">
        <v>98.3</v>
      </c>
      <c r="I6" s="61">
        <v>100.7</v>
      </c>
      <c r="J6" s="61">
        <v>100.5</v>
      </c>
      <c r="K6" s="61">
        <v>96.8</v>
      </c>
      <c r="L6" s="61">
        <v>95.2</v>
      </c>
      <c r="M6" s="61">
        <v>95.8</v>
      </c>
      <c r="N6" s="61">
        <v>95.7</v>
      </c>
      <c r="O6" s="61">
        <v>98.9</v>
      </c>
      <c r="P6" s="61">
        <v>116</v>
      </c>
      <c r="Q6" s="61">
        <v>92.4</v>
      </c>
      <c r="R6" s="61">
        <v>90.1</v>
      </c>
      <c r="S6" s="38">
        <v>108.4</v>
      </c>
      <c r="T6" s="38">
        <v>94.8</v>
      </c>
      <c r="U6" s="38">
        <v>102.7</v>
      </c>
      <c r="V6" s="38">
        <v>105</v>
      </c>
      <c r="W6" s="38">
        <v>97.3</v>
      </c>
      <c r="X6" s="38">
        <v>98.9</v>
      </c>
      <c r="Y6" s="38">
        <v>94.4</v>
      </c>
      <c r="Z6" s="38">
        <v>99.3</v>
      </c>
      <c r="AA6" s="38">
        <v>100.9</v>
      </c>
      <c r="AB6" s="38">
        <v>116.3</v>
      </c>
      <c r="AC6" s="38">
        <v>93.2</v>
      </c>
      <c r="AD6" s="38">
        <v>90</v>
      </c>
      <c r="AE6" s="38">
        <v>102.5</v>
      </c>
      <c r="AF6" s="38">
        <v>101.3</v>
      </c>
      <c r="AG6" s="38">
        <v>102.7</v>
      </c>
      <c r="AH6" s="38">
        <v>101.7</v>
      </c>
      <c r="AI6" s="38">
        <v>100.4</v>
      </c>
      <c r="AJ6" s="38">
        <v>99.5</v>
      </c>
      <c r="AK6" s="38">
        <v>93.3</v>
      </c>
    </row>
    <row r="7" spans="1:37" x14ac:dyDescent="0.2">
      <c r="A7" s="39" t="s">
        <v>69</v>
      </c>
      <c r="B7" s="39" t="s">
        <v>68</v>
      </c>
      <c r="C7" s="61">
        <v>103.7</v>
      </c>
      <c r="D7" s="61">
        <v>117</v>
      </c>
      <c r="E7" s="61">
        <v>92.3</v>
      </c>
      <c r="F7" s="61">
        <v>86.1</v>
      </c>
      <c r="G7" s="61">
        <v>98.6</v>
      </c>
      <c r="H7" s="61">
        <v>93.3</v>
      </c>
      <c r="I7" s="61">
        <v>99.4</v>
      </c>
      <c r="J7" s="61">
        <v>97.2</v>
      </c>
      <c r="K7" s="61">
        <v>96.5</v>
      </c>
      <c r="L7" s="61">
        <v>90.4</v>
      </c>
      <c r="M7" s="61">
        <v>93.7</v>
      </c>
      <c r="N7" s="61">
        <v>97.8</v>
      </c>
      <c r="O7" s="61">
        <v>104.7</v>
      </c>
      <c r="P7" s="61">
        <v>119.9</v>
      </c>
      <c r="Q7" s="61">
        <v>92.6</v>
      </c>
      <c r="R7" s="61">
        <v>86.1</v>
      </c>
      <c r="S7" s="38">
        <v>97.8</v>
      </c>
      <c r="T7" s="38">
        <v>96.1</v>
      </c>
      <c r="U7" s="38">
        <v>99.9</v>
      </c>
      <c r="V7" s="38">
        <v>98.1</v>
      </c>
      <c r="W7" s="38">
        <v>96.8</v>
      </c>
      <c r="X7" s="38">
        <v>92</v>
      </c>
      <c r="Y7" s="38">
        <v>91.3</v>
      </c>
      <c r="Z7" s="38">
        <v>99.5</v>
      </c>
      <c r="AA7" s="38">
        <v>104.6</v>
      </c>
      <c r="AB7" s="38">
        <v>119.7</v>
      </c>
      <c r="AC7" s="38">
        <v>92.4</v>
      </c>
      <c r="AD7" s="38">
        <v>86</v>
      </c>
      <c r="AE7" s="38">
        <v>97.2</v>
      </c>
      <c r="AF7" s="38">
        <v>96.1</v>
      </c>
      <c r="AG7" s="38">
        <v>99.6</v>
      </c>
      <c r="AH7" s="38">
        <v>99</v>
      </c>
      <c r="AI7" s="38">
        <v>98</v>
      </c>
      <c r="AJ7" s="38">
        <v>91.2</v>
      </c>
      <c r="AK7" s="38">
        <v>91.9</v>
      </c>
    </row>
    <row r="8" spans="1:37" x14ac:dyDescent="0.2">
      <c r="A8" s="39" t="s">
        <v>69</v>
      </c>
      <c r="B8" s="39" t="s">
        <v>67</v>
      </c>
      <c r="C8" s="61">
        <v>100.4</v>
      </c>
      <c r="D8" s="61">
        <v>114.4</v>
      </c>
      <c r="E8" s="61">
        <v>94.5</v>
      </c>
      <c r="F8" s="61">
        <v>90.1</v>
      </c>
      <c r="G8" s="61">
        <v>103.4</v>
      </c>
      <c r="H8" s="61">
        <v>98.7</v>
      </c>
      <c r="I8" s="61">
        <v>102.2</v>
      </c>
      <c r="J8" s="61">
        <v>100.9</v>
      </c>
      <c r="K8" s="61">
        <v>98.5</v>
      </c>
      <c r="L8" s="61">
        <v>94.1</v>
      </c>
      <c r="M8" s="61">
        <v>94.4</v>
      </c>
      <c r="N8" s="61">
        <v>98.6</v>
      </c>
      <c r="O8" s="61">
        <v>101.2</v>
      </c>
      <c r="P8" s="61">
        <v>118.6</v>
      </c>
      <c r="Q8" s="61">
        <v>94.7</v>
      </c>
      <c r="R8" s="61">
        <v>91.5</v>
      </c>
      <c r="S8" s="38">
        <v>104.5</v>
      </c>
      <c r="T8" s="38">
        <v>101.6</v>
      </c>
      <c r="U8" s="38">
        <v>104.4</v>
      </c>
      <c r="V8" s="38">
        <v>101.8</v>
      </c>
      <c r="W8" s="38">
        <v>99.7</v>
      </c>
      <c r="X8" s="38">
        <v>96.4</v>
      </c>
      <c r="Y8" s="38">
        <v>93.9</v>
      </c>
      <c r="Z8" s="38">
        <v>100.8</v>
      </c>
      <c r="AA8" s="38">
        <v>103.6</v>
      </c>
      <c r="AB8" s="38">
        <v>122.2</v>
      </c>
      <c r="AC8" s="38">
        <v>96.2</v>
      </c>
      <c r="AD8" s="38">
        <v>91.7</v>
      </c>
      <c r="AE8" s="38">
        <v>105.1</v>
      </c>
      <c r="AF8" s="38">
        <v>102.7</v>
      </c>
      <c r="AG8" s="38">
        <v>102.6</v>
      </c>
      <c r="AH8" s="38">
        <v>102.2</v>
      </c>
      <c r="AI8" s="38">
        <v>101.1</v>
      </c>
      <c r="AJ8" s="38">
        <v>96.6</v>
      </c>
      <c r="AK8" s="38">
        <v>94.2</v>
      </c>
    </row>
    <row r="9" spans="1:37" x14ac:dyDescent="0.2">
      <c r="A9" s="40" t="s">
        <v>69</v>
      </c>
      <c r="B9" s="40" t="s">
        <v>65</v>
      </c>
      <c r="C9" s="61">
        <v>99.2</v>
      </c>
      <c r="D9" s="61">
        <v>112.7</v>
      </c>
      <c r="E9" s="61">
        <v>90.9</v>
      </c>
      <c r="F9" s="61">
        <v>89.1</v>
      </c>
      <c r="G9" s="61">
        <v>101.4</v>
      </c>
      <c r="H9" s="61">
        <v>97</v>
      </c>
      <c r="I9" s="61">
        <v>99.8</v>
      </c>
      <c r="J9" s="61">
        <v>99.9</v>
      </c>
      <c r="K9" s="61">
        <v>97.5</v>
      </c>
      <c r="L9" s="61">
        <v>94.1</v>
      </c>
      <c r="M9" s="61">
        <v>93.8</v>
      </c>
      <c r="N9" s="61">
        <v>97.8</v>
      </c>
      <c r="O9" s="61">
        <v>97.7</v>
      </c>
      <c r="P9" s="61">
        <v>114.5</v>
      </c>
      <c r="Q9" s="61">
        <v>91.7</v>
      </c>
      <c r="R9" s="61">
        <v>90.5</v>
      </c>
      <c r="S9" s="38">
        <v>103.1</v>
      </c>
      <c r="T9" s="38">
        <v>99</v>
      </c>
      <c r="U9" s="38">
        <v>102.4</v>
      </c>
      <c r="V9" s="38">
        <v>102.2</v>
      </c>
      <c r="W9" s="38">
        <v>99.4</v>
      </c>
      <c r="X9" s="38">
        <v>97.6</v>
      </c>
      <c r="Y9" s="38">
        <v>94.7</v>
      </c>
      <c r="Z9" s="38">
        <v>99.3</v>
      </c>
      <c r="AA9" s="38">
        <v>99.6</v>
      </c>
      <c r="AB9" s="38">
        <v>117.1</v>
      </c>
      <c r="AC9" s="38">
        <v>92.5</v>
      </c>
      <c r="AD9" s="38">
        <v>90.4</v>
      </c>
      <c r="AE9" s="38">
        <v>103.7</v>
      </c>
      <c r="AF9" s="38">
        <v>100.1</v>
      </c>
      <c r="AG9" s="38">
        <v>100.3</v>
      </c>
      <c r="AH9" s="38">
        <v>102.7</v>
      </c>
      <c r="AI9" s="38">
        <v>100.4</v>
      </c>
      <c r="AJ9" s="38">
        <v>97.5</v>
      </c>
      <c r="AK9" s="38">
        <v>94.8</v>
      </c>
    </row>
    <row r="10" spans="1:37" x14ac:dyDescent="0.2">
      <c r="A10" s="39" t="s">
        <v>66</v>
      </c>
      <c r="B10" s="39" t="s">
        <v>68</v>
      </c>
      <c r="C10" s="61">
        <v>97.8</v>
      </c>
      <c r="D10" s="61">
        <v>95.7</v>
      </c>
      <c r="E10" s="61">
        <v>97.5</v>
      </c>
      <c r="F10" s="61">
        <v>98.1</v>
      </c>
      <c r="G10" s="61">
        <v>99.4</v>
      </c>
      <c r="H10" s="61">
        <v>95.8</v>
      </c>
      <c r="I10" s="61">
        <v>97.3</v>
      </c>
      <c r="J10" s="61">
        <v>97.3</v>
      </c>
      <c r="K10" s="61">
        <v>96.9</v>
      </c>
      <c r="L10" s="61">
        <v>96.2</v>
      </c>
      <c r="M10" s="61">
        <v>98.2</v>
      </c>
      <c r="N10" s="61">
        <v>96.6</v>
      </c>
      <c r="O10" s="61">
        <v>98.5</v>
      </c>
      <c r="P10" s="61">
        <v>98.1</v>
      </c>
      <c r="Q10" s="61">
        <v>97.9</v>
      </c>
      <c r="R10" s="61">
        <v>98.1</v>
      </c>
      <c r="S10" s="38">
        <v>98.6</v>
      </c>
      <c r="T10" s="38">
        <v>98.6</v>
      </c>
      <c r="U10" s="38">
        <v>97.9</v>
      </c>
      <c r="V10" s="38">
        <v>98</v>
      </c>
      <c r="W10" s="38">
        <v>97.3</v>
      </c>
      <c r="X10" s="38">
        <v>98.1</v>
      </c>
      <c r="Y10" s="38">
        <v>96</v>
      </c>
      <c r="Z10" s="38">
        <v>98.2</v>
      </c>
      <c r="AA10" s="38">
        <v>98.3</v>
      </c>
      <c r="AB10" s="38">
        <v>97.8</v>
      </c>
      <c r="AC10" s="38">
        <v>97.7</v>
      </c>
      <c r="AD10" s="38">
        <v>98</v>
      </c>
      <c r="AE10" s="38">
        <v>97.9</v>
      </c>
      <c r="AF10" s="38">
        <v>98.5</v>
      </c>
      <c r="AG10" s="38">
        <v>97.6</v>
      </c>
      <c r="AH10" s="38">
        <v>98.8</v>
      </c>
      <c r="AI10" s="38">
        <v>98.4</v>
      </c>
      <c r="AJ10" s="38">
        <v>97.4</v>
      </c>
      <c r="AK10" s="38">
        <v>96.9</v>
      </c>
    </row>
    <row r="11" spans="1:37" x14ac:dyDescent="0.2">
      <c r="A11" s="39" t="s">
        <v>66</v>
      </c>
      <c r="B11" s="39" t="s">
        <v>67</v>
      </c>
      <c r="C11" s="61">
        <v>100.1</v>
      </c>
      <c r="D11" s="61">
        <v>94.8</v>
      </c>
      <c r="E11" s="61">
        <v>100.1</v>
      </c>
      <c r="F11" s="61">
        <v>99.8</v>
      </c>
      <c r="G11" s="61">
        <v>100.3</v>
      </c>
      <c r="H11" s="61">
        <v>98.6</v>
      </c>
      <c r="I11" s="61">
        <v>99.6</v>
      </c>
      <c r="J11" s="61">
        <v>100.5</v>
      </c>
      <c r="K11" s="61">
        <v>99.1</v>
      </c>
      <c r="L11" s="61">
        <v>98.3</v>
      </c>
      <c r="M11" s="61">
        <v>100.6</v>
      </c>
      <c r="N11" s="61">
        <v>99.5</v>
      </c>
      <c r="O11" s="61">
        <v>100.6</v>
      </c>
      <c r="P11" s="61">
        <v>98.3</v>
      </c>
      <c r="Q11" s="61">
        <v>100.2</v>
      </c>
      <c r="R11" s="61">
        <v>101.3</v>
      </c>
      <c r="S11" s="38">
        <v>101.4</v>
      </c>
      <c r="T11" s="38">
        <v>101.5</v>
      </c>
      <c r="U11" s="38">
        <v>101.9</v>
      </c>
      <c r="V11" s="38">
        <v>101.4</v>
      </c>
      <c r="W11" s="38">
        <v>100.4</v>
      </c>
      <c r="X11" s="38">
        <v>100.9</v>
      </c>
      <c r="Y11" s="38">
        <v>100.2</v>
      </c>
      <c r="Z11" s="38">
        <v>101.7</v>
      </c>
      <c r="AA11" s="38">
        <v>102.8</v>
      </c>
      <c r="AB11" s="38">
        <v>101.4</v>
      </c>
      <c r="AC11" s="38">
        <v>101.6</v>
      </c>
      <c r="AD11" s="38">
        <v>101.5</v>
      </c>
      <c r="AE11" s="38">
        <v>101.9</v>
      </c>
      <c r="AF11" s="38">
        <v>102.4</v>
      </c>
      <c r="AG11" s="38">
        <v>100.2</v>
      </c>
      <c r="AH11" s="38">
        <v>101.7</v>
      </c>
      <c r="AI11" s="38">
        <v>101.9</v>
      </c>
      <c r="AJ11" s="38">
        <v>101.1</v>
      </c>
      <c r="AK11" s="38">
        <v>100.6</v>
      </c>
    </row>
    <row r="12" spans="1:37" x14ac:dyDescent="0.2">
      <c r="A12" s="39" t="s">
        <v>66</v>
      </c>
      <c r="B12" s="39" t="s">
        <v>65</v>
      </c>
      <c r="C12" s="61">
        <v>99.7</v>
      </c>
      <c r="D12" s="61">
        <v>96.3</v>
      </c>
      <c r="E12" s="61">
        <v>98</v>
      </c>
      <c r="F12" s="61">
        <v>98.2</v>
      </c>
      <c r="G12" s="61">
        <v>98.3</v>
      </c>
      <c r="H12" s="61">
        <v>97.4</v>
      </c>
      <c r="I12" s="61">
        <v>97.4</v>
      </c>
      <c r="J12" s="61">
        <v>98.4</v>
      </c>
      <c r="K12" s="61">
        <v>97.3</v>
      </c>
      <c r="L12" s="61">
        <v>96.4</v>
      </c>
      <c r="M12" s="61">
        <v>98.4</v>
      </c>
      <c r="N12" s="61">
        <v>98</v>
      </c>
      <c r="O12" s="61">
        <v>98.2</v>
      </c>
      <c r="P12" s="61">
        <v>97.8</v>
      </c>
      <c r="Q12" s="61">
        <v>98.9</v>
      </c>
      <c r="R12" s="61">
        <v>99.8</v>
      </c>
      <c r="S12" s="38">
        <v>99.9</v>
      </c>
      <c r="T12" s="38">
        <v>99.5</v>
      </c>
      <c r="U12" s="38">
        <v>100.1</v>
      </c>
      <c r="V12" s="38">
        <v>100.4</v>
      </c>
      <c r="W12" s="38">
        <v>99.3</v>
      </c>
      <c r="X12" s="38">
        <v>100</v>
      </c>
      <c r="Y12" s="38">
        <v>99.3</v>
      </c>
      <c r="Z12" s="38">
        <v>99.5</v>
      </c>
      <c r="AA12" s="38">
        <v>100</v>
      </c>
      <c r="AB12" s="38">
        <v>100</v>
      </c>
      <c r="AC12" s="38">
        <v>99.7</v>
      </c>
      <c r="AD12" s="38">
        <v>99.7</v>
      </c>
      <c r="AE12" s="38">
        <v>100.5</v>
      </c>
      <c r="AF12" s="38">
        <v>100.6</v>
      </c>
      <c r="AG12" s="38">
        <v>98.2</v>
      </c>
      <c r="AH12" s="38">
        <v>100.8</v>
      </c>
      <c r="AI12" s="38">
        <v>100.3</v>
      </c>
      <c r="AJ12" s="38">
        <v>99.8</v>
      </c>
      <c r="AK12" s="38">
        <v>99.4</v>
      </c>
    </row>
    <row r="13" spans="1:37" x14ac:dyDescent="0.2">
      <c r="A13" s="64" t="s">
        <v>64</v>
      </c>
    </row>
    <row r="15" spans="1:37" x14ac:dyDescent="0.2">
      <c r="C15" s="59" t="s">
        <v>127</v>
      </c>
      <c r="D15" s="37">
        <v>2016</v>
      </c>
      <c r="E15" s="37">
        <v>2017</v>
      </c>
      <c r="F15" s="37">
        <v>2018</v>
      </c>
      <c r="G15" s="37">
        <v>2019</v>
      </c>
      <c r="H15" s="37" t="s">
        <v>129</v>
      </c>
      <c r="I15" s="37" t="s">
        <v>129</v>
      </c>
      <c r="K15" s="59" t="s">
        <v>127</v>
      </c>
      <c r="L15" s="37">
        <v>2016</v>
      </c>
      <c r="M15" s="37">
        <v>2017</v>
      </c>
      <c r="N15" s="37">
        <v>2018</v>
      </c>
      <c r="O15" s="37">
        <v>2019</v>
      </c>
      <c r="P15" s="37" t="s">
        <v>130</v>
      </c>
      <c r="Q15" s="37" t="s">
        <v>131</v>
      </c>
      <c r="R15" s="37" t="s">
        <v>129</v>
      </c>
      <c r="S15" s="37" t="s">
        <v>130</v>
      </c>
      <c r="T15" s="37" t="s">
        <v>131</v>
      </c>
      <c r="U15" s="37" t="s">
        <v>129</v>
      </c>
    </row>
    <row r="16" spans="1:37" x14ac:dyDescent="0.2">
      <c r="C16" s="59" t="s">
        <v>115</v>
      </c>
      <c r="D16" s="58"/>
      <c r="E16" s="58">
        <v>90.9</v>
      </c>
      <c r="F16" s="58">
        <v>91.7</v>
      </c>
      <c r="G16" s="58">
        <v>92.5</v>
      </c>
      <c r="H16" s="58">
        <f>AVERAGE(D16:G16)</f>
        <v>91.7</v>
      </c>
      <c r="I16" s="57">
        <v>0.92653559550372599</v>
      </c>
      <c r="K16" s="59" t="s">
        <v>115</v>
      </c>
      <c r="L16" s="58"/>
      <c r="M16" s="58">
        <v>90.9</v>
      </c>
      <c r="N16" s="58">
        <v>91.7</v>
      </c>
      <c r="O16" s="58">
        <v>92.5</v>
      </c>
      <c r="P16" s="62">
        <f>MIN(L16:O16)</f>
        <v>90.9</v>
      </c>
      <c r="Q16" s="62">
        <f>MAX(L16:O16)</f>
        <v>92.5</v>
      </c>
      <c r="R16" s="58">
        <f t="shared" ref="R16:R27" si="0">AVERAGE(L16:O16)</f>
        <v>91.7</v>
      </c>
      <c r="S16" s="63">
        <f>P16/P$28</f>
        <v>0.93095502261671081</v>
      </c>
      <c r="T16" s="63">
        <f>Q16/Q$28</f>
        <v>0.92446073124011008</v>
      </c>
      <c r="U16" s="63">
        <f>R16/R$28</f>
        <v>0.92653559550372599</v>
      </c>
    </row>
    <row r="17" spans="3:21" x14ac:dyDescent="0.2">
      <c r="C17" s="59" t="s">
        <v>116</v>
      </c>
      <c r="D17" s="58"/>
      <c r="E17" s="58">
        <v>89.1</v>
      </c>
      <c r="F17" s="58">
        <v>90.5</v>
      </c>
      <c r="G17" s="58">
        <v>90.4</v>
      </c>
      <c r="H17" s="58">
        <f t="shared" ref="H17:H27" si="1">AVERAGE(D17:G17)</f>
        <v>90</v>
      </c>
      <c r="I17" s="57">
        <v>0.909358817833537</v>
      </c>
      <c r="K17" s="59" t="s">
        <v>116</v>
      </c>
      <c r="L17" s="58"/>
      <c r="M17" s="58">
        <v>89.1</v>
      </c>
      <c r="N17" s="58">
        <v>90.5</v>
      </c>
      <c r="O17" s="58">
        <v>90.4</v>
      </c>
      <c r="P17" s="62">
        <f t="shared" ref="P17:P27" si="2">MIN(L17:O17)</f>
        <v>89.1</v>
      </c>
      <c r="Q17" s="62">
        <f t="shared" ref="Q17:Q27" si="3">MAX(L17:O17)</f>
        <v>90.5</v>
      </c>
      <c r="R17" s="58">
        <f t="shared" si="0"/>
        <v>90</v>
      </c>
      <c r="S17" s="63">
        <f t="shared" ref="S17:U27" si="4">P17/P$28</f>
        <v>0.91252026969360756</v>
      </c>
      <c r="T17" s="63">
        <f t="shared" si="4"/>
        <v>0.90447239110518873</v>
      </c>
      <c r="U17" s="63">
        <f t="shared" si="4"/>
        <v>0.909358817833537</v>
      </c>
    </row>
    <row r="18" spans="3:21" x14ac:dyDescent="0.2">
      <c r="C18" s="59" t="s">
        <v>117</v>
      </c>
      <c r="D18" s="58"/>
      <c r="E18" s="58">
        <v>101.4</v>
      </c>
      <c r="F18" s="58">
        <v>103.1</v>
      </c>
      <c r="G18" s="58">
        <v>103.7</v>
      </c>
      <c r="H18" s="58">
        <f t="shared" si="1"/>
        <v>102.73333333333333</v>
      </c>
      <c r="I18" s="57">
        <v>1.0380162505788744</v>
      </c>
      <c r="K18" s="59" t="s">
        <v>117</v>
      </c>
      <c r="L18" s="58"/>
      <c r="M18" s="58">
        <v>101.4</v>
      </c>
      <c r="N18" s="58">
        <v>103.1</v>
      </c>
      <c r="O18" s="58">
        <v>103.7</v>
      </c>
      <c r="P18" s="62">
        <f t="shared" si="2"/>
        <v>101.4</v>
      </c>
      <c r="Q18" s="62">
        <f t="shared" si="3"/>
        <v>103.7</v>
      </c>
      <c r="R18" s="58">
        <f t="shared" si="0"/>
        <v>102.73333333333333</v>
      </c>
      <c r="S18" s="63">
        <f t="shared" si="4"/>
        <v>1.0384910813348127</v>
      </c>
      <c r="T18" s="63">
        <f t="shared" si="4"/>
        <v>1.0363954359956693</v>
      </c>
      <c r="U18" s="63">
        <f t="shared" si="4"/>
        <v>1.0380162505788744</v>
      </c>
    </row>
    <row r="19" spans="3:21" x14ac:dyDescent="0.2">
      <c r="C19" s="59" t="s">
        <v>118</v>
      </c>
      <c r="D19" s="58"/>
      <c r="E19" s="58">
        <v>97</v>
      </c>
      <c r="F19" s="58">
        <v>99</v>
      </c>
      <c r="G19" s="58">
        <v>100.1</v>
      </c>
      <c r="H19" s="58">
        <f t="shared" si="1"/>
        <v>98.7</v>
      </c>
      <c r="I19" s="57">
        <v>0.99726350355744553</v>
      </c>
      <c r="K19" s="59" t="s">
        <v>118</v>
      </c>
      <c r="L19" s="58"/>
      <c r="M19" s="58">
        <v>97</v>
      </c>
      <c r="N19" s="58">
        <v>99</v>
      </c>
      <c r="O19" s="58">
        <v>100.1</v>
      </c>
      <c r="P19" s="62">
        <f t="shared" si="2"/>
        <v>97</v>
      </c>
      <c r="Q19" s="62">
        <f t="shared" si="3"/>
        <v>100.1</v>
      </c>
      <c r="R19" s="58">
        <f t="shared" si="0"/>
        <v>98.7</v>
      </c>
      <c r="S19" s="63">
        <f t="shared" si="4"/>
        <v>0.99342835196722712</v>
      </c>
      <c r="T19" s="63">
        <f t="shared" si="4"/>
        <v>1.0004164237528108</v>
      </c>
      <c r="U19" s="63">
        <f t="shared" si="4"/>
        <v>0.99726350355744553</v>
      </c>
    </row>
    <row r="20" spans="3:21" x14ac:dyDescent="0.2">
      <c r="C20" s="59" t="s">
        <v>119</v>
      </c>
      <c r="D20" s="58"/>
      <c r="E20" s="58">
        <v>99.8</v>
      </c>
      <c r="F20" s="58">
        <v>102.4</v>
      </c>
      <c r="G20" s="58">
        <v>100.3</v>
      </c>
      <c r="H20" s="58">
        <f t="shared" si="1"/>
        <v>100.83333333333333</v>
      </c>
      <c r="I20" s="57">
        <v>1.018818675535722</v>
      </c>
      <c r="K20" s="59" t="s">
        <v>119</v>
      </c>
      <c r="L20" s="58"/>
      <c r="M20" s="58">
        <v>99.8</v>
      </c>
      <c r="N20" s="58">
        <v>102.4</v>
      </c>
      <c r="O20" s="58">
        <v>100.3</v>
      </c>
      <c r="P20" s="62">
        <f t="shared" si="2"/>
        <v>99.8</v>
      </c>
      <c r="Q20" s="62">
        <f t="shared" si="3"/>
        <v>102.4</v>
      </c>
      <c r="R20" s="58">
        <f t="shared" si="0"/>
        <v>100.83333333333333</v>
      </c>
      <c r="S20" s="63">
        <f t="shared" si="4"/>
        <v>1.0221046342920543</v>
      </c>
      <c r="T20" s="63">
        <f t="shared" si="4"/>
        <v>1.0234030149079705</v>
      </c>
      <c r="U20" s="63">
        <f t="shared" si="4"/>
        <v>1.018818675535722</v>
      </c>
    </row>
    <row r="21" spans="3:21" x14ac:dyDescent="0.2">
      <c r="C21" s="59" t="s">
        <v>120</v>
      </c>
      <c r="D21" s="58"/>
      <c r="E21" s="58">
        <v>99.9</v>
      </c>
      <c r="F21" s="58">
        <v>102.2</v>
      </c>
      <c r="G21" s="58">
        <v>102.7</v>
      </c>
      <c r="H21" s="58">
        <f t="shared" si="1"/>
        <v>101.60000000000001</v>
      </c>
      <c r="I21" s="57">
        <v>1.026565065465415</v>
      </c>
      <c r="K21" s="59" t="s">
        <v>120</v>
      </c>
      <c r="L21" s="58"/>
      <c r="M21" s="58">
        <v>99.9</v>
      </c>
      <c r="N21" s="58">
        <v>102.2</v>
      </c>
      <c r="O21" s="58">
        <v>102.7</v>
      </c>
      <c r="P21" s="62">
        <f t="shared" si="2"/>
        <v>99.9</v>
      </c>
      <c r="Q21" s="62">
        <f t="shared" si="3"/>
        <v>102.7</v>
      </c>
      <c r="R21" s="58">
        <f t="shared" si="0"/>
        <v>101.60000000000001</v>
      </c>
      <c r="S21" s="63">
        <f t="shared" si="4"/>
        <v>1.0231287872322268</v>
      </c>
      <c r="T21" s="63">
        <f t="shared" si="4"/>
        <v>1.0264012659282087</v>
      </c>
      <c r="U21" s="63">
        <f t="shared" si="4"/>
        <v>1.026565065465415</v>
      </c>
    </row>
    <row r="22" spans="3:21" x14ac:dyDescent="0.2">
      <c r="C22" s="59" t="s">
        <v>121</v>
      </c>
      <c r="D22" s="58"/>
      <c r="E22" s="58">
        <v>97.5</v>
      </c>
      <c r="F22" s="58">
        <v>99.4</v>
      </c>
      <c r="G22" s="58">
        <v>100.4</v>
      </c>
      <c r="H22" s="58">
        <f t="shared" si="1"/>
        <v>99.100000000000009</v>
      </c>
      <c r="I22" s="57">
        <v>1.0013050983033724</v>
      </c>
      <c r="K22" s="59" t="s">
        <v>121</v>
      </c>
      <c r="L22" s="58"/>
      <c r="M22" s="58">
        <v>97.5</v>
      </c>
      <c r="N22" s="58">
        <v>99.4</v>
      </c>
      <c r="O22" s="58">
        <v>100.4</v>
      </c>
      <c r="P22" s="62">
        <f t="shared" si="2"/>
        <v>97.5</v>
      </c>
      <c r="Q22" s="62">
        <f t="shared" si="3"/>
        <v>100.4</v>
      </c>
      <c r="R22" s="58">
        <f t="shared" si="0"/>
        <v>99.100000000000009</v>
      </c>
      <c r="S22" s="63">
        <f t="shared" si="4"/>
        <v>0.9985491166680891</v>
      </c>
      <c r="T22" s="63">
        <f t="shared" si="4"/>
        <v>1.0034146747730492</v>
      </c>
      <c r="U22" s="63">
        <f t="shared" si="4"/>
        <v>1.0013050983033724</v>
      </c>
    </row>
    <row r="23" spans="3:21" x14ac:dyDescent="0.2">
      <c r="C23" s="59" t="s">
        <v>122</v>
      </c>
      <c r="D23" s="58"/>
      <c r="E23" s="58">
        <v>94.1</v>
      </c>
      <c r="F23" s="58">
        <v>97.6</v>
      </c>
      <c r="G23" s="58">
        <v>97.5</v>
      </c>
      <c r="H23" s="58">
        <f t="shared" si="1"/>
        <v>96.399999999999991</v>
      </c>
      <c r="I23" s="57">
        <v>0.97402433376836617</v>
      </c>
      <c r="K23" s="59" t="s">
        <v>122</v>
      </c>
      <c r="L23" s="58"/>
      <c r="M23" s="58">
        <v>94.1</v>
      </c>
      <c r="N23" s="58">
        <v>97.6</v>
      </c>
      <c r="O23" s="58">
        <v>97.5</v>
      </c>
      <c r="P23" s="62">
        <f t="shared" si="2"/>
        <v>94.1</v>
      </c>
      <c r="Q23" s="62">
        <f t="shared" si="3"/>
        <v>97.6</v>
      </c>
      <c r="R23" s="58">
        <f t="shared" si="0"/>
        <v>96.399999999999991</v>
      </c>
      <c r="S23" s="63">
        <f t="shared" si="4"/>
        <v>0.96372791670222746</v>
      </c>
      <c r="T23" s="63">
        <f t="shared" si="4"/>
        <v>0.97543099858415927</v>
      </c>
      <c r="U23" s="63">
        <f t="shared" si="4"/>
        <v>0.97402433376836617</v>
      </c>
    </row>
    <row r="24" spans="3:21" x14ac:dyDescent="0.2">
      <c r="C24" s="59" t="s">
        <v>123</v>
      </c>
      <c r="D24" s="58"/>
      <c r="E24" s="58">
        <v>93.8</v>
      </c>
      <c r="F24" s="58">
        <v>94.7</v>
      </c>
      <c r="G24" s="58">
        <v>94.8</v>
      </c>
      <c r="H24" s="58">
        <f t="shared" si="1"/>
        <v>94.433333333333337</v>
      </c>
      <c r="I24" s="57">
        <v>0.95415315960089275</v>
      </c>
      <c r="K24" s="59" t="s">
        <v>123</v>
      </c>
      <c r="L24" s="58"/>
      <c r="M24" s="58">
        <v>93.8</v>
      </c>
      <c r="N24" s="58">
        <v>94.7</v>
      </c>
      <c r="O24" s="58">
        <v>94.8</v>
      </c>
      <c r="P24" s="62">
        <f t="shared" si="2"/>
        <v>93.8</v>
      </c>
      <c r="Q24" s="62">
        <f t="shared" si="3"/>
        <v>94.8</v>
      </c>
      <c r="R24" s="58">
        <f t="shared" si="0"/>
        <v>94.433333333333337</v>
      </c>
      <c r="S24" s="63">
        <f t="shared" si="4"/>
        <v>0.96065545788171036</v>
      </c>
      <c r="T24" s="63">
        <f t="shared" si="4"/>
        <v>0.94744732239526952</v>
      </c>
      <c r="U24" s="63">
        <f t="shared" si="4"/>
        <v>0.95415315960089275</v>
      </c>
    </row>
    <row r="25" spans="3:21" x14ac:dyDescent="0.2">
      <c r="C25" s="59" t="s">
        <v>124</v>
      </c>
      <c r="D25" s="58"/>
      <c r="E25" s="58">
        <v>97.8</v>
      </c>
      <c r="F25" s="58">
        <v>99.3</v>
      </c>
      <c r="G25" s="58"/>
      <c r="H25" s="58">
        <f t="shared" si="1"/>
        <v>98.55</v>
      </c>
      <c r="I25" s="57">
        <v>0.99574790552772297</v>
      </c>
      <c r="K25" s="59" t="s">
        <v>124</v>
      </c>
      <c r="L25" s="58"/>
      <c r="M25" s="58">
        <v>97.8</v>
      </c>
      <c r="N25" s="58">
        <v>99.3</v>
      </c>
      <c r="O25" s="58"/>
      <c r="P25" s="62">
        <f t="shared" si="2"/>
        <v>97.8</v>
      </c>
      <c r="Q25" s="62">
        <f t="shared" si="3"/>
        <v>99.3</v>
      </c>
      <c r="R25" s="58">
        <f t="shared" si="0"/>
        <v>98.55</v>
      </c>
      <c r="S25" s="63">
        <f t="shared" si="4"/>
        <v>1.0016215754886062</v>
      </c>
      <c r="T25" s="63">
        <f t="shared" si="4"/>
        <v>0.99242108769884241</v>
      </c>
      <c r="U25" s="63">
        <f t="shared" si="4"/>
        <v>0.99574790552772297</v>
      </c>
    </row>
    <row r="26" spans="3:21" x14ac:dyDescent="0.2">
      <c r="C26" s="59" t="s">
        <v>125</v>
      </c>
      <c r="D26" s="58">
        <v>99.2</v>
      </c>
      <c r="E26" s="58">
        <v>97.7</v>
      </c>
      <c r="F26" s="58">
        <v>99.6</v>
      </c>
      <c r="G26" s="58"/>
      <c r="H26" s="58">
        <f t="shared" si="1"/>
        <v>98.833333333333329</v>
      </c>
      <c r="I26" s="57">
        <v>0.9986107018060878</v>
      </c>
      <c r="K26" s="59" t="s">
        <v>125</v>
      </c>
      <c r="L26" s="58">
        <v>99.2</v>
      </c>
      <c r="M26" s="58">
        <v>97.7</v>
      </c>
      <c r="N26" s="58">
        <v>99.6</v>
      </c>
      <c r="O26" s="58"/>
      <c r="P26" s="62">
        <f t="shared" si="2"/>
        <v>97.7</v>
      </c>
      <c r="Q26" s="62">
        <f t="shared" si="3"/>
        <v>99.6</v>
      </c>
      <c r="R26" s="58">
        <f t="shared" si="0"/>
        <v>98.833333333333329</v>
      </c>
      <c r="S26" s="63">
        <f t="shared" si="4"/>
        <v>1.000597422548434</v>
      </c>
      <c r="T26" s="63">
        <f t="shared" si="4"/>
        <v>0.99541933871908062</v>
      </c>
      <c r="U26" s="63">
        <f t="shared" si="4"/>
        <v>0.9986107018060878</v>
      </c>
    </row>
    <row r="27" spans="3:21" x14ac:dyDescent="0.2">
      <c r="C27" s="59" t="s">
        <v>126</v>
      </c>
      <c r="D27" s="58">
        <v>112.7</v>
      </c>
      <c r="E27" s="58">
        <v>114.5</v>
      </c>
      <c r="F27" s="58">
        <v>117.1</v>
      </c>
      <c r="G27" s="58"/>
      <c r="H27" s="58">
        <f t="shared" si="1"/>
        <v>114.76666666666665</v>
      </c>
      <c r="I27" s="57">
        <v>1.1596008925188397</v>
      </c>
      <c r="K27" s="59" t="s">
        <v>126</v>
      </c>
      <c r="L27" s="58">
        <v>112.7</v>
      </c>
      <c r="M27" s="58">
        <v>114.5</v>
      </c>
      <c r="N27" s="58">
        <v>117.1</v>
      </c>
      <c r="O27" s="58"/>
      <c r="P27" s="62">
        <f t="shared" si="2"/>
        <v>112.7</v>
      </c>
      <c r="Q27" s="62">
        <f t="shared" si="3"/>
        <v>117.1</v>
      </c>
      <c r="R27" s="58">
        <f t="shared" si="0"/>
        <v>114.76666666666665</v>
      </c>
      <c r="S27" s="63">
        <f t="shared" si="4"/>
        <v>1.1542203635742938</v>
      </c>
      <c r="T27" s="63">
        <f t="shared" si="4"/>
        <v>1.170317314899642</v>
      </c>
      <c r="U27" s="63">
        <f t="shared" si="4"/>
        <v>1.1596008925188397</v>
      </c>
    </row>
    <row r="28" spans="3:21" x14ac:dyDescent="0.2">
      <c r="C28" s="59" t="s">
        <v>128</v>
      </c>
      <c r="D28" s="58">
        <f>AVERAGE(D16:D27)</f>
        <v>105.95</v>
      </c>
      <c r="E28" s="58">
        <f t="shared" ref="E28:I28" si="5">AVERAGE(E16:E27)</f>
        <v>97.791666666666671</v>
      </c>
      <c r="F28" s="58">
        <f t="shared" si="5"/>
        <v>99.716666666666654</v>
      </c>
      <c r="G28" s="58">
        <f t="shared" si="5"/>
        <v>98.044444444444437</v>
      </c>
      <c r="H28" s="58">
        <f t="shared" si="5"/>
        <v>98.970833333333317</v>
      </c>
      <c r="I28" s="57">
        <f t="shared" si="5"/>
        <v>1.0000000000000002</v>
      </c>
      <c r="K28" s="59" t="s">
        <v>128</v>
      </c>
      <c r="L28" s="58">
        <f>AVERAGE(L16:L27)</f>
        <v>105.95</v>
      </c>
      <c r="M28" s="58">
        <f t="shared" ref="M28" si="6">AVERAGE(M16:M27)</f>
        <v>97.791666666666671</v>
      </c>
      <c r="N28" s="58">
        <f t="shared" ref="N28" si="7">AVERAGE(N16:N27)</f>
        <v>99.716666666666654</v>
      </c>
      <c r="O28" s="58">
        <f t="shared" ref="O28" si="8">AVERAGE(O16:O27)</f>
        <v>98.044444444444437</v>
      </c>
      <c r="P28" s="58">
        <f t="shared" ref="P28" si="9">AVERAGE(P16:P27)</f>
        <v>97.641666666666666</v>
      </c>
      <c r="Q28" s="58">
        <f t="shared" ref="Q28" si="10">AVERAGE(Q16:Q27)</f>
        <v>100.05833333333332</v>
      </c>
      <c r="R28" s="58">
        <f t="shared" ref="R28" si="11">AVERAGE(R16:R27)</f>
        <v>98.970833333333317</v>
      </c>
      <c r="S28" s="63">
        <f t="shared" ref="S28:U28" si="12">AVERAGE(S16:S27)</f>
        <v>1</v>
      </c>
      <c r="T28" s="63">
        <f t="shared" si="12"/>
        <v>1.0000000000000002</v>
      </c>
      <c r="U28" s="63">
        <f t="shared" si="12"/>
        <v>1.0000000000000002</v>
      </c>
    </row>
  </sheetData>
  <phoneticPr fontId="28" type="noConversion"/>
  <hyperlinks>
    <hyperlink ref="A13" r:id="rId1" xr:uid="{BF4A1C52-DA85-4F2D-A1BB-18824DCE6099}"/>
  </hyperlinks>
  <pageMargins left="0.75" right="0.75" top="0.75" bottom="0.5" header="0.5" footer="0.75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Demand</vt:lpstr>
      <vt:lpstr>Operations</vt:lpstr>
      <vt:lpstr>yearly</vt:lpstr>
      <vt:lpstr>Slots</vt:lpstr>
      <vt:lpstr>Fact-Sheet</vt:lpstr>
      <vt:lpstr>Market Regions</vt:lpstr>
      <vt:lpstr>Demand Daily</vt:lpstr>
      <vt:lpstr>Swiss Retail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erich naef</dc:creator>
  <cp:lastModifiedBy>erich naef</cp:lastModifiedBy>
  <cp:lastPrinted>2019-09-23T04:06:37Z</cp:lastPrinted>
  <dcterms:created xsi:type="dcterms:W3CDTF">2019-07-31T20:04:29Z</dcterms:created>
  <dcterms:modified xsi:type="dcterms:W3CDTF">2019-12-03T11:05:42Z</dcterms:modified>
</cp:coreProperties>
</file>